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0490" windowHeight="7860" tabRatio="885" activeTab="3"/>
  </bookViews>
  <sheets>
    <sheet name="电商给到线下任务汇总" sheetId="42" r:id="rId1"/>
    <sheet name="电商--O2O" sheetId="41" r:id="rId2"/>
    <sheet name="电商--精准营销" sheetId="35" r:id="rId3"/>
    <sheet name="电商--慢病" sheetId="36" r:id="rId4"/>
    <sheet name="Sheet1" sheetId="43" r:id="rId5"/>
    <sheet name="Sheet2" sheetId="44" r:id="rId6"/>
  </sheets>
  <definedNames>
    <definedName name="_xlnm._FilterDatabase" localSheetId="1" hidden="1">'电商--O2O'!$A$1:$Y$4008</definedName>
    <definedName name="_xlnm._FilterDatabase" localSheetId="2" hidden="1">'电商--精准营销'!$A$1:$J$6043</definedName>
    <definedName name="_xlnm._FilterDatabase" localSheetId="3" hidden="1">'电商--慢病'!$A$1:$BD$1223</definedName>
  </definedNames>
  <calcPr calcId="144525"/>
  <pivotCaches>
    <pivotCache cacheId="0" r:id="rId7"/>
  </pivotCaches>
</workbook>
</file>

<file path=xl/sharedStrings.xml><?xml version="1.0" encoding="utf-8"?>
<sst xmlns="http://schemas.openxmlformats.org/spreadsheetml/2006/main" count="75254" uniqueCount="5403">
  <si>
    <t>分公司</t>
  </si>
  <si>
    <t>精准营销</t>
  </si>
  <si>
    <t>慢病</t>
  </si>
  <si>
    <t>O2O</t>
  </si>
  <si>
    <t>小计</t>
  </si>
  <si>
    <t>销售额</t>
  </si>
  <si>
    <t>毛利额</t>
  </si>
  <si>
    <r>
      <rPr>
        <sz val="11"/>
        <color theme="1"/>
        <rFont val="宋体"/>
        <charset val="134"/>
        <scheme val="minor"/>
      </rPr>
      <t>O</t>
    </r>
    <r>
      <rPr>
        <sz val="11"/>
        <color theme="1"/>
        <rFont val="宋体"/>
        <charset val="134"/>
        <scheme val="minor"/>
      </rPr>
      <t>2O的计算：</t>
    </r>
  </si>
  <si>
    <t>鄂中公司</t>
  </si>
  <si>
    <t>公司</t>
  </si>
  <si>
    <t>2019日均实际
（只取到11.26）</t>
  </si>
  <si>
    <t>2020日均任务</t>
  </si>
  <si>
    <t>2020按增幅部分50%销售目标</t>
  </si>
  <si>
    <t>2020毛利率</t>
  </si>
  <si>
    <t>2020按增幅部分50%毛利额目标</t>
  </si>
  <si>
    <t>广东公司</t>
  </si>
  <si>
    <t>江苏公司</t>
  </si>
  <si>
    <t>湘北</t>
  </si>
  <si>
    <t>江西公司</t>
  </si>
  <si>
    <t>长沙</t>
  </si>
  <si>
    <t>上海公司</t>
  </si>
  <si>
    <t>上海</t>
  </si>
  <si>
    <t>武汉公司</t>
  </si>
  <si>
    <t>江苏</t>
  </si>
  <si>
    <t>湘北公司</t>
  </si>
  <si>
    <t>江西</t>
  </si>
  <si>
    <t>湘南公司</t>
  </si>
  <si>
    <t>武汉</t>
  </si>
  <si>
    <t>长沙公司</t>
  </si>
  <si>
    <t>鄂中</t>
  </si>
  <si>
    <t>河北新兴</t>
  </si>
  <si>
    <t>广东</t>
  </si>
  <si>
    <t>江西天顺</t>
  </si>
  <si>
    <t>湘南</t>
  </si>
  <si>
    <t>河北</t>
  </si>
  <si>
    <t>换算到日均</t>
  </si>
  <si>
    <t>总计</t>
  </si>
  <si>
    <t>按较19年增幅的50%</t>
  </si>
  <si>
    <t>注:以上不含加盟店</t>
  </si>
  <si>
    <t>编码</t>
  </si>
  <si>
    <t>名称简称</t>
  </si>
  <si>
    <t>产权微调</t>
  </si>
  <si>
    <t>项目</t>
  </si>
  <si>
    <t>综合分类用</t>
  </si>
  <si>
    <t>2020任务用</t>
  </si>
  <si>
    <t>2020任务算日均用</t>
  </si>
  <si>
    <t>2020年销售额预算</t>
  </si>
  <si>
    <t>2020年毛利率预算</t>
  </si>
  <si>
    <t>2020年毛利额预算</t>
  </si>
  <si>
    <t>2019年销售额</t>
  </si>
  <si>
    <t>2019年毛利率</t>
  </si>
  <si>
    <t>2019年毛利额</t>
  </si>
  <si>
    <t>2019线上销售天数</t>
  </si>
  <si>
    <t>19按线上日均销</t>
  </si>
  <si>
    <t>19按线上日均毛</t>
  </si>
  <si>
    <t>天数</t>
  </si>
  <si>
    <t>门店营业天数改</t>
  </si>
  <si>
    <t>20销</t>
  </si>
  <si>
    <t>20毛</t>
  </si>
  <si>
    <t>19销</t>
  </si>
  <si>
    <t>19毛</t>
  </si>
  <si>
    <t>开业年份</t>
  </si>
  <si>
    <t>分类</t>
  </si>
  <si>
    <t>鼎城谢家铺店</t>
  </si>
  <si>
    <t>直营</t>
  </si>
  <si>
    <t>非收购</t>
  </si>
  <si>
    <t>N-5及以前</t>
  </si>
  <si>
    <t>毛利率</t>
  </si>
  <si>
    <t>列标签</t>
  </si>
  <si>
    <t>常德西洞庭店</t>
  </si>
  <si>
    <t>求和项:19销</t>
  </si>
  <si>
    <t>求和项:20销</t>
  </si>
  <si>
    <t>求和项:19销汇总</t>
  </si>
  <si>
    <t>求和项:20销汇总</t>
  </si>
  <si>
    <t>2020按增幅部分的50%</t>
  </si>
  <si>
    <t>2019毛利率</t>
  </si>
  <si>
    <t>鼎城灌溪店</t>
  </si>
  <si>
    <t>求和项:20毛</t>
  </si>
  <si>
    <t>2020毛利率任务</t>
  </si>
  <si>
    <t>求和项:19毛</t>
  </si>
  <si>
    <t>按2020任务毛利率重算毛利额</t>
  </si>
  <si>
    <t>行标签</t>
  </si>
  <si>
    <t>N-4</t>
  </si>
  <si>
    <t>N-3</t>
  </si>
  <si>
    <t>N-2</t>
  </si>
  <si>
    <t>N-1</t>
  </si>
  <si>
    <t>N-2及以前</t>
  </si>
  <si>
    <t>合计</t>
  </si>
  <si>
    <t>汉寿东门店</t>
  </si>
  <si>
    <t>鼎城韩公渡店</t>
  </si>
  <si>
    <t>湘北湘北</t>
  </si>
  <si>
    <t>澧县澧阳南路店</t>
  </si>
  <si>
    <t>湘北非收购</t>
  </si>
  <si>
    <t>澧县丁公桥店</t>
  </si>
  <si>
    <t>湘北收购-南县世纪康</t>
  </si>
  <si>
    <t>收购-南县世纪康</t>
  </si>
  <si>
    <t>澧县桃花滩店</t>
  </si>
  <si>
    <t>湘北收购-益阳欣百康</t>
  </si>
  <si>
    <t>收购-益阳欣百康</t>
  </si>
  <si>
    <t>慈利火车站店</t>
  </si>
  <si>
    <t>长沙长沙</t>
  </si>
  <si>
    <t>桃江资江路店</t>
  </si>
  <si>
    <t>长沙非收购</t>
  </si>
  <si>
    <t>衡阳车江镇店</t>
  </si>
  <si>
    <t>长沙收购-浏阳天顺</t>
  </si>
  <si>
    <t>收购-浏阳天顺</t>
  </si>
  <si>
    <t>常德西湖店</t>
  </si>
  <si>
    <t>长沙收购-宁乡九芝堂</t>
  </si>
  <si>
    <t>收购-宁乡九芝堂</t>
  </si>
  <si>
    <t>人民医保店</t>
  </si>
  <si>
    <t>老医保-医保</t>
  </si>
  <si>
    <t>长沙收购-庆元堂</t>
  </si>
  <si>
    <t>收购-庆元堂</t>
  </si>
  <si>
    <t>国和路医保店</t>
  </si>
  <si>
    <t>长沙收购-长沙森炎堂</t>
  </si>
  <si>
    <t>收购-长沙森炎堂</t>
  </si>
  <si>
    <t>澧县劳动路店</t>
  </si>
  <si>
    <t>长沙收购-长沙双峰</t>
  </si>
  <si>
    <t>收购-长沙双峰</t>
  </si>
  <si>
    <t>临澧合口店</t>
  </si>
  <si>
    <t>上海上海</t>
  </si>
  <si>
    <t>汉阳路医保店</t>
  </si>
  <si>
    <t>上海19医保-卖场</t>
  </si>
  <si>
    <t>19医保-卖场</t>
  </si>
  <si>
    <t>市光路医保店</t>
  </si>
  <si>
    <t>上海19医保-医保</t>
  </si>
  <si>
    <t>19医保-医保</t>
  </si>
  <si>
    <t>求和项:19毛汇总</t>
  </si>
  <si>
    <t>求和项:20毛汇总</t>
  </si>
  <si>
    <t>胶东路医保店</t>
  </si>
  <si>
    <t>上海非收购</t>
  </si>
  <si>
    <t>松花江路医保店</t>
  </si>
  <si>
    <t>上海控股-隆顺堂-非医保</t>
  </si>
  <si>
    <t>控股-隆顺堂-非医保</t>
  </si>
  <si>
    <t>七宝医保店</t>
  </si>
  <si>
    <t>上海控股-隆顺堂-医保店</t>
  </si>
  <si>
    <t>控股-隆顺堂-医保店</t>
  </si>
  <si>
    <t>辽源西路医保店</t>
  </si>
  <si>
    <t>上海控股-上虹-非医保</t>
  </si>
  <si>
    <t>控股-上虹-非医保</t>
  </si>
  <si>
    <t>津市保河堤店</t>
  </si>
  <si>
    <t>上海控股-上虹-医保店</t>
  </si>
  <si>
    <t>控股-上虹-医保店</t>
  </si>
  <si>
    <t>常德斗姆湖店</t>
  </si>
  <si>
    <t>上海老医保-卖场</t>
  </si>
  <si>
    <t>老医保-卖场</t>
  </si>
  <si>
    <t>徐州庞庄店</t>
  </si>
  <si>
    <t>上海老医保-医保</t>
  </si>
  <si>
    <t>临澧新安店</t>
  </si>
  <si>
    <t>上海收购-布衣-卖场</t>
  </si>
  <si>
    <t>收购-布衣-卖场</t>
  </si>
  <si>
    <t>控江路医保店</t>
  </si>
  <si>
    <t>上海收购-布衣-医保</t>
  </si>
  <si>
    <t>收购-布衣-医保</t>
  </si>
  <si>
    <t>永州双牌紫金中路店</t>
  </si>
  <si>
    <t>江苏江苏</t>
  </si>
  <si>
    <t>永州双牌金石街店</t>
  </si>
  <si>
    <t>江苏非收购</t>
  </si>
  <si>
    <t>澧县大堰垱店</t>
  </si>
  <si>
    <t>江苏控股-百姓人</t>
  </si>
  <si>
    <t>控股-百姓人</t>
  </si>
  <si>
    <t>铜山区柳新店</t>
  </si>
  <si>
    <t>江苏控股-健康人</t>
  </si>
  <si>
    <t>控股-健康人</t>
  </si>
  <si>
    <t>益阳桃花仑西路店</t>
  </si>
  <si>
    <t>江苏控股-江苏如东</t>
  </si>
  <si>
    <t>控股-江苏如东</t>
  </si>
  <si>
    <t>淮安三树店</t>
  </si>
  <si>
    <t>江苏控股-泗洪时代</t>
  </si>
  <si>
    <t>控股-泗洪时代</t>
  </si>
  <si>
    <t>淮安平桥店</t>
  </si>
  <si>
    <t>江苏控股-泰州博爱</t>
  </si>
  <si>
    <t>控股-泰州博爱</t>
  </si>
  <si>
    <t>徐州房村镇店</t>
  </si>
  <si>
    <t>江苏控股-无锡市民</t>
  </si>
  <si>
    <t>控股-无锡市民</t>
  </si>
  <si>
    <t>徐州茅村镇店</t>
  </si>
  <si>
    <t>江苏南京17医保</t>
  </si>
  <si>
    <t>南京17医保</t>
  </si>
  <si>
    <t>长沙黄花镇店</t>
  </si>
  <si>
    <t>江苏南京18医保</t>
  </si>
  <si>
    <t>南京18医保</t>
  </si>
  <si>
    <t>祁东县正东路店</t>
  </si>
  <si>
    <t>江苏南京19医保</t>
  </si>
  <si>
    <t>南京19医保</t>
  </si>
  <si>
    <t>益阳桃江马迹塘店</t>
  </si>
  <si>
    <t>江苏南京老医保</t>
  </si>
  <si>
    <t>南京老医保</t>
  </si>
  <si>
    <t>桃源茶庵铺店</t>
  </si>
  <si>
    <t>江苏收购-灌云康盛</t>
  </si>
  <si>
    <t>收购-灌云康盛</t>
  </si>
  <si>
    <t>南京梅欣一店</t>
  </si>
  <si>
    <t>江苏收购-江苏大盛</t>
  </si>
  <si>
    <t>收购-江苏大盛</t>
  </si>
  <si>
    <t>石门皂市店</t>
  </si>
  <si>
    <t>江苏收购-江苏南通</t>
  </si>
  <si>
    <t>收购-江苏南通</t>
  </si>
  <si>
    <t>鼎城周家店店</t>
  </si>
  <si>
    <t>江苏收购-粤海</t>
  </si>
  <si>
    <t>收购-粤海</t>
  </si>
  <si>
    <t>常德鼎城草坪店</t>
  </si>
  <si>
    <t>江西江西</t>
  </si>
  <si>
    <t>汉寿蒋家嘴店</t>
  </si>
  <si>
    <t>江西18医保</t>
  </si>
  <si>
    <t>18医保</t>
  </si>
  <si>
    <t>曹杨路医保店</t>
  </si>
  <si>
    <t>江西19医保</t>
  </si>
  <si>
    <t>19医保</t>
  </si>
  <si>
    <t>长临路医保店</t>
  </si>
  <si>
    <t>江西非收购</t>
  </si>
  <si>
    <t>蒋巷联谊路店</t>
  </si>
  <si>
    <t>江西控股-江西天顺</t>
  </si>
  <si>
    <t>控股-江西天顺</t>
  </si>
  <si>
    <t>上海德平路医保店</t>
  </si>
  <si>
    <t>江西老医保</t>
  </si>
  <si>
    <t>老医保</t>
  </si>
  <si>
    <t>徐州张集店</t>
  </si>
  <si>
    <t>武汉武汉</t>
  </si>
  <si>
    <t>澧县小渡口店</t>
  </si>
  <si>
    <t>武汉18医保</t>
  </si>
  <si>
    <t>湘潭中路铺镇店</t>
  </si>
  <si>
    <t>武汉19医保</t>
  </si>
  <si>
    <t>徐州马坡店</t>
  </si>
  <si>
    <t>武汉非收购</t>
  </si>
  <si>
    <t>鼎城许家桥店</t>
  </si>
  <si>
    <t>武汉控股-爱尔康</t>
  </si>
  <si>
    <t>控股-爱尔康</t>
  </si>
  <si>
    <t>鼎城石公桥店</t>
  </si>
  <si>
    <t>武汉老医保</t>
  </si>
  <si>
    <t>澧县翊武路店</t>
  </si>
  <si>
    <t>武汉收购-湖北孝感</t>
  </si>
  <si>
    <t>收购-湖北孝感</t>
  </si>
  <si>
    <t>桃江武潭店</t>
  </si>
  <si>
    <t>鄂中鄂中</t>
  </si>
  <si>
    <t>浏阳普迹镇店</t>
  </si>
  <si>
    <t>鄂中非收购</t>
  </si>
  <si>
    <t>常德鼎城蔡家岗店</t>
  </si>
  <si>
    <t>鄂中控股-洪湖普康</t>
  </si>
  <si>
    <t>控股-洪湖普康</t>
  </si>
  <si>
    <t>浏阳永和镇店</t>
  </si>
  <si>
    <t>鄂中收购-湖北利川</t>
  </si>
  <si>
    <t>收购-湖北利川</t>
  </si>
  <si>
    <t>湘潭花石镇店</t>
  </si>
  <si>
    <t>鄂中收购-荆州中杰</t>
  </si>
  <si>
    <t>收购-荆州中杰</t>
  </si>
  <si>
    <t>澧县护城路店</t>
  </si>
  <si>
    <t>鄂中收购-沙市心连心</t>
  </si>
  <si>
    <t>收购-沙市心连心</t>
  </si>
  <si>
    <t>澧县朱家堰店</t>
  </si>
  <si>
    <t>广东广东</t>
  </si>
  <si>
    <t>进贤李渡大道店</t>
  </si>
  <si>
    <t>广东非收购</t>
  </si>
  <si>
    <t>临澧佘市桥店</t>
  </si>
  <si>
    <t>广东收购-益荔康信</t>
  </si>
  <si>
    <t>收购-益荔康信</t>
  </si>
  <si>
    <t>华容注滋口镇店</t>
  </si>
  <si>
    <t>湘南湘南</t>
  </si>
  <si>
    <t>上海淞南路医保店</t>
  </si>
  <si>
    <t>湘南非收购</t>
  </si>
  <si>
    <t>上海广粤路医保店</t>
  </si>
  <si>
    <t>湘南收购-国大健康</t>
  </si>
  <si>
    <t>收购-国大健康</t>
  </si>
  <si>
    <t>上海逸仙路医保店</t>
  </si>
  <si>
    <t>湘南收购-衡阳大众</t>
  </si>
  <si>
    <t>收购-衡阳大众</t>
  </si>
  <si>
    <t>上海保德路医保店</t>
  </si>
  <si>
    <t>河北河北</t>
  </si>
  <si>
    <t>上海卫零路医保店</t>
  </si>
  <si>
    <t>河北控股-石家庄17医保</t>
  </si>
  <si>
    <t>控股-石家庄17医保</t>
  </si>
  <si>
    <t>桃江芙蓉路店</t>
  </si>
  <si>
    <t>河北控股-石家庄18医保</t>
  </si>
  <si>
    <t>控股-石家庄18医保</t>
  </si>
  <si>
    <t>上海顾戴路医保店</t>
  </si>
  <si>
    <t>上海五洲</t>
  </si>
  <si>
    <t>河北控股-石家庄19医保</t>
  </si>
  <si>
    <t>控股-石家庄19医保</t>
  </si>
  <si>
    <t>万里医保店</t>
  </si>
  <si>
    <t>河北控股-石家庄非医保</t>
  </si>
  <si>
    <t>控股-石家庄非医保</t>
  </si>
  <si>
    <t>上海航北路医保店</t>
  </si>
  <si>
    <t>河北控股-石家庄老医保</t>
  </si>
  <si>
    <t>控股-石家庄老医保</t>
  </si>
  <si>
    <t>上海碧波路医保店</t>
  </si>
  <si>
    <t>河北控股-外阜18医保</t>
  </si>
  <si>
    <t>控股-外阜18医保</t>
  </si>
  <si>
    <t>场中路二店医保店</t>
  </si>
  <si>
    <t>河北控股-外阜非医保</t>
  </si>
  <si>
    <t>控股-外阜非医保</t>
  </si>
  <si>
    <t>常德鼎城蒿子港店</t>
  </si>
  <si>
    <t>河北控股-外阜老医保</t>
  </si>
  <si>
    <t>控股-外阜老医保</t>
  </si>
  <si>
    <t>淮安棉花庄店</t>
  </si>
  <si>
    <t>南昌幽兰西街店</t>
  </si>
  <si>
    <t>常德鼎城牛鼻滩店</t>
  </si>
  <si>
    <t>沭阳扎下店</t>
  </si>
  <si>
    <t>收购*</t>
  </si>
  <si>
    <t>桃源三阳港店</t>
  </si>
  <si>
    <t>控股*</t>
  </si>
  <si>
    <t>汉寿军山铺店</t>
  </si>
  <si>
    <t>桃江灰山港店</t>
  </si>
  <si>
    <t>南昌县富山大道店</t>
  </si>
  <si>
    <t>南昌通江大道店</t>
  </si>
  <si>
    <t>上海海伦路医保店</t>
  </si>
  <si>
    <t>汉寿罐头嘴店</t>
  </si>
  <si>
    <t>南昌麻丘店</t>
  </si>
  <si>
    <t>南昌县蒋巷老街店</t>
  </si>
  <si>
    <t>澧县澧阳北路店</t>
  </si>
  <si>
    <t>澧县新河路店</t>
  </si>
  <si>
    <t>桃源渔父南路店</t>
  </si>
  <si>
    <t>南昌县广福店</t>
  </si>
  <si>
    <t>乡亲乳源桂头店</t>
  </si>
  <si>
    <t>韶关乡亲</t>
  </si>
  <si>
    <t>乡亲乳源鹰峰中路二店</t>
  </si>
  <si>
    <t>乡亲乳源大桥店</t>
  </si>
  <si>
    <t>乡亲乳源候公渡店</t>
  </si>
  <si>
    <t>乡亲仁化新城横路店</t>
  </si>
  <si>
    <t>乡亲仁化周田店</t>
  </si>
  <si>
    <t>乡亲乐昌梅花镇群众路店</t>
  </si>
  <si>
    <t>乡亲乐昌坪石镇群众路店</t>
  </si>
  <si>
    <t>鼎城灌溪二店</t>
  </si>
  <si>
    <t>安乡陈家嘴店</t>
  </si>
  <si>
    <t>石门白洋湖店</t>
  </si>
  <si>
    <t>慈利杉木桥店</t>
  </si>
  <si>
    <t>淮安渔沟店</t>
  </si>
  <si>
    <t>常德石门桥店</t>
  </si>
  <si>
    <t>进贤文港店</t>
  </si>
  <si>
    <t>衡山新桥镇店</t>
  </si>
  <si>
    <t>湘潭射埠镇店</t>
  </si>
  <si>
    <t>佳和阅湖花园店</t>
  </si>
  <si>
    <t>江苏佳和</t>
  </si>
  <si>
    <t>佳和来龙店</t>
  </si>
  <si>
    <t>佳和东吴尚城店</t>
  </si>
  <si>
    <t>佳和黄墩店</t>
  </si>
  <si>
    <t>广生堂洪城药店</t>
  </si>
  <si>
    <t>鄂中广生堂</t>
  </si>
  <si>
    <t>窑湾新村店</t>
  </si>
  <si>
    <t>沅江草尾店</t>
  </si>
  <si>
    <t>安乡下渔口店</t>
  </si>
  <si>
    <t>新建溪霞镇店</t>
  </si>
  <si>
    <t>湘潭石潭镇店</t>
  </si>
  <si>
    <t>湘潭茶恩寺镇店</t>
  </si>
  <si>
    <t>益阳大通湖店</t>
  </si>
  <si>
    <t>慈利溪口店</t>
  </si>
  <si>
    <t>淮安博里店</t>
  </si>
  <si>
    <t>耿车店</t>
  </si>
  <si>
    <t>江苏玖玖</t>
  </si>
  <si>
    <t>玖玖黄河社区店</t>
  </si>
  <si>
    <t>玖玖宿豫关庙店</t>
  </si>
  <si>
    <t>玖玖宿豫曹集店</t>
  </si>
  <si>
    <t>罗圩店</t>
  </si>
  <si>
    <t>玖玖宿豫大兴店</t>
  </si>
  <si>
    <t>玖玖宿豫陆集店</t>
  </si>
  <si>
    <t>沭阳贤官店</t>
  </si>
  <si>
    <t>沭阳陇集店</t>
  </si>
  <si>
    <t>沭阳庙头店</t>
  </si>
  <si>
    <t>耿车广福店</t>
  </si>
  <si>
    <t>埠子店</t>
  </si>
  <si>
    <t>沭阳桑墟店</t>
  </si>
  <si>
    <t>玖玖南蔡店</t>
  </si>
  <si>
    <t>玖玖朱圩店</t>
  </si>
  <si>
    <t>浏阳官渡镇店</t>
  </si>
  <si>
    <t>淮安赵集店</t>
  </si>
  <si>
    <t>澧县明珠小区店</t>
  </si>
  <si>
    <t>韶关龙归镇兴龙路店</t>
  </si>
  <si>
    <t>沅江太阳桥店</t>
  </si>
  <si>
    <t>淮安丁集店</t>
  </si>
  <si>
    <t>淮安施河店</t>
  </si>
  <si>
    <t>淮安南陈集店</t>
  </si>
  <si>
    <t>益阳迎风桥店</t>
  </si>
  <si>
    <t>汉寿辰阳北路店</t>
  </si>
  <si>
    <t>慈利幸福南路店</t>
  </si>
  <si>
    <t>桃源青林店</t>
  </si>
  <si>
    <t>汉寿岩汪湖店</t>
  </si>
  <si>
    <t>桃源沙坪店</t>
  </si>
  <si>
    <t>临澧南门口店</t>
  </si>
  <si>
    <t>常德鼎城石板滩店</t>
  </si>
  <si>
    <t>浏阳沙市镇店</t>
  </si>
  <si>
    <t>广生堂岑河店</t>
  </si>
  <si>
    <t>双峰复兴街二店</t>
  </si>
  <si>
    <t>收购</t>
  </si>
  <si>
    <t>长沙双峰</t>
  </si>
  <si>
    <t>双峰复兴街三店</t>
  </si>
  <si>
    <t>双峰书院路店</t>
  </si>
  <si>
    <t>广生堂弥市解放中路店</t>
  </si>
  <si>
    <t>乐昌廊田镇店</t>
  </si>
  <si>
    <t>宁乡人民南路店</t>
  </si>
  <si>
    <t>宁乡九芝堂</t>
  </si>
  <si>
    <t>宁乡紫金路店</t>
  </si>
  <si>
    <t>宁乡沙河市场店</t>
  </si>
  <si>
    <t>宁乡福源店</t>
  </si>
  <si>
    <t>宁乡花明路二店</t>
  </si>
  <si>
    <t>宁乡楚沩中路二店</t>
  </si>
  <si>
    <t>宁乡楚沩西路店</t>
  </si>
  <si>
    <t>利川同安忠路店</t>
  </si>
  <si>
    <t>湖北利川</t>
  </si>
  <si>
    <t>利川同安南坪店</t>
  </si>
  <si>
    <t>利川同安毛坝一店</t>
  </si>
  <si>
    <t>利川同安柏杨店</t>
  </si>
  <si>
    <t>利川同安夏都店</t>
  </si>
  <si>
    <t>利川同安鱼龙店</t>
  </si>
  <si>
    <t>利川同安元堡店</t>
  </si>
  <si>
    <t>利川同安毛坝二店</t>
  </si>
  <si>
    <t>利川同安谋道店</t>
  </si>
  <si>
    <t>利川同安长坪店</t>
  </si>
  <si>
    <t>桃源热市店</t>
  </si>
  <si>
    <t>桃源渔父中路店</t>
  </si>
  <si>
    <t>浏阳天马路店</t>
  </si>
  <si>
    <t>广生堂草市店</t>
  </si>
  <si>
    <t>南京丹阳店</t>
  </si>
  <si>
    <t>湘潭科大南院店</t>
  </si>
  <si>
    <t>南京铜山店</t>
  </si>
  <si>
    <t>保靖大月坡店</t>
  </si>
  <si>
    <t>武汉白玉五街店</t>
  </si>
  <si>
    <t>武汉康乐路店</t>
  </si>
  <si>
    <t>衡南云峰南路店</t>
  </si>
  <si>
    <t>常德湘北一村店</t>
  </si>
  <si>
    <t>石门易家渡店</t>
  </si>
  <si>
    <t>长阳香舍丽园店</t>
  </si>
  <si>
    <t>桃源九溪店</t>
  </si>
  <si>
    <t>益阳滨江路店</t>
  </si>
  <si>
    <t>上海虹古路店医保店</t>
  </si>
  <si>
    <t>上海三林路店医保店</t>
  </si>
  <si>
    <t>上海山海关路店医保店</t>
  </si>
  <si>
    <t>上海昆明路店医保店</t>
  </si>
  <si>
    <t>湘乡东风路二医院店</t>
  </si>
  <si>
    <t>常德美景大厦店</t>
  </si>
  <si>
    <t>湘乡南正街店</t>
  </si>
  <si>
    <t>临澧修梅店</t>
  </si>
  <si>
    <t>新建石岗店</t>
  </si>
  <si>
    <t>石门宝峰市场店</t>
  </si>
  <si>
    <t>耒阳金华中路店</t>
  </si>
  <si>
    <t>永州朱家山路店</t>
  </si>
  <si>
    <t>荆门闸北街分店</t>
  </si>
  <si>
    <t>慈利岩泊渡店</t>
  </si>
  <si>
    <t>增城派潭市场三店</t>
  </si>
  <si>
    <t>益荔康信</t>
  </si>
  <si>
    <t>增城派潭广场店</t>
  </si>
  <si>
    <t>常德上东曼城店</t>
  </si>
  <si>
    <t>常德鼎城南城天街店</t>
  </si>
  <si>
    <t>宿迁康平路店</t>
  </si>
  <si>
    <t>洋河新区新南园店</t>
  </si>
  <si>
    <t>江苏大盛</t>
  </si>
  <si>
    <t>桃源纺城路店</t>
  </si>
  <si>
    <t>安乡浙江路店</t>
  </si>
  <si>
    <t>翁源县坝仔镇建设路店</t>
  </si>
  <si>
    <t>武汉青菱城市花园店</t>
  </si>
  <si>
    <t>上海中山北路店医保店</t>
  </si>
  <si>
    <t>澧县津澧大道店</t>
  </si>
  <si>
    <t>临澧安福东路分店</t>
  </si>
  <si>
    <t>益阳罗溪路店</t>
  </si>
  <si>
    <t>益阳中兴路店</t>
  </si>
  <si>
    <t>武汉城管花园店</t>
  </si>
  <si>
    <t>灌云康盛中心店</t>
  </si>
  <si>
    <t>灌云康盛</t>
  </si>
  <si>
    <t>连云港康威店</t>
  </si>
  <si>
    <t>灌云康盛城南店</t>
  </si>
  <si>
    <t>灌云康盛新城店</t>
  </si>
  <si>
    <t>灌云康盛富园广场店</t>
  </si>
  <si>
    <t>灌云康盛康信店</t>
  </si>
  <si>
    <t>灌云康盛和盛店</t>
  </si>
  <si>
    <t>灌云康盛城中店</t>
  </si>
  <si>
    <t>灌云康盛城西店</t>
  </si>
  <si>
    <t>灌云康盛城北店</t>
  </si>
  <si>
    <t>桃江新星巷店</t>
  </si>
  <si>
    <t>耒阳西湖市场店</t>
  </si>
  <si>
    <t>洞口洞绥路分店</t>
  </si>
  <si>
    <t>上海益丰布衣大药房医保店</t>
  </si>
  <si>
    <t>上海布衣</t>
  </si>
  <si>
    <t>武汉大集街店</t>
  </si>
  <si>
    <t>武汉金银湖南街店</t>
  </si>
  <si>
    <t>武汉百秀街分店</t>
  </si>
  <si>
    <t>津市新洲店</t>
  </si>
  <si>
    <t>石门尧业广场店</t>
  </si>
  <si>
    <t>津市药山店</t>
  </si>
  <si>
    <t>湘潭宝园路店</t>
  </si>
  <si>
    <t>武汉环湖中路分店</t>
  </si>
  <si>
    <t>武汉巨龙大道分店</t>
  </si>
  <si>
    <t>武汉农科城武商店</t>
  </si>
  <si>
    <t>武汉头道街店</t>
  </si>
  <si>
    <t>钟祥承天华府分店</t>
  </si>
  <si>
    <t>进贤三里大道店</t>
  </si>
  <si>
    <t>武汉莲花湖路店</t>
  </si>
  <si>
    <t>武汉十大家村店</t>
  </si>
  <si>
    <t>武汉云梦街店</t>
  </si>
  <si>
    <t>武汉东湖庭园店</t>
  </si>
  <si>
    <t>邵阳建设路店</t>
  </si>
  <si>
    <t>普康实中店</t>
  </si>
  <si>
    <t>控股</t>
  </si>
  <si>
    <t>洪湖普康</t>
  </si>
  <si>
    <t>2012年</t>
  </si>
  <si>
    <t>普康宏伟南路店</t>
  </si>
  <si>
    <t>2014年</t>
  </si>
  <si>
    <t>普康赤卫店</t>
  </si>
  <si>
    <t>2016年</t>
  </si>
  <si>
    <t>普康汇金店</t>
  </si>
  <si>
    <t>普康安康店</t>
  </si>
  <si>
    <t>2011年</t>
  </si>
  <si>
    <t>普康汊河前进店</t>
  </si>
  <si>
    <t>普康沙口健康店</t>
  </si>
  <si>
    <t>2009年</t>
  </si>
  <si>
    <t>普康沙口小桥店</t>
  </si>
  <si>
    <t>普康代市店</t>
  </si>
  <si>
    <t>普康曹市旗舰店</t>
  </si>
  <si>
    <t>2015年</t>
  </si>
  <si>
    <t>普康峰口君安店</t>
  </si>
  <si>
    <t>2005年</t>
  </si>
  <si>
    <t>普康峰口新建店</t>
  </si>
  <si>
    <t>2010年</t>
  </si>
  <si>
    <t>普康黄家口店</t>
  </si>
  <si>
    <t>普康大同文卫店</t>
  </si>
  <si>
    <t>普康大沙旗舰店</t>
  </si>
  <si>
    <t>普康乌林店</t>
  </si>
  <si>
    <t>2013年</t>
  </si>
  <si>
    <t>普康石码头百信店</t>
  </si>
  <si>
    <t>普康小港店</t>
  </si>
  <si>
    <t>普康文泉西路店</t>
  </si>
  <si>
    <t>普康宏伟店</t>
  </si>
  <si>
    <t>普康下新河店</t>
  </si>
  <si>
    <t>普康万全店</t>
  </si>
  <si>
    <t>2017年</t>
  </si>
  <si>
    <t>武汉圆梦南路店</t>
  </si>
  <si>
    <t>古丈茶城路店</t>
  </si>
  <si>
    <t>常德鼎城大圆盘店</t>
  </si>
  <si>
    <t>进贤温圳农贸市场店</t>
  </si>
  <si>
    <t>耒阳五梅路店</t>
  </si>
  <si>
    <t>临澧合口合心路店</t>
  </si>
  <si>
    <t>古丈文苑路店</t>
  </si>
  <si>
    <t>武汉龙兴东街店</t>
  </si>
  <si>
    <t>武汉华泰家园店</t>
  </si>
  <si>
    <t>武汉新澳蓝草坪店</t>
  </si>
  <si>
    <t>浏阳市文家市镇三店</t>
  </si>
  <si>
    <t>浏阳天顺</t>
  </si>
  <si>
    <t>浏阳市文家市镇二店</t>
  </si>
  <si>
    <t>浏阳市金刚镇店</t>
  </si>
  <si>
    <t>浏阳市金刚镇二店</t>
  </si>
  <si>
    <t>浏阳市大瑶镇瑶文街店</t>
  </si>
  <si>
    <t>浏阳市大瑶镇二店</t>
  </si>
  <si>
    <t>浏阳市大瑶镇瑶浏路店</t>
  </si>
  <si>
    <t>浏阳市大瑶镇和平店</t>
  </si>
  <si>
    <t>浏阳市大瑶镇华园路店</t>
  </si>
  <si>
    <t>浏阳市花炮大道二店</t>
  </si>
  <si>
    <t>浏阳市澄潭江镇二店</t>
  </si>
  <si>
    <t>浏阳市澄潭江镇三店</t>
  </si>
  <si>
    <t>浏阳市镇头镇店</t>
  </si>
  <si>
    <t>浏阳市古港镇店</t>
  </si>
  <si>
    <t>浏阳市张坊镇店</t>
  </si>
  <si>
    <t>浏阳市永和镇二店</t>
  </si>
  <si>
    <t>浏阳市三口镇店</t>
  </si>
  <si>
    <t>浏阳市劳动中路店</t>
  </si>
  <si>
    <t>浏阳市君悦华府店</t>
  </si>
  <si>
    <t>浏阳市金沙中路二店</t>
  </si>
  <si>
    <t>浏阳市荷花店</t>
  </si>
  <si>
    <t>浏阳市达浒镇店</t>
  </si>
  <si>
    <t>浏阳市枨冲镇店</t>
  </si>
  <si>
    <t>浏阳市太平桥镇店</t>
  </si>
  <si>
    <t>浏阳市车站西路店</t>
  </si>
  <si>
    <t>醴陵白兔潭镇二店</t>
  </si>
  <si>
    <t>醴陵王仙镇店</t>
  </si>
  <si>
    <t>醴陵王坊镇店</t>
  </si>
  <si>
    <t>醴陵浦口镇店</t>
  </si>
  <si>
    <t>醴陵浦口镇二店</t>
  </si>
  <si>
    <t>醴陵南桥镇店</t>
  </si>
  <si>
    <t>醴陵富里镇店</t>
  </si>
  <si>
    <t>醴陵来龙门店</t>
  </si>
  <si>
    <t>醴陵白兔潭镇店</t>
  </si>
  <si>
    <t>醴陵李畋镇店</t>
  </si>
  <si>
    <t>株洲攸县网岭镇店</t>
  </si>
  <si>
    <t>株洲攸县皇图岭镇店</t>
  </si>
  <si>
    <t>武汉水晶城店</t>
  </si>
  <si>
    <t>益阳海棠路店</t>
  </si>
  <si>
    <t>浏阳市古港镇车站路店</t>
  </si>
  <si>
    <t>浏阳市澄潭江镇金辉路店</t>
  </si>
  <si>
    <t>浏阳市城东新村店</t>
  </si>
  <si>
    <t>广生堂岑河二店</t>
  </si>
  <si>
    <t>沙市心连心</t>
  </si>
  <si>
    <t>广生堂第八药店特药店</t>
  </si>
  <si>
    <t>慈利零阳中路店</t>
  </si>
  <si>
    <t>湘乡励志大道店</t>
  </si>
  <si>
    <t>石门夹山店</t>
  </si>
  <si>
    <t>辰溪双溪西街店</t>
  </si>
  <si>
    <t>桃源陬市下街店</t>
  </si>
  <si>
    <t>武汉中南二路店</t>
  </si>
  <si>
    <t>株洲县漉浦大道店</t>
  </si>
  <si>
    <t>岳阳岳化大道店</t>
  </si>
  <si>
    <t>岳阳云溪龙口广场店</t>
  </si>
  <si>
    <t>武汉莲溪店</t>
  </si>
  <si>
    <t>武汉邾城街店</t>
  </si>
  <si>
    <t>桃江石牛江店</t>
  </si>
  <si>
    <t>常德桃花路店</t>
  </si>
  <si>
    <t>张家界龙城街店</t>
  </si>
  <si>
    <t>衡阳建设新村店</t>
  </si>
  <si>
    <t>湘乡桑梅西路店</t>
  </si>
  <si>
    <t>普康诊所</t>
  </si>
  <si>
    <t>2000年</t>
  </si>
  <si>
    <t>南昌西站大街店</t>
  </si>
  <si>
    <t>祁东健康车站北路店</t>
  </si>
  <si>
    <t>国大健康</t>
  </si>
  <si>
    <t>祁东健康莲花西路店</t>
  </si>
  <si>
    <t>祁东健康城西店</t>
  </si>
  <si>
    <t>祁东健康永昌店</t>
  </si>
  <si>
    <t>祁东健康城东店</t>
  </si>
  <si>
    <t>祁东健康现代城店</t>
  </si>
  <si>
    <t>祁东健康开福店</t>
  </si>
  <si>
    <t>祁东健康体育广场店</t>
  </si>
  <si>
    <t>武汉隆泰常兴街店</t>
  </si>
  <si>
    <t>武汉红旗店</t>
  </si>
  <si>
    <t>津市刘公桥店</t>
  </si>
  <si>
    <t>常德鼎城汽车总站店</t>
  </si>
  <si>
    <t>益阳茈湖口店</t>
  </si>
  <si>
    <t>双峰迎宾北路店</t>
  </si>
  <si>
    <t>湘乡健康西路店</t>
  </si>
  <si>
    <t>武汉龙阳湖东路店</t>
  </si>
  <si>
    <t>始兴解放路店</t>
  </si>
  <si>
    <t>吉首八月楼店</t>
  </si>
  <si>
    <t>辰溪尚都名苑店</t>
  </si>
  <si>
    <t>津市和平市场店</t>
  </si>
  <si>
    <t>辰溪先锋中路店</t>
  </si>
  <si>
    <t>武汉临空星城店</t>
  </si>
  <si>
    <t>武汉华锦花园店</t>
  </si>
  <si>
    <t>永州双牌兴隆街店</t>
  </si>
  <si>
    <t>浏阳太悦城店</t>
  </si>
  <si>
    <t>西洞庭迎丰南路店</t>
  </si>
  <si>
    <t>淮安机场路一店</t>
  </si>
  <si>
    <t>武汉阳逻红岭小区店</t>
  </si>
  <si>
    <t>武汉春兰街店</t>
  </si>
  <si>
    <t>湘潭县麒麟路店</t>
  </si>
  <si>
    <t>武汉沙羡街店</t>
  </si>
  <si>
    <t>湘乡湘房世纪城店</t>
  </si>
  <si>
    <t>石首新天地店</t>
  </si>
  <si>
    <t>桑植科赛广场店</t>
  </si>
  <si>
    <t>常德九重天店</t>
  </si>
  <si>
    <t>上栗同兴东顺街店</t>
  </si>
  <si>
    <t>上栗平安北路店</t>
  </si>
  <si>
    <t>上栗吴楚花都店</t>
  </si>
  <si>
    <t>上栗华天店</t>
  </si>
  <si>
    <t>上栗滨河北路店</t>
  </si>
  <si>
    <t>上栗新民店</t>
  </si>
  <si>
    <t>上栗萍青广场店</t>
  </si>
  <si>
    <t>上栗金山小水店</t>
  </si>
  <si>
    <t>上栗平安路店</t>
  </si>
  <si>
    <t>上栗小南京店</t>
  </si>
  <si>
    <t>上栗浏万中路店</t>
  </si>
  <si>
    <t>上栗栗兴店</t>
  </si>
  <si>
    <t>上栗栗都店</t>
  </si>
  <si>
    <t>上栗李畋店</t>
  </si>
  <si>
    <t>上栗农贸市场店</t>
  </si>
  <si>
    <t>上栗兴盛店</t>
  </si>
  <si>
    <t>上栗金山店</t>
  </si>
  <si>
    <t>上栗鸡冠山店</t>
  </si>
  <si>
    <t>上栗杨岐店</t>
  </si>
  <si>
    <t>上栗长平店</t>
  </si>
  <si>
    <t>上栗东源店</t>
  </si>
  <si>
    <t>上栗福田店</t>
  </si>
  <si>
    <t>上栗桐木金湖店</t>
  </si>
  <si>
    <t>上栗桐木店</t>
  </si>
  <si>
    <t>上栗桐木新街店</t>
  </si>
  <si>
    <t>上栗府前路店</t>
  </si>
  <si>
    <t>上栗桐木湖塘店</t>
  </si>
  <si>
    <t>上栗新湖店</t>
  </si>
  <si>
    <t>新余胜利南路店</t>
  </si>
  <si>
    <t>上栗赤山店</t>
  </si>
  <si>
    <t>上栗彭高店</t>
  </si>
  <si>
    <t>潭埠店</t>
  </si>
  <si>
    <t>上栗东源小枧店</t>
  </si>
  <si>
    <t>上栗桐木上万店</t>
  </si>
  <si>
    <t>天顺湘东麻山店</t>
  </si>
  <si>
    <t>步行街文化小区店</t>
  </si>
  <si>
    <t>萍乡楚萍东路店</t>
  </si>
  <si>
    <t>萍乡硖石店</t>
  </si>
  <si>
    <t>萍乡博昌店</t>
  </si>
  <si>
    <t>沅江欣百康湘北店</t>
  </si>
  <si>
    <t>益阳欣百康</t>
  </si>
  <si>
    <t>沅江欣百康草尾店</t>
  </si>
  <si>
    <t>沅江欣百康黄茅洲店</t>
  </si>
  <si>
    <t>2002年</t>
  </si>
  <si>
    <t>沅江欣百康共华店</t>
  </si>
  <si>
    <t>益阳欣百康左家仑店</t>
  </si>
  <si>
    <t>沅江欣百康新湾店</t>
  </si>
  <si>
    <t>利川同安普庵店</t>
  </si>
  <si>
    <t>武汉东方花都店</t>
  </si>
  <si>
    <t>孝感金贸路店</t>
  </si>
  <si>
    <t>孝感宇济商贸城店</t>
  </si>
  <si>
    <t>武汉阳逻军安道店</t>
  </si>
  <si>
    <t>宿迁洋北店</t>
  </si>
  <si>
    <t>南京白马路店</t>
  </si>
  <si>
    <t>宁乡新宜路店</t>
  </si>
  <si>
    <t>常德老体育馆店</t>
  </si>
  <si>
    <t>桑植文明西路店</t>
  </si>
  <si>
    <t>安乡三岔河店</t>
  </si>
  <si>
    <t>武汉马池中路店</t>
  </si>
  <si>
    <t>广生堂监利北门店</t>
  </si>
  <si>
    <t>始兴丹枫南苑店</t>
  </si>
  <si>
    <t>袁州商城店</t>
  </si>
  <si>
    <t>丰城副食品市场店</t>
  </si>
  <si>
    <t>丰城人民路店</t>
  </si>
  <si>
    <t>丰城四中店</t>
  </si>
  <si>
    <t>丰城剑南店</t>
  </si>
  <si>
    <t>吉水文化中路店</t>
  </si>
  <si>
    <t>吉州田侯路店</t>
  </si>
  <si>
    <t>青原新圩店</t>
  </si>
  <si>
    <t>吉安方民店</t>
  </si>
  <si>
    <t>袁州慈化店</t>
  </si>
  <si>
    <t>万载株潭店</t>
  </si>
  <si>
    <t>硖石小区微信智慧药店</t>
  </si>
  <si>
    <t>田心店</t>
  </si>
  <si>
    <t>横板小区店</t>
  </si>
  <si>
    <t>登岸西路店</t>
  </si>
  <si>
    <t>金陵西路店</t>
  </si>
  <si>
    <t>公园南路店</t>
  </si>
  <si>
    <t>城市风情店</t>
  </si>
  <si>
    <t>跃进北路店</t>
  </si>
  <si>
    <t>北桥桥头店</t>
  </si>
  <si>
    <t>鹅湖公园店</t>
  </si>
  <si>
    <t>体育中心店</t>
  </si>
  <si>
    <t>朝阳北路店</t>
  </si>
  <si>
    <t>芦溪沿河路店</t>
  </si>
  <si>
    <t>芦溪庆昌源田心阁店</t>
  </si>
  <si>
    <t>芦溪南坑府前店</t>
  </si>
  <si>
    <t>芦溪南坑大岭店</t>
  </si>
  <si>
    <t>芦溪南坑老街店</t>
  </si>
  <si>
    <t>芦溪上埠车站店</t>
  </si>
  <si>
    <t>芦溪上埠老街店</t>
  </si>
  <si>
    <t>慈利万福路店</t>
  </si>
  <si>
    <t>衡阳演武路店</t>
  </si>
  <si>
    <t>南昌象湖莲安路店</t>
  </si>
  <si>
    <t>上埠新街店</t>
  </si>
  <si>
    <t>芦溪丰泉店</t>
  </si>
  <si>
    <t>高坑铁桥店</t>
  </si>
  <si>
    <t>九龙社区店</t>
  </si>
  <si>
    <t>苏州街店</t>
  </si>
  <si>
    <t>楚萍西路店</t>
  </si>
  <si>
    <t>湘东源湴店</t>
  </si>
  <si>
    <t>湘东萍洲店</t>
  </si>
  <si>
    <t>湘东滨河花园店</t>
  </si>
  <si>
    <t>湘东火烧桥店</t>
  </si>
  <si>
    <t>湘东四通店</t>
  </si>
  <si>
    <t>莲花广兴东路店</t>
  </si>
  <si>
    <t>莲花新建街店</t>
  </si>
  <si>
    <t>莲花坊楼店</t>
  </si>
  <si>
    <t>莲花闪石店</t>
  </si>
  <si>
    <t>莲花路口店</t>
  </si>
  <si>
    <t>安福洋溪店</t>
  </si>
  <si>
    <t>普康宏伟北路店</t>
  </si>
  <si>
    <t>泰州市百姓人金港店</t>
  </si>
  <si>
    <t>百姓人</t>
  </si>
  <si>
    <t>泰州市百姓人五一店</t>
  </si>
  <si>
    <t>泰州市百姓人人民路店</t>
  </si>
  <si>
    <t>泰州市百姓人孔桥店</t>
  </si>
  <si>
    <t>泰州市百姓人泰悦店</t>
  </si>
  <si>
    <t>泰州市百姓人双惠店</t>
  </si>
  <si>
    <t>泰州市百姓人上海大花园店</t>
  </si>
  <si>
    <t>泰州市百姓人泗水店</t>
  </si>
  <si>
    <t>泰州市百姓人正和店</t>
  </si>
  <si>
    <t>泰州市百姓人金马店</t>
  </si>
  <si>
    <t>泰州市博爱莲花店</t>
  </si>
  <si>
    <t>泰州博爱</t>
  </si>
  <si>
    <t>泰州市博爱电视塔店</t>
  </si>
  <si>
    <t>泰州市博爱恒寿堂店</t>
  </si>
  <si>
    <t>泰州市博爱海光店</t>
  </si>
  <si>
    <t>泰州市博爱景光店</t>
  </si>
  <si>
    <t>泰州市博爱西仓店</t>
  </si>
  <si>
    <t>泰州市博爱汇景店</t>
  </si>
  <si>
    <t>泰州市博爱牧院店</t>
  </si>
  <si>
    <t>泰州市博爱鲍徐店</t>
  </si>
  <si>
    <t>泰州市博爱祥生店</t>
  </si>
  <si>
    <t>泰州市博爱东进店</t>
  </si>
  <si>
    <t>泰州市博爱顺金店</t>
  </si>
  <si>
    <t>泰州市博爱金通店</t>
  </si>
  <si>
    <t>泰州市博爱白马店</t>
  </si>
  <si>
    <t>泰州市博爱寺巷店</t>
  </si>
  <si>
    <t>泰州市博爱九龙店</t>
  </si>
  <si>
    <t>耒阳人民路店</t>
  </si>
  <si>
    <t>株洲工学院通道店</t>
  </si>
  <si>
    <t>南京华美路店</t>
  </si>
  <si>
    <t>吉首团结西路店</t>
  </si>
  <si>
    <t>桃源枫树店</t>
  </si>
  <si>
    <t>韶关太阳城芙蓉湾店</t>
  </si>
  <si>
    <t>浏阳人民东路店</t>
  </si>
  <si>
    <t>衡山开云北路店</t>
  </si>
  <si>
    <t>广生堂监利城南店</t>
  </si>
  <si>
    <t>常德楠沙小区店</t>
  </si>
  <si>
    <t>宁乡岳宁大道店</t>
  </si>
  <si>
    <t>南昌渊明南路店</t>
  </si>
  <si>
    <t>武汉东方雅园店</t>
  </si>
  <si>
    <t>武汉星悦城店</t>
  </si>
  <si>
    <t>桑植和平西路店</t>
  </si>
  <si>
    <t>德山莲池路店</t>
  </si>
  <si>
    <t>广生堂监利北利城店</t>
  </si>
  <si>
    <t>泰州市博爱东进小区店</t>
  </si>
  <si>
    <t>泰州市博爱新院店</t>
  </si>
  <si>
    <t>株洲财富农贸店</t>
  </si>
  <si>
    <t>武汉石桥花园店</t>
  </si>
  <si>
    <t>韶关格顶轩店</t>
  </si>
  <si>
    <t>抚州玉茗大道店(原华润店)</t>
  </si>
  <si>
    <t>常德朗州南路店</t>
  </si>
  <si>
    <t>荆门碧桂园店</t>
  </si>
  <si>
    <t>澧县人民路店</t>
  </si>
  <si>
    <t>如东江海路店</t>
  </si>
  <si>
    <t>江苏如东</t>
  </si>
  <si>
    <t>如东茗都店</t>
  </si>
  <si>
    <t>如东开发区店</t>
  </si>
  <si>
    <t>如东栟茶二店</t>
  </si>
  <si>
    <t>如东香阁里店</t>
  </si>
  <si>
    <t>如东兵房店</t>
  </si>
  <si>
    <t>如东丰利店</t>
  </si>
  <si>
    <t>如东济生店</t>
  </si>
  <si>
    <t>如东振西店</t>
  </si>
  <si>
    <t>如东双甸一店</t>
  </si>
  <si>
    <t>如东靖海店</t>
  </si>
  <si>
    <t>如东袁庄店</t>
  </si>
  <si>
    <t>如东丰和店</t>
  </si>
  <si>
    <t>如东宾东店</t>
  </si>
  <si>
    <t>如东环农店</t>
  </si>
  <si>
    <t>上海益丰上虹淡家港医保店</t>
  </si>
  <si>
    <t>上海上虹</t>
  </si>
  <si>
    <t>1985年</t>
  </si>
  <si>
    <t>上海益丰上虹苏民医保店</t>
  </si>
  <si>
    <t>上海益丰上虹竹园路医保店</t>
  </si>
  <si>
    <t>上海益丰上虹召楼路医保店</t>
  </si>
  <si>
    <t>上海益丰上虹马桥医保店</t>
  </si>
  <si>
    <t>上海益丰上虹北桥医保店</t>
  </si>
  <si>
    <t>1982年</t>
  </si>
  <si>
    <t>上海益丰上虹塘湾医保店</t>
  </si>
  <si>
    <t>上海益丰上虹景华路医保店</t>
  </si>
  <si>
    <t>上海益丰上虹邻松医保店</t>
  </si>
  <si>
    <t>上海益丰上虹剑川医保店</t>
  </si>
  <si>
    <t>1994年</t>
  </si>
  <si>
    <t>上海益丰上虹曹行医保店</t>
  </si>
  <si>
    <t>1993年</t>
  </si>
  <si>
    <t>上海益丰上虹华星医保店</t>
  </si>
  <si>
    <t>上海益丰上虹申北医保店</t>
  </si>
  <si>
    <t>上海益丰上虹虹桥医保店</t>
  </si>
  <si>
    <t>2001年</t>
  </si>
  <si>
    <t>上海益丰上虹姚虹路医保店</t>
  </si>
  <si>
    <t>上海益丰上虹纪王医保店</t>
  </si>
  <si>
    <t>上海益丰上虹诸翟医保店</t>
  </si>
  <si>
    <t>上海益丰上虹华漕医保店</t>
  </si>
  <si>
    <t>上海益丰上虹梅陇医保店</t>
  </si>
  <si>
    <t>上海益丰上虹朱行医保店</t>
  </si>
  <si>
    <t>上海益丰上虹陇寿医保店</t>
  </si>
  <si>
    <t>1996年</t>
  </si>
  <si>
    <t>上海益丰上虹七宝医保店</t>
  </si>
  <si>
    <t>上海益丰上虹华友路医保店</t>
  </si>
  <si>
    <t>2007年</t>
  </si>
  <si>
    <t>上海益丰上虹莘庄医保店</t>
  </si>
  <si>
    <t>上海益丰上虹金龙医保店</t>
  </si>
  <si>
    <t>上海益丰上虹鲁汇医保店</t>
  </si>
  <si>
    <t>武汉汉西一路店</t>
  </si>
  <si>
    <t>武汉工业一路店</t>
  </si>
  <si>
    <t>新丰城东路店</t>
  </si>
  <si>
    <t>武汉邾城花园店</t>
  </si>
  <si>
    <t>武汉阳逻周冲街店</t>
  </si>
  <si>
    <t>武汉武东路店</t>
  </si>
  <si>
    <t>武汉水晶俪都店</t>
  </si>
  <si>
    <t>桑植帅乡西路店</t>
  </si>
  <si>
    <t>韶山厦门大道店</t>
  </si>
  <si>
    <t>湘乡新湘西路店</t>
  </si>
  <si>
    <t>武汉黄陂大道店</t>
  </si>
  <si>
    <t>普康夹街头店</t>
  </si>
  <si>
    <t>临澧金翰广场店</t>
  </si>
  <si>
    <t>鼎城王家铺店</t>
  </si>
  <si>
    <t>桃源浔阳路店</t>
  </si>
  <si>
    <t>冷水江健康路店</t>
  </si>
  <si>
    <t>宿迁蔡集店</t>
  </si>
  <si>
    <t>南京湛江路店</t>
  </si>
  <si>
    <t>徐州矿山路店</t>
  </si>
  <si>
    <t>宿迁陆桥小区店</t>
  </si>
  <si>
    <t>钟祥王府广场店</t>
  </si>
  <si>
    <t>邵阳中心路步步高店</t>
  </si>
  <si>
    <t>乐昌人民医院店</t>
  </si>
  <si>
    <t>增城开园中路二店</t>
  </si>
  <si>
    <t>益阳雄森国际店</t>
  </si>
  <si>
    <t>株洲育才路店</t>
  </si>
  <si>
    <t>武汉武丰路店</t>
  </si>
  <si>
    <t>武汉前川大道店</t>
  </si>
  <si>
    <t>南昌顺外路湖坊店</t>
  </si>
  <si>
    <t>宜昌运河佳苑店</t>
  </si>
  <si>
    <t>利川同安西桥路店</t>
  </si>
  <si>
    <t>宜昌罗河路店</t>
  </si>
  <si>
    <t>增城富民市场店</t>
  </si>
  <si>
    <t>宁乡玉潭广场店</t>
  </si>
  <si>
    <t>双峰蔡和森大道店</t>
  </si>
  <si>
    <t>桃源漆河大桥中路店</t>
  </si>
  <si>
    <t>花垣盛世星城店</t>
  </si>
  <si>
    <t>普康新村市场店</t>
  </si>
  <si>
    <t>仙桃钱沟路店</t>
  </si>
  <si>
    <t>南昌建德观店（新）</t>
  </si>
  <si>
    <t>孝感槐荫大道店</t>
  </si>
  <si>
    <t>广生堂监利实中路步行街店</t>
  </si>
  <si>
    <t>广生堂监利玉皇台店</t>
  </si>
  <si>
    <t>南昌长旺路店</t>
  </si>
  <si>
    <t>武汉高雄路店</t>
  </si>
  <si>
    <t>澧县民政街店</t>
  </si>
  <si>
    <t>淮安延安东路店</t>
  </si>
  <si>
    <t>南昌高专路店</t>
  </si>
  <si>
    <t>南昌抚生路城上城店</t>
  </si>
  <si>
    <t>吉首人民中路店</t>
  </si>
  <si>
    <t>吉首悦和城店</t>
  </si>
  <si>
    <t>衡阳大众健康顺风堂店</t>
  </si>
  <si>
    <t>衡阳大众</t>
  </si>
  <si>
    <t>衡阳大众健康爱力店</t>
  </si>
  <si>
    <t>衡阳大众健康消病堂店</t>
  </si>
  <si>
    <t>衡阳大众健康养心店</t>
  </si>
  <si>
    <t>衡阳大众健康寿源店</t>
  </si>
  <si>
    <t>衡阳大众健康乐心店</t>
  </si>
  <si>
    <t>衡阳大众健康聚药堂店</t>
  </si>
  <si>
    <t>2018年</t>
  </si>
  <si>
    <t>衡阳大众健康民欣店</t>
  </si>
  <si>
    <t>2004年</t>
  </si>
  <si>
    <t>湘潭福星中路店</t>
  </si>
  <si>
    <t>湘潭车站路步步高店</t>
  </si>
  <si>
    <t>南昌井冈山大道店</t>
  </si>
  <si>
    <t>晋州普民店</t>
  </si>
  <si>
    <t>奶粉专卖裕彤店</t>
  </si>
  <si>
    <t>石家庄槐北店</t>
  </si>
  <si>
    <t>栾城县标店</t>
  </si>
  <si>
    <t>石家庄藁城市府路店</t>
  </si>
  <si>
    <t>石家庄晋州普康店</t>
  </si>
  <si>
    <t>石家庄晋州普鑫店</t>
  </si>
  <si>
    <t>石家庄宝康店</t>
  </si>
  <si>
    <t>石家庄晋州济民店</t>
  </si>
  <si>
    <t>石家庄奶粉专卖勒泰店</t>
  </si>
  <si>
    <t>石家庄晋州总十庄店</t>
  </si>
  <si>
    <t>石家庄辛集龙泉街店</t>
  </si>
  <si>
    <t>石家庄栾城宏达店</t>
  </si>
  <si>
    <t>石家庄新乐大地店</t>
  </si>
  <si>
    <t>石家庄深泽府前西路店</t>
  </si>
  <si>
    <t>石家庄保利花园店</t>
  </si>
  <si>
    <t>石家庄鹿泉新开路店</t>
  </si>
  <si>
    <t>邢台建设路店</t>
  </si>
  <si>
    <t>邢台文兴路店</t>
  </si>
  <si>
    <t>邢台胜利路店</t>
  </si>
  <si>
    <t>邢台冶金路店</t>
  </si>
  <si>
    <t>邢台顺德路店</t>
  </si>
  <si>
    <t>邢台新华南路店</t>
  </si>
  <si>
    <t>邢台中兴大街店</t>
  </si>
  <si>
    <t>邢台府前街店</t>
  </si>
  <si>
    <t>邢台豫让桥店</t>
  </si>
  <si>
    <t>邢台东大街店</t>
  </si>
  <si>
    <t>邢台八一大街店</t>
  </si>
  <si>
    <t>邢台钢铁路店</t>
  </si>
  <si>
    <t>邢台祝中店</t>
  </si>
  <si>
    <t>武安第二店</t>
  </si>
  <si>
    <t>武安第四店</t>
  </si>
  <si>
    <t>武安第六店</t>
  </si>
  <si>
    <t>武安第七店</t>
  </si>
  <si>
    <t>武安第十店</t>
  </si>
  <si>
    <t>武安第十二店</t>
  </si>
  <si>
    <t>武安第十三店</t>
  </si>
  <si>
    <t>武安第十八店</t>
  </si>
  <si>
    <t>武安第十九店</t>
  </si>
  <si>
    <t>武安第二十店</t>
  </si>
  <si>
    <t>武安第二十一店</t>
  </si>
  <si>
    <t>武安第二十二店</t>
  </si>
  <si>
    <t>武安第二十三店</t>
  </si>
  <si>
    <t>武安第二十四店</t>
  </si>
  <si>
    <t>武安第二十五店</t>
  </si>
  <si>
    <t>武安第二十六店</t>
  </si>
  <si>
    <t>武安第二十七店</t>
  </si>
  <si>
    <t>武安第二十八店</t>
  </si>
  <si>
    <t>武安第二十九店</t>
  </si>
  <si>
    <t>武安第三十店</t>
  </si>
  <si>
    <t>三河第四店</t>
  </si>
  <si>
    <t>三河第九店</t>
  </si>
  <si>
    <t>三河第十店</t>
  </si>
  <si>
    <t>三河第十三店</t>
  </si>
  <si>
    <t>沧州明珠店</t>
  </si>
  <si>
    <t>沧州慈安堂店</t>
  </si>
  <si>
    <t>沧州塞纳左岸店</t>
  </si>
  <si>
    <t>沧州中山店</t>
  </si>
  <si>
    <t>沧州青县英伦店</t>
  </si>
  <si>
    <t>沧州弘仁里店</t>
  </si>
  <si>
    <t>沧州华北商厦店</t>
  </si>
  <si>
    <t>沧州青县帝豪店</t>
  </si>
  <si>
    <t>青县放心药店</t>
  </si>
  <si>
    <t>青县南海大街店</t>
  </si>
  <si>
    <t>青县南环店</t>
  </si>
  <si>
    <t>青县振兴店</t>
  </si>
  <si>
    <t>沧州康馨店</t>
  </si>
  <si>
    <t>沧州康泽店</t>
  </si>
  <si>
    <t>沧州聚仁店</t>
  </si>
  <si>
    <t>沧州维明路店</t>
  </si>
  <si>
    <t>沧州康健店</t>
  </si>
  <si>
    <t>沧州康复店</t>
  </si>
  <si>
    <t>沧州凤凰城店</t>
  </si>
  <si>
    <t>沧州孔雀城店</t>
  </si>
  <si>
    <t>沧州小代庄店</t>
  </si>
  <si>
    <t>沧州东站店</t>
  </si>
  <si>
    <t>沧州建北街店</t>
  </si>
  <si>
    <t>沧州阳光国际店</t>
  </si>
  <si>
    <t>沧州达仁店</t>
  </si>
  <si>
    <t>沧州小树林店</t>
  </si>
  <si>
    <t>沧州狮城商场店</t>
  </si>
  <si>
    <t>沧州丽水花庭店</t>
  </si>
  <si>
    <t>沧州御河店</t>
  </si>
  <si>
    <t>沧州道东店</t>
  </si>
  <si>
    <t>沧州德合堂店</t>
  </si>
  <si>
    <t>沧州清池店</t>
  </si>
  <si>
    <t>沧州天成郡府店</t>
  </si>
  <si>
    <t>沧州中心医院店</t>
  </si>
  <si>
    <t>沧州孟村建设大街店</t>
  </si>
  <si>
    <t>沧州康宝店</t>
  </si>
  <si>
    <t>沧州新华店</t>
  </si>
  <si>
    <t>沧州志强路店</t>
  </si>
  <si>
    <t>沧州宏宇城店</t>
  </si>
  <si>
    <t>唐山惠民园店</t>
  </si>
  <si>
    <t>唐山银安店</t>
  </si>
  <si>
    <t>唐山河沿庄店</t>
  </si>
  <si>
    <t>唐山缸窑路店</t>
  </si>
  <si>
    <t>唐山龙泽路店</t>
  </si>
  <si>
    <t>唐山荣华道店</t>
  </si>
  <si>
    <t>唐山河北小区店</t>
  </si>
  <si>
    <t>张家口钻石路店</t>
  </si>
  <si>
    <t>张家口商务街店</t>
  </si>
  <si>
    <t>张家口工人村店</t>
  </si>
  <si>
    <t>张家口长青路店</t>
  </si>
  <si>
    <t>张家口红旗楼店</t>
  </si>
  <si>
    <t>张家口马路街店</t>
  </si>
  <si>
    <t>张家口新华街店</t>
  </si>
  <si>
    <t>张家口二五一街店</t>
  </si>
  <si>
    <t>张家口惠安苑店</t>
  </si>
  <si>
    <t>张家口武城街店</t>
  </si>
  <si>
    <t>张家口南站店</t>
  </si>
  <si>
    <t>张家口花园街店</t>
  </si>
  <si>
    <t>张家口天秀小区店</t>
  </si>
  <si>
    <t>张家口公园路店</t>
  </si>
  <si>
    <t>张家口西苑店</t>
  </si>
  <si>
    <t>恒康第一药房</t>
  </si>
  <si>
    <t>恒康第二药房</t>
  </si>
  <si>
    <t>恒康第三药房</t>
  </si>
  <si>
    <t>恒康第五药房</t>
  </si>
  <si>
    <t>恒康第六药房</t>
  </si>
  <si>
    <t>恒康第七药房</t>
  </si>
  <si>
    <t>恒康第十一药房</t>
  </si>
  <si>
    <t>恒康第十三药房</t>
  </si>
  <si>
    <t>为民药房康源店</t>
  </si>
  <si>
    <t>为民中心店</t>
  </si>
  <si>
    <t>为民福苑店</t>
  </si>
  <si>
    <t>为民静安店</t>
  </si>
  <si>
    <t>为民滏兴店</t>
  </si>
  <si>
    <t>为民红旗店</t>
  </si>
  <si>
    <t>为民广厦店</t>
  </si>
  <si>
    <t>为民保康店</t>
  </si>
  <si>
    <t>为民康复店</t>
  </si>
  <si>
    <t>为民赵圈店</t>
  </si>
  <si>
    <t>为民北沼店</t>
  </si>
  <si>
    <t>为民赵圈三店</t>
  </si>
  <si>
    <t>为民永兴店</t>
  </si>
  <si>
    <t>为民光明店</t>
  </si>
  <si>
    <t>为民利康店</t>
  </si>
  <si>
    <t>为民太阳城店</t>
  </si>
  <si>
    <t>为民招贤店</t>
  </si>
  <si>
    <t>为民大庆东路店</t>
  </si>
  <si>
    <t>为民药房第三十九店</t>
  </si>
  <si>
    <t>为民邓庄店</t>
  </si>
  <si>
    <t>泰州市博爱鼓楼店</t>
  </si>
  <si>
    <t>武汉民意上街店</t>
  </si>
  <si>
    <t>武汉康福路店</t>
  </si>
  <si>
    <t>南昌孺子路农贸市场店</t>
  </si>
  <si>
    <t>祁阳陶铸路二店</t>
  </si>
  <si>
    <t>剑河路医保店</t>
  </si>
  <si>
    <t>武汉君安花园店</t>
  </si>
  <si>
    <t>武汉水墨雅苑店</t>
  </si>
  <si>
    <t>武汉花山小区店</t>
  </si>
  <si>
    <t>武汉金地花园店</t>
  </si>
  <si>
    <t>武汉纸坊大街店</t>
  </si>
  <si>
    <t>邵阳火车南站步步高店</t>
  </si>
  <si>
    <t>武汉梁山头社区店</t>
  </si>
  <si>
    <t>益阳五一东路店</t>
  </si>
  <si>
    <t>张家界迎宾路店</t>
  </si>
  <si>
    <t>武汉天河道店</t>
  </si>
  <si>
    <t>南县世纪康友谊店</t>
  </si>
  <si>
    <t>南县世纪康</t>
  </si>
  <si>
    <t>益阳秀峰小区店</t>
  </si>
  <si>
    <t>吉首马坡岭店</t>
  </si>
  <si>
    <t>鼎城善卷农贸市场店</t>
  </si>
  <si>
    <t>临澧人民街店</t>
  </si>
  <si>
    <t>宜昌江海路店</t>
  </si>
  <si>
    <t>钟祥东方红广场店</t>
  </si>
  <si>
    <t>无锡朝阳店</t>
  </si>
  <si>
    <t>无锡市民</t>
  </si>
  <si>
    <t>无锡刘潭店</t>
  </si>
  <si>
    <t>无锡西漳店</t>
  </si>
  <si>
    <t>无锡广瑞店</t>
  </si>
  <si>
    <t>无锡叙康里店</t>
  </si>
  <si>
    <t>无锡五爱店</t>
  </si>
  <si>
    <t>无锡春江店</t>
  </si>
  <si>
    <t>无锡民丰店</t>
  </si>
  <si>
    <t>无锡广益店</t>
  </si>
  <si>
    <t>无锡古罗马店</t>
  </si>
  <si>
    <t>无锡人民医院店</t>
  </si>
  <si>
    <t>无锡新光嘉园店</t>
  </si>
  <si>
    <t>无锡嘉禾广场店</t>
  </si>
  <si>
    <t>无锡长宁店</t>
  </si>
  <si>
    <t>莲塘莲安北路店</t>
  </si>
  <si>
    <t>南京幕府西路二店</t>
  </si>
  <si>
    <t>南京汉中门大街二店</t>
  </si>
  <si>
    <t>广生堂荆西店</t>
  </si>
  <si>
    <t>荆州中杰</t>
  </si>
  <si>
    <t>2016.12</t>
  </si>
  <si>
    <t>广生堂凤凰路店</t>
  </si>
  <si>
    <t>2016.09</t>
  </si>
  <si>
    <t>广生堂文化广场店</t>
  </si>
  <si>
    <t>2008.09</t>
  </si>
  <si>
    <t>广生堂江汉路店</t>
  </si>
  <si>
    <t>2008.10</t>
  </si>
  <si>
    <t>广生堂滨江店</t>
  </si>
  <si>
    <t>2003.10</t>
  </si>
  <si>
    <t>广生堂南门店</t>
  </si>
  <si>
    <t>2006.06</t>
  </si>
  <si>
    <t>广生堂郢都路店</t>
  </si>
  <si>
    <t>2009.11</t>
  </si>
  <si>
    <t>广生堂御河路店</t>
  </si>
  <si>
    <t>2007.08</t>
  </si>
  <si>
    <t>广生堂学苑路店</t>
  </si>
  <si>
    <t>2009.12</t>
  </si>
  <si>
    <t>沧州东环店</t>
  </si>
  <si>
    <t>无锡民康门诊</t>
  </si>
  <si>
    <t>株洲黄山路店</t>
  </si>
  <si>
    <t>增城荔城大道店</t>
  </si>
  <si>
    <t>株洲百江花园店</t>
  </si>
  <si>
    <t>益阳长春中路店</t>
  </si>
  <si>
    <t>咸丰南门店</t>
  </si>
  <si>
    <t>武汉新南路店</t>
  </si>
  <si>
    <t>武汉惠誉花园店</t>
  </si>
  <si>
    <t>武汉福星惠誉店</t>
  </si>
  <si>
    <t>武汉龙腾大街店</t>
  </si>
  <si>
    <t>武汉蔡濠村店</t>
  </si>
  <si>
    <t>武汉积玉桥店</t>
  </si>
  <si>
    <t>武汉雄庄路店</t>
  </si>
  <si>
    <t>南通太平路二店</t>
  </si>
  <si>
    <t>无锡芦庄店</t>
  </si>
  <si>
    <t>无锡满和堂朝阳店</t>
  </si>
  <si>
    <t>无锡满和堂刘潭店</t>
  </si>
  <si>
    <t>无锡满和堂古罗马店</t>
  </si>
  <si>
    <t>新丰三角市场店</t>
  </si>
  <si>
    <t>桑植文明中路店</t>
  </si>
  <si>
    <t>吉首砖瓦厂店</t>
  </si>
  <si>
    <t>华容东山镇店</t>
  </si>
  <si>
    <t>韶山韶山中路店</t>
  </si>
  <si>
    <t>吉首小月亮影视城店</t>
  </si>
  <si>
    <t>常德首创名苑店</t>
  </si>
  <si>
    <t>淮安洪泽富民菜场店</t>
  </si>
  <si>
    <t>钟祥石城东路店</t>
  </si>
  <si>
    <t>广生堂民主街店</t>
  </si>
  <si>
    <t>武汉台北一路店</t>
  </si>
  <si>
    <t>上海丹棱路医保店</t>
  </si>
  <si>
    <t>上海罗秀路医保店</t>
  </si>
  <si>
    <t>上海西乡路医保店</t>
  </si>
  <si>
    <t>上海市中山北二路医保店</t>
  </si>
  <si>
    <t>上海曲沃路医保店</t>
  </si>
  <si>
    <t>上海中兴路医保店</t>
  </si>
  <si>
    <t>咸丰晨光路店</t>
  </si>
  <si>
    <t>荆门银河广场店</t>
  </si>
  <si>
    <t>南昌岔道口西路店</t>
  </si>
  <si>
    <t>株洲县渌江明珠店</t>
  </si>
  <si>
    <t>湘潭鹤岭镇店</t>
  </si>
  <si>
    <t>宁乡凤形社区店</t>
  </si>
  <si>
    <t>临澧君悦国际店</t>
  </si>
  <si>
    <t>常德高坪头店</t>
  </si>
  <si>
    <t>常德锦华苑店</t>
  </si>
  <si>
    <t>沅江金橙路店</t>
  </si>
  <si>
    <t>沅陵迎宾南路店</t>
  </si>
  <si>
    <t>石家庄新兴灵寿北环路店</t>
  </si>
  <si>
    <t>长沙湘仪家园店</t>
  </si>
  <si>
    <t>长沙森炎堂</t>
  </si>
  <si>
    <t>长沙恒大雅苑地铁口店</t>
  </si>
  <si>
    <t>邵阳敏州东路店</t>
  </si>
  <si>
    <t>宜昌星湖湾店</t>
  </si>
  <si>
    <t>宁乡世纪阳光店</t>
  </si>
  <si>
    <t>如东盐垣店</t>
  </si>
  <si>
    <t>上海延长西路医保店</t>
  </si>
  <si>
    <t>上海常德路医保店</t>
  </si>
  <si>
    <t>上海车站南路医保店</t>
  </si>
  <si>
    <t>上海曲阳路医保店</t>
  </si>
  <si>
    <t>上海虹口广灵四医保店</t>
  </si>
  <si>
    <t>上海梅川路医保店</t>
  </si>
  <si>
    <t>新邵金三角店</t>
  </si>
  <si>
    <t>衡阳县创业路店</t>
  </si>
  <si>
    <t>来凤舟上路店</t>
  </si>
  <si>
    <t>南昌发展路店</t>
  </si>
  <si>
    <t>南昌胸科医院店</t>
  </si>
  <si>
    <t>武汉武东中路店</t>
  </si>
  <si>
    <t>武汉保利清能西海岸店</t>
  </si>
  <si>
    <t>武汉江夏气象局店</t>
  </si>
  <si>
    <t>增城开园中路三店</t>
  </si>
  <si>
    <t>连云港海昌南路店</t>
  </si>
  <si>
    <t>南京雅居乐滨江花园店</t>
  </si>
  <si>
    <t>常德鼎城玉花楼店</t>
  </si>
  <si>
    <t>安乡文艺北路正兴店</t>
  </si>
  <si>
    <t>湖北孝感分丝路店</t>
  </si>
  <si>
    <t>湖北孝感八里街店</t>
  </si>
  <si>
    <t>湖北孝感建设路店</t>
  </si>
  <si>
    <t>武汉蔡正街店</t>
  </si>
  <si>
    <t>武汉古田三路店</t>
  </si>
  <si>
    <t>句容河滨佳园店</t>
  </si>
  <si>
    <t>健康人</t>
  </si>
  <si>
    <t>句容东门店</t>
  </si>
  <si>
    <t>句容人民路店</t>
  </si>
  <si>
    <t>健康人句容华阳南路店</t>
  </si>
  <si>
    <t>句容世茂店</t>
  </si>
  <si>
    <t>句容南门菜场店</t>
  </si>
  <si>
    <t>句容香江丽景店</t>
  </si>
  <si>
    <t>句容西关店</t>
  </si>
  <si>
    <t>句容新世纪广场店</t>
  </si>
  <si>
    <t>句容白兔店</t>
  </si>
  <si>
    <t>句容建设路店</t>
  </si>
  <si>
    <t>句容龙门菜场店</t>
  </si>
  <si>
    <t>句容郭庄店</t>
  </si>
  <si>
    <t>句容华鑫店</t>
  </si>
  <si>
    <t>句容葛便店</t>
  </si>
  <si>
    <t>句容崇明路店</t>
  </si>
  <si>
    <t>句容都市晴园店</t>
  </si>
  <si>
    <t>句容领秀星城店</t>
  </si>
  <si>
    <t>句容恒生店</t>
  </si>
  <si>
    <t>句容行香店</t>
  </si>
  <si>
    <t>句容后白一店</t>
  </si>
  <si>
    <t>句容天王一店</t>
  </si>
  <si>
    <t>句容后白二店</t>
  </si>
  <si>
    <t>句容陈武店</t>
  </si>
  <si>
    <t>句容农民街店</t>
  </si>
  <si>
    <t>句容五星家园店</t>
  </si>
  <si>
    <t>句容黄梅店</t>
  </si>
  <si>
    <t>句容下蜀店</t>
  </si>
  <si>
    <t>句容河滨北路店</t>
  </si>
  <si>
    <t>句容张庙店</t>
  </si>
  <si>
    <t>句容后白三店</t>
  </si>
  <si>
    <t>句容葛仙湖公园店</t>
  </si>
  <si>
    <t>句容天王二店</t>
  </si>
  <si>
    <t>句容陈武二店</t>
  </si>
  <si>
    <t>句容东昌店</t>
  </si>
  <si>
    <t>句容华阳东路店</t>
  </si>
  <si>
    <t>海门解放路店</t>
  </si>
  <si>
    <t>海门青海路店</t>
  </si>
  <si>
    <t>海门海兴路店</t>
  </si>
  <si>
    <t>海门叠康药房</t>
  </si>
  <si>
    <t>海门三厂店</t>
  </si>
  <si>
    <t>海门通源店</t>
  </si>
  <si>
    <t>海门秀山路店</t>
  </si>
  <si>
    <t>海门华源店</t>
  </si>
  <si>
    <t>海门健德店</t>
  </si>
  <si>
    <t>海门镇中路店</t>
  </si>
  <si>
    <t>海门健康路店</t>
  </si>
  <si>
    <t>海门江海路店</t>
  </si>
  <si>
    <t>海门三和店</t>
  </si>
  <si>
    <t>海门大港路店</t>
  </si>
  <si>
    <t>海门狮山路二店</t>
  </si>
  <si>
    <t>海门浦江路店</t>
  </si>
  <si>
    <t>海门三和三店</t>
  </si>
  <si>
    <t>海门青海二店</t>
  </si>
  <si>
    <t>海门珠江路店</t>
  </si>
  <si>
    <t>海门南海路店</t>
  </si>
  <si>
    <t>海门三阳店</t>
  </si>
  <si>
    <t>南京溧水八店</t>
  </si>
  <si>
    <t>南京溧水七店</t>
  </si>
  <si>
    <t>南京溧水四店</t>
  </si>
  <si>
    <t>南京溧水二店</t>
  </si>
  <si>
    <t>南京溧水广成店</t>
  </si>
  <si>
    <t>南京溧水五店</t>
  </si>
  <si>
    <t>南京溧水分龙岗店</t>
  </si>
  <si>
    <t>南京溧水秦淮路店</t>
  </si>
  <si>
    <t>南京溧水一十一店</t>
  </si>
  <si>
    <t>南京溧水六店</t>
  </si>
  <si>
    <t>南京溧水一十二店</t>
  </si>
  <si>
    <t>如皋大明店</t>
  </si>
  <si>
    <t>如皋东皋菜场店</t>
  </si>
  <si>
    <t>如皋庆余路店</t>
  </si>
  <si>
    <t>如皋海阳中路店</t>
  </si>
  <si>
    <t>如皋北郊花苑店</t>
  </si>
  <si>
    <t>如皋雪岸店</t>
  </si>
  <si>
    <t>如皋仁寿路店</t>
  </si>
  <si>
    <t>通州第一分店</t>
  </si>
  <si>
    <t>通州张芝山店</t>
  </si>
  <si>
    <t>通州交通北路店</t>
  </si>
  <si>
    <t>通州唐洪店</t>
  </si>
  <si>
    <t>通州第二店</t>
  </si>
  <si>
    <t>海安店</t>
  </si>
  <si>
    <t>海安东大街店</t>
  </si>
  <si>
    <t>镇江万科店</t>
  </si>
  <si>
    <t>健康人镇江南门大街店</t>
  </si>
  <si>
    <t>镇江花山湾店</t>
  </si>
  <si>
    <t>镇江丁卯桥店</t>
  </si>
  <si>
    <t>镇江吉麦隆店</t>
  </si>
  <si>
    <t>海门新海路店</t>
  </si>
  <si>
    <t>武汉北湖正街店</t>
  </si>
  <si>
    <t>武汉藏龙东街店</t>
  </si>
  <si>
    <t>武汉江郡华府店</t>
  </si>
  <si>
    <t>岳阳北港路店</t>
  </si>
  <si>
    <t>上海可乐路医保店</t>
  </si>
  <si>
    <t>上海华山路医保店</t>
  </si>
  <si>
    <t>上海茅台路医保店</t>
  </si>
  <si>
    <t>上海安化路医保店</t>
  </si>
  <si>
    <t>上海安顺路医保店</t>
  </si>
  <si>
    <t>上海芝川路医保店</t>
  </si>
  <si>
    <t>上海崮山路医保店</t>
  </si>
  <si>
    <t>上海芳草路医保店</t>
  </si>
  <si>
    <t>上海卫零二医保店</t>
  </si>
  <si>
    <t>上海板桥西医保店</t>
  </si>
  <si>
    <t>上海长青路医保店</t>
  </si>
  <si>
    <t>韶关韶钢东区店</t>
  </si>
  <si>
    <t>南昌香港街店</t>
  </si>
  <si>
    <t>宜昌夹湾路店</t>
  </si>
  <si>
    <t>南京溧水百年总店</t>
  </si>
  <si>
    <t>如皋白蒲店</t>
  </si>
  <si>
    <t>如皋中山药房</t>
  </si>
  <si>
    <t>如皋宁海路店</t>
  </si>
  <si>
    <t>通州建设路店</t>
  </si>
  <si>
    <t>石家庄新兴新新家园店</t>
  </si>
  <si>
    <t>石家庄新兴紫晶苑店</t>
  </si>
  <si>
    <t>石家庄新兴赵县贡院街店</t>
  </si>
  <si>
    <t>新建北郊农贸市场店</t>
  </si>
  <si>
    <t>慈利文化路店</t>
  </si>
  <si>
    <t>常德芙蓉新城店</t>
  </si>
  <si>
    <t>常德恒大华府东门店</t>
  </si>
  <si>
    <t>汉寿银谷国际店</t>
  </si>
  <si>
    <t>石门澧阳东路店</t>
  </si>
  <si>
    <t>桃江豪苑振兴路店</t>
  </si>
  <si>
    <t>益阳太一御江城店</t>
  </si>
  <si>
    <t>益阳景湖春天小区店</t>
  </si>
  <si>
    <t>增城菜园路城丰店</t>
  </si>
  <si>
    <t>仙桃钱沟南路店</t>
  </si>
  <si>
    <t>南昌芳华路店</t>
  </si>
  <si>
    <t>宜昌中建之星店</t>
  </si>
  <si>
    <t>武汉阳光海岸店</t>
  </si>
  <si>
    <t>平凉二医保店</t>
  </si>
  <si>
    <t>浦北路医保店</t>
  </si>
  <si>
    <t>松江人民南路医保店</t>
  </si>
  <si>
    <t>松江环城路医保店</t>
  </si>
  <si>
    <t>交通西路医保店</t>
  </si>
  <si>
    <t>真光路医保店</t>
  </si>
  <si>
    <t>浦东大道医保店</t>
  </si>
  <si>
    <t>莘西路医保店</t>
  </si>
  <si>
    <t>弘基广场医保店</t>
  </si>
  <si>
    <t>制造局路医保店</t>
  </si>
  <si>
    <t>斜土东路医保店</t>
  </si>
  <si>
    <t>殷高路医保店</t>
  </si>
  <si>
    <t>迎园路医保店</t>
  </si>
  <si>
    <t>枣阳路医保店</t>
  </si>
  <si>
    <t>南京水西门大街店</t>
  </si>
  <si>
    <t>上虹纪翟路医保店</t>
  </si>
  <si>
    <t>上虹颛桥医保店</t>
  </si>
  <si>
    <t>上虹鹤庆路医保店</t>
  </si>
  <si>
    <t>上虹江园路医保店</t>
  </si>
  <si>
    <t>上虹汇延路医保店</t>
  </si>
  <si>
    <t>南京紫晶未来城店</t>
  </si>
  <si>
    <t>邵阳五一南路店</t>
  </si>
  <si>
    <t>邵阳华夏田园店</t>
  </si>
  <si>
    <t>邵阳二纺机店</t>
  </si>
  <si>
    <t>如东车站店</t>
  </si>
  <si>
    <t>徐州中山南路二店</t>
  </si>
  <si>
    <t>淮安健康东路二店</t>
  </si>
  <si>
    <t>南京专诸巷店</t>
  </si>
  <si>
    <t>宿迁晓店店</t>
  </si>
  <si>
    <t>益阳全丰小区店</t>
  </si>
  <si>
    <t>宣恩建设路店</t>
  </si>
  <si>
    <t>沅江八角亭店</t>
  </si>
  <si>
    <t>汉寿育才巷店</t>
  </si>
  <si>
    <t>常德芙蓉盛世店</t>
  </si>
  <si>
    <t>沅江盛世嘉园店</t>
  </si>
  <si>
    <t>汉寿孟奇路店</t>
  </si>
  <si>
    <t>隆顺堂大药房医保店</t>
  </si>
  <si>
    <t>隆顺堂</t>
  </si>
  <si>
    <t>汇美大药房医保店</t>
  </si>
  <si>
    <t>大拇指大药房医保店</t>
  </si>
  <si>
    <t>荣广大药房医保店</t>
  </si>
  <si>
    <t>双峰威龙国际店</t>
  </si>
  <si>
    <t>武汉东立国际福轩店</t>
  </si>
  <si>
    <t>南京水西门大街二店</t>
  </si>
  <si>
    <t>南京太平村店</t>
  </si>
  <si>
    <t>南京和燕路四店</t>
  </si>
  <si>
    <t>荆门名泉路店</t>
  </si>
  <si>
    <t>宜昌龙泰苑店</t>
  </si>
  <si>
    <t>衡阳银杏路店</t>
  </si>
  <si>
    <t>衡阳县城西市场店</t>
  </si>
  <si>
    <t>武汉平安路店</t>
  </si>
  <si>
    <t>武汉联投港湾店</t>
  </si>
  <si>
    <t>武汉吴南花园店</t>
  </si>
  <si>
    <t>南京集庆路三店</t>
  </si>
  <si>
    <t>南京新华西路店</t>
  </si>
  <si>
    <t>海门万众工业园店</t>
  </si>
  <si>
    <t>海安李堡店</t>
  </si>
  <si>
    <t>武汉百步亭现代城店</t>
  </si>
  <si>
    <t>泗阳黄金广场店</t>
  </si>
  <si>
    <t>武汉汉江苑店</t>
  </si>
  <si>
    <t>连云港大庆东路店</t>
  </si>
  <si>
    <t>常德长胜桥店</t>
  </si>
  <si>
    <t>衡阳东风北路店</t>
  </si>
  <si>
    <t>乐昌顺易华庭店</t>
  </si>
  <si>
    <t>益阳印象汇店</t>
  </si>
  <si>
    <t>武汉健康大道店</t>
  </si>
  <si>
    <t>南昌县象湖景城名郡农贸市场店</t>
  </si>
  <si>
    <t>汉寿汽车总站店</t>
  </si>
  <si>
    <t>武汉田园街店</t>
  </si>
  <si>
    <t>吉首一品阳光店</t>
  </si>
  <si>
    <t>荆门果园二路店</t>
  </si>
  <si>
    <t>武汉金地太阳城店</t>
  </si>
  <si>
    <t>武汉福星城店</t>
  </si>
  <si>
    <t>武汉知音路店</t>
  </si>
  <si>
    <t>句容世茂店医保店</t>
  </si>
  <si>
    <t>句容领秀星城店医保店</t>
  </si>
  <si>
    <t>句容东门店医保店</t>
  </si>
  <si>
    <t>句容崇明路医保店</t>
  </si>
  <si>
    <t>桃江戏台坪店</t>
  </si>
  <si>
    <t>岳阳岳化大道汪家岭店</t>
  </si>
  <si>
    <t>武汉丽湖花园店</t>
  </si>
  <si>
    <t>武汉天顺园九组团店</t>
  </si>
  <si>
    <t>广州市增城区富宁路店</t>
  </si>
  <si>
    <t>南京学森路二店</t>
  </si>
  <si>
    <t>咸丰解放路店</t>
  </si>
  <si>
    <t>泰州博爱工人新村店</t>
  </si>
  <si>
    <t>长沙九峰小区店</t>
  </si>
  <si>
    <t>澧县大堰垱文昌阁店</t>
  </si>
  <si>
    <t>来凤金盆山店</t>
  </si>
  <si>
    <t>汉寿太子庙农贸市场店</t>
  </si>
  <si>
    <t>武汉汉水熙园店</t>
  </si>
  <si>
    <t>常德朝阳菜市场店</t>
  </si>
  <si>
    <t>桃源盘塘店</t>
  </si>
  <si>
    <t>吉首湘泉城市花园店</t>
  </si>
  <si>
    <t>沧州永安路店</t>
  </si>
  <si>
    <t>如皋石庄店</t>
  </si>
  <si>
    <t>新兴药房南三条店</t>
  </si>
  <si>
    <t>石家庄万达店</t>
  </si>
  <si>
    <t>石家庄谊北路店</t>
  </si>
  <si>
    <t>如东善春堂店</t>
  </si>
  <si>
    <t>南昌进贤钟陵路香江店</t>
  </si>
  <si>
    <t>辛集康泰小区店</t>
  </si>
  <si>
    <t>灵寿人民东路店</t>
  </si>
  <si>
    <t>浏阳君悦天下店</t>
  </si>
  <si>
    <t>武汉太子水榭店</t>
  </si>
  <si>
    <t>武汉惠民苑店</t>
  </si>
  <si>
    <t>武汉古田二路店</t>
  </si>
  <si>
    <t>武汉新华明珠店</t>
  </si>
  <si>
    <t>武汉梅花坞店</t>
  </si>
  <si>
    <t>武汉德才路店</t>
  </si>
  <si>
    <t>武汉马场路店</t>
  </si>
  <si>
    <t>武汉育才街店</t>
  </si>
  <si>
    <t>长沙窑岭店</t>
  </si>
  <si>
    <t>石家庄西王店</t>
  </si>
  <si>
    <t>石家庄外贸街店</t>
  </si>
  <si>
    <t>常德鼎城蔚蓝公寓店</t>
  </si>
  <si>
    <t>常德三一翡翠湾店</t>
  </si>
  <si>
    <t>石家庄塔坛店</t>
  </si>
  <si>
    <t>益阳益鑫泰店</t>
  </si>
  <si>
    <t>桃江马迹塘金马路店</t>
  </si>
  <si>
    <t>株洲山水国际店</t>
  </si>
  <si>
    <t>常德鼎城裕华豪苑店</t>
  </si>
  <si>
    <t>如东欧尚店</t>
  </si>
  <si>
    <t>泗阳雅典花园店</t>
  </si>
  <si>
    <t>万载株潭新世纪二路店</t>
  </si>
  <si>
    <t>武汉楚韵路店</t>
  </si>
  <si>
    <t>武汉翠堤春晓店</t>
  </si>
  <si>
    <t>宜昌西江康城店</t>
  </si>
  <si>
    <t>远安新客运站店</t>
  </si>
  <si>
    <t>南京许府巷店</t>
  </si>
  <si>
    <t>南昌中山路少年宫店</t>
  </si>
  <si>
    <t>宜昌春立方店</t>
  </si>
  <si>
    <t>韶关恒大城店</t>
  </si>
  <si>
    <t>D002</t>
  </si>
  <si>
    <t>广生堂监利天府大道店</t>
  </si>
  <si>
    <t>D004</t>
  </si>
  <si>
    <t>衡南三塘镇环城南路店</t>
  </si>
  <si>
    <t>D006</t>
  </si>
  <si>
    <t>浏阳新城国际店</t>
  </si>
  <si>
    <t>D007</t>
  </si>
  <si>
    <t>临湘福桥路大市场店</t>
  </si>
  <si>
    <t>D008</t>
  </si>
  <si>
    <t>衡水为民第四十三店</t>
  </si>
  <si>
    <t>D009</t>
  </si>
  <si>
    <t>衡水为民第四十四店</t>
  </si>
  <si>
    <t>D010</t>
  </si>
  <si>
    <t>众源沈圩桥店</t>
  </si>
  <si>
    <t>D011</t>
  </si>
  <si>
    <t>衡水为民四十五店</t>
  </si>
  <si>
    <t>D012</t>
  </si>
  <si>
    <t>武汉百步亭悦秀苑店</t>
  </si>
  <si>
    <t>D013</t>
  </si>
  <si>
    <t>武汉常青二路店</t>
  </si>
  <si>
    <t>D015</t>
  </si>
  <si>
    <t>丰城天鸿购物广场店</t>
  </si>
  <si>
    <t>D026</t>
  </si>
  <si>
    <t>南京春江新城店</t>
  </si>
  <si>
    <t>D027</t>
  </si>
  <si>
    <t>武汉汉乐馨苑店</t>
  </si>
  <si>
    <t>D029</t>
  </si>
  <si>
    <t>武汉雅安街店</t>
  </si>
  <si>
    <t>D030</t>
  </si>
  <si>
    <t>武汉海景花园店</t>
  </si>
  <si>
    <t>D031</t>
  </si>
  <si>
    <t>武汉北洋桥路店</t>
  </si>
  <si>
    <t>D038</t>
  </si>
  <si>
    <t>长沙禧都会店</t>
  </si>
  <si>
    <t>D039</t>
  </si>
  <si>
    <t>澧县翊武西路店</t>
  </si>
  <si>
    <t>D040</t>
  </si>
  <si>
    <t>隆回新建街店</t>
  </si>
  <si>
    <t>D041</t>
  </si>
  <si>
    <t>邵阳邵石路店</t>
  </si>
  <si>
    <t>D042</t>
  </si>
  <si>
    <t>邵阳祭旗坡店</t>
  </si>
  <si>
    <t>D043</t>
  </si>
  <si>
    <t>众源万象店</t>
  </si>
  <si>
    <t>D044</t>
  </si>
  <si>
    <t>涟源开成商悦广场店</t>
  </si>
  <si>
    <t>D045</t>
  </si>
  <si>
    <t>石门梯云风尚店</t>
  </si>
  <si>
    <t>D049</t>
  </si>
  <si>
    <t>临澧新安常石路店</t>
  </si>
  <si>
    <t>D051</t>
  </si>
  <si>
    <t>荆门白庙路店</t>
  </si>
  <si>
    <t>D054</t>
  </si>
  <si>
    <t>沧州荣盛广场店</t>
  </si>
  <si>
    <t>D057</t>
  </si>
  <si>
    <t>宜昌绿洲新城店</t>
  </si>
  <si>
    <t>D058</t>
  </si>
  <si>
    <t>宣恩民族路店</t>
  </si>
  <si>
    <t>D059</t>
  </si>
  <si>
    <t>仙桃笆篓湾店</t>
  </si>
  <si>
    <t>D060</t>
  </si>
  <si>
    <t>新余丰源北路店</t>
  </si>
  <si>
    <t>D061</t>
  </si>
  <si>
    <t>长沙韶山南路店</t>
  </si>
  <si>
    <t>D062</t>
  </si>
  <si>
    <t>长沙云栖谷店</t>
  </si>
  <si>
    <t>D063</t>
  </si>
  <si>
    <t>元氏人民路店</t>
  </si>
  <si>
    <t>D064</t>
  </si>
  <si>
    <t>平山中心店</t>
  </si>
  <si>
    <t>D065</t>
  </si>
  <si>
    <t>新兴西三教店</t>
  </si>
  <si>
    <t>D067</t>
  </si>
  <si>
    <t>万载金城国际店</t>
  </si>
  <si>
    <t>D069</t>
  </si>
  <si>
    <t>安化南苑新城店</t>
  </si>
  <si>
    <t>D070</t>
  </si>
  <si>
    <t>南县四海店</t>
  </si>
  <si>
    <t>D080</t>
  </si>
  <si>
    <t>武汉康怡花园店</t>
  </si>
  <si>
    <t>D082</t>
  </si>
  <si>
    <t>吉安金陵名仕花苑店</t>
  </si>
  <si>
    <t>D083</t>
  </si>
  <si>
    <t>宜昌云集路店</t>
  </si>
  <si>
    <t>D084</t>
  </si>
  <si>
    <t>双峰汽车西站店</t>
  </si>
  <si>
    <t>D086</t>
  </si>
  <si>
    <t>株洲嘉盛华府店</t>
  </si>
  <si>
    <t>D087</t>
  </si>
  <si>
    <t>邵阳五一北路店</t>
  </si>
  <si>
    <t>D090</t>
  </si>
  <si>
    <t>南通新开南路店</t>
  </si>
  <si>
    <t>D091</t>
  </si>
  <si>
    <t>南京扬村三路店</t>
  </si>
  <si>
    <t>D092</t>
  </si>
  <si>
    <t>长沙金地华园店</t>
  </si>
  <si>
    <t>D093</t>
  </si>
  <si>
    <t>南京大方巷二店</t>
  </si>
  <si>
    <t>D094</t>
  </si>
  <si>
    <t>武汉淌湖三路店</t>
  </si>
  <si>
    <t>D095</t>
  </si>
  <si>
    <t>新邵大坪店</t>
  </si>
  <si>
    <t>D096</t>
  </si>
  <si>
    <t>耒阳文化路店</t>
  </si>
  <si>
    <t>D097</t>
  </si>
  <si>
    <t>武汉民安街店</t>
  </si>
  <si>
    <t>D098</t>
  </si>
  <si>
    <t>京山钟鼓楼路店</t>
  </si>
  <si>
    <t>D099</t>
  </si>
  <si>
    <t>美平路店</t>
  </si>
  <si>
    <t>D100</t>
  </si>
  <si>
    <t>永泰路二店</t>
  </si>
  <si>
    <t>D104</t>
  </si>
  <si>
    <t>湘潭玉兰中路店</t>
  </si>
  <si>
    <t>D105</t>
  </si>
  <si>
    <t>浏阳新月半岛店</t>
  </si>
  <si>
    <t>D107</t>
  </si>
  <si>
    <t>南京广东路店</t>
  </si>
  <si>
    <t>D108</t>
  </si>
  <si>
    <t>徐州夹河街店</t>
  </si>
  <si>
    <t>D109</t>
  </si>
  <si>
    <t>南昌爱国路店</t>
  </si>
  <si>
    <t>D110</t>
  </si>
  <si>
    <t>长沙路口镇店</t>
  </si>
  <si>
    <t>D112</t>
  </si>
  <si>
    <t>南昌岭口路店</t>
  </si>
  <si>
    <t>D114</t>
  </si>
  <si>
    <t>武汉五龙路店</t>
  </si>
  <si>
    <t>D116</t>
  </si>
  <si>
    <t>荆门军马场路店</t>
  </si>
  <si>
    <t>D118</t>
  </si>
  <si>
    <t>长沙雨花亭店</t>
  </si>
  <si>
    <t>D119</t>
  </si>
  <si>
    <t>浏阳北正南路店</t>
  </si>
  <si>
    <t>D120</t>
  </si>
  <si>
    <t>宜昌土街头店</t>
  </si>
  <si>
    <t>D121</t>
  </si>
  <si>
    <t>桃源荷花农贸市场店</t>
  </si>
  <si>
    <t>D122</t>
  </si>
  <si>
    <t>澧县洗墨池路店</t>
  </si>
  <si>
    <t>D125</t>
  </si>
  <si>
    <t>长沙茶叶市场店</t>
  </si>
  <si>
    <t>D134</t>
  </si>
  <si>
    <t>武汉星光国际店</t>
  </si>
  <si>
    <t>D136</t>
  </si>
  <si>
    <t>道县红星路店</t>
  </si>
  <si>
    <t>D137</t>
  </si>
  <si>
    <t>道县月岩中路店</t>
  </si>
  <si>
    <t>D138</t>
  </si>
  <si>
    <t>新莲塘欧尚店</t>
  </si>
  <si>
    <t>D144</t>
  </si>
  <si>
    <t>武汉阳新路店</t>
  </si>
  <si>
    <t>D146</t>
  </si>
  <si>
    <t>益阳陆贾山店</t>
  </si>
  <si>
    <t>D147</t>
  </si>
  <si>
    <t>沅陵天宁北路店</t>
  </si>
  <si>
    <t>D148</t>
  </si>
  <si>
    <t>衡水为民四十六店</t>
  </si>
  <si>
    <t>D149</t>
  </si>
  <si>
    <t>宜昌碧水林荫店</t>
  </si>
  <si>
    <t>D151</t>
  </si>
  <si>
    <t>宜昌墨池苑店</t>
  </si>
  <si>
    <t>D153</t>
  </si>
  <si>
    <t>莲塘涂山路店</t>
  </si>
  <si>
    <t>D154</t>
  </si>
  <si>
    <t>普康洪林大道店</t>
  </si>
  <si>
    <t>D155</t>
  </si>
  <si>
    <t>仙桃芙蓉花园店</t>
  </si>
  <si>
    <t>D157</t>
  </si>
  <si>
    <t>沧州新兴水专店</t>
  </si>
  <si>
    <t>D158</t>
  </si>
  <si>
    <t>沧州新兴望海店</t>
  </si>
  <si>
    <t>D159</t>
  </si>
  <si>
    <t>沧州新兴孟村影院店</t>
  </si>
  <si>
    <t>D160</t>
  </si>
  <si>
    <t>沧州新兴新城店</t>
  </si>
  <si>
    <t>D161</t>
  </si>
  <si>
    <t>沧州新兴长芦店</t>
  </si>
  <si>
    <t>D162</t>
  </si>
  <si>
    <t>沧州新兴万泰丽景店</t>
  </si>
  <si>
    <t>D163</t>
  </si>
  <si>
    <t>衡水为民第四十门店</t>
  </si>
  <si>
    <t>D164</t>
  </si>
  <si>
    <t>衡水为民前进店</t>
  </si>
  <si>
    <t>D166</t>
  </si>
  <si>
    <t>徐州工农北路二店</t>
  </si>
  <si>
    <t>D167</t>
  </si>
  <si>
    <t>徐州祥和西路店</t>
  </si>
  <si>
    <t>D168</t>
  </si>
  <si>
    <t>深泽向阳街店</t>
  </si>
  <si>
    <t>D169</t>
  </si>
  <si>
    <t>新兴建通街店</t>
  </si>
  <si>
    <t>D170</t>
  </si>
  <si>
    <t>南京西水湾店</t>
  </si>
  <si>
    <t>D172</t>
  </si>
  <si>
    <t>新兴塔兴店</t>
  </si>
  <si>
    <t>D173</t>
  </si>
  <si>
    <t>新兴冀兴大厦店</t>
  </si>
  <si>
    <t>D174</t>
  </si>
  <si>
    <t>常宁群英西路店</t>
  </si>
  <si>
    <t>D175</t>
  </si>
  <si>
    <t>长沙星城书香苑店</t>
  </si>
  <si>
    <t>D176</t>
  </si>
  <si>
    <t>长沙兴汉门店</t>
  </si>
  <si>
    <t>D177</t>
  </si>
  <si>
    <t>平山平光北大街店</t>
  </si>
  <si>
    <t>D179</t>
  </si>
  <si>
    <t>连云港博威店</t>
  </si>
  <si>
    <t>D180</t>
  </si>
  <si>
    <t>武汉祥丰路店</t>
  </si>
  <si>
    <t>D181</t>
  </si>
  <si>
    <t>临澧朝阳新城店</t>
  </si>
  <si>
    <t>D182</t>
  </si>
  <si>
    <t>如东河口店</t>
  </si>
  <si>
    <t>D184</t>
  </si>
  <si>
    <t>荆门北门路店</t>
  </si>
  <si>
    <t>D186</t>
  </si>
  <si>
    <t>泗洪富园新城店</t>
  </si>
  <si>
    <t>D188</t>
  </si>
  <si>
    <t>武汉武丰佳园店</t>
  </si>
  <si>
    <t>D190</t>
  </si>
  <si>
    <t>同安东门灯塔园店</t>
  </si>
  <si>
    <t>D192</t>
  </si>
  <si>
    <t>上虹鹤庆路二店</t>
  </si>
  <si>
    <t>D194</t>
  </si>
  <si>
    <t>邯郸万浩家园店</t>
  </si>
  <si>
    <t>D195</t>
  </si>
  <si>
    <t>沧州脑科医院店</t>
  </si>
  <si>
    <t>D196</t>
  </si>
  <si>
    <t>栾城凌空桥路店</t>
  </si>
  <si>
    <t>D199</t>
  </si>
  <si>
    <t>长沙体院路店</t>
  </si>
  <si>
    <t>D205</t>
  </si>
  <si>
    <t>晋州信和商厦店</t>
  </si>
  <si>
    <t>D206</t>
  </si>
  <si>
    <t>寺家庄店</t>
  </si>
  <si>
    <t>D207</t>
  </si>
  <si>
    <t>新兴东焦店</t>
  </si>
  <si>
    <t>D208</t>
  </si>
  <si>
    <t>新兴辛集乐汇城店</t>
  </si>
  <si>
    <t>D209</t>
  </si>
  <si>
    <t>新兴无极世纪城店</t>
  </si>
  <si>
    <t>D210</t>
  </si>
  <si>
    <t>新兴无极路店</t>
  </si>
  <si>
    <t>D212</t>
  </si>
  <si>
    <t>宁乡锦绣花城店</t>
  </si>
  <si>
    <t>D213</t>
  </si>
  <si>
    <t>长沙新外滩店</t>
  </si>
  <si>
    <t>D214</t>
  </si>
  <si>
    <t>株洲缤纷世家店</t>
  </si>
  <si>
    <t>D215</t>
  </si>
  <si>
    <t>长沙华银园店</t>
  </si>
  <si>
    <t>D216</t>
  </si>
  <si>
    <t>美好上郡店</t>
  </si>
  <si>
    <t>D223</t>
  </si>
  <si>
    <t>武汉万年街分店</t>
  </si>
  <si>
    <t>D224</t>
  </si>
  <si>
    <t>武汉永丰小区店</t>
  </si>
  <si>
    <t>D226</t>
  </si>
  <si>
    <t>邵阳陶家冲店</t>
  </si>
  <si>
    <t>D227</t>
  </si>
  <si>
    <t>武汉汉口花园店</t>
  </si>
  <si>
    <t>D228</t>
  </si>
  <si>
    <t>荆门白云路二店</t>
  </si>
  <si>
    <t>D229</t>
  </si>
  <si>
    <t>钟祥文峰花园店</t>
  </si>
  <si>
    <t>D234</t>
  </si>
  <si>
    <t>津市宝悦乐城店</t>
  </si>
  <si>
    <t>D236</t>
  </si>
  <si>
    <t>沧州车站店</t>
  </si>
  <si>
    <t>D237</t>
  </si>
  <si>
    <t>衡水为民第四十二店</t>
  </si>
  <si>
    <t>D239</t>
  </si>
  <si>
    <t>常德青年东路店</t>
  </si>
  <si>
    <t>D242</t>
  </si>
  <si>
    <t>常德鼎城向群巷店</t>
  </si>
  <si>
    <t>D244</t>
  </si>
  <si>
    <t>武汉兰亭雅居店</t>
  </si>
  <si>
    <t>D246</t>
  </si>
  <si>
    <t>邵阳白公城店</t>
  </si>
  <si>
    <t>D248</t>
  </si>
  <si>
    <t>增城翠西小区店</t>
  </si>
  <si>
    <t>D250</t>
  </si>
  <si>
    <t>上海俱进路店</t>
  </si>
  <si>
    <t>D251</t>
  </si>
  <si>
    <t>南京西白菜园店</t>
  </si>
  <si>
    <t>D253</t>
  </si>
  <si>
    <t>新化南门湾店</t>
  </si>
  <si>
    <t>D254</t>
  </si>
  <si>
    <t>湘潭湘钢北门店</t>
  </si>
  <si>
    <t>D255</t>
  </si>
  <si>
    <t>如东中坤苑店</t>
  </si>
  <si>
    <t>D257</t>
  </si>
  <si>
    <t>邯郸安居东城店</t>
  </si>
  <si>
    <t>D258</t>
  </si>
  <si>
    <t>邯郸阳光公寓店</t>
  </si>
  <si>
    <t>D261</t>
  </si>
  <si>
    <t>常德滨湖西路店</t>
  </si>
  <si>
    <t>D266</t>
  </si>
  <si>
    <t>进贤民安路店</t>
  </si>
  <si>
    <t>D267</t>
  </si>
  <si>
    <t>南昌青山北路店</t>
  </si>
  <si>
    <t>D268</t>
  </si>
  <si>
    <t>南京进香河店</t>
  </si>
  <si>
    <t>D269</t>
  </si>
  <si>
    <t>祁阳兴浯路店</t>
  </si>
  <si>
    <t>D270</t>
  </si>
  <si>
    <t>衡阳常胜路店</t>
  </si>
  <si>
    <t>D271</t>
  </si>
  <si>
    <t>武汉百步亭温馨苑店</t>
  </si>
  <si>
    <t>D272</t>
  </si>
  <si>
    <t>增城园墩路店</t>
  </si>
  <si>
    <t>D273</t>
  </si>
  <si>
    <t>龙山西门垅店</t>
  </si>
  <si>
    <t>D276</t>
  </si>
  <si>
    <t>武汉三青路店</t>
  </si>
  <si>
    <t>D277</t>
  </si>
  <si>
    <t>盛世华庭店</t>
  </si>
  <si>
    <t>D278</t>
  </si>
  <si>
    <t>新石南路店</t>
  </si>
  <si>
    <t>D281</t>
  </si>
  <si>
    <t>衡水为民第四十七店</t>
  </si>
  <si>
    <t>D283</t>
  </si>
  <si>
    <t>宜昌盛世天下店</t>
  </si>
  <si>
    <t>D286</t>
  </si>
  <si>
    <t>邵阳县邵新街妇幼店</t>
  </si>
  <si>
    <t>D288</t>
  </si>
  <si>
    <t>徐州滨河花园店</t>
  </si>
  <si>
    <t>D289</t>
  </si>
  <si>
    <t>长沙米兰春天店</t>
  </si>
  <si>
    <t>D299</t>
  </si>
  <si>
    <t>武汉高才里店</t>
  </si>
  <si>
    <t>D307</t>
  </si>
  <si>
    <t>泗洪县时代孙何路店</t>
  </si>
  <si>
    <t>泗洪时代</t>
  </si>
  <si>
    <t>D308</t>
  </si>
  <si>
    <t>泗洪县时代团结河店</t>
  </si>
  <si>
    <t>D309</t>
  </si>
  <si>
    <t>泗洪县时代团结花园店</t>
  </si>
  <si>
    <t>D310</t>
  </si>
  <si>
    <t>泗洪县时代现代名城店</t>
  </si>
  <si>
    <t>D312</t>
  </si>
  <si>
    <t>新川路二店医保店</t>
  </si>
  <si>
    <t>D313</t>
  </si>
  <si>
    <t>泗洪县时代香港花园店</t>
  </si>
  <si>
    <t>D314</t>
  </si>
  <si>
    <t>泗洪县时代兴康花园店</t>
  </si>
  <si>
    <t>D315</t>
  </si>
  <si>
    <t>泗洪县时代阳光小区店</t>
  </si>
  <si>
    <t>D316</t>
  </si>
  <si>
    <t>泗洪县时代瑶沟店</t>
  </si>
  <si>
    <t>D317</t>
  </si>
  <si>
    <t>泗洪县时代御景天成店</t>
  </si>
  <si>
    <t>D318</t>
  </si>
  <si>
    <t>泗洪县时代中心店</t>
  </si>
  <si>
    <t>D319</t>
  </si>
  <si>
    <t>泗洪县时代周李小区店</t>
  </si>
  <si>
    <t>D320</t>
  </si>
  <si>
    <t>泗洪县时代状元府店</t>
  </si>
  <si>
    <t>D321</t>
  </si>
  <si>
    <t>泗洪县时代富园雅郡店</t>
  </si>
  <si>
    <t>D322</t>
  </si>
  <si>
    <t>泗洪县时代富园竹苑店</t>
  </si>
  <si>
    <t>D323</t>
  </si>
  <si>
    <t>泗洪县时代工人路店</t>
  </si>
  <si>
    <t>D324</t>
  </si>
  <si>
    <t>泗洪县时代工业路店</t>
  </si>
  <si>
    <t>D325</t>
  </si>
  <si>
    <t>泗洪县时代归仁</t>
  </si>
  <si>
    <t>D326</t>
  </si>
  <si>
    <t>泗洪县时代河滨花都店</t>
  </si>
  <si>
    <t>D327</t>
  </si>
  <si>
    <t>泗洪县时代河滨一号店</t>
  </si>
  <si>
    <t>D328</t>
  </si>
  <si>
    <t>泗洪县时代河畔花城店</t>
  </si>
  <si>
    <t>D329</t>
  </si>
  <si>
    <t>泗洪县时代洪中路店</t>
  </si>
  <si>
    <t>D330</t>
  </si>
  <si>
    <t>泗洪县时代锦绣华庭店</t>
  </si>
  <si>
    <t>D331</t>
  </si>
  <si>
    <t>泗洪县时代金域蓝湾店</t>
  </si>
  <si>
    <t>D332</t>
  </si>
  <si>
    <t>泗洪县时代金鹰店</t>
  </si>
  <si>
    <t>D333</t>
  </si>
  <si>
    <t>泗洪县时代健康路店</t>
  </si>
  <si>
    <t>D334</t>
  </si>
  <si>
    <t>泗洪县时代尖莎咀商业街店</t>
  </si>
  <si>
    <t>D335</t>
  </si>
  <si>
    <t>泗洪县时代山河佳苑店</t>
  </si>
  <si>
    <t>D336</t>
  </si>
  <si>
    <t>泗洪县时代山河路店</t>
  </si>
  <si>
    <t>D341</t>
  </si>
  <si>
    <t>泗洪县时代水岸城邦店</t>
  </si>
  <si>
    <t>D343</t>
  </si>
  <si>
    <t>泗洪县时代双沟店</t>
  </si>
  <si>
    <t>D344</t>
  </si>
  <si>
    <t>泗洪县时代尚城府邸店</t>
  </si>
  <si>
    <t>D345</t>
  </si>
  <si>
    <t>泗洪县时代三里庄店</t>
  </si>
  <si>
    <t>D346</t>
  </si>
  <si>
    <t>泗洪县时代容园店</t>
  </si>
  <si>
    <t>D347</t>
  </si>
  <si>
    <t>泗洪县时代人民路店</t>
  </si>
  <si>
    <t>D348</t>
  </si>
  <si>
    <t>泗洪县时代戚庄店</t>
  </si>
  <si>
    <t>D349</t>
  </si>
  <si>
    <t>泗洪县时代梅花店</t>
  </si>
  <si>
    <t>D350</t>
  </si>
  <si>
    <t>泗洪县时代绿洲广场店</t>
  </si>
  <si>
    <t>D351</t>
  </si>
  <si>
    <t>泗洪县时代澜庭湾店</t>
  </si>
  <si>
    <t>D352</t>
  </si>
  <si>
    <t>泗洪县时代兰苑店</t>
  </si>
  <si>
    <t>D353</t>
  </si>
  <si>
    <t>泗洪县时代黄河花园店</t>
  </si>
  <si>
    <t>D354</t>
  </si>
  <si>
    <t>泗洪县时代佳和店</t>
  </si>
  <si>
    <t>D355</t>
  </si>
  <si>
    <t>泗洪县时代华泰世纪园店</t>
  </si>
  <si>
    <t>D356</t>
  </si>
  <si>
    <t>泗洪时代大楼店</t>
  </si>
  <si>
    <t>D357</t>
  </si>
  <si>
    <t>泗洪时代医药东大街店</t>
  </si>
  <si>
    <t>D358</t>
  </si>
  <si>
    <t>泗洪时代医药东风店</t>
  </si>
  <si>
    <t>D359</t>
  </si>
  <si>
    <t>泗洪时代医药东方花园店</t>
  </si>
  <si>
    <t>D360</t>
  </si>
  <si>
    <t>泗洪时代医药富康花园店</t>
  </si>
  <si>
    <t>D361</t>
  </si>
  <si>
    <t>泗洪时代医药富园广场店</t>
  </si>
  <si>
    <t>D362</t>
  </si>
  <si>
    <t>泗洪时代鑫泰广场店</t>
  </si>
  <si>
    <t>D363</t>
  </si>
  <si>
    <t>泗洪时代碧桂园店</t>
  </si>
  <si>
    <t>D364</t>
  </si>
  <si>
    <t>泗洪时代翡翠城店</t>
  </si>
  <si>
    <t>D365</t>
  </si>
  <si>
    <t>泗洪时代医药二里坝店</t>
  </si>
  <si>
    <t>D366</t>
  </si>
  <si>
    <t>泗洪时代缔景花园店</t>
  </si>
  <si>
    <t>D367</t>
  </si>
  <si>
    <t>泗洪时代医药东方新城店</t>
  </si>
  <si>
    <t>D368</t>
  </si>
  <si>
    <t>泗洪时代医药东方明珠店</t>
  </si>
  <si>
    <t>D369</t>
  </si>
  <si>
    <t>荆门白云楼店</t>
  </si>
  <si>
    <t>D370</t>
  </si>
  <si>
    <t>宜昌珠海路店</t>
  </si>
  <si>
    <t>D372</t>
  </si>
  <si>
    <t>常德鼎城临沅路店</t>
  </si>
  <si>
    <t>D377</t>
  </si>
  <si>
    <t>武汉爱尔康星明街店</t>
  </si>
  <si>
    <t>爱尔康</t>
  </si>
  <si>
    <t>D378</t>
  </si>
  <si>
    <t>武汉爱尔康金地店</t>
  </si>
  <si>
    <t>D379</t>
  </si>
  <si>
    <t>武汉爱尔康政法店</t>
  </si>
  <si>
    <t>D380</t>
  </si>
  <si>
    <t>武汉市爱尔康湖泗店</t>
  </si>
  <si>
    <t>D381</t>
  </si>
  <si>
    <t>武汉爱尔康凤凰店</t>
  </si>
  <si>
    <t>D382</t>
  </si>
  <si>
    <t>武汉爱尔康益民店</t>
  </si>
  <si>
    <t>D383</t>
  </si>
  <si>
    <t>武汉爱尔康健民店</t>
  </si>
  <si>
    <t>D384</t>
  </si>
  <si>
    <t>武汉爱尔康利民店</t>
  </si>
  <si>
    <t>D385</t>
  </si>
  <si>
    <t>武汉爱尔康金水店</t>
  </si>
  <si>
    <t>D386</t>
  </si>
  <si>
    <t>武汉爱尔康金口店</t>
  </si>
  <si>
    <t>D387</t>
  </si>
  <si>
    <t>武汉爱尔康恵焱店</t>
  </si>
  <si>
    <t>D388</t>
  </si>
  <si>
    <t>武汉爱尔康恵安店</t>
  </si>
  <si>
    <t>D389</t>
  </si>
  <si>
    <t>武汉爱尔康恵泽店</t>
  </si>
  <si>
    <t>D390</t>
  </si>
  <si>
    <t>武汉爱尔康旺民店</t>
  </si>
  <si>
    <t>D391</t>
  </si>
  <si>
    <t>武汉爱尔康江夏二分店</t>
  </si>
  <si>
    <t>D392</t>
  </si>
  <si>
    <t>武汉爱尔康中心港店</t>
  </si>
  <si>
    <t>D393</t>
  </si>
  <si>
    <t>武汉爱尔康古驿道店</t>
  </si>
  <si>
    <t>D394</t>
  </si>
  <si>
    <t>武汉爱尔康旺隆药品器械超市店</t>
  </si>
  <si>
    <t>D395</t>
  </si>
  <si>
    <t>武汉爱尔康恵民仓储药店</t>
  </si>
  <si>
    <t>D396</t>
  </si>
  <si>
    <t>武汉爱尔康东湖路店</t>
  </si>
  <si>
    <t>D397</t>
  </si>
  <si>
    <t>武汉益丰爱尔康大药房有限公司山坡店</t>
  </si>
  <si>
    <t>D398</t>
  </si>
  <si>
    <t>武汉益丰爱尔康大药房有限公司富安店</t>
  </si>
  <si>
    <t>D399</t>
  </si>
  <si>
    <t>武汉益丰爱尔康大药房有限公司江宏店</t>
  </si>
  <si>
    <t>D400</t>
  </si>
  <si>
    <t>武汉益丰爱尔康大药房有限公司中山路店</t>
  </si>
  <si>
    <t>D401</t>
  </si>
  <si>
    <t>武汉益丰爱尔康大药房有限公司和平店</t>
  </si>
  <si>
    <t>D402</t>
  </si>
  <si>
    <t>武汉益丰爱尔康大药房有限公司井岗店</t>
  </si>
  <si>
    <t>D403</t>
  </si>
  <si>
    <t>武汉益丰爱尔康星宇店</t>
  </si>
  <si>
    <t>D404</t>
  </si>
  <si>
    <t>武汉益丰爱尔康铁莲店</t>
  </si>
  <si>
    <t>D405</t>
  </si>
  <si>
    <t>武汉益丰爱尔康大药房有限公司恵康店</t>
  </si>
  <si>
    <t>D406</t>
  </si>
  <si>
    <t>武汉益丰爱尔康大药房有限公司北港店</t>
  </si>
  <si>
    <t>D407</t>
  </si>
  <si>
    <t>武汉益丰爱尔康大药房有限公司马湖二店</t>
  </si>
  <si>
    <t>D408</t>
  </si>
  <si>
    <t>武汉益丰爱尔康大药房有限公司马湖店</t>
  </si>
  <si>
    <t>D409</t>
  </si>
  <si>
    <t>武汉益丰爱尔康大药房有限公司工院店</t>
  </si>
  <si>
    <t>D410</t>
  </si>
  <si>
    <t>武汉益丰爱尔康大药房有限公司大药房店</t>
  </si>
  <si>
    <t>D411</t>
  </si>
  <si>
    <t>武汉益丰爱尔康大药房有限公司关西店</t>
  </si>
  <si>
    <t>D412</t>
  </si>
  <si>
    <t>武汉益丰爱尔康大药房有限公司后湖明珠店</t>
  </si>
  <si>
    <t>D413</t>
  </si>
  <si>
    <t>武汉益丰爱尔康大药房有限公司友谊路店</t>
  </si>
  <si>
    <t>D414</t>
  </si>
  <si>
    <t>武汉益丰爱尔康大药房有限公司硚口公园店</t>
  </si>
  <si>
    <t>D415</t>
  </si>
  <si>
    <t>武汉益丰爱尔康大药房有限公司紫菘苑店</t>
  </si>
  <si>
    <t>D416</t>
  </si>
  <si>
    <t>武汉益丰爱尔康大药房有限公司瑞安街店</t>
  </si>
  <si>
    <t>D417</t>
  </si>
  <si>
    <t>武汉益丰爱尔康大药房有限公司旺康店</t>
  </si>
  <si>
    <t>D418</t>
  </si>
  <si>
    <t>武汉益丰爱尔康大药房有限公司站前店</t>
  </si>
  <si>
    <t>D419</t>
  </si>
  <si>
    <t>武汉益丰爱尔康大药房有限公司武泰闸店</t>
  </si>
  <si>
    <t>D420</t>
  </si>
  <si>
    <t>武汉益丰爱尔康大药房有限公司水域天际店</t>
  </si>
  <si>
    <t>D443</t>
  </si>
  <si>
    <t>长沙君悦香邸店</t>
  </si>
  <si>
    <t>D466</t>
  </si>
  <si>
    <t>莲塘伍龙路店</t>
  </si>
  <si>
    <t>D468</t>
  </si>
  <si>
    <t>泗洪时代医药富园景都店</t>
  </si>
  <si>
    <t>D471</t>
  </si>
  <si>
    <t>武汉丁字桥南路店</t>
  </si>
  <si>
    <t>D472</t>
  </si>
  <si>
    <t>泗洪县花园口店</t>
  </si>
  <si>
    <t>D478</t>
  </si>
  <si>
    <t>新兴北焦店</t>
  </si>
  <si>
    <t>D483</t>
  </si>
  <si>
    <t>武汉庙山店</t>
  </si>
  <si>
    <t>D485</t>
  </si>
  <si>
    <t>武汉红光小区店</t>
  </si>
  <si>
    <t>人民店</t>
  </si>
  <si>
    <t>常德路店</t>
  </si>
  <si>
    <t>商城路店</t>
  </si>
  <si>
    <t>中山北路店</t>
  </si>
  <si>
    <t>上海龙茗路店</t>
  </si>
  <si>
    <t>制造局路店</t>
  </si>
  <si>
    <t>控江路店</t>
  </si>
  <si>
    <t>上海德平路店</t>
  </si>
  <si>
    <t>华山路店</t>
  </si>
  <si>
    <t>上海山海关路店</t>
  </si>
  <si>
    <t>逸仙路店</t>
  </si>
  <si>
    <t>上海万里店</t>
  </si>
  <si>
    <t>安顺路店</t>
  </si>
  <si>
    <t>石家庄北国店</t>
  </si>
  <si>
    <t>胶东店</t>
  </si>
  <si>
    <t>上海武定路店</t>
  </si>
  <si>
    <t>安化路店</t>
  </si>
  <si>
    <t>上海益丰上虹虹桥店</t>
  </si>
  <si>
    <t>上海益丰上虹诸翟店</t>
  </si>
  <si>
    <t>柳州路店</t>
  </si>
  <si>
    <t>虹古路店</t>
  </si>
  <si>
    <t>长临路店</t>
  </si>
  <si>
    <t>梅川路店</t>
  </si>
  <si>
    <t>七宝店</t>
  </si>
  <si>
    <t>广粤店</t>
  </si>
  <si>
    <t>剑河路店</t>
  </si>
  <si>
    <t>上海三林路店</t>
  </si>
  <si>
    <t>松花江路店</t>
  </si>
  <si>
    <t>上海海伦店</t>
  </si>
  <si>
    <t>南京江东中路店</t>
  </si>
  <si>
    <t>国和路店</t>
  </si>
  <si>
    <t>淞南路店</t>
  </si>
  <si>
    <t>浦东新区竹柏路店</t>
  </si>
  <si>
    <t>上海浦东新区东方路店</t>
  </si>
  <si>
    <t>石家庄塔南路店</t>
  </si>
  <si>
    <t>武威路店</t>
  </si>
  <si>
    <t>曹杨路店</t>
  </si>
  <si>
    <t>余姚阳明西路店</t>
  </si>
  <si>
    <t>石家庄省四院店</t>
  </si>
  <si>
    <t>保德路店</t>
  </si>
  <si>
    <t>上海浦电路店</t>
  </si>
  <si>
    <t>汉阳路店</t>
  </si>
  <si>
    <t>石家庄惠民店</t>
  </si>
  <si>
    <t>上海益丰上虹莘庄店</t>
  </si>
  <si>
    <t>上海顾戴路店</t>
  </si>
  <si>
    <t>石家庄胜利店</t>
  </si>
  <si>
    <t>上海碧波路店</t>
  </si>
  <si>
    <t>上海航北路店</t>
  </si>
  <si>
    <t>石家庄东岗店</t>
  </si>
  <si>
    <t>上海昌里东路店</t>
  </si>
  <si>
    <t>南昌茗园路店</t>
  </si>
  <si>
    <t>长沙桐梓坡路二店</t>
  </si>
  <si>
    <t>南京安德门店</t>
  </si>
  <si>
    <t>卫零路店</t>
  </si>
  <si>
    <t>罗秀路店</t>
  </si>
  <si>
    <t>程家桥店</t>
  </si>
  <si>
    <t>宁波黄鹂新村店</t>
  </si>
  <si>
    <t>衡阳大众健康济世堂店</t>
  </si>
  <si>
    <t>上海古华路店</t>
  </si>
  <si>
    <t>上海益丰布衣大药房</t>
  </si>
  <si>
    <t>宁波天童北路店</t>
  </si>
  <si>
    <t>上海行知路店</t>
  </si>
  <si>
    <t>上海大同路店</t>
  </si>
  <si>
    <t>上海和静路店</t>
  </si>
  <si>
    <t>上海曲阳路店</t>
  </si>
  <si>
    <t>上海浦东新区羽山路店</t>
  </si>
  <si>
    <t>板桥西路店</t>
  </si>
  <si>
    <t>大拇指大药房</t>
  </si>
  <si>
    <t>南京洪武路店</t>
  </si>
  <si>
    <t>上海银都路店</t>
  </si>
  <si>
    <t>中兴店</t>
  </si>
  <si>
    <t>莲安东路店</t>
  </si>
  <si>
    <t>南京汉中路店</t>
  </si>
  <si>
    <t>上海平型关路店</t>
  </si>
  <si>
    <t>武汉复兴村店</t>
  </si>
  <si>
    <t>上海芳草路店</t>
  </si>
  <si>
    <t>上海长青路店</t>
  </si>
  <si>
    <t>南京天印大道店</t>
  </si>
  <si>
    <t>芙蓉江路店</t>
  </si>
  <si>
    <t>上海关岳路店</t>
  </si>
  <si>
    <t>南昌瓦子角店</t>
  </si>
  <si>
    <t>上海虹梅路店</t>
  </si>
  <si>
    <t>常德步行街店</t>
  </si>
  <si>
    <t>石家庄兴安店</t>
  </si>
  <si>
    <t>上海虹口广灵四路店</t>
  </si>
  <si>
    <t>平湖新华中路店</t>
  </si>
  <si>
    <t>南昌广场东路店</t>
  </si>
  <si>
    <t>南京集庆门店</t>
  </si>
  <si>
    <t>上海黄浦局门路店</t>
  </si>
  <si>
    <t>黄浦斜土东路店</t>
  </si>
  <si>
    <t>徐州中山南路店</t>
  </si>
  <si>
    <t>徐联大药房</t>
  </si>
  <si>
    <t>浦东新区博兴路店</t>
  </si>
  <si>
    <t>市光路店</t>
  </si>
  <si>
    <t>浦北路店</t>
  </si>
  <si>
    <t>江湾店</t>
  </si>
  <si>
    <t>长沙浏城桥店</t>
  </si>
  <si>
    <t>上海益丰上虹吴泾店</t>
  </si>
  <si>
    <t>宜昌广福堂西陵后路店</t>
  </si>
  <si>
    <t>鄂中广福堂</t>
  </si>
  <si>
    <t>长沙天元涉外店</t>
  </si>
  <si>
    <t>上海益丰上虹华漕店</t>
  </si>
  <si>
    <t>嘉定靖远路店</t>
  </si>
  <si>
    <t>上海弘基广场店</t>
  </si>
  <si>
    <t>上海南桥路店</t>
  </si>
  <si>
    <t>南京三牌楼店</t>
  </si>
  <si>
    <t>上海虹梅路二店</t>
  </si>
  <si>
    <t>南京文枢东路店</t>
  </si>
  <si>
    <t>长沙桂花路店</t>
  </si>
  <si>
    <t>南京马群新街店</t>
  </si>
  <si>
    <t>上海浦驰路店</t>
  </si>
  <si>
    <t>红谷滩春晖路店</t>
  </si>
  <si>
    <t>长沙梓园路店</t>
  </si>
  <si>
    <t>南京殷巷店</t>
  </si>
  <si>
    <t>上海益丰上虹春申路店</t>
  </si>
  <si>
    <t>南京马台街店</t>
  </si>
  <si>
    <t>丹棱路店</t>
  </si>
  <si>
    <t>真光路店</t>
  </si>
  <si>
    <t>辽源西路店</t>
  </si>
  <si>
    <t>上海五莲路店</t>
  </si>
  <si>
    <t>呼兰路店</t>
  </si>
  <si>
    <t>上饶五三大道店</t>
  </si>
  <si>
    <t>上海益丰上虹汇延路店</t>
  </si>
  <si>
    <t>上海武进路店</t>
  </si>
  <si>
    <t>上海三舒路店</t>
  </si>
  <si>
    <t>长沙汇一城店</t>
  </si>
  <si>
    <t>石家庄新百店</t>
  </si>
  <si>
    <t>南京应天大街店</t>
  </si>
  <si>
    <t>车站南路店</t>
  </si>
  <si>
    <t>上海锦和路店</t>
  </si>
  <si>
    <t>衡阳红湘路店</t>
  </si>
  <si>
    <t>衡阳光辉街店</t>
  </si>
  <si>
    <t>永泰路店</t>
  </si>
  <si>
    <t>岳阳东茅岭路店</t>
  </si>
  <si>
    <t>湘潭赤马路科技大学店</t>
  </si>
  <si>
    <t>上海枣阳路店</t>
  </si>
  <si>
    <t>上海益丰上虹梅园店</t>
  </si>
  <si>
    <t>长沙古汉路店</t>
  </si>
  <si>
    <t>上海益丰上虹剑川店</t>
  </si>
  <si>
    <t>上海茅台路店</t>
  </si>
  <si>
    <t>武汉天龙路店</t>
  </si>
  <si>
    <t>松江人民南路店</t>
  </si>
  <si>
    <t>长沙朝阳店</t>
  </si>
  <si>
    <t>上海金汇路店</t>
  </si>
  <si>
    <t>宁波南苑店</t>
  </si>
  <si>
    <t>高芳大药房</t>
  </si>
  <si>
    <t>上海安远路店</t>
  </si>
  <si>
    <t>宁波柳汀路店</t>
  </si>
  <si>
    <t>石家庄赵佗店</t>
  </si>
  <si>
    <t>三河第二十店</t>
  </si>
  <si>
    <t>郴州龙泉路店</t>
  </si>
  <si>
    <t>上海莘西店</t>
  </si>
  <si>
    <t>徐州铜山新区上海路店</t>
  </si>
  <si>
    <t>宁波新星路店</t>
  </si>
  <si>
    <t>株洲人民中路店</t>
  </si>
  <si>
    <t>株洲天伦西路店</t>
  </si>
  <si>
    <t>长沙南湖路店</t>
  </si>
  <si>
    <t>上海阳城路店</t>
  </si>
  <si>
    <t>上海益丰上虹颛桥店</t>
  </si>
  <si>
    <t>上海益丰上虹华友路店</t>
  </si>
  <si>
    <t>南昌北京西路店</t>
  </si>
  <si>
    <t>慈溪青少年宫店</t>
  </si>
  <si>
    <t>徐州民富园店</t>
  </si>
  <si>
    <t>武汉兴业南路店</t>
  </si>
  <si>
    <t>宜昌东山花园店</t>
  </si>
  <si>
    <t>花家浜路店</t>
  </si>
  <si>
    <t>余姚文山路店</t>
  </si>
  <si>
    <t>长沙柏家塘店</t>
  </si>
  <si>
    <t>上海城中路店</t>
  </si>
  <si>
    <t>陆家浜路店</t>
  </si>
  <si>
    <t>平凉路店</t>
  </si>
  <si>
    <t>宁波新芝路店</t>
  </si>
  <si>
    <t>上海嘉定区塔城路店</t>
  </si>
  <si>
    <t>石家庄谈固店</t>
  </si>
  <si>
    <t>抚顺路店</t>
  </si>
  <si>
    <t>上虹华星店</t>
  </si>
  <si>
    <t>石家庄新兴十店</t>
  </si>
  <si>
    <t>三河第六店</t>
  </si>
  <si>
    <t>长沙新姚北路店</t>
  </si>
  <si>
    <t>南京光华门店</t>
  </si>
  <si>
    <t>悠方大药房</t>
  </si>
  <si>
    <t>句容宁杭南路店</t>
  </si>
  <si>
    <t>上海清池路店</t>
  </si>
  <si>
    <t>隆顺堂大药房</t>
  </si>
  <si>
    <t>泰州百姓人鹏欣店</t>
  </si>
  <si>
    <t>三河第十四店</t>
  </si>
  <si>
    <t>西乡路店</t>
  </si>
  <si>
    <t>南京天元东路店</t>
  </si>
  <si>
    <t>南京龙蟠路店</t>
  </si>
  <si>
    <t>长沙阳光一佰店</t>
  </si>
  <si>
    <t>上海大统路店</t>
  </si>
  <si>
    <t>上海环镇北路店</t>
  </si>
  <si>
    <t>上海曲阳路二店</t>
  </si>
  <si>
    <t>长沙吉祥路店</t>
  </si>
  <si>
    <t>长沙东二路店</t>
  </si>
  <si>
    <t>上海益丰上虹召楼路店</t>
  </si>
  <si>
    <t>上海益丰上虹金汇店</t>
  </si>
  <si>
    <t>浦东新区新川路二店</t>
  </si>
  <si>
    <t>上海殷高路店</t>
  </si>
  <si>
    <t>泰州中康大药房</t>
  </si>
  <si>
    <t>上海益丰上虹姚虹店</t>
  </si>
  <si>
    <t>南通学士府店</t>
  </si>
  <si>
    <t>江苏南通</t>
  </si>
  <si>
    <t>徐州民主南路店</t>
  </si>
  <si>
    <t>岳阳站前路店</t>
  </si>
  <si>
    <t>上海益丰上虹金龙药店</t>
  </si>
  <si>
    <t>中山北路二店</t>
  </si>
  <si>
    <t>徐州望城花园店</t>
  </si>
  <si>
    <t>可乐路店</t>
  </si>
  <si>
    <t>泰州江洲南路店</t>
  </si>
  <si>
    <t>黄浦斜土路店</t>
  </si>
  <si>
    <t>长沙上大垅店</t>
  </si>
  <si>
    <t>三河第二十一店</t>
  </si>
  <si>
    <t>宜昌广福堂二马路店</t>
  </si>
  <si>
    <t>岳阳八字门店</t>
  </si>
  <si>
    <t>上海益丰上虹鹤庆路店</t>
  </si>
  <si>
    <t>上海昆明路店</t>
  </si>
  <si>
    <t>南京尧佳路店</t>
  </si>
  <si>
    <t>上海长逸路店</t>
  </si>
  <si>
    <t>常德文理学院店</t>
  </si>
  <si>
    <t>湘潭建设南路店</t>
  </si>
  <si>
    <t>上海瑞丽路店</t>
  </si>
  <si>
    <t>南昌创新大道店</t>
  </si>
  <si>
    <t>宝山富联路店</t>
  </si>
  <si>
    <t>浦东杨高中路店</t>
  </si>
  <si>
    <t>长沙天马路店</t>
  </si>
  <si>
    <t>三河第十一店</t>
  </si>
  <si>
    <t>南昌建设西路店</t>
  </si>
  <si>
    <t>上海新南街店</t>
  </si>
  <si>
    <t>上海静安虬江路店</t>
  </si>
  <si>
    <t>武汉阳光城店</t>
  </si>
  <si>
    <t>淮安承德南路店</t>
  </si>
  <si>
    <t>泰州市百姓人太湖路店</t>
  </si>
  <si>
    <t>上海芝川路店</t>
  </si>
  <si>
    <t>武汉南湖公园世家店</t>
  </si>
  <si>
    <t>南京南方花园店</t>
  </si>
  <si>
    <t>上海嘉定海波路店</t>
  </si>
  <si>
    <t>南京小卫街店</t>
  </si>
  <si>
    <t>株洲荷塘二店</t>
  </si>
  <si>
    <t>南京公园北路店</t>
  </si>
  <si>
    <t>常德三星路店</t>
  </si>
  <si>
    <t>宝龙二店</t>
  </si>
  <si>
    <t>南昌火炬二路店</t>
  </si>
  <si>
    <t>上海场中路二店</t>
  </si>
  <si>
    <t>南京南砖新村店</t>
  </si>
  <si>
    <t>上海延长西路店</t>
  </si>
  <si>
    <t>湘潭湖湘路店</t>
  </si>
  <si>
    <t>上海崮山路店</t>
  </si>
  <si>
    <t>长沙麓谷林语店</t>
  </si>
  <si>
    <t>南京百润路店</t>
  </si>
  <si>
    <t>上海洪山路店</t>
  </si>
  <si>
    <t>长沙长沙大道店</t>
  </si>
  <si>
    <t>淮安健康东路店</t>
  </si>
  <si>
    <t>南京天景山店</t>
  </si>
  <si>
    <t>江苏开心</t>
  </si>
  <si>
    <t>国权北路店</t>
  </si>
  <si>
    <t>上海益丰上虹水清店</t>
  </si>
  <si>
    <t>延吉东路店</t>
  </si>
  <si>
    <t>荣广大药房</t>
  </si>
  <si>
    <t>三河第十二店</t>
  </si>
  <si>
    <t>南京花生唐店</t>
  </si>
  <si>
    <t>徐汇嘉川路店</t>
  </si>
  <si>
    <t>南昌榴云路店</t>
  </si>
  <si>
    <t>上海新崇西路店</t>
  </si>
  <si>
    <t>长沙树木岭店</t>
  </si>
  <si>
    <t>苏州粤海大药房</t>
  </si>
  <si>
    <t>粤海</t>
  </si>
  <si>
    <t>上海中山二路店</t>
  </si>
  <si>
    <t>武汉融侨华府店</t>
  </si>
  <si>
    <t>徐州堤北小区店</t>
  </si>
  <si>
    <t>松江平高广场店</t>
  </si>
  <si>
    <t>长沙王家湾店</t>
  </si>
  <si>
    <t>长沙木莲路店</t>
  </si>
  <si>
    <t>吉首世纪大道店</t>
  </si>
  <si>
    <t>南京河定桥店</t>
  </si>
  <si>
    <t>南京天润广场店</t>
  </si>
  <si>
    <t>南通钟秀西路店</t>
  </si>
  <si>
    <t>南京汇景家园店</t>
  </si>
  <si>
    <t>南京热河南路店</t>
  </si>
  <si>
    <t>徐州坝子街店</t>
  </si>
  <si>
    <t>松江环城路店</t>
  </si>
  <si>
    <t>南京同曦鸣城店</t>
  </si>
  <si>
    <t>上海松江区荣乐西路店</t>
  </si>
  <si>
    <t>株洲庐山路店</t>
  </si>
  <si>
    <t>长沙城西小区店</t>
  </si>
  <si>
    <t>上海西宝兴路店</t>
  </si>
  <si>
    <t>长沙恒大雅苑店</t>
  </si>
  <si>
    <t>邳州万兴路店</t>
  </si>
  <si>
    <t>上海漕宝路店</t>
  </si>
  <si>
    <t>上海益丰上虹莘松店</t>
  </si>
  <si>
    <t>常德北站二店</t>
  </si>
  <si>
    <t>衡阳延安路店</t>
  </si>
  <si>
    <t>广生堂万达广场店</t>
  </si>
  <si>
    <t>镇江黄山南路店</t>
  </si>
  <si>
    <t>南京万寿店</t>
  </si>
  <si>
    <t>恩施凤凰城店</t>
  </si>
  <si>
    <t>沙岗路店</t>
  </si>
  <si>
    <t>上海松江仓丰路店</t>
  </si>
  <si>
    <t>长沙联丰路店</t>
  </si>
  <si>
    <t>沭阳北京北路店</t>
  </si>
  <si>
    <t>武汉海林广场店</t>
  </si>
  <si>
    <t>长沙广济桥店</t>
  </si>
  <si>
    <t>上海益丰上虹梅陇店</t>
  </si>
  <si>
    <t>上海迎园路店</t>
  </si>
  <si>
    <t>南京晓庄店</t>
  </si>
  <si>
    <t>三河第五店</t>
  </si>
  <si>
    <t>石家庄辛集佳苑小区店</t>
  </si>
  <si>
    <t>上海嘉定万镇路店</t>
  </si>
  <si>
    <t>汇美大药房</t>
  </si>
  <si>
    <t>上海平凉路二店</t>
  </si>
  <si>
    <t>上海新会路店</t>
  </si>
  <si>
    <t>乡亲惠民南路店</t>
  </si>
  <si>
    <t>苏州西中市店</t>
  </si>
  <si>
    <t>上海益丰上虹朱行店</t>
  </si>
  <si>
    <t>石家庄灵寿人民店</t>
  </si>
  <si>
    <t>上海益丰上虹陇寿店</t>
  </si>
  <si>
    <t>武汉卓刀泉店</t>
  </si>
  <si>
    <t>上海益丰上虹涞亭路店</t>
  </si>
  <si>
    <t>益阳秀峰西路店</t>
  </si>
  <si>
    <t>广生堂第一药店</t>
  </si>
  <si>
    <t>武汉奥莱之星店</t>
  </si>
  <si>
    <t>上海杨高南路店</t>
  </si>
  <si>
    <t>宜昌杨岔路店</t>
  </si>
  <si>
    <t>武汉简易路店</t>
  </si>
  <si>
    <t>青山路店</t>
  </si>
  <si>
    <t>上海永清路店</t>
  </si>
  <si>
    <t>交通西路店</t>
  </si>
  <si>
    <t>余姚世南东路店</t>
  </si>
  <si>
    <t>宁波嵩山店</t>
  </si>
  <si>
    <t>长沙新雨路店</t>
  </si>
  <si>
    <t>浦东杨思路店</t>
  </si>
  <si>
    <t>长沙西湖路店</t>
  </si>
  <si>
    <t>淮安北京北路店</t>
  </si>
  <si>
    <t>株洲芦淞店</t>
  </si>
  <si>
    <t>武汉领袖城店</t>
  </si>
  <si>
    <t>武汉金荷花园店</t>
  </si>
  <si>
    <t>武汉厚德堂</t>
  </si>
  <si>
    <t>淮安区北门大街店</t>
  </si>
  <si>
    <t>常德芷兰店</t>
  </si>
  <si>
    <t>抚州青云峰路店</t>
  </si>
  <si>
    <t>武汉幸福时代店</t>
  </si>
  <si>
    <t>石家庄怀特店</t>
  </si>
  <si>
    <t>南京百水芊城店</t>
  </si>
  <si>
    <t>南通南郊路店</t>
  </si>
  <si>
    <t>上海益丰上虹马桥店</t>
  </si>
  <si>
    <t>上海益丰上虹莘建路店</t>
  </si>
  <si>
    <t>上海运城路店</t>
  </si>
  <si>
    <t>上海东川路店</t>
  </si>
  <si>
    <t>上海天山西路店</t>
  </si>
  <si>
    <t>上海益丰上虹纪翟店</t>
  </si>
  <si>
    <t>吉州阳明西路店</t>
  </si>
  <si>
    <t>上海水电路店</t>
  </si>
  <si>
    <t>上海三林路二店</t>
  </si>
  <si>
    <t>宜昌列电路店</t>
  </si>
  <si>
    <t>沭阳珠江南路店</t>
  </si>
  <si>
    <t>余姚四明西路店</t>
  </si>
  <si>
    <t>南昌太子殿店</t>
  </si>
  <si>
    <t>长沙金星中路店</t>
  </si>
  <si>
    <t>上海同济支路店</t>
  </si>
  <si>
    <t>徐州铜山新区南京路店</t>
  </si>
  <si>
    <t>长沙新星小区店</t>
  </si>
  <si>
    <t>庆元堂</t>
  </si>
  <si>
    <t>南京华侨城店</t>
  </si>
  <si>
    <t>武汉秦园路店</t>
  </si>
  <si>
    <t>上海宝山海江路店</t>
  </si>
  <si>
    <t>湘潭新府华城店</t>
  </si>
  <si>
    <t>国伟路店</t>
  </si>
  <si>
    <t>周家嘴店</t>
  </si>
  <si>
    <t>河北天悦城店</t>
  </si>
  <si>
    <t>长沙桐梓坡西路店</t>
  </si>
  <si>
    <t>上海益丰上虹谈中店</t>
  </si>
  <si>
    <t>徐州恒盛广场店</t>
  </si>
  <si>
    <t>石家庄正定恒山店</t>
  </si>
  <si>
    <t>武汉小东门市场店</t>
  </si>
  <si>
    <t>长沙小塘路店</t>
  </si>
  <si>
    <t>南昌上海南路店</t>
  </si>
  <si>
    <t>沭阳上海南路二店</t>
  </si>
  <si>
    <t>宁波新大路店</t>
  </si>
  <si>
    <t>南京永乐北路店</t>
  </si>
  <si>
    <t>上海车站北路店</t>
  </si>
  <si>
    <t>大道站路店</t>
  </si>
  <si>
    <t>宜昌泰富广场店</t>
  </si>
  <si>
    <t>上海浦东龙居路店</t>
  </si>
  <si>
    <t>武汉新新人家店</t>
  </si>
  <si>
    <t>上海何家湾路店</t>
  </si>
  <si>
    <t>武汉新城丽景店</t>
  </si>
  <si>
    <t>上海益丰上虹安宁店</t>
  </si>
  <si>
    <t>长沙高家冲路店</t>
  </si>
  <si>
    <t>长沙玉兰路店</t>
  </si>
  <si>
    <t>锦川大药房</t>
  </si>
  <si>
    <t>淮安双和店</t>
  </si>
  <si>
    <t>新兴连锁四店</t>
  </si>
  <si>
    <t>上海宝安路店</t>
  </si>
  <si>
    <t>武汉狮城名居店</t>
  </si>
  <si>
    <t>荆门象山路店</t>
  </si>
  <si>
    <t>长沙营盘路店</t>
  </si>
  <si>
    <t>武汉亚心医院店</t>
  </si>
  <si>
    <t>泗洪佳和水岸城邦店</t>
  </si>
  <si>
    <t>上海益丰上虹虹新店</t>
  </si>
  <si>
    <t>凤凰南大道店</t>
  </si>
  <si>
    <t>上海益丰上虹曹南药店</t>
  </si>
  <si>
    <t>石家庄闽江店</t>
  </si>
  <si>
    <t>长沙罐子岭店</t>
  </si>
  <si>
    <t>华容迎宾中路店</t>
  </si>
  <si>
    <t>宁乡春城南路店</t>
  </si>
  <si>
    <t>上海上南路二店</t>
  </si>
  <si>
    <t>上海益丰上虹鲁汇店</t>
  </si>
  <si>
    <t>上海益丰上虹申北店</t>
  </si>
  <si>
    <t>泰州青年路店</t>
  </si>
  <si>
    <t>南京高楼门店</t>
  </si>
  <si>
    <t>泰州金鹰店</t>
  </si>
  <si>
    <t>江大南路店</t>
  </si>
  <si>
    <t>长沙纬二路店</t>
  </si>
  <si>
    <t>上海南石一路店</t>
  </si>
  <si>
    <t>长沙汽配城路店</t>
  </si>
  <si>
    <t>上海清源环路店</t>
  </si>
  <si>
    <t>南京香铺营店</t>
  </si>
  <si>
    <t>武汉隆泰洪山广场店</t>
  </si>
  <si>
    <t>益阳江海路店</t>
  </si>
  <si>
    <t>长沙北京御园店</t>
  </si>
  <si>
    <t>南京西善桥北路店</t>
  </si>
  <si>
    <t>武汉建信小区店</t>
  </si>
  <si>
    <t>南京莺歌苑店</t>
  </si>
  <si>
    <t>宜昌河运新村店</t>
  </si>
  <si>
    <t>淮安北京西路店</t>
  </si>
  <si>
    <t>上海益丰上虹新安市场店</t>
  </si>
  <si>
    <t>长沙北辰三角洲店</t>
  </si>
  <si>
    <t>新建聚源市场店</t>
  </si>
  <si>
    <t>广生堂工农北路店</t>
  </si>
  <si>
    <t>南京建宁路店</t>
  </si>
  <si>
    <t>三河第七店</t>
  </si>
  <si>
    <t>泰州市百姓人春港路店</t>
  </si>
  <si>
    <t>浏阳花炮大道店</t>
  </si>
  <si>
    <t>曲沃路店</t>
  </si>
  <si>
    <t>南京金燕路店</t>
  </si>
  <si>
    <t>南京新浦路店</t>
  </si>
  <si>
    <t>淮安淮海北路店(新民东)</t>
  </si>
  <si>
    <t>子洲路店</t>
  </si>
  <si>
    <t>上海益丰上虹七宝店</t>
  </si>
  <si>
    <t>松江环城路二店</t>
  </si>
  <si>
    <t>石家长兴店</t>
  </si>
  <si>
    <t>上海罗城路店</t>
  </si>
  <si>
    <t>武汉官湖景珠店</t>
  </si>
  <si>
    <t>常德桥南二店</t>
  </si>
  <si>
    <t>石家庄栾城鑫源店</t>
  </si>
  <si>
    <t>控江路二店</t>
  </si>
  <si>
    <t>三河第十五店</t>
  </si>
  <si>
    <t>武汉东湖景园店</t>
  </si>
  <si>
    <t>南京和燕路店</t>
  </si>
  <si>
    <t>上海益丰上虹北桥店</t>
  </si>
  <si>
    <t>长沙八方小区店</t>
  </si>
  <si>
    <t>上海新二路店</t>
  </si>
  <si>
    <t>镇江小米山店</t>
  </si>
  <si>
    <t>苏州人民路店</t>
  </si>
  <si>
    <t>湘潭基建营店</t>
  </si>
  <si>
    <t>北京学院南路店</t>
  </si>
  <si>
    <t>邵阳敏州路店</t>
  </si>
  <si>
    <t>宜昌江山多娇店</t>
  </si>
  <si>
    <t>飞虹路店</t>
  </si>
  <si>
    <t>南京东善桥店</t>
  </si>
  <si>
    <t>长沙涂家冲店</t>
  </si>
  <si>
    <t>上海城西路店</t>
  </si>
  <si>
    <t>上海益丰上虹闸航店</t>
  </si>
  <si>
    <t>湘潭宝塔路口店</t>
  </si>
  <si>
    <t>南通国盛路店</t>
  </si>
  <si>
    <t>广生大药房</t>
  </si>
  <si>
    <t>长沙银杉路店</t>
  </si>
  <si>
    <t>长沙车塘河路店</t>
  </si>
  <si>
    <t>长沙高云路店</t>
  </si>
  <si>
    <t>南京雨花西路店</t>
  </si>
  <si>
    <t>衡阳环城南路店</t>
  </si>
  <si>
    <t>高淳北岭路店</t>
  </si>
  <si>
    <t>长沙中意二路店</t>
  </si>
  <si>
    <t>南京富春江西街店</t>
  </si>
  <si>
    <t>岳阳冷水铺路店</t>
  </si>
  <si>
    <t>南昌诚义北路店</t>
  </si>
  <si>
    <t>仙桃何李路分店</t>
  </si>
  <si>
    <t>长沙盛世路店</t>
  </si>
  <si>
    <t>南京丽岛路店</t>
  </si>
  <si>
    <t>长沙桃花塅路店</t>
  </si>
  <si>
    <t>长沙和平小区店</t>
  </si>
  <si>
    <t>司邵东文体路店</t>
  </si>
  <si>
    <t>徐州黄山新村店</t>
  </si>
  <si>
    <t>临澧安福西路店</t>
  </si>
  <si>
    <t>上海益丰上虹江园路店</t>
  </si>
  <si>
    <t>长沙陆都小区店</t>
  </si>
  <si>
    <t>荆门象山大道二店</t>
  </si>
  <si>
    <t>长沙南塘路店</t>
  </si>
  <si>
    <t>武汉前川欣城店</t>
  </si>
  <si>
    <t>吉首商业城店</t>
  </si>
  <si>
    <t>南京华电路店</t>
  </si>
  <si>
    <t>上海殷行路店</t>
  </si>
  <si>
    <t>长沙天骄福邸店</t>
  </si>
  <si>
    <t>石家庄方兴路店</t>
  </si>
  <si>
    <t>吉首文艺路店</t>
  </si>
  <si>
    <t>岳阳建湘路店</t>
  </si>
  <si>
    <t>南通城山路一店</t>
  </si>
  <si>
    <t>娄底民营市场店</t>
  </si>
  <si>
    <t>长沙湘仪路店</t>
  </si>
  <si>
    <t>南京明江路店</t>
  </si>
  <si>
    <t>石家庄平山中山店</t>
  </si>
  <si>
    <t>为民总店</t>
  </si>
  <si>
    <t>上海大渡河路店</t>
  </si>
  <si>
    <t>宜昌上上城店</t>
  </si>
  <si>
    <t>上海耀华路店</t>
  </si>
  <si>
    <t>武汉滠口店</t>
  </si>
  <si>
    <t>三河第十八店</t>
  </si>
  <si>
    <t>南通人民东路店</t>
  </si>
  <si>
    <t>上海梅岭北路店</t>
  </si>
  <si>
    <t>镇江三茅宫店</t>
  </si>
  <si>
    <t>石家庄元氏昌盛街店</t>
  </si>
  <si>
    <t>武汉龙阳大道店</t>
  </si>
  <si>
    <t>长沙井莲路店</t>
  </si>
  <si>
    <t>佳和佳运店</t>
  </si>
  <si>
    <t>武汉新世纪花园店</t>
  </si>
  <si>
    <t>新兴连锁三店</t>
  </si>
  <si>
    <t>国顺东路店</t>
  </si>
  <si>
    <t>石家庄金马店</t>
  </si>
  <si>
    <t>武汉芳草六街店</t>
  </si>
  <si>
    <t>孝感乾坤大道店</t>
  </si>
  <si>
    <t>湖北孝感</t>
  </si>
  <si>
    <t>上海交城路店</t>
  </si>
  <si>
    <t>新兴连锁八店</t>
  </si>
  <si>
    <t>宜昌福久源店</t>
  </si>
  <si>
    <t>长沙井圭路店</t>
  </si>
  <si>
    <t>余姚世南西路店</t>
  </si>
  <si>
    <t>武汉长丰大道云鹤园店</t>
  </si>
  <si>
    <t>龙山长沙路店</t>
  </si>
  <si>
    <t>长沙佑母塘路店</t>
  </si>
  <si>
    <t>长沙芙蓉嘉苑店</t>
  </si>
  <si>
    <t>岳阳东风广场店</t>
  </si>
  <si>
    <t>长沙江山帝景店</t>
  </si>
  <si>
    <t>石家庄上庄店</t>
  </si>
  <si>
    <t>武汉北湖西路店</t>
  </si>
  <si>
    <t>金山路店</t>
  </si>
  <si>
    <t>袁州宜人华府店</t>
  </si>
  <si>
    <t>南京花园路店</t>
  </si>
  <si>
    <t>宜昌广福堂夷陵区店</t>
  </si>
  <si>
    <t>句容宝塔路店</t>
  </si>
  <si>
    <t>上海益丰上虹塘湾店</t>
  </si>
  <si>
    <t>上海益丰上虹苏民店</t>
  </si>
  <si>
    <t>南昌玉兰路店</t>
  </si>
  <si>
    <t>上海上南路店</t>
  </si>
  <si>
    <t>石家庄银都店</t>
  </si>
  <si>
    <t>利川同安丹桂园店</t>
  </si>
  <si>
    <t>上海政立路店</t>
  </si>
  <si>
    <t>新川大药房</t>
  </si>
  <si>
    <t>常德红旗店</t>
  </si>
  <si>
    <t>佳和都市晨光店</t>
  </si>
  <si>
    <t>北京安宁庄店</t>
  </si>
  <si>
    <t>三泉路店</t>
  </si>
  <si>
    <t>常德三闾店</t>
  </si>
  <si>
    <t>衡阳环城北路店</t>
  </si>
  <si>
    <t>石家庄鹿泉海山店</t>
  </si>
  <si>
    <t>南昌杏林路店</t>
  </si>
  <si>
    <t>醴陵醴泉路店</t>
  </si>
  <si>
    <t>岳阳桃花山店</t>
  </si>
  <si>
    <t>石家庄爱生店</t>
  </si>
  <si>
    <t>泰州市百姓人育才路店</t>
  </si>
  <si>
    <t>花垣步行街店</t>
  </si>
  <si>
    <t>石家庄国际城店</t>
  </si>
  <si>
    <t>常德滨湖店</t>
  </si>
  <si>
    <t>南京中圣南街店</t>
  </si>
  <si>
    <t>邯郸创鑫店</t>
  </si>
  <si>
    <t>荆门掇刀城南新区店</t>
  </si>
  <si>
    <t>利川同安人民医院店</t>
  </si>
  <si>
    <t>石家庄正定祥云店</t>
  </si>
  <si>
    <t>淮安楚州东门大街店</t>
  </si>
  <si>
    <t>南昌凤凰花园店</t>
  </si>
  <si>
    <t>南京龙西路福润雅居店</t>
  </si>
  <si>
    <t>上海双山路店</t>
  </si>
  <si>
    <t>石家庄自强店</t>
  </si>
  <si>
    <t>南昌北京东路店</t>
  </si>
  <si>
    <t>石家庄汇丰路店</t>
  </si>
  <si>
    <t>苏州东苑路店</t>
  </si>
  <si>
    <t>吉州创天丽景北区店</t>
  </si>
  <si>
    <t>上海飞虹路店</t>
  </si>
  <si>
    <t>石家庄天山店</t>
  </si>
  <si>
    <t>浏阳劳动南路店</t>
  </si>
  <si>
    <t>上海益丰上虹吴中路店</t>
  </si>
  <si>
    <t>豆市街路店</t>
  </si>
  <si>
    <t>南通人民医院店</t>
  </si>
  <si>
    <t>南京清凉门大街店</t>
  </si>
  <si>
    <t>上海灵岩路店</t>
  </si>
  <si>
    <t>南昌广场南路店</t>
  </si>
  <si>
    <t>普陀志丹路二店</t>
  </si>
  <si>
    <t>长沙四季美景店</t>
  </si>
  <si>
    <t>南京汤水雅居店</t>
  </si>
  <si>
    <t>隆回中心市场店</t>
  </si>
  <si>
    <t>岳阳枫桥湖路店</t>
  </si>
  <si>
    <t>武汉武珞路五巷店</t>
  </si>
  <si>
    <t>新建县解放北路店</t>
  </si>
  <si>
    <t>第五药店</t>
  </si>
  <si>
    <t>南京镇江路店</t>
  </si>
  <si>
    <t>长沙东方红路店</t>
  </si>
  <si>
    <t>石家庄恒大城店</t>
  </si>
  <si>
    <t>沧州天成首府店</t>
  </si>
  <si>
    <t>石家庄新浩城店</t>
  </si>
  <si>
    <t>长沙新城新世界店</t>
  </si>
  <si>
    <t>石家庄和平世家店</t>
  </si>
  <si>
    <t>上海益丰上虹邻松店</t>
  </si>
  <si>
    <t>沭阳锦绣花园店</t>
  </si>
  <si>
    <t>北京石景山店</t>
  </si>
  <si>
    <t>南京友谊街一店</t>
  </si>
  <si>
    <t>新建长征西路二店</t>
  </si>
  <si>
    <t>株洲杉木塘店</t>
  </si>
  <si>
    <t>石家庄北站店</t>
  </si>
  <si>
    <t>武汉龙珠路店</t>
  </si>
  <si>
    <t>南昌解放东路店</t>
  </si>
  <si>
    <t>长沙向阳路店</t>
  </si>
  <si>
    <t>南京定淮门店</t>
  </si>
  <si>
    <t>南通世纪大道一店</t>
  </si>
  <si>
    <t>南昌下罗店</t>
  </si>
  <si>
    <t>上海益丰上虹淡家港店</t>
  </si>
  <si>
    <t>吉首团结广场店</t>
  </si>
  <si>
    <t>株洲响石广场店</t>
  </si>
  <si>
    <t>长沙洪山路店</t>
  </si>
  <si>
    <t>仙桃大新路店</t>
  </si>
  <si>
    <t>新建解放路店</t>
  </si>
  <si>
    <t>楚街北门店</t>
  </si>
  <si>
    <t>南京名嘉佳园店</t>
  </si>
  <si>
    <t>沅江金桔路店</t>
  </si>
  <si>
    <t>荆门掇刀星火店</t>
  </si>
  <si>
    <t>孝感黄陂路店</t>
  </si>
  <si>
    <t>南京天润城四店</t>
  </si>
  <si>
    <t>武汉长港路店</t>
  </si>
  <si>
    <t>武汉复地东湖国际店</t>
  </si>
  <si>
    <t>南京珠泉路店</t>
  </si>
  <si>
    <t>南京天润城二店</t>
  </si>
  <si>
    <t>泗阳众兴中路店</t>
  </si>
  <si>
    <t>吉首小溪桥店</t>
  </si>
  <si>
    <t>南通裕景苑店</t>
  </si>
  <si>
    <t>长沙咸嘉新村西店</t>
  </si>
  <si>
    <t>莲塘澄湖国际店</t>
  </si>
  <si>
    <t>上海益丰上虹曹行店</t>
  </si>
  <si>
    <t>浦东新区长青路二店</t>
  </si>
  <si>
    <t>上海开鲁路店</t>
  </si>
  <si>
    <t>长沙王家冲店</t>
  </si>
  <si>
    <t>仙桃公园世家店</t>
  </si>
  <si>
    <t>邯郸明珠店</t>
  </si>
  <si>
    <t>武汉澳门路店</t>
  </si>
  <si>
    <t>上海莲溪路店</t>
  </si>
  <si>
    <t>南京锦嘉路店</t>
  </si>
  <si>
    <t>湘乡东风路店</t>
  </si>
  <si>
    <t>南昌主题公园南门店</t>
  </si>
  <si>
    <t>长沙龙湾国际店</t>
  </si>
  <si>
    <t>广生堂监利书香四季城店</t>
  </si>
  <si>
    <t>岳阳世纪星店</t>
  </si>
  <si>
    <t>新兴连锁新世隆店</t>
  </si>
  <si>
    <t>镇江江滨新村店</t>
  </si>
  <si>
    <t>桃江振兴路店</t>
  </si>
  <si>
    <t>武汉隆泰阳逻店</t>
  </si>
  <si>
    <t>武汉隆泰</t>
  </si>
  <si>
    <t>江阴街店</t>
  </si>
  <si>
    <t>徐州同昌西路店</t>
  </si>
  <si>
    <t>浦东大道店</t>
  </si>
  <si>
    <t>南京文靖路店</t>
  </si>
  <si>
    <t>广生堂人信店</t>
  </si>
  <si>
    <t>长沙蔡锷北路店</t>
  </si>
  <si>
    <t>南京阳光广场店</t>
  </si>
  <si>
    <t>上海永乐路店</t>
  </si>
  <si>
    <t>武汉杨园店</t>
  </si>
  <si>
    <t>南京上元大街二店</t>
  </si>
  <si>
    <t>南昌天祥大道店</t>
  </si>
  <si>
    <t>上海长岭路店</t>
  </si>
  <si>
    <t>武汉长城嘉苑店</t>
  </si>
  <si>
    <t>通和桂园店</t>
  </si>
  <si>
    <t>武汉隆泰同安家园店</t>
  </si>
  <si>
    <t>石家庄塔北路店</t>
  </si>
  <si>
    <t>武汉工业四路店</t>
  </si>
  <si>
    <t>石家庄新乐孝德店</t>
  </si>
  <si>
    <t>益阳大道店</t>
  </si>
  <si>
    <t>南京花港路一店</t>
  </si>
  <si>
    <t>淮安人民南路店</t>
  </si>
  <si>
    <t>南京庐山路店</t>
  </si>
  <si>
    <t>上海世界路店</t>
  </si>
  <si>
    <t>邯郸星城国际店</t>
  </si>
  <si>
    <t>余姚万年桥路店</t>
  </si>
  <si>
    <t>石家庄无极中昌路店</t>
  </si>
  <si>
    <t>吉州庐境园店</t>
  </si>
  <si>
    <t>武汉利济北路店</t>
  </si>
  <si>
    <t>衡阳香江城市花园店</t>
  </si>
  <si>
    <t>莲塘澄湖西路店</t>
  </si>
  <si>
    <t>张家界古庸路二店</t>
  </si>
  <si>
    <t>上海金山隆安路店</t>
  </si>
  <si>
    <t>武汉隆泰新华家园店</t>
  </si>
  <si>
    <t>南京三牌楼大街店</t>
  </si>
  <si>
    <t>辰溪辰洲北路店</t>
  </si>
  <si>
    <t>石家庄卓达店</t>
  </si>
  <si>
    <t>武汉隆泰熊家咀路店</t>
  </si>
  <si>
    <t>南通永怡路店</t>
  </si>
  <si>
    <t>南京东新南路二店</t>
  </si>
  <si>
    <t>南京白下路二店</t>
  </si>
  <si>
    <t>株洲合泰路店</t>
  </si>
  <si>
    <t>石家庄五里庄园店</t>
  </si>
  <si>
    <t>南京经久市场店</t>
  </si>
  <si>
    <t>上海益丰上虹竹园路店</t>
  </si>
  <si>
    <t>长沙东五路店</t>
  </si>
  <si>
    <t>南通城山路二店</t>
  </si>
  <si>
    <t>上海益丰上虹景舒药店</t>
  </si>
  <si>
    <t>上海益丰上虹联明路店</t>
  </si>
  <si>
    <t>娄底金谷市场店</t>
  </si>
  <si>
    <t>上海双阳路店</t>
  </si>
  <si>
    <t>南京天地新城店</t>
  </si>
  <si>
    <t>长沙雅雀湖店</t>
  </si>
  <si>
    <t>沭阳学府路店</t>
  </si>
  <si>
    <t>武汉将军路店</t>
  </si>
  <si>
    <t>南京六合园林东路店</t>
  </si>
  <si>
    <t>南京白下路三店</t>
  </si>
  <si>
    <t>孝感体育店</t>
  </si>
  <si>
    <t>南京东宝路店</t>
  </si>
  <si>
    <t>石家庄淮海店</t>
  </si>
  <si>
    <t>长沙左家塘店</t>
  </si>
  <si>
    <t>上海益丰上虹景谷路店</t>
  </si>
  <si>
    <t>唐山龙王庙店</t>
  </si>
  <si>
    <t>长沙林学院店</t>
  </si>
  <si>
    <t>湘潭县紫薇南路店</t>
  </si>
  <si>
    <t>上海周家嘴路二店</t>
  </si>
  <si>
    <t>武汉隆泰复兴村店</t>
  </si>
  <si>
    <t>长沙仁和家园店</t>
  </si>
  <si>
    <t>武汉景胜花园店</t>
  </si>
  <si>
    <t>武汉六顺路店</t>
  </si>
  <si>
    <t>长沙恒盛世家店</t>
  </si>
  <si>
    <t>石家庄长安店</t>
  </si>
  <si>
    <t>余姚阳明东路店</t>
  </si>
  <si>
    <t>三河第三店</t>
  </si>
  <si>
    <t>浏阳洞阳镇店</t>
  </si>
  <si>
    <t>长沙天剑社区店</t>
  </si>
  <si>
    <t>南昌桂苑大道店</t>
  </si>
  <si>
    <t>花垣西门口店</t>
  </si>
  <si>
    <t>长沙望城莲湖路店</t>
  </si>
  <si>
    <t>三河第二十二店</t>
  </si>
  <si>
    <t>南京福园街二店</t>
  </si>
  <si>
    <t>常德柳明路店</t>
  </si>
  <si>
    <t>高安安居店</t>
  </si>
  <si>
    <t>龙山北正街店</t>
  </si>
  <si>
    <t>石家庄白佛店</t>
  </si>
  <si>
    <t>长沙望岳路店</t>
  </si>
  <si>
    <t>淮安深圳路店</t>
  </si>
  <si>
    <t>北京马家堡店</t>
  </si>
  <si>
    <t>宁乡花明路店</t>
  </si>
  <si>
    <t>石家庄二院店</t>
  </si>
  <si>
    <t>石家庄平安店</t>
  </si>
  <si>
    <t>南京潭桥店</t>
  </si>
  <si>
    <t>武汉奥山世纪城店</t>
  </si>
  <si>
    <t>莲塘三小店</t>
  </si>
  <si>
    <t>湘潭砂子岭店</t>
  </si>
  <si>
    <t>武汉麒麟路店</t>
  </si>
  <si>
    <t>佳和御庭世纪店</t>
  </si>
  <si>
    <t>宜昌清江润城店</t>
  </si>
  <si>
    <t>邯郸友谊店</t>
  </si>
  <si>
    <t>长沙晟通城店</t>
  </si>
  <si>
    <t>荆门苏畈桥店</t>
  </si>
  <si>
    <t>南昌象湖路店</t>
  </si>
  <si>
    <t>株洲文化路店</t>
  </si>
  <si>
    <t>三河第八店</t>
  </si>
  <si>
    <t>石家庄育才店</t>
  </si>
  <si>
    <t>豫园店</t>
  </si>
  <si>
    <t>武汉涂家岭店</t>
  </si>
  <si>
    <t>长沙咸嘉湖西路店</t>
  </si>
  <si>
    <t>南县东红店</t>
  </si>
  <si>
    <t>长沙福城路店</t>
  </si>
  <si>
    <t>武汉民意一路店</t>
  </si>
  <si>
    <t>武汉俊才街店</t>
  </si>
  <si>
    <t>石家庄东风店</t>
  </si>
  <si>
    <t>郴州健康路店</t>
  </si>
  <si>
    <t>北京立水桥店</t>
  </si>
  <si>
    <t>长沙井塘路店</t>
  </si>
  <si>
    <t>南京悦民路店</t>
  </si>
  <si>
    <t>南通外环西路店</t>
  </si>
  <si>
    <t>南京珠江路二店</t>
  </si>
  <si>
    <t>长沙洞井中路店</t>
  </si>
  <si>
    <t>上海龙江路店</t>
  </si>
  <si>
    <t>武汉江博社区店</t>
  </si>
  <si>
    <t>长沙晚报大道店</t>
  </si>
  <si>
    <t>2003年</t>
  </si>
  <si>
    <t>郴州五岭大道店</t>
  </si>
  <si>
    <t>石家正定聚祥店</t>
  </si>
  <si>
    <t>祁东健康中心店</t>
  </si>
  <si>
    <t>新建礼步湖店</t>
  </si>
  <si>
    <t>长沙普瑞大道店</t>
  </si>
  <si>
    <t>衡阳财富大厦店</t>
  </si>
  <si>
    <t>南京四方新村店</t>
  </si>
  <si>
    <t>武汉建安街风华天城店</t>
  </si>
  <si>
    <t>荆门掇刀关公路店</t>
  </si>
  <si>
    <t>武汉江宏花园店</t>
  </si>
  <si>
    <t>长沙白沙湾店</t>
  </si>
  <si>
    <t>长沙五一新村店</t>
  </si>
  <si>
    <t>武汉江汉北路店</t>
  </si>
  <si>
    <t>泗阳建凌路店</t>
  </si>
  <si>
    <t>南京盐仓桥店</t>
  </si>
  <si>
    <t>南京长乐路店</t>
  </si>
  <si>
    <t>石首建设路店</t>
  </si>
  <si>
    <t>南京泰冯路店</t>
  </si>
  <si>
    <t>武汉满庭春店</t>
  </si>
  <si>
    <t>南京长虹路店</t>
  </si>
  <si>
    <t>南京热河路店</t>
  </si>
  <si>
    <t>枝江团结西路店</t>
  </si>
  <si>
    <t>武汉工业路店</t>
  </si>
  <si>
    <t>沧州锦绣天地店</t>
  </si>
  <si>
    <t>润达店</t>
  </si>
  <si>
    <t>长沙秋月路店</t>
  </si>
  <si>
    <t>株洲向阳广场店</t>
  </si>
  <si>
    <t>石家庄天健店</t>
  </si>
  <si>
    <t>衡阳立新大道店</t>
  </si>
  <si>
    <t>上海裕民路店</t>
  </si>
  <si>
    <t>南京殷巷二店</t>
  </si>
  <si>
    <t>上海济宁路店</t>
  </si>
  <si>
    <t>南京柳洲东路店</t>
  </si>
  <si>
    <t>南京经五路店</t>
  </si>
  <si>
    <t>宁乡富豪山庄店</t>
  </si>
  <si>
    <t>衡阳常胜西路店</t>
  </si>
  <si>
    <t>武汉二七路家乐福店</t>
  </si>
  <si>
    <t>南京龙城路店</t>
  </si>
  <si>
    <t>石家庄赞皇太行路店</t>
  </si>
  <si>
    <t>武汉余华岭佳园店</t>
  </si>
  <si>
    <t>路德堂店</t>
  </si>
  <si>
    <t>长沙识字岭店</t>
  </si>
  <si>
    <t>邵阳江北广场店</t>
  </si>
  <si>
    <t>浏阳金沙北路店</t>
  </si>
  <si>
    <t>上海许昌路店</t>
  </si>
  <si>
    <t>慈利零阳东路店</t>
  </si>
  <si>
    <t>郴州罗家井店</t>
  </si>
  <si>
    <t>石家庄行唐永昌路店</t>
  </si>
  <si>
    <t>武汉观澜御苑店</t>
  </si>
  <si>
    <t>志丹路店</t>
  </si>
  <si>
    <t>湘潭电工北路店</t>
  </si>
  <si>
    <t>石家庄建国店</t>
  </si>
  <si>
    <t>长沙双拥路店</t>
  </si>
  <si>
    <t>乡亲碧桂园店</t>
  </si>
  <si>
    <t>岳阳康岳花园店</t>
  </si>
  <si>
    <t>武汉磨山村店</t>
  </si>
  <si>
    <t>邵阳客村路店</t>
  </si>
  <si>
    <t>南昌青春家园店</t>
  </si>
  <si>
    <t>徐州建国东路店</t>
  </si>
  <si>
    <t>石家庄阳光店</t>
  </si>
  <si>
    <t>北京新街口店</t>
  </si>
  <si>
    <t>长沙凉塘西路店</t>
  </si>
  <si>
    <t>武汉古田路店</t>
  </si>
  <si>
    <t>武汉隆泰新生路店</t>
  </si>
  <si>
    <t>石首解放中路店</t>
  </si>
  <si>
    <t>张家界古庸路店</t>
  </si>
  <si>
    <t>武汉恒银佳园分店</t>
  </si>
  <si>
    <t>徐州下淀路店</t>
  </si>
  <si>
    <t>永州零陵北路店</t>
  </si>
  <si>
    <t>武汉姑嫂树路店</t>
  </si>
  <si>
    <t>南京花港路二店</t>
  </si>
  <si>
    <t>中港雅典城店</t>
  </si>
  <si>
    <t>祁东车站路店</t>
  </si>
  <si>
    <t>正定仁济店</t>
  </si>
  <si>
    <t>青县吉祥店</t>
  </si>
  <si>
    <t>金山卫零路二店</t>
  </si>
  <si>
    <t>长沙丽景香山店</t>
  </si>
  <si>
    <t>南京珠江路店</t>
  </si>
  <si>
    <t>南京黑龙江路二店</t>
  </si>
  <si>
    <t>长阳龙门街店</t>
  </si>
  <si>
    <t>邵阳宝庆中路店</t>
  </si>
  <si>
    <t>邯郸先锋路店</t>
  </si>
  <si>
    <t>武汉隆泰汉西店</t>
  </si>
  <si>
    <t>徐州纺织东路店</t>
  </si>
  <si>
    <t>石家庄藁城四明街店</t>
  </si>
  <si>
    <t>武汉新湾路店</t>
  </si>
  <si>
    <t>石家庄永惠店</t>
  </si>
  <si>
    <t>长沙星城荣域店</t>
  </si>
  <si>
    <t>南通青年路店</t>
  </si>
  <si>
    <t>南京汉中门大街店</t>
  </si>
  <si>
    <t>沅江东方名居小区店</t>
  </si>
  <si>
    <t>常德鼎城建材城店</t>
  </si>
  <si>
    <t>长沙湘江世纪城北一路店</t>
  </si>
  <si>
    <t>娄底仙桥街店</t>
  </si>
  <si>
    <t>武汉铭新街店</t>
  </si>
  <si>
    <t>石家庄中心医院店</t>
  </si>
  <si>
    <t>石家庄西兴店</t>
  </si>
  <si>
    <t>武汉隆泰新洲店</t>
  </si>
  <si>
    <t>徐州民馨园店</t>
  </si>
  <si>
    <t>益阳致富南路店</t>
  </si>
  <si>
    <t>株洲醴陵店</t>
  </si>
  <si>
    <t>广生堂燎原店</t>
  </si>
  <si>
    <t>益阳国色天香小区店</t>
  </si>
  <si>
    <t>上海益丰上虹景华路店</t>
  </si>
  <si>
    <t>南昌云锦路店</t>
  </si>
  <si>
    <t>南京明发广场店</t>
  </si>
  <si>
    <t>金山区龙胜路店</t>
  </si>
  <si>
    <t>民德路店</t>
  </si>
  <si>
    <t>吉首火车站店</t>
  </si>
  <si>
    <t>石家庄维明街店</t>
  </si>
  <si>
    <t>徐州香槟城店</t>
  </si>
  <si>
    <t>唐山翔云道店</t>
  </si>
  <si>
    <t>南昌永富路店</t>
  </si>
  <si>
    <t>慈利幸福路店</t>
  </si>
  <si>
    <t>第十药店</t>
  </si>
  <si>
    <t>祁阳民生南路店</t>
  </si>
  <si>
    <t>南京兴贤路店</t>
  </si>
  <si>
    <t>广生堂荆中路店</t>
  </si>
  <si>
    <t>长沙火炬中路店</t>
  </si>
  <si>
    <t>石家庄赵县永通路店</t>
  </si>
  <si>
    <t>濠江路店</t>
  </si>
  <si>
    <t>南昌青山南路店</t>
  </si>
  <si>
    <t>三河第十九店</t>
  </si>
  <si>
    <t>石家庄九中店</t>
  </si>
  <si>
    <t>南京珠江路三店</t>
  </si>
  <si>
    <t>石家庄东苑店</t>
  </si>
  <si>
    <t>郴州青年大道南院店</t>
  </si>
  <si>
    <t>淮安北京东路店</t>
  </si>
  <si>
    <t>益阳环保路社区店</t>
  </si>
  <si>
    <t>句容华阳南路二店</t>
  </si>
  <si>
    <t>湘潭南岭路店</t>
  </si>
  <si>
    <t>曲江城南大道店</t>
  </si>
  <si>
    <t>武汉徐东馨苑店</t>
  </si>
  <si>
    <t>南京东郊小镇店</t>
  </si>
  <si>
    <t>南京龙蟠里店</t>
  </si>
  <si>
    <t>桥南大湖路店</t>
  </si>
  <si>
    <t>永州梧桐路店</t>
  </si>
  <si>
    <t>淮安梁红玉路店</t>
  </si>
  <si>
    <t>石家庄裕西店</t>
  </si>
  <si>
    <t>慈利慈姑路店</t>
  </si>
  <si>
    <t>泗洪佳和龙郡店</t>
  </si>
  <si>
    <t>南京樱驼花园店</t>
  </si>
  <si>
    <t>石家庄北城国际店</t>
  </si>
  <si>
    <t>南昌象湖幸福时光店</t>
  </si>
  <si>
    <t>来凤凤南路店</t>
  </si>
  <si>
    <t>保靖酉水南路店</t>
  </si>
  <si>
    <t>石家庄党家庄店</t>
  </si>
  <si>
    <t>紫云路店</t>
  </si>
  <si>
    <t>武汉玉龙路分店</t>
  </si>
  <si>
    <t>南昌广阳店</t>
  </si>
  <si>
    <t>长沙新建西路店</t>
  </si>
  <si>
    <t>高安中央城店</t>
  </si>
  <si>
    <t>南通北园路店</t>
  </si>
  <si>
    <t>长沙傅家湾路店</t>
  </si>
  <si>
    <t>邵阳宝庆东路店</t>
  </si>
  <si>
    <t>武汉陈怀民路店</t>
  </si>
  <si>
    <t>袁州月亮湾店</t>
  </si>
  <si>
    <t>长沙凯乐国际城店</t>
  </si>
  <si>
    <t>上海新村路店</t>
  </si>
  <si>
    <t>武汉芳卉园店</t>
  </si>
  <si>
    <t>祁东健康新城花园店</t>
  </si>
  <si>
    <t>石家庄跃进店</t>
  </si>
  <si>
    <t>娄底长青街店</t>
  </si>
  <si>
    <t>三河第十六店</t>
  </si>
  <si>
    <t>常德沙港路店</t>
  </si>
  <si>
    <t>张家界回龙路店</t>
  </si>
  <si>
    <t>武汉港东名居店</t>
  </si>
  <si>
    <t>长沙自然岭路店</t>
  </si>
  <si>
    <t>南京集庆路店</t>
  </si>
  <si>
    <t>长沙望月湖店</t>
  </si>
  <si>
    <t>长沙彭家井店</t>
  </si>
  <si>
    <t>石家庄力生店</t>
  </si>
  <si>
    <t>郴州协作路店</t>
  </si>
  <si>
    <t>长沙时代阳光大道店</t>
  </si>
  <si>
    <t>石家庄广源路店</t>
  </si>
  <si>
    <t>中京店</t>
  </si>
  <si>
    <t>长沙重阳路店</t>
  </si>
  <si>
    <t>南昌广州路店</t>
  </si>
  <si>
    <t>南京海福巷店</t>
  </si>
  <si>
    <t>石家庄鹿泉龙泉花园店</t>
  </si>
  <si>
    <t>武汉楚康路店</t>
  </si>
  <si>
    <t>南县兴盛东路店</t>
  </si>
  <si>
    <t>武汉同馨花园店</t>
  </si>
  <si>
    <t>武汉才盛景苑店</t>
  </si>
  <si>
    <t>武汉秋桂街店</t>
  </si>
  <si>
    <t>长沙湘江世纪城金北路店</t>
  </si>
  <si>
    <t>邯郸水厂路店</t>
  </si>
  <si>
    <t>如东中央广场店</t>
  </si>
  <si>
    <t>石家庄大经街店</t>
  </si>
  <si>
    <t>长沙天马路二店</t>
  </si>
  <si>
    <t>邵阳东大路中医院店</t>
  </si>
  <si>
    <t>武汉后湖南路店</t>
  </si>
  <si>
    <t>长沙劳动西路店</t>
  </si>
  <si>
    <t>石家庄市庄店</t>
  </si>
  <si>
    <t>南京红山路店</t>
  </si>
  <si>
    <t>荆门长宁大道店</t>
  </si>
  <si>
    <t>石家庄长瑞康店</t>
  </si>
  <si>
    <t>宜昌金东山市场店</t>
  </si>
  <si>
    <t>武汉世纪家园店</t>
  </si>
  <si>
    <t>上饶赣东北大道店</t>
  </si>
  <si>
    <t>南昌吾悦广场店</t>
  </si>
  <si>
    <t>泗阳泗中路店</t>
  </si>
  <si>
    <t>袁州官塘店</t>
  </si>
  <si>
    <t>南京典雅居店</t>
  </si>
  <si>
    <t>荆门白云路店</t>
  </si>
  <si>
    <t>恒康第十二药房</t>
  </si>
  <si>
    <t>石家庄青园店</t>
  </si>
  <si>
    <t>兰州路店</t>
  </si>
  <si>
    <t>长沙井坡子店</t>
  </si>
  <si>
    <t>石家庄丰收店</t>
  </si>
  <si>
    <t>新建文化大道店</t>
  </si>
  <si>
    <t>上海益丰上虹纪王店</t>
  </si>
  <si>
    <t>沭阳广州路店</t>
  </si>
  <si>
    <t>宜昌东湖路店</t>
  </si>
  <si>
    <t>武汉隆泰康达街店</t>
  </si>
  <si>
    <t>武汉粮道街店</t>
  </si>
  <si>
    <t>南京凤仪路店</t>
  </si>
  <si>
    <t>石家庄广安店</t>
  </si>
  <si>
    <t>南京张府园店</t>
  </si>
  <si>
    <t>南昌嘉轩路店</t>
  </si>
  <si>
    <t>武汉西马路店</t>
  </si>
  <si>
    <t>南京龙脊路店</t>
  </si>
  <si>
    <t>北桥总店</t>
  </si>
  <si>
    <t>南通洪江路店</t>
  </si>
  <si>
    <t>荆门长宁大道二店</t>
  </si>
  <si>
    <t>徐州奎园店(坡里)</t>
  </si>
  <si>
    <t>佳和恒山路店</t>
  </si>
  <si>
    <t>武汉荷花池街店</t>
  </si>
  <si>
    <t>长沙友谊小区店</t>
  </si>
  <si>
    <t>益阳梓山苑店</t>
  </si>
  <si>
    <t>益阳欣百康南站店</t>
  </si>
  <si>
    <t>湘乡燕兴佳园店</t>
  </si>
  <si>
    <t>长沙融科东南海店</t>
  </si>
  <si>
    <t>长沙西子街店</t>
  </si>
  <si>
    <t>北湖小区店</t>
  </si>
  <si>
    <t>石家庄桃李店</t>
  </si>
  <si>
    <t>长沙德雅路店</t>
  </si>
  <si>
    <t>长沙东三路店</t>
  </si>
  <si>
    <t>石家庄工农店</t>
  </si>
  <si>
    <t>北京西三旗店</t>
  </si>
  <si>
    <t>武汉大成路店</t>
  </si>
  <si>
    <t>徐州姚庄店</t>
  </si>
  <si>
    <t>吉州九九店</t>
  </si>
  <si>
    <t>湘潭车站路店</t>
  </si>
  <si>
    <t>株洲龙泉店</t>
  </si>
  <si>
    <t>南昌县银河城店</t>
  </si>
  <si>
    <t>徐州世贸广场店</t>
  </si>
  <si>
    <t>咸丰武粮路店</t>
  </si>
  <si>
    <t>益阳欣百康七里桥店</t>
  </si>
  <si>
    <t>湘潭泗神庙店</t>
  </si>
  <si>
    <t>汨罗高泉南路店</t>
  </si>
  <si>
    <t>秭归橘颂路店</t>
  </si>
  <si>
    <t>南昌南塘店</t>
  </si>
  <si>
    <t>南昌万达星城店</t>
  </si>
  <si>
    <t>衡阳东风路店</t>
  </si>
  <si>
    <t>邯郸春晖店</t>
  </si>
  <si>
    <t>南昌建设路店</t>
  </si>
  <si>
    <t>南京黑龙江路店</t>
  </si>
  <si>
    <t>湘潭易俗河店</t>
  </si>
  <si>
    <t>南京秦虹路店</t>
  </si>
  <si>
    <t>长沙福乐康城店</t>
  </si>
  <si>
    <t>德山莲花池店</t>
  </si>
  <si>
    <t>湘潭三义井店</t>
  </si>
  <si>
    <t>唐山兴源道店</t>
  </si>
  <si>
    <t>邯郸沁河店</t>
  </si>
  <si>
    <t>徐州明珠路店</t>
  </si>
  <si>
    <t>南京德邑花园店</t>
  </si>
  <si>
    <t>祁东鼎山东路店</t>
  </si>
  <si>
    <t>南京嫩江路店</t>
  </si>
  <si>
    <t>应城文昌路分店</t>
  </si>
  <si>
    <t>远安东门路店</t>
  </si>
  <si>
    <t>行唐玉城店</t>
  </si>
  <si>
    <t>攸县交通北路店</t>
  </si>
  <si>
    <t>武汉天顺园店</t>
  </si>
  <si>
    <t>上栗店</t>
  </si>
  <si>
    <t>南昌天佑路店</t>
  </si>
  <si>
    <t>长沙德馨园店</t>
  </si>
  <si>
    <t>长沙杨家山北店</t>
  </si>
  <si>
    <t>荆门京山城中路店</t>
  </si>
  <si>
    <t>石家庄三院店</t>
  </si>
  <si>
    <t>益阳欣百康益师店</t>
  </si>
  <si>
    <t>武汉隆泰三眼桥店</t>
  </si>
  <si>
    <t>邵阳海洋明珠店</t>
  </si>
  <si>
    <t>长沙华夏店</t>
  </si>
  <si>
    <t>华容北正街店</t>
  </si>
  <si>
    <t>泰州市百姓人茂业店</t>
  </si>
  <si>
    <t>临湘十字街店</t>
  </si>
  <si>
    <t>宜昌亚洲广场店</t>
  </si>
  <si>
    <t>徐州天桥东店</t>
  </si>
  <si>
    <t>岳阳火车站店</t>
  </si>
  <si>
    <t>上饶中山西路店</t>
  </si>
  <si>
    <t>徐州立达路店</t>
  </si>
  <si>
    <t>衡阳雁城路店</t>
  </si>
  <si>
    <t>石家庄新石店</t>
  </si>
  <si>
    <t>南京工人新村店</t>
  </si>
  <si>
    <t>长沙泉源路店</t>
  </si>
  <si>
    <t>南昌警民路店</t>
  </si>
  <si>
    <t>石家庄联盟店</t>
  </si>
  <si>
    <t>利川同安东城路店</t>
  </si>
  <si>
    <t>沧州铁路新村店</t>
  </si>
  <si>
    <t>武汉中山大道建乐路店</t>
  </si>
  <si>
    <t>南京花红园店</t>
  </si>
  <si>
    <t>南京大桥南路店</t>
  </si>
  <si>
    <t>南京威尼斯水城店</t>
  </si>
  <si>
    <t>武汉隆泰南郡帝苑店</t>
  </si>
  <si>
    <t>南京健民路店</t>
  </si>
  <si>
    <t>保靖北门路店</t>
  </si>
  <si>
    <t>南京升州路店</t>
  </si>
  <si>
    <t>南京银城街店</t>
  </si>
  <si>
    <t>南京福园街店</t>
  </si>
  <si>
    <t>南京西善花苑店</t>
  </si>
  <si>
    <t>南京义德西苑店</t>
  </si>
  <si>
    <t>石家庄西简良店</t>
  </si>
  <si>
    <t>南昌景星路店</t>
  </si>
  <si>
    <t>泸溪辛女市场店</t>
  </si>
  <si>
    <t>三河第一分店</t>
  </si>
  <si>
    <t>南昌抚生路店</t>
  </si>
  <si>
    <t>娄底东贸街店</t>
  </si>
  <si>
    <t>南京幕府西路店</t>
  </si>
  <si>
    <t>武汉隆泰徐东店</t>
  </si>
  <si>
    <t>乡亲山水华府店</t>
  </si>
  <si>
    <t>宜昌广福堂胜利店</t>
  </si>
  <si>
    <t>长沙芙蓉中路店</t>
  </si>
  <si>
    <t>普康爱国路店</t>
  </si>
  <si>
    <t>石家庄益友店</t>
  </si>
  <si>
    <t>株洲长寿路店</t>
  </si>
  <si>
    <t>广生堂红星路店</t>
  </si>
  <si>
    <t>仙桃沔阳大道店</t>
  </si>
  <si>
    <t>宜丰东郊店</t>
  </si>
  <si>
    <t>徐州湖滨路店</t>
  </si>
  <si>
    <t>石家庄佳农店</t>
  </si>
  <si>
    <t>应城城南店</t>
  </si>
  <si>
    <t>郴州香雪路店</t>
  </si>
  <si>
    <t>涟源交通路店</t>
  </si>
  <si>
    <t>石家庄万信店</t>
  </si>
  <si>
    <t>南京建宁路二店</t>
  </si>
  <si>
    <t>南昌凤凰中大道店</t>
  </si>
  <si>
    <t>南京湖西路二店</t>
  </si>
  <si>
    <t>镇江桃花坞路店</t>
  </si>
  <si>
    <t>南昌芳草路店</t>
  </si>
  <si>
    <t>益阳朝阳店</t>
  </si>
  <si>
    <t>新兴连锁七店</t>
  </si>
  <si>
    <t>古丈古阳路店</t>
  </si>
  <si>
    <t>石家庄正定常山店</t>
  </si>
  <si>
    <t>武汉长丰大道天勤花园店</t>
  </si>
  <si>
    <t>玖玖希望城店</t>
  </si>
  <si>
    <t>邯郸家和店</t>
  </si>
  <si>
    <t>衡阳司前街店</t>
  </si>
  <si>
    <t>徐州黄河新村店</t>
  </si>
  <si>
    <t>武汉拦江路店</t>
  </si>
  <si>
    <t>石家庄正定燕赵街店</t>
  </si>
  <si>
    <t>南昌翠林路店</t>
  </si>
  <si>
    <t>南昌湾里区乐祖路店</t>
  </si>
  <si>
    <t>株洲贺家土店</t>
  </si>
  <si>
    <t>邵东衡宝路店</t>
  </si>
  <si>
    <t>南昌解放西路店</t>
  </si>
  <si>
    <t>南京后宰门店</t>
  </si>
  <si>
    <t>株洲新华西路店</t>
  </si>
  <si>
    <t>武汉学院路店</t>
  </si>
  <si>
    <t>长沙古曲南路店</t>
  </si>
  <si>
    <t>武汉常青三路金色雅园店</t>
  </si>
  <si>
    <t>石家庄望桂店</t>
  </si>
  <si>
    <t>石家庄赵州二店</t>
  </si>
  <si>
    <t>武汉青扬十街店</t>
  </si>
  <si>
    <t>石家庄西里店</t>
  </si>
  <si>
    <t>新兴连锁一店</t>
  </si>
  <si>
    <t>沪太路店</t>
  </si>
  <si>
    <t>武汉民生路店</t>
  </si>
  <si>
    <t>如东上成店</t>
  </si>
  <si>
    <t>衡阳黄白路店</t>
  </si>
  <si>
    <t>常德新河路店</t>
  </si>
  <si>
    <t>广生堂长港路店</t>
  </si>
  <si>
    <t>南京八宝东街一店</t>
  </si>
  <si>
    <t>广生堂洪垸市店</t>
  </si>
  <si>
    <t>冷水江建新路店</t>
  </si>
  <si>
    <t>南昌洪都北一路店</t>
  </si>
  <si>
    <t>徐州煤港路店</t>
  </si>
  <si>
    <t>宁乡新康东路店</t>
  </si>
  <si>
    <t>进贤民和路店</t>
  </si>
  <si>
    <t>武汉隆泰钟家村店</t>
  </si>
  <si>
    <t>徐州解放桥店</t>
  </si>
  <si>
    <t>洪泽东风路店</t>
  </si>
  <si>
    <t>新邵中医医院店</t>
  </si>
  <si>
    <t>益阳桃花仑中路店</t>
  </si>
  <si>
    <t>武汉武锅路店</t>
  </si>
  <si>
    <t>南昌南京西路店</t>
  </si>
  <si>
    <t>南昌丁公路店</t>
  </si>
  <si>
    <t>新建明矾路店</t>
  </si>
  <si>
    <t>南京湖西路店</t>
  </si>
  <si>
    <t>武汉百步亭花园路店</t>
  </si>
  <si>
    <t>武汉大东门店</t>
  </si>
  <si>
    <t>采森南昌团结路店</t>
  </si>
  <si>
    <t>江西采森</t>
  </si>
  <si>
    <t>宜昌南苑市场店</t>
  </si>
  <si>
    <t>洪泽北京路店</t>
  </si>
  <si>
    <t>株洲解放街店</t>
  </si>
  <si>
    <t>岳阳景源店</t>
  </si>
  <si>
    <t>乡亲乐昌乐城解放路店</t>
  </si>
  <si>
    <t>湖北应城海山应置城分店</t>
  </si>
  <si>
    <t>进贤街心花园店</t>
  </si>
  <si>
    <t>上饶兴隆路店</t>
  </si>
  <si>
    <t>石家庄裕华店</t>
  </si>
  <si>
    <t>南昌杨坊店</t>
  </si>
  <si>
    <t>南京墨香路店</t>
  </si>
  <si>
    <t>邵阳李子园店</t>
  </si>
  <si>
    <t>南京迈化路店</t>
  </si>
  <si>
    <t>长沙陡岭路店</t>
  </si>
  <si>
    <t>南京葛关路店</t>
  </si>
  <si>
    <t>常德鸿升小区店</t>
  </si>
  <si>
    <t>石家庄明珠花苑店</t>
  </si>
  <si>
    <t>长沙东六路店</t>
  </si>
  <si>
    <t>采森南昌新溪桥店</t>
  </si>
  <si>
    <t>石家庄北杜店</t>
  </si>
  <si>
    <t>徐州奔腾大道店</t>
  </si>
  <si>
    <t>京山联合广场店</t>
  </si>
  <si>
    <t>广生堂津泰园店</t>
  </si>
  <si>
    <t>宝船公园店</t>
  </si>
  <si>
    <t>长沙青山路店</t>
  </si>
  <si>
    <t>北京鼓楼店</t>
  </si>
  <si>
    <t>余姚低塘镇南路店</t>
  </si>
  <si>
    <t>长沙白沙路店</t>
  </si>
  <si>
    <t>永州黄古山路店</t>
  </si>
  <si>
    <t>枝江城南市场店</t>
  </si>
  <si>
    <t>乐昌人民中路分店</t>
  </si>
  <si>
    <t>石家庄益民店</t>
  </si>
  <si>
    <t>长沙北桥新村店</t>
  </si>
  <si>
    <t>淮安翔宇北道店</t>
  </si>
  <si>
    <t>长沙红花坡路店</t>
  </si>
  <si>
    <t>南京大新华府店</t>
  </si>
  <si>
    <t>莲塘向阳路店</t>
  </si>
  <si>
    <t>石家庄晋州天民店</t>
  </si>
  <si>
    <t>乡亲翁源建设路店</t>
  </si>
  <si>
    <t>抚州大公路店</t>
  </si>
  <si>
    <t>武汉龙江庭苑店</t>
  </si>
  <si>
    <t>唐山裕祥园店</t>
  </si>
  <si>
    <t>邯郸人和店</t>
  </si>
  <si>
    <t>湘潭下摄司店</t>
  </si>
  <si>
    <t>南昌县诚义路店</t>
  </si>
  <si>
    <t>武汉熊廷弼街店</t>
  </si>
  <si>
    <t>娄底东方豪苑店</t>
  </si>
  <si>
    <t>南京中圣街店</t>
  </si>
  <si>
    <t>石家庄元南店</t>
  </si>
  <si>
    <t>东乡景泰店</t>
  </si>
  <si>
    <t>武汉隆泰堤角店</t>
  </si>
  <si>
    <t>南京新亭路店</t>
  </si>
  <si>
    <t>府苑小区二店</t>
  </si>
  <si>
    <t>宜昌伍临路店</t>
  </si>
  <si>
    <t>南昌京东南大道店</t>
  </si>
  <si>
    <t>武汉车辆厂店</t>
  </si>
  <si>
    <t>南通工农路店</t>
  </si>
  <si>
    <t>韶关乐昌市兴业茗居店</t>
  </si>
  <si>
    <t>南京新河一村店</t>
  </si>
  <si>
    <t>衡阳首峰店</t>
  </si>
  <si>
    <t>宜昌金岭路店</t>
  </si>
  <si>
    <t>乡亲南雄雄州大道建设路店</t>
  </si>
  <si>
    <t>南京安泰村店</t>
  </si>
  <si>
    <t>北郡店</t>
  </si>
  <si>
    <t>衡阳向明路店</t>
  </si>
  <si>
    <t>石家庄鹿泉北斗路店</t>
  </si>
  <si>
    <t>南京朝天宫店</t>
  </si>
  <si>
    <t>南县世纪康宝塔湖店</t>
  </si>
  <si>
    <t>南京葛关路二店</t>
  </si>
  <si>
    <t>石家庄留营店</t>
  </si>
  <si>
    <t>长沙星城世家店</t>
  </si>
  <si>
    <t>2008年</t>
  </si>
  <si>
    <t>武汉友益街店</t>
  </si>
  <si>
    <t>增城万达路口店</t>
  </si>
  <si>
    <t>采森青山路店</t>
  </si>
  <si>
    <t>湘潭解放南路店</t>
  </si>
  <si>
    <t>南京女人街店</t>
  </si>
  <si>
    <t>娄底三元市场店</t>
  </si>
  <si>
    <t>吉首吉新路店</t>
  </si>
  <si>
    <t>乡亲金沙店</t>
  </si>
  <si>
    <t>常德紫桥店</t>
  </si>
  <si>
    <t>镇江花山路店</t>
  </si>
  <si>
    <t>石家庄裕丰店</t>
  </si>
  <si>
    <t>石家庄建明店</t>
  </si>
  <si>
    <t>广生堂三湾路店</t>
  </si>
  <si>
    <t>长沙园艺路店</t>
  </si>
  <si>
    <t>石家庄鹿泉聚诚店</t>
  </si>
  <si>
    <t>吉首武陵东路店</t>
  </si>
  <si>
    <t>慈利笔架西路店</t>
  </si>
  <si>
    <t>南京泰亿店</t>
  </si>
  <si>
    <t>武汉梨花园路店</t>
  </si>
  <si>
    <t>南昌赣通路店</t>
  </si>
  <si>
    <t>韶关仁化丹霞新城分店</t>
  </si>
  <si>
    <t>荆门南苑小区店</t>
  </si>
  <si>
    <t>荆州监利宫门口店</t>
  </si>
  <si>
    <t>石家庄井陉矿区百康源店</t>
  </si>
  <si>
    <t>宜昌夷陵大道店</t>
  </si>
  <si>
    <t>为民幸福里店</t>
  </si>
  <si>
    <t>南昌龙王庙店</t>
  </si>
  <si>
    <t>南京竹山路店</t>
  </si>
  <si>
    <t>泰州市百姓人凤城国际店</t>
  </si>
  <si>
    <t>荆门掇刀水产路店</t>
  </si>
  <si>
    <t>徐州复兴南路店</t>
  </si>
  <si>
    <t>荆门星球广场店</t>
  </si>
  <si>
    <t>抚州瑶坪路店</t>
  </si>
  <si>
    <t>邵东汽车西站店</t>
  </si>
  <si>
    <t>桃源御景园店</t>
  </si>
  <si>
    <t>株洲公园路店</t>
  </si>
  <si>
    <t>石家庄辛集清河湾小区店</t>
  </si>
  <si>
    <t>南昌蓝天碧水店</t>
  </si>
  <si>
    <t>东乡恒安西路店</t>
  </si>
  <si>
    <t>吉首人民北路店</t>
  </si>
  <si>
    <t>抚州赣东大道店(原抚临路)</t>
  </si>
  <si>
    <t>湘潭岳塘店</t>
  </si>
  <si>
    <t>佳和泰山路店</t>
  </si>
  <si>
    <t>徐州大坝头店</t>
  </si>
  <si>
    <t>武汉万象城店</t>
  </si>
  <si>
    <t>镇江南门大街店</t>
  </si>
  <si>
    <t>花垣建设路店</t>
  </si>
  <si>
    <t>湘潭凤凰中路店</t>
  </si>
  <si>
    <t>石家庄鸣鹿店</t>
  </si>
  <si>
    <t>石家庄华夏店</t>
  </si>
  <si>
    <t>石家庄众康店</t>
  </si>
  <si>
    <t>南昌金沙二路店</t>
  </si>
  <si>
    <t>宜昌葛三三0菜市场店</t>
  </si>
  <si>
    <t>石家庄雅清店</t>
  </si>
  <si>
    <t>梅台巷药店</t>
  </si>
  <si>
    <t>石家庄圣康店</t>
  </si>
  <si>
    <t>南昌文教路店</t>
  </si>
  <si>
    <t>沧州永济店</t>
  </si>
  <si>
    <t>南昌火炬大街店</t>
  </si>
  <si>
    <t>张家界武陵源店</t>
  </si>
  <si>
    <t>武汉白沙五路店</t>
  </si>
  <si>
    <t>湘潭纱厂街店</t>
  </si>
  <si>
    <t>石家庄长征街店</t>
  </si>
  <si>
    <t>石家庄健康路店</t>
  </si>
  <si>
    <t>娄底金谷路店</t>
  </si>
  <si>
    <t>莲塘澄湖西路永通店</t>
  </si>
  <si>
    <t>南京象山路店</t>
  </si>
  <si>
    <t>泰州百姓人明发店</t>
  </si>
  <si>
    <t>邵阳青城店</t>
  </si>
  <si>
    <t>常德金和嘉苑店</t>
  </si>
  <si>
    <t>南昌北京东路恒茂店</t>
  </si>
  <si>
    <t>长沙仰天湖店</t>
  </si>
  <si>
    <t>京山翰林华府店</t>
  </si>
  <si>
    <t>利川同安龙船大道店</t>
  </si>
  <si>
    <t>宜昌四零三店</t>
  </si>
  <si>
    <t>长沙月贵路店</t>
  </si>
  <si>
    <t>衡阳船山大道店</t>
  </si>
  <si>
    <t>宜昌汉城印象店</t>
  </si>
  <si>
    <t>武汉土山村分店</t>
  </si>
  <si>
    <t>南昌黄溪店</t>
  </si>
  <si>
    <t>石门梯云东路店</t>
  </si>
  <si>
    <t>衡阳蒸湘南路店</t>
  </si>
  <si>
    <t>南京刘公巷店</t>
  </si>
  <si>
    <t>南昌中大紫都店</t>
  </si>
  <si>
    <t>永州育才路店</t>
  </si>
  <si>
    <t>靖宇南路店</t>
  </si>
  <si>
    <t>石家庄新华店</t>
  </si>
  <si>
    <t>桑植和平东路店</t>
  </si>
  <si>
    <t>方丹店</t>
  </si>
  <si>
    <t>长沙橙子街店</t>
  </si>
  <si>
    <t>娄底甘桂路店</t>
  </si>
  <si>
    <t>华容工农桥店</t>
  </si>
  <si>
    <t>南京长白街店</t>
  </si>
  <si>
    <t>南昌顺外路店</t>
  </si>
  <si>
    <t>宜昌深圳横路店</t>
  </si>
  <si>
    <t>南昌社保大楼店</t>
  </si>
  <si>
    <t>永州中兴路店</t>
  </si>
  <si>
    <t>莲塘大湖之都店</t>
  </si>
  <si>
    <t>宜昌广福堂时运市场店</t>
  </si>
  <si>
    <t>武汉吴中街店</t>
  </si>
  <si>
    <t>南京福建路店</t>
  </si>
  <si>
    <t>衡阳名郡店</t>
  </si>
  <si>
    <t>沭阳广州路二店</t>
  </si>
  <si>
    <t>黄河北路店</t>
  </si>
  <si>
    <t>南昌桃花二村店</t>
  </si>
  <si>
    <t>武汉桥机路店</t>
  </si>
  <si>
    <t>南昌凤凰北大道店</t>
  </si>
  <si>
    <t>来凤和平路店</t>
  </si>
  <si>
    <t>北京韩家川店</t>
  </si>
  <si>
    <t>利川同安黄石大桥店</t>
  </si>
  <si>
    <t>南京石门坎店</t>
  </si>
  <si>
    <t>祁东迎宾路店</t>
  </si>
  <si>
    <t>采森羊子巷店</t>
  </si>
  <si>
    <t>乡亲东河店</t>
  </si>
  <si>
    <t>武汉古田四路店</t>
  </si>
  <si>
    <t>宁乡花明南路店</t>
  </si>
  <si>
    <t>株洲迎新路店</t>
  </si>
  <si>
    <t>宜昌东方名都店</t>
  </si>
  <si>
    <t>新兴连锁二店</t>
  </si>
  <si>
    <t>南京土山路店</t>
  </si>
  <si>
    <t>南京龙蟠路二店</t>
  </si>
  <si>
    <t>南昌高新大道店（新）</t>
  </si>
  <si>
    <t>恒康第九药房</t>
  </si>
  <si>
    <t>玉湖新城恒通花园店</t>
  </si>
  <si>
    <t>南昌朝阳中路店</t>
  </si>
  <si>
    <t>长沙梅溪湖路店</t>
  </si>
  <si>
    <t>三河第二店</t>
  </si>
  <si>
    <t>南京摄山星城店</t>
  </si>
  <si>
    <t>石家庄市四院店</t>
  </si>
  <si>
    <t>南京新华路店</t>
  </si>
  <si>
    <t>增城金竹第二店</t>
  </si>
  <si>
    <t>长沙天马小区店</t>
  </si>
  <si>
    <t>隆回大桥路店</t>
  </si>
  <si>
    <t>如东通海路一店</t>
  </si>
  <si>
    <t>湘潭广云路店</t>
  </si>
  <si>
    <t>南京南湖路店</t>
  </si>
  <si>
    <t>武汉百花路店</t>
  </si>
  <si>
    <t>衡阳长湖街店</t>
  </si>
  <si>
    <t>南昌县居住主题店</t>
  </si>
  <si>
    <t>衡阳古汉大道店</t>
  </si>
  <si>
    <t>沧州健康广场店</t>
  </si>
  <si>
    <t>石家庄石炼店</t>
  </si>
  <si>
    <t>荆门掇刀金典家园店</t>
  </si>
  <si>
    <t>株洲泰山东路店</t>
  </si>
  <si>
    <t>安化晨州路店</t>
  </si>
  <si>
    <t>湖北孝感园林二路分店</t>
  </si>
  <si>
    <t>张家界北正街店</t>
  </si>
  <si>
    <t>乡亲风采一店</t>
  </si>
  <si>
    <t>常德高车路店</t>
  </si>
  <si>
    <t>邵阳双拥路店</t>
  </si>
  <si>
    <t>武汉隆泰工农兵路店</t>
  </si>
  <si>
    <t>康益店</t>
  </si>
  <si>
    <t>湖北孝感北京二路分店</t>
  </si>
  <si>
    <t>郴州苏园路店</t>
  </si>
  <si>
    <t>石家庄光华路店</t>
  </si>
  <si>
    <t>南通世纪大道二店</t>
  </si>
  <si>
    <t>南通人民东路二店</t>
  </si>
  <si>
    <t>如东碧霞店</t>
  </si>
  <si>
    <t>吉首武陵西路店</t>
  </si>
  <si>
    <t>郴州同心路店</t>
  </si>
  <si>
    <t>石家庄新兴药房连锁有限公司晋州育源堂店</t>
  </si>
  <si>
    <t>衡阳仙姬巷店</t>
  </si>
  <si>
    <t>石家庄红旗店</t>
  </si>
  <si>
    <t>元氏康民店</t>
  </si>
  <si>
    <t>郴州南塔路店</t>
  </si>
  <si>
    <t>常德三岔路店</t>
  </si>
  <si>
    <t>石家庄天润一店</t>
  </si>
  <si>
    <t>广生堂曲江路店</t>
  </si>
  <si>
    <t>2006年</t>
  </si>
  <si>
    <t>邯郸阿尔卡迪亚店</t>
  </si>
  <si>
    <t>湘潭雨湖路店</t>
  </si>
  <si>
    <t>象山北路店</t>
  </si>
  <si>
    <t>南京天润城店</t>
  </si>
  <si>
    <t>阳逻阳光大道店</t>
  </si>
  <si>
    <t>武汉丰泽路店</t>
  </si>
  <si>
    <t>南京五百村店</t>
  </si>
  <si>
    <t>衡阳湘桂碧苑店</t>
  </si>
  <si>
    <t>泗洪佳和泗州大街同仁堂店</t>
  </si>
  <si>
    <t>南昌前进路店</t>
  </si>
  <si>
    <t>武汉隆泰仁寿店</t>
  </si>
  <si>
    <t>南昌苏圃路店</t>
  </si>
  <si>
    <t>南京东井村店</t>
  </si>
  <si>
    <t>南昌二七南路店</t>
  </si>
  <si>
    <t>柏林店</t>
  </si>
  <si>
    <t>武汉薛峰市场店</t>
  </si>
  <si>
    <t>徐州响山路店</t>
  </si>
  <si>
    <t>石家庄无极东中铺店</t>
  </si>
  <si>
    <t>沅江琼湖西路店</t>
  </si>
  <si>
    <t>金凯园店</t>
  </si>
  <si>
    <t>常德金钻店</t>
  </si>
  <si>
    <t>邵阳红旗路店</t>
  </si>
  <si>
    <t>沅江欣百康东区店</t>
  </si>
  <si>
    <t>新乐怡景苑店</t>
  </si>
  <si>
    <t>南昌新溪桥店</t>
  </si>
  <si>
    <t>上栗龙合店</t>
  </si>
  <si>
    <t>常德芙蓉二店</t>
  </si>
  <si>
    <t>宁乡白马路店</t>
  </si>
  <si>
    <t>长沙月亮岛路店</t>
  </si>
  <si>
    <t>长沙曙光中路店</t>
  </si>
  <si>
    <t>宿康店</t>
  </si>
  <si>
    <t>常德建设中路店</t>
  </si>
  <si>
    <t>石家庄康达尔店</t>
  </si>
  <si>
    <t>长沙扬帆小区店</t>
  </si>
  <si>
    <t>邯郸渚河路店</t>
  </si>
  <si>
    <t>南昌阳光花园店</t>
  </si>
  <si>
    <t>南昌包家花园店</t>
  </si>
  <si>
    <t>抚州玉茗路店</t>
  </si>
  <si>
    <t>武汉杨汊湖店</t>
  </si>
  <si>
    <t>南京双塘路店</t>
  </si>
  <si>
    <t>桃江欣百康桃花路店</t>
  </si>
  <si>
    <t>冷水江金竹西路店</t>
  </si>
  <si>
    <t>南昌理想家园店</t>
  </si>
  <si>
    <t>南京沅江路店</t>
  </si>
  <si>
    <t>泗阳淮海路店</t>
  </si>
  <si>
    <t>南昌徐家坊店</t>
  </si>
  <si>
    <t>南昌奥林匹克花园店</t>
  </si>
  <si>
    <t>衡阳都市村庄店</t>
  </si>
  <si>
    <t>枝江马店路店</t>
  </si>
  <si>
    <t>玖玖宿豫上海城店</t>
  </si>
  <si>
    <t>唐山凤祥园店</t>
  </si>
  <si>
    <t>南京金盛路店</t>
  </si>
  <si>
    <t>石家庄东青店</t>
  </si>
  <si>
    <t>泗洪佳和百星花园店</t>
  </si>
  <si>
    <t>西美店</t>
  </si>
  <si>
    <t>武汉武胜西街店</t>
  </si>
  <si>
    <t>武汉新华大厦店</t>
  </si>
  <si>
    <t>常德芷园店</t>
  </si>
  <si>
    <t>邵阳妇幼保健院店</t>
  </si>
  <si>
    <t>恒康第十药房</t>
  </si>
  <si>
    <t>新兴连锁水源店</t>
  </si>
  <si>
    <t>涟源人民中路店</t>
  </si>
  <si>
    <t>常德朝阳店</t>
  </si>
  <si>
    <t>南昌沈桥店</t>
  </si>
  <si>
    <t>玖玖宿豫商贸城店</t>
  </si>
  <si>
    <t>徐州尚城国际店</t>
  </si>
  <si>
    <t>南京凤滨路店</t>
  </si>
  <si>
    <t>泰州市百姓人保全堂店</t>
  </si>
  <si>
    <t>徐州铁路医院店</t>
  </si>
  <si>
    <t>新南门店</t>
  </si>
  <si>
    <t>石家庄友谊店</t>
  </si>
  <si>
    <t>吉水花园路店</t>
  </si>
  <si>
    <t>南昌八月湖店</t>
  </si>
  <si>
    <t>郴州香樟雅苑店</t>
  </si>
  <si>
    <t>常德奥百广场店</t>
  </si>
  <si>
    <t>武汉保利公园九里店</t>
  </si>
  <si>
    <t>衡阳和平北路店</t>
  </si>
  <si>
    <t>南昌艾溪湖北路店</t>
  </si>
  <si>
    <t>武汉后湖五路店</t>
  </si>
  <si>
    <t>宿迁大盛中央商场店</t>
  </si>
  <si>
    <t>郴州国庆南路店</t>
  </si>
  <si>
    <t>广生堂屈原路店</t>
  </si>
  <si>
    <t>邯郸华明店</t>
  </si>
  <si>
    <t>桃江大都汇店</t>
  </si>
  <si>
    <t>南京江山路店</t>
  </si>
  <si>
    <t>平山康乐街店</t>
  </si>
  <si>
    <t>徐州环城路店</t>
  </si>
  <si>
    <t>广生堂城南市场店</t>
  </si>
  <si>
    <t>衡阳人民路店</t>
  </si>
  <si>
    <t>沭阳珠海路店</t>
  </si>
  <si>
    <t>第八药店</t>
  </si>
  <si>
    <t>石家庄科大店</t>
  </si>
  <si>
    <t>邵东建设北路店</t>
  </si>
  <si>
    <t>南昌何家坊店</t>
  </si>
  <si>
    <t>荆门泉口路店</t>
  </si>
  <si>
    <t>南京网板路店</t>
  </si>
  <si>
    <t>常德西园小区店</t>
  </si>
  <si>
    <t>秭归山水龙城店</t>
  </si>
  <si>
    <t>南昌象湖新华都店</t>
  </si>
  <si>
    <t>广州路店</t>
  </si>
  <si>
    <t>浏阳北正中路店</t>
  </si>
  <si>
    <t>石家庄栾城惠源店</t>
  </si>
  <si>
    <t>孝感汽车店</t>
  </si>
  <si>
    <t>张家界新峰市场店</t>
  </si>
  <si>
    <t>为民旗舰店</t>
  </si>
  <si>
    <t>济世康店</t>
  </si>
  <si>
    <t>采森南昌大士院店</t>
  </si>
  <si>
    <t>石家庄翔翼店</t>
  </si>
  <si>
    <t>南昌佛塔路店</t>
  </si>
  <si>
    <t>南京北外滩水城店</t>
  </si>
  <si>
    <t>永州新府路店</t>
  </si>
  <si>
    <t>吉州帝景湾店</t>
  </si>
  <si>
    <t>乡亲曲江府前路店</t>
  </si>
  <si>
    <t>浏阳车站中路店</t>
  </si>
  <si>
    <t>张家界边贸店</t>
  </si>
  <si>
    <t>衡阳南岳区独秀路店</t>
  </si>
  <si>
    <t>长沙阿弥岭店</t>
  </si>
  <si>
    <t>娄底长青西街店</t>
  </si>
  <si>
    <t>石家庄槐安店</t>
  </si>
  <si>
    <t>南通新港花苑店</t>
  </si>
  <si>
    <t>新邵大新路店</t>
  </si>
  <si>
    <t>南京秦虹南路店</t>
  </si>
  <si>
    <t>桃江资江北路店</t>
  </si>
  <si>
    <t>南昌南钢店</t>
  </si>
  <si>
    <t>沧州新康店</t>
  </si>
  <si>
    <t>常德青年北路店</t>
  </si>
  <si>
    <t>新建象山店（新）</t>
  </si>
  <si>
    <t>石家庄福源堂店</t>
  </si>
  <si>
    <t>阳明路二店</t>
  </si>
  <si>
    <t>南通城山路三店</t>
  </si>
  <si>
    <t>石家庄西三庄店</t>
  </si>
  <si>
    <t>石家庄中华店</t>
  </si>
  <si>
    <t>南京文昌巷店</t>
  </si>
  <si>
    <t>浏阳金沙中路店</t>
  </si>
  <si>
    <t>汉寿中心店</t>
  </si>
  <si>
    <t>石家庄平山冶河店</t>
  </si>
  <si>
    <t>南雄雄州壹品店</t>
  </si>
  <si>
    <t>娄底秀石街店</t>
  </si>
  <si>
    <t>慈皓店</t>
  </si>
  <si>
    <t>南昌赣江学院店</t>
  </si>
  <si>
    <t>常德鼎城花溪路店</t>
  </si>
  <si>
    <t>德景园店</t>
  </si>
  <si>
    <t>东方巴黎店</t>
  </si>
  <si>
    <t>沅江金域国际小区店</t>
  </si>
  <si>
    <t>邯郸光明店</t>
  </si>
  <si>
    <t>泰州市百姓人税东街店</t>
  </si>
  <si>
    <t>邵阳昭陵西路店</t>
  </si>
  <si>
    <t>南京白果南路店</t>
  </si>
  <si>
    <t>唐山永乐园店</t>
  </si>
  <si>
    <t>武汉隆泰三阳店</t>
  </si>
  <si>
    <t>德山生活湾店</t>
  </si>
  <si>
    <t>沧州沧县康复店</t>
  </si>
  <si>
    <t>唐山凤凰园店</t>
  </si>
  <si>
    <t>徐州工农北路店</t>
  </si>
  <si>
    <t>长沙伍家岭店</t>
  </si>
  <si>
    <t>沧州一世界店</t>
  </si>
  <si>
    <t>湘潭韶山西路店</t>
  </si>
  <si>
    <t>来凤解放路店</t>
  </si>
  <si>
    <t>永州南津中路店</t>
  </si>
  <si>
    <t>南昌江纺店</t>
  </si>
  <si>
    <t>武汉新洲大道店</t>
  </si>
  <si>
    <t>安化纯信豪苑店</t>
  </si>
  <si>
    <t>咸丰小河坝店</t>
  </si>
  <si>
    <t>娄底乐坪大道店</t>
  </si>
  <si>
    <t>上海益丰上虹杜行店</t>
  </si>
  <si>
    <t>如东邮电新村店</t>
  </si>
  <si>
    <t>娄底早元市场店</t>
  </si>
  <si>
    <t>广生堂南门大街店</t>
  </si>
  <si>
    <t>武汉发展大道店</t>
  </si>
  <si>
    <t>武汉紫阳街店</t>
  </si>
  <si>
    <t>来凤新百货店</t>
  </si>
  <si>
    <t>冀兴店</t>
  </si>
  <si>
    <t>沧州东方骏景店</t>
  </si>
  <si>
    <t>南京北固山店</t>
  </si>
  <si>
    <t>孝感火车店</t>
  </si>
  <si>
    <t>长沙左岸春天店</t>
  </si>
  <si>
    <t>徐州淮海西路店</t>
  </si>
  <si>
    <t>石家庄滨河店</t>
  </si>
  <si>
    <t>高安桥南路店</t>
  </si>
  <si>
    <t>为民惠民店</t>
  </si>
  <si>
    <t>广生堂大润发店</t>
  </si>
  <si>
    <t>上栗妇保店</t>
  </si>
  <si>
    <t>南京幕府东路一店</t>
  </si>
  <si>
    <t>武汉四明路店</t>
  </si>
  <si>
    <t>益阳欣百康桥北店</t>
  </si>
  <si>
    <t>人民医院店</t>
  </si>
  <si>
    <t>翠苑路店</t>
  </si>
  <si>
    <t>南京明发滨江新城店</t>
  </si>
  <si>
    <t>石家庄凤凰城店</t>
  </si>
  <si>
    <t>宜昌隆康路店</t>
  </si>
  <si>
    <t>南昌青湖村店</t>
  </si>
  <si>
    <t>邯郸百花大街店</t>
  </si>
  <si>
    <t>乡亲始兴红旗路店</t>
  </si>
  <si>
    <t>娄底涟滨西街店</t>
  </si>
  <si>
    <t>沭阳天津北路店</t>
  </si>
  <si>
    <t>荆门南台市场店</t>
  </si>
  <si>
    <t>南昌永叔路口店</t>
  </si>
  <si>
    <t>唐山龙东店</t>
  </si>
  <si>
    <t>维康店</t>
  </si>
  <si>
    <t>石家庄泰华街店</t>
  </si>
  <si>
    <t>宜昌夷陵大道武商店</t>
  </si>
  <si>
    <t>衡阳大众健康暖心店</t>
  </si>
  <si>
    <t>宜昌恒大绿洲店</t>
  </si>
  <si>
    <t>永州百业街店</t>
  </si>
  <si>
    <t>为民干马店</t>
  </si>
  <si>
    <t>东乡金水湾店</t>
  </si>
  <si>
    <t>南昌南京东路店</t>
  </si>
  <si>
    <t>武汉雷苑小区店</t>
  </si>
  <si>
    <t>南京学森路店</t>
  </si>
  <si>
    <t>武汉新湾五路店</t>
  </si>
  <si>
    <t>南昌洪都大院店</t>
  </si>
  <si>
    <t>娄底清潭批发市场店</t>
  </si>
  <si>
    <t>乡亲新丰新东路店</t>
  </si>
  <si>
    <t>武汉新湖街店</t>
  </si>
  <si>
    <t>市府东路店</t>
  </si>
  <si>
    <t>武汉滨江生活广场店</t>
  </si>
  <si>
    <t>祁东健康祁丰店</t>
  </si>
  <si>
    <t>新建长征西路店</t>
  </si>
  <si>
    <t>南京板仓街店</t>
  </si>
  <si>
    <t>株洲清石广场店</t>
  </si>
  <si>
    <t>新建长富大道店</t>
  </si>
  <si>
    <t>衡阳先锋路店</t>
  </si>
  <si>
    <t>高安西湖路店</t>
  </si>
  <si>
    <t>抚州长运店</t>
  </si>
  <si>
    <t>淮安锦绣嘉园店</t>
  </si>
  <si>
    <t>武汉隆泰兴新街店</t>
  </si>
  <si>
    <t>永州零陵南路店</t>
  </si>
  <si>
    <t>井陉建设路店</t>
  </si>
  <si>
    <t>沧州健安店</t>
  </si>
  <si>
    <t>南县南华北路店</t>
  </si>
  <si>
    <t>南京建康路店</t>
  </si>
  <si>
    <t>韶关翁源县滨河东路店</t>
  </si>
  <si>
    <t>武汉铁桥广场店</t>
  </si>
  <si>
    <t>南昌县洪都商业街店</t>
  </si>
  <si>
    <t>泗阳桃源北路店</t>
  </si>
  <si>
    <t>武汉起义路店</t>
  </si>
  <si>
    <t>石家庄深泽真武路店</t>
  </si>
  <si>
    <t>益阳学门口店</t>
  </si>
  <si>
    <t>武汉马沧湖路店</t>
  </si>
  <si>
    <t>孺子路店</t>
  </si>
  <si>
    <t>新建长麦路店</t>
  </si>
  <si>
    <t>石家庄平安康泰店</t>
  </si>
  <si>
    <t>南京市中山东路店</t>
  </si>
  <si>
    <t>常德东门店</t>
  </si>
  <si>
    <t>南昌南京东路二店</t>
  </si>
  <si>
    <t>广生堂善和苑店</t>
  </si>
  <si>
    <t>咸丰二道河店</t>
  </si>
  <si>
    <t>荆州广生堂金龙路店</t>
  </si>
  <si>
    <t>南昌丁公路二店</t>
  </si>
  <si>
    <t>上栗胜利路店</t>
  </si>
  <si>
    <t>石家庄泊爱店</t>
  </si>
  <si>
    <t>恒康第八药房</t>
  </si>
  <si>
    <t>南昌上海中路店</t>
  </si>
  <si>
    <t>南京凤凰街店</t>
  </si>
  <si>
    <t>南昌十字街店</t>
  </si>
  <si>
    <t>长沙环湖路店</t>
  </si>
  <si>
    <t>娄底涟钢市场店</t>
  </si>
  <si>
    <t>郴州东风路店</t>
  </si>
  <si>
    <t>永州珊瑚路步步高店</t>
  </si>
  <si>
    <t>益阳康复路店</t>
  </si>
  <si>
    <t>高安莲花都市嘉园店</t>
  </si>
  <si>
    <t>武汉新安小区店</t>
  </si>
  <si>
    <t>武汉胜利街店</t>
  </si>
  <si>
    <t>娄底娄星南路店</t>
  </si>
  <si>
    <t>沭阳北京北路二店</t>
  </si>
  <si>
    <t>邵阳三眼井店</t>
  </si>
  <si>
    <t>武汉公安街店</t>
  </si>
  <si>
    <t>南京白下路店</t>
  </si>
  <si>
    <t>孝感红光店</t>
  </si>
  <si>
    <t>武汉江北路店</t>
  </si>
  <si>
    <t>武汉鹦鹉小道分店</t>
  </si>
  <si>
    <t>桃源渔父北路店</t>
  </si>
  <si>
    <t>武汉东港街店</t>
  </si>
  <si>
    <t>莲塘金色学府店</t>
  </si>
  <si>
    <t>益阳金山北路店</t>
  </si>
  <si>
    <t>新建文教路店</t>
  </si>
  <si>
    <t>沅江金富城店</t>
  </si>
  <si>
    <t>南昌金盘路店</t>
  </si>
  <si>
    <t>南昌东华大道店</t>
  </si>
  <si>
    <t>石家庄天润二店</t>
  </si>
  <si>
    <t>石家庄正定聚康店</t>
  </si>
  <si>
    <t>淮安区南门大街店</t>
  </si>
  <si>
    <t>常德人民西路店</t>
  </si>
  <si>
    <t>益阳桃花仑店</t>
  </si>
  <si>
    <t>南通星明路店</t>
  </si>
  <si>
    <t>南昌二七北路农贸市场店</t>
  </si>
  <si>
    <t>武汉正义路店</t>
  </si>
  <si>
    <t>高安赤土板路店</t>
  </si>
  <si>
    <t>青县家和店</t>
  </si>
  <si>
    <t>南京殷高巷店</t>
  </si>
  <si>
    <t>张家界天门路店</t>
  </si>
  <si>
    <t>石家庄康健店</t>
  </si>
  <si>
    <t>常德德山大道店</t>
  </si>
  <si>
    <t>徐州复兴北路店</t>
  </si>
  <si>
    <t>宜昌宝塔河店</t>
  </si>
  <si>
    <t>石家庄富强店</t>
  </si>
  <si>
    <t>石门澧阳二路店</t>
  </si>
  <si>
    <t>石家庄新乐玉竹店</t>
  </si>
  <si>
    <t>宝龙三店</t>
  </si>
  <si>
    <t>泰州市百姓人永新店</t>
  </si>
  <si>
    <t>邵阳城北路店</t>
  </si>
  <si>
    <t>益阳欣百康北站店</t>
  </si>
  <si>
    <t>广生堂第十五药店</t>
  </si>
  <si>
    <t>南京金宁广场店</t>
  </si>
  <si>
    <t>南昌董家窑店</t>
  </si>
  <si>
    <t>武汉江汉四路店</t>
  </si>
  <si>
    <t>南京北沿路店</t>
  </si>
  <si>
    <t>常德武陵大道店</t>
  </si>
  <si>
    <t>增城金竹一店</t>
  </si>
  <si>
    <t>汉寿太子庙店</t>
  </si>
  <si>
    <t>为民第三十八店</t>
  </si>
  <si>
    <t>南昌胜利路店</t>
  </si>
  <si>
    <t>石家庄赵州店</t>
  </si>
  <si>
    <t>乡亲翁源建设路二店</t>
  </si>
  <si>
    <t>韶关金贝苑店</t>
  </si>
  <si>
    <t>应城大智店</t>
  </si>
  <si>
    <t>如东珠江路店</t>
  </si>
  <si>
    <t>石家庄高柱店</t>
  </si>
  <si>
    <t>石家庄博康店</t>
  </si>
  <si>
    <t>常德甘露寺店</t>
  </si>
  <si>
    <t>永丰欧阳修大道店</t>
  </si>
  <si>
    <t>邯郸开元店</t>
  </si>
  <si>
    <t>宁乡沿河北路店</t>
  </si>
  <si>
    <t>南雄大城门花园店</t>
  </si>
  <si>
    <t>韶关御景园店</t>
  </si>
  <si>
    <t>乡亲曲江中华二路店</t>
  </si>
  <si>
    <t>桃源八方店</t>
  </si>
  <si>
    <t>南昌南大南院店</t>
  </si>
  <si>
    <t>益阳银城市场店</t>
  </si>
  <si>
    <t>乳源育才店</t>
  </si>
  <si>
    <t>进贤金三角店</t>
  </si>
  <si>
    <t>武汉长祥路店</t>
  </si>
  <si>
    <t>永州凤凰路店</t>
  </si>
  <si>
    <t>新邵新涟街店</t>
  </si>
  <si>
    <t>石家庄井陉福泽园店</t>
  </si>
  <si>
    <t>广生堂红星北路店</t>
  </si>
  <si>
    <t>娄底湘中大道店</t>
  </si>
  <si>
    <t>张家界子午路店</t>
  </si>
  <si>
    <t>南昌站前路店</t>
  </si>
  <si>
    <t>南昌船山东路店</t>
  </si>
  <si>
    <t>平山康宁家园店</t>
  </si>
  <si>
    <t>衡阳凯旋花苑店</t>
  </si>
  <si>
    <t>徐州王陵路店</t>
  </si>
  <si>
    <t>乡亲安全北路店</t>
  </si>
  <si>
    <t>南京马道街二店</t>
  </si>
  <si>
    <t>吉首团结东路店</t>
  </si>
  <si>
    <t>武汉隆泰吴家山店</t>
  </si>
  <si>
    <t>抚州临川大道店</t>
  </si>
  <si>
    <t>莲塘万坊店</t>
  </si>
  <si>
    <t>南昌北京东路二店</t>
  </si>
  <si>
    <t>徐州吴庄路店</t>
  </si>
  <si>
    <t>武汉静安街店</t>
  </si>
  <si>
    <t>石家庄鹿泉江河店</t>
  </si>
  <si>
    <t>南京丽岛路二店</t>
  </si>
  <si>
    <t>永州翠竹花园店</t>
  </si>
  <si>
    <t>宜昌金家台店</t>
  </si>
  <si>
    <t>唐山大里路店</t>
  </si>
  <si>
    <t>益阳大海棠二店</t>
  </si>
  <si>
    <t>湘潭九华吉利西路店</t>
  </si>
  <si>
    <t>武汉青城华府店</t>
  </si>
  <si>
    <t>司湘潭泗洲路店</t>
  </si>
  <si>
    <t>湘潭银杏路店</t>
  </si>
  <si>
    <t>南昌朱桥东路店</t>
  </si>
  <si>
    <t>石门渫阳路店</t>
  </si>
  <si>
    <t>利川同安六合街店</t>
  </si>
  <si>
    <t>宁乡楚沩东路店</t>
  </si>
  <si>
    <t>永州双洲路店</t>
  </si>
  <si>
    <t>南昌永叔路店</t>
  </si>
  <si>
    <t>石家庄兴荣店</t>
  </si>
  <si>
    <t>徐州祥和路店</t>
  </si>
  <si>
    <t>泰州市百姓人瑞峰店</t>
  </si>
  <si>
    <t>沧州文承苑店</t>
  </si>
  <si>
    <t>娄底碧溪路店</t>
  </si>
  <si>
    <t>南京姜家园店</t>
  </si>
  <si>
    <t>沧州康平店</t>
  </si>
  <si>
    <t>玖玖邻里中心店</t>
  </si>
  <si>
    <t>保靖迁陵南路店</t>
  </si>
  <si>
    <t>采森南昌贤士路店</t>
  </si>
  <si>
    <t>南昌叠山中路店</t>
  </si>
  <si>
    <t>乡亲南雄光明东路店</t>
  </si>
  <si>
    <t>南昌利字街店</t>
  </si>
  <si>
    <t>长沙盼盼路店</t>
  </si>
  <si>
    <t>衡阳天柱路店</t>
  </si>
  <si>
    <t>衡阳石鼓书院店</t>
  </si>
  <si>
    <t>南京和燕路三店</t>
  </si>
  <si>
    <t>七一路店</t>
  </si>
  <si>
    <t>龙华云锦微信智慧药店</t>
  </si>
  <si>
    <t>石家庄师范街</t>
  </si>
  <si>
    <t>祁阳卢家甸店</t>
  </si>
  <si>
    <t>石家庄国瑞城店</t>
  </si>
  <si>
    <t>宜昌四新路店</t>
  </si>
  <si>
    <t>南昌洪都北大道店</t>
  </si>
  <si>
    <t>沧州平民店</t>
  </si>
  <si>
    <t>为民康泰店</t>
  </si>
  <si>
    <t>平山县标北街店</t>
  </si>
  <si>
    <t>邵阳双坡岭路店</t>
  </si>
  <si>
    <t>宿迁幸福南路三店</t>
  </si>
  <si>
    <t>1958年</t>
  </si>
  <si>
    <t>石家庄元氏永康店</t>
  </si>
  <si>
    <t>广生堂荣鑫都市佳园店</t>
  </si>
  <si>
    <t>武汉香港路店</t>
  </si>
  <si>
    <t>南京东路南大店</t>
  </si>
  <si>
    <t>娄底观化市场店</t>
  </si>
  <si>
    <t>长沙广厦路店</t>
  </si>
  <si>
    <t>凤凰微信智慧店</t>
  </si>
  <si>
    <t>沅江银光路店</t>
  </si>
  <si>
    <t>宜昌解放路店</t>
  </si>
  <si>
    <t>石家庄红星店</t>
  </si>
  <si>
    <t>荆州广生堂白云路店</t>
  </si>
  <si>
    <t>广生堂第十一药店</t>
  </si>
  <si>
    <t>邯郸邯山街店</t>
  </si>
  <si>
    <t>德山洞庭北路店</t>
  </si>
  <si>
    <t>采森南昌桃花路店</t>
  </si>
  <si>
    <t>武汉三民路店</t>
  </si>
  <si>
    <t>石家庄幸福里店</t>
  </si>
  <si>
    <t>长沙桂花树街店</t>
  </si>
  <si>
    <t>上栗萍栗路店</t>
  </si>
  <si>
    <t>常德滨湖中路店</t>
  </si>
  <si>
    <t>常德鼎城枫丹丽舍店</t>
  </si>
  <si>
    <t>抚州龙津路店</t>
  </si>
  <si>
    <t>武安第一店</t>
  </si>
  <si>
    <t>南昌洛阳路店</t>
  </si>
  <si>
    <t>石家庄新乐众鑫店</t>
  </si>
  <si>
    <t>采森南昌北京路店</t>
  </si>
  <si>
    <t>南京和燕路二店</t>
  </si>
  <si>
    <t>南昌高新二路店</t>
  </si>
  <si>
    <t>南京淮清桥店</t>
  </si>
  <si>
    <t>石家庄长青店</t>
  </si>
  <si>
    <t>桃源漳江中路店</t>
  </si>
  <si>
    <t>武汉球场路店</t>
  </si>
  <si>
    <t>常德善卷路店</t>
  </si>
  <si>
    <t>南县利民巷店</t>
  </si>
  <si>
    <t>石家庄赞皇槐河路店</t>
  </si>
  <si>
    <t>乡亲惠民店</t>
  </si>
  <si>
    <t>武汉安居西路怡和苑店</t>
  </si>
  <si>
    <t>邵东人民医院店</t>
  </si>
  <si>
    <t>南京垒功巷店</t>
  </si>
  <si>
    <t>湘潭大湖路店</t>
  </si>
  <si>
    <t>桃源漳江南路店</t>
  </si>
  <si>
    <t>石家庄晋州朝阳店</t>
  </si>
  <si>
    <t>广生堂御龙店</t>
  </si>
  <si>
    <t>宜昌气象台店</t>
  </si>
  <si>
    <t>南昌洪城路店</t>
  </si>
  <si>
    <t>南通望佳路店</t>
  </si>
  <si>
    <t>普康东城店</t>
  </si>
  <si>
    <t>南昌八月湖清水湾店</t>
  </si>
  <si>
    <t>武汉高新街店</t>
  </si>
  <si>
    <t>洪泽步行街店</t>
  </si>
  <si>
    <t>石家庄晋州天平店</t>
  </si>
  <si>
    <t>石家庄路德堂一分店</t>
  </si>
  <si>
    <t>进贤胜利中路店</t>
  </si>
  <si>
    <t>沧州实验店</t>
  </si>
  <si>
    <t>进贤岚湖路店</t>
  </si>
  <si>
    <t>南昌子固路店</t>
  </si>
  <si>
    <t>武汉花桥二村店</t>
  </si>
  <si>
    <t>武汉居仁门店</t>
  </si>
  <si>
    <t>行唐御苑小区店</t>
  </si>
  <si>
    <t>南昌楞上街店</t>
  </si>
  <si>
    <t>汉寿龙阳中路店</t>
  </si>
  <si>
    <t>宜昌果园二路店</t>
  </si>
  <si>
    <t>南昌上海北路店</t>
  </si>
  <si>
    <t>武汉一清路店</t>
  </si>
  <si>
    <t>乡亲乳源鹰峰中路一店</t>
  </si>
  <si>
    <t>石家庄正定梅山店</t>
  </si>
  <si>
    <t>南通太平路店</t>
  </si>
  <si>
    <t>郴州林邑花城店</t>
  </si>
  <si>
    <t>广生堂西门店</t>
  </si>
  <si>
    <t>湘潭书院路店</t>
  </si>
  <si>
    <t>武汉齐安大道店</t>
  </si>
  <si>
    <t>广生堂诚信药店</t>
  </si>
  <si>
    <t>常德沙河店</t>
  </si>
  <si>
    <t>为民翠微店</t>
  </si>
  <si>
    <t>邯郸望岭店</t>
  </si>
  <si>
    <t>徐州环城西路店</t>
  </si>
  <si>
    <t>乡亲风采二店</t>
  </si>
  <si>
    <t>袁州袁山中路店</t>
  </si>
  <si>
    <t>长沙燕山街店</t>
  </si>
  <si>
    <t>南京迈皋桥店</t>
  </si>
  <si>
    <t>邯郸八一路店</t>
  </si>
  <si>
    <t>绿洲香寓店</t>
  </si>
  <si>
    <t>长沙湘龙路店</t>
  </si>
  <si>
    <t>广生堂四机路店</t>
  </si>
  <si>
    <t>永州凤凰北路店</t>
  </si>
  <si>
    <t>石家庄晋州普兴店</t>
  </si>
  <si>
    <t>宜昌西陵二路店</t>
  </si>
  <si>
    <t>徐州王场东村店</t>
  </si>
  <si>
    <t>上栗城市花园店</t>
  </si>
  <si>
    <t>乡亲沙洲尾店</t>
  </si>
  <si>
    <t>新建兴华路二店</t>
  </si>
  <si>
    <t>石家庄栾城东大街店</t>
  </si>
  <si>
    <t>武汉民主一街店</t>
  </si>
  <si>
    <t>宜昌樵湖一路分店</t>
  </si>
  <si>
    <t>武汉银杏街店</t>
  </si>
  <si>
    <t>南昌民德路二店</t>
  </si>
  <si>
    <t>洞口供销大厦店</t>
  </si>
  <si>
    <t>新丰双龙路店</t>
  </si>
  <si>
    <t>南昌园常寺路店</t>
  </si>
  <si>
    <t>广生堂白云桥菜场店</t>
  </si>
  <si>
    <t>娄底扶青路店</t>
  </si>
  <si>
    <t>南昌贤士街店</t>
  </si>
  <si>
    <t>徐州大庆路店</t>
  </si>
  <si>
    <t>为民气象店</t>
  </si>
  <si>
    <t>京山城中路菜市场店</t>
  </si>
  <si>
    <t>广生堂北京西路店</t>
  </si>
  <si>
    <t>南昌福山巷店</t>
  </si>
  <si>
    <t>南京东新南路店</t>
  </si>
  <si>
    <t>佳和新华书店店</t>
  </si>
  <si>
    <t>来凤星都汇店</t>
  </si>
  <si>
    <t>武汉古驿道店</t>
  </si>
  <si>
    <t>宁乡楚沩中路店</t>
  </si>
  <si>
    <t>来凤瓦尔高店</t>
  </si>
  <si>
    <t>永州通化街店</t>
  </si>
  <si>
    <t>武汉八大家花园店</t>
  </si>
  <si>
    <t>武汉隆泰二曜店</t>
  </si>
  <si>
    <t>莲塘迎宾中大道康城店</t>
  </si>
  <si>
    <t>南县南华南路店</t>
  </si>
  <si>
    <t>常德桥南金麟店</t>
  </si>
  <si>
    <t>衡阳县蒸阳大道店</t>
  </si>
  <si>
    <t>邯郸尚和园店</t>
  </si>
  <si>
    <t>洪城大厦店</t>
  </si>
  <si>
    <t>邵阳工业街店</t>
  </si>
  <si>
    <t>广生堂北湖药店</t>
  </si>
  <si>
    <t>隆回朝阳路店</t>
  </si>
  <si>
    <t>武汉隆泰大药房六合路店</t>
  </si>
  <si>
    <t>为民财贸店</t>
  </si>
  <si>
    <t>常德朗州路店</t>
  </si>
  <si>
    <t>益德店</t>
  </si>
  <si>
    <t>进贤云桥北路店</t>
  </si>
  <si>
    <t>乡亲新华南路店</t>
  </si>
  <si>
    <t>武汉黎黄陂路店</t>
  </si>
  <si>
    <t>武汉三秀路店</t>
  </si>
  <si>
    <t>南昌带子街店</t>
  </si>
  <si>
    <t>宿迁珠江路店</t>
  </si>
  <si>
    <t>乐昌一中店</t>
  </si>
  <si>
    <t>石家庄鹿泉金萱店</t>
  </si>
  <si>
    <t>益阳大桃北路店</t>
  </si>
  <si>
    <t>南昌池湾路店</t>
  </si>
  <si>
    <t>益阳教育路店</t>
  </si>
  <si>
    <t>广生堂荆江新村店</t>
  </si>
  <si>
    <t>南县南洲店</t>
  </si>
  <si>
    <t>沭阳沈阳路店</t>
  </si>
  <si>
    <t>宿迁中豪国际星城店</t>
  </si>
  <si>
    <t>孝感光荣路店</t>
  </si>
  <si>
    <t>娄底涟滨街店</t>
  </si>
  <si>
    <t>石门澧阳路店</t>
  </si>
  <si>
    <t>玖玖宿豫西湖东路店</t>
  </si>
  <si>
    <t>利川同安中医院分店</t>
  </si>
  <si>
    <t>武汉冶金一街店</t>
  </si>
  <si>
    <t>南昌系马桩二店</t>
  </si>
  <si>
    <t>青县凰城店</t>
  </si>
  <si>
    <t>永丰三辉花园店</t>
  </si>
  <si>
    <t>武汉人民医院店</t>
  </si>
  <si>
    <t>永丰永吉路店</t>
  </si>
  <si>
    <t>石家庄平山建材街店</t>
  </si>
  <si>
    <t>增城沙园店</t>
  </si>
  <si>
    <t>莲塘莲西店</t>
  </si>
  <si>
    <t>广生堂第七药店</t>
  </si>
  <si>
    <t>长沙湘绣城店</t>
  </si>
  <si>
    <t>采森南昌公园路店</t>
  </si>
  <si>
    <t>徐州苏堤北路店</t>
  </si>
  <si>
    <t>南昌京安路店</t>
  </si>
  <si>
    <t>佳和盘江店</t>
  </si>
  <si>
    <t>南昌县莲塘站前西路店</t>
  </si>
  <si>
    <t>石家庄鹿泉康德店</t>
  </si>
  <si>
    <t>山水华庭店</t>
  </si>
  <si>
    <t>武汉隆泰新洲三店</t>
  </si>
  <si>
    <t>宜昌广福堂石板溪店</t>
  </si>
  <si>
    <t>南京常府街二店</t>
  </si>
  <si>
    <t>武汉兴国北路店</t>
  </si>
  <si>
    <t>邵阳宝庆西路店</t>
  </si>
  <si>
    <t>广生堂凤台店</t>
  </si>
  <si>
    <t>行唐北段店</t>
  </si>
  <si>
    <t>永州丹桂路店</t>
  </si>
  <si>
    <t>为民第三十七门店</t>
  </si>
  <si>
    <t>南京营苑南路店</t>
  </si>
  <si>
    <t>向塘东风一路店</t>
  </si>
  <si>
    <t>洞口桔城西路店</t>
  </si>
  <si>
    <t>武汉大兴路店</t>
  </si>
  <si>
    <t>乡亲怡园新邨店</t>
  </si>
  <si>
    <t>武汉友谊路店</t>
  </si>
  <si>
    <t>武安第十五店</t>
  </si>
  <si>
    <t>宿迁西湖路店</t>
  </si>
  <si>
    <t>南昌永外正街店</t>
  </si>
  <si>
    <t>南京经五路二店</t>
  </si>
  <si>
    <t>南昌江电店</t>
  </si>
  <si>
    <t>乡亲中山路店</t>
  </si>
  <si>
    <t>武汉三弓路店</t>
  </si>
  <si>
    <t>南昌上沙窝店</t>
  </si>
  <si>
    <t>汉寿南岳路店</t>
  </si>
  <si>
    <t>永州梅湾路店</t>
  </si>
  <si>
    <t>增城荔兴路一店</t>
  </si>
  <si>
    <t>宁乡人民北路店</t>
  </si>
  <si>
    <t>吉水文峰路店</t>
  </si>
  <si>
    <t>佳和富豪花园店</t>
  </si>
  <si>
    <t>广生堂第九药店</t>
  </si>
  <si>
    <t>南京南浦路店</t>
  </si>
  <si>
    <t>洪垸药店</t>
  </si>
  <si>
    <t>广生堂红门路店</t>
  </si>
  <si>
    <t>南京定淮门二店</t>
  </si>
  <si>
    <t>淮安山阳大道店</t>
  </si>
  <si>
    <t>常德红庙街店</t>
  </si>
  <si>
    <t>广生堂第十六药店</t>
  </si>
  <si>
    <t>赵县济生店</t>
  </si>
  <si>
    <t>常德桥南小圆盘店</t>
  </si>
  <si>
    <t>武汉自治街店</t>
  </si>
  <si>
    <t>普康玉沙路店</t>
  </si>
  <si>
    <t>玖玖宿豫松花江路店</t>
  </si>
  <si>
    <t>南京棠城西路店</t>
  </si>
  <si>
    <t>广生堂第十七药店</t>
  </si>
  <si>
    <t>沅江欣百康金富城店</t>
  </si>
  <si>
    <t>沅江百合车站店</t>
  </si>
  <si>
    <t>沧州四合店</t>
  </si>
  <si>
    <t>徐州西苑店</t>
  </si>
  <si>
    <t>广生堂学府街坊店</t>
  </si>
  <si>
    <t>南京春和巷店</t>
  </si>
  <si>
    <t>武汉隆泰建一店</t>
  </si>
  <si>
    <t>广生堂江汉南路店</t>
  </si>
  <si>
    <t>宜丰北门店</t>
  </si>
  <si>
    <t>为民民兴店</t>
  </si>
  <si>
    <t>上栗万福城店</t>
  </si>
  <si>
    <t>南昌子安路店</t>
  </si>
  <si>
    <t>中豪国际花园店</t>
  </si>
  <si>
    <t>南昌墅溪路店</t>
  </si>
  <si>
    <t>沧州祥泰店</t>
  </si>
  <si>
    <t>石家庄盛典苏州店</t>
  </si>
  <si>
    <t>增城御景国际一店</t>
  </si>
  <si>
    <t>石首东方大道店</t>
  </si>
  <si>
    <t>南京凤凰西街店</t>
  </si>
  <si>
    <t>徐州莲花小区店</t>
  </si>
  <si>
    <t>广生堂新沙路店</t>
  </si>
  <si>
    <t>乳源华景店</t>
  </si>
  <si>
    <t>广生堂朝阳新城店</t>
  </si>
  <si>
    <t>采森南昌大众店</t>
  </si>
  <si>
    <t>武汉隆泰江夏店</t>
  </si>
  <si>
    <t>武汉隆泰紫阳店</t>
  </si>
  <si>
    <t>远安嫘祖店</t>
  </si>
  <si>
    <t>增城人民医院店</t>
  </si>
  <si>
    <t>汉寿南门店</t>
  </si>
  <si>
    <t>中山路店</t>
  </si>
  <si>
    <t>武汉二七路店</t>
  </si>
  <si>
    <t>石家庄天翼店</t>
  </si>
  <si>
    <t>新邵城市花园店</t>
  </si>
  <si>
    <t>佳和洋河新城二店</t>
  </si>
  <si>
    <t>沧州国富店</t>
  </si>
  <si>
    <t>丹桂园店</t>
  </si>
  <si>
    <t>鼎城德源路店</t>
  </si>
  <si>
    <t>南昌建德观西街店</t>
  </si>
  <si>
    <t>宿迁富康花苑店</t>
  </si>
  <si>
    <t>石家庄朝阳店</t>
  </si>
  <si>
    <t>增城东区市场店</t>
  </si>
  <si>
    <t>袁州天利中央店</t>
  </si>
  <si>
    <t>常德城西店</t>
  </si>
  <si>
    <t>南昌县莲塘府前路店</t>
  </si>
  <si>
    <t>武汉隆泰北华街店</t>
  </si>
  <si>
    <t>普康州陵店</t>
  </si>
  <si>
    <t>广生堂荆城御景店</t>
  </si>
  <si>
    <t>宜丰滨江广场店</t>
  </si>
  <si>
    <t>泰州市百姓人蓬莱店</t>
  </si>
  <si>
    <t>莲塘振兴大道店</t>
  </si>
  <si>
    <t>武安第五店</t>
  </si>
  <si>
    <t>石家庄新乐康元店</t>
  </si>
  <si>
    <t>为民康宁店</t>
  </si>
  <si>
    <t>娄底碧桂园城市广场店</t>
  </si>
  <si>
    <t>乡亲五里亭店</t>
  </si>
  <si>
    <t>长沙金域华府店</t>
  </si>
  <si>
    <t>石家庄无极贸易街店</t>
  </si>
  <si>
    <t>沧州知心堂店</t>
  </si>
  <si>
    <t>利川同安香山甲地店</t>
  </si>
  <si>
    <t>常德下南门店</t>
  </si>
  <si>
    <t>利川同安南门市场店</t>
  </si>
  <si>
    <t>增城富国路店</t>
  </si>
  <si>
    <t>益阳欣百康东站店</t>
  </si>
  <si>
    <t>广生堂水瓶厂店</t>
  </si>
  <si>
    <t>南县南洲西路店</t>
  </si>
  <si>
    <t>沅江欣百康琼湖店</t>
  </si>
  <si>
    <t>武安第八店</t>
  </si>
  <si>
    <t>长沙麓山枫情店</t>
  </si>
  <si>
    <t>向塘解放一路店</t>
  </si>
  <si>
    <t>新丰人民南路店</t>
  </si>
  <si>
    <t>沅江湘北市场店</t>
  </si>
  <si>
    <t>安乡洞庭大道店</t>
  </si>
  <si>
    <t>武汉工人村店</t>
  </si>
  <si>
    <t>常宁青阳南路店</t>
  </si>
  <si>
    <t>石门站西路店</t>
  </si>
  <si>
    <t>武汉北城巷店</t>
  </si>
  <si>
    <t>利川同安西城路店</t>
  </si>
  <si>
    <t>石家庄北合街店</t>
  </si>
  <si>
    <t>津市江南明珠广场店</t>
  </si>
  <si>
    <t>武汉江大路店</t>
  </si>
  <si>
    <t>利川同安体育路店</t>
  </si>
  <si>
    <t>芦溪店</t>
  </si>
  <si>
    <t>常德新三闾路店</t>
  </si>
  <si>
    <t>武汉南安街分店</t>
  </si>
  <si>
    <t>南昌象湖主题公园店</t>
  </si>
  <si>
    <t>双峰复兴街店</t>
  </si>
  <si>
    <t>武汉三眼桥店</t>
  </si>
  <si>
    <t>益阳马良北路店</t>
  </si>
  <si>
    <t>武汉新村路店</t>
  </si>
  <si>
    <t>衡阳县清江北路店</t>
  </si>
  <si>
    <t>永州逸云路店</t>
  </si>
  <si>
    <t>莲塘澄湖北路店</t>
  </si>
  <si>
    <t>武汉解放公园店</t>
  </si>
  <si>
    <t>广生堂白云店</t>
  </si>
  <si>
    <t>长沙东方新城店</t>
  </si>
  <si>
    <t>武汉西交路店</t>
  </si>
  <si>
    <t>郴州骆仙东路店</t>
  </si>
  <si>
    <t>沧州泰和世家店</t>
  </si>
  <si>
    <t>乡亲乳源鹰峰西路店</t>
  </si>
  <si>
    <t>常德新一村店</t>
  </si>
  <si>
    <t>南昌西安路店</t>
  </si>
  <si>
    <t>金典城店</t>
  </si>
  <si>
    <t>湘潭峨嵋路店</t>
  </si>
  <si>
    <t>永丰直街店</t>
  </si>
  <si>
    <t>府苑小区店</t>
  </si>
  <si>
    <t>常德鼎城江南水榭店</t>
  </si>
  <si>
    <t>南京玄武大道店</t>
  </si>
  <si>
    <t>武汉东方丽锦店</t>
  </si>
  <si>
    <t>洋河新区华地万象店</t>
  </si>
  <si>
    <t>进贤天集广场店</t>
  </si>
  <si>
    <t>富丽莱店</t>
  </si>
  <si>
    <t>安乡下东门店</t>
  </si>
  <si>
    <t>长沙观沙路店</t>
  </si>
  <si>
    <t>宜昌东山大道店</t>
  </si>
  <si>
    <t>邯郸凯旋路店</t>
  </si>
  <si>
    <t>恒康第十六药房</t>
  </si>
  <si>
    <t>桃江欣百康桃花西路店</t>
  </si>
  <si>
    <t>武汉吉林街店</t>
  </si>
  <si>
    <t>利川同安胜利大道店</t>
  </si>
  <si>
    <t>南昌锦湖花园店</t>
  </si>
  <si>
    <t>石家庄上东城店</t>
  </si>
  <si>
    <t>武汉隆泰本溪街店</t>
  </si>
  <si>
    <t>常德龙港巷店</t>
  </si>
  <si>
    <t>常德鼎城江南大院店</t>
  </si>
  <si>
    <t>武安第十一店</t>
  </si>
  <si>
    <t>常德茉莉村店</t>
  </si>
  <si>
    <t>益阳欣百康滨江店</t>
  </si>
  <si>
    <t>莲塘中大道店</t>
  </si>
  <si>
    <t>吉水地王广场店</t>
  </si>
  <si>
    <t>沧州宝芝林店</t>
  </si>
  <si>
    <t>南昌香港街大学城店</t>
  </si>
  <si>
    <t>乡亲南雄三秀花园店</t>
  </si>
  <si>
    <t>东乡恒安东路店</t>
  </si>
  <si>
    <t>广生堂便河广场店</t>
  </si>
  <si>
    <t>南昌京东大道北沥店</t>
  </si>
  <si>
    <t>浏阳北正北路店</t>
  </si>
  <si>
    <t>南昌二七北路二店</t>
  </si>
  <si>
    <t>长沙马王堆中路店</t>
  </si>
  <si>
    <t>南昌尚东店</t>
  </si>
  <si>
    <t>佳和佳名店</t>
  </si>
  <si>
    <t>韶关幸福家园店</t>
  </si>
  <si>
    <t>南京康怡花园店</t>
  </si>
  <si>
    <t>佳和佳缘店</t>
  </si>
  <si>
    <t>东乡龙山北路店（原东红路）</t>
  </si>
  <si>
    <t>武汉隆泰西大街店</t>
  </si>
  <si>
    <t>始兴城东路店</t>
  </si>
  <si>
    <t>石家庄和平店</t>
  </si>
  <si>
    <t>常德朗州北路店</t>
  </si>
  <si>
    <t>利川同安东城路二店</t>
  </si>
  <si>
    <t>沧州芦园店</t>
  </si>
  <si>
    <t>南县涂家台店</t>
  </si>
  <si>
    <t>津市车胤大道店</t>
  </si>
  <si>
    <t>南昌船山路店</t>
  </si>
  <si>
    <t>恒康第十五药房</t>
  </si>
  <si>
    <t>汉寿龙城花苑店</t>
  </si>
  <si>
    <t>为民馨悦店</t>
  </si>
  <si>
    <t>沧州本草店</t>
  </si>
  <si>
    <t>宿迁大盛怡景名苑店</t>
  </si>
  <si>
    <t>1998年</t>
  </si>
  <si>
    <t>南昌县莲塘农贸路店</t>
  </si>
  <si>
    <t>长沙青园花都店</t>
  </si>
  <si>
    <t>武汉才华名苑分店</t>
  </si>
  <si>
    <t>南昌墩子塘店</t>
  </si>
  <si>
    <t>徐州青年东路店</t>
  </si>
  <si>
    <t>南昌嘉彭路店</t>
  </si>
  <si>
    <t>莲花金三角步行街店</t>
  </si>
  <si>
    <t>祁阳王府坪店</t>
  </si>
  <si>
    <t>沧州孟村店</t>
  </si>
  <si>
    <t>南京营苑西村店</t>
  </si>
  <si>
    <t>衡阳桑园街店</t>
  </si>
  <si>
    <t>石家庄元氏信誉楼店</t>
  </si>
  <si>
    <t>南昌县小蓝新村店</t>
  </si>
  <si>
    <t>广生堂江汉北路店</t>
  </si>
  <si>
    <t>武安第十六店</t>
  </si>
  <si>
    <t>进贤大道店</t>
  </si>
  <si>
    <t>南京莫愁新寓店</t>
  </si>
  <si>
    <t>南县沿湖路店</t>
  </si>
  <si>
    <t>益阳秀峰东路店</t>
  </si>
  <si>
    <t>南昌绳金塔店</t>
  </si>
  <si>
    <t>安化大码头店</t>
  </si>
  <si>
    <t>南县兴盛西路店</t>
  </si>
  <si>
    <t>武汉隆泰建设新村店</t>
  </si>
  <si>
    <t>增城新天美地分店</t>
  </si>
  <si>
    <t>增城东山路一店</t>
  </si>
  <si>
    <t>临澧老正街店</t>
  </si>
  <si>
    <t>宜昌肖家岗店</t>
  </si>
  <si>
    <t>康乐堂店</t>
  </si>
  <si>
    <t>长沙枫林二路店</t>
  </si>
  <si>
    <t>长沙高岭小区店</t>
  </si>
  <si>
    <t>新丰人民东路店</t>
  </si>
  <si>
    <t>萍乡铂金水岸店</t>
  </si>
  <si>
    <t>石家庄栾城新开街店</t>
  </si>
  <si>
    <t>汉寿农民街店</t>
  </si>
  <si>
    <t>常德新四村店</t>
  </si>
  <si>
    <t>东乡县恒安中路店</t>
  </si>
  <si>
    <t>邵阳县凤凰路南方大厦店</t>
  </si>
  <si>
    <t>上栗同春桥头店</t>
  </si>
  <si>
    <t>广生堂陶家巷店</t>
  </si>
  <si>
    <t>采森南昌站前西路店</t>
  </si>
  <si>
    <t>洋河新区酒家南路店</t>
  </si>
  <si>
    <t>南昌国安路店</t>
  </si>
  <si>
    <t>为民永康店</t>
  </si>
  <si>
    <t>武汉梅苑小区店</t>
  </si>
  <si>
    <t>佳和仁恒家园店</t>
  </si>
  <si>
    <t>武汉冶建花园店</t>
  </si>
  <si>
    <t>增城荔园路分店</t>
  </si>
  <si>
    <t>娄底湘中北苑店</t>
  </si>
  <si>
    <t>湘乡健康路店</t>
  </si>
  <si>
    <t>乡亲体育中心店</t>
  </si>
  <si>
    <t>翁源建设路三分店</t>
  </si>
  <si>
    <t>武汉二七侧路店</t>
  </si>
  <si>
    <t>宜昌得胜街商校店</t>
  </si>
  <si>
    <t>益阳桃花仑东路茂林店</t>
  </si>
  <si>
    <t>汉寿花木兰店</t>
  </si>
  <si>
    <t>沅江庆云山路店</t>
  </si>
  <si>
    <t>抚州十字街店</t>
  </si>
  <si>
    <t>利川清源路二店</t>
  </si>
  <si>
    <t>三河第十七店</t>
  </si>
  <si>
    <t>沧州小王庄店</t>
  </si>
  <si>
    <t>佳和金色水岸店</t>
  </si>
  <si>
    <t>沧州华北三期店</t>
  </si>
  <si>
    <t>曲江阳岗南路店</t>
  </si>
  <si>
    <t>增城中坚豪庭店</t>
  </si>
  <si>
    <t>宜昌西坝广场店</t>
  </si>
  <si>
    <t>益阳大海塘店</t>
  </si>
  <si>
    <t>佳和兴鸿一品店</t>
  </si>
  <si>
    <t>如东好一生店</t>
  </si>
  <si>
    <t>绿茵广场店</t>
  </si>
  <si>
    <t>沧州红卫店</t>
  </si>
  <si>
    <t>石家庄百益堂店</t>
  </si>
  <si>
    <t>广生堂沙棉店</t>
  </si>
  <si>
    <t>武安第九店</t>
  </si>
  <si>
    <t>泰州市百姓人向阳店</t>
  </si>
  <si>
    <t>石家庄晋州欧景城店</t>
  </si>
  <si>
    <t>南昌直冲巷店</t>
  </si>
  <si>
    <t>玖玖万源商城店</t>
  </si>
  <si>
    <t>韶关新民路店</t>
  </si>
  <si>
    <t>津市建设路店</t>
  </si>
  <si>
    <t>宜昌西坝建设路店</t>
  </si>
  <si>
    <t>利川同安国泰大厦店</t>
  </si>
  <si>
    <t>进贤大道帝亚世豪店</t>
  </si>
  <si>
    <t>绿洲花园店</t>
  </si>
  <si>
    <t>双峰工农坪店</t>
  </si>
  <si>
    <t>进贤云桥路店</t>
  </si>
  <si>
    <t>石家庄高邑新城大街店</t>
  </si>
  <si>
    <t>武安第三店</t>
  </si>
  <si>
    <t>乡亲始兴文化路店</t>
  </si>
  <si>
    <t>利川同安清源路一店</t>
  </si>
  <si>
    <t>武汉百步亭店</t>
  </si>
  <si>
    <t>东乡舒同东路店</t>
  </si>
  <si>
    <t>永州清桥路店</t>
  </si>
  <si>
    <t>宜昌香格里拉店</t>
  </si>
  <si>
    <t>安乡文艺路店</t>
  </si>
  <si>
    <t>广生堂崇文店</t>
  </si>
  <si>
    <t>乡亲工业中路店</t>
  </si>
  <si>
    <t>临澧兴隆街店</t>
  </si>
  <si>
    <t>沧州同康店</t>
  </si>
  <si>
    <t>南县世纪康锦恒店</t>
  </si>
  <si>
    <t>南昌塔子桥南路店</t>
  </si>
  <si>
    <t>新兴连锁五店</t>
  </si>
  <si>
    <t>武汉永安大道分店</t>
  </si>
  <si>
    <t>益阳欣百康赫山店</t>
  </si>
  <si>
    <t>株洲县步行街店</t>
  </si>
  <si>
    <t>沧州康福祥店</t>
  </si>
  <si>
    <t>宜昌广福堂东湖店</t>
  </si>
  <si>
    <t>萍乡步步高店</t>
  </si>
  <si>
    <t>增城观翠路一店</t>
  </si>
  <si>
    <t>安乡五总民主街店</t>
  </si>
  <si>
    <t>增城荔乡路店</t>
  </si>
  <si>
    <t>永州凤凰园市场店</t>
  </si>
  <si>
    <t>微信药店</t>
  </si>
  <si>
    <t>沧州五金城店</t>
  </si>
  <si>
    <t>孝感市环城路店</t>
  </si>
  <si>
    <t>南京朝天宫西街店</t>
  </si>
  <si>
    <t>乐昌东方家园店</t>
  </si>
  <si>
    <t>佳和运河明珠店</t>
  </si>
  <si>
    <t>汉寿北门店</t>
  </si>
  <si>
    <t>常德鼎城金江南店</t>
  </si>
  <si>
    <t>八一东路店</t>
  </si>
  <si>
    <t>武汉馨都名苑店</t>
  </si>
  <si>
    <t>红门路桥店</t>
  </si>
  <si>
    <t>解放路药店</t>
  </si>
  <si>
    <t>武安第十七店</t>
  </si>
  <si>
    <t>常德皂果路店</t>
  </si>
  <si>
    <t>南昌系马桩三店</t>
  </si>
  <si>
    <t>增城滨海路口店</t>
  </si>
  <si>
    <t>上栗新群店</t>
  </si>
  <si>
    <t>长沙金域蓝湾店</t>
  </si>
  <si>
    <t>沧州解放店</t>
  </si>
  <si>
    <t>汉桥城中花园店</t>
  </si>
  <si>
    <t>马良南路店</t>
  </si>
  <si>
    <t>普康教育路店</t>
  </si>
  <si>
    <t>普康益民店</t>
  </si>
  <si>
    <t>进贤军湖路店</t>
  </si>
  <si>
    <t>嘉汇二店</t>
  </si>
  <si>
    <t>武汉隆泰二七店</t>
  </si>
  <si>
    <t>洋河镇酒家路店</t>
  </si>
  <si>
    <t>浏阳社港镇店</t>
  </si>
  <si>
    <t>幸福南路二店</t>
  </si>
  <si>
    <t>韶关美景花园店</t>
  </si>
  <si>
    <t>增城富安路一店</t>
  </si>
  <si>
    <t>为民富力城店</t>
  </si>
  <si>
    <t>彩虹桥店</t>
  </si>
  <si>
    <t>湘东新街店</t>
  </si>
  <si>
    <t>常德桥南店</t>
  </si>
  <si>
    <t>广生堂第六药店</t>
  </si>
  <si>
    <t>株洲太子路店</t>
  </si>
  <si>
    <t>维多利亚花园店</t>
  </si>
  <si>
    <t>石家庄紫晶悦城店</t>
  </si>
  <si>
    <t>增城夏街分店</t>
  </si>
  <si>
    <t>吉首红旗门店</t>
  </si>
  <si>
    <t>普康春雨亭店</t>
  </si>
  <si>
    <t>增城挂绿路店</t>
  </si>
  <si>
    <t>乡亲新华店</t>
  </si>
  <si>
    <t>乡亲星河华庭店</t>
  </si>
  <si>
    <t>增城中山路店</t>
  </si>
  <si>
    <t>宁乡花明北路店</t>
  </si>
  <si>
    <t>永州市紫霞东路店</t>
  </si>
  <si>
    <t>乡亲朝阳路店</t>
  </si>
  <si>
    <t>宿迁嘉汇三店</t>
  </si>
  <si>
    <t>南昌阳明路店</t>
  </si>
  <si>
    <t>南京中华路店</t>
  </si>
  <si>
    <t>武汉隆泰花桥店</t>
  </si>
  <si>
    <t>石家庄廊桥四季店</t>
  </si>
  <si>
    <t>曲江中华三路店</t>
  </si>
  <si>
    <t>普康健宁店</t>
  </si>
  <si>
    <t>乡亲曲江矮石路店</t>
  </si>
  <si>
    <t>石家庄辛集兴华路店</t>
  </si>
  <si>
    <t>沧州恒顺花园店</t>
  </si>
  <si>
    <t>石家庄鹿泉时代广场店</t>
  </si>
  <si>
    <t>南雄金鹏花苑店</t>
  </si>
  <si>
    <t>乡亲惠民北路店</t>
  </si>
  <si>
    <t>宿迁帝景豪苑店</t>
  </si>
  <si>
    <t>佳和洪泽湖路同仁堂店</t>
  </si>
  <si>
    <t>常德新六村店</t>
  </si>
  <si>
    <t>徐州铜山路店</t>
  </si>
  <si>
    <t>乐昌宏福家园</t>
  </si>
  <si>
    <t>增城开园店</t>
  </si>
  <si>
    <t>始兴北门路店</t>
  </si>
  <si>
    <t>宿迁青岛路店</t>
  </si>
  <si>
    <t>利川同安公园路店</t>
  </si>
  <si>
    <t>韶关曲江桃园路店</t>
  </si>
  <si>
    <t>广生堂三岔路店</t>
  </si>
  <si>
    <t>祁阳陶铸路店</t>
  </si>
  <si>
    <t>常德鼎城武小店</t>
  </si>
  <si>
    <t>普康城东旗舰店</t>
  </si>
  <si>
    <t>湘潭县凤凰东路店</t>
  </si>
  <si>
    <t>增城人民医院二店</t>
  </si>
  <si>
    <t>宜昌上西坝店</t>
  </si>
  <si>
    <t>沅江商贸街店</t>
  </si>
  <si>
    <t>武汉兴怡生活广场店</t>
  </si>
  <si>
    <t>抚州上顿渡店</t>
  </si>
  <si>
    <t>浏阳文家市镇店</t>
  </si>
  <si>
    <t>南岳衡山路店</t>
  </si>
  <si>
    <t>佳和同安阁店</t>
  </si>
  <si>
    <t>益阳迎春北路店</t>
  </si>
  <si>
    <t>玖玖宿豫顺河店</t>
  </si>
  <si>
    <t>南昌红谷中大道店</t>
  </si>
  <si>
    <t>普康敬一堂店</t>
  </si>
  <si>
    <t>增城增江市场店</t>
  </si>
  <si>
    <t>益阳资阳店</t>
  </si>
  <si>
    <t>临澧迎宾路店</t>
  </si>
  <si>
    <t>邵阳县邵新街店</t>
  </si>
  <si>
    <t>邵阳县沿江路店</t>
  </si>
  <si>
    <t>普康大众店</t>
  </si>
  <si>
    <t>徐州雁山路店</t>
  </si>
  <si>
    <t>进贤大道二店</t>
  </si>
  <si>
    <t>增城怡景城店</t>
  </si>
  <si>
    <t>如东众意店</t>
  </si>
  <si>
    <t>利川同安民政店</t>
  </si>
  <si>
    <t>翁源工业路店</t>
  </si>
  <si>
    <t>沧州富勤店</t>
  </si>
  <si>
    <t>湘潭江南店</t>
  </si>
  <si>
    <t>楚街南门店</t>
  </si>
  <si>
    <t>利川同安妇幼保健店</t>
  </si>
  <si>
    <t>沧州大和庄店</t>
  </si>
  <si>
    <t>普康惠民店</t>
  </si>
  <si>
    <t>南昌沿江路店</t>
  </si>
  <si>
    <t>乡亲一棉店</t>
  </si>
  <si>
    <t>普康鼎好店</t>
  </si>
  <si>
    <t>进贤嘉禾路店</t>
  </si>
  <si>
    <t>宁乡城南嘉店</t>
  </si>
  <si>
    <t>恩施航空路店</t>
  </si>
  <si>
    <t>平山钢城路店</t>
  </si>
  <si>
    <t>益阳龙洲北路店</t>
  </si>
  <si>
    <t>增城西城路一店</t>
  </si>
  <si>
    <t>益阳桥南店</t>
  </si>
  <si>
    <t>武汉横店农贸市场店</t>
  </si>
  <si>
    <t>平山富民店</t>
  </si>
  <si>
    <t>宜昌松林路店</t>
  </si>
  <si>
    <t>向塘思强路店</t>
  </si>
  <si>
    <t>武汉江南新天地店</t>
  </si>
  <si>
    <t>沧州电业局店</t>
  </si>
  <si>
    <t>如东马塘店</t>
  </si>
  <si>
    <t>武安第十四店</t>
  </si>
  <si>
    <t>武汉顶鑫菜场店</t>
  </si>
  <si>
    <t>洋河新区中大街店</t>
  </si>
  <si>
    <t>常德红卫店</t>
  </si>
  <si>
    <t>进贤胜利南路店</t>
  </si>
  <si>
    <t>傅成记民生小区店</t>
  </si>
  <si>
    <t>建设东路店</t>
  </si>
  <si>
    <t>株洲北沿路店</t>
  </si>
  <si>
    <t>普康茅江旗舰店</t>
  </si>
  <si>
    <t>南京上元大街店</t>
  </si>
  <si>
    <t>株洲红旗广场店</t>
  </si>
  <si>
    <t>普康中百店</t>
  </si>
  <si>
    <t>春和生高山庙店</t>
  </si>
  <si>
    <t>曲江中华一路店</t>
  </si>
  <si>
    <t>长沙东华路店</t>
  </si>
  <si>
    <t>普康人民路店</t>
  </si>
  <si>
    <t>益阳三益街店</t>
  </si>
  <si>
    <t>韶关曲江中华园店</t>
  </si>
  <si>
    <t>邵东解放路店</t>
  </si>
  <si>
    <t>桃江花桥路店</t>
  </si>
  <si>
    <t>武汉钢洲花园店</t>
  </si>
  <si>
    <t>广州增城光明路二店</t>
  </si>
  <si>
    <t>武汉显正街店</t>
  </si>
  <si>
    <t>武汉隆泰新洲二店</t>
  </si>
  <si>
    <t>平山圣地店</t>
  </si>
  <si>
    <t>八一路店</t>
  </si>
  <si>
    <t>幸福北路店</t>
  </si>
  <si>
    <t>普康朝阳店</t>
  </si>
  <si>
    <t>常宁东正街店</t>
  </si>
  <si>
    <t>莲花永安南路店</t>
  </si>
  <si>
    <t>佳和洋河新城一店</t>
  </si>
  <si>
    <t>普康宏达店</t>
  </si>
  <si>
    <t>远安弘景绿洲店</t>
  </si>
  <si>
    <t>利川同安腾龙广场店</t>
  </si>
  <si>
    <t>常宁解放南路店</t>
  </si>
  <si>
    <t>南昌观田店</t>
  </si>
  <si>
    <t>增城康荔店</t>
  </si>
  <si>
    <t>武汉书城路店</t>
  </si>
  <si>
    <t>增城富鹏市场店</t>
  </si>
  <si>
    <t>普康人民路一巷店</t>
  </si>
  <si>
    <t>如东马塘二店</t>
  </si>
  <si>
    <t>利川同安前进路店</t>
  </si>
  <si>
    <t>普康新丰店</t>
  </si>
  <si>
    <t>长阳广福堂龙舟大道店</t>
  </si>
  <si>
    <t>宁乡八一东路店</t>
  </si>
  <si>
    <t>宁乡瑞景春天店</t>
  </si>
  <si>
    <t>增城菜园路二店</t>
  </si>
  <si>
    <t>增城菜园中路店</t>
  </si>
  <si>
    <t>南昌二七北路店</t>
  </si>
  <si>
    <t>增城岗前一店</t>
  </si>
  <si>
    <t>增城园圃路店</t>
  </si>
  <si>
    <t>普康玫瑰家园店</t>
  </si>
  <si>
    <t>新兴新合街店</t>
  </si>
  <si>
    <t>宿迁大盛河畔花城店</t>
  </si>
  <si>
    <t>为民永安店</t>
  </si>
  <si>
    <t>佳和幸福南路店</t>
  </si>
  <si>
    <t>新建望城店</t>
  </si>
  <si>
    <t>佳和嘉汇店</t>
  </si>
  <si>
    <t>临湘五里牌店</t>
  </si>
  <si>
    <t>武汉怡华逸天地店</t>
  </si>
  <si>
    <t>湘潭建设北路店</t>
  </si>
  <si>
    <t>益阳赫山店</t>
  </si>
  <si>
    <t>益阳青年东路店</t>
  </si>
  <si>
    <t>浏阳大瑶镇店</t>
  </si>
  <si>
    <t>抚州赣东大道二店(原龙津路二)</t>
  </si>
  <si>
    <t>进贤云桥南路店</t>
  </si>
  <si>
    <t>常德火车站店</t>
  </si>
  <si>
    <t>石家庄赵陵铺路店</t>
  </si>
  <si>
    <t>益阳青年路店</t>
  </si>
  <si>
    <t>袁州华盛店</t>
  </si>
  <si>
    <t>增城开园中路一店</t>
  </si>
  <si>
    <t>石家庄辛集建设街店</t>
  </si>
  <si>
    <t>桃江宏发市场店</t>
  </si>
  <si>
    <t>洋河新区二店</t>
  </si>
  <si>
    <t>孝感长湖店</t>
  </si>
  <si>
    <t>益阳益师路口店</t>
  </si>
  <si>
    <t>进贤温圳前进路营业部</t>
  </si>
  <si>
    <t>浏阳圭斋西路店</t>
  </si>
  <si>
    <t>洋河新区中大街二店</t>
  </si>
  <si>
    <t>益阳大通湖五一路店</t>
  </si>
  <si>
    <t>长沙枫林三路店</t>
  </si>
  <si>
    <t>增城兴发市场店</t>
  </si>
  <si>
    <t>南京浦园北路店</t>
  </si>
  <si>
    <t>湘潭东湖路店</t>
  </si>
  <si>
    <t>益阳欣百康桃花仑店</t>
  </si>
  <si>
    <t>桃源武陵西路店</t>
  </si>
  <si>
    <t>武汉城市印象店</t>
  </si>
  <si>
    <t>益阳七里桥店</t>
  </si>
  <si>
    <t>洋河新区店</t>
  </si>
  <si>
    <t>浏阳金沙南路店</t>
  </si>
  <si>
    <t>南昌县莲塘塘南店</t>
  </si>
  <si>
    <t>武汉工业二路店</t>
  </si>
  <si>
    <t>株洲茨菇塘路店</t>
  </si>
  <si>
    <t>长沙接驾岭路店</t>
  </si>
  <si>
    <t>安乡城南店</t>
  </si>
  <si>
    <t>桃江桃花西路店</t>
  </si>
  <si>
    <t>浏阳淳口镇店</t>
  </si>
  <si>
    <t>秭归金城广场店</t>
  </si>
  <si>
    <t>盐城解放南路店</t>
  </si>
  <si>
    <t>益阳资江机店</t>
  </si>
  <si>
    <t>桃源陬市二店</t>
  </si>
  <si>
    <t>益阳欣百康兰溪店</t>
  </si>
  <si>
    <t>益阳赫山南路店</t>
  </si>
  <si>
    <t>广生堂第十二药店</t>
  </si>
  <si>
    <t>宁乡汽车南站店</t>
  </si>
  <si>
    <t>湘乡濠塘店</t>
  </si>
  <si>
    <t>常德农资大市场店</t>
  </si>
  <si>
    <t>津市三眼桥店</t>
  </si>
  <si>
    <t>如东栟茶店</t>
  </si>
  <si>
    <t>韶关曲仁园店</t>
  </si>
  <si>
    <t>南昌罗家集店</t>
  </si>
  <si>
    <t>利川同安文斗店</t>
  </si>
  <si>
    <t>益阳大渡口店</t>
  </si>
  <si>
    <t>利川同安汪营店</t>
  </si>
  <si>
    <t>衡山五一路店</t>
  </si>
  <si>
    <t>佳和耿车老街店</t>
  </si>
  <si>
    <t>宁乡人民中路店</t>
  </si>
  <si>
    <t>株洲车辆厂店</t>
  </si>
  <si>
    <t>南昌蛟桥店</t>
  </si>
  <si>
    <t>桃源陬市店</t>
  </si>
  <si>
    <t>衡山义安路店</t>
  </si>
  <si>
    <t>衡阳五一市场店</t>
  </si>
  <si>
    <t>桃源漆河店</t>
  </si>
  <si>
    <t>南京江宁镇店</t>
  </si>
  <si>
    <t>安乡大鲸港店</t>
  </si>
  <si>
    <t>新建江桥店</t>
  </si>
  <si>
    <t>衡东新塘镇店</t>
  </si>
  <si>
    <t>衡山解放南路店</t>
  </si>
  <si>
    <t>衡山青云西路店</t>
  </si>
  <si>
    <t>涟源桥头河镇店</t>
  </si>
  <si>
    <t>南京所街店</t>
  </si>
  <si>
    <t>南昌新祺周店</t>
  </si>
  <si>
    <t>慈利江垭店</t>
  </si>
  <si>
    <t>佳和龙河店</t>
  </si>
  <si>
    <t>佳和佳兴店</t>
  </si>
  <si>
    <t>广生堂农学院店</t>
  </si>
  <si>
    <t>玖玖学府人家店</t>
  </si>
  <si>
    <t>南京裕民家园店</t>
  </si>
  <si>
    <t>利川同安团堡店</t>
  </si>
  <si>
    <t>乳源解放南路店</t>
  </si>
  <si>
    <t>新建兴国路店</t>
  </si>
  <si>
    <t>增城派潭四店</t>
  </si>
  <si>
    <t>增城派潭第二分店</t>
  </si>
  <si>
    <t>湘潭火炬路店</t>
  </si>
  <si>
    <t>湘潭民主路农贸市场店</t>
  </si>
  <si>
    <t>益阳金山南路店</t>
  </si>
  <si>
    <t>新编码</t>
  </si>
  <si>
    <t>门管部</t>
  </si>
  <si>
    <t>任务值</t>
  </si>
  <si>
    <t>类别</t>
  </si>
  <si>
    <t>产权</t>
  </si>
  <si>
    <t>门店分类</t>
  </si>
  <si>
    <t>全年总值</t>
  </si>
  <si>
    <t>换算到日均,且只算50%</t>
  </si>
  <si>
    <t>D595</t>
  </si>
  <si>
    <t>岳阳县明健店</t>
  </si>
  <si>
    <t>岳阳门管部</t>
  </si>
  <si>
    <t>控股-湘阴千金</t>
  </si>
  <si>
    <t>类型</t>
  </si>
  <si>
    <t>D578</t>
  </si>
  <si>
    <t>宜昌中南路店</t>
  </si>
  <si>
    <t>鄂中1部</t>
  </si>
  <si>
    <r>
      <rPr>
        <sz val="11"/>
        <color theme="1"/>
        <rFont val="宋体"/>
        <charset val="134"/>
        <scheme val="minor"/>
      </rPr>
      <t>N-</t>
    </r>
    <r>
      <rPr>
        <sz val="11"/>
        <color theme="1"/>
        <rFont val="宋体"/>
        <charset val="134"/>
        <scheme val="minor"/>
      </rPr>
      <t>5</t>
    </r>
    <r>
      <rPr>
        <sz val="11"/>
        <color theme="1"/>
        <rFont val="宋体"/>
        <charset val="134"/>
        <scheme val="minor"/>
      </rPr>
      <t>及以前</t>
    </r>
  </si>
  <si>
    <r>
      <rPr>
        <sz val="11"/>
        <color theme="1"/>
        <rFont val="宋体"/>
        <charset val="134"/>
        <scheme val="minor"/>
      </rPr>
      <t>N-</t>
    </r>
    <r>
      <rPr>
        <sz val="11"/>
        <color theme="1"/>
        <rFont val="宋体"/>
        <charset val="134"/>
        <scheme val="minor"/>
      </rPr>
      <t>4</t>
    </r>
  </si>
  <si>
    <t>D575</t>
  </si>
  <si>
    <t>华容东山镇同康店</t>
  </si>
  <si>
    <t>收购-华容益康</t>
  </si>
  <si>
    <t>D574</t>
  </si>
  <si>
    <t>华容港西路店</t>
  </si>
  <si>
    <t>D573</t>
  </si>
  <si>
    <t>华容城北路店</t>
  </si>
  <si>
    <t>上海其它</t>
  </si>
  <si>
    <t>D572</t>
  </si>
  <si>
    <t>华容环城市场店</t>
  </si>
  <si>
    <t>D571</t>
  </si>
  <si>
    <t>华容迎宾北路店</t>
  </si>
  <si>
    <t>D570</t>
  </si>
  <si>
    <t>华容华鲇路店</t>
  </si>
  <si>
    <t>D569</t>
  </si>
  <si>
    <t>华容荷花市场店</t>
  </si>
  <si>
    <t>D566</t>
  </si>
  <si>
    <t>湘阴人民纸厂店</t>
  </si>
  <si>
    <t>D565</t>
  </si>
  <si>
    <t>湘阴东塘店</t>
  </si>
  <si>
    <t>江苏其它</t>
  </si>
  <si>
    <t>D564</t>
  </si>
  <si>
    <t>湘阴滨湖店</t>
  </si>
  <si>
    <t>D563</t>
  </si>
  <si>
    <t>湘阴同善堂店</t>
  </si>
  <si>
    <t>D562</t>
  </si>
  <si>
    <t>湘阴东湖路店</t>
  </si>
  <si>
    <t>D561</t>
  </si>
  <si>
    <t>湘阴太傅路店</t>
  </si>
  <si>
    <t>D560</t>
  </si>
  <si>
    <t>湘阴高岭店</t>
  </si>
  <si>
    <t>D559</t>
  </si>
  <si>
    <t>湘阴城关店</t>
  </si>
  <si>
    <t>江西其它</t>
  </si>
  <si>
    <t>D558</t>
  </si>
  <si>
    <t>岳阳县明华店</t>
  </si>
  <si>
    <t>D557</t>
  </si>
  <si>
    <t>宁乡大润发</t>
  </si>
  <si>
    <t>D555</t>
  </si>
  <si>
    <t>南京凤凰大街店</t>
  </si>
  <si>
    <t>江苏2部</t>
  </si>
  <si>
    <t>D535</t>
  </si>
  <si>
    <t>长沙谷丰南</t>
  </si>
  <si>
    <t>河西门管部</t>
  </si>
  <si>
    <t>全系统</t>
  </si>
  <si>
    <t>D533</t>
  </si>
  <si>
    <t>长沙赤岭路</t>
  </si>
  <si>
    <t>长沙门管部</t>
  </si>
  <si>
    <t>武汉其它</t>
  </si>
  <si>
    <t>D527</t>
  </si>
  <si>
    <t>长沙润和之悦</t>
  </si>
  <si>
    <t>D517</t>
  </si>
  <si>
    <t>宜昌民欣家园店</t>
  </si>
  <si>
    <t>D516</t>
  </si>
  <si>
    <t>荆门十里牌店</t>
  </si>
  <si>
    <t>鄂中2部</t>
  </si>
  <si>
    <t>D509</t>
  </si>
  <si>
    <t>武汉华生汉口广场分店</t>
  </si>
  <si>
    <t>武汉3部</t>
  </si>
  <si>
    <r>
      <rPr>
        <sz val="11"/>
        <color theme="1"/>
        <rFont val="宋体"/>
        <charset val="134"/>
        <scheme val="minor"/>
      </rPr>
      <t>换算到日均，且按5</t>
    </r>
    <r>
      <rPr>
        <sz val="11"/>
        <color theme="1"/>
        <rFont val="宋体"/>
        <charset val="134"/>
        <scheme val="minor"/>
      </rPr>
      <t>0%</t>
    </r>
  </si>
  <si>
    <t>D507</t>
  </si>
  <si>
    <t>荆门军马场一路店</t>
  </si>
  <si>
    <t>D505</t>
  </si>
  <si>
    <t>增城园圃路二分店</t>
  </si>
  <si>
    <t>增城营运区</t>
  </si>
  <si>
    <t>D499</t>
  </si>
  <si>
    <t>常德三闾农贸市场店</t>
  </si>
  <si>
    <t>湘北1部</t>
  </si>
  <si>
    <t>D498</t>
  </si>
  <si>
    <t>来凤凤翔路店</t>
  </si>
  <si>
    <t>D496</t>
  </si>
  <si>
    <t>南京汇景路店</t>
  </si>
  <si>
    <t>江苏1部</t>
  </si>
  <si>
    <t>D495</t>
  </si>
  <si>
    <t>南京苏家桥路店</t>
  </si>
  <si>
    <t>D489</t>
  </si>
  <si>
    <t>永州紫霞西路店</t>
  </si>
  <si>
    <t>湘南2部</t>
  </si>
  <si>
    <t>D487</t>
  </si>
  <si>
    <t>武汉枫林上城店</t>
  </si>
  <si>
    <t>武汉2部</t>
  </si>
  <si>
    <t>D486</t>
  </si>
  <si>
    <t>汉西三路</t>
  </si>
  <si>
    <t>武汉1部</t>
  </si>
  <si>
    <t>D484</t>
  </si>
  <si>
    <t>武汉十里新城店</t>
  </si>
  <si>
    <t>D481</t>
  </si>
  <si>
    <t>长沙恒大城</t>
  </si>
  <si>
    <t>D474</t>
  </si>
  <si>
    <t>益阳巴黎馨苑店</t>
  </si>
  <si>
    <t>湘北2部</t>
  </si>
  <si>
    <t>D470</t>
  </si>
  <si>
    <t>恩施市施州大道店</t>
  </si>
  <si>
    <t>D467</t>
  </si>
  <si>
    <t>六眼井华润店</t>
  </si>
  <si>
    <t>江西3部</t>
  </si>
  <si>
    <t>江西2部</t>
  </si>
  <si>
    <t>D446</t>
  </si>
  <si>
    <t>邵阳双园路店</t>
  </si>
  <si>
    <t>D442</t>
  </si>
  <si>
    <t>岳阳雷锋山店</t>
  </si>
  <si>
    <t>D438</t>
  </si>
  <si>
    <t>徐州金山东路店</t>
  </si>
  <si>
    <t>江苏3部</t>
  </si>
  <si>
    <t>武汉爱尔康水域天际店</t>
  </si>
  <si>
    <t>武汉爱尔康武泰闸店</t>
  </si>
  <si>
    <t>武汉爱尔康站前店</t>
  </si>
  <si>
    <t>武汉爱尔康旺康店</t>
  </si>
  <si>
    <t>武汉爱尔康瑞安街店</t>
  </si>
  <si>
    <t>武汉爱尔康紫菘苑店</t>
  </si>
  <si>
    <t>武汉爱尔康硚口公园店</t>
  </si>
  <si>
    <t>武汉爱尔康友谊路店</t>
  </si>
  <si>
    <t>武汉爱尔康后湖明珠店</t>
  </si>
  <si>
    <t>武汉爱尔康关西店</t>
  </si>
  <si>
    <t>武汉爱尔康大药房店</t>
  </si>
  <si>
    <t>武汉爱尔康工院店</t>
  </si>
  <si>
    <t>武汉爱尔康马湖店</t>
  </si>
  <si>
    <t>收购-江苏芝林</t>
  </si>
  <si>
    <t>武汉爱尔康马湖二店</t>
  </si>
  <si>
    <t>收购-镇江芝林</t>
  </si>
  <si>
    <t>武汉爱尔康北港店</t>
  </si>
  <si>
    <t>武汉爱尔康恵康店</t>
  </si>
  <si>
    <t>武汉爱尔康铁莲店</t>
  </si>
  <si>
    <t>武汉爱尔康星宇店</t>
  </si>
  <si>
    <t>武汉爱尔康井岗店</t>
  </si>
  <si>
    <t>武汉爱尔康和平店</t>
  </si>
  <si>
    <t>武汉爱尔康中山路店</t>
  </si>
  <si>
    <t>武汉爱尔康江宏店</t>
  </si>
  <si>
    <t>武汉爱尔康富安店</t>
  </si>
  <si>
    <t>武汉爱尔康山坡店</t>
  </si>
  <si>
    <t>控股-松滋济阳堂</t>
  </si>
  <si>
    <t>河北公司</t>
  </si>
  <si>
    <t>河北石家庄</t>
  </si>
  <si>
    <t>河北外阜</t>
  </si>
  <si>
    <t>控股-河北新兴</t>
  </si>
  <si>
    <t>武汉爱尔康湖泗店</t>
  </si>
  <si>
    <t>D374</t>
  </si>
  <si>
    <t>澧县莱茵小镇店</t>
  </si>
  <si>
    <t>D311</t>
  </si>
  <si>
    <t>嘉定胜竹路店</t>
  </si>
  <si>
    <t>上海1部</t>
  </si>
  <si>
    <t>D302</t>
  </si>
  <si>
    <t>南京镇江路二店</t>
  </si>
  <si>
    <t>D301</t>
  </si>
  <si>
    <t>武汉锦绣龙城路店</t>
  </si>
  <si>
    <t>D300</t>
  </si>
  <si>
    <t>武汉楚善街店</t>
  </si>
  <si>
    <t>D298</t>
  </si>
  <si>
    <t>南京汇贤路店</t>
  </si>
  <si>
    <t>D297</t>
  </si>
  <si>
    <t>耒阳陵园路店</t>
  </si>
  <si>
    <t>湘南1部</t>
  </si>
  <si>
    <t>D290</t>
  </si>
  <si>
    <t>浦东新区利津路店</t>
  </si>
  <si>
    <t>上海2部</t>
  </si>
  <si>
    <t>D275</t>
  </si>
  <si>
    <t>武汉武车路店</t>
  </si>
  <si>
    <t>湘北3部</t>
  </si>
  <si>
    <t>株潭门管部</t>
  </si>
  <si>
    <t>D240</t>
  </si>
  <si>
    <t>沅陵商贸城店</t>
  </si>
  <si>
    <t>上虹门管部</t>
  </si>
  <si>
    <t>洪湖门管部</t>
  </si>
  <si>
    <t>D135</t>
  </si>
  <si>
    <t>新邵新阳路店</t>
  </si>
  <si>
    <t>江西1部</t>
  </si>
  <si>
    <t>天顺1部</t>
  </si>
  <si>
    <t>天顺2部</t>
  </si>
  <si>
    <t>韶关门管部</t>
  </si>
  <si>
    <t>江西直管</t>
  </si>
  <si>
    <t>江苏直管</t>
  </si>
  <si>
    <t>上海3部</t>
  </si>
  <si>
    <t>修改后</t>
  </si>
  <si>
    <t>调整后以之前差额</t>
  </si>
  <si>
    <t>7320</t>
  </si>
  <si>
    <t>老店老客</t>
  </si>
  <si>
    <t>6407</t>
  </si>
  <si>
    <t>6573</t>
  </si>
  <si>
    <t>6576</t>
  </si>
  <si>
    <t>宿迁长江路店</t>
  </si>
  <si>
    <t>6425</t>
  </si>
  <si>
    <t>5024</t>
  </si>
  <si>
    <t xml:space="preserve">长沙朝阳店     </t>
  </si>
  <si>
    <t>8899</t>
  </si>
  <si>
    <t>5691</t>
  </si>
  <si>
    <t>5862</t>
  </si>
  <si>
    <t xml:space="preserve">株洲荷塘二店    </t>
  </si>
  <si>
    <t>7973</t>
  </si>
  <si>
    <t>6997</t>
  </si>
  <si>
    <t>7985</t>
  </si>
  <si>
    <t>6398</t>
  </si>
  <si>
    <t>6959</t>
  </si>
  <si>
    <t>6973</t>
  </si>
  <si>
    <t>6944</t>
  </si>
  <si>
    <t>8680</t>
  </si>
  <si>
    <t>6954</t>
  </si>
  <si>
    <t>6937</t>
  </si>
  <si>
    <t>5395</t>
  </si>
  <si>
    <t>5406</t>
  </si>
  <si>
    <t>8001</t>
  </si>
  <si>
    <t>5084</t>
  </si>
  <si>
    <t xml:space="preserve">岳阳东风广场店   </t>
  </si>
  <si>
    <t>7853</t>
  </si>
  <si>
    <t>5035</t>
  </si>
  <si>
    <t xml:space="preserve">宁乡人民北路店   </t>
  </si>
  <si>
    <t>5104</t>
  </si>
  <si>
    <t xml:space="preserve">株洲太子路店    </t>
  </si>
  <si>
    <t>8171</t>
  </si>
  <si>
    <t>5032</t>
  </si>
  <si>
    <t xml:space="preserve">长沙上大垅店    </t>
  </si>
  <si>
    <t>5346</t>
  </si>
  <si>
    <t xml:space="preserve">南昌文教路店    </t>
  </si>
  <si>
    <t>5352</t>
  </si>
  <si>
    <t xml:space="preserve">南昌包家花园店   </t>
  </si>
  <si>
    <t>5634</t>
  </si>
  <si>
    <t xml:space="preserve">南昌子安路店    </t>
  </si>
  <si>
    <t>5779</t>
  </si>
  <si>
    <t xml:space="preserve">南昌系马桩二店   </t>
  </si>
  <si>
    <t>8773</t>
  </si>
  <si>
    <t>正定祥云店</t>
  </si>
  <si>
    <t>6805</t>
  </si>
  <si>
    <t xml:space="preserve">宁乡人民南路店   </t>
  </si>
  <si>
    <t>6086</t>
  </si>
  <si>
    <t>5325</t>
  </si>
  <si>
    <t>5337</t>
  </si>
  <si>
    <t>5353</t>
  </si>
  <si>
    <t>5517</t>
  </si>
  <si>
    <t>5520</t>
  </si>
  <si>
    <t>5618</t>
  </si>
  <si>
    <t>5680</t>
  </si>
  <si>
    <t>5705</t>
  </si>
  <si>
    <t>5863</t>
  </si>
  <si>
    <t>5962</t>
  </si>
  <si>
    <t>6016</t>
  </si>
  <si>
    <t>6630</t>
  </si>
  <si>
    <t>8656</t>
  </si>
  <si>
    <t>石家庄新兴药房连锁有限公司益德店</t>
  </si>
  <si>
    <t>8657</t>
  </si>
  <si>
    <t>石家庄新兴药房连锁有限公司中京店</t>
  </si>
  <si>
    <t>8766</t>
  </si>
  <si>
    <t>石家庄新兴药房连锁有限公司平安康泰店</t>
  </si>
  <si>
    <t>8768</t>
  </si>
  <si>
    <t>石家庄新兴药房连锁有限公司鹿泉康德店</t>
  </si>
  <si>
    <t>8803</t>
  </si>
  <si>
    <t>石家庄新兴药房连锁有限公司鹿泉海山店</t>
  </si>
  <si>
    <t>8809</t>
  </si>
  <si>
    <t>石家庄新兴药房连锁有限公司第五药房</t>
  </si>
  <si>
    <t>8845</t>
  </si>
  <si>
    <t>石家庄新兴药房连锁有限公司众康店</t>
  </si>
  <si>
    <t>8846</t>
  </si>
  <si>
    <t>石家庄新兴药房连锁股份有限公司东风店</t>
  </si>
  <si>
    <t>8856</t>
  </si>
  <si>
    <t>石家庄新兴药房连锁有限公司鹿泉新开路店</t>
  </si>
  <si>
    <t>8882</t>
  </si>
  <si>
    <t>石家庄新兴药房连锁有限公司益友店</t>
  </si>
  <si>
    <t>8681</t>
  </si>
  <si>
    <t>石家庄新兴药房连锁有限公司市庄店</t>
  </si>
  <si>
    <t>8701</t>
  </si>
  <si>
    <t>石家庄新兴药房连锁有限公司井陉矿区百康源店</t>
  </si>
  <si>
    <t>8709</t>
  </si>
  <si>
    <t>石家庄新兴药房连锁有限公司天润二店</t>
  </si>
  <si>
    <t>8767</t>
  </si>
  <si>
    <t>石家庄新兴药房连锁有限公司兴安店</t>
  </si>
  <si>
    <t>8783</t>
  </si>
  <si>
    <t>石家庄新兴药房连锁有限公司建国店</t>
  </si>
  <si>
    <t>8830</t>
  </si>
  <si>
    <t>石家庄新兴药房连锁有限公司工农店</t>
  </si>
  <si>
    <t>8833</t>
  </si>
  <si>
    <t>石家庄新兴药房连锁有限公司九中店</t>
  </si>
  <si>
    <t>8842</t>
  </si>
  <si>
    <t>石家庄新兴药房连锁有限公司赵佗店</t>
  </si>
  <si>
    <t>8854</t>
  </si>
  <si>
    <t>石家庄新兴药房连锁有限公司卓达店</t>
  </si>
  <si>
    <t>8874</t>
  </si>
  <si>
    <t>石家庄新兴药房连锁有限公司盛典苏州店</t>
  </si>
  <si>
    <t>5011</t>
  </si>
  <si>
    <t>石门澧阳路分店</t>
  </si>
  <si>
    <t>5045</t>
  </si>
  <si>
    <t>桃江花桥路分店</t>
  </si>
  <si>
    <t>6920</t>
  </si>
  <si>
    <t>7076</t>
  </si>
  <si>
    <t>7079</t>
  </si>
  <si>
    <t>7084</t>
  </si>
  <si>
    <t>7086</t>
  </si>
  <si>
    <t>7090</t>
  </si>
  <si>
    <t>7092</t>
  </si>
  <si>
    <t>7096</t>
  </si>
  <si>
    <t>宜昌广福堂东湖</t>
  </si>
  <si>
    <t>7100</t>
  </si>
  <si>
    <t>7116</t>
  </si>
  <si>
    <t>7529</t>
  </si>
  <si>
    <t>普康大药房爱国路店</t>
  </si>
  <si>
    <t>7537</t>
  </si>
  <si>
    <t>普康大药房赤卫店</t>
  </si>
  <si>
    <t>7548</t>
  </si>
  <si>
    <t>普康大药房茅江旗舰店</t>
  </si>
  <si>
    <t>7559</t>
  </si>
  <si>
    <t>普康大药房峰口君安店</t>
  </si>
  <si>
    <t>7661</t>
  </si>
  <si>
    <t>6256</t>
  </si>
  <si>
    <t>6259</t>
  </si>
  <si>
    <t>6260</t>
  </si>
  <si>
    <t>6264</t>
  </si>
  <si>
    <t>6268</t>
  </si>
  <si>
    <t>6292</t>
  </si>
  <si>
    <t>曲江府前路分店</t>
  </si>
  <si>
    <t>6293</t>
  </si>
  <si>
    <t>曲江中华二路分店</t>
  </si>
  <si>
    <t>7204</t>
  </si>
  <si>
    <t>7271</t>
  </si>
  <si>
    <t>7272</t>
  </si>
  <si>
    <t>7273</t>
  </si>
  <si>
    <t>7276</t>
  </si>
  <si>
    <t>7282</t>
  </si>
  <si>
    <t>5253</t>
  </si>
  <si>
    <t>集庆门</t>
  </si>
  <si>
    <t>5254</t>
  </si>
  <si>
    <t>磊功巷</t>
  </si>
  <si>
    <t>5257</t>
  </si>
  <si>
    <t>五百村</t>
  </si>
  <si>
    <t>5260</t>
  </si>
  <si>
    <t>湖西路</t>
  </si>
  <si>
    <t>5261</t>
  </si>
  <si>
    <t>三牌楼</t>
  </si>
  <si>
    <t>5262</t>
  </si>
  <si>
    <t>镇江路</t>
  </si>
  <si>
    <t>5263</t>
  </si>
  <si>
    <t>和燕路</t>
  </si>
  <si>
    <t>5266</t>
  </si>
  <si>
    <t>凤凰西街</t>
  </si>
  <si>
    <t>5270</t>
  </si>
  <si>
    <t>淮安人民南路</t>
  </si>
  <si>
    <t>5271</t>
  </si>
  <si>
    <t>后宰门</t>
  </si>
  <si>
    <t>5272</t>
  </si>
  <si>
    <t>淮安承德南路</t>
  </si>
  <si>
    <t>5274</t>
  </si>
  <si>
    <t>光华门</t>
  </si>
  <si>
    <t>5275</t>
  </si>
  <si>
    <t>淮安健康东路</t>
  </si>
  <si>
    <t>5276</t>
  </si>
  <si>
    <t xml:space="preserve">南京莫愁新寓店   </t>
  </si>
  <si>
    <t>5279</t>
  </si>
  <si>
    <t>马台街</t>
  </si>
  <si>
    <t>5280</t>
  </si>
  <si>
    <t>徐州西苑</t>
  </si>
  <si>
    <t>5282</t>
  </si>
  <si>
    <t>雨花西路</t>
  </si>
  <si>
    <t>5284</t>
  </si>
  <si>
    <t>热河南路</t>
  </si>
  <si>
    <t>5286</t>
  </si>
  <si>
    <t>万寿</t>
  </si>
  <si>
    <t>5293</t>
  </si>
  <si>
    <t>小卫街</t>
  </si>
  <si>
    <t>5295</t>
  </si>
  <si>
    <t>徐州黄山新村</t>
  </si>
  <si>
    <t>5305</t>
  </si>
  <si>
    <t>徐州铜山路</t>
  </si>
  <si>
    <t>5310</t>
  </si>
  <si>
    <t>南方花园</t>
  </si>
  <si>
    <t>5311</t>
  </si>
  <si>
    <t>宝船公园</t>
  </si>
  <si>
    <t>5320</t>
  </si>
  <si>
    <t xml:space="preserve">南京尧佳路店    </t>
  </si>
  <si>
    <t>5361</t>
  </si>
  <si>
    <t>徐州南京路</t>
  </si>
  <si>
    <t>5363</t>
  </si>
  <si>
    <t>秦虹路</t>
  </si>
  <si>
    <t>5382</t>
  </si>
  <si>
    <t>徐州上海路</t>
  </si>
  <si>
    <t>5444</t>
  </si>
  <si>
    <t>马群新街</t>
  </si>
  <si>
    <t>5484</t>
  </si>
  <si>
    <t>清凉门大街</t>
  </si>
  <si>
    <t>5531</t>
  </si>
  <si>
    <t>徐州坝子街</t>
  </si>
  <si>
    <t>5545</t>
  </si>
  <si>
    <t>樱驼花园</t>
  </si>
  <si>
    <t>5562</t>
  </si>
  <si>
    <t>徐州明珠路</t>
  </si>
  <si>
    <t>5587</t>
  </si>
  <si>
    <t>徐州雁山</t>
  </si>
  <si>
    <t>5643</t>
  </si>
  <si>
    <t>徐州复兴南路</t>
  </si>
  <si>
    <t>5665</t>
  </si>
  <si>
    <t>明发广场</t>
  </si>
  <si>
    <t>5707</t>
  </si>
  <si>
    <t xml:space="preserve">徐州大坝头店    </t>
  </si>
  <si>
    <t>5781</t>
  </si>
  <si>
    <t xml:space="preserve">南京东井村店    </t>
  </si>
  <si>
    <t>5854</t>
  </si>
  <si>
    <t>沭阳北京北路</t>
  </si>
  <si>
    <t>5881</t>
  </si>
  <si>
    <t>板桥花生唐</t>
  </si>
  <si>
    <t>5967</t>
  </si>
  <si>
    <t>江东中路</t>
  </si>
  <si>
    <t>6012</t>
  </si>
  <si>
    <t>徐州世贸广场</t>
  </si>
  <si>
    <t>6015</t>
  </si>
  <si>
    <t>苏州粤海</t>
  </si>
  <si>
    <t>6218</t>
  </si>
  <si>
    <t>晓庄</t>
  </si>
  <si>
    <t>6219</t>
  </si>
  <si>
    <t>阳光广场</t>
  </si>
  <si>
    <t>6234</t>
  </si>
  <si>
    <t>新河一村</t>
  </si>
  <si>
    <t>6235</t>
  </si>
  <si>
    <t>6350</t>
  </si>
  <si>
    <t>应天大街</t>
  </si>
  <si>
    <t>6373</t>
  </si>
  <si>
    <t>威尼斯水城</t>
  </si>
  <si>
    <t>6403</t>
  </si>
  <si>
    <t>6418</t>
  </si>
  <si>
    <t>6419</t>
  </si>
  <si>
    <t>佳和恒山店</t>
  </si>
  <si>
    <t>6433</t>
  </si>
  <si>
    <t xml:space="preserve">南京珠泉路店    </t>
  </si>
  <si>
    <t>6530</t>
  </si>
  <si>
    <t xml:space="preserve">南京庐山路店    </t>
  </si>
  <si>
    <t>6565</t>
  </si>
  <si>
    <t>玖玖幸福南路二店</t>
  </si>
  <si>
    <t>6585</t>
  </si>
  <si>
    <t>玖玖沭阳锦绣花园</t>
  </si>
  <si>
    <t>6776</t>
  </si>
  <si>
    <t xml:space="preserve">南通洪江路店    </t>
  </si>
  <si>
    <t>7314</t>
  </si>
  <si>
    <t>7322</t>
  </si>
  <si>
    <t>宿迁大盛幸福南路三店</t>
  </si>
  <si>
    <t>7418</t>
  </si>
  <si>
    <t>7420</t>
  </si>
  <si>
    <t>8226</t>
  </si>
  <si>
    <t>百姓人金港店</t>
  </si>
  <si>
    <t>8227</t>
  </si>
  <si>
    <t>百姓人五一店</t>
  </si>
  <si>
    <t>8228</t>
  </si>
  <si>
    <t>百姓人人民路店</t>
  </si>
  <si>
    <t>8234</t>
  </si>
  <si>
    <t>百姓人保全堂店</t>
  </si>
  <si>
    <t>8235</t>
  </si>
  <si>
    <t>百姓人上海大花园店</t>
  </si>
  <si>
    <t>8236</t>
  </si>
  <si>
    <t>百姓人税东街店</t>
  </si>
  <si>
    <t>8246</t>
  </si>
  <si>
    <t>博爱莲花店</t>
  </si>
  <si>
    <t>8247</t>
  </si>
  <si>
    <t>博爱电视塔店</t>
  </si>
  <si>
    <t>8251</t>
  </si>
  <si>
    <t>博爱景光店</t>
  </si>
  <si>
    <t>8257</t>
  </si>
  <si>
    <t>博爱东进店</t>
  </si>
  <si>
    <t>8376</t>
  </si>
  <si>
    <t>8378</t>
  </si>
  <si>
    <t>9220</t>
  </si>
  <si>
    <t>9221</t>
  </si>
  <si>
    <t>大方巷二店</t>
  </si>
  <si>
    <t>6090</t>
  </si>
  <si>
    <t>6091</t>
  </si>
  <si>
    <t xml:space="preserve">武汉隆泰三阳店   </t>
  </si>
  <si>
    <t>6093</t>
  </si>
  <si>
    <t xml:space="preserve">武汉隆泰新华家园店 </t>
  </si>
  <si>
    <t>6098</t>
  </si>
  <si>
    <t xml:space="preserve">西大街       </t>
  </si>
  <si>
    <t>6113</t>
  </si>
  <si>
    <t>武汉隆泰六合路店</t>
  </si>
  <si>
    <t>6936</t>
  </si>
  <si>
    <t>6938</t>
  </si>
  <si>
    <t>6939</t>
  </si>
  <si>
    <t>6941</t>
  </si>
  <si>
    <t xml:space="preserve">武汉西马路店    </t>
  </si>
  <si>
    <t>6949</t>
  </si>
  <si>
    <t xml:space="preserve">武汉四明路店    </t>
  </si>
  <si>
    <t>6951</t>
  </si>
  <si>
    <t xml:space="preserve">武汉兴业南路店   </t>
  </si>
  <si>
    <t>6952</t>
  </si>
  <si>
    <t>俊才街店</t>
  </si>
  <si>
    <t>6953</t>
  </si>
  <si>
    <t>6957</t>
  </si>
  <si>
    <t xml:space="preserve">融侨华府      </t>
  </si>
  <si>
    <t>6960</t>
  </si>
  <si>
    <t xml:space="preserve">才盛景苑      </t>
  </si>
  <si>
    <t>6963</t>
  </si>
  <si>
    <t>6966</t>
  </si>
  <si>
    <t>6994</t>
  </si>
  <si>
    <t>姑嫂树路店</t>
  </si>
  <si>
    <t>6996</t>
  </si>
  <si>
    <t xml:space="preserve">武汉百花路店    </t>
  </si>
  <si>
    <t>6998</t>
  </si>
  <si>
    <t>7026</t>
  </si>
  <si>
    <t>7027</t>
  </si>
  <si>
    <t xml:space="preserve">官湖景珠      </t>
  </si>
  <si>
    <t>5427</t>
  </si>
  <si>
    <t>桃源陬市分店</t>
  </si>
  <si>
    <t>5033</t>
  </si>
  <si>
    <t xml:space="preserve">邵阳三眼井店    </t>
  </si>
  <si>
    <t>5077</t>
  </si>
  <si>
    <t>新邵大新路</t>
  </si>
  <si>
    <t>5088</t>
  </si>
  <si>
    <t>5115</t>
  </si>
  <si>
    <t xml:space="preserve">常宁东正街店    </t>
  </si>
  <si>
    <t>5153</t>
  </si>
  <si>
    <t>5355</t>
  </si>
  <si>
    <t>5388</t>
  </si>
  <si>
    <t xml:space="preserve">衡阳延安路店    </t>
  </si>
  <si>
    <t>5391</t>
  </si>
  <si>
    <t>5418</t>
  </si>
  <si>
    <t>5502</t>
  </si>
  <si>
    <t>5555</t>
  </si>
  <si>
    <t xml:space="preserve">永州双牌金石街店  </t>
  </si>
  <si>
    <t>5575</t>
  </si>
  <si>
    <t>5591</t>
  </si>
  <si>
    <t>5770</t>
  </si>
  <si>
    <t>5860</t>
  </si>
  <si>
    <t>5945</t>
  </si>
  <si>
    <t>6087</t>
  </si>
  <si>
    <t>6366</t>
  </si>
  <si>
    <t>6735</t>
  </si>
  <si>
    <t xml:space="preserve">祁东车站路店    </t>
  </si>
  <si>
    <t>7146</t>
  </si>
  <si>
    <t>8624</t>
  </si>
  <si>
    <t>8626</t>
  </si>
  <si>
    <t>5053</t>
  </si>
  <si>
    <t xml:space="preserve">长沙华夏店     </t>
  </si>
  <si>
    <t>5057</t>
  </si>
  <si>
    <t xml:space="preserve">华容北正街店    </t>
  </si>
  <si>
    <t>5067</t>
  </si>
  <si>
    <t xml:space="preserve">湘潭基建营店    </t>
  </si>
  <si>
    <t>5071</t>
  </si>
  <si>
    <t xml:space="preserve">湘潭岳塘店     </t>
  </si>
  <si>
    <t>5080</t>
  </si>
  <si>
    <t xml:space="preserve">株洲龙泉店     </t>
  </si>
  <si>
    <t>5099</t>
  </si>
  <si>
    <t>5111</t>
  </si>
  <si>
    <t xml:space="preserve">湘乡濠塘店     </t>
  </si>
  <si>
    <t>5126</t>
  </si>
  <si>
    <t xml:space="preserve">株洲贺家土店    </t>
  </si>
  <si>
    <t>5143</t>
  </si>
  <si>
    <t xml:space="preserve">株洲车辆厂店    </t>
  </si>
  <si>
    <t>5162</t>
  </si>
  <si>
    <t>5164</t>
  </si>
  <si>
    <t xml:space="preserve">宁乡花明路店    </t>
  </si>
  <si>
    <t>5171</t>
  </si>
  <si>
    <t xml:space="preserve">长沙望月湖店    </t>
  </si>
  <si>
    <t>5178</t>
  </si>
  <si>
    <t xml:space="preserve">临湘十字街店    </t>
  </si>
  <si>
    <t>5374</t>
  </si>
  <si>
    <t>5407</t>
  </si>
  <si>
    <t xml:space="preserve">娄底民营市场店   </t>
  </si>
  <si>
    <t>5771</t>
  </si>
  <si>
    <t xml:space="preserve">长沙杨家山北店   </t>
  </si>
  <si>
    <t>5857</t>
  </si>
  <si>
    <t>5901</t>
  </si>
  <si>
    <t>5941</t>
  </si>
  <si>
    <t xml:space="preserve">岳阳八字门店    </t>
  </si>
  <si>
    <t>6164</t>
  </si>
  <si>
    <t>6238</t>
  </si>
  <si>
    <t xml:space="preserve">长沙高家冲路店   </t>
  </si>
  <si>
    <t>6244</t>
  </si>
  <si>
    <t xml:space="preserve">长沙普瑞大道店   </t>
  </si>
  <si>
    <t>6330</t>
  </si>
  <si>
    <t>6481</t>
  </si>
  <si>
    <t>6515</t>
  </si>
  <si>
    <t>6638</t>
  </si>
  <si>
    <t>6807</t>
  </si>
  <si>
    <t xml:space="preserve">宁乡沙河市场店   </t>
  </si>
  <si>
    <t>6812</t>
  </si>
  <si>
    <t xml:space="preserve">宁乡汽车南站店   </t>
  </si>
  <si>
    <t>7211</t>
  </si>
  <si>
    <t>7341</t>
  </si>
  <si>
    <t>7440</t>
  </si>
  <si>
    <t>7650</t>
  </si>
  <si>
    <t>7664</t>
  </si>
  <si>
    <t>8114</t>
  </si>
  <si>
    <t>9344</t>
  </si>
  <si>
    <t>7081</t>
  </si>
  <si>
    <t>6449</t>
  </si>
  <si>
    <t>6444</t>
  </si>
  <si>
    <t>6823</t>
  </si>
  <si>
    <t>7072</t>
  </si>
  <si>
    <t>7077</t>
  </si>
  <si>
    <t>6451</t>
  </si>
  <si>
    <t>7071</t>
  </si>
  <si>
    <t>7075</t>
  </si>
  <si>
    <t>6442</t>
  </si>
  <si>
    <t>6255</t>
  </si>
  <si>
    <t>6265</t>
  </si>
  <si>
    <t>7249</t>
  </si>
  <si>
    <t>7250</t>
  </si>
  <si>
    <t>7251</t>
  </si>
  <si>
    <t>8970</t>
  </si>
  <si>
    <t>9090</t>
  </si>
  <si>
    <t>5252</t>
  </si>
  <si>
    <t>5265</t>
  </si>
  <si>
    <t>5273</t>
  </si>
  <si>
    <t>5302</t>
  </si>
  <si>
    <t>5304</t>
  </si>
  <si>
    <t>5541</t>
  </si>
  <si>
    <t>5611</t>
  </si>
  <si>
    <t>6319</t>
  </si>
  <si>
    <t>6778</t>
  </si>
  <si>
    <t>5386</t>
  </si>
  <si>
    <t>新溪桥</t>
  </si>
  <si>
    <t>6024</t>
  </si>
  <si>
    <t>6006</t>
  </si>
  <si>
    <t xml:space="preserve">南昌杨坊店     </t>
  </si>
  <si>
    <t>5381</t>
  </si>
  <si>
    <t xml:space="preserve">南昌南钢店     </t>
  </si>
  <si>
    <t>5550</t>
  </si>
  <si>
    <t xml:space="preserve">南昌上海北路店   </t>
  </si>
  <si>
    <t>6042</t>
  </si>
  <si>
    <t xml:space="preserve">采森南昌公园路店  </t>
  </si>
  <si>
    <t>5434</t>
  </si>
  <si>
    <t xml:space="preserve">南昌洪都大院店   </t>
  </si>
  <si>
    <t>5400</t>
  </si>
  <si>
    <t xml:space="preserve">南昌上沙窝店    </t>
  </si>
  <si>
    <t>5398</t>
  </si>
  <si>
    <t xml:space="preserve">南昌董家窑店    </t>
  </si>
  <si>
    <t>5328</t>
  </si>
  <si>
    <t xml:space="preserve">江大南路店     </t>
  </si>
  <si>
    <t>5324</t>
  </si>
  <si>
    <t xml:space="preserve">青山路店      </t>
  </si>
  <si>
    <t>5392</t>
  </si>
  <si>
    <t>5147</t>
  </si>
  <si>
    <t>5007</t>
  </si>
  <si>
    <t>5009</t>
  </si>
  <si>
    <t>5038</t>
  </si>
  <si>
    <t>5113</t>
  </si>
  <si>
    <t>5456</t>
  </si>
  <si>
    <t>5015</t>
  </si>
  <si>
    <t>5022</t>
  </si>
  <si>
    <t>5776</t>
  </si>
  <si>
    <t>6554</t>
  </si>
  <si>
    <t>5123</t>
  </si>
  <si>
    <t>5522</t>
  </si>
  <si>
    <t>5547</t>
  </si>
  <si>
    <t>5135</t>
  </si>
  <si>
    <t>5114</t>
  </si>
  <si>
    <t>5128</t>
  </si>
  <si>
    <t>5507</t>
  </si>
  <si>
    <t>6738</t>
  </si>
  <si>
    <t>5498</t>
  </si>
  <si>
    <t>5696</t>
  </si>
  <si>
    <t>5745</t>
  </si>
  <si>
    <t>5497</t>
  </si>
  <si>
    <t>5619</t>
  </si>
  <si>
    <t>5003</t>
  </si>
  <si>
    <t>5789</t>
  </si>
  <si>
    <t>5159</t>
  </si>
  <si>
    <t>5002</t>
  </si>
  <si>
    <t>5004</t>
  </si>
  <si>
    <t>5005</t>
  </si>
  <si>
    <t>6136</t>
  </si>
  <si>
    <t>5054</t>
  </si>
  <si>
    <t>5001</t>
  </si>
  <si>
    <t>5016</t>
  </si>
  <si>
    <t>5020</t>
  </si>
  <si>
    <t>5019</t>
  </si>
  <si>
    <t>5021</t>
  </si>
  <si>
    <t>5068</t>
  </si>
  <si>
    <t>5571</t>
  </si>
  <si>
    <t>5036</t>
  </si>
  <si>
    <t>5041</t>
  </si>
  <si>
    <t>5069</t>
  </si>
  <si>
    <t>5094</t>
  </si>
  <si>
    <t>5170</t>
  </si>
  <si>
    <t>5018</t>
  </si>
  <si>
    <t>5102</t>
  </si>
  <si>
    <t>5048</t>
  </si>
  <si>
    <t>5125</t>
  </si>
  <si>
    <t>5063</t>
  </si>
  <si>
    <t>5010</t>
  </si>
  <si>
    <t>5049</t>
  </si>
  <si>
    <t>5070</t>
  </si>
  <si>
    <t>5042</t>
  </si>
  <si>
    <t>5526</t>
  </si>
  <si>
    <t>5641</t>
  </si>
  <si>
    <t>5089</t>
  </si>
  <si>
    <t>5396</t>
  </si>
  <si>
    <t>5549</t>
  </si>
  <si>
    <t>8623</t>
  </si>
  <si>
    <t>5140</t>
  </si>
  <si>
    <t>5172</t>
  </si>
  <si>
    <t>5060</t>
  </si>
  <si>
    <t>5554</t>
  </si>
  <si>
    <t>5621</t>
  </si>
  <si>
    <t>5145</t>
  </si>
  <si>
    <t>5151</t>
  </si>
  <si>
    <t>5514</t>
  </si>
  <si>
    <t>5059</t>
  </si>
  <si>
    <t xml:space="preserve">长沙树木岭店    </t>
  </si>
  <si>
    <t>5086</t>
  </si>
  <si>
    <t xml:space="preserve">长沙桂花路店    </t>
  </si>
  <si>
    <t>5030</t>
  </si>
  <si>
    <t xml:space="preserve">湘乡东风路店    </t>
  </si>
  <si>
    <t>5385</t>
  </si>
  <si>
    <t xml:space="preserve">湘潭下摄司店    </t>
  </si>
  <si>
    <t>5362</t>
  </si>
  <si>
    <t xml:space="preserve">长沙四季美景店   </t>
  </si>
  <si>
    <t>5138</t>
  </si>
  <si>
    <t xml:space="preserve">株洲杉木塘店    </t>
  </si>
  <si>
    <t>6760</t>
  </si>
  <si>
    <t xml:space="preserve">双峰书院路店    </t>
  </si>
  <si>
    <t>5116</t>
  </si>
  <si>
    <t xml:space="preserve">株洲清石广场店   </t>
  </si>
  <si>
    <t>5040</t>
  </si>
  <si>
    <t xml:space="preserve">长沙左家塘店    </t>
  </si>
  <si>
    <t>5121</t>
  </si>
  <si>
    <t xml:space="preserve">株洲醴陵店     </t>
  </si>
  <si>
    <t>6175</t>
  </si>
  <si>
    <t xml:space="preserve">岳阳枫桥湖路店   </t>
  </si>
  <si>
    <t>5046</t>
  </si>
  <si>
    <t xml:space="preserve">岳阳景源店     </t>
  </si>
  <si>
    <t>5503</t>
  </si>
  <si>
    <t xml:space="preserve">长沙井圭路店    </t>
  </si>
  <si>
    <t>5165</t>
  </si>
  <si>
    <t xml:space="preserve">华容工农桥店    </t>
  </si>
  <si>
    <t>5058</t>
  </si>
  <si>
    <t xml:space="preserve">湘潭雨湖路店    </t>
  </si>
  <si>
    <t>5025</t>
  </si>
  <si>
    <t xml:space="preserve">华容迎宾中路店   </t>
  </si>
  <si>
    <t>5052</t>
  </si>
  <si>
    <t xml:space="preserve">岳阳世纪星店    </t>
  </si>
  <si>
    <t>5062</t>
  </si>
  <si>
    <t xml:space="preserve">湘潭易俗河店    </t>
  </si>
  <si>
    <t>5525</t>
  </si>
  <si>
    <t xml:space="preserve">株洲县步行街店   </t>
  </si>
  <si>
    <t>5073</t>
  </si>
  <si>
    <t xml:space="preserve">株洲文化路店    </t>
  </si>
  <si>
    <t>5047</t>
  </si>
  <si>
    <t xml:space="preserve">长沙广济桥店    </t>
  </si>
  <si>
    <t>5087</t>
  </si>
  <si>
    <t xml:space="preserve">长沙浏城桥店    </t>
  </si>
  <si>
    <t>6452</t>
  </si>
  <si>
    <t>6821</t>
  </si>
  <si>
    <t>6832</t>
  </si>
  <si>
    <t>7073</t>
  </si>
  <si>
    <t>7078</t>
  </si>
  <si>
    <t>7127</t>
  </si>
  <si>
    <t>8815</t>
  </si>
  <si>
    <t>5289</t>
  </si>
  <si>
    <t>5294</t>
  </si>
  <si>
    <t>5300</t>
  </si>
  <si>
    <t>5713</t>
  </si>
  <si>
    <t>6026</t>
  </si>
  <si>
    <t>6237</t>
  </si>
  <si>
    <t>8380</t>
  </si>
  <si>
    <t>5106</t>
  </si>
  <si>
    <t>5666</t>
  </si>
  <si>
    <t>6666</t>
  </si>
  <si>
    <t>5107</t>
  </si>
  <si>
    <t>5065</t>
  </si>
  <si>
    <t xml:space="preserve">岳阳火车站店    </t>
  </si>
  <si>
    <t>5720</t>
  </si>
  <si>
    <t xml:space="preserve">汨罗高泉南路店   </t>
  </si>
  <si>
    <t>5120</t>
  </si>
  <si>
    <t>5008</t>
  </si>
  <si>
    <t>津市车胤大道分店</t>
  </si>
  <si>
    <t>5013</t>
  </si>
  <si>
    <t>鼎城西洞庭分店</t>
  </si>
  <si>
    <t>5095</t>
  </si>
  <si>
    <t>桃源渔父北路分店</t>
  </si>
  <si>
    <t>5108</t>
  </si>
  <si>
    <t>益阳桥南分店</t>
  </si>
  <si>
    <t>5109</t>
  </si>
  <si>
    <t>吉首文艺路分店</t>
  </si>
  <si>
    <t>8732</t>
  </si>
  <si>
    <t>石家庄新兴药房连锁股份有限公司无极中昌路店</t>
  </si>
  <si>
    <t>8786</t>
  </si>
  <si>
    <t>石家庄新兴药房连锁有限公司金马店</t>
  </si>
  <si>
    <t>8788</t>
  </si>
  <si>
    <t>石家庄新兴药房连锁有限公司淮海店</t>
  </si>
  <si>
    <t>8818</t>
  </si>
  <si>
    <t>石家庄新兴药房连锁有限公司康达尔店</t>
  </si>
  <si>
    <t>8831</t>
  </si>
  <si>
    <t>石家庄新兴药房连锁有限公司天山店</t>
  </si>
  <si>
    <t>8867</t>
  </si>
  <si>
    <t>石家庄新兴药房连锁有限公司赵州店</t>
  </si>
  <si>
    <t>8673</t>
  </si>
  <si>
    <t>石家庄新兴药房连锁有限公司康益店</t>
  </si>
  <si>
    <t>8754</t>
  </si>
  <si>
    <t>石家庄新兴药房连锁有限公司联盟店</t>
  </si>
  <si>
    <t>8784</t>
  </si>
  <si>
    <t>石家庄新兴药房连锁有限公司塔南路店</t>
  </si>
  <si>
    <t>8787</t>
  </si>
  <si>
    <t>石家庄新兴药房连锁有限公司恒大城店</t>
  </si>
  <si>
    <t>8817</t>
  </si>
  <si>
    <t>石家庄新兴药房连锁有限公司新世隆店</t>
  </si>
  <si>
    <t>8821</t>
  </si>
  <si>
    <t>石家庄新兴药房连锁有限公司二院店</t>
  </si>
  <si>
    <t>8832</t>
  </si>
  <si>
    <t>石家庄新兴药房连锁有限公司东岗店</t>
  </si>
  <si>
    <t>8859</t>
  </si>
  <si>
    <t>石家庄新兴药房连锁有限公司红星店</t>
  </si>
  <si>
    <t>8871</t>
  </si>
  <si>
    <t>石家庄新兴药房连锁有限公司三院店</t>
  </si>
  <si>
    <t>8806</t>
  </si>
  <si>
    <t>石家庄新兴药房连锁有限公司第二药房</t>
  </si>
  <si>
    <t>5100</t>
  </si>
  <si>
    <t>5103</t>
  </si>
  <si>
    <t>5568</t>
  </si>
  <si>
    <t>5101</t>
  </si>
  <si>
    <t xml:space="preserve">花垣步行街店    </t>
  </si>
  <si>
    <t>5404</t>
  </si>
  <si>
    <t xml:space="preserve">马良南路店     </t>
  </si>
  <si>
    <t>5465</t>
  </si>
  <si>
    <t xml:space="preserve">临澧迎宾路店    </t>
  </si>
  <si>
    <t>5556</t>
  </si>
  <si>
    <t xml:space="preserve">桃源漆河店     </t>
  </si>
  <si>
    <t>5589</t>
  </si>
  <si>
    <t xml:space="preserve">益阳马良北路店   </t>
  </si>
  <si>
    <t>5697</t>
  </si>
  <si>
    <t>6728</t>
  </si>
  <si>
    <t xml:space="preserve">临澧南门口店    </t>
  </si>
</sst>
</file>

<file path=xl/styles.xml><?xml version="1.0" encoding="utf-8"?>
<styleSheet xmlns="http://schemas.openxmlformats.org/spreadsheetml/2006/main">
  <numFmts count="30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_ "/>
    <numFmt numFmtId="177" formatCode="0_ "/>
    <numFmt numFmtId="178" formatCode="0_ ;[Red]\-0\ "/>
    <numFmt numFmtId="179" formatCode="0.00_);[Red]\(0.00\)"/>
    <numFmt numFmtId="180" formatCode="0_);[Red]\(0\)"/>
    <numFmt numFmtId="181" formatCode="0.0_);[Red]\(0.0\)"/>
    <numFmt numFmtId="182" formatCode="0_);[Red]\(0\)"/>
    <numFmt numFmtId="183" formatCode="0_);[Red]\(0\)"/>
    <numFmt numFmtId="184" formatCode="0_);[Red]\(0\)"/>
    <numFmt numFmtId="185" formatCode="0_);[Red]\(0\)"/>
    <numFmt numFmtId="186" formatCode="0_);[Red]\(0\)"/>
    <numFmt numFmtId="187" formatCode="0_);[Red]\(0\)"/>
    <numFmt numFmtId="188" formatCode="0_);[Red]\(0\)"/>
    <numFmt numFmtId="189" formatCode="0_);[Red]\(0\)"/>
    <numFmt numFmtId="190" formatCode="0_);[Red]\(0\)"/>
    <numFmt numFmtId="191" formatCode="0_);[Red]\(0\)"/>
    <numFmt numFmtId="192" formatCode="0_);[Red]\(0\)"/>
    <numFmt numFmtId="193" formatCode="0_);[Red]\(0\)"/>
    <numFmt numFmtId="194" formatCode="0_);[Red]\(0\)"/>
    <numFmt numFmtId="195" formatCode="0_);[Red]\(0\)"/>
    <numFmt numFmtId="196" formatCode="0_);[Red]\(0\)"/>
    <numFmt numFmtId="197" formatCode="0_);[Red]\(0\)"/>
    <numFmt numFmtId="198" formatCode="0_);[Red]\(0\)"/>
    <numFmt numFmtId="199" formatCode="0_);[Red]\(0\)"/>
    <numFmt numFmtId="200" formatCode="0_);[Red]\(0\)"/>
    <numFmt numFmtId="201" formatCode="0_);[Red]\(0\)"/>
  </numFmts>
  <fonts count="47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rgb="FF333333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b/>
      <sz val="9"/>
      <color rgb="FF0000FF"/>
      <name val="宋体"/>
      <charset val="134"/>
      <scheme val="minor"/>
    </font>
    <font>
      <sz val="9"/>
      <color theme="3"/>
      <name val="宋体"/>
      <charset val="134"/>
      <scheme val="minor"/>
    </font>
    <font>
      <b/>
      <sz val="9"/>
      <color theme="3"/>
      <name val="宋体"/>
      <charset val="134"/>
      <scheme val="minor"/>
    </font>
    <font>
      <sz val="11"/>
      <color theme="3"/>
      <name val="宋体"/>
      <charset val="134"/>
      <scheme val="minor"/>
    </font>
    <font>
      <sz val="11"/>
      <name val="宋体"/>
      <charset val="134"/>
      <scheme val="minor"/>
    </font>
    <font>
      <sz val="9"/>
      <name val="宋体"/>
      <charset val="134"/>
      <scheme val="minor"/>
    </font>
    <font>
      <b/>
      <sz val="11"/>
      <color rgb="FF7030A0"/>
      <name val="宋体"/>
      <charset val="134"/>
      <scheme val="minor"/>
    </font>
    <font>
      <b/>
      <sz val="10"/>
      <color theme="1"/>
      <name val="宋体"/>
      <charset val="134"/>
      <scheme val="minor"/>
    </font>
    <font>
      <sz val="10"/>
      <color rgb="FF00B0F0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9"/>
      <name val="宋体"/>
      <charset val="134"/>
      <scheme val="minor"/>
    </font>
    <font>
      <sz val="9"/>
      <color rgb="FF7030A0"/>
      <name val="宋体"/>
      <charset val="134"/>
      <scheme val="minor"/>
    </font>
    <font>
      <b/>
      <sz val="9"/>
      <color rgb="FF7030A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name val="微软雅黑"/>
      <charset val="134"/>
    </font>
    <font>
      <b/>
      <sz val="11"/>
      <color theme="1"/>
      <name val="宋体"/>
      <charset val="134"/>
      <scheme val="minor"/>
    </font>
    <font>
      <b/>
      <sz val="11"/>
      <color rgb="FF0000FF"/>
      <name val="微软雅黑"/>
      <charset val="134"/>
    </font>
    <font>
      <sz val="10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indexed="8"/>
      <name val="宋体"/>
      <charset val="134"/>
    </font>
    <font>
      <sz val="11"/>
      <color theme="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79857783745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181"/>
        <bgColor indexed="64"/>
      </patternFill>
    </fill>
    <fill>
      <patternFill patternType="solid">
        <fgColor theme="7" tint="0.799890133365886"/>
        <bgColor indexed="64"/>
      </patternFill>
    </fill>
    <fill>
      <patternFill patternType="solid">
        <fgColor theme="8" tint="0.799890133365886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double">
        <color auto="1"/>
      </left>
      <right/>
      <top style="thin">
        <color rgb="FF999999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0" fillId="14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12" borderId="19" applyNumberFormat="0" applyFont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0" fontId="39" fillId="0" borderId="22" applyNumberFormat="0" applyFill="0" applyAlignment="0" applyProtection="0">
      <alignment vertical="center"/>
    </xf>
    <xf numFmtId="0" fontId="31" fillId="0" borderId="22" applyNumberFormat="0" applyFill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16" fillId="0" borderId="23" applyNumberFormat="0" applyFill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28" fillId="13" borderId="20" applyNumberFormat="0" applyAlignment="0" applyProtection="0">
      <alignment vertical="center"/>
    </xf>
    <xf numFmtId="0" fontId="38" fillId="13" borderId="21" applyNumberFormat="0" applyAlignment="0" applyProtection="0">
      <alignment vertical="center"/>
    </xf>
    <xf numFmtId="0" fontId="42" fillId="32" borderId="24" applyNumberFormat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3" fillId="0" borderId="25" applyNumberFormat="0" applyFill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46" fillId="0" borderId="0"/>
    <xf numFmtId="0" fontId="45" fillId="0" borderId="0" applyProtection="0"/>
  </cellStyleXfs>
  <cellXfs count="324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49" fontId="2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/>
    </xf>
    <xf numFmtId="49" fontId="4" fillId="0" borderId="1" xfId="0" applyNumberFormat="1" applyFont="1" applyFill="1" applyBorder="1" applyAlignment="1">
      <alignment horizontal="left" vertical="center"/>
    </xf>
    <xf numFmtId="49" fontId="2" fillId="0" borderId="0" xfId="0" applyNumberFormat="1" applyFont="1" applyFill="1" applyBorder="1" applyAlignment="1">
      <alignment horizontal="left" vertical="center"/>
    </xf>
    <xf numFmtId="17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0" fillId="0" borderId="2" xfId="0" applyNumberFormat="1" applyBorder="1">
      <alignment vertical="center"/>
    </xf>
    <xf numFmtId="178" fontId="0" fillId="0" borderId="0" xfId="0" applyNumberFormat="1">
      <alignment vertical="center"/>
    </xf>
    <xf numFmtId="178" fontId="6" fillId="2" borderId="0" xfId="0" applyNumberFormat="1" applyFont="1" applyFill="1" applyAlignment="1">
      <alignment horizontal="center" vertical="center"/>
    </xf>
    <xf numFmtId="178" fontId="7" fillId="2" borderId="0" xfId="0" applyNumberFormat="1" applyFont="1" applyFill="1" applyAlignment="1">
      <alignment horizontal="center" vertical="center"/>
    </xf>
    <xf numFmtId="178" fontId="8" fillId="2" borderId="2" xfId="0" applyNumberFormat="1" applyFont="1" applyFill="1" applyBorder="1">
      <alignment vertical="center"/>
    </xf>
    <xf numFmtId="178" fontId="8" fillId="2" borderId="0" xfId="0" applyNumberFormat="1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Border="1">
      <alignment vertical="center"/>
    </xf>
    <xf numFmtId="0" fontId="1" fillId="0" borderId="0" xfId="0" applyFont="1" applyBorder="1">
      <alignment vertical="center"/>
    </xf>
    <xf numFmtId="178" fontId="1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49" fontId="1" fillId="3" borderId="0" xfId="0" applyNumberFormat="1" applyFont="1" applyFill="1" applyBorder="1">
      <alignment vertical="center"/>
    </xf>
    <xf numFmtId="178" fontId="10" fillId="4" borderId="0" xfId="0" applyNumberFormat="1" applyFont="1" applyFill="1" applyBorder="1" applyAlignment="1">
      <alignment horizontal="center" vertical="center" wrapText="1" shrinkToFit="1"/>
    </xf>
    <xf numFmtId="0" fontId="1" fillId="4" borderId="0" xfId="0" applyFont="1" applyFill="1" applyAlignment="1">
      <alignment horizontal="left" vertical="center" wrapText="1"/>
    </xf>
    <xf numFmtId="177" fontId="1" fillId="4" borderId="0" xfId="0" applyNumberFormat="1" applyFont="1" applyFill="1" applyAlignment="1">
      <alignment horizontal="center" vertical="center" wrapText="1"/>
    </xf>
    <xf numFmtId="0" fontId="0" fillId="0" borderId="0" xfId="0" applyBorder="1">
      <alignment vertical="center"/>
    </xf>
    <xf numFmtId="177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0" xfId="0" applyFont="1" applyFill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0" xfId="0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2" xfId="0" applyBorder="1">
      <alignment vertical="center"/>
    </xf>
    <xf numFmtId="178" fontId="6" fillId="2" borderId="0" xfId="0" applyNumberFormat="1" applyFont="1" applyFill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78" fontId="0" fillId="2" borderId="0" xfId="0" applyNumberFormat="1" applyFill="1" applyAlignment="1">
      <alignment horizontal="center" vertical="center"/>
    </xf>
    <xf numFmtId="0" fontId="11" fillId="2" borderId="0" xfId="0" applyNumberFormat="1" applyFont="1" applyFill="1" applyAlignment="1">
      <alignment horizontal="center" vertical="center"/>
    </xf>
    <xf numFmtId="180" fontId="12" fillId="0" borderId="0" xfId="0" applyNumberFormat="1" applyFont="1" applyFill="1" applyAlignment="1">
      <alignment horizontal="center" vertical="center" shrinkToFit="1"/>
    </xf>
    <xf numFmtId="180" fontId="13" fillId="0" borderId="0" xfId="0" applyNumberFormat="1" applyFont="1" applyFill="1" applyAlignment="1">
      <alignment horizontal="center" vertical="center" wrapText="1"/>
    </xf>
    <xf numFmtId="180" fontId="12" fillId="0" borderId="0" xfId="0" applyNumberFormat="1" applyFont="1" applyFill="1" applyAlignment="1">
      <alignment horizontal="center" vertical="center" wrapText="1"/>
    </xf>
    <xf numFmtId="180" fontId="13" fillId="0" borderId="0" xfId="0" applyNumberFormat="1" applyFont="1" applyFill="1" applyAlignment="1">
      <alignment horizontal="center" vertical="center" shrinkToFit="1"/>
    </xf>
    <xf numFmtId="178" fontId="0" fillId="0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180" fontId="0" fillId="2" borderId="0" xfId="0" applyNumberFormat="1" applyFill="1" applyAlignment="1">
      <alignment horizontal="center" vertical="center"/>
    </xf>
    <xf numFmtId="180" fontId="11" fillId="2" borderId="0" xfId="0" applyNumberFormat="1" applyFont="1" applyFill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180" fontId="12" fillId="3" borderId="0" xfId="0" applyNumberFormat="1" applyFont="1" applyFill="1" applyAlignment="1">
      <alignment horizontal="center" vertical="center" shrinkToFit="1"/>
    </xf>
    <xf numFmtId="180" fontId="0" fillId="0" borderId="0" xfId="0" applyNumberFormat="1" applyFill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1" xfId="0" applyFont="1" applyFill="1" applyBorder="1">
      <alignment vertical="center"/>
    </xf>
    <xf numFmtId="178" fontId="1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80" fontId="12" fillId="0" borderId="1" xfId="0" applyNumberFormat="1" applyFont="1" applyFill="1" applyBorder="1" applyAlignment="1">
      <alignment horizontal="center" vertical="center" shrinkToFit="1"/>
    </xf>
    <xf numFmtId="180" fontId="13" fillId="0" borderId="1" xfId="0" applyNumberFormat="1" applyFont="1" applyFill="1" applyBorder="1" applyAlignment="1">
      <alignment horizontal="center" vertical="center" wrapText="1"/>
    </xf>
    <xf numFmtId="180" fontId="12" fillId="0" borderId="1" xfId="0" applyNumberFormat="1" applyFont="1" applyFill="1" applyBorder="1" applyAlignment="1">
      <alignment horizontal="center" vertical="center" wrapText="1"/>
    </xf>
    <xf numFmtId="178" fontId="1" fillId="5" borderId="1" xfId="0" applyNumberFormat="1" applyFont="1" applyFill="1" applyBorder="1" applyAlignment="1">
      <alignment horizontal="center" vertical="center"/>
    </xf>
    <xf numFmtId="178" fontId="5" fillId="5" borderId="1" xfId="0" applyNumberFormat="1" applyFont="1" applyFill="1" applyBorder="1" applyAlignment="1">
      <alignment horizontal="center" vertical="center"/>
    </xf>
    <xf numFmtId="180" fontId="13" fillId="0" borderId="1" xfId="0" applyNumberFormat="1" applyFont="1" applyFill="1" applyBorder="1" applyAlignment="1">
      <alignment horizontal="center" vertical="center" shrinkToFit="1"/>
    </xf>
    <xf numFmtId="178" fontId="1" fillId="5" borderId="0" xfId="0" applyNumberFormat="1" applyFont="1" applyFill="1" applyAlignment="1">
      <alignment horizontal="center" vertical="center"/>
    </xf>
    <xf numFmtId="178" fontId="5" fillId="5" borderId="0" xfId="0" applyNumberFormat="1" applyFont="1" applyFill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80" fontId="1" fillId="0" borderId="0" xfId="0" applyNumberFormat="1" applyFont="1" applyFill="1" applyAlignment="1">
      <alignment vertical="center"/>
    </xf>
    <xf numFmtId="180" fontId="14" fillId="0" borderId="0" xfId="0" applyNumberFormat="1" applyFont="1" applyAlignment="1">
      <alignment horizontal="center" vertical="center"/>
    </xf>
    <xf numFmtId="180" fontId="1" fillId="0" borderId="0" xfId="0" applyNumberFormat="1" applyFont="1" applyAlignment="1">
      <alignment vertical="center"/>
    </xf>
    <xf numFmtId="180" fontId="14" fillId="6" borderId="0" xfId="0" applyNumberFormat="1" applyFont="1" applyFill="1" applyAlignment="1">
      <alignment horizontal="center" vertical="center"/>
    </xf>
    <xf numFmtId="180" fontId="14" fillId="6" borderId="0" xfId="0" applyNumberFormat="1" applyFont="1" applyFill="1" applyAlignment="1">
      <alignment vertical="center"/>
    </xf>
    <xf numFmtId="178" fontId="14" fillId="6" borderId="0" xfId="0" applyNumberFormat="1" applyFont="1" applyFill="1" applyAlignment="1">
      <alignment horizontal="center" vertical="center"/>
    </xf>
    <xf numFmtId="178" fontId="5" fillId="6" borderId="0" xfId="0" applyNumberFormat="1" applyFont="1" applyFill="1" applyAlignment="1">
      <alignment horizontal="center" vertical="center"/>
    </xf>
    <xf numFmtId="178" fontId="0" fillId="3" borderId="13" xfId="0" applyNumberFormat="1" applyFill="1" applyBorder="1">
      <alignment vertical="center"/>
    </xf>
    <xf numFmtId="178" fontId="0" fillId="3" borderId="1" xfId="0" applyNumberFormat="1" applyFont="1" applyFill="1" applyBorder="1">
      <alignment vertical="center"/>
    </xf>
    <xf numFmtId="178" fontId="5" fillId="0" borderId="12" xfId="0" applyNumberFormat="1" applyFont="1" applyBorder="1" applyAlignment="1">
      <alignment horizontal="center" vertical="center"/>
    </xf>
    <xf numFmtId="178" fontId="0" fillId="0" borderId="13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15" fillId="0" borderId="1" xfId="0" applyNumberFormat="1" applyFont="1" applyBorder="1" applyAlignment="1">
      <alignment horizontal="center" vertical="center"/>
    </xf>
    <xf numFmtId="178" fontId="5" fillId="0" borderId="12" xfId="0" applyNumberFormat="1" applyFont="1" applyFill="1" applyBorder="1" applyAlignment="1">
      <alignment horizontal="center" vertical="center"/>
    </xf>
    <xf numFmtId="178" fontId="0" fillId="0" borderId="13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78" fontId="5" fillId="0" borderId="1" xfId="0" applyNumberFormat="1" applyFont="1" applyFill="1" applyBorder="1" applyAlignment="1">
      <alignment horizontal="center" vertical="center"/>
    </xf>
    <xf numFmtId="178" fontId="1" fillId="5" borderId="13" xfId="0" applyNumberFormat="1" applyFont="1" applyFill="1" applyBorder="1" applyAlignment="1">
      <alignment horizontal="center" vertical="center"/>
    </xf>
    <xf numFmtId="178" fontId="5" fillId="0" borderId="0" xfId="0" applyNumberFormat="1" applyFont="1" applyFill="1" applyBorder="1" applyAlignment="1">
      <alignment horizontal="center" vertical="center"/>
    </xf>
    <xf numFmtId="178" fontId="5" fillId="0" borderId="0" xfId="0" applyNumberFormat="1" applyFont="1" applyFill="1" applyAlignment="1">
      <alignment horizontal="center" vertical="center"/>
    </xf>
    <xf numFmtId="178" fontId="6" fillId="2" borderId="0" xfId="0" applyNumberFormat="1" applyFont="1" applyFill="1" applyBorder="1" applyAlignment="1">
      <alignment horizontal="center" vertical="center"/>
    </xf>
    <xf numFmtId="178" fontId="7" fillId="2" borderId="0" xfId="0" applyNumberFormat="1" applyFont="1" applyFill="1" applyBorder="1" applyAlignment="1">
      <alignment horizontal="center" vertical="center"/>
    </xf>
    <xf numFmtId="178" fontId="8" fillId="2" borderId="2" xfId="0" applyNumberFormat="1" applyFont="1" applyFill="1" applyBorder="1" applyAlignment="1">
      <alignment horizontal="center" vertical="center"/>
    </xf>
    <xf numFmtId="178" fontId="6" fillId="2" borderId="2" xfId="0" applyNumberFormat="1" applyFont="1" applyFill="1" applyBorder="1" applyAlignment="1">
      <alignment horizontal="center" vertical="center"/>
    </xf>
    <xf numFmtId="178" fontId="8" fillId="2" borderId="0" xfId="0" applyNumberFormat="1" applyFont="1" applyFill="1" applyBorder="1" applyAlignment="1">
      <alignment horizontal="center" vertical="center"/>
    </xf>
    <xf numFmtId="178" fontId="16" fillId="2" borderId="0" xfId="0" applyNumberFormat="1" applyFont="1" applyFill="1" applyBorder="1" applyAlignment="1">
      <alignment horizontal="center" vertical="center"/>
    </xf>
    <xf numFmtId="180" fontId="1" fillId="0" borderId="0" xfId="0" applyNumberFormat="1" applyFont="1" applyFill="1" applyAlignment="1">
      <alignment horizontal="center" vertical="center"/>
    </xf>
    <xf numFmtId="180" fontId="14" fillId="7" borderId="0" xfId="0" applyNumberFormat="1" applyFont="1" applyFill="1" applyAlignment="1">
      <alignment horizontal="center" vertical="center"/>
    </xf>
    <xf numFmtId="180" fontId="14" fillId="7" borderId="0" xfId="0" applyNumberFormat="1" applyFont="1" applyFill="1" applyAlignment="1">
      <alignment vertical="center"/>
    </xf>
    <xf numFmtId="178" fontId="14" fillId="7" borderId="0" xfId="0" applyNumberFormat="1" applyFont="1" applyFill="1" applyAlignment="1">
      <alignment horizontal="center" vertical="center"/>
    </xf>
    <xf numFmtId="178" fontId="5" fillId="7" borderId="0" xfId="0" applyNumberFormat="1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8" fillId="2" borderId="2" xfId="0" applyFont="1" applyFill="1" applyBorder="1">
      <alignment vertical="center"/>
    </xf>
    <xf numFmtId="0" fontId="8" fillId="2" borderId="0" xfId="0" applyFont="1" applyFill="1">
      <alignment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80" fontId="0" fillId="2" borderId="0" xfId="0" applyNumberFormat="1" applyFill="1" applyBorder="1" applyAlignment="1">
      <alignment horizontal="center" vertical="center"/>
    </xf>
    <xf numFmtId="180" fontId="0" fillId="0" borderId="0" xfId="0" applyNumberForma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80" fontId="0" fillId="0" borderId="4" xfId="0" applyNumberFormat="1" applyFill="1" applyBorder="1" applyAlignment="1">
      <alignment horizontal="center" vertical="center"/>
    </xf>
    <xf numFmtId="0" fontId="0" fillId="3" borderId="9" xfId="0" applyFill="1" applyBorder="1">
      <alignment vertical="center"/>
    </xf>
    <xf numFmtId="0" fontId="0" fillId="3" borderId="0" xfId="0" applyFont="1" applyFill="1">
      <alignment vertical="center"/>
    </xf>
    <xf numFmtId="0" fontId="11" fillId="0" borderId="0" xfId="0" applyFont="1" applyBorder="1" applyAlignment="1">
      <alignment horizontal="center" vertical="center"/>
    </xf>
    <xf numFmtId="0" fontId="11" fillId="2" borderId="0" xfId="0" applyNumberFormat="1" applyFont="1" applyFill="1" applyBorder="1" applyAlignment="1">
      <alignment horizontal="center" vertical="center"/>
    </xf>
    <xf numFmtId="180" fontId="12" fillId="0" borderId="5" xfId="0" applyNumberFormat="1" applyFont="1" applyFill="1" applyBorder="1" applyAlignment="1">
      <alignment horizontal="center" vertical="center" shrinkToFit="1"/>
    </xf>
    <xf numFmtId="0" fontId="11" fillId="0" borderId="0" xfId="0" applyNumberFormat="1" applyFont="1" applyBorder="1" applyAlignment="1">
      <alignment horizontal="center" vertical="center"/>
    </xf>
    <xf numFmtId="180" fontId="13" fillId="0" borderId="5" xfId="0" applyNumberFormat="1" applyFont="1" applyFill="1" applyBorder="1" applyAlignment="1">
      <alignment horizontal="center" vertical="center" wrapText="1"/>
    </xf>
    <xf numFmtId="180" fontId="12" fillId="0" borderId="5" xfId="0" applyNumberFormat="1" applyFont="1" applyFill="1" applyBorder="1" applyAlignment="1">
      <alignment horizontal="center" vertical="center" wrapText="1"/>
    </xf>
    <xf numFmtId="180" fontId="13" fillId="0" borderId="5" xfId="0" applyNumberFormat="1" applyFont="1" applyFill="1" applyBorder="1" applyAlignment="1">
      <alignment horizontal="center" vertical="center" shrinkToFi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80" fontId="11" fillId="2" borderId="7" xfId="0" applyNumberFormat="1" applyFont="1" applyFill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80" fontId="12" fillId="3" borderId="5" xfId="0" applyNumberFormat="1" applyFont="1" applyFill="1" applyBorder="1" applyAlignment="1">
      <alignment horizontal="center" vertical="center" shrinkToFit="1"/>
    </xf>
    <xf numFmtId="180" fontId="12" fillId="3" borderId="1" xfId="0" applyNumberFormat="1" applyFont="1" applyFill="1" applyBorder="1" applyAlignment="1">
      <alignment horizontal="center" vertical="center" shrinkToFit="1"/>
    </xf>
    <xf numFmtId="180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Fill="1" applyBorder="1" applyAlignment="1">
      <alignment vertical="center"/>
    </xf>
    <xf numFmtId="180" fontId="14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vertical="center"/>
    </xf>
    <xf numFmtId="180" fontId="14" fillId="6" borderId="1" xfId="0" applyNumberFormat="1" applyFont="1" applyFill="1" applyBorder="1" applyAlignment="1">
      <alignment horizontal="center" vertical="center"/>
    </xf>
    <xf numFmtId="180" fontId="14" fillId="6" borderId="1" xfId="0" applyNumberFormat="1" applyFont="1" applyFill="1" applyBorder="1" applyAlignment="1">
      <alignment vertical="center"/>
    </xf>
    <xf numFmtId="180" fontId="11" fillId="0" borderId="8" xfId="0" applyNumberFormat="1" applyFont="1" applyBorder="1" applyAlignment="1">
      <alignment horizontal="center" vertical="center"/>
    </xf>
    <xf numFmtId="0" fontId="0" fillId="3" borderId="11" xfId="0" applyFill="1" applyBorder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180" fontId="5" fillId="0" borderId="1" xfId="0" applyNumberFormat="1" applyFont="1" applyBorder="1" applyAlignment="1">
      <alignment horizontal="center" vertical="center"/>
    </xf>
    <xf numFmtId="180" fontId="5" fillId="0" borderId="12" xfId="0" applyNumberFormat="1" applyFont="1" applyBorder="1" applyAlignment="1">
      <alignment horizontal="center" vertical="center"/>
    </xf>
    <xf numFmtId="180" fontId="5" fillId="0" borderId="13" xfId="0" applyNumberFormat="1" applyFont="1" applyBorder="1" applyAlignment="1">
      <alignment horizontal="center" vertical="center"/>
    </xf>
    <xf numFmtId="180" fontId="5" fillId="6" borderId="1" xfId="0" applyNumberFormat="1" applyFont="1" applyFill="1" applyBorder="1" applyAlignment="1">
      <alignment horizontal="center" vertical="center"/>
    </xf>
    <xf numFmtId="180" fontId="5" fillId="6" borderId="12" xfId="0" applyNumberFormat="1" applyFont="1" applyFill="1" applyBorder="1" applyAlignment="1">
      <alignment horizontal="center" vertical="center"/>
    </xf>
    <xf numFmtId="180" fontId="14" fillId="6" borderId="13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0" fillId="0" borderId="9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180" fontId="6" fillId="2" borderId="0" xfId="0" applyNumberFormat="1" applyFont="1" applyFill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180" fontId="7" fillId="2" borderId="0" xfId="0" applyNumberFormat="1" applyFont="1" applyFill="1" applyAlignment="1">
      <alignment horizontal="center" vertical="center"/>
    </xf>
    <xf numFmtId="180" fontId="7" fillId="2" borderId="0" xfId="0" applyNumberFormat="1" applyFont="1" applyFill="1" applyBorder="1" applyAlignment="1">
      <alignment horizontal="center" vertical="center"/>
    </xf>
    <xf numFmtId="180" fontId="6" fillId="2" borderId="2" xfId="0" applyNumberFormat="1" applyFont="1" applyFill="1" applyBorder="1" applyAlignment="1">
      <alignment horizontal="center" vertical="center"/>
    </xf>
    <xf numFmtId="0" fontId="16" fillId="2" borderId="9" xfId="0" applyFont="1" applyFill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180" fontId="1" fillId="0" borderId="1" xfId="0" applyNumberFormat="1" applyFont="1" applyFill="1" applyBorder="1" applyAlignment="1">
      <alignment horizontal="center" vertical="center"/>
    </xf>
    <xf numFmtId="180" fontId="14" fillId="7" borderId="1" xfId="0" applyNumberFormat="1" applyFont="1" applyFill="1" applyBorder="1" applyAlignment="1">
      <alignment horizontal="center" vertical="center"/>
    </xf>
    <xf numFmtId="180" fontId="14" fillId="7" borderId="1" xfId="0" applyNumberFormat="1" applyFont="1" applyFill="1" applyBorder="1" applyAlignment="1">
      <alignment vertical="center"/>
    </xf>
    <xf numFmtId="180" fontId="5" fillId="6" borderId="13" xfId="0" applyNumberFormat="1" applyFont="1" applyFill="1" applyBorder="1" applyAlignment="1">
      <alignment horizontal="center" vertical="center"/>
    </xf>
    <xf numFmtId="180" fontId="5" fillId="7" borderId="1" xfId="0" applyNumberFormat="1" applyFont="1" applyFill="1" applyBorder="1" applyAlignment="1">
      <alignment horizontal="center" vertical="center"/>
    </xf>
    <xf numFmtId="180" fontId="5" fillId="7" borderId="12" xfId="0" applyNumberFormat="1" applyFont="1" applyFill="1" applyBorder="1" applyAlignment="1">
      <alignment horizontal="center" vertical="center"/>
    </xf>
    <xf numFmtId="180" fontId="14" fillId="7" borderId="13" xfId="0" applyNumberFormat="1" applyFont="1" applyFill="1" applyBorder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180" fontId="0" fillId="0" borderId="0" xfId="0" applyNumberFormat="1">
      <alignment vertical="center"/>
    </xf>
    <xf numFmtId="0" fontId="0" fillId="0" borderId="0" xfId="0" applyFont="1">
      <alignment vertical="center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4" fillId="8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/>
    </xf>
    <xf numFmtId="14" fontId="14" fillId="8" borderId="0" xfId="0" applyNumberFormat="1" applyFont="1" applyFill="1" applyAlignment="1">
      <alignment horizontal="left" vertical="center"/>
    </xf>
    <xf numFmtId="14" fontId="18" fillId="9" borderId="0" xfId="0" applyNumberFormat="1" applyFont="1" applyFill="1" applyAlignment="1">
      <alignment horizontal="right" vertical="center"/>
    </xf>
    <xf numFmtId="0" fontId="14" fillId="0" borderId="0" xfId="0" applyFont="1" applyFill="1" applyAlignment="1">
      <alignment vertical="center"/>
    </xf>
    <xf numFmtId="176" fontId="1" fillId="3" borderId="0" xfId="0" applyNumberFormat="1" applyFont="1" applyFill="1" applyAlignment="1">
      <alignment horizontal="center" vertical="center"/>
    </xf>
    <xf numFmtId="10" fontId="1" fillId="3" borderId="0" xfId="0" applyNumberFormat="1" applyFont="1" applyFill="1" applyAlignment="1">
      <alignment horizontal="center" vertical="center"/>
    </xf>
    <xf numFmtId="176" fontId="1" fillId="10" borderId="0" xfId="0" applyNumberFormat="1" applyFont="1" applyFill="1" applyAlignment="1">
      <alignment horizontal="center" vertical="center"/>
    </xf>
    <xf numFmtId="10" fontId="1" fillId="10" borderId="0" xfId="0" applyNumberFormat="1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177" fontId="1" fillId="10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11" borderId="0" xfId="0" applyFont="1" applyFill="1" applyAlignment="1">
      <alignment vertical="center"/>
    </xf>
    <xf numFmtId="10" fontId="1" fillId="0" borderId="0" xfId="11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1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vertical="center"/>
    </xf>
    <xf numFmtId="49" fontId="1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Alignment="1">
      <alignment horizontal="left" vertical="center" wrapText="1"/>
    </xf>
    <xf numFmtId="0" fontId="14" fillId="8" borderId="0" xfId="0" applyFont="1" applyFill="1" applyAlignment="1">
      <alignment horizontal="center" vertical="center" wrapText="1"/>
    </xf>
    <xf numFmtId="14" fontId="14" fillId="8" borderId="0" xfId="0" applyNumberFormat="1" applyFont="1" applyFill="1" applyAlignment="1">
      <alignment horizontal="left" vertical="center" wrapText="1"/>
    </xf>
    <xf numFmtId="14" fontId="18" fillId="9" borderId="0" xfId="0" applyNumberFormat="1" applyFont="1" applyFill="1" applyAlignment="1">
      <alignment horizontal="right" vertical="center" wrapText="1"/>
    </xf>
    <xf numFmtId="0" fontId="14" fillId="0" borderId="0" xfId="0" applyFont="1" applyFill="1" applyAlignment="1">
      <alignment vertical="center" wrapText="1"/>
    </xf>
    <xf numFmtId="49" fontId="1" fillId="0" borderId="0" xfId="0" applyNumberFormat="1" applyFont="1" applyFill="1" applyAlignment="1">
      <alignment horizontal="center" vertical="center"/>
    </xf>
    <xf numFmtId="0" fontId="14" fillId="8" borderId="0" xfId="0" applyFont="1" applyFill="1" applyAlignment="1">
      <alignment vertical="center"/>
    </xf>
    <xf numFmtId="14" fontId="18" fillId="9" borderId="0" xfId="0" applyNumberFormat="1" applyFont="1" applyFill="1" applyAlignment="1">
      <alignment horizontal="center" vertical="center"/>
    </xf>
    <xf numFmtId="14" fontId="14" fillId="0" borderId="0" xfId="0" applyNumberFormat="1" applyFont="1" applyFill="1" applyAlignment="1">
      <alignment vertical="center"/>
    </xf>
    <xf numFmtId="17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176" fontId="1" fillId="10" borderId="0" xfId="0" applyNumberFormat="1" applyFont="1" applyFill="1" applyAlignment="1">
      <alignment horizontal="center" vertical="center" wrapText="1"/>
    </xf>
    <xf numFmtId="10" fontId="1" fillId="10" borderId="0" xfId="0" applyNumberFormat="1" applyFont="1" applyFill="1" applyAlignment="1">
      <alignment horizontal="center" vertical="center" wrapText="1"/>
    </xf>
    <xf numFmtId="177" fontId="1" fillId="2" borderId="0" xfId="0" applyNumberFormat="1" applyFont="1" applyFill="1" applyAlignment="1">
      <alignment horizontal="center" vertical="center" wrapText="1"/>
    </xf>
    <xf numFmtId="177" fontId="1" fillId="10" borderId="0" xfId="0" applyNumberFormat="1" applyFont="1" applyFill="1" applyAlignment="1">
      <alignment horizontal="center" vertical="center" wrapText="1"/>
    </xf>
    <xf numFmtId="176" fontId="1" fillId="0" borderId="0" xfId="0" applyNumberFormat="1" applyFont="1" applyFill="1" applyAlignment="1">
      <alignment horizontal="center" vertical="center"/>
    </xf>
    <xf numFmtId="10" fontId="1" fillId="0" borderId="0" xfId="0" applyNumberFormat="1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180" fontId="1" fillId="0" borderId="0" xfId="0" applyNumberFormat="1" applyFont="1" applyFill="1" applyAlignment="1">
      <alignment horizontal="center" vertical="center" wrapText="1"/>
    </xf>
    <xf numFmtId="0" fontId="1" fillId="11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179" fontId="1" fillId="0" borderId="0" xfId="11" applyNumberFormat="1" applyFont="1" applyAlignment="1">
      <alignment horizontal="center" vertical="center"/>
    </xf>
    <xf numFmtId="180" fontId="19" fillId="0" borderId="0" xfId="0" applyNumberFormat="1" applyFont="1" applyAlignment="1">
      <alignment horizontal="center" vertical="center"/>
    </xf>
    <xf numFmtId="180" fontId="20" fillId="0" borderId="0" xfId="0" applyNumberFormat="1" applyFont="1" applyAlignment="1">
      <alignment horizontal="center" vertical="center"/>
    </xf>
    <xf numFmtId="180" fontId="1" fillId="0" borderId="0" xfId="0" applyNumberFormat="1" applyFont="1">
      <alignment vertical="center"/>
    </xf>
    <xf numFmtId="0" fontId="19" fillId="0" borderId="0" xfId="0" applyFont="1" applyAlignment="1">
      <alignment horizontal="left" vertical="center"/>
    </xf>
    <xf numFmtId="10" fontId="19" fillId="0" borderId="0" xfId="11" applyNumberFormat="1" applyFont="1" applyAlignment="1">
      <alignment horizontal="center" vertical="center"/>
    </xf>
    <xf numFmtId="10" fontId="20" fillId="0" borderId="0" xfId="11" applyNumberFormat="1" applyFont="1" applyAlignment="1">
      <alignment horizontal="center" vertical="center"/>
    </xf>
    <xf numFmtId="10" fontId="20" fillId="11" borderId="0" xfId="11" applyNumberFormat="1" applyFont="1" applyFill="1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left" vertical="center"/>
    </xf>
    <xf numFmtId="180" fontId="1" fillId="0" borderId="0" xfId="0" applyNumberFormat="1" applyFont="1" applyAlignment="1">
      <alignment horizontal="center" vertical="center" wrapText="1"/>
    </xf>
    <xf numFmtId="180" fontId="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80" fontId="5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180" fontId="5" fillId="0" borderId="0" xfId="0" applyNumberFormat="1" applyFont="1" applyFill="1" applyAlignment="1">
      <alignment horizontal="center" vertical="center"/>
    </xf>
    <xf numFmtId="0" fontId="1" fillId="5" borderId="0" xfId="0" applyFont="1" applyFill="1" applyAlignment="1">
      <alignment vertical="center" wrapText="1"/>
    </xf>
    <xf numFmtId="0" fontId="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 wrapText="1"/>
    </xf>
    <xf numFmtId="180" fontId="1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80" fontId="5" fillId="5" borderId="1" xfId="0" applyNumberFormat="1" applyFont="1" applyFill="1" applyBorder="1" applyAlignment="1">
      <alignment horizontal="center" vertical="center"/>
    </xf>
    <xf numFmtId="10" fontId="1" fillId="0" borderId="0" xfId="11" applyNumberFormat="1" applyFont="1" applyFill="1" applyAlignment="1">
      <alignment horizontal="center" vertical="center"/>
    </xf>
    <xf numFmtId="10" fontId="21" fillId="3" borderId="0" xfId="0" applyNumberFormat="1" applyFont="1" applyFill="1" applyAlignment="1">
      <alignment horizontal="center" vertical="center"/>
    </xf>
    <xf numFmtId="180" fontId="1" fillId="5" borderId="0" xfId="0" applyNumberFormat="1" applyFont="1" applyFill="1" applyAlignment="1">
      <alignment horizontal="center" vertical="center"/>
    </xf>
    <xf numFmtId="180" fontId="5" fillId="5" borderId="0" xfId="0" applyNumberFormat="1" applyFont="1" applyFill="1" applyAlignment="1">
      <alignment horizontal="center" vertical="center"/>
    </xf>
    <xf numFmtId="10" fontId="1" fillId="5" borderId="0" xfId="11" applyNumberFormat="1" applyFont="1" applyFill="1" applyAlignment="1">
      <alignment horizontal="center" vertical="center"/>
    </xf>
    <xf numFmtId="14" fontId="14" fillId="9" borderId="0" xfId="0" applyNumberFormat="1" applyFont="1" applyFill="1" applyAlignment="1">
      <alignment horizontal="center" vertical="center"/>
    </xf>
    <xf numFmtId="14" fontId="14" fillId="9" borderId="0" xfId="0" applyNumberFormat="1" applyFont="1" applyFill="1" applyAlignment="1">
      <alignment horizontal="right" vertical="center"/>
    </xf>
    <xf numFmtId="180" fontId="14" fillId="9" borderId="0" xfId="0" applyNumberFormat="1" applyFont="1" applyFill="1" applyAlignment="1">
      <alignment horizontal="center" vertical="center"/>
    </xf>
    <xf numFmtId="181" fontId="14" fillId="9" borderId="0" xfId="0" applyNumberFormat="1" applyFont="1" applyFill="1" applyAlignment="1">
      <alignment horizontal="center" vertical="center"/>
    </xf>
    <xf numFmtId="179" fontId="14" fillId="9" borderId="0" xfId="0" applyNumberFormat="1" applyFont="1" applyFill="1" applyAlignment="1">
      <alignment horizontal="center" vertical="center"/>
    </xf>
    <xf numFmtId="14" fontId="18" fillId="3" borderId="0" xfId="0" applyNumberFormat="1" applyFont="1" applyFill="1" applyAlignment="1">
      <alignment horizontal="center" vertical="center"/>
    </xf>
    <xf numFmtId="14" fontId="14" fillId="8" borderId="0" xfId="0" applyNumberFormat="1" applyFont="1" applyFill="1" applyAlignment="1">
      <alignment vertical="center"/>
    </xf>
    <xf numFmtId="0" fontId="14" fillId="8" borderId="0" xfId="0" applyFont="1" applyFill="1" applyAlignment="1">
      <alignment horizontal="left" vertical="center"/>
    </xf>
    <xf numFmtId="14" fontId="14" fillId="3" borderId="0" xfId="0" applyNumberFormat="1" applyFont="1" applyFill="1" applyAlignment="1">
      <alignment horizontal="center" vertical="center"/>
    </xf>
    <xf numFmtId="49" fontId="1" fillId="3" borderId="0" xfId="0" applyNumberFormat="1" applyFont="1" applyFill="1" applyAlignment="1">
      <alignment horizontal="center" vertical="center"/>
    </xf>
    <xf numFmtId="177" fontId="1" fillId="3" borderId="0" xfId="0" applyNumberFormat="1" applyFont="1" applyFill="1" applyAlignment="1">
      <alignment horizontal="center" vertical="center"/>
    </xf>
    <xf numFmtId="0" fontId="22" fillId="0" borderId="0" xfId="0" applyFont="1">
      <alignment vertical="center"/>
    </xf>
    <xf numFmtId="177" fontId="23" fillId="0" borderId="17" xfId="0" applyNumberFormat="1" applyFont="1" applyFill="1" applyBorder="1" applyAlignment="1">
      <alignment horizontal="center" vertical="center"/>
    </xf>
    <xf numFmtId="177" fontId="24" fillId="0" borderId="1" xfId="0" applyNumberFormat="1" applyFont="1" applyBorder="1" applyAlignment="1">
      <alignment horizontal="center" vertical="center"/>
    </xf>
    <xf numFmtId="177" fontId="23" fillId="0" borderId="18" xfId="0" applyNumberFormat="1" applyFont="1" applyFill="1" applyBorder="1" applyAlignment="1">
      <alignment horizontal="center" vertical="center"/>
    </xf>
    <xf numFmtId="177" fontId="23" fillId="0" borderId="1" xfId="0" applyNumberFormat="1" applyFont="1" applyFill="1" applyBorder="1" applyAlignment="1">
      <alignment horizontal="center" vertical="center"/>
    </xf>
    <xf numFmtId="177" fontId="25" fillId="0" borderId="1" xfId="0" applyNumberFormat="1" applyFont="1" applyFill="1" applyBorder="1" applyAlignment="1">
      <alignment horizontal="center" vertical="center"/>
    </xf>
    <xf numFmtId="177" fontId="24" fillId="0" borderId="1" xfId="0" applyNumberFormat="1" applyFont="1" applyBorder="1">
      <alignment vertical="center"/>
    </xf>
    <xf numFmtId="177" fontId="15" fillId="0" borderId="1" xfId="0" applyNumberFormat="1" applyFont="1" applyBorder="1">
      <alignment vertical="center"/>
    </xf>
    <xf numFmtId="177" fontId="24" fillId="0" borderId="17" xfId="0" applyNumberFormat="1" applyFont="1" applyFill="1" applyBorder="1" applyAlignment="1">
      <alignment horizontal="center" vertical="center"/>
    </xf>
    <xf numFmtId="177" fontId="24" fillId="3" borderId="1" xfId="0" applyNumberFormat="1" applyFont="1" applyFill="1" applyBorder="1" applyAlignment="1">
      <alignment horizontal="center" vertical="center"/>
    </xf>
    <xf numFmtId="177" fontId="24" fillId="3" borderId="1" xfId="0" applyNumberFormat="1" applyFont="1" applyFill="1" applyBorder="1">
      <alignment vertical="center"/>
    </xf>
    <xf numFmtId="177" fontId="15" fillId="3" borderId="1" xfId="0" applyNumberFormat="1" applyFont="1" applyFill="1" applyBorder="1">
      <alignment vertical="center"/>
    </xf>
    <xf numFmtId="177" fontId="24" fillId="6" borderId="1" xfId="0" applyNumberFormat="1" applyFont="1" applyFill="1" applyBorder="1" applyAlignment="1">
      <alignment horizontal="center" vertical="center"/>
    </xf>
    <xf numFmtId="177" fontId="24" fillId="6" borderId="1" xfId="0" applyNumberFormat="1" applyFont="1" applyFill="1" applyBorder="1">
      <alignment vertical="center"/>
    </xf>
    <xf numFmtId="177" fontId="15" fillId="6" borderId="1" xfId="0" applyNumberFormat="1" applyFont="1" applyFill="1" applyBorder="1">
      <alignment vertical="center"/>
    </xf>
    <xf numFmtId="0" fontId="24" fillId="0" borderId="1" xfId="0" applyFont="1" applyBorder="1" applyAlignment="1">
      <alignment horizontal="center" vertical="center"/>
    </xf>
    <xf numFmtId="0" fontId="26" fillId="0" borderId="17" xfId="0" applyFont="1" applyBorder="1" applyAlignment="1">
      <alignment horizontal="center" vertical="center"/>
    </xf>
    <xf numFmtId="180" fontId="26" fillId="0" borderId="17" xfId="0" applyNumberFormat="1" applyFont="1" applyBorder="1" applyAlignment="1">
      <alignment horizontal="center" vertical="center" wrapText="1"/>
    </xf>
    <xf numFmtId="180" fontId="26" fillId="0" borderId="17" xfId="0" applyNumberFormat="1" applyFont="1" applyBorder="1" applyAlignment="1">
      <alignment horizontal="center" vertical="center"/>
    </xf>
    <xf numFmtId="180" fontId="12" fillId="0" borderId="17" xfId="0" applyNumberFormat="1" applyFont="1" applyBorder="1" applyAlignment="1">
      <alignment horizontal="center" vertical="center" wrapText="1"/>
    </xf>
    <xf numFmtId="0" fontId="26" fillId="0" borderId="18" xfId="0" applyFont="1" applyBorder="1" applyAlignment="1">
      <alignment horizontal="center" vertical="center"/>
    </xf>
    <xf numFmtId="180" fontId="26" fillId="0" borderId="18" xfId="0" applyNumberFormat="1" applyFont="1" applyBorder="1" applyAlignment="1">
      <alignment horizontal="center" vertical="center" wrapText="1"/>
    </xf>
    <xf numFmtId="180" fontId="26" fillId="0" borderId="18" xfId="0" applyNumberFormat="1" applyFont="1" applyBorder="1" applyAlignment="1">
      <alignment horizontal="center" vertical="center"/>
    </xf>
    <xf numFmtId="180" fontId="12" fillId="0" borderId="18" xfId="0" applyNumberFormat="1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180" fontId="26" fillId="0" borderId="1" xfId="0" applyNumberFormat="1" applyFont="1" applyBorder="1" applyAlignment="1">
      <alignment horizontal="center" vertical="center"/>
    </xf>
    <xf numFmtId="180" fontId="12" fillId="0" borderId="1" xfId="0" applyNumberFormat="1" applyFont="1" applyBorder="1" applyAlignment="1">
      <alignment horizontal="center" vertical="center"/>
    </xf>
    <xf numFmtId="180" fontId="1" fillId="0" borderId="17" xfId="0" applyNumberFormat="1" applyFont="1" applyBorder="1" applyAlignment="1">
      <alignment horizontal="center" vertical="center"/>
    </xf>
    <xf numFmtId="180" fontId="1" fillId="0" borderId="18" xfId="0" applyNumberFormat="1" applyFont="1" applyBorder="1" applyAlignment="1">
      <alignment horizontal="center" vertical="center"/>
    </xf>
    <xf numFmtId="10" fontId="1" fillId="0" borderId="1" xfId="11" applyNumberFormat="1" applyFont="1" applyBorder="1" applyAlignment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百分比 2 2" xfId="19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3" xfId="51"/>
  </cellStyles>
  <dxfs count="244"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wrapText="1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79" formatCode="0.00_);[Red]\(0.0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numFmt numFmtId="180" formatCode="0_);[Red]\(0\)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99FF"/>
      <color rgb="000000FF"/>
      <color rgb="008CBBDD"/>
      <color rgb="00FFCCCC"/>
      <color rgb="00FFE181"/>
      <color rgb="00FFCCFF"/>
      <color rgb="00FFFF99"/>
      <color rgb="00FFDC6D"/>
      <color rgb="00FF9999"/>
      <color rgb="00FFDB6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3797.6092400463" refreshedBy="Administrator" recordCount="4005">
  <cacheSource type="worksheet">
    <worksheetSource ref="A1:Y4006" sheet="电商--O2O"/>
  </cacheSource>
  <cacheFields count="25">
    <cacheField name="编码" numFmtId="49"/>
    <cacheField name="名称简称" numFmtId="0"/>
    <cacheField name="公司" numFmtId="0">
      <sharedItems count="10">
        <s v="湘北"/>
        <s v="湘南"/>
        <s v="上海"/>
        <s v="江苏"/>
        <s v="长沙"/>
        <s v="江西"/>
        <s v="广东"/>
        <s v="鄂中"/>
        <s v="武汉"/>
        <s v="河北"/>
      </sharedItems>
    </cacheField>
    <cacheField name="产权微调" numFmtId="0"/>
    <cacheField name="项目" numFmtId="0"/>
    <cacheField name="综合分类用" numFmtId="0">
      <sharedItems count="53">
        <s v="非收购"/>
        <s v="老医保-医保"/>
        <s v="南京17医保"/>
        <s v="18医保"/>
        <s v="19医保"/>
        <s v="收购-长沙双峰"/>
        <s v="收购-宁乡九芝堂"/>
        <s v="收购-湖北利川"/>
        <s v="南京18医保"/>
        <s v="老医保"/>
        <s v="收购-益荔康信"/>
        <s v="收购-江苏大盛"/>
        <s v="收购-灌云康盛"/>
        <s v="收购-布衣-医保"/>
        <s v="控股-洪湖普康"/>
        <s v="收购-浏阳天顺"/>
        <s v="收购-沙市心连心"/>
        <s v="收购-国大健康"/>
        <s v="控股-江西天顺"/>
        <s v="收购-益阳欣百康"/>
        <s v="南京19医保"/>
        <s v="控股-百姓人"/>
        <s v="控股-泰州博爱"/>
        <s v="控股-江苏如东"/>
        <s v="控股-上虹-医保店"/>
        <s v="收购-衡阳大众"/>
        <s v="控股-石家庄老医保"/>
        <s v="控股-石家庄非医保"/>
        <s v="控股-外阜老医保"/>
        <s v="控股-外阜非医保"/>
        <s v="控股-外阜18医保"/>
        <s v="19医保-医保"/>
        <s v="收购-南县世纪康"/>
        <s v="控股-无锡市民"/>
        <s v="收购-荆州中杰"/>
        <s v="收购-长沙森炎堂"/>
        <s v="控股-健康人"/>
        <s v="控股-隆顺堂-医保店"/>
        <s v="控股-泗洪时代"/>
        <s v="控股-爱尔康"/>
        <s v="老医保-卖场"/>
        <s v="19医保-卖场"/>
        <s v="控股-石家庄18医保"/>
        <s v="南京老医保"/>
        <s v="收购-布衣-卖场"/>
        <s v="控股-隆顺堂-非医保"/>
        <s v="控股-上虹-非医保"/>
        <s v="控股-石家庄19医保"/>
        <s v="收购-江苏南通"/>
        <s v="收购-粤海"/>
        <s v="收购-庆元堂"/>
        <s v="控股-石家庄17医保"/>
        <s v="收购-湖北孝感"/>
      </sharedItems>
    </cacheField>
    <cacheField name="2020任务用" numFmtId="0"/>
    <cacheField name="2020任务算日均用" numFmtId="14"/>
    <cacheField name="2020年销售额预算" numFmtId="176"/>
    <cacheField name="2020年毛利率预算" numFmtId="10"/>
    <cacheField name="2020年毛利额预算" numFmtId="176"/>
    <cacheField name="2019年销售额" numFmtId="176"/>
    <cacheField name="2019年毛利率" numFmtId="10"/>
    <cacheField name="2019年毛利额" numFmtId="176"/>
    <cacheField name="2019线上销售天数" numFmtId="177"/>
    <cacheField name="19按线上日均销" numFmtId="177"/>
    <cacheField name="19按线上日均毛" numFmtId="177"/>
    <cacheField name="天数" numFmtId="0"/>
    <cacheField name="门店营业天数改" numFmtId="0"/>
    <cacheField name="20销" numFmtId="201"/>
    <cacheField name="20毛" numFmtId="201"/>
    <cacheField name="19销" numFmtId="201"/>
    <cacheField name="19毛" numFmtId="201"/>
    <cacheField name="开业年份" numFmtId="0"/>
    <cacheField name="分类" numFmtId="0">
      <sharedItems count="5">
        <s v="N-5及以前"/>
        <s v="N-4"/>
        <s v="N-3"/>
        <s v="N-1"/>
        <s v="N-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5">
  <r>
    <n v="5003"/>
    <s v="鼎城谢家铺店"/>
    <x v="0"/>
    <s v="直营"/>
    <m/>
    <x v="0"/>
    <d v="2002-01-02T00:00:00"/>
    <d v="2002-01-02T00:00:00"/>
    <m/>
    <m/>
    <m/>
    <m/>
    <m/>
    <m/>
    <m/>
    <n v="0"/>
    <n v="0"/>
    <n v="6573"/>
    <n v="330"/>
    <n v="0"/>
    <n v="0"/>
    <n v="0"/>
    <n v="0"/>
    <n v="2002"/>
    <x v="0"/>
  </r>
  <r>
    <n v="5013"/>
    <s v="常德西洞庭店"/>
    <x v="0"/>
    <s v="直营"/>
    <m/>
    <x v="0"/>
    <d v="2003-03-30T00:00:00"/>
    <d v="2003-03-30T00:00:00"/>
    <m/>
    <m/>
    <m/>
    <m/>
    <m/>
    <m/>
    <m/>
    <n v="0"/>
    <n v="0"/>
    <n v="6121"/>
    <n v="330"/>
    <n v="0"/>
    <n v="0"/>
    <n v="0"/>
    <n v="0"/>
    <n v="2003"/>
    <x v="0"/>
  </r>
  <r>
    <n v="5014"/>
    <s v="鼎城灌溪店"/>
    <x v="0"/>
    <s v="直营"/>
    <m/>
    <x v="0"/>
    <d v="2003-06-13T00:00:00"/>
    <d v="2003-06-13T00:00:00"/>
    <m/>
    <m/>
    <m/>
    <m/>
    <m/>
    <m/>
    <m/>
    <n v="0"/>
    <n v="0"/>
    <n v="6046"/>
    <n v="330"/>
    <n v="0"/>
    <n v="0"/>
    <n v="0"/>
    <n v="0"/>
    <n v="2003"/>
    <x v="0"/>
  </r>
  <r>
    <n v="5021"/>
    <s v="汉寿东门店"/>
    <x v="0"/>
    <s v="直营"/>
    <m/>
    <x v="0"/>
    <d v="2004-03-28T00:00:00"/>
    <d v="2004-03-28T00:00:00"/>
    <m/>
    <m/>
    <m/>
    <m/>
    <m/>
    <m/>
    <m/>
    <n v="0"/>
    <n v="0"/>
    <n v="5757"/>
    <n v="330"/>
    <n v="0"/>
    <n v="0"/>
    <n v="0"/>
    <n v="0"/>
    <n v="2004"/>
    <x v="0"/>
  </r>
  <r>
    <n v="5039"/>
    <s v="鼎城韩公渡店"/>
    <x v="0"/>
    <s v="直营"/>
    <m/>
    <x v="0"/>
    <d v="2006-03-16T00:00:00"/>
    <d v="2006-03-16T00:00:00"/>
    <m/>
    <m/>
    <m/>
    <m/>
    <m/>
    <m/>
    <m/>
    <n v="0"/>
    <n v="0"/>
    <n v="5039"/>
    <n v="330"/>
    <n v="0"/>
    <n v="0"/>
    <n v="0"/>
    <n v="0"/>
    <n v="2006"/>
    <x v="0"/>
  </r>
  <r>
    <n v="5041"/>
    <s v="澧县澧阳南路店"/>
    <x v="0"/>
    <s v="直营"/>
    <m/>
    <x v="0"/>
    <d v="2006-04-22T00:00:00"/>
    <d v="2006-04-22T00:00:00"/>
    <m/>
    <m/>
    <m/>
    <m/>
    <m/>
    <m/>
    <m/>
    <n v="0"/>
    <n v="0"/>
    <n v="5002"/>
    <n v="330"/>
    <n v="0"/>
    <n v="0"/>
    <n v="0"/>
    <n v="0"/>
    <n v="2006"/>
    <x v="0"/>
  </r>
  <r>
    <n v="5048"/>
    <s v="澧县丁公桥店"/>
    <x v="0"/>
    <s v="直营"/>
    <m/>
    <x v="0"/>
    <d v="2007-01-20T00:00:00"/>
    <d v="2007-01-20T00:00:00"/>
    <m/>
    <m/>
    <m/>
    <m/>
    <m/>
    <m/>
    <m/>
    <n v="0"/>
    <n v="0"/>
    <n v="4729"/>
    <n v="330"/>
    <n v="0"/>
    <n v="0"/>
    <n v="0"/>
    <n v="0"/>
    <n v="2007"/>
    <x v="0"/>
  </r>
  <r>
    <n v="5061"/>
    <s v="澧县桃花滩店"/>
    <x v="0"/>
    <s v="直营"/>
    <m/>
    <x v="0"/>
    <d v="2008-02-23T00:00:00"/>
    <d v="2008-02-23T00:00:00"/>
    <m/>
    <m/>
    <m/>
    <m/>
    <m/>
    <m/>
    <m/>
    <n v="0"/>
    <n v="0"/>
    <n v="4330"/>
    <n v="330"/>
    <n v="0"/>
    <n v="0"/>
    <n v="0"/>
    <n v="0"/>
    <n v="2008"/>
    <x v="0"/>
  </r>
  <r>
    <n v="5079"/>
    <s v="慈利火车站店"/>
    <x v="0"/>
    <s v="直营"/>
    <m/>
    <x v="0"/>
    <d v="2008-08-23T00:00:00"/>
    <d v="2008-08-23T00:00:00"/>
    <m/>
    <m/>
    <m/>
    <m/>
    <m/>
    <m/>
    <m/>
    <n v="0"/>
    <n v="0"/>
    <n v="4148"/>
    <n v="330"/>
    <n v="0"/>
    <n v="0"/>
    <n v="0"/>
    <n v="0"/>
    <n v="2008"/>
    <x v="0"/>
  </r>
  <r>
    <n v="5083"/>
    <s v="桃江资江路店"/>
    <x v="0"/>
    <s v="直营"/>
    <m/>
    <x v="0"/>
    <d v="2008-11-15T00:00:00"/>
    <d v="2008-11-15T00:00:00"/>
    <m/>
    <m/>
    <m/>
    <m/>
    <m/>
    <m/>
    <m/>
    <n v="0"/>
    <n v="0"/>
    <n v="4064"/>
    <n v="330"/>
    <n v="0"/>
    <n v="0"/>
    <n v="0"/>
    <n v="0"/>
    <n v="2008"/>
    <x v="0"/>
  </r>
  <r>
    <n v="5151"/>
    <s v="衡阳车江镇店"/>
    <x v="1"/>
    <s v="直营"/>
    <m/>
    <x v="0"/>
    <d v="2010-07-16T00:00:00"/>
    <d v="2010-07-16T00:00:00"/>
    <m/>
    <m/>
    <m/>
    <m/>
    <m/>
    <m/>
    <m/>
    <n v="0"/>
    <n v="0"/>
    <n v="3456"/>
    <n v="330"/>
    <n v="0"/>
    <n v="0"/>
    <n v="0"/>
    <n v="0"/>
    <n v="2010"/>
    <x v="0"/>
  </r>
  <r>
    <n v="5157"/>
    <s v="常德西湖店"/>
    <x v="0"/>
    <s v="直营"/>
    <m/>
    <x v="0"/>
    <d v="2010-09-11T00:00:00"/>
    <d v="2010-09-11T00:00:00"/>
    <m/>
    <m/>
    <m/>
    <m/>
    <m/>
    <m/>
    <m/>
    <n v="0"/>
    <n v="0"/>
    <n v="3399"/>
    <n v="330"/>
    <n v="0"/>
    <n v="0"/>
    <n v="0"/>
    <n v="0"/>
    <n v="2010"/>
    <x v="0"/>
  </r>
  <r>
    <n v="5182"/>
    <s v="人民医保店"/>
    <x v="2"/>
    <s v="直营"/>
    <m/>
    <x v="1"/>
    <d v="2008-03-20T00:00:00"/>
    <d v="2008-03-20T00:00:00"/>
    <m/>
    <m/>
    <m/>
    <m/>
    <m/>
    <m/>
    <m/>
    <n v="0"/>
    <n v="0"/>
    <n v="4304"/>
    <n v="330"/>
    <n v="0"/>
    <n v="0"/>
    <n v="0"/>
    <n v="0"/>
    <n v="2008"/>
    <x v="0"/>
  </r>
  <r>
    <n v="5222"/>
    <s v="国和路医保店"/>
    <x v="2"/>
    <s v="直营"/>
    <m/>
    <x v="1"/>
    <d v="2009-12-18T00:00:00"/>
    <d v="2009-12-18T00:00:00"/>
    <m/>
    <m/>
    <m/>
    <m/>
    <m/>
    <m/>
    <m/>
    <n v="0"/>
    <n v="0"/>
    <n v="3666"/>
    <n v="330"/>
    <n v="0"/>
    <n v="0"/>
    <n v="0"/>
    <n v="0"/>
    <n v="2009"/>
    <x v="0"/>
  </r>
  <r>
    <n v="5428"/>
    <s v="澧县劳动路店"/>
    <x v="0"/>
    <s v="直营"/>
    <m/>
    <x v="0"/>
    <d v="2011-10-15T00:00:00"/>
    <d v="2011-10-15T00:00:00"/>
    <m/>
    <m/>
    <m/>
    <m/>
    <m/>
    <m/>
    <m/>
    <n v="0"/>
    <n v="0"/>
    <n v="3000"/>
    <n v="330"/>
    <n v="0"/>
    <n v="0"/>
    <n v="0"/>
    <n v="0"/>
    <n v="2011"/>
    <x v="0"/>
  </r>
  <r>
    <n v="5439"/>
    <s v="临澧合口店"/>
    <x v="0"/>
    <s v="直营"/>
    <m/>
    <x v="0"/>
    <d v="2011-10-22T00:00:00"/>
    <d v="2011-10-22T00:00:00"/>
    <m/>
    <m/>
    <m/>
    <m/>
    <m/>
    <m/>
    <m/>
    <n v="0"/>
    <n v="0"/>
    <n v="2993"/>
    <n v="330"/>
    <n v="0"/>
    <n v="0"/>
    <n v="0"/>
    <n v="0"/>
    <n v="2011"/>
    <x v="0"/>
  </r>
  <r>
    <n v="5458"/>
    <s v="汉阳路医保店"/>
    <x v="2"/>
    <s v="直营"/>
    <m/>
    <x v="1"/>
    <d v="2011-12-26T00:00:00"/>
    <d v="2011-12-26T00:00:00"/>
    <m/>
    <m/>
    <m/>
    <m/>
    <m/>
    <m/>
    <m/>
    <n v="0"/>
    <n v="0"/>
    <n v="2928"/>
    <n v="330"/>
    <n v="0"/>
    <n v="0"/>
    <n v="0"/>
    <n v="0"/>
    <n v="2011"/>
    <x v="0"/>
  </r>
  <r>
    <n v="5459"/>
    <s v="市光路医保店"/>
    <x v="2"/>
    <s v="直营"/>
    <m/>
    <x v="1"/>
    <d v="2011-12-26T00:00:00"/>
    <d v="2011-12-26T00:00:00"/>
    <m/>
    <m/>
    <m/>
    <m/>
    <m/>
    <m/>
    <m/>
    <n v="0"/>
    <n v="0"/>
    <n v="2928"/>
    <n v="330"/>
    <n v="0"/>
    <n v="0"/>
    <n v="0"/>
    <n v="0"/>
    <n v="2011"/>
    <x v="0"/>
  </r>
  <r>
    <n v="5460"/>
    <s v="胶东路医保店"/>
    <x v="2"/>
    <s v="直营"/>
    <m/>
    <x v="1"/>
    <d v="2011-12-26T00:00:00"/>
    <d v="2011-12-26T00:00:00"/>
    <m/>
    <m/>
    <m/>
    <m/>
    <m/>
    <m/>
    <m/>
    <n v="0"/>
    <n v="0"/>
    <n v="2928"/>
    <n v="330"/>
    <n v="0"/>
    <n v="0"/>
    <n v="0"/>
    <n v="0"/>
    <n v="2011"/>
    <x v="0"/>
  </r>
  <r>
    <n v="5477"/>
    <s v="松花江路医保店"/>
    <x v="2"/>
    <s v="直营"/>
    <m/>
    <x v="1"/>
    <d v="2012-01-01T00:00:00"/>
    <d v="2012-01-01T00:00:00"/>
    <m/>
    <m/>
    <m/>
    <m/>
    <m/>
    <m/>
    <m/>
    <n v="0"/>
    <n v="0"/>
    <n v="2922"/>
    <n v="330"/>
    <n v="0"/>
    <n v="0"/>
    <n v="0"/>
    <n v="0"/>
    <n v="2012"/>
    <x v="0"/>
  </r>
  <r>
    <n v="5478"/>
    <s v="七宝医保店"/>
    <x v="2"/>
    <s v="直营"/>
    <m/>
    <x v="1"/>
    <d v="2012-01-01T00:00:00"/>
    <d v="2012-01-01T00:00:00"/>
    <m/>
    <m/>
    <m/>
    <m/>
    <m/>
    <m/>
    <m/>
    <n v="0"/>
    <n v="0"/>
    <n v="2922"/>
    <n v="330"/>
    <n v="0"/>
    <n v="0"/>
    <n v="0"/>
    <n v="0"/>
    <n v="2012"/>
    <x v="0"/>
  </r>
  <r>
    <n v="5479"/>
    <s v="辽源西路医保店"/>
    <x v="2"/>
    <s v="直营"/>
    <m/>
    <x v="1"/>
    <d v="2012-01-01T00:00:00"/>
    <d v="2012-01-01T00:00:00"/>
    <m/>
    <m/>
    <m/>
    <m/>
    <m/>
    <m/>
    <m/>
    <n v="0"/>
    <n v="0"/>
    <n v="2922"/>
    <n v="330"/>
    <n v="0"/>
    <n v="0"/>
    <n v="0"/>
    <n v="0"/>
    <n v="2012"/>
    <x v="0"/>
  </r>
  <r>
    <n v="5492"/>
    <s v="津市保河堤店"/>
    <x v="0"/>
    <s v="直营"/>
    <m/>
    <x v="0"/>
    <d v="2012-02-29T00:00:00"/>
    <d v="2012-02-29T00:00:00"/>
    <m/>
    <m/>
    <m/>
    <m/>
    <m/>
    <m/>
    <m/>
    <n v="0"/>
    <n v="0"/>
    <n v="2863"/>
    <n v="330"/>
    <n v="0"/>
    <n v="0"/>
    <n v="0"/>
    <n v="0"/>
    <n v="2012"/>
    <x v="0"/>
  </r>
  <r>
    <n v="5508"/>
    <s v="常德斗姆湖店"/>
    <x v="0"/>
    <s v="直营"/>
    <m/>
    <x v="0"/>
    <d v="2012-03-30T00:00:00"/>
    <d v="2012-03-30T00:00:00"/>
    <m/>
    <m/>
    <m/>
    <m/>
    <m/>
    <m/>
    <m/>
    <n v="0"/>
    <n v="0"/>
    <n v="2833"/>
    <n v="330"/>
    <n v="0"/>
    <n v="0"/>
    <n v="0"/>
    <n v="0"/>
    <n v="2012"/>
    <x v="0"/>
  </r>
  <r>
    <n v="5546"/>
    <s v="徐州庞庄店"/>
    <x v="3"/>
    <s v="直营"/>
    <m/>
    <x v="0"/>
    <d v="2012-06-30T00:00:00"/>
    <d v="2012-06-30T00:00:00"/>
    <m/>
    <m/>
    <m/>
    <m/>
    <m/>
    <m/>
    <m/>
    <n v="0"/>
    <n v="0"/>
    <n v="2741"/>
    <n v="330"/>
    <n v="0"/>
    <n v="0"/>
    <n v="0"/>
    <n v="0"/>
    <n v="2012"/>
    <x v="0"/>
  </r>
  <r>
    <n v="5551"/>
    <s v="临澧新安店"/>
    <x v="0"/>
    <s v="直营"/>
    <m/>
    <x v="0"/>
    <d v="2012-07-21T00:00:00"/>
    <d v="2012-07-21T00:00:00"/>
    <m/>
    <m/>
    <m/>
    <m/>
    <m/>
    <m/>
    <m/>
    <n v="0"/>
    <n v="0"/>
    <n v="2720"/>
    <n v="330"/>
    <n v="0"/>
    <n v="0"/>
    <n v="0"/>
    <n v="0"/>
    <n v="2012"/>
    <x v="0"/>
  </r>
  <r>
    <n v="5552"/>
    <s v="控江路医保店"/>
    <x v="2"/>
    <s v="直营"/>
    <m/>
    <x v="1"/>
    <d v="2006-03-25T00:00:00"/>
    <d v="2006-03-25T00:00:00"/>
    <m/>
    <m/>
    <m/>
    <m/>
    <m/>
    <m/>
    <m/>
    <n v="0"/>
    <n v="0"/>
    <n v="5030"/>
    <n v="330"/>
    <n v="0"/>
    <n v="0"/>
    <n v="0"/>
    <n v="0"/>
    <n v="2006"/>
    <x v="0"/>
  </r>
  <r>
    <n v="5554"/>
    <s v="永州双牌紫金中路店"/>
    <x v="1"/>
    <s v="直营"/>
    <m/>
    <x v="0"/>
    <d v="2012-07-07T00:00:00"/>
    <d v="2012-07-07T00:00:00"/>
    <m/>
    <m/>
    <m/>
    <m/>
    <m/>
    <m/>
    <m/>
    <n v="0"/>
    <n v="0"/>
    <n v="2734"/>
    <n v="330"/>
    <n v="0"/>
    <n v="0"/>
    <n v="0"/>
    <n v="0"/>
    <n v="2012"/>
    <x v="0"/>
  </r>
  <r>
    <n v="5555"/>
    <s v="永州双牌金石街店"/>
    <x v="1"/>
    <s v="直营"/>
    <m/>
    <x v="0"/>
    <d v="2012-07-07T00:00:00"/>
    <d v="2012-07-07T00:00:00"/>
    <m/>
    <m/>
    <m/>
    <m/>
    <m/>
    <m/>
    <m/>
    <n v="0"/>
    <n v="0"/>
    <n v="2734"/>
    <n v="330"/>
    <n v="0"/>
    <n v="0"/>
    <n v="0"/>
    <n v="0"/>
    <n v="2012"/>
    <x v="0"/>
  </r>
  <r>
    <n v="5569"/>
    <s v="澧县大堰垱店"/>
    <x v="0"/>
    <s v="直营"/>
    <m/>
    <x v="0"/>
    <d v="2012-07-28T00:00:00"/>
    <d v="2012-07-28T00:00:00"/>
    <m/>
    <m/>
    <m/>
    <m/>
    <m/>
    <m/>
    <m/>
    <n v="0"/>
    <n v="0"/>
    <n v="2713"/>
    <n v="330"/>
    <n v="0"/>
    <n v="0"/>
    <n v="0"/>
    <n v="0"/>
    <n v="2012"/>
    <x v="0"/>
  </r>
  <r>
    <n v="5573"/>
    <s v="铜山区柳新店"/>
    <x v="3"/>
    <s v="直营"/>
    <m/>
    <x v="0"/>
    <d v="2012-08-30T00:00:00"/>
    <d v="2012-08-30T00:00:00"/>
    <m/>
    <m/>
    <m/>
    <m/>
    <m/>
    <m/>
    <m/>
    <n v="0"/>
    <n v="0"/>
    <n v="2680"/>
    <n v="330"/>
    <n v="0"/>
    <n v="0"/>
    <n v="0"/>
    <n v="0"/>
    <n v="2012"/>
    <x v="0"/>
  </r>
  <r>
    <n v="5581"/>
    <s v="益阳桃花仑西路店"/>
    <x v="0"/>
    <s v="直营"/>
    <m/>
    <x v="0"/>
    <d v="2012-09-22T00:00:00"/>
    <d v="2012-09-22T00:00:00"/>
    <m/>
    <m/>
    <m/>
    <m/>
    <m/>
    <m/>
    <m/>
    <n v="0"/>
    <n v="0"/>
    <n v="2657"/>
    <n v="330"/>
    <n v="0"/>
    <n v="0"/>
    <n v="0"/>
    <n v="0"/>
    <n v="2012"/>
    <x v="0"/>
  </r>
  <r>
    <n v="5588"/>
    <s v="淮安三树店"/>
    <x v="3"/>
    <s v="直营"/>
    <m/>
    <x v="0"/>
    <d v="2012-10-24T00:00:00"/>
    <d v="2012-10-24T00:00:00"/>
    <m/>
    <m/>
    <m/>
    <m/>
    <m/>
    <m/>
    <m/>
    <n v="0"/>
    <n v="0"/>
    <n v="2625"/>
    <n v="330"/>
    <n v="0"/>
    <n v="0"/>
    <n v="0"/>
    <n v="0"/>
    <n v="2012"/>
    <x v="0"/>
  </r>
  <r>
    <n v="5602"/>
    <s v="淮安平桥店"/>
    <x v="3"/>
    <s v="直营"/>
    <m/>
    <x v="0"/>
    <d v="2012-11-30T00:00:00"/>
    <d v="2012-11-30T00:00:00"/>
    <m/>
    <m/>
    <m/>
    <m/>
    <m/>
    <m/>
    <m/>
    <n v="0"/>
    <n v="0"/>
    <n v="2588"/>
    <n v="330"/>
    <n v="0"/>
    <n v="0"/>
    <n v="0"/>
    <n v="0"/>
    <n v="2012"/>
    <x v="0"/>
  </r>
  <r>
    <n v="5630"/>
    <s v="徐州房村镇店"/>
    <x v="3"/>
    <s v="直营"/>
    <m/>
    <x v="0"/>
    <d v="2012-12-28T00:00:00"/>
    <d v="2012-12-28T00:00:00"/>
    <m/>
    <m/>
    <m/>
    <m/>
    <m/>
    <m/>
    <m/>
    <n v="0"/>
    <n v="0"/>
    <n v="2560"/>
    <n v="330"/>
    <n v="0"/>
    <n v="0"/>
    <n v="0"/>
    <n v="0"/>
    <n v="2012"/>
    <x v="0"/>
  </r>
  <r>
    <n v="5636"/>
    <s v="徐州茅村镇店"/>
    <x v="3"/>
    <s v="直营"/>
    <m/>
    <x v="0"/>
    <d v="2013-01-26T00:00:00"/>
    <d v="2013-01-26T00:00:00"/>
    <m/>
    <m/>
    <m/>
    <m/>
    <m/>
    <m/>
    <m/>
    <n v="0"/>
    <n v="0"/>
    <n v="2531"/>
    <n v="330"/>
    <n v="0"/>
    <n v="0"/>
    <n v="0"/>
    <n v="0"/>
    <n v="2013"/>
    <x v="0"/>
  </r>
  <r>
    <n v="5637"/>
    <s v="长沙黄花镇店"/>
    <x v="4"/>
    <s v="直营"/>
    <m/>
    <x v="0"/>
    <d v="2013-02-28T00:00:00"/>
    <d v="2013-02-28T00:00:00"/>
    <m/>
    <m/>
    <m/>
    <m/>
    <m/>
    <m/>
    <m/>
    <n v="0"/>
    <n v="0"/>
    <n v="2498"/>
    <n v="330"/>
    <n v="0"/>
    <n v="0"/>
    <n v="0"/>
    <n v="0"/>
    <n v="2013"/>
    <x v="0"/>
  </r>
  <r>
    <n v="5641"/>
    <s v="祁东县正东路店"/>
    <x v="1"/>
    <s v="直营"/>
    <m/>
    <x v="0"/>
    <d v="2013-03-09T00:00:00"/>
    <d v="2013-03-09T00:00:00"/>
    <m/>
    <m/>
    <m/>
    <m/>
    <m/>
    <m/>
    <m/>
    <n v="0"/>
    <n v="0"/>
    <n v="2489"/>
    <n v="330"/>
    <n v="0"/>
    <n v="0"/>
    <n v="0"/>
    <n v="0"/>
    <n v="2013"/>
    <x v="0"/>
  </r>
  <r>
    <n v="5646"/>
    <s v="益阳桃江马迹塘店"/>
    <x v="0"/>
    <s v="直营"/>
    <m/>
    <x v="0"/>
    <d v="2013-03-30T00:00:00"/>
    <d v="2013-03-30T00:00:00"/>
    <m/>
    <m/>
    <m/>
    <m/>
    <m/>
    <m/>
    <m/>
    <n v="0"/>
    <n v="0"/>
    <n v="2468"/>
    <n v="330"/>
    <n v="0"/>
    <n v="0"/>
    <n v="0"/>
    <n v="0"/>
    <n v="2013"/>
    <x v="0"/>
  </r>
  <r>
    <n v="5649"/>
    <s v="桃源茶庵铺店"/>
    <x v="0"/>
    <s v="直营"/>
    <m/>
    <x v="0"/>
    <d v="2013-04-26T00:00:00"/>
    <d v="2013-04-26T00:00:00"/>
    <m/>
    <m/>
    <m/>
    <m/>
    <m/>
    <m/>
    <m/>
    <n v="0"/>
    <n v="0"/>
    <n v="2441"/>
    <n v="330"/>
    <n v="0"/>
    <n v="0"/>
    <n v="0"/>
    <n v="0"/>
    <n v="2013"/>
    <x v="0"/>
  </r>
  <r>
    <n v="5651"/>
    <s v="南京梅欣一店"/>
    <x v="3"/>
    <s v="直营"/>
    <m/>
    <x v="2"/>
    <d v="2013-05-18T00:00:00"/>
    <d v="2013-05-18T00:00:00"/>
    <m/>
    <m/>
    <m/>
    <m/>
    <m/>
    <m/>
    <m/>
    <n v="0"/>
    <n v="0"/>
    <n v="2419"/>
    <n v="330"/>
    <n v="0"/>
    <n v="0"/>
    <n v="0"/>
    <n v="0"/>
    <n v="2013"/>
    <x v="0"/>
  </r>
  <r>
    <n v="5656"/>
    <s v="石门皂市店"/>
    <x v="0"/>
    <s v="直营"/>
    <m/>
    <x v="0"/>
    <d v="2013-05-28T00:00:00"/>
    <d v="2013-05-28T00:00:00"/>
    <m/>
    <m/>
    <m/>
    <m/>
    <m/>
    <m/>
    <m/>
    <n v="0"/>
    <n v="0"/>
    <n v="2409"/>
    <n v="330"/>
    <n v="0"/>
    <n v="0"/>
    <n v="0"/>
    <n v="0"/>
    <n v="2013"/>
    <x v="0"/>
  </r>
  <r>
    <n v="5657"/>
    <s v="鼎城周家店店"/>
    <x v="0"/>
    <s v="直营"/>
    <m/>
    <x v="0"/>
    <d v="2013-05-25T00:00:00"/>
    <d v="2013-05-25T00:00:00"/>
    <m/>
    <m/>
    <m/>
    <m/>
    <m/>
    <m/>
    <m/>
    <n v="0"/>
    <n v="0"/>
    <n v="2412"/>
    <n v="330"/>
    <n v="0"/>
    <n v="0"/>
    <n v="0"/>
    <n v="0"/>
    <n v="2013"/>
    <x v="0"/>
  </r>
  <r>
    <n v="5659"/>
    <s v="常德鼎城草坪店"/>
    <x v="0"/>
    <s v="直营"/>
    <m/>
    <x v="0"/>
    <d v="2013-06-15T00:00:00"/>
    <d v="2013-06-15T00:00:00"/>
    <m/>
    <m/>
    <m/>
    <m/>
    <m/>
    <m/>
    <m/>
    <n v="0"/>
    <n v="0"/>
    <n v="2391"/>
    <n v="330"/>
    <n v="0"/>
    <n v="0"/>
    <n v="0"/>
    <n v="0"/>
    <n v="2013"/>
    <x v="0"/>
  </r>
  <r>
    <n v="5669"/>
    <s v="汉寿蒋家嘴店"/>
    <x v="0"/>
    <s v="直营"/>
    <m/>
    <x v="0"/>
    <d v="2013-07-06T00:00:00"/>
    <d v="2013-07-06T00:00:00"/>
    <m/>
    <m/>
    <m/>
    <m/>
    <m/>
    <m/>
    <m/>
    <n v="0"/>
    <n v="0"/>
    <n v="2370"/>
    <n v="330"/>
    <n v="0"/>
    <n v="0"/>
    <n v="0"/>
    <n v="0"/>
    <n v="2013"/>
    <x v="0"/>
  </r>
  <r>
    <n v="5683"/>
    <s v="曹杨路医保店"/>
    <x v="2"/>
    <s v="直营"/>
    <m/>
    <x v="1"/>
    <d v="2013-10-31T00:00:00"/>
    <d v="2013-10-31T00:00:00"/>
    <m/>
    <m/>
    <m/>
    <m/>
    <m/>
    <m/>
    <m/>
    <n v="0"/>
    <n v="0"/>
    <n v="2253"/>
    <n v="330"/>
    <n v="0"/>
    <n v="0"/>
    <n v="0"/>
    <n v="0"/>
    <n v="2013"/>
    <x v="0"/>
  </r>
  <r>
    <n v="5684"/>
    <s v="长临路医保店"/>
    <x v="2"/>
    <s v="直营"/>
    <m/>
    <x v="1"/>
    <d v="2013-10-31T00:00:00"/>
    <d v="2013-10-31T00:00:00"/>
    <m/>
    <m/>
    <m/>
    <m/>
    <m/>
    <m/>
    <m/>
    <n v="0"/>
    <n v="0"/>
    <n v="2253"/>
    <n v="330"/>
    <n v="0"/>
    <n v="0"/>
    <n v="0"/>
    <n v="0"/>
    <n v="2013"/>
    <x v="0"/>
  </r>
  <r>
    <n v="5711"/>
    <s v="蒋巷联谊路店"/>
    <x v="5"/>
    <s v="直营"/>
    <m/>
    <x v="3"/>
    <d v="2014-01-18T00:00:00"/>
    <d v="2014-01-18T00:00:00"/>
    <m/>
    <m/>
    <m/>
    <m/>
    <m/>
    <m/>
    <m/>
    <n v="0"/>
    <n v="0"/>
    <n v="2174"/>
    <n v="330"/>
    <n v="0"/>
    <n v="0"/>
    <n v="0"/>
    <n v="0"/>
    <n v="2014"/>
    <x v="0"/>
  </r>
  <r>
    <n v="5721"/>
    <s v="上海德平路医保店"/>
    <x v="2"/>
    <s v="直营"/>
    <m/>
    <x v="1"/>
    <d v="2014-03-31T00:00:00"/>
    <d v="2014-03-31T00:00:00"/>
    <m/>
    <m/>
    <m/>
    <m/>
    <m/>
    <m/>
    <m/>
    <n v="0"/>
    <n v="0"/>
    <n v="2102"/>
    <n v="330"/>
    <n v="0"/>
    <n v="0"/>
    <n v="0"/>
    <n v="0"/>
    <n v="2014"/>
    <x v="0"/>
  </r>
  <r>
    <n v="5728"/>
    <s v="徐州张集店"/>
    <x v="3"/>
    <s v="直营"/>
    <m/>
    <x v="0"/>
    <d v="2014-03-29T00:00:00"/>
    <d v="2014-03-29T00:00:00"/>
    <m/>
    <m/>
    <m/>
    <m/>
    <m/>
    <m/>
    <m/>
    <n v="0"/>
    <n v="0"/>
    <n v="2104"/>
    <n v="330"/>
    <n v="0"/>
    <n v="0"/>
    <n v="0"/>
    <n v="0"/>
    <n v="2014"/>
    <x v="0"/>
  </r>
  <r>
    <n v="5736"/>
    <s v="澧县小渡口店"/>
    <x v="0"/>
    <s v="直营"/>
    <m/>
    <x v="0"/>
    <d v="2014-04-19T00:00:00"/>
    <d v="2014-04-19T00:00:00"/>
    <m/>
    <m/>
    <m/>
    <m/>
    <m/>
    <m/>
    <m/>
    <n v="0"/>
    <n v="0"/>
    <n v="2083"/>
    <n v="330"/>
    <n v="0"/>
    <n v="0"/>
    <n v="0"/>
    <n v="0"/>
    <n v="2014"/>
    <x v="0"/>
  </r>
  <r>
    <n v="5755"/>
    <s v="湘潭中路铺镇店"/>
    <x v="4"/>
    <s v="直营"/>
    <m/>
    <x v="0"/>
    <d v="2014-04-27T00:00:00"/>
    <d v="2014-04-27T00:00:00"/>
    <m/>
    <m/>
    <m/>
    <m/>
    <m/>
    <m/>
    <m/>
    <n v="0"/>
    <n v="0"/>
    <n v="2075"/>
    <n v="330"/>
    <n v="0"/>
    <n v="0"/>
    <n v="0"/>
    <n v="0"/>
    <n v="2014"/>
    <x v="0"/>
  </r>
  <r>
    <n v="5761"/>
    <s v="徐州马坡店"/>
    <x v="3"/>
    <s v="直营"/>
    <m/>
    <x v="0"/>
    <d v="2014-06-06T00:00:00"/>
    <d v="2014-06-06T00:00:00"/>
    <m/>
    <m/>
    <m/>
    <m/>
    <m/>
    <m/>
    <m/>
    <n v="0"/>
    <n v="0"/>
    <n v="2035"/>
    <n v="330"/>
    <n v="0"/>
    <n v="0"/>
    <n v="0"/>
    <n v="0"/>
    <n v="2014"/>
    <x v="0"/>
  </r>
  <r>
    <n v="5777"/>
    <s v="鼎城许家桥店"/>
    <x v="0"/>
    <s v="直营"/>
    <m/>
    <x v="0"/>
    <d v="2014-06-21T00:00:00"/>
    <d v="2014-06-21T00:00:00"/>
    <m/>
    <m/>
    <m/>
    <m/>
    <m/>
    <m/>
    <m/>
    <n v="0"/>
    <n v="0"/>
    <n v="2020"/>
    <n v="330"/>
    <n v="0"/>
    <n v="0"/>
    <n v="0"/>
    <n v="0"/>
    <n v="2014"/>
    <x v="0"/>
  </r>
  <r>
    <n v="5778"/>
    <s v="鼎城石公桥店"/>
    <x v="0"/>
    <s v="直营"/>
    <m/>
    <x v="0"/>
    <d v="2014-06-21T00:00:00"/>
    <d v="2014-06-21T00:00:00"/>
    <m/>
    <m/>
    <m/>
    <m/>
    <m/>
    <m/>
    <m/>
    <n v="0"/>
    <n v="0"/>
    <n v="2020"/>
    <n v="330"/>
    <n v="0"/>
    <n v="0"/>
    <n v="0"/>
    <n v="0"/>
    <n v="2014"/>
    <x v="0"/>
  </r>
  <r>
    <n v="5791"/>
    <s v="澧县翊武路店"/>
    <x v="0"/>
    <s v="直营"/>
    <m/>
    <x v="0"/>
    <d v="2014-06-28T00:00:00"/>
    <d v="2014-06-28T00:00:00"/>
    <m/>
    <m/>
    <m/>
    <m/>
    <m/>
    <m/>
    <m/>
    <n v="0"/>
    <n v="0"/>
    <n v="2013"/>
    <n v="330"/>
    <n v="0"/>
    <n v="0"/>
    <n v="0"/>
    <n v="0"/>
    <n v="2014"/>
    <x v="0"/>
  </r>
  <r>
    <n v="5792"/>
    <s v="桃江武潭店"/>
    <x v="0"/>
    <s v="直营"/>
    <m/>
    <x v="0"/>
    <d v="2014-06-28T00:00:00"/>
    <d v="2014-06-28T00:00:00"/>
    <m/>
    <m/>
    <m/>
    <m/>
    <m/>
    <m/>
    <m/>
    <n v="0"/>
    <n v="0"/>
    <n v="2013"/>
    <n v="330"/>
    <n v="0"/>
    <n v="0"/>
    <n v="0"/>
    <n v="0"/>
    <n v="2014"/>
    <x v="0"/>
  </r>
  <r>
    <n v="5811"/>
    <s v="浏阳普迹镇店"/>
    <x v="4"/>
    <s v="直营"/>
    <m/>
    <x v="0"/>
    <d v="2014-08-30T00:00:00"/>
    <d v="2014-08-30T00:00:00"/>
    <m/>
    <m/>
    <m/>
    <m/>
    <m/>
    <m/>
    <m/>
    <n v="0"/>
    <n v="0"/>
    <n v="1950"/>
    <n v="330"/>
    <n v="0"/>
    <n v="0"/>
    <n v="0"/>
    <n v="0"/>
    <n v="2014"/>
    <x v="0"/>
  </r>
  <r>
    <n v="5851"/>
    <s v="常德鼎城蔡家岗店"/>
    <x v="0"/>
    <s v="直营"/>
    <m/>
    <x v="0"/>
    <d v="2014-11-22T00:00:00"/>
    <d v="2014-11-22T00:00:00"/>
    <m/>
    <m/>
    <m/>
    <m/>
    <m/>
    <m/>
    <m/>
    <n v="0"/>
    <n v="0"/>
    <n v="1866"/>
    <n v="330"/>
    <n v="0"/>
    <n v="0"/>
    <n v="0"/>
    <n v="0"/>
    <n v="2014"/>
    <x v="0"/>
  </r>
  <r>
    <n v="5866"/>
    <s v="浏阳永和镇店"/>
    <x v="4"/>
    <s v="直营"/>
    <m/>
    <x v="0"/>
    <d v="2014-12-31T00:00:00"/>
    <d v="2014-12-31T00:00:00"/>
    <m/>
    <m/>
    <m/>
    <m/>
    <m/>
    <m/>
    <m/>
    <n v="0"/>
    <n v="0"/>
    <n v="1827"/>
    <n v="330"/>
    <n v="0"/>
    <n v="0"/>
    <n v="0"/>
    <n v="0"/>
    <n v="2014"/>
    <x v="0"/>
  </r>
  <r>
    <n v="5895"/>
    <s v="湘潭花石镇店"/>
    <x v="4"/>
    <s v="直营"/>
    <m/>
    <x v="0"/>
    <d v="2014-12-31T00:00:00"/>
    <d v="2014-12-31T00:00:00"/>
    <m/>
    <m/>
    <m/>
    <m/>
    <m/>
    <m/>
    <m/>
    <n v="0"/>
    <n v="0"/>
    <n v="1827"/>
    <n v="330"/>
    <n v="0"/>
    <n v="0"/>
    <n v="0"/>
    <n v="0"/>
    <n v="2014"/>
    <x v="0"/>
  </r>
  <r>
    <n v="5934"/>
    <s v="澧县护城路店"/>
    <x v="0"/>
    <s v="直营"/>
    <m/>
    <x v="0"/>
    <d v="2015-05-30T00:00:00"/>
    <d v="2015-05-30T00:00:00"/>
    <m/>
    <m/>
    <m/>
    <m/>
    <m/>
    <m/>
    <m/>
    <n v="0"/>
    <n v="0"/>
    <n v="1677"/>
    <n v="330"/>
    <n v="0"/>
    <n v="0"/>
    <n v="0"/>
    <n v="0"/>
    <n v="2015"/>
    <x v="0"/>
  </r>
  <r>
    <n v="5936"/>
    <s v="澧县朱家堰店"/>
    <x v="0"/>
    <s v="直营"/>
    <m/>
    <x v="0"/>
    <d v="2015-04-18T00:00:00"/>
    <d v="2015-04-18T00:00:00"/>
    <m/>
    <m/>
    <m/>
    <m/>
    <m/>
    <m/>
    <m/>
    <n v="0"/>
    <n v="0"/>
    <n v="1719"/>
    <n v="330"/>
    <n v="0"/>
    <n v="0"/>
    <n v="0"/>
    <n v="0"/>
    <n v="2015"/>
    <x v="0"/>
  </r>
  <r>
    <n v="5940"/>
    <s v="进贤李渡大道店"/>
    <x v="5"/>
    <s v="直营"/>
    <m/>
    <x v="3"/>
    <d v="2015-06-15T00:00:00"/>
    <d v="2015-06-15T00:00:00"/>
    <m/>
    <m/>
    <m/>
    <m/>
    <m/>
    <m/>
    <m/>
    <n v="0"/>
    <n v="0"/>
    <n v="1661"/>
    <n v="330"/>
    <n v="0"/>
    <n v="0"/>
    <n v="0"/>
    <n v="0"/>
    <n v="2015"/>
    <x v="0"/>
  </r>
  <r>
    <n v="5975"/>
    <s v="临澧佘市桥店"/>
    <x v="0"/>
    <s v="直营"/>
    <m/>
    <x v="0"/>
    <d v="2015-06-08T00:00:00"/>
    <d v="2015-06-08T00:00:00"/>
    <m/>
    <m/>
    <m/>
    <m/>
    <m/>
    <m/>
    <m/>
    <n v="0"/>
    <n v="0"/>
    <n v="1668"/>
    <n v="330"/>
    <n v="0"/>
    <n v="0"/>
    <n v="0"/>
    <n v="0"/>
    <n v="2015"/>
    <x v="0"/>
  </r>
  <r>
    <n v="5981"/>
    <s v="华容注滋口镇店"/>
    <x v="4"/>
    <s v="直营"/>
    <m/>
    <x v="0"/>
    <d v="2015-06-27T00:00:00"/>
    <d v="2015-06-27T00:00:00"/>
    <m/>
    <m/>
    <m/>
    <m/>
    <m/>
    <m/>
    <m/>
    <n v="0"/>
    <n v="0"/>
    <n v="1649"/>
    <n v="330"/>
    <n v="0"/>
    <n v="0"/>
    <n v="0"/>
    <n v="0"/>
    <n v="2015"/>
    <x v="0"/>
  </r>
  <r>
    <n v="6007"/>
    <s v="上海淞南路医保店"/>
    <x v="2"/>
    <s v="直营"/>
    <m/>
    <x v="1"/>
    <d v="2015-08-01T00:00:00"/>
    <d v="2015-08-01T00:00:00"/>
    <m/>
    <m/>
    <m/>
    <m/>
    <m/>
    <m/>
    <m/>
    <n v="0"/>
    <n v="0"/>
    <n v="1614"/>
    <n v="330"/>
    <n v="0"/>
    <n v="0"/>
    <n v="0"/>
    <n v="0"/>
    <n v="2015"/>
    <x v="0"/>
  </r>
  <r>
    <n v="6008"/>
    <s v="上海广粤路医保店"/>
    <x v="2"/>
    <s v="直营"/>
    <m/>
    <x v="1"/>
    <d v="2015-08-01T00:00:00"/>
    <d v="2015-08-01T00:00:00"/>
    <m/>
    <m/>
    <m/>
    <m/>
    <m/>
    <m/>
    <m/>
    <n v="0"/>
    <n v="0"/>
    <n v="1614"/>
    <n v="330"/>
    <n v="0"/>
    <n v="0"/>
    <n v="0"/>
    <n v="0"/>
    <n v="2015"/>
    <x v="0"/>
  </r>
  <r>
    <n v="6009"/>
    <s v="上海逸仙路医保店"/>
    <x v="2"/>
    <s v="直营"/>
    <m/>
    <x v="1"/>
    <d v="2015-08-01T00:00:00"/>
    <d v="2015-08-01T00:00:00"/>
    <m/>
    <m/>
    <m/>
    <m/>
    <m/>
    <m/>
    <m/>
    <n v="0"/>
    <n v="0"/>
    <n v="1614"/>
    <n v="330"/>
    <n v="0"/>
    <n v="0"/>
    <n v="0"/>
    <n v="0"/>
    <n v="2015"/>
    <x v="0"/>
  </r>
  <r>
    <n v="6010"/>
    <s v="上海保德路医保店"/>
    <x v="2"/>
    <s v="直营"/>
    <m/>
    <x v="1"/>
    <d v="2015-08-01T00:00:00"/>
    <d v="2015-08-01T00:00:00"/>
    <m/>
    <m/>
    <m/>
    <m/>
    <m/>
    <m/>
    <m/>
    <n v="0"/>
    <n v="0"/>
    <n v="1614"/>
    <n v="330"/>
    <n v="0"/>
    <n v="0"/>
    <n v="0"/>
    <n v="0"/>
    <n v="2015"/>
    <x v="0"/>
  </r>
  <r>
    <n v="6011"/>
    <s v="上海卫零路医保店"/>
    <x v="2"/>
    <s v="直营"/>
    <m/>
    <x v="1"/>
    <d v="2015-08-01T00:00:00"/>
    <d v="2015-08-01T00:00:00"/>
    <m/>
    <m/>
    <m/>
    <m/>
    <m/>
    <m/>
    <m/>
    <n v="0"/>
    <n v="0"/>
    <n v="1614"/>
    <n v="330"/>
    <n v="0"/>
    <n v="0"/>
    <n v="0"/>
    <n v="0"/>
    <n v="2015"/>
    <x v="0"/>
  </r>
  <r>
    <n v="6020"/>
    <s v="桃江芙蓉路店"/>
    <x v="0"/>
    <s v="直营"/>
    <m/>
    <x v="0"/>
    <d v="2015-07-31T00:00:00"/>
    <d v="2015-07-31T00:00:00"/>
    <m/>
    <m/>
    <m/>
    <m/>
    <m/>
    <m/>
    <m/>
    <n v="0"/>
    <n v="0"/>
    <n v="1615"/>
    <n v="330"/>
    <n v="0"/>
    <n v="0"/>
    <n v="0"/>
    <n v="0"/>
    <n v="2015"/>
    <x v="0"/>
  </r>
  <r>
    <n v="6074"/>
    <s v="上海顾戴路医保店"/>
    <x v="2"/>
    <s v="直营"/>
    <s v="上海五洲"/>
    <x v="1"/>
    <d v="2015-09-30T00:00:00"/>
    <d v="2015-09-30T00:00:00"/>
    <m/>
    <m/>
    <m/>
    <m/>
    <m/>
    <m/>
    <m/>
    <n v="0"/>
    <n v="0"/>
    <n v="1554"/>
    <n v="330"/>
    <n v="0"/>
    <n v="0"/>
    <n v="0"/>
    <n v="0"/>
    <n v="2015"/>
    <x v="0"/>
  </r>
  <r>
    <n v="6076"/>
    <s v="万里医保店"/>
    <x v="2"/>
    <s v="直营"/>
    <s v="上海五洲"/>
    <x v="1"/>
    <d v="2015-09-30T00:00:00"/>
    <d v="2015-09-30T00:00:00"/>
    <m/>
    <m/>
    <m/>
    <m/>
    <m/>
    <m/>
    <m/>
    <n v="0"/>
    <n v="0"/>
    <n v="1554"/>
    <n v="330"/>
    <n v="0"/>
    <n v="0"/>
    <n v="0"/>
    <n v="0"/>
    <n v="2015"/>
    <x v="0"/>
  </r>
  <r>
    <n v="6078"/>
    <s v="上海航北路医保店"/>
    <x v="2"/>
    <s v="直营"/>
    <s v="上海五洲"/>
    <x v="1"/>
    <d v="2015-09-30T00:00:00"/>
    <d v="2015-09-30T00:00:00"/>
    <m/>
    <m/>
    <m/>
    <m/>
    <m/>
    <m/>
    <m/>
    <n v="0"/>
    <n v="0"/>
    <n v="1554"/>
    <n v="330"/>
    <n v="0"/>
    <n v="0"/>
    <n v="0"/>
    <n v="0"/>
    <n v="2015"/>
    <x v="0"/>
  </r>
  <r>
    <n v="6080"/>
    <s v="上海碧波路医保店"/>
    <x v="2"/>
    <s v="直营"/>
    <s v="上海五洲"/>
    <x v="1"/>
    <d v="2015-09-30T00:00:00"/>
    <d v="2015-09-30T00:00:00"/>
    <m/>
    <m/>
    <m/>
    <m/>
    <m/>
    <m/>
    <m/>
    <n v="0"/>
    <n v="0"/>
    <n v="1554"/>
    <n v="330"/>
    <n v="0"/>
    <n v="0"/>
    <n v="0"/>
    <n v="0"/>
    <n v="2015"/>
    <x v="0"/>
  </r>
  <r>
    <n v="6082"/>
    <s v="场中路二店医保店"/>
    <x v="2"/>
    <s v="直营"/>
    <s v="上海五洲"/>
    <x v="1"/>
    <d v="2015-09-30T00:00:00"/>
    <d v="2015-09-30T00:00:00"/>
    <m/>
    <m/>
    <m/>
    <m/>
    <m/>
    <m/>
    <m/>
    <n v="0"/>
    <n v="0"/>
    <n v="1554"/>
    <n v="330"/>
    <n v="0"/>
    <n v="0"/>
    <n v="0"/>
    <n v="0"/>
    <n v="2015"/>
    <x v="0"/>
  </r>
  <r>
    <n v="6085"/>
    <s v="常德鼎城蒿子港店"/>
    <x v="0"/>
    <s v="直营"/>
    <m/>
    <x v="0"/>
    <d v="2015-09-26T00:00:00"/>
    <d v="2015-09-26T00:00:00"/>
    <m/>
    <m/>
    <m/>
    <m/>
    <m/>
    <m/>
    <m/>
    <n v="0"/>
    <n v="0"/>
    <n v="1558"/>
    <n v="330"/>
    <n v="0"/>
    <n v="0"/>
    <n v="0"/>
    <n v="0"/>
    <n v="2015"/>
    <x v="0"/>
  </r>
  <r>
    <n v="6129"/>
    <s v="淮安棉花庄店"/>
    <x v="3"/>
    <s v="直营"/>
    <m/>
    <x v="0"/>
    <d v="2015-11-25T00:00:00"/>
    <d v="2015-11-25T00:00:00"/>
    <m/>
    <m/>
    <m/>
    <m/>
    <m/>
    <m/>
    <m/>
    <n v="0"/>
    <n v="0"/>
    <n v="1498"/>
    <n v="330"/>
    <n v="0"/>
    <n v="0"/>
    <n v="0"/>
    <n v="0"/>
    <n v="2015"/>
    <x v="0"/>
  </r>
  <r>
    <n v="6142"/>
    <s v="南昌幽兰西街店"/>
    <x v="5"/>
    <s v="直营"/>
    <m/>
    <x v="3"/>
    <d v="2015-11-30T00:00:00"/>
    <d v="2015-11-30T00:00:00"/>
    <m/>
    <m/>
    <m/>
    <m/>
    <m/>
    <m/>
    <m/>
    <n v="0"/>
    <n v="0"/>
    <n v="1493"/>
    <n v="330"/>
    <n v="0"/>
    <n v="0"/>
    <n v="0"/>
    <n v="0"/>
    <n v="2015"/>
    <x v="0"/>
  </r>
  <r>
    <n v="6146"/>
    <s v="常德鼎城牛鼻滩店"/>
    <x v="0"/>
    <s v="直营"/>
    <m/>
    <x v="0"/>
    <d v="2015-11-28T00:00:00"/>
    <d v="2015-11-28T00:00:00"/>
    <m/>
    <m/>
    <m/>
    <m/>
    <m/>
    <m/>
    <m/>
    <n v="0"/>
    <n v="0"/>
    <n v="1495"/>
    <n v="330"/>
    <n v="0"/>
    <n v="0"/>
    <n v="0"/>
    <n v="0"/>
    <n v="2015"/>
    <x v="0"/>
  </r>
  <r>
    <n v="6148"/>
    <s v="沭阳扎下店"/>
    <x v="3"/>
    <s v="直营"/>
    <m/>
    <x v="0"/>
    <d v="2015-11-30T00:00:00"/>
    <d v="2015-11-30T00:00:00"/>
    <m/>
    <m/>
    <m/>
    <m/>
    <m/>
    <m/>
    <m/>
    <n v="0"/>
    <n v="0"/>
    <n v="1493"/>
    <n v="330"/>
    <n v="0"/>
    <n v="0"/>
    <n v="0"/>
    <n v="0"/>
    <n v="2015"/>
    <x v="0"/>
  </r>
  <r>
    <n v="6151"/>
    <s v="桃源三阳港店"/>
    <x v="0"/>
    <s v="直营"/>
    <m/>
    <x v="0"/>
    <d v="2015-12-28T00:00:00"/>
    <d v="2015-12-28T00:00:00"/>
    <m/>
    <m/>
    <m/>
    <m/>
    <m/>
    <m/>
    <m/>
    <n v="0"/>
    <n v="0"/>
    <n v="1465"/>
    <n v="330"/>
    <n v="0"/>
    <n v="0"/>
    <n v="0"/>
    <n v="0"/>
    <n v="2015"/>
    <x v="0"/>
  </r>
  <r>
    <n v="6153"/>
    <s v="汉寿军山铺店"/>
    <x v="0"/>
    <s v="直营"/>
    <m/>
    <x v="0"/>
    <d v="2015-12-30T00:00:00"/>
    <d v="2015-12-30T00:00:00"/>
    <m/>
    <m/>
    <m/>
    <m/>
    <m/>
    <m/>
    <m/>
    <n v="0"/>
    <n v="0"/>
    <n v="1463"/>
    <n v="330"/>
    <n v="0"/>
    <n v="0"/>
    <n v="0"/>
    <n v="0"/>
    <n v="2015"/>
    <x v="0"/>
  </r>
  <r>
    <n v="6158"/>
    <s v="桃江灰山港店"/>
    <x v="0"/>
    <s v="直营"/>
    <m/>
    <x v="0"/>
    <d v="2015-12-19T00:00:00"/>
    <d v="2015-12-19T00:00:00"/>
    <m/>
    <m/>
    <m/>
    <m/>
    <m/>
    <m/>
    <m/>
    <n v="0"/>
    <n v="0"/>
    <n v="1474"/>
    <n v="330"/>
    <n v="0"/>
    <n v="0"/>
    <n v="0"/>
    <n v="0"/>
    <n v="2015"/>
    <x v="0"/>
  </r>
  <r>
    <n v="6173"/>
    <s v="南昌县富山大道店"/>
    <x v="5"/>
    <s v="直营"/>
    <m/>
    <x v="3"/>
    <d v="2015-12-31T00:00:00"/>
    <d v="2015-12-31T00:00:00"/>
    <m/>
    <m/>
    <m/>
    <m/>
    <m/>
    <m/>
    <m/>
    <n v="0"/>
    <n v="0"/>
    <n v="1462"/>
    <n v="330"/>
    <n v="0"/>
    <n v="0"/>
    <n v="0"/>
    <n v="0"/>
    <n v="2015"/>
    <x v="0"/>
  </r>
  <r>
    <n v="6174"/>
    <s v="南昌通江大道店"/>
    <x v="5"/>
    <s v="直营"/>
    <m/>
    <x v="3"/>
    <d v="2015-12-31T00:00:00"/>
    <d v="2015-12-31T00:00:00"/>
    <m/>
    <m/>
    <m/>
    <m/>
    <m/>
    <m/>
    <m/>
    <n v="0"/>
    <n v="0"/>
    <n v="1462"/>
    <n v="330"/>
    <n v="0"/>
    <n v="0"/>
    <n v="0"/>
    <n v="0"/>
    <n v="2015"/>
    <x v="0"/>
  </r>
  <r>
    <n v="6179"/>
    <s v="上海海伦路医保店"/>
    <x v="2"/>
    <s v="直营"/>
    <m/>
    <x v="1"/>
    <d v="2015-12-10T00:00:00"/>
    <d v="2015-12-10T00:00:00"/>
    <m/>
    <m/>
    <m/>
    <m/>
    <m/>
    <m/>
    <m/>
    <n v="0"/>
    <n v="0"/>
    <n v="1483"/>
    <n v="330"/>
    <n v="0"/>
    <n v="0"/>
    <n v="0"/>
    <n v="0"/>
    <n v="2015"/>
    <x v="0"/>
  </r>
  <r>
    <n v="6221"/>
    <s v="汉寿罐头嘴店"/>
    <x v="0"/>
    <s v="直营"/>
    <m/>
    <x v="0"/>
    <d v="2016-03-26T00:00:00"/>
    <d v="2016-03-26T00:00:00"/>
    <m/>
    <m/>
    <m/>
    <m/>
    <m/>
    <m/>
    <m/>
    <n v="0"/>
    <n v="0"/>
    <n v="1376"/>
    <n v="330"/>
    <n v="0"/>
    <n v="0"/>
    <n v="0"/>
    <n v="0"/>
    <n v="2016"/>
    <x v="1"/>
  </r>
  <r>
    <n v="6225"/>
    <s v="南昌麻丘店"/>
    <x v="5"/>
    <s v="直营"/>
    <m/>
    <x v="3"/>
    <d v="2016-04-16T00:00:00"/>
    <d v="2016-04-16T00:00:00"/>
    <m/>
    <m/>
    <m/>
    <m/>
    <m/>
    <m/>
    <m/>
    <n v="0"/>
    <n v="0"/>
    <n v="1355"/>
    <n v="330"/>
    <n v="0"/>
    <n v="0"/>
    <n v="0"/>
    <n v="0"/>
    <n v="2016"/>
    <x v="1"/>
  </r>
  <r>
    <n v="6227"/>
    <s v="南昌县蒋巷老街店"/>
    <x v="5"/>
    <s v="直营"/>
    <m/>
    <x v="3"/>
    <d v="2016-03-31T00:00:00"/>
    <d v="2016-03-31T00:00:00"/>
    <m/>
    <m/>
    <m/>
    <m/>
    <m/>
    <m/>
    <m/>
    <n v="0"/>
    <n v="0"/>
    <n v="1371"/>
    <n v="330"/>
    <n v="0"/>
    <n v="0"/>
    <n v="0"/>
    <n v="0"/>
    <n v="2016"/>
    <x v="1"/>
  </r>
  <r>
    <n v="6239"/>
    <s v="澧县澧阳北路店"/>
    <x v="0"/>
    <s v="直营"/>
    <m/>
    <x v="0"/>
    <d v="2016-03-26T00:00:00"/>
    <d v="2016-03-26T00:00:00"/>
    <m/>
    <m/>
    <m/>
    <m/>
    <m/>
    <m/>
    <m/>
    <n v="0"/>
    <n v="0"/>
    <n v="1376"/>
    <n v="330"/>
    <n v="0"/>
    <n v="0"/>
    <n v="0"/>
    <n v="0"/>
    <n v="2016"/>
    <x v="1"/>
  </r>
  <r>
    <n v="6240"/>
    <s v="澧县新河路店"/>
    <x v="0"/>
    <s v="直营"/>
    <m/>
    <x v="0"/>
    <d v="2016-03-31T00:00:00"/>
    <d v="2016-03-31T00:00:00"/>
    <m/>
    <m/>
    <m/>
    <m/>
    <m/>
    <m/>
    <m/>
    <n v="0"/>
    <n v="0"/>
    <n v="1371"/>
    <n v="330"/>
    <n v="0"/>
    <n v="0"/>
    <n v="0"/>
    <n v="0"/>
    <n v="2016"/>
    <x v="1"/>
  </r>
  <r>
    <n v="6241"/>
    <s v="桃源渔父南路店"/>
    <x v="0"/>
    <s v="直营"/>
    <m/>
    <x v="0"/>
    <d v="2016-03-26T00:00:00"/>
    <d v="2016-03-26T00:00:00"/>
    <m/>
    <m/>
    <m/>
    <m/>
    <m/>
    <m/>
    <m/>
    <n v="0"/>
    <n v="0"/>
    <n v="1376"/>
    <n v="330"/>
    <n v="0"/>
    <n v="0"/>
    <n v="0"/>
    <n v="0"/>
    <n v="2016"/>
    <x v="1"/>
  </r>
  <r>
    <n v="6247"/>
    <s v="南昌县广福店"/>
    <x v="5"/>
    <s v="直营"/>
    <m/>
    <x v="3"/>
    <d v="2016-03-30T00:00:00"/>
    <d v="2016-03-30T00:00:00"/>
    <m/>
    <m/>
    <m/>
    <m/>
    <m/>
    <m/>
    <m/>
    <n v="0"/>
    <n v="0"/>
    <n v="1372"/>
    <n v="330"/>
    <n v="0"/>
    <n v="0"/>
    <n v="0"/>
    <n v="0"/>
    <n v="2016"/>
    <x v="1"/>
  </r>
  <r>
    <n v="6282"/>
    <s v="乡亲乳源桂头店"/>
    <x v="6"/>
    <s v="直营"/>
    <s v="韶关乡亲"/>
    <x v="0"/>
    <d v="2016-03-25T00:00:00"/>
    <d v="2016-03-25T00:00:00"/>
    <m/>
    <m/>
    <m/>
    <m/>
    <m/>
    <m/>
    <m/>
    <n v="0"/>
    <n v="0"/>
    <n v="1377"/>
    <n v="330"/>
    <n v="0"/>
    <n v="0"/>
    <n v="0"/>
    <n v="0"/>
    <n v="2016"/>
    <x v="1"/>
  </r>
  <r>
    <n v="6283"/>
    <s v="乡亲乳源鹰峰中路二店"/>
    <x v="6"/>
    <s v="直营"/>
    <s v="韶关乡亲"/>
    <x v="0"/>
    <d v="2016-03-26T00:00:00"/>
    <d v="2016-03-26T00:00:00"/>
    <m/>
    <m/>
    <m/>
    <m/>
    <m/>
    <m/>
    <m/>
    <n v="0"/>
    <n v="0"/>
    <n v="1376"/>
    <n v="330"/>
    <n v="0"/>
    <n v="0"/>
    <n v="0"/>
    <n v="0"/>
    <n v="2016"/>
    <x v="1"/>
  </r>
  <r>
    <n v="6284"/>
    <s v="乡亲乳源大桥店"/>
    <x v="6"/>
    <s v="直营"/>
    <s v="韶关乡亲"/>
    <x v="0"/>
    <d v="2016-03-25T00:00:00"/>
    <d v="2016-03-25T00:00:00"/>
    <m/>
    <m/>
    <m/>
    <m/>
    <m/>
    <m/>
    <m/>
    <n v="0"/>
    <n v="0"/>
    <n v="1377"/>
    <n v="330"/>
    <n v="0"/>
    <n v="0"/>
    <n v="0"/>
    <n v="0"/>
    <n v="2016"/>
    <x v="1"/>
  </r>
  <r>
    <n v="6285"/>
    <s v="乡亲乳源候公渡店"/>
    <x v="6"/>
    <s v="直营"/>
    <s v="韶关乡亲"/>
    <x v="0"/>
    <d v="2016-03-26T00:00:00"/>
    <d v="2016-03-26T00:00:00"/>
    <m/>
    <m/>
    <m/>
    <m/>
    <m/>
    <m/>
    <m/>
    <n v="0"/>
    <n v="0"/>
    <n v="1376"/>
    <n v="330"/>
    <n v="0"/>
    <n v="0"/>
    <n v="0"/>
    <n v="0"/>
    <n v="2016"/>
    <x v="1"/>
  </r>
  <r>
    <n v="6286"/>
    <s v="乡亲仁化新城横路店"/>
    <x v="6"/>
    <s v="直营"/>
    <s v="韶关乡亲"/>
    <x v="0"/>
    <d v="2016-03-26T00:00:00"/>
    <d v="2016-03-26T00:00:00"/>
    <m/>
    <m/>
    <m/>
    <m/>
    <m/>
    <m/>
    <m/>
    <n v="0"/>
    <n v="0"/>
    <n v="1376"/>
    <n v="330"/>
    <n v="0"/>
    <n v="0"/>
    <n v="0"/>
    <n v="0"/>
    <n v="2016"/>
    <x v="1"/>
  </r>
  <r>
    <n v="6288"/>
    <s v="乡亲仁化周田店"/>
    <x v="6"/>
    <s v="直营"/>
    <s v="韶关乡亲"/>
    <x v="0"/>
    <d v="2016-03-26T00:00:00"/>
    <d v="2016-03-26T00:00:00"/>
    <m/>
    <m/>
    <m/>
    <m/>
    <m/>
    <m/>
    <m/>
    <n v="0"/>
    <n v="0"/>
    <n v="1376"/>
    <n v="330"/>
    <n v="0"/>
    <n v="0"/>
    <n v="0"/>
    <n v="0"/>
    <n v="2016"/>
    <x v="1"/>
  </r>
  <r>
    <n v="6296"/>
    <s v="乡亲乐昌梅花镇群众路店"/>
    <x v="6"/>
    <s v="直营"/>
    <s v="韶关乡亲"/>
    <x v="0"/>
    <d v="2016-03-26T00:00:00"/>
    <d v="2016-03-26T00:00:00"/>
    <m/>
    <m/>
    <m/>
    <m/>
    <m/>
    <m/>
    <m/>
    <n v="0"/>
    <n v="0"/>
    <n v="1376"/>
    <n v="330"/>
    <n v="0"/>
    <n v="0"/>
    <n v="0"/>
    <n v="0"/>
    <n v="2016"/>
    <x v="1"/>
  </r>
  <r>
    <n v="6297"/>
    <s v="乡亲乐昌坪石镇群众路店"/>
    <x v="6"/>
    <s v="直营"/>
    <s v="韶关乡亲"/>
    <x v="0"/>
    <d v="2016-03-25T00:00:00"/>
    <d v="2016-03-25T00:00:00"/>
    <m/>
    <m/>
    <m/>
    <m/>
    <m/>
    <m/>
    <m/>
    <n v="0"/>
    <n v="0"/>
    <n v="1377"/>
    <n v="330"/>
    <n v="0"/>
    <n v="0"/>
    <n v="0"/>
    <n v="0"/>
    <n v="2016"/>
    <x v="1"/>
  </r>
  <r>
    <n v="6326"/>
    <s v="鼎城灌溪二店"/>
    <x v="0"/>
    <s v="直营"/>
    <m/>
    <x v="0"/>
    <d v="2016-04-28T00:00:00"/>
    <d v="2016-04-28T00:00:00"/>
    <m/>
    <m/>
    <m/>
    <m/>
    <m/>
    <m/>
    <m/>
    <n v="0"/>
    <n v="0"/>
    <n v="1343"/>
    <n v="330"/>
    <n v="0"/>
    <n v="0"/>
    <n v="0"/>
    <n v="0"/>
    <n v="2016"/>
    <x v="1"/>
  </r>
  <r>
    <n v="6342"/>
    <s v="安乡陈家嘴店"/>
    <x v="0"/>
    <s v="直营"/>
    <m/>
    <x v="0"/>
    <d v="2016-05-21T00:00:00"/>
    <d v="2016-05-21T00:00:00"/>
    <m/>
    <m/>
    <m/>
    <m/>
    <m/>
    <m/>
    <m/>
    <n v="0"/>
    <n v="0"/>
    <n v="1320"/>
    <n v="330"/>
    <n v="0"/>
    <n v="0"/>
    <n v="0"/>
    <n v="0"/>
    <n v="2016"/>
    <x v="1"/>
  </r>
  <r>
    <n v="6346"/>
    <s v="石门白洋湖店"/>
    <x v="0"/>
    <s v="直营"/>
    <m/>
    <x v="0"/>
    <d v="2016-06-27T00:00:00"/>
    <d v="2016-06-27T00:00:00"/>
    <m/>
    <m/>
    <m/>
    <m/>
    <m/>
    <m/>
    <m/>
    <n v="0"/>
    <n v="0"/>
    <n v="1283"/>
    <n v="330"/>
    <n v="0"/>
    <n v="0"/>
    <n v="0"/>
    <n v="0"/>
    <n v="2016"/>
    <x v="1"/>
  </r>
  <r>
    <n v="6347"/>
    <s v="慈利杉木桥店"/>
    <x v="0"/>
    <s v="直营"/>
    <m/>
    <x v="0"/>
    <d v="2016-07-06T00:00:00"/>
    <d v="2016-07-06T00:00:00"/>
    <m/>
    <m/>
    <m/>
    <m/>
    <m/>
    <m/>
    <m/>
    <n v="0"/>
    <n v="0"/>
    <n v="1274"/>
    <n v="330"/>
    <n v="0"/>
    <n v="0"/>
    <n v="0"/>
    <n v="0"/>
    <n v="2016"/>
    <x v="1"/>
  </r>
  <r>
    <n v="6355"/>
    <s v="淮安渔沟店"/>
    <x v="3"/>
    <s v="直营"/>
    <m/>
    <x v="0"/>
    <d v="2016-05-22T00:00:00"/>
    <d v="2016-05-22T00:00:00"/>
    <m/>
    <m/>
    <m/>
    <m/>
    <m/>
    <m/>
    <m/>
    <n v="0"/>
    <n v="0"/>
    <n v="1319"/>
    <n v="330"/>
    <n v="0"/>
    <n v="0"/>
    <n v="0"/>
    <n v="0"/>
    <n v="2016"/>
    <x v="1"/>
  </r>
  <r>
    <n v="6363"/>
    <s v="常德石门桥店"/>
    <x v="0"/>
    <s v="直营"/>
    <m/>
    <x v="0"/>
    <d v="2016-05-27T00:00:00"/>
    <d v="2016-05-27T00:00:00"/>
    <m/>
    <m/>
    <m/>
    <m/>
    <m/>
    <m/>
    <m/>
    <n v="0"/>
    <n v="0"/>
    <n v="1314"/>
    <n v="330"/>
    <n v="0"/>
    <n v="0"/>
    <n v="0"/>
    <n v="0"/>
    <n v="2016"/>
    <x v="1"/>
  </r>
  <r>
    <n v="6375"/>
    <s v="进贤文港店"/>
    <x v="5"/>
    <s v="直营"/>
    <m/>
    <x v="3"/>
    <d v="2016-07-30T00:00:00"/>
    <d v="2016-07-30T00:00:00"/>
    <m/>
    <m/>
    <m/>
    <m/>
    <m/>
    <m/>
    <m/>
    <n v="0"/>
    <n v="0"/>
    <n v="1250"/>
    <n v="330"/>
    <n v="0"/>
    <n v="0"/>
    <n v="0"/>
    <n v="0"/>
    <n v="2016"/>
    <x v="1"/>
  </r>
  <r>
    <n v="6384"/>
    <s v="衡山新桥镇店"/>
    <x v="1"/>
    <s v="直营"/>
    <m/>
    <x v="0"/>
    <d v="2016-07-30T00:00:00"/>
    <d v="2016-07-30T00:00:00"/>
    <m/>
    <m/>
    <m/>
    <m/>
    <m/>
    <m/>
    <m/>
    <n v="0"/>
    <n v="0"/>
    <n v="1250"/>
    <n v="330"/>
    <n v="0"/>
    <n v="0"/>
    <n v="0"/>
    <n v="0"/>
    <n v="2016"/>
    <x v="1"/>
  </r>
  <r>
    <n v="6391"/>
    <s v="湘潭射埠镇店"/>
    <x v="4"/>
    <s v="直营"/>
    <m/>
    <x v="0"/>
    <d v="2016-06-30T00:00:00"/>
    <d v="2016-06-30T00:00:00"/>
    <m/>
    <m/>
    <m/>
    <m/>
    <m/>
    <m/>
    <m/>
    <n v="0"/>
    <n v="0"/>
    <n v="1280"/>
    <n v="330"/>
    <n v="0"/>
    <n v="0"/>
    <n v="0"/>
    <n v="0"/>
    <n v="2016"/>
    <x v="1"/>
  </r>
  <r>
    <n v="6409"/>
    <s v="佳和阅湖花园店"/>
    <x v="3"/>
    <s v="直营"/>
    <s v="江苏佳和"/>
    <x v="0"/>
    <d v="2016-06-22T00:00:00"/>
    <d v="2016-06-22T00:00:00"/>
    <m/>
    <m/>
    <m/>
    <m/>
    <m/>
    <m/>
    <m/>
    <n v="0"/>
    <n v="0"/>
    <n v="1288"/>
    <n v="330"/>
    <n v="0"/>
    <n v="0"/>
    <n v="0"/>
    <n v="0"/>
    <n v="2016"/>
    <x v="1"/>
  </r>
  <r>
    <n v="6414"/>
    <s v="佳和来龙店"/>
    <x v="3"/>
    <s v="直营"/>
    <s v="江苏佳和"/>
    <x v="0"/>
    <d v="2016-06-22T00:00:00"/>
    <d v="2016-06-22T00:00:00"/>
    <m/>
    <m/>
    <m/>
    <m/>
    <m/>
    <m/>
    <m/>
    <n v="0"/>
    <n v="0"/>
    <n v="1288"/>
    <n v="330"/>
    <n v="0"/>
    <n v="0"/>
    <n v="0"/>
    <n v="0"/>
    <n v="2016"/>
    <x v="1"/>
  </r>
  <r>
    <n v="6428"/>
    <s v="佳和东吴尚城店"/>
    <x v="3"/>
    <s v="直营"/>
    <s v="江苏佳和"/>
    <x v="0"/>
    <d v="2016-06-22T00:00:00"/>
    <d v="2016-06-22T00:00:00"/>
    <m/>
    <m/>
    <m/>
    <m/>
    <m/>
    <m/>
    <m/>
    <n v="0"/>
    <n v="0"/>
    <n v="1288"/>
    <n v="330"/>
    <n v="0"/>
    <n v="0"/>
    <n v="0"/>
    <n v="0"/>
    <n v="2016"/>
    <x v="1"/>
  </r>
  <r>
    <n v="6429"/>
    <s v="佳和黄墩店"/>
    <x v="3"/>
    <s v="直营"/>
    <s v="江苏佳和"/>
    <x v="0"/>
    <d v="2016-06-22T00:00:00"/>
    <d v="2016-06-22T00:00:00"/>
    <m/>
    <m/>
    <m/>
    <m/>
    <m/>
    <m/>
    <m/>
    <n v="0"/>
    <n v="0"/>
    <n v="1288"/>
    <n v="330"/>
    <n v="0"/>
    <n v="0"/>
    <n v="0"/>
    <n v="0"/>
    <n v="2016"/>
    <x v="1"/>
  </r>
  <r>
    <n v="6458"/>
    <s v="广生堂洪城药店"/>
    <x v="7"/>
    <s v="直营"/>
    <s v="鄂中广生堂"/>
    <x v="0"/>
    <d v="2016-07-19T00:00:00"/>
    <d v="2016-07-19T00:00:00"/>
    <m/>
    <m/>
    <m/>
    <m/>
    <m/>
    <m/>
    <m/>
    <n v="0"/>
    <n v="0"/>
    <n v="1261"/>
    <n v="330"/>
    <n v="0"/>
    <n v="0"/>
    <n v="0"/>
    <n v="0"/>
    <n v="2016"/>
    <x v="1"/>
  </r>
  <r>
    <n v="6468"/>
    <s v="窑湾新村店"/>
    <x v="7"/>
    <s v="直营"/>
    <s v="鄂中广生堂"/>
    <x v="0"/>
    <d v="2016-07-19T00:00:00"/>
    <d v="2016-07-19T00:00:00"/>
    <m/>
    <m/>
    <m/>
    <m/>
    <m/>
    <m/>
    <m/>
    <n v="0"/>
    <n v="0"/>
    <n v="1261"/>
    <n v="330"/>
    <n v="0"/>
    <n v="0"/>
    <n v="0"/>
    <n v="0"/>
    <n v="2016"/>
    <x v="1"/>
  </r>
  <r>
    <n v="6472"/>
    <s v="沅江草尾店"/>
    <x v="0"/>
    <s v="直营"/>
    <m/>
    <x v="0"/>
    <d v="2016-08-31T00:00:00"/>
    <d v="2016-08-31T00:00:00"/>
    <m/>
    <m/>
    <m/>
    <m/>
    <m/>
    <m/>
    <m/>
    <n v="0"/>
    <n v="0"/>
    <n v="1218"/>
    <n v="330"/>
    <n v="0"/>
    <n v="0"/>
    <n v="0"/>
    <n v="0"/>
    <n v="2016"/>
    <x v="1"/>
  </r>
  <r>
    <n v="6478"/>
    <s v="安乡下渔口店"/>
    <x v="0"/>
    <s v="直营"/>
    <m/>
    <x v="0"/>
    <d v="2016-08-13T00:00:00"/>
    <d v="2016-08-13T00:00:00"/>
    <m/>
    <m/>
    <m/>
    <m/>
    <m/>
    <m/>
    <m/>
    <n v="0"/>
    <n v="0"/>
    <n v="1236"/>
    <n v="330"/>
    <n v="0"/>
    <n v="0"/>
    <n v="0"/>
    <n v="0"/>
    <n v="2016"/>
    <x v="1"/>
  </r>
  <r>
    <n v="6493"/>
    <s v="新建溪霞镇店"/>
    <x v="5"/>
    <s v="直营"/>
    <m/>
    <x v="4"/>
    <d v="2016-08-13T00:00:00"/>
    <d v="2016-08-13T00:00:00"/>
    <m/>
    <m/>
    <m/>
    <m/>
    <m/>
    <m/>
    <m/>
    <n v="0"/>
    <n v="0"/>
    <n v="1236"/>
    <n v="330"/>
    <n v="0"/>
    <n v="0"/>
    <n v="0"/>
    <n v="0"/>
    <n v="2016"/>
    <x v="1"/>
  </r>
  <r>
    <n v="6507"/>
    <s v="湘潭石潭镇店"/>
    <x v="4"/>
    <s v="直营"/>
    <m/>
    <x v="0"/>
    <d v="2016-08-31T00:00:00"/>
    <d v="2016-08-31T00:00:00"/>
    <m/>
    <m/>
    <m/>
    <m/>
    <m/>
    <m/>
    <m/>
    <n v="0"/>
    <n v="0"/>
    <n v="1218"/>
    <n v="330"/>
    <n v="0"/>
    <n v="0"/>
    <n v="0"/>
    <n v="0"/>
    <n v="2016"/>
    <x v="1"/>
  </r>
  <r>
    <n v="6544"/>
    <s v="湘潭茶恩寺镇店"/>
    <x v="4"/>
    <s v="直营"/>
    <m/>
    <x v="0"/>
    <d v="2016-10-22T00:00:00"/>
    <d v="2016-10-22T00:00:00"/>
    <m/>
    <m/>
    <m/>
    <m/>
    <m/>
    <m/>
    <m/>
    <n v="0"/>
    <n v="0"/>
    <n v="1166"/>
    <n v="330"/>
    <n v="0"/>
    <n v="0"/>
    <n v="0"/>
    <n v="0"/>
    <n v="2016"/>
    <x v="1"/>
  </r>
  <r>
    <n v="6545"/>
    <s v="益阳大通湖店"/>
    <x v="0"/>
    <s v="直营"/>
    <m/>
    <x v="0"/>
    <d v="2016-11-19T00:00:00"/>
    <d v="2016-11-19T00:00:00"/>
    <m/>
    <m/>
    <m/>
    <m/>
    <m/>
    <m/>
    <m/>
    <n v="0"/>
    <n v="0"/>
    <n v="1138"/>
    <n v="330"/>
    <n v="0"/>
    <n v="0"/>
    <n v="0"/>
    <n v="0"/>
    <n v="2016"/>
    <x v="1"/>
  </r>
  <r>
    <n v="6549"/>
    <s v="慈利溪口店"/>
    <x v="0"/>
    <s v="直营"/>
    <m/>
    <x v="0"/>
    <d v="2016-10-26T00:00:00"/>
    <d v="2016-10-26T00:00:00"/>
    <m/>
    <m/>
    <m/>
    <m/>
    <m/>
    <m/>
    <m/>
    <n v="0"/>
    <n v="0"/>
    <n v="1162"/>
    <n v="330"/>
    <n v="0"/>
    <n v="0"/>
    <n v="0"/>
    <n v="0"/>
    <n v="2016"/>
    <x v="1"/>
  </r>
  <r>
    <n v="6555"/>
    <s v="淮安博里店"/>
    <x v="3"/>
    <s v="直营"/>
    <m/>
    <x v="0"/>
    <d v="2016-10-25T00:00:00"/>
    <d v="2016-10-25T00:00:00"/>
    <m/>
    <m/>
    <m/>
    <m/>
    <m/>
    <m/>
    <m/>
    <n v="0"/>
    <n v="0"/>
    <n v="1163"/>
    <n v="330"/>
    <n v="0"/>
    <n v="0"/>
    <n v="0"/>
    <n v="0"/>
    <n v="2016"/>
    <x v="1"/>
  </r>
  <r>
    <n v="6578"/>
    <s v="耿车店"/>
    <x v="3"/>
    <s v="直营"/>
    <s v="江苏玖玖"/>
    <x v="0"/>
    <d v="2016-09-27T00:00:00"/>
    <d v="2016-09-27T00:00:00"/>
    <m/>
    <m/>
    <m/>
    <m/>
    <m/>
    <m/>
    <m/>
    <n v="0"/>
    <n v="0"/>
    <n v="1191"/>
    <n v="330"/>
    <n v="0"/>
    <n v="0"/>
    <n v="0"/>
    <n v="0"/>
    <n v="2016"/>
    <x v="1"/>
  </r>
  <r>
    <n v="6588"/>
    <s v="玖玖黄河社区店"/>
    <x v="3"/>
    <s v="直营"/>
    <s v="江苏玖玖"/>
    <x v="0"/>
    <d v="2016-09-28T00:00:00"/>
    <d v="2016-09-28T00:00:00"/>
    <m/>
    <m/>
    <m/>
    <m/>
    <m/>
    <m/>
    <m/>
    <n v="0"/>
    <n v="0"/>
    <n v="1190"/>
    <n v="330"/>
    <n v="0"/>
    <n v="0"/>
    <n v="0"/>
    <n v="0"/>
    <n v="2016"/>
    <x v="1"/>
  </r>
  <r>
    <n v="6592"/>
    <s v="玖玖宿豫关庙店"/>
    <x v="3"/>
    <s v="直营"/>
    <s v="江苏玖玖"/>
    <x v="0"/>
    <d v="2016-09-27T00:00:00"/>
    <d v="2016-09-27T00:00:00"/>
    <m/>
    <m/>
    <m/>
    <m/>
    <m/>
    <m/>
    <m/>
    <n v="0"/>
    <n v="0"/>
    <n v="1191"/>
    <n v="330"/>
    <n v="0"/>
    <n v="0"/>
    <n v="0"/>
    <n v="0"/>
    <n v="2016"/>
    <x v="1"/>
  </r>
  <r>
    <n v="6593"/>
    <s v="玖玖宿豫曹集店"/>
    <x v="3"/>
    <s v="直营"/>
    <s v="江苏玖玖"/>
    <x v="0"/>
    <d v="2016-09-27T00:00:00"/>
    <d v="2016-09-27T00:00:00"/>
    <m/>
    <m/>
    <m/>
    <m/>
    <m/>
    <m/>
    <m/>
    <n v="0"/>
    <n v="0"/>
    <n v="1191"/>
    <n v="330"/>
    <n v="0"/>
    <n v="0"/>
    <n v="0"/>
    <n v="0"/>
    <n v="2016"/>
    <x v="1"/>
  </r>
  <r>
    <n v="6595"/>
    <s v="罗圩店"/>
    <x v="3"/>
    <s v="直营"/>
    <s v="江苏玖玖"/>
    <x v="0"/>
    <d v="2016-09-27T00:00:00"/>
    <d v="2016-09-27T00:00:00"/>
    <m/>
    <m/>
    <m/>
    <m/>
    <m/>
    <m/>
    <m/>
    <n v="0"/>
    <n v="0"/>
    <n v="1191"/>
    <n v="330"/>
    <n v="0"/>
    <n v="0"/>
    <n v="0"/>
    <n v="0"/>
    <n v="2016"/>
    <x v="1"/>
  </r>
  <r>
    <n v="6597"/>
    <s v="玖玖宿豫大兴店"/>
    <x v="3"/>
    <s v="直营"/>
    <s v="江苏玖玖"/>
    <x v="0"/>
    <d v="2016-09-27T00:00:00"/>
    <d v="2016-09-27T00:00:00"/>
    <m/>
    <m/>
    <m/>
    <m/>
    <m/>
    <m/>
    <m/>
    <n v="0"/>
    <n v="0"/>
    <n v="1191"/>
    <n v="330"/>
    <n v="0"/>
    <n v="0"/>
    <n v="0"/>
    <n v="0"/>
    <n v="2016"/>
    <x v="1"/>
  </r>
  <r>
    <n v="6598"/>
    <s v="玖玖宿豫陆集店"/>
    <x v="3"/>
    <s v="直营"/>
    <s v="江苏玖玖"/>
    <x v="0"/>
    <d v="2016-09-27T00:00:00"/>
    <d v="2016-09-27T00:00:00"/>
    <m/>
    <m/>
    <m/>
    <m/>
    <m/>
    <m/>
    <m/>
    <n v="0"/>
    <n v="0"/>
    <n v="1191"/>
    <n v="330"/>
    <n v="0"/>
    <n v="0"/>
    <n v="0"/>
    <n v="0"/>
    <n v="2016"/>
    <x v="1"/>
  </r>
  <r>
    <n v="6600"/>
    <s v="沭阳贤官店"/>
    <x v="3"/>
    <s v="直营"/>
    <s v="江苏玖玖"/>
    <x v="0"/>
    <d v="2016-09-28T00:00:00"/>
    <d v="2016-09-28T00:00:00"/>
    <m/>
    <m/>
    <m/>
    <m/>
    <m/>
    <m/>
    <m/>
    <n v="0"/>
    <n v="0"/>
    <n v="1190"/>
    <n v="330"/>
    <n v="0"/>
    <n v="0"/>
    <n v="0"/>
    <n v="0"/>
    <n v="2016"/>
    <x v="1"/>
  </r>
  <r>
    <n v="6602"/>
    <s v="沭阳陇集店"/>
    <x v="3"/>
    <s v="直营"/>
    <s v="江苏玖玖"/>
    <x v="0"/>
    <d v="2016-09-28T00:00:00"/>
    <d v="2016-09-28T00:00:00"/>
    <m/>
    <m/>
    <m/>
    <m/>
    <m/>
    <m/>
    <m/>
    <n v="0"/>
    <n v="0"/>
    <n v="1190"/>
    <n v="330"/>
    <n v="0"/>
    <n v="0"/>
    <n v="0"/>
    <n v="0"/>
    <n v="2016"/>
    <x v="1"/>
  </r>
  <r>
    <n v="6603"/>
    <s v="沭阳庙头店"/>
    <x v="3"/>
    <s v="直营"/>
    <s v="江苏玖玖"/>
    <x v="0"/>
    <d v="2016-09-28T00:00:00"/>
    <d v="2016-09-28T00:00:00"/>
    <m/>
    <m/>
    <m/>
    <m/>
    <m/>
    <m/>
    <m/>
    <n v="0"/>
    <n v="0"/>
    <n v="1190"/>
    <n v="330"/>
    <n v="0"/>
    <n v="0"/>
    <n v="0"/>
    <n v="0"/>
    <n v="2016"/>
    <x v="1"/>
  </r>
  <r>
    <n v="6605"/>
    <s v="耿车广福店"/>
    <x v="3"/>
    <s v="直营"/>
    <s v="江苏玖玖"/>
    <x v="0"/>
    <d v="2016-09-27T00:00:00"/>
    <d v="2016-09-27T00:00:00"/>
    <m/>
    <m/>
    <m/>
    <m/>
    <m/>
    <m/>
    <m/>
    <n v="0"/>
    <n v="0"/>
    <n v="1191"/>
    <n v="330"/>
    <n v="0"/>
    <n v="0"/>
    <n v="0"/>
    <n v="0"/>
    <n v="2016"/>
    <x v="1"/>
  </r>
  <r>
    <n v="6608"/>
    <s v="埠子店"/>
    <x v="3"/>
    <s v="直营"/>
    <s v="江苏玖玖"/>
    <x v="0"/>
    <d v="2016-09-27T00:00:00"/>
    <d v="2016-09-27T00:00:00"/>
    <m/>
    <m/>
    <m/>
    <m/>
    <m/>
    <m/>
    <m/>
    <n v="0"/>
    <n v="0"/>
    <n v="1191"/>
    <n v="330"/>
    <n v="0"/>
    <n v="0"/>
    <n v="0"/>
    <n v="0"/>
    <n v="2016"/>
    <x v="1"/>
  </r>
  <r>
    <n v="6610"/>
    <s v="沭阳桑墟店"/>
    <x v="3"/>
    <s v="直营"/>
    <s v="江苏玖玖"/>
    <x v="0"/>
    <d v="2016-09-28T00:00:00"/>
    <d v="2016-09-28T00:00:00"/>
    <m/>
    <m/>
    <m/>
    <m/>
    <m/>
    <m/>
    <m/>
    <n v="0"/>
    <n v="0"/>
    <n v="1190"/>
    <n v="330"/>
    <n v="0"/>
    <n v="0"/>
    <n v="0"/>
    <n v="0"/>
    <n v="2016"/>
    <x v="1"/>
  </r>
  <r>
    <n v="6613"/>
    <s v="玖玖南蔡店"/>
    <x v="3"/>
    <s v="直营"/>
    <s v="江苏玖玖"/>
    <x v="0"/>
    <d v="2016-09-27T00:00:00"/>
    <d v="2016-09-27T00:00:00"/>
    <m/>
    <m/>
    <m/>
    <m/>
    <m/>
    <m/>
    <m/>
    <n v="0"/>
    <n v="0"/>
    <n v="1191"/>
    <n v="330"/>
    <n v="0"/>
    <n v="0"/>
    <n v="0"/>
    <n v="0"/>
    <n v="2016"/>
    <x v="1"/>
  </r>
  <r>
    <n v="6616"/>
    <s v="玖玖朱圩店"/>
    <x v="3"/>
    <s v="直营"/>
    <s v="江苏玖玖"/>
    <x v="0"/>
    <d v="2016-09-28T00:00:00"/>
    <d v="2016-09-28T00:00:00"/>
    <m/>
    <m/>
    <m/>
    <m/>
    <m/>
    <m/>
    <m/>
    <n v="0"/>
    <n v="0"/>
    <n v="1190"/>
    <n v="330"/>
    <n v="0"/>
    <n v="0"/>
    <n v="0"/>
    <n v="0"/>
    <n v="2016"/>
    <x v="1"/>
  </r>
  <r>
    <n v="6627"/>
    <s v="浏阳官渡镇店"/>
    <x v="4"/>
    <s v="直营"/>
    <m/>
    <x v="0"/>
    <d v="2016-10-29T00:00:00"/>
    <d v="2016-10-29T00:00:00"/>
    <m/>
    <m/>
    <m/>
    <m/>
    <m/>
    <m/>
    <m/>
    <n v="0"/>
    <n v="0"/>
    <n v="1159"/>
    <n v="330"/>
    <n v="0"/>
    <n v="0"/>
    <n v="0"/>
    <n v="0"/>
    <n v="2016"/>
    <x v="1"/>
  </r>
  <r>
    <n v="6631"/>
    <s v="淮安赵集店"/>
    <x v="3"/>
    <s v="直营"/>
    <m/>
    <x v="0"/>
    <d v="2016-11-06T00:00:00"/>
    <d v="2016-11-06T00:00:00"/>
    <m/>
    <m/>
    <m/>
    <m/>
    <m/>
    <m/>
    <m/>
    <n v="0"/>
    <n v="0"/>
    <n v="1151"/>
    <n v="330"/>
    <n v="0"/>
    <n v="0"/>
    <n v="0"/>
    <n v="0"/>
    <n v="2016"/>
    <x v="1"/>
  </r>
  <r>
    <n v="6634"/>
    <s v="澧县明珠小区店"/>
    <x v="0"/>
    <s v="直营"/>
    <m/>
    <x v="0"/>
    <d v="2016-11-26T00:00:00"/>
    <d v="2016-11-26T00:00:00"/>
    <m/>
    <m/>
    <m/>
    <m/>
    <m/>
    <m/>
    <m/>
    <n v="0"/>
    <n v="0"/>
    <n v="1131"/>
    <n v="330"/>
    <n v="0"/>
    <n v="0"/>
    <n v="0"/>
    <n v="0"/>
    <n v="2016"/>
    <x v="1"/>
  </r>
  <r>
    <n v="6642"/>
    <s v="韶关龙归镇兴龙路店"/>
    <x v="6"/>
    <s v="直营"/>
    <m/>
    <x v="0"/>
    <d v="2016-12-28T00:00:00"/>
    <d v="2016-12-28T00:00:00"/>
    <m/>
    <m/>
    <m/>
    <m/>
    <m/>
    <m/>
    <m/>
    <n v="0"/>
    <n v="0"/>
    <n v="1099"/>
    <n v="330"/>
    <n v="0"/>
    <n v="0"/>
    <n v="0"/>
    <n v="0"/>
    <n v="2016"/>
    <x v="1"/>
  </r>
  <r>
    <n v="6643"/>
    <s v="沅江太阳桥店"/>
    <x v="0"/>
    <s v="直营"/>
    <m/>
    <x v="0"/>
    <d v="2017-06-24T00:00:00"/>
    <d v="2017-06-24T00:00:00"/>
    <m/>
    <m/>
    <m/>
    <m/>
    <m/>
    <m/>
    <m/>
    <n v="0"/>
    <n v="0"/>
    <n v="921"/>
    <n v="330"/>
    <n v="0"/>
    <n v="0"/>
    <n v="0"/>
    <n v="0"/>
    <n v="2017"/>
    <x v="2"/>
  </r>
  <r>
    <n v="6651"/>
    <s v="淮安丁集店"/>
    <x v="3"/>
    <s v="直营"/>
    <m/>
    <x v="0"/>
    <d v="2016-11-30T00:00:00"/>
    <d v="2016-11-30T00:00:00"/>
    <m/>
    <m/>
    <m/>
    <m/>
    <m/>
    <m/>
    <m/>
    <n v="0"/>
    <n v="0"/>
    <n v="1127"/>
    <n v="330"/>
    <n v="0"/>
    <n v="0"/>
    <n v="0"/>
    <n v="0"/>
    <n v="2016"/>
    <x v="1"/>
  </r>
  <r>
    <n v="6652"/>
    <s v="淮安施河店"/>
    <x v="3"/>
    <s v="直营"/>
    <m/>
    <x v="0"/>
    <d v="2016-11-30T00:00:00"/>
    <d v="2016-11-30T00:00:00"/>
    <m/>
    <m/>
    <m/>
    <m/>
    <m/>
    <m/>
    <m/>
    <n v="0"/>
    <n v="0"/>
    <n v="1127"/>
    <n v="330"/>
    <n v="0"/>
    <n v="0"/>
    <n v="0"/>
    <n v="0"/>
    <n v="2016"/>
    <x v="1"/>
  </r>
  <r>
    <n v="6653"/>
    <s v="淮安南陈集店"/>
    <x v="3"/>
    <s v="直营"/>
    <m/>
    <x v="0"/>
    <d v="2016-11-29T00:00:00"/>
    <d v="2016-11-29T00:00:00"/>
    <m/>
    <m/>
    <m/>
    <m/>
    <m/>
    <m/>
    <m/>
    <n v="0"/>
    <n v="0"/>
    <n v="1128"/>
    <n v="330"/>
    <n v="0"/>
    <n v="0"/>
    <n v="0"/>
    <n v="0"/>
    <n v="2016"/>
    <x v="1"/>
  </r>
  <r>
    <n v="6667"/>
    <s v="益阳迎风桥店"/>
    <x v="0"/>
    <s v="直营"/>
    <m/>
    <x v="0"/>
    <d v="2016-12-10T00:00:00"/>
    <d v="2016-12-10T00:00:00"/>
    <m/>
    <m/>
    <m/>
    <m/>
    <m/>
    <m/>
    <m/>
    <n v="0"/>
    <n v="0"/>
    <n v="1117"/>
    <n v="330"/>
    <n v="0"/>
    <n v="0"/>
    <n v="0"/>
    <n v="0"/>
    <n v="2016"/>
    <x v="1"/>
  </r>
  <r>
    <n v="6677"/>
    <s v="汉寿辰阳北路店"/>
    <x v="0"/>
    <s v="直营"/>
    <m/>
    <x v="0"/>
    <d v="2017-10-21T00:00:00"/>
    <d v="2017-10-21T00:00:00"/>
    <m/>
    <m/>
    <m/>
    <m/>
    <m/>
    <m/>
    <m/>
    <n v="0"/>
    <n v="0"/>
    <n v="802"/>
    <n v="330"/>
    <n v="0"/>
    <n v="0"/>
    <n v="0"/>
    <n v="0"/>
    <n v="2017"/>
    <x v="2"/>
  </r>
  <r>
    <n v="6678"/>
    <s v="慈利幸福南路店"/>
    <x v="0"/>
    <s v="直营"/>
    <m/>
    <x v="0"/>
    <d v="2016-12-24T00:00:00"/>
    <d v="2016-12-24T00:00:00"/>
    <m/>
    <m/>
    <m/>
    <m/>
    <m/>
    <m/>
    <m/>
    <n v="0"/>
    <n v="0"/>
    <n v="1103"/>
    <n v="330"/>
    <n v="0"/>
    <n v="0"/>
    <n v="0"/>
    <n v="0"/>
    <n v="2016"/>
    <x v="1"/>
  </r>
  <r>
    <n v="6689"/>
    <s v="桃源青林店"/>
    <x v="0"/>
    <s v="直营"/>
    <m/>
    <x v="0"/>
    <d v="2016-12-30T00:00:00"/>
    <d v="2016-12-30T00:00:00"/>
    <m/>
    <m/>
    <m/>
    <m/>
    <m/>
    <m/>
    <m/>
    <n v="0"/>
    <n v="0"/>
    <n v="1097"/>
    <n v="330"/>
    <n v="0"/>
    <n v="0"/>
    <n v="0"/>
    <n v="0"/>
    <n v="2016"/>
    <x v="1"/>
  </r>
  <r>
    <n v="6704"/>
    <s v="汉寿岩汪湖店"/>
    <x v="0"/>
    <s v="直营"/>
    <m/>
    <x v="0"/>
    <d v="2016-12-31T00:00:00"/>
    <d v="2016-12-31T00:00:00"/>
    <m/>
    <m/>
    <m/>
    <m/>
    <m/>
    <m/>
    <m/>
    <n v="0"/>
    <n v="0"/>
    <n v="1096"/>
    <n v="330"/>
    <n v="0"/>
    <n v="0"/>
    <n v="0"/>
    <n v="0"/>
    <n v="2016"/>
    <x v="1"/>
  </r>
  <r>
    <n v="6711"/>
    <s v="桃源沙坪店"/>
    <x v="0"/>
    <s v="直营"/>
    <m/>
    <x v="0"/>
    <d v="2017-01-23T00:00:00"/>
    <d v="2017-01-23T00:00:00"/>
    <m/>
    <m/>
    <m/>
    <m/>
    <m/>
    <m/>
    <m/>
    <n v="0"/>
    <n v="0"/>
    <n v="1073"/>
    <n v="330"/>
    <n v="0"/>
    <n v="0"/>
    <n v="0"/>
    <n v="0"/>
    <n v="2017"/>
    <x v="2"/>
  </r>
  <r>
    <n v="6728"/>
    <s v="临澧南门口店"/>
    <x v="0"/>
    <s v="直营"/>
    <m/>
    <x v="0"/>
    <d v="2017-01-23T00:00:00"/>
    <d v="2017-01-23T00:00:00"/>
    <m/>
    <m/>
    <m/>
    <m/>
    <m/>
    <m/>
    <m/>
    <n v="0"/>
    <n v="0"/>
    <n v="1073"/>
    <n v="330"/>
    <n v="0"/>
    <n v="0"/>
    <n v="0"/>
    <n v="0"/>
    <n v="2017"/>
    <x v="2"/>
  </r>
  <r>
    <n v="6729"/>
    <s v="常德鼎城石板滩店"/>
    <x v="0"/>
    <s v="直营"/>
    <m/>
    <x v="0"/>
    <d v="2017-02-25T00:00:00"/>
    <d v="2017-02-25T00:00:00"/>
    <m/>
    <m/>
    <m/>
    <m/>
    <m/>
    <m/>
    <m/>
    <n v="0"/>
    <n v="0"/>
    <n v="1040"/>
    <n v="330"/>
    <n v="0"/>
    <n v="0"/>
    <n v="0"/>
    <n v="0"/>
    <n v="2017"/>
    <x v="2"/>
  </r>
  <r>
    <n v="6743"/>
    <s v="浏阳沙市镇店"/>
    <x v="4"/>
    <s v="直营"/>
    <m/>
    <x v="0"/>
    <d v="2017-02-28T00:00:00"/>
    <d v="2017-02-28T00:00:00"/>
    <m/>
    <m/>
    <m/>
    <m/>
    <m/>
    <m/>
    <m/>
    <n v="0"/>
    <n v="0"/>
    <n v="1037"/>
    <n v="330"/>
    <n v="0"/>
    <n v="0"/>
    <n v="0"/>
    <n v="0"/>
    <n v="2017"/>
    <x v="2"/>
  </r>
  <r>
    <n v="6753"/>
    <s v="广生堂岑河店"/>
    <x v="7"/>
    <s v="直营"/>
    <m/>
    <x v="0"/>
    <d v="2017-02-28T00:00:00"/>
    <d v="2017-02-28T00:00:00"/>
    <m/>
    <m/>
    <m/>
    <m/>
    <m/>
    <m/>
    <m/>
    <n v="0"/>
    <n v="0"/>
    <n v="1037"/>
    <n v="330"/>
    <n v="0"/>
    <n v="0"/>
    <n v="0"/>
    <n v="0"/>
    <n v="2017"/>
    <x v="2"/>
  </r>
  <r>
    <n v="6757"/>
    <s v="双峰复兴街二店"/>
    <x v="4"/>
    <s v="收购"/>
    <s v="长沙双峰"/>
    <x v="5"/>
    <d v="2014-06-01T00:00:00"/>
    <d v="2017-02-23T00:00:00"/>
    <m/>
    <m/>
    <m/>
    <m/>
    <m/>
    <m/>
    <m/>
    <n v="0"/>
    <n v="0"/>
    <n v="1042"/>
    <n v="330"/>
    <n v="0"/>
    <n v="0"/>
    <n v="0"/>
    <n v="0"/>
    <n v="2014"/>
    <x v="0"/>
  </r>
  <r>
    <n v="6759"/>
    <s v="双峰复兴街三店"/>
    <x v="4"/>
    <s v="收购"/>
    <s v="长沙双峰"/>
    <x v="5"/>
    <d v="2015-11-01T00:00:00"/>
    <d v="2017-02-23T00:00:00"/>
    <m/>
    <m/>
    <m/>
    <m/>
    <m/>
    <m/>
    <m/>
    <n v="0"/>
    <n v="0"/>
    <n v="1042"/>
    <n v="330"/>
    <n v="0"/>
    <n v="0"/>
    <n v="0"/>
    <n v="0"/>
    <n v="2015"/>
    <x v="0"/>
  </r>
  <r>
    <n v="6760"/>
    <s v="双峰书院路店"/>
    <x v="4"/>
    <s v="收购"/>
    <s v="长沙双峰"/>
    <x v="5"/>
    <d v="2002-09-01T00:00:00"/>
    <d v="2017-02-23T00:00:00"/>
    <m/>
    <m/>
    <m/>
    <m/>
    <m/>
    <m/>
    <m/>
    <n v="0"/>
    <n v="0"/>
    <n v="1042"/>
    <n v="330"/>
    <n v="0"/>
    <n v="0"/>
    <n v="0"/>
    <n v="0"/>
    <n v="2002"/>
    <x v="0"/>
  </r>
  <r>
    <n v="6784"/>
    <s v="广生堂弥市解放中路店"/>
    <x v="7"/>
    <s v="直营"/>
    <m/>
    <x v="0"/>
    <d v="2017-03-18T00:00:00"/>
    <d v="2017-03-18T00:00:00"/>
    <m/>
    <m/>
    <m/>
    <m/>
    <m/>
    <m/>
    <m/>
    <n v="0"/>
    <n v="0"/>
    <n v="1019"/>
    <n v="330"/>
    <n v="0"/>
    <n v="0"/>
    <n v="0"/>
    <n v="0"/>
    <n v="2017"/>
    <x v="2"/>
  </r>
  <r>
    <n v="6802"/>
    <s v="乐昌廊田镇店"/>
    <x v="6"/>
    <s v="直营"/>
    <m/>
    <x v="0"/>
    <d v="2017-03-25T00:00:00"/>
    <d v="2017-03-25T00:00:00"/>
    <m/>
    <m/>
    <m/>
    <m/>
    <m/>
    <m/>
    <m/>
    <n v="0"/>
    <n v="0"/>
    <n v="1012"/>
    <n v="330"/>
    <n v="0"/>
    <n v="0"/>
    <n v="0"/>
    <n v="0"/>
    <n v="2017"/>
    <x v="2"/>
  </r>
  <r>
    <n v="6805"/>
    <s v="宁乡人民南路店"/>
    <x v="4"/>
    <s v="收购"/>
    <s v="宁乡九芝堂"/>
    <x v="6"/>
    <d v="2002-01-01T00:00:00"/>
    <d v="2017-04-27T00:00:00"/>
    <m/>
    <m/>
    <m/>
    <m/>
    <m/>
    <m/>
    <m/>
    <n v="0"/>
    <n v="0"/>
    <n v="979"/>
    <n v="330"/>
    <n v="0"/>
    <n v="0"/>
    <n v="0"/>
    <n v="0"/>
    <n v="2002"/>
    <x v="0"/>
  </r>
  <r>
    <n v="6806"/>
    <s v="宁乡紫金路店"/>
    <x v="4"/>
    <s v="收购"/>
    <s v="宁乡九芝堂"/>
    <x v="6"/>
    <d v="2009-08-20T00:00:00"/>
    <d v="2017-04-27T00:00:00"/>
    <m/>
    <m/>
    <m/>
    <m/>
    <m/>
    <m/>
    <m/>
    <n v="0"/>
    <n v="0"/>
    <n v="979"/>
    <n v="330"/>
    <n v="0"/>
    <n v="0"/>
    <n v="0"/>
    <n v="0"/>
    <n v="2009"/>
    <x v="0"/>
  </r>
  <r>
    <n v="6807"/>
    <s v="宁乡沙河市场店"/>
    <x v="4"/>
    <s v="收购"/>
    <s v="宁乡九芝堂"/>
    <x v="6"/>
    <d v="2003-04-04T00:00:00"/>
    <d v="2017-04-27T00:00:00"/>
    <m/>
    <m/>
    <m/>
    <m/>
    <m/>
    <m/>
    <m/>
    <n v="0"/>
    <n v="0"/>
    <n v="979"/>
    <n v="330"/>
    <n v="0"/>
    <n v="0"/>
    <n v="0"/>
    <n v="0"/>
    <n v="2003"/>
    <x v="0"/>
  </r>
  <r>
    <n v="6808"/>
    <s v="宁乡福源店"/>
    <x v="4"/>
    <s v="收购"/>
    <s v="宁乡九芝堂"/>
    <x v="6"/>
    <d v="2016-06-16T00:00:00"/>
    <d v="2017-04-27T00:00:00"/>
    <m/>
    <m/>
    <m/>
    <m/>
    <m/>
    <m/>
    <m/>
    <n v="0"/>
    <n v="0"/>
    <n v="979"/>
    <n v="330"/>
    <n v="0"/>
    <n v="0"/>
    <n v="0"/>
    <n v="0"/>
    <n v="2016"/>
    <x v="1"/>
  </r>
  <r>
    <n v="6810"/>
    <s v="宁乡花明路二店"/>
    <x v="4"/>
    <s v="收购"/>
    <s v="宁乡九芝堂"/>
    <x v="6"/>
    <d v="2008-11-19T00:00:00"/>
    <d v="2017-04-27T00:00:00"/>
    <m/>
    <m/>
    <m/>
    <m/>
    <m/>
    <m/>
    <m/>
    <n v="0"/>
    <n v="0"/>
    <n v="979"/>
    <n v="330"/>
    <n v="0"/>
    <n v="0"/>
    <n v="0"/>
    <n v="0"/>
    <n v="2008"/>
    <x v="0"/>
  </r>
  <r>
    <n v="6811"/>
    <s v="宁乡楚沩中路二店"/>
    <x v="4"/>
    <s v="收购"/>
    <s v="宁乡九芝堂"/>
    <x v="6"/>
    <d v="2008-09-09T00:00:00"/>
    <d v="2017-04-27T00:00:00"/>
    <m/>
    <m/>
    <m/>
    <m/>
    <m/>
    <m/>
    <m/>
    <n v="0"/>
    <n v="0"/>
    <n v="979"/>
    <n v="330"/>
    <n v="0"/>
    <n v="0"/>
    <n v="0"/>
    <n v="0"/>
    <n v="2008"/>
    <x v="0"/>
  </r>
  <r>
    <n v="6817"/>
    <s v="宁乡楚沩西路店"/>
    <x v="4"/>
    <s v="收购"/>
    <s v="宁乡九芝堂"/>
    <x v="6"/>
    <d v="2015-07-15T00:00:00"/>
    <d v="2017-04-27T00:00:00"/>
    <m/>
    <m/>
    <m/>
    <m/>
    <m/>
    <m/>
    <m/>
    <n v="0"/>
    <n v="0"/>
    <n v="979"/>
    <n v="330"/>
    <n v="0"/>
    <n v="0"/>
    <n v="0"/>
    <n v="0"/>
    <n v="2015"/>
    <x v="0"/>
  </r>
  <r>
    <n v="6826"/>
    <s v="利川同安忠路店"/>
    <x v="7"/>
    <s v="收购"/>
    <s v="湖北利川"/>
    <x v="7"/>
    <d v="2009-10-01T00:00:00"/>
    <d v="2017-05-24T00:00:00"/>
    <m/>
    <m/>
    <m/>
    <m/>
    <m/>
    <m/>
    <m/>
    <n v="0"/>
    <n v="0"/>
    <n v="952"/>
    <n v="330"/>
    <n v="0"/>
    <n v="0"/>
    <n v="0"/>
    <n v="0"/>
    <n v="2009"/>
    <x v="0"/>
  </r>
  <r>
    <n v="6827"/>
    <s v="利川同安南坪店"/>
    <x v="7"/>
    <s v="收购"/>
    <s v="湖北利川"/>
    <x v="7"/>
    <d v="2015-08-01T00:00:00"/>
    <d v="2017-05-24T00:00:00"/>
    <m/>
    <m/>
    <m/>
    <m/>
    <m/>
    <m/>
    <m/>
    <n v="0"/>
    <n v="0"/>
    <n v="952"/>
    <n v="330"/>
    <n v="0"/>
    <n v="0"/>
    <n v="0"/>
    <n v="0"/>
    <n v="2015"/>
    <x v="0"/>
  </r>
  <r>
    <n v="6829"/>
    <s v="利川同安毛坝一店"/>
    <x v="7"/>
    <s v="收购"/>
    <s v="湖北利川"/>
    <x v="7"/>
    <d v="2009-06-01T00:00:00"/>
    <d v="2017-05-24T00:00:00"/>
    <m/>
    <m/>
    <m/>
    <m/>
    <m/>
    <m/>
    <m/>
    <n v="0"/>
    <n v="0"/>
    <n v="952"/>
    <n v="330"/>
    <n v="0"/>
    <n v="0"/>
    <n v="0"/>
    <n v="0"/>
    <n v="2009"/>
    <x v="0"/>
  </r>
  <r>
    <n v="6833"/>
    <s v="利川同安柏杨店"/>
    <x v="7"/>
    <s v="收购"/>
    <s v="湖北利川"/>
    <x v="7"/>
    <d v="2012-11-01T00:00:00"/>
    <d v="2017-05-24T00:00:00"/>
    <m/>
    <m/>
    <m/>
    <m/>
    <m/>
    <m/>
    <m/>
    <n v="0"/>
    <n v="0"/>
    <n v="952"/>
    <n v="330"/>
    <n v="0"/>
    <n v="0"/>
    <n v="0"/>
    <n v="0"/>
    <n v="2012"/>
    <x v="0"/>
  </r>
  <r>
    <n v="6835"/>
    <s v="利川同安夏都店"/>
    <x v="7"/>
    <s v="收购"/>
    <s v="湖北利川"/>
    <x v="7"/>
    <d v="2013-08-01T00:00:00"/>
    <d v="2017-05-24T00:00:00"/>
    <m/>
    <m/>
    <m/>
    <m/>
    <m/>
    <m/>
    <m/>
    <n v="0"/>
    <n v="0"/>
    <n v="952"/>
    <n v="330"/>
    <n v="0"/>
    <n v="0"/>
    <n v="0"/>
    <n v="0"/>
    <n v="2013"/>
    <x v="0"/>
  </r>
  <r>
    <n v="6836"/>
    <s v="利川同安鱼龙店"/>
    <x v="7"/>
    <s v="收购"/>
    <s v="湖北利川"/>
    <x v="7"/>
    <d v="2013-12-01T00:00:00"/>
    <d v="2017-05-24T00:00:00"/>
    <m/>
    <m/>
    <m/>
    <m/>
    <m/>
    <m/>
    <m/>
    <n v="0"/>
    <n v="0"/>
    <n v="952"/>
    <n v="330"/>
    <n v="0"/>
    <n v="0"/>
    <n v="0"/>
    <n v="0"/>
    <n v="2013"/>
    <x v="0"/>
  </r>
  <r>
    <n v="6839"/>
    <s v="利川同安元堡店"/>
    <x v="7"/>
    <s v="收购"/>
    <s v="湖北利川"/>
    <x v="7"/>
    <d v="2015-03-01T00:00:00"/>
    <d v="2017-05-24T00:00:00"/>
    <m/>
    <m/>
    <m/>
    <m/>
    <m/>
    <m/>
    <m/>
    <n v="0"/>
    <n v="0"/>
    <n v="952"/>
    <n v="330"/>
    <n v="0"/>
    <n v="0"/>
    <n v="0"/>
    <n v="0"/>
    <n v="2015"/>
    <x v="0"/>
  </r>
  <r>
    <n v="6840"/>
    <s v="利川同安毛坝二店"/>
    <x v="7"/>
    <s v="收购"/>
    <s v="湖北利川"/>
    <x v="7"/>
    <d v="2014-10-01T00:00:00"/>
    <d v="2017-05-24T00:00:00"/>
    <m/>
    <m/>
    <m/>
    <m/>
    <m/>
    <m/>
    <m/>
    <n v="0"/>
    <n v="0"/>
    <n v="952"/>
    <n v="330"/>
    <n v="0"/>
    <n v="0"/>
    <n v="0"/>
    <n v="0"/>
    <n v="2014"/>
    <x v="0"/>
  </r>
  <r>
    <n v="6846"/>
    <s v="利川同安谋道店"/>
    <x v="7"/>
    <s v="收购"/>
    <s v="湖北利川"/>
    <x v="7"/>
    <d v="2016-05-01T00:00:00"/>
    <d v="2017-05-24T00:00:00"/>
    <m/>
    <m/>
    <m/>
    <m/>
    <m/>
    <m/>
    <m/>
    <n v="0"/>
    <n v="0"/>
    <n v="952"/>
    <n v="330"/>
    <n v="0"/>
    <n v="0"/>
    <n v="0"/>
    <n v="0"/>
    <n v="2016"/>
    <x v="1"/>
  </r>
  <r>
    <n v="6848"/>
    <s v="利川同安长坪店"/>
    <x v="7"/>
    <s v="收购"/>
    <s v="湖北利川"/>
    <x v="7"/>
    <d v="2016-07-01T00:00:00"/>
    <d v="2017-05-24T00:00:00"/>
    <m/>
    <m/>
    <m/>
    <m/>
    <m/>
    <m/>
    <m/>
    <n v="0"/>
    <n v="0"/>
    <n v="952"/>
    <n v="330"/>
    <n v="0"/>
    <n v="0"/>
    <n v="0"/>
    <n v="0"/>
    <n v="2016"/>
    <x v="1"/>
  </r>
  <r>
    <n v="6853"/>
    <s v="桃源热市店"/>
    <x v="0"/>
    <s v="直营"/>
    <m/>
    <x v="0"/>
    <d v="2017-04-30T00:00:00"/>
    <d v="2017-04-30T00:00:00"/>
    <m/>
    <m/>
    <m/>
    <m/>
    <m/>
    <m/>
    <m/>
    <n v="0"/>
    <n v="0"/>
    <n v="976"/>
    <n v="330"/>
    <n v="0"/>
    <n v="0"/>
    <n v="0"/>
    <n v="0"/>
    <n v="2017"/>
    <x v="2"/>
  </r>
  <r>
    <n v="6855"/>
    <s v="桃源渔父中路店"/>
    <x v="0"/>
    <s v="直营"/>
    <m/>
    <x v="0"/>
    <d v="2017-05-27T00:00:00"/>
    <d v="2017-05-27T00:00:00"/>
    <m/>
    <m/>
    <m/>
    <m/>
    <m/>
    <m/>
    <m/>
    <n v="0"/>
    <n v="0"/>
    <n v="949"/>
    <n v="330"/>
    <n v="0"/>
    <n v="0"/>
    <n v="0"/>
    <n v="0"/>
    <n v="2017"/>
    <x v="2"/>
  </r>
  <r>
    <n v="6862"/>
    <s v="浏阳天马路店"/>
    <x v="4"/>
    <s v="直营"/>
    <m/>
    <x v="0"/>
    <d v="2017-04-29T00:00:00"/>
    <d v="2017-04-29T00:00:00"/>
    <m/>
    <m/>
    <m/>
    <m/>
    <m/>
    <m/>
    <m/>
    <n v="0"/>
    <n v="0"/>
    <n v="977"/>
    <n v="330"/>
    <n v="0"/>
    <n v="0"/>
    <n v="0"/>
    <n v="0"/>
    <n v="2017"/>
    <x v="2"/>
  </r>
  <r>
    <n v="6874"/>
    <s v="广生堂草市店"/>
    <x v="7"/>
    <s v="直营"/>
    <m/>
    <x v="0"/>
    <d v="2017-05-20T00:00:00"/>
    <d v="2017-05-20T00:00:00"/>
    <m/>
    <m/>
    <m/>
    <m/>
    <m/>
    <m/>
    <m/>
    <n v="0"/>
    <n v="0"/>
    <n v="956"/>
    <n v="330"/>
    <n v="0"/>
    <n v="0"/>
    <n v="0"/>
    <n v="0"/>
    <n v="2017"/>
    <x v="2"/>
  </r>
  <r>
    <n v="6882"/>
    <s v="南京丹阳店"/>
    <x v="3"/>
    <s v="直营"/>
    <m/>
    <x v="8"/>
    <d v="2017-05-27T00:00:00"/>
    <d v="2017-05-27T00:00:00"/>
    <m/>
    <m/>
    <m/>
    <m/>
    <m/>
    <m/>
    <m/>
    <n v="0"/>
    <n v="0"/>
    <n v="949"/>
    <n v="330"/>
    <n v="0"/>
    <n v="0"/>
    <n v="0"/>
    <n v="0"/>
    <n v="2017"/>
    <x v="2"/>
  </r>
  <r>
    <n v="6899"/>
    <s v="湘潭科大南院店"/>
    <x v="4"/>
    <s v="直营"/>
    <m/>
    <x v="0"/>
    <d v="2017-06-03T00:00:00"/>
    <d v="2017-06-03T00:00:00"/>
    <m/>
    <m/>
    <m/>
    <m/>
    <m/>
    <m/>
    <m/>
    <n v="0"/>
    <n v="0"/>
    <n v="942"/>
    <n v="330"/>
    <n v="0"/>
    <n v="0"/>
    <n v="0"/>
    <n v="0"/>
    <n v="2017"/>
    <x v="2"/>
  </r>
  <r>
    <n v="6908"/>
    <s v="南京铜山店"/>
    <x v="3"/>
    <s v="直营"/>
    <m/>
    <x v="8"/>
    <d v="2017-06-30T00:00:00"/>
    <d v="2017-06-30T00:00:00"/>
    <m/>
    <m/>
    <m/>
    <m/>
    <m/>
    <m/>
    <m/>
    <n v="0"/>
    <n v="0"/>
    <n v="915"/>
    <n v="330"/>
    <n v="0"/>
    <n v="0"/>
    <n v="0"/>
    <n v="0"/>
    <n v="2017"/>
    <x v="2"/>
  </r>
  <r>
    <n v="6934"/>
    <s v="保靖大月坡店"/>
    <x v="0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n v="6969"/>
    <s v="武汉白玉五街店"/>
    <x v="8"/>
    <s v="直营"/>
    <m/>
    <x v="9"/>
    <d v="2014-07-26T00:00:00"/>
    <d v="2014-07-26T00:00:00"/>
    <m/>
    <m/>
    <m/>
    <m/>
    <m/>
    <m/>
    <m/>
    <n v="0"/>
    <n v="0"/>
    <n v="1985"/>
    <n v="330"/>
    <n v="0"/>
    <n v="0"/>
    <n v="0"/>
    <n v="0"/>
    <n v="2014"/>
    <x v="0"/>
  </r>
  <r>
    <n v="7016"/>
    <s v="武汉康乐路店"/>
    <x v="8"/>
    <s v="直营"/>
    <m/>
    <x v="3"/>
    <d v="2015-12-19T00:00:00"/>
    <d v="2015-12-19T00:00:00"/>
    <m/>
    <m/>
    <m/>
    <m/>
    <m/>
    <m/>
    <m/>
    <n v="0"/>
    <n v="0"/>
    <n v="1474"/>
    <n v="330"/>
    <n v="0"/>
    <n v="0"/>
    <n v="0"/>
    <n v="0"/>
    <n v="2015"/>
    <x v="0"/>
  </r>
  <r>
    <n v="7145"/>
    <s v="衡南云峰南路店"/>
    <x v="1"/>
    <s v="直营"/>
    <m/>
    <x v="0"/>
    <d v="2017-07-29T00:00:00"/>
    <d v="2017-07-29T00:00:00"/>
    <m/>
    <m/>
    <m/>
    <m/>
    <m/>
    <m/>
    <m/>
    <n v="0"/>
    <n v="0"/>
    <n v="886"/>
    <n v="330"/>
    <n v="0"/>
    <n v="0"/>
    <n v="0"/>
    <n v="0"/>
    <n v="2017"/>
    <x v="2"/>
  </r>
  <r>
    <n v="7149"/>
    <s v="常德湘北一村店"/>
    <x v="0"/>
    <s v="直营"/>
    <m/>
    <x v="0"/>
    <d v="2017-06-24T00:00:00"/>
    <d v="2017-06-24T00:00:00"/>
    <m/>
    <m/>
    <m/>
    <m/>
    <m/>
    <m/>
    <m/>
    <n v="0"/>
    <n v="0"/>
    <n v="921"/>
    <n v="330"/>
    <n v="0"/>
    <n v="0"/>
    <n v="0"/>
    <n v="0"/>
    <n v="2017"/>
    <x v="2"/>
  </r>
  <r>
    <n v="7152"/>
    <s v="石门易家渡店"/>
    <x v="0"/>
    <s v="直营"/>
    <m/>
    <x v="0"/>
    <d v="2017-07-27T00:00:00"/>
    <d v="2017-07-27T00:00:00"/>
    <m/>
    <m/>
    <m/>
    <m/>
    <m/>
    <m/>
    <m/>
    <n v="0"/>
    <n v="0"/>
    <n v="888"/>
    <n v="330"/>
    <n v="0"/>
    <n v="0"/>
    <n v="0"/>
    <n v="0"/>
    <n v="2017"/>
    <x v="2"/>
  </r>
  <r>
    <n v="7160"/>
    <s v="长阳香舍丽园店"/>
    <x v="7"/>
    <s v="直营"/>
    <m/>
    <x v="0"/>
    <d v="2017-07-15T00:00:00"/>
    <d v="2017-07-15T00:00:00"/>
    <m/>
    <m/>
    <m/>
    <m/>
    <m/>
    <m/>
    <m/>
    <n v="0"/>
    <n v="0"/>
    <n v="900"/>
    <n v="330"/>
    <n v="0"/>
    <n v="0"/>
    <n v="0"/>
    <n v="0"/>
    <n v="2017"/>
    <x v="2"/>
  </r>
  <r>
    <n v="7162"/>
    <s v="桃源九溪店"/>
    <x v="0"/>
    <s v="直营"/>
    <m/>
    <x v="0"/>
    <d v="2017-06-30T00:00:00"/>
    <d v="2017-06-30T00:00:00"/>
    <m/>
    <m/>
    <m/>
    <m/>
    <m/>
    <m/>
    <m/>
    <n v="0"/>
    <n v="0"/>
    <n v="915"/>
    <n v="330"/>
    <n v="0"/>
    <n v="0"/>
    <n v="0"/>
    <n v="0"/>
    <n v="2017"/>
    <x v="2"/>
  </r>
  <r>
    <n v="7163"/>
    <s v="益阳滨江路店"/>
    <x v="0"/>
    <s v="直营"/>
    <m/>
    <x v="0"/>
    <d v="2017-07-29T00:00:00"/>
    <d v="2017-07-29T00:00:00"/>
    <m/>
    <m/>
    <m/>
    <m/>
    <m/>
    <m/>
    <m/>
    <n v="0"/>
    <n v="0"/>
    <n v="886"/>
    <n v="330"/>
    <n v="0"/>
    <n v="0"/>
    <n v="0"/>
    <n v="0"/>
    <n v="2017"/>
    <x v="2"/>
  </r>
  <r>
    <n v="7175"/>
    <s v="上海虹古路店医保店"/>
    <x v="2"/>
    <s v="直营"/>
    <m/>
    <x v="1"/>
    <d v="2017-08-14T00:00:00"/>
    <d v="2017-08-14T00:00:00"/>
    <m/>
    <m/>
    <m/>
    <m/>
    <m/>
    <m/>
    <m/>
    <n v="0"/>
    <n v="0"/>
    <n v="870"/>
    <n v="330"/>
    <n v="0"/>
    <n v="0"/>
    <n v="0"/>
    <n v="0"/>
    <n v="2017"/>
    <x v="2"/>
  </r>
  <r>
    <n v="7176"/>
    <s v="上海三林路店医保店"/>
    <x v="2"/>
    <s v="直营"/>
    <m/>
    <x v="1"/>
    <d v="2017-08-15T00:00:00"/>
    <d v="2017-08-15T00:00:00"/>
    <m/>
    <m/>
    <m/>
    <m/>
    <m/>
    <m/>
    <m/>
    <n v="0"/>
    <n v="0"/>
    <n v="869"/>
    <n v="330"/>
    <n v="0"/>
    <n v="0"/>
    <n v="0"/>
    <n v="0"/>
    <n v="2017"/>
    <x v="2"/>
  </r>
  <r>
    <n v="7177"/>
    <s v="上海山海关路店医保店"/>
    <x v="2"/>
    <s v="直营"/>
    <m/>
    <x v="1"/>
    <d v="2017-08-07T00:00:00"/>
    <d v="2017-08-07T00:00:00"/>
    <m/>
    <m/>
    <m/>
    <m/>
    <m/>
    <m/>
    <m/>
    <n v="0"/>
    <n v="0"/>
    <n v="877"/>
    <n v="330"/>
    <n v="0"/>
    <n v="0"/>
    <n v="0"/>
    <n v="0"/>
    <n v="2017"/>
    <x v="2"/>
  </r>
  <r>
    <n v="7178"/>
    <s v="上海昆明路店医保店"/>
    <x v="2"/>
    <s v="直营"/>
    <m/>
    <x v="1"/>
    <d v="2017-09-06T00:00:00"/>
    <d v="2017-09-06T00:00:00"/>
    <m/>
    <m/>
    <m/>
    <m/>
    <m/>
    <m/>
    <m/>
    <n v="0"/>
    <n v="0"/>
    <n v="847"/>
    <n v="330"/>
    <n v="0"/>
    <n v="0"/>
    <n v="0"/>
    <n v="0"/>
    <n v="2017"/>
    <x v="2"/>
  </r>
  <r>
    <n v="7181"/>
    <s v="湘乡东风路二医院店"/>
    <x v="4"/>
    <s v="直营"/>
    <m/>
    <x v="0"/>
    <d v="2017-07-13T00:00:00"/>
    <d v="2017-07-13T00:00:00"/>
    <m/>
    <m/>
    <m/>
    <m/>
    <m/>
    <m/>
    <m/>
    <n v="0"/>
    <n v="0"/>
    <n v="902"/>
    <n v="330"/>
    <n v="0"/>
    <n v="0"/>
    <n v="0"/>
    <n v="0"/>
    <n v="2017"/>
    <x v="2"/>
  </r>
  <r>
    <n v="7198"/>
    <s v="常德美景大厦店"/>
    <x v="0"/>
    <s v="直营"/>
    <m/>
    <x v="0"/>
    <d v="2017-07-22T00:00:00"/>
    <d v="2017-07-22T00:00:00"/>
    <m/>
    <m/>
    <m/>
    <m/>
    <m/>
    <m/>
    <m/>
    <n v="0"/>
    <n v="0"/>
    <n v="893"/>
    <n v="330"/>
    <n v="0"/>
    <n v="0"/>
    <n v="0"/>
    <n v="0"/>
    <n v="2017"/>
    <x v="2"/>
  </r>
  <r>
    <n v="7214"/>
    <s v="湘乡南正街店"/>
    <x v="4"/>
    <s v="直营"/>
    <m/>
    <x v="0"/>
    <d v="2017-07-29T00:00:00"/>
    <d v="2017-07-29T00:00:00"/>
    <m/>
    <m/>
    <m/>
    <m/>
    <m/>
    <m/>
    <m/>
    <n v="0"/>
    <n v="0"/>
    <n v="886"/>
    <n v="330"/>
    <n v="0"/>
    <n v="0"/>
    <n v="0"/>
    <n v="0"/>
    <n v="2017"/>
    <x v="2"/>
  </r>
  <r>
    <n v="7223"/>
    <s v="临澧修梅店"/>
    <x v="0"/>
    <s v="直营"/>
    <m/>
    <x v="0"/>
    <d v="2017-08-22T00:00:00"/>
    <d v="2017-08-22T00:00:00"/>
    <m/>
    <m/>
    <m/>
    <m/>
    <m/>
    <m/>
    <m/>
    <n v="0"/>
    <n v="0"/>
    <n v="862"/>
    <n v="330"/>
    <n v="0"/>
    <n v="0"/>
    <n v="0"/>
    <n v="0"/>
    <n v="2017"/>
    <x v="2"/>
  </r>
  <r>
    <n v="7224"/>
    <s v="新建石岗店"/>
    <x v="5"/>
    <s v="直营"/>
    <m/>
    <x v="4"/>
    <d v="2017-08-05T00:00:00"/>
    <d v="2017-08-05T00:00:00"/>
    <m/>
    <m/>
    <m/>
    <m/>
    <m/>
    <m/>
    <m/>
    <n v="0"/>
    <n v="0"/>
    <n v="879"/>
    <n v="330"/>
    <n v="0"/>
    <n v="0"/>
    <n v="0"/>
    <n v="0"/>
    <n v="2017"/>
    <x v="2"/>
  </r>
  <r>
    <n v="7228"/>
    <s v="石门宝峰市场店"/>
    <x v="0"/>
    <s v="直营"/>
    <m/>
    <x v="0"/>
    <d v="2017-08-26T00:00:00"/>
    <d v="2017-08-26T00:00:00"/>
    <m/>
    <m/>
    <m/>
    <m/>
    <m/>
    <m/>
    <m/>
    <n v="0"/>
    <n v="0"/>
    <n v="858"/>
    <n v="330"/>
    <n v="0"/>
    <n v="0"/>
    <n v="0"/>
    <n v="0"/>
    <n v="2017"/>
    <x v="2"/>
  </r>
  <r>
    <n v="7237"/>
    <s v="耒阳金华中路店"/>
    <x v="1"/>
    <s v="直营"/>
    <m/>
    <x v="0"/>
    <d v="2017-08-26T00:00:00"/>
    <d v="2017-08-26T00:00:00"/>
    <m/>
    <m/>
    <m/>
    <m/>
    <m/>
    <m/>
    <m/>
    <n v="0"/>
    <n v="0"/>
    <n v="858"/>
    <n v="330"/>
    <n v="0"/>
    <n v="0"/>
    <n v="0"/>
    <n v="0"/>
    <n v="2017"/>
    <x v="2"/>
  </r>
  <r>
    <n v="7239"/>
    <s v="永州朱家山路店"/>
    <x v="1"/>
    <s v="直营"/>
    <m/>
    <x v="0"/>
    <d v="2017-08-19T00:00:00"/>
    <d v="2017-08-19T00:00:00"/>
    <m/>
    <m/>
    <m/>
    <m/>
    <m/>
    <m/>
    <m/>
    <n v="0"/>
    <n v="0"/>
    <n v="865"/>
    <n v="330"/>
    <n v="0"/>
    <n v="0"/>
    <n v="0"/>
    <n v="0"/>
    <n v="2017"/>
    <x v="2"/>
  </r>
  <r>
    <n v="7243"/>
    <s v="荆门闸北街分店"/>
    <x v="7"/>
    <s v="直营"/>
    <m/>
    <x v="0"/>
    <d v="2017-08-26T00:00:00"/>
    <d v="2017-08-26T00:00:00"/>
    <m/>
    <m/>
    <m/>
    <m/>
    <m/>
    <m/>
    <m/>
    <n v="0"/>
    <n v="0"/>
    <n v="858"/>
    <n v="330"/>
    <n v="0"/>
    <n v="0"/>
    <n v="0"/>
    <n v="0"/>
    <n v="2017"/>
    <x v="2"/>
  </r>
  <r>
    <n v="7245"/>
    <s v="慈利岩泊渡店"/>
    <x v="0"/>
    <s v="直营"/>
    <m/>
    <x v="0"/>
    <d v="2017-09-15T00:00:00"/>
    <d v="2017-09-15T00:00:00"/>
    <m/>
    <m/>
    <m/>
    <m/>
    <m/>
    <m/>
    <m/>
    <n v="0"/>
    <n v="0"/>
    <n v="838"/>
    <n v="330"/>
    <n v="0"/>
    <n v="0"/>
    <n v="0"/>
    <n v="0"/>
    <n v="2017"/>
    <x v="2"/>
  </r>
  <r>
    <n v="7260"/>
    <s v="增城派潭市场三店"/>
    <x v="6"/>
    <s v="收购"/>
    <s v="益荔康信"/>
    <x v="10"/>
    <d v="2014-12-01T00:00:00"/>
    <d v="2018-05-28T00:00:00"/>
    <m/>
    <m/>
    <m/>
    <m/>
    <m/>
    <m/>
    <m/>
    <n v="0"/>
    <n v="0"/>
    <n v="583"/>
    <n v="330"/>
    <n v="0"/>
    <n v="0"/>
    <n v="0"/>
    <n v="0"/>
    <n v="2014"/>
    <x v="0"/>
  </r>
  <r>
    <n v="7282"/>
    <s v="增城派潭广场店"/>
    <x v="6"/>
    <s v="收购"/>
    <s v="益荔康信"/>
    <x v="10"/>
    <d v="2011-05-24T00:00:00"/>
    <d v="2018-05-28T00:00:00"/>
    <m/>
    <m/>
    <m/>
    <m/>
    <m/>
    <m/>
    <m/>
    <n v="0"/>
    <n v="0"/>
    <n v="583"/>
    <n v="330"/>
    <n v="0"/>
    <n v="0"/>
    <n v="0"/>
    <n v="0"/>
    <n v="2011"/>
    <x v="0"/>
  </r>
  <r>
    <n v="7285"/>
    <s v="常德上东曼城店"/>
    <x v="0"/>
    <s v="直营"/>
    <m/>
    <x v="0"/>
    <d v="2017-08-30T00:00:00"/>
    <d v="2017-08-30T00:00:00"/>
    <m/>
    <m/>
    <m/>
    <m/>
    <m/>
    <m/>
    <m/>
    <n v="0"/>
    <n v="0"/>
    <n v="854"/>
    <n v="330"/>
    <n v="0"/>
    <n v="0"/>
    <n v="0"/>
    <n v="0"/>
    <n v="2017"/>
    <x v="2"/>
  </r>
  <r>
    <n v="7286"/>
    <s v="常德鼎城南城天街店"/>
    <x v="0"/>
    <s v="直营"/>
    <m/>
    <x v="0"/>
    <d v="2017-09-16T00:00:00"/>
    <d v="2017-09-16T00:00:00"/>
    <m/>
    <m/>
    <m/>
    <m/>
    <m/>
    <m/>
    <m/>
    <n v="0"/>
    <n v="0"/>
    <n v="837"/>
    <n v="330"/>
    <n v="0"/>
    <n v="0"/>
    <n v="0"/>
    <n v="0"/>
    <n v="2017"/>
    <x v="2"/>
  </r>
  <r>
    <n v="7314"/>
    <s v="宿迁康平路店"/>
    <x v="3"/>
    <s v="直营"/>
    <m/>
    <x v="0"/>
    <d v="2017-09-30T00:00:00"/>
    <d v="2017-09-30T00:00:00"/>
    <m/>
    <m/>
    <m/>
    <m/>
    <m/>
    <m/>
    <m/>
    <n v="0"/>
    <n v="0"/>
    <n v="823"/>
    <n v="330"/>
    <n v="0"/>
    <n v="0"/>
    <n v="0"/>
    <n v="0"/>
    <n v="2017"/>
    <x v="2"/>
  </r>
  <r>
    <n v="7321"/>
    <s v="洋河新区新南园店"/>
    <x v="3"/>
    <s v="收购"/>
    <s v="江苏大盛"/>
    <x v="11"/>
    <d v="2015-05-01T00:00:00"/>
    <d v="2017-09-01T00:00:00"/>
    <m/>
    <m/>
    <m/>
    <m/>
    <m/>
    <m/>
    <m/>
    <n v="0"/>
    <n v="0"/>
    <n v="852"/>
    <n v="330"/>
    <n v="0"/>
    <n v="0"/>
    <n v="0"/>
    <n v="0"/>
    <n v="2015"/>
    <x v="0"/>
  </r>
  <r>
    <n v="7348"/>
    <s v="桃源纺城路店"/>
    <x v="0"/>
    <s v="直营"/>
    <m/>
    <x v="0"/>
    <d v="2017-09-30T00:00:00"/>
    <d v="2017-09-30T00:00:00"/>
    <m/>
    <m/>
    <m/>
    <m/>
    <m/>
    <m/>
    <m/>
    <n v="0"/>
    <n v="0"/>
    <n v="823"/>
    <n v="330"/>
    <n v="0"/>
    <n v="0"/>
    <n v="0"/>
    <n v="0"/>
    <n v="2017"/>
    <x v="2"/>
  </r>
  <r>
    <n v="7349"/>
    <s v="安乡浙江路店"/>
    <x v="0"/>
    <s v="直营"/>
    <m/>
    <x v="0"/>
    <d v="2017-10-14T00:00:00"/>
    <d v="2017-10-14T00:00:00"/>
    <m/>
    <m/>
    <m/>
    <m/>
    <m/>
    <m/>
    <m/>
    <n v="0"/>
    <n v="0"/>
    <n v="809"/>
    <n v="330"/>
    <n v="0"/>
    <n v="0"/>
    <n v="0"/>
    <n v="0"/>
    <n v="2017"/>
    <x v="2"/>
  </r>
  <r>
    <n v="7351"/>
    <s v="翁源县坝仔镇建设路店"/>
    <x v="6"/>
    <s v="直营"/>
    <m/>
    <x v="0"/>
    <d v="2017-09-28T00:00:00"/>
    <d v="2017-09-28T00:00:00"/>
    <m/>
    <m/>
    <m/>
    <m/>
    <m/>
    <m/>
    <m/>
    <n v="0"/>
    <n v="0"/>
    <n v="825"/>
    <n v="330"/>
    <n v="0"/>
    <n v="0"/>
    <n v="0"/>
    <n v="0"/>
    <n v="2017"/>
    <x v="2"/>
  </r>
  <r>
    <n v="7352"/>
    <s v="武汉青菱城市花园店"/>
    <x v="8"/>
    <s v="直营"/>
    <m/>
    <x v="3"/>
    <d v="2017-09-26T00:00:00"/>
    <d v="2017-09-26T00:00:00"/>
    <m/>
    <m/>
    <m/>
    <m/>
    <m/>
    <m/>
    <m/>
    <n v="0"/>
    <n v="0"/>
    <n v="827"/>
    <n v="330"/>
    <n v="0"/>
    <n v="0"/>
    <n v="0"/>
    <n v="0"/>
    <n v="2017"/>
    <x v="2"/>
  </r>
  <r>
    <n v="7365"/>
    <s v="上海中山北路店医保店"/>
    <x v="2"/>
    <s v="直营"/>
    <m/>
    <x v="1"/>
    <d v="2017-11-14T00:00:00"/>
    <d v="2017-11-14T00:00:00"/>
    <m/>
    <m/>
    <m/>
    <m/>
    <m/>
    <m/>
    <m/>
    <n v="0"/>
    <n v="0"/>
    <n v="778"/>
    <n v="330"/>
    <n v="0"/>
    <n v="0"/>
    <n v="0"/>
    <n v="0"/>
    <n v="2017"/>
    <x v="2"/>
  </r>
  <r>
    <n v="7391"/>
    <s v="澧县津澧大道店"/>
    <x v="0"/>
    <s v="直营"/>
    <m/>
    <x v="0"/>
    <d v="2017-10-28T00:00:00"/>
    <d v="2017-10-28T00:00:00"/>
    <m/>
    <m/>
    <m/>
    <m/>
    <m/>
    <m/>
    <m/>
    <n v="0"/>
    <n v="0"/>
    <n v="795"/>
    <n v="330"/>
    <n v="0"/>
    <n v="0"/>
    <n v="0"/>
    <n v="0"/>
    <n v="2017"/>
    <x v="2"/>
  </r>
  <r>
    <n v="7392"/>
    <s v="临澧安福东路分店"/>
    <x v="0"/>
    <s v="直营"/>
    <m/>
    <x v="0"/>
    <d v="2017-11-25T00:00:00"/>
    <d v="2017-11-25T00:00:00"/>
    <m/>
    <m/>
    <m/>
    <m/>
    <m/>
    <m/>
    <m/>
    <n v="0"/>
    <n v="0"/>
    <n v="767"/>
    <n v="330"/>
    <n v="0"/>
    <n v="0"/>
    <n v="0"/>
    <n v="0"/>
    <n v="2017"/>
    <x v="2"/>
  </r>
  <r>
    <n v="7396"/>
    <s v="益阳罗溪路店"/>
    <x v="0"/>
    <s v="直营"/>
    <m/>
    <x v="0"/>
    <d v="2017-11-25T00:00:00"/>
    <d v="2017-11-25T00:00:00"/>
    <m/>
    <m/>
    <m/>
    <m/>
    <m/>
    <m/>
    <m/>
    <n v="0"/>
    <n v="0"/>
    <n v="767"/>
    <n v="330"/>
    <n v="0"/>
    <n v="0"/>
    <n v="0"/>
    <n v="0"/>
    <n v="2017"/>
    <x v="2"/>
  </r>
  <r>
    <n v="7398"/>
    <s v="益阳中兴路店"/>
    <x v="0"/>
    <s v="直营"/>
    <m/>
    <x v="0"/>
    <d v="2017-11-30T00:00:00"/>
    <d v="2017-11-30T00:00:00"/>
    <m/>
    <m/>
    <m/>
    <m/>
    <m/>
    <m/>
    <m/>
    <n v="0"/>
    <n v="0"/>
    <n v="762"/>
    <n v="330"/>
    <n v="0"/>
    <n v="0"/>
    <n v="0"/>
    <n v="0"/>
    <n v="2017"/>
    <x v="2"/>
  </r>
  <r>
    <n v="7411"/>
    <s v="武汉城管花园店"/>
    <x v="8"/>
    <s v="直营"/>
    <m/>
    <x v="3"/>
    <d v="2017-11-18T00:00:00"/>
    <d v="2017-11-18T00:00:00"/>
    <m/>
    <m/>
    <m/>
    <m/>
    <m/>
    <m/>
    <m/>
    <n v="0"/>
    <n v="0"/>
    <n v="774"/>
    <n v="330"/>
    <n v="0"/>
    <n v="0"/>
    <n v="0"/>
    <n v="0"/>
    <n v="2017"/>
    <x v="2"/>
  </r>
  <r>
    <n v="7417"/>
    <s v="灌云康盛中心店"/>
    <x v="3"/>
    <s v="收购"/>
    <s v="灌云康盛"/>
    <x v="12"/>
    <d v="2004-06-01T00:00:00"/>
    <d v="2017-11-24T00:00:00"/>
    <m/>
    <m/>
    <m/>
    <m/>
    <m/>
    <m/>
    <m/>
    <n v="0"/>
    <n v="0"/>
    <n v="768"/>
    <n v="330"/>
    <n v="0"/>
    <n v="0"/>
    <n v="0"/>
    <n v="0"/>
    <n v="2004"/>
    <x v="0"/>
  </r>
  <r>
    <n v="7418"/>
    <s v="连云港康威店"/>
    <x v="3"/>
    <s v="收购"/>
    <s v="灌云康盛"/>
    <x v="12"/>
    <d v="2009-03-01T00:00:00"/>
    <d v="2017-11-24T00:00:00"/>
    <m/>
    <m/>
    <m/>
    <m/>
    <m/>
    <m/>
    <m/>
    <n v="0"/>
    <n v="0"/>
    <n v="768"/>
    <n v="330"/>
    <n v="0"/>
    <n v="0"/>
    <n v="0"/>
    <n v="0"/>
    <n v="2009"/>
    <x v="0"/>
  </r>
  <r>
    <n v="7419"/>
    <s v="灌云康盛城南店"/>
    <x v="3"/>
    <s v="收购"/>
    <s v="灌云康盛"/>
    <x v="12"/>
    <d v="2010-09-01T00:00:00"/>
    <d v="2017-11-24T00:00:00"/>
    <m/>
    <m/>
    <m/>
    <m/>
    <m/>
    <m/>
    <m/>
    <n v="0"/>
    <n v="0"/>
    <n v="768"/>
    <n v="330"/>
    <n v="0"/>
    <n v="0"/>
    <n v="0"/>
    <n v="0"/>
    <n v="2010"/>
    <x v="0"/>
  </r>
  <r>
    <n v="7420"/>
    <s v="灌云康盛新城店"/>
    <x v="3"/>
    <s v="收购"/>
    <s v="灌云康盛"/>
    <x v="12"/>
    <d v="2016-09-01T00:00:00"/>
    <d v="2017-11-24T00:00:00"/>
    <m/>
    <m/>
    <m/>
    <m/>
    <m/>
    <m/>
    <m/>
    <n v="0"/>
    <n v="0"/>
    <n v="768"/>
    <n v="330"/>
    <n v="0"/>
    <n v="0"/>
    <n v="0"/>
    <n v="0"/>
    <n v="2016"/>
    <x v="1"/>
  </r>
  <r>
    <n v="7421"/>
    <s v="灌云康盛富园广场店"/>
    <x v="3"/>
    <s v="收购"/>
    <s v="灌云康盛"/>
    <x v="12"/>
    <d v="2002-06-01T00:00:00"/>
    <d v="2017-11-24T00:00:00"/>
    <m/>
    <m/>
    <m/>
    <m/>
    <m/>
    <m/>
    <m/>
    <n v="0"/>
    <n v="0"/>
    <n v="768"/>
    <n v="330"/>
    <n v="0"/>
    <n v="0"/>
    <n v="0"/>
    <n v="0"/>
    <n v="2002"/>
    <x v="0"/>
  </r>
  <r>
    <n v="7422"/>
    <s v="灌云康盛康信店"/>
    <x v="3"/>
    <s v="收购"/>
    <s v="灌云康盛"/>
    <x v="12"/>
    <d v="2014-09-01T00:00:00"/>
    <d v="2017-11-24T00:00:00"/>
    <m/>
    <m/>
    <m/>
    <m/>
    <m/>
    <m/>
    <m/>
    <n v="0"/>
    <n v="0"/>
    <n v="768"/>
    <n v="330"/>
    <n v="0"/>
    <n v="0"/>
    <n v="0"/>
    <n v="0"/>
    <n v="2014"/>
    <x v="0"/>
  </r>
  <r>
    <n v="7423"/>
    <s v="灌云康盛和盛店"/>
    <x v="3"/>
    <s v="收购"/>
    <s v="灌云康盛"/>
    <x v="12"/>
    <d v="2011-10-01T00:00:00"/>
    <d v="2017-11-24T00:00:00"/>
    <m/>
    <m/>
    <m/>
    <m/>
    <m/>
    <m/>
    <m/>
    <n v="0"/>
    <n v="0"/>
    <n v="768"/>
    <n v="330"/>
    <n v="0"/>
    <n v="0"/>
    <n v="0"/>
    <n v="0"/>
    <n v="2011"/>
    <x v="0"/>
  </r>
  <r>
    <n v="7424"/>
    <s v="灌云康盛城中店"/>
    <x v="3"/>
    <s v="收购"/>
    <s v="灌云康盛"/>
    <x v="12"/>
    <d v="2009-03-01T00:00:00"/>
    <d v="2017-11-24T00:00:00"/>
    <m/>
    <m/>
    <m/>
    <m/>
    <m/>
    <m/>
    <m/>
    <n v="0"/>
    <n v="0"/>
    <n v="768"/>
    <n v="330"/>
    <n v="0"/>
    <n v="0"/>
    <n v="0"/>
    <n v="0"/>
    <n v="2009"/>
    <x v="0"/>
  </r>
  <r>
    <n v="7425"/>
    <s v="灌云康盛城西店"/>
    <x v="3"/>
    <s v="收购"/>
    <s v="灌云康盛"/>
    <x v="12"/>
    <d v="2006-07-01T00:00:00"/>
    <d v="2017-11-24T00:00:00"/>
    <m/>
    <m/>
    <m/>
    <m/>
    <m/>
    <m/>
    <m/>
    <n v="0"/>
    <n v="0"/>
    <n v="768"/>
    <n v="330"/>
    <n v="0"/>
    <n v="0"/>
    <n v="0"/>
    <n v="0"/>
    <n v="2006"/>
    <x v="0"/>
  </r>
  <r>
    <n v="7426"/>
    <s v="灌云康盛城北店"/>
    <x v="3"/>
    <s v="收购"/>
    <s v="灌云康盛"/>
    <x v="12"/>
    <d v="2016-09-15T00:00:00"/>
    <d v="2017-11-24T00:00:00"/>
    <m/>
    <m/>
    <m/>
    <m/>
    <m/>
    <m/>
    <m/>
    <n v="0"/>
    <n v="0"/>
    <n v="768"/>
    <n v="330"/>
    <n v="0"/>
    <n v="0"/>
    <n v="0"/>
    <n v="0"/>
    <n v="2016"/>
    <x v="1"/>
  </r>
  <r>
    <n v="7431"/>
    <s v="桃江新星巷店"/>
    <x v="0"/>
    <s v="直营"/>
    <m/>
    <x v="0"/>
    <d v="2017-11-30T00:00:00"/>
    <d v="2017-11-30T00:00:00"/>
    <m/>
    <m/>
    <m/>
    <m/>
    <m/>
    <m/>
    <m/>
    <n v="0"/>
    <n v="0"/>
    <n v="762"/>
    <n v="330"/>
    <n v="0"/>
    <n v="0"/>
    <n v="0"/>
    <n v="0"/>
    <n v="2017"/>
    <x v="2"/>
  </r>
  <r>
    <n v="7434"/>
    <s v="耒阳西湖市场店"/>
    <x v="1"/>
    <s v="直营"/>
    <m/>
    <x v="0"/>
    <d v="2017-11-30T00:00:00"/>
    <d v="2017-11-30T00:00:00"/>
    <m/>
    <m/>
    <m/>
    <m/>
    <m/>
    <m/>
    <m/>
    <n v="0"/>
    <n v="0"/>
    <n v="762"/>
    <n v="330"/>
    <n v="0"/>
    <n v="0"/>
    <n v="0"/>
    <n v="0"/>
    <n v="2017"/>
    <x v="2"/>
  </r>
  <r>
    <n v="7435"/>
    <s v="洞口洞绥路分店"/>
    <x v="1"/>
    <s v="直营"/>
    <m/>
    <x v="0"/>
    <d v="2017-11-25T00:00:00"/>
    <d v="2017-11-25T00:00:00"/>
    <m/>
    <m/>
    <m/>
    <m/>
    <m/>
    <m/>
    <m/>
    <n v="0"/>
    <n v="0"/>
    <n v="767"/>
    <n v="330"/>
    <n v="0"/>
    <n v="0"/>
    <n v="0"/>
    <n v="0"/>
    <n v="2017"/>
    <x v="2"/>
  </r>
  <r>
    <n v="7445"/>
    <s v="上海益丰布衣大药房医保店"/>
    <x v="2"/>
    <s v="收购"/>
    <s v="上海布衣"/>
    <x v="13"/>
    <d v="2004-03-15T00:00:00"/>
    <d v="2017-12-26T00:00:00"/>
    <m/>
    <m/>
    <m/>
    <m/>
    <m/>
    <m/>
    <m/>
    <n v="0"/>
    <n v="0"/>
    <n v="736"/>
    <n v="330"/>
    <n v="0"/>
    <n v="0"/>
    <n v="0"/>
    <n v="0"/>
    <n v="2004"/>
    <x v="0"/>
  </r>
  <r>
    <n v="7455"/>
    <s v="武汉大集街店"/>
    <x v="8"/>
    <s v="直营"/>
    <m/>
    <x v="3"/>
    <d v="2017-11-18T00:00:00"/>
    <d v="2017-11-18T00:00:00"/>
    <m/>
    <m/>
    <m/>
    <m/>
    <m/>
    <m/>
    <m/>
    <n v="0"/>
    <n v="0"/>
    <n v="774"/>
    <n v="330"/>
    <n v="0"/>
    <n v="0"/>
    <n v="0"/>
    <n v="0"/>
    <n v="2017"/>
    <x v="2"/>
  </r>
  <r>
    <n v="7456"/>
    <s v="武汉金银湖南街店"/>
    <x v="8"/>
    <s v="直营"/>
    <m/>
    <x v="3"/>
    <d v="2017-12-09T00:00:00"/>
    <d v="2017-12-09T00:00:00"/>
    <m/>
    <m/>
    <m/>
    <m/>
    <m/>
    <m/>
    <m/>
    <n v="0"/>
    <n v="0"/>
    <n v="753"/>
    <n v="330"/>
    <n v="0"/>
    <n v="0"/>
    <n v="0"/>
    <n v="0"/>
    <n v="2017"/>
    <x v="2"/>
  </r>
  <r>
    <n v="7462"/>
    <s v="武汉百秀街分店"/>
    <x v="8"/>
    <s v="直营"/>
    <m/>
    <x v="0"/>
    <d v="2017-12-27T00:00:00"/>
    <d v="2017-12-27T00:00:00"/>
    <m/>
    <m/>
    <m/>
    <m/>
    <m/>
    <m/>
    <m/>
    <n v="0"/>
    <n v="0"/>
    <n v="735"/>
    <n v="330"/>
    <n v="0"/>
    <n v="0"/>
    <n v="0"/>
    <n v="0"/>
    <n v="2017"/>
    <x v="2"/>
  </r>
  <r>
    <n v="7468"/>
    <s v="津市新洲店"/>
    <x v="0"/>
    <s v="直营"/>
    <m/>
    <x v="0"/>
    <d v="2017-12-30T00:00:00"/>
    <d v="2017-12-30T00:00:00"/>
    <m/>
    <m/>
    <m/>
    <m/>
    <m/>
    <m/>
    <m/>
    <n v="0"/>
    <n v="0"/>
    <n v="732"/>
    <n v="330"/>
    <n v="0"/>
    <n v="0"/>
    <n v="0"/>
    <n v="0"/>
    <n v="2017"/>
    <x v="2"/>
  </r>
  <r>
    <n v="7469"/>
    <s v="石门尧业广场店"/>
    <x v="0"/>
    <s v="直营"/>
    <m/>
    <x v="0"/>
    <d v="2017-12-30T00:00:00"/>
    <d v="2017-12-30T00:00:00"/>
    <m/>
    <m/>
    <m/>
    <m/>
    <m/>
    <m/>
    <m/>
    <n v="0"/>
    <n v="0"/>
    <n v="732"/>
    <n v="330"/>
    <n v="0"/>
    <n v="0"/>
    <n v="0"/>
    <n v="0"/>
    <n v="2017"/>
    <x v="2"/>
  </r>
  <r>
    <n v="7470"/>
    <s v="津市药山店"/>
    <x v="0"/>
    <s v="直营"/>
    <m/>
    <x v="0"/>
    <d v="2017-12-30T00:00:00"/>
    <d v="2017-12-30T00:00:00"/>
    <m/>
    <m/>
    <m/>
    <m/>
    <m/>
    <m/>
    <m/>
    <n v="0"/>
    <n v="0"/>
    <n v="732"/>
    <n v="330"/>
    <n v="0"/>
    <n v="0"/>
    <n v="0"/>
    <n v="0"/>
    <n v="2017"/>
    <x v="2"/>
  </r>
  <r>
    <n v="7472"/>
    <s v="湘潭宝园路店"/>
    <x v="4"/>
    <s v="直营"/>
    <m/>
    <x v="0"/>
    <d v="2017-12-23T00:00:00"/>
    <d v="2017-12-23T00:00:00"/>
    <m/>
    <m/>
    <m/>
    <m/>
    <m/>
    <m/>
    <m/>
    <n v="0"/>
    <n v="0"/>
    <n v="739"/>
    <n v="330"/>
    <n v="0"/>
    <n v="0"/>
    <n v="0"/>
    <n v="0"/>
    <n v="2017"/>
    <x v="2"/>
  </r>
  <r>
    <n v="7476"/>
    <s v="武汉环湖中路分店"/>
    <x v="8"/>
    <s v="直营"/>
    <m/>
    <x v="3"/>
    <d v="2017-12-19T00:00:00"/>
    <d v="2017-12-19T00:00:00"/>
    <m/>
    <m/>
    <m/>
    <m/>
    <m/>
    <m/>
    <m/>
    <n v="0"/>
    <n v="0"/>
    <n v="743"/>
    <n v="330"/>
    <n v="0"/>
    <n v="0"/>
    <n v="0"/>
    <n v="0"/>
    <n v="2017"/>
    <x v="2"/>
  </r>
  <r>
    <n v="7477"/>
    <s v="武汉巨龙大道分店"/>
    <x v="8"/>
    <s v="直营"/>
    <m/>
    <x v="0"/>
    <d v="2018-03-31T00:00:00"/>
    <d v="2018-03-31T00:00:00"/>
    <m/>
    <m/>
    <m/>
    <m/>
    <m/>
    <m/>
    <m/>
    <n v="0"/>
    <n v="0"/>
    <n v="641"/>
    <n v="330"/>
    <n v="0"/>
    <n v="0"/>
    <n v="0"/>
    <n v="0"/>
    <n v="2018"/>
    <x v="4"/>
  </r>
  <r>
    <n v="7478"/>
    <s v="武汉农科城武商店"/>
    <x v="8"/>
    <s v="直营"/>
    <m/>
    <x v="3"/>
    <d v="2017-11-30T00:00:00"/>
    <d v="2017-11-30T00:00:00"/>
    <m/>
    <m/>
    <m/>
    <m/>
    <m/>
    <m/>
    <m/>
    <n v="0"/>
    <n v="0"/>
    <n v="762"/>
    <n v="330"/>
    <n v="0"/>
    <n v="0"/>
    <n v="0"/>
    <n v="0"/>
    <n v="2017"/>
    <x v="2"/>
  </r>
  <r>
    <n v="7479"/>
    <s v="武汉头道街店"/>
    <x v="8"/>
    <s v="直营"/>
    <m/>
    <x v="3"/>
    <d v="2017-12-16T00:00:00"/>
    <d v="2017-12-16T00:00:00"/>
    <m/>
    <m/>
    <m/>
    <m/>
    <m/>
    <m/>
    <m/>
    <n v="0"/>
    <n v="0"/>
    <n v="746"/>
    <n v="330"/>
    <n v="0"/>
    <n v="0"/>
    <n v="0"/>
    <n v="0"/>
    <n v="2017"/>
    <x v="2"/>
  </r>
  <r>
    <n v="7500"/>
    <s v="钟祥承天华府分店"/>
    <x v="7"/>
    <s v="直营"/>
    <m/>
    <x v="0"/>
    <d v="2017-12-28T00:00:00"/>
    <d v="2017-12-28T00:00:00"/>
    <m/>
    <m/>
    <m/>
    <m/>
    <m/>
    <m/>
    <m/>
    <n v="0"/>
    <n v="0"/>
    <n v="734"/>
    <n v="330"/>
    <n v="0"/>
    <n v="0"/>
    <n v="0"/>
    <n v="0"/>
    <n v="2017"/>
    <x v="2"/>
  </r>
  <r>
    <n v="7509"/>
    <s v="进贤三里大道店"/>
    <x v="5"/>
    <s v="直营"/>
    <m/>
    <x v="4"/>
    <d v="2017-12-30T00:00:00"/>
    <d v="2017-12-30T00:00:00"/>
    <m/>
    <m/>
    <m/>
    <m/>
    <m/>
    <m/>
    <m/>
    <n v="0"/>
    <n v="0"/>
    <n v="732"/>
    <n v="330"/>
    <n v="0"/>
    <n v="0"/>
    <n v="0"/>
    <n v="0"/>
    <n v="2017"/>
    <x v="2"/>
  </r>
  <r>
    <n v="7510"/>
    <s v="武汉莲花湖路店"/>
    <x v="8"/>
    <s v="直营"/>
    <m/>
    <x v="3"/>
    <d v="2018-01-20T00:00:00"/>
    <d v="2018-01-20T00:00:00"/>
    <m/>
    <m/>
    <m/>
    <m/>
    <m/>
    <m/>
    <m/>
    <n v="0"/>
    <n v="0"/>
    <n v="711"/>
    <n v="330"/>
    <n v="0"/>
    <n v="0"/>
    <n v="0"/>
    <n v="0"/>
    <n v="2018"/>
    <x v="4"/>
  </r>
  <r>
    <n v="7513"/>
    <s v="武汉十大家村店"/>
    <x v="8"/>
    <s v="直营"/>
    <m/>
    <x v="3"/>
    <d v="2017-12-23T00:00:00"/>
    <d v="2017-12-23T00:00:00"/>
    <m/>
    <m/>
    <m/>
    <m/>
    <m/>
    <m/>
    <m/>
    <n v="0"/>
    <n v="0"/>
    <n v="739"/>
    <n v="330"/>
    <n v="0"/>
    <n v="0"/>
    <n v="0"/>
    <n v="0"/>
    <n v="2017"/>
    <x v="2"/>
  </r>
  <r>
    <n v="7514"/>
    <s v="武汉云梦街店"/>
    <x v="8"/>
    <s v="直营"/>
    <m/>
    <x v="3"/>
    <d v="2017-12-30T00:00:00"/>
    <d v="2017-12-30T00:00:00"/>
    <m/>
    <m/>
    <m/>
    <m/>
    <m/>
    <m/>
    <m/>
    <n v="0"/>
    <n v="0"/>
    <n v="732"/>
    <n v="330"/>
    <n v="0"/>
    <n v="0"/>
    <n v="0"/>
    <n v="0"/>
    <n v="2017"/>
    <x v="2"/>
  </r>
  <r>
    <n v="7523"/>
    <s v="武汉东湖庭园店"/>
    <x v="8"/>
    <s v="直营"/>
    <m/>
    <x v="3"/>
    <d v="2017-12-31T00:00:00"/>
    <d v="2017-12-31T00:00:00"/>
    <m/>
    <m/>
    <m/>
    <m/>
    <m/>
    <m/>
    <m/>
    <n v="0"/>
    <n v="0"/>
    <n v="731"/>
    <n v="330"/>
    <n v="0"/>
    <n v="0"/>
    <n v="0"/>
    <n v="0"/>
    <n v="2017"/>
    <x v="2"/>
  </r>
  <r>
    <n v="7525"/>
    <s v="邵阳建设路店"/>
    <x v="1"/>
    <s v="直营"/>
    <m/>
    <x v="0"/>
    <d v="2018-01-20T00:00:00"/>
    <d v="2018-01-20T00:00:00"/>
    <m/>
    <m/>
    <m/>
    <m/>
    <m/>
    <m/>
    <m/>
    <n v="0"/>
    <n v="0"/>
    <n v="711"/>
    <n v="330"/>
    <n v="0"/>
    <n v="0"/>
    <n v="0"/>
    <n v="0"/>
    <n v="2018"/>
    <x v="4"/>
  </r>
  <r>
    <n v="7531"/>
    <s v="普康实中店"/>
    <x v="7"/>
    <s v="控股"/>
    <s v="洪湖普康"/>
    <x v="14"/>
    <s v="2012年"/>
    <d v="2018-04-12T00:00:00"/>
    <m/>
    <m/>
    <m/>
    <m/>
    <m/>
    <m/>
    <m/>
    <n v="0"/>
    <n v="0"/>
    <n v="629"/>
    <n v="330"/>
    <n v="0"/>
    <n v="0"/>
    <n v="0"/>
    <n v="0"/>
    <n v="2012"/>
    <x v="0"/>
  </r>
  <r>
    <n v="7536"/>
    <s v="普康宏伟南路店"/>
    <x v="7"/>
    <s v="控股"/>
    <s v="洪湖普康"/>
    <x v="14"/>
    <s v="2014年"/>
    <d v="2018-04-12T00:00:00"/>
    <m/>
    <m/>
    <m/>
    <m/>
    <m/>
    <m/>
    <m/>
    <n v="0"/>
    <n v="0"/>
    <n v="629"/>
    <n v="330"/>
    <n v="0"/>
    <n v="0"/>
    <n v="0"/>
    <n v="0"/>
    <n v="2014"/>
    <x v="0"/>
  </r>
  <r>
    <n v="7537"/>
    <s v="普康赤卫店"/>
    <x v="7"/>
    <s v="控股"/>
    <s v="洪湖普康"/>
    <x v="14"/>
    <s v="2016年"/>
    <d v="2018-04-12T00:00:00"/>
    <m/>
    <m/>
    <m/>
    <m/>
    <m/>
    <m/>
    <m/>
    <n v="0"/>
    <n v="0"/>
    <n v="629"/>
    <n v="330"/>
    <n v="0"/>
    <n v="0"/>
    <n v="0"/>
    <n v="0"/>
    <n v="2016"/>
    <x v="1"/>
  </r>
  <r>
    <n v="7541"/>
    <s v="普康汇金店"/>
    <x v="7"/>
    <s v="控股"/>
    <s v="洪湖普康"/>
    <x v="14"/>
    <s v="2016年"/>
    <d v="2018-04-12T00:00:00"/>
    <m/>
    <m/>
    <m/>
    <m/>
    <m/>
    <m/>
    <m/>
    <n v="0"/>
    <n v="0"/>
    <n v="629"/>
    <n v="330"/>
    <n v="0"/>
    <n v="0"/>
    <n v="0"/>
    <n v="0"/>
    <n v="2016"/>
    <x v="1"/>
  </r>
  <r>
    <n v="7544"/>
    <s v="普康安康店"/>
    <x v="7"/>
    <s v="控股"/>
    <s v="洪湖普康"/>
    <x v="14"/>
    <s v="2011年"/>
    <d v="2018-04-12T00:00:00"/>
    <m/>
    <m/>
    <m/>
    <m/>
    <m/>
    <m/>
    <m/>
    <n v="0"/>
    <n v="0"/>
    <n v="629"/>
    <n v="330"/>
    <n v="0"/>
    <n v="0"/>
    <n v="0"/>
    <n v="0"/>
    <n v="2011"/>
    <x v="0"/>
  </r>
  <r>
    <n v="7554"/>
    <s v="普康汊河前进店"/>
    <x v="7"/>
    <s v="控股"/>
    <s v="洪湖普康"/>
    <x v="14"/>
    <s v="2012年"/>
    <d v="2018-04-12T00:00:00"/>
    <m/>
    <m/>
    <m/>
    <m/>
    <m/>
    <m/>
    <m/>
    <n v="0"/>
    <n v="0"/>
    <n v="629"/>
    <n v="330"/>
    <n v="0"/>
    <n v="0"/>
    <n v="0"/>
    <n v="0"/>
    <n v="2012"/>
    <x v="0"/>
  </r>
  <r>
    <n v="7555"/>
    <s v="普康沙口健康店"/>
    <x v="7"/>
    <s v="控股"/>
    <s v="洪湖普康"/>
    <x v="14"/>
    <s v="2009年"/>
    <d v="2018-04-12T00:00:00"/>
    <m/>
    <m/>
    <m/>
    <m/>
    <m/>
    <m/>
    <m/>
    <n v="0"/>
    <n v="0"/>
    <n v="629"/>
    <n v="330"/>
    <n v="0"/>
    <n v="0"/>
    <n v="0"/>
    <n v="0"/>
    <n v="2009"/>
    <x v="0"/>
  </r>
  <r>
    <n v="7556"/>
    <s v="普康沙口小桥店"/>
    <x v="7"/>
    <s v="控股"/>
    <s v="洪湖普康"/>
    <x v="14"/>
    <s v="2016年"/>
    <d v="2018-04-12T00:00:00"/>
    <m/>
    <m/>
    <m/>
    <m/>
    <m/>
    <m/>
    <m/>
    <n v="0"/>
    <n v="0"/>
    <n v="629"/>
    <n v="330"/>
    <n v="0"/>
    <n v="0"/>
    <n v="0"/>
    <n v="0"/>
    <n v="2016"/>
    <x v="1"/>
  </r>
  <r>
    <n v="7557"/>
    <s v="普康代市店"/>
    <x v="7"/>
    <s v="控股"/>
    <s v="洪湖普康"/>
    <x v="14"/>
    <s v="2014年"/>
    <d v="2018-04-12T00:00:00"/>
    <m/>
    <m/>
    <m/>
    <m/>
    <m/>
    <m/>
    <m/>
    <n v="0"/>
    <n v="0"/>
    <n v="629"/>
    <n v="330"/>
    <n v="0"/>
    <n v="0"/>
    <n v="0"/>
    <n v="0"/>
    <n v="2014"/>
    <x v="0"/>
  </r>
  <r>
    <n v="7558"/>
    <s v="普康曹市旗舰店"/>
    <x v="7"/>
    <s v="控股"/>
    <s v="洪湖普康"/>
    <x v="14"/>
    <s v="2015年"/>
    <d v="2018-04-12T00:00:00"/>
    <m/>
    <m/>
    <m/>
    <m/>
    <m/>
    <m/>
    <m/>
    <n v="0"/>
    <n v="0"/>
    <n v="629"/>
    <n v="330"/>
    <n v="0"/>
    <n v="0"/>
    <n v="0"/>
    <n v="0"/>
    <n v="2015"/>
    <x v="0"/>
  </r>
  <r>
    <n v="7559"/>
    <s v="普康峰口君安店"/>
    <x v="7"/>
    <s v="控股"/>
    <s v="洪湖普康"/>
    <x v="14"/>
    <s v="2005年"/>
    <d v="2018-04-12T00:00:00"/>
    <m/>
    <m/>
    <m/>
    <m/>
    <m/>
    <m/>
    <m/>
    <n v="0"/>
    <n v="0"/>
    <n v="629"/>
    <n v="330"/>
    <n v="0"/>
    <n v="0"/>
    <n v="0"/>
    <n v="0"/>
    <n v="2005"/>
    <x v="0"/>
  </r>
  <r>
    <n v="7560"/>
    <s v="普康峰口新建店"/>
    <x v="7"/>
    <s v="控股"/>
    <s v="洪湖普康"/>
    <x v="14"/>
    <s v="2010年"/>
    <d v="2018-04-12T00:00:00"/>
    <m/>
    <m/>
    <m/>
    <m/>
    <m/>
    <m/>
    <m/>
    <n v="0"/>
    <n v="0"/>
    <n v="629"/>
    <n v="330"/>
    <n v="0"/>
    <n v="0"/>
    <n v="0"/>
    <n v="0"/>
    <n v="2010"/>
    <x v="0"/>
  </r>
  <r>
    <n v="7561"/>
    <s v="普康黄家口店"/>
    <x v="7"/>
    <s v="控股"/>
    <s v="洪湖普康"/>
    <x v="14"/>
    <s v="2014年"/>
    <d v="2018-04-12T00:00:00"/>
    <m/>
    <m/>
    <m/>
    <m/>
    <m/>
    <m/>
    <m/>
    <n v="0"/>
    <n v="0"/>
    <n v="629"/>
    <n v="330"/>
    <n v="0"/>
    <n v="0"/>
    <n v="0"/>
    <n v="0"/>
    <n v="2014"/>
    <x v="0"/>
  </r>
  <r>
    <n v="7562"/>
    <s v="普康大同文卫店"/>
    <x v="7"/>
    <s v="控股"/>
    <s v="洪湖普康"/>
    <x v="14"/>
    <s v="2011年"/>
    <d v="2018-04-12T00:00:00"/>
    <m/>
    <m/>
    <m/>
    <m/>
    <m/>
    <m/>
    <m/>
    <n v="0"/>
    <n v="0"/>
    <n v="629"/>
    <n v="330"/>
    <n v="0"/>
    <n v="0"/>
    <n v="0"/>
    <n v="0"/>
    <n v="2011"/>
    <x v="0"/>
  </r>
  <r>
    <n v="7563"/>
    <s v="普康大沙旗舰店"/>
    <x v="7"/>
    <s v="控股"/>
    <s v="洪湖普康"/>
    <x v="14"/>
    <s v="2014年"/>
    <d v="2018-04-12T00:00:00"/>
    <m/>
    <m/>
    <m/>
    <m/>
    <m/>
    <m/>
    <m/>
    <n v="0"/>
    <n v="0"/>
    <n v="629"/>
    <n v="330"/>
    <n v="0"/>
    <n v="0"/>
    <n v="0"/>
    <n v="0"/>
    <n v="2014"/>
    <x v="0"/>
  </r>
  <r>
    <n v="7564"/>
    <s v="普康乌林店"/>
    <x v="7"/>
    <s v="控股"/>
    <s v="洪湖普康"/>
    <x v="14"/>
    <s v="2013年"/>
    <d v="2018-04-12T00:00:00"/>
    <m/>
    <m/>
    <m/>
    <m/>
    <m/>
    <m/>
    <m/>
    <n v="0"/>
    <n v="0"/>
    <n v="629"/>
    <n v="330"/>
    <n v="0"/>
    <n v="0"/>
    <n v="0"/>
    <n v="0"/>
    <n v="2013"/>
    <x v="0"/>
  </r>
  <r>
    <n v="7565"/>
    <s v="普康石码头百信店"/>
    <x v="7"/>
    <s v="控股"/>
    <s v="洪湖普康"/>
    <x v="14"/>
    <s v="2016年"/>
    <d v="2018-04-12T00:00:00"/>
    <m/>
    <m/>
    <m/>
    <m/>
    <m/>
    <m/>
    <m/>
    <n v="0"/>
    <n v="0"/>
    <n v="629"/>
    <n v="330"/>
    <n v="0"/>
    <n v="0"/>
    <n v="0"/>
    <n v="0"/>
    <n v="2016"/>
    <x v="1"/>
  </r>
  <r>
    <n v="7566"/>
    <s v="普康小港店"/>
    <x v="7"/>
    <s v="控股"/>
    <s v="洪湖普康"/>
    <x v="14"/>
    <s v="2016年"/>
    <d v="2018-04-12T00:00:00"/>
    <m/>
    <m/>
    <m/>
    <m/>
    <m/>
    <m/>
    <m/>
    <n v="0"/>
    <n v="0"/>
    <n v="629"/>
    <n v="330"/>
    <n v="0"/>
    <n v="0"/>
    <n v="0"/>
    <n v="0"/>
    <n v="2016"/>
    <x v="1"/>
  </r>
  <r>
    <n v="7567"/>
    <s v="普康文泉西路店"/>
    <x v="7"/>
    <s v="控股"/>
    <s v="洪湖普康"/>
    <x v="14"/>
    <s v="2016年"/>
    <d v="2018-04-12T00:00:00"/>
    <m/>
    <m/>
    <m/>
    <m/>
    <m/>
    <m/>
    <m/>
    <n v="0"/>
    <n v="0"/>
    <n v="629"/>
    <n v="330"/>
    <n v="0"/>
    <n v="0"/>
    <n v="0"/>
    <n v="0"/>
    <n v="2016"/>
    <x v="1"/>
  </r>
  <r>
    <n v="7568"/>
    <s v="普康宏伟店"/>
    <x v="7"/>
    <s v="控股"/>
    <s v="洪湖普康"/>
    <x v="14"/>
    <s v="2016年"/>
    <d v="2018-04-12T00:00:00"/>
    <m/>
    <m/>
    <m/>
    <m/>
    <m/>
    <m/>
    <m/>
    <n v="0"/>
    <n v="0"/>
    <n v="629"/>
    <n v="330"/>
    <n v="0"/>
    <n v="0"/>
    <n v="0"/>
    <n v="0"/>
    <n v="2016"/>
    <x v="1"/>
  </r>
  <r>
    <n v="7570"/>
    <s v="普康下新河店"/>
    <x v="7"/>
    <s v="控股"/>
    <s v="洪湖普康"/>
    <x v="14"/>
    <s v="2016年"/>
    <d v="2018-04-12T00:00:00"/>
    <m/>
    <m/>
    <m/>
    <m/>
    <m/>
    <m/>
    <m/>
    <n v="0"/>
    <n v="0"/>
    <n v="629"/>
    <n v="330"/>
    <n v="0"/>
    <n v="0"/>
    <n v="0"/>
    <n v="0"/>
    <n v="2016"/>
    <x v="1"/>
  </r>
  <r>
    <n v="7571"/>
    <s v="普康万全店"/>
    <x v="7"/>
    <s v="控股"/>
    <s v="洪湖普康"/>
    <x v="14"/>
    <s v="2017年"/>
    <d v="2018-04-12T00:00:00"/>
    <m/>
    <m/>
    <m/>
    <m/>
    <m/>
    <m/>
    <m/>
    <n v="0"/>
    <n v="0"/>
    <n v="629"/>
    <n v="330"/>
    <n v="0"/>
    <n v="0"/>
    <n v="0"/>
    <n v="0"/>
    <n v="2017"/>
    <x v="2"/>
  </r>
  <r>
    <n v="7574"/>
    <s v="武汉圆梦南路店"/>
    <x v="8"/>
    <s v="直营"/>
    <m/>
    <x v="3"/>
    <d v="2017-12-30T00:00:00"/>
    <d v="2017-12-30T00:00:00"/>
    <m/>
    <m/>
    <m/>
    <m/>
    <m/>
    <m/>
    <m/>
    <n v="0"/>
    <n v="0"/>
    <n v="732"/>
    <n v="330"/>
    <n v="0"/>
    <n v="0"/>
    <n v="0"/>
    <n v="0"/>
    <n v="2017"/>
    <x v="2"/>
  </r>
  <r>
    <n v="7577"/>
    <s v="古丈茶城路店"/>
    <x v="0"/>
    <s v="直营"/>
    <m/>
    <x v="0"/>
    <d v="2018-01-20T00:00:00"/>
    <d v="2018-01-20T00:00:00"/>
    <m/>
    <m/>
    <m/>
    <m/>
    <m/>
    <m/>
    <m/>
    <n v="0"/>
    <n v="0"/>
    <n v="711"/>
    <n v="330"/>
    <n v="0"/>
    <n v="0"/>
    <n v="0"/>
    <n v="0"/>
    <n v="2018"/>
    <x v="4"/>
  </r>
  <r>
    <n v="7580"/>
    <s v="常德鼎城大圆盘店"/>
    <x v="0"/>
    <s v="直营"/>
    <m/>
    <x v="0"/>
    <d v="2018-01-20T00:00:00"/>
    <d v="2018-01-20T00:00:00"/>
    <m/>
    <m/>
    <m/>
    <m/>
    <m/>
    <m/>
    <m/>
    <n v="0"/>
    <n v="0"/>
    <n v="711"/>
    <n v="330"/>
    <n v="0"/>
    <n v="0"/>
    <n v="0"/>
    <n v="0"/>
    <n v="2018"/>
    <x v="4"/>
  </r>
  <r>
    <n v="7581"/>
    <s v="进贤温圳农贸市场店"/>
    <x v="5"/>
    <s v="直营"/>
    <m/>
    <x v="4"/>
    <d v="2018-01-20T00:00:00"/>
    <d v="2018-01-20T00:00:00"/>
    <m/>
    <m/>
    <m/>
    <m/>
    <m/>
    <m/>
    <m/>
    <n v="0"/>
    <n v="0"/>
    <n v="711"/>
    <n v="330"/>
    <n v="0"/>
    <n v="0"/>
    <n v="0"/>
    <n v="0"/>
    <n v="2018"/>
    <x v="4"/>
  </r>
  <r>
    <n v="7591"/>
    <s v="耒阳五梅路店"/>
    <x v="1"/>
    <s v="直营"/>
    <m/>
    <x v="0"/>
    <d v="2018-03-31T00:00:00"/>
    <d v="2018-03-31T00:00:00"/>
    <m/>
    <m/>
    <m/>
    <m/>
    <m/>
    <m/>
    <m/>
    <n v="0"/>
    <n v="0"/>
    <n v="641"/>
    <n v="330"/>
    <n v="0"/>
    <n v="0"/>
    <n v="0"/>
    <n v="0"/>
    <n v="2018"/>
    <x v="4"/>
  </r>
  <r>
    <n v="7594"/>
    <s v="临澧合口合心路店"/>
    <x v="0"/>
    <s v="直营"/>
    <m/>
    <x v="0"/>
    <d v="2018-03-01T00:00:00"/>
    <d v="2018-03-01T00:00:00"/>
    <m/>
    <m/>
    <m/>
    <m/>
    <m/>
    <m/>
    <m/>
    <n v="0"/>
    <n v="0"/>
    <n v="671"/>
    <n v="330"/>
    <n v="0"/>
    <n v="0"/>
    <n v="0"/>
    <n v="0"/>
    <n v="2018"/>
    <x v="4"/>
  </r>
  <r>
    <n v="7595"/>
    <s v="古丈文苑路店"/>
    <x v="0"/>
    <s v="直营"/>
    <m/>
    <x v="0"/>
    <d v="2018-04-28T00:00:00"/>
    <d v="2018-04-28T00:00:00"/>
    <m/>
    <m/>
    <m/>
    <m/>
    <m/>
    <m/>
    <m/>
    <n v="0"/>
    <n v="0"/>
    <n v="613"/>
    <n v="330"/>
    <n v="0"/>
    <n v="0"/>
    <n v="0"/>
    <n v="0"/>
    <n v="2018"/>
    <x v="4"/>
  </r>
  <r>
    <n v="7600"/>
    <s v="武汉龙兴东街店"/>
    <x v="8"/>
    <s v="直营"/>
    <m/>
    <x v="3"/>
    <d v="2018-01-31T00:00:00"/>
    <d v="2018-01-31T00:00:00"/>
    <m/>
    <m/>
    <m/>
    <m/>
    <m/>
    <m/>
    <m/>
    <n v="0"/>
    <n v="0"/>
    <n v="700"/>
    <n v="330"/>
    <n v="0"/>
    <n v="0"/>
    <n v="0"/>
    <n v="0"/>
    <n v="2018"/>
    <x v="4"/>
  </r>
  <r>
    <n v="7602"/>
    <s v="武汉华泰家园店"/>
    <x v="8"/>
    <s v="直营"/>
    <m/>
    <x v="3"/>
    <d v="2018-01-27T00:00:00"/>
    <d v="2018-01-27T00:00:00"/>
    <m/>
    <m/>
    <m/>
    <m/>
    <m/>
    <m/>
    <m/>
    <n v="0"/>
    <n v="0"/>
    <n v="704"/>
    <n v="330"/>
    <n v="0"/>
    <n v="0"/>
    <n v="0"/>
    <n v="0"/>
    <n v="2018"/>
    <x v="4"/>
  </r>
  <r>
    <n v="7610"/>
    <s v="武汉新澳蓝草坪店"/>
    <x v="8"/>
    <s v="直营"/>
    <m/>
    <x v="3"/>
    <d v="2018-03-26T00:00:00"/>
    <d v="2018-03-26T00:00:00"/>
    <m/>
    <m/>
    <m/>
    <m/>
    <m/>
    <m/>
    <m/>
    <n v="0"/>
    <n v="0"/>
    <n v="646"/>
    <n v="330"/>
    <n v="0"/>
    <n v="0"/>
    <n v="0"/>
    <n v="0"/>
    <n v="2018"/>
    <x v="4"/>
  </r>
  <r>
    <n v="7615"/>
    <s v="浏阳市文家市镇三店"/>
    <x v="4"/>
    <s v="收购"/>
    <s v="浏阳天顺"/>
    <x v="15"/>
    <s v="2017年"/>
    <d v="2018-01-31T00:00:00"/>
    <m/>
    <m/>
    <m/>
    <m/>
    <m/>
    <m/>
    <m/>
    <n v="0"/>
    <n v="0"/>
    <n v="700"/>
    <n v="330"/>
    <n v="0"/>
    <n v="0"/>
    <n v="0"/>
    <n v="0"/>
    <n v="2017"/>
    <x v="2"/>
  </r>
  <r>
    <n v="7616"/>
    <s v="浏阳市文家市镇二店"/>
    <x v="4"/>
    <s v="收购"/>
    <s v="浏阳天顺"/>
    <x v="15"/>
    <d v="2009-05-25T00:00:00"/>
    <d v="2018-01-31T00:00:00"/>
    <m/>
    <m/>
    <m/>
    <m/>
    <m/>
    <m/>
    <m/>
    <n v="0"/>
    <n v="0"/>
    <n v="700"/>
    <n v="330"/>
    <n v="0"/>
    <n v="0"/>
    <n v="0"/>
    <n v="0"/>
    <n v="2009"/>
    <x v="0"/>
  </r>
  <r>
    <n v="7617"/>
    <s v="浏阳市金刚镇店"/>
    <x v="4"/>
    <s v="收购"/>
    <s v="浏阳天顺"/>
    <x v="15"/>
    <d v="2009-07-22T00:00:00"/>
    <d v="2018-01-31T00:00:00"/>
    <m/>
    <m/>
    <m/>
    <m/>
    <m/>
    <m/>
    <m/>
    <n v="0"/>
    <n v="0"/>
    <n v="700"/>
    <n v="330"/>
    <n v="0"/>
    <n v="0"/>
    <n v="0"/>
    <n v="0"/>
    <n v="2009"/>
    <x v="0"/>
  </r>
  <r>
    <n v="7618"/>
    <s v="浏阳市金刚镇二店"/>
    <x v="4"/>
    <s v="收购"/>
    <s v="浏阳天顺"/>
    <x v="15"/>
    <d v="2014-01-10T00:00:00"/>
    <d v="2018-01-31T00:00:00"/>
    <m/>
    <m/>
    <m/>
    <m/>
    <m/>
    <m/>
    <m/>
    <n v="0"/>
    <n v="0"/>
    <n v="700"/>
    <n v="330"/>
    <n v="0"/>
    <n v="0"/>
    <n v="0"/>
    <n v="0"/>
    <n v="2014"/>
    <x v="0"/>
  </r>
  <r>
    <n v="7619"/>
    <s v="浏阳市大瑶镇瑶文街店"/>
    <x v="4"/>
    <s v="收购"/>
    <s v="浏阳天顺"/>
    <x v="15"/>
    <d v="2015-01-10T00:00:00"/>
    <d v="2018-01-31T00:00:00"/>
    <m/>
    <m/>
    <m/>
    <m/>
    <m/>
    <m/>
    <m/>
    <n v="0"/>
    <n v="0"/>
    <n v="700"/>
    <n v="330"/>
    <n v="0"/>
    <n v="0"/>
    <n v="0"/>
    <n v="0"/>
    <n v="2015"/>
    <x v="0"/>
  </r>
  <r>
    <n v="7620"/>
    <s v="浏阳市大瑶镇二店"/>
    <x v="4"/>
    <s v="收购"/>
    <s v="浏阳天顺"/>
    <x v="15"/>
    <d v="2009-04-08T00:00:00"/>
    <d v="2018-01-31T00:00:00"/>
    <m/>
    <m/>
    <m/>
    <m/>
    <m/>
    <m/>
    <m/>
    <n v="0"/>
    <n v="0"/>
    <n v="700"/>
    <n v="330"/>
    <n v="0"/>
    <n v="0"/>
    <n v="0"/>
    <n v="0"/>
    <n v="2009"/>
    <x v="0"/>
  </r>
  <r>
    <n v="7621"/>
    <s v="浏阳市大瑶镇瑶浏路店"/>
    <x v="4"/>
    <s v="收购"/>
    <s v="浏阳天顺"/>
    <x v="15"/>
    <d v="2009-09-26T00:00:00"/>
    <d v="2018-01-31T00:00:00"/>
    <m/>
    <m/>
    <m/>
    <m/>
    <m/>
    <m/>
    <m/>
    <n v="0"/>
    <n v="0"/>
    <n v="700"/>
    <n v="330"/>
    <n v="0"/>
    <n v="0"/>
    <n v="0"/>
    <n v="0"/>
    <n v="2009"/>
    <x v="0"/>
  </r>
  <r>
    <n v="7623"/>
    <s v="浏阳市大瑶镇和平店"/>
    <x v="4"/>
    <s v="收购"/>
    <s v="浏阳天顺"/>
    <x v="15"/>
    <d v="2014-01-01T00:00:00"/>
    <d v="2018-01-31T00:00:00"/>
    <m/>
    <m/>
    <m/>
    <m/>
    <m/>
    <m/>
    <m/>
    <n v="0"/>
    <n v="0"/>
    <n v="700"/>
    <n v="330"/>
    <n v="0"/>
    <n v="0"/>
    <n v="0"/>
    <n v="0"/>
    <n v="2014"/>
    <x v="0"/>
  </r>
  <r>
    <n v="7624"/>
    <s v="浏阳市大瑶镇华园路店"/>
    <x v="4"/>
    <s v="收购"/>
    <s v="浏阳天顺"/>
    <x v="15"/>
    <d v="2015-06-12T00:00:00"/>
    <d v="2018-01-31T00:00:00"/>
    <m/>
    <m/>
    <m/>
    <m/>
    <m/>
    <m/>
    <m/>
    <n v="0"/>
    <n v="0"/>
    <n v="700"/>
    <n v="330"/>
    <n v="0"/>
    <n v="0"/>
    <n v="0"/>
    <n v="0"/>
    <n v="2015"/>
    <x v="0"/>
  </r>
  <r>
    <n v="7625"/>
    <s v="浏阳市花炮大道二店"/>
    <x v="4"/>
    <s v="收购"/>
    <s v="浏阳天顺"/>
    <x v="15"/>
    <d v="2013-08-18T00:00:00"/>
    <d v="2018-01-31T00:00:00"/>
    <m/>
    <m/>
    <m/>
    <m/>
    <m/>
    <m/>
    <m/>
    <n v="0"/>
    <n v="0"/>
    <n v="700"/>
    <n v="330"/>
    <n v="0"/>
    <n v="0"/>
    <n v="0"/>
    <n v="0"/>
    <n v="2013"/>
    <x v="0"/>
  </r>
  <r>
    <n v="7626"/>
    <s v="浏阳市澄潭江镇二店"/>
    <x v="4"/>
    <s v="收购"/>
    <s v="浏阳天顺"/>
    <x v="15"/>
    <d v="2009-04-13T00:00:00"/>
    <d v="2018-01-31T00:00:00"/>
    <m/>
    <m/>
    <m/>
    <m/>
    <m/>
    <m/>
    <m/>
    <n v="0"/>
    <n v="0"/>
    <n v="700"/>
    <n v="330"/>
    <n v="0"/>
    <n v="0"/>
    <n v="0"/>
    <n v="0"/>
    <n v="2009"/>
    <x v="0"/>
  </r>
  <r>
    <n v="7627"/>
    <s v="浏阳市澄潭江镇三店"/>
    <x v="4"/>
    <s v="收购"/>
    <s v="浏阳天顺"/>
    <x v="15"/>
    <d v="2017-06-16T00:00:00"/>
    <d v="2018-01-31T00:00:00"/>
    <m/>
    <m/>
    <m/>
    <m/>
    <m/>
    <m/>
    <m/>
    <n v="0"/>
    <n v="0"/>
    <n v="700"/>
    <n v="330"/>
    <n v="0"/>
    <n v="0"/>
    <n v="0"/>
    <n v="0"/>
    <n v="2017"/>
    <x v="2"/>
  </r>
  <r>
    <n v="7628"/>
    <s v="浏阳市镇头镇店"/>
    <x v="4"/>
    <s v="收购"/>
    <s v="浏阳天顺"/>
    <x v="15"/>
    <d v="2012-06-05T00:00:00"/>
    <d v="2018-01-31T00:00:00"/>
    <m/>
    <m/>
    <m/>
    <m/>
    <m/>
    <m/>
    <m/>
    <n v="0"/>
    <n v="0"/>
    <n v="700"/>
    <n v="330"/>
    <n v="0"/>
    <n v="0"/>
    <n v="0"/>
    <n v="0"/>
    <n v="2012"/>
    <x v="0"/>
  </r>
  <r>
    <n v="7629"/>
    <s v="浏阳市古港镇店"/>
    <x v="4"/>
    <s v="收购"/>
    <s v="浏阳天顺"/>
    <x v="15"/>
    <d v="2012-01-10T00:00:00"/>
    <d v="2018-01-31T00:00:00"/>
    <m/>
    <m/>
    <m/>
    <m/>
    <m/>
    <m/>
    <m/>
    <n v="0"/>
    <n v="0"/>
    <n v="700"/>
    <n v="330"/>
    <n v="0"/>
    <n v="0"/>
    <n v="0"/>
    <n v="0"/>
    <n v="2012"/>
    <x v="0"/>
  </r>
  <r>
    <n v="7630"/>
    <s v="浏阳市张坊镇店"/>
    <x v="4"/>
    <s v="收购"/>
    <s v="浏阳天顺"/>
    <x v="15"/>
    <d v="2017-05-31T00:00:00"/>
    <d v="2018-01-31T00:00:00"/>
    <m/>
    <m/>
    <m/>
    <m/>
    <m/>
    <m/>
    <m/>
    <n v="0"/>
    <n v="0"/>
    <n v="700"/>
    <n v="330"/>
    <n v="0"/>
    <n v="0"/>
    <n v="0"/>
    <n v="0"/>
    <n v="2017"/>
    <x v="2"/>
  </r>
  <r>
    <n v="7631"/>
    <s v="浏阳市永和镇二店"/>
    <x v="4"/>
    <s v="收购"/>
    <s v="浏阳天顺"/>
    <x v="15"/>
    <d v="2014-09-05T00:00:00"/>
    <d v="2018-01-31T00:00:00"/>
    <m/>
    <m/>
    <m/>
    <m/>
    <m/>
    <m/>
    <m/>
    <n v="0"/>
    <n v="0"/>
    <n v="700"/>
    <n v="330"/>
    <n v="0"/>
    <n v="0"/>
    <n v="0"/>
    <n v="0"/>
    <n v="2014"/>
    <x v="0"/>
  </r>
  <r>
    <n v="7632"/>
    <s v="浏阳市三口镇店"/>
    <x v="4"/>
    <s v="收购"/>
    <s v="浏阳天顺"/>
    <x v="15"/>
    <d v="2015-06-16T00:00:00"/>
    <d v="2018-01-31T00:00:00"/>
    <m/>
    <m/>
    <m/>
    <m/>
    <m/>
    <m/>
    <m/>
    <n v="0"/>
    <n v="0"/>
    <n v="700"/>
    <n v="330"/>
    <n v="0"/>
    <n v="0"/>
    <n v="0"/>
    <n v="0"/>
    <n v="2015"/>
    <x v="0"/>
  </r>
  <r>
    <n v="7633"/>
    <s v="浏阳市劳动中路店"/>
    <x v="4"/>
    <s v="收购"/>
    <s v="浏阳天顺"/>
    <x v="15"/>
    <d v="2014-11-07T00:00:00"/>
    <d v="2018-01-31T00:00:00"/>
    <m/>
    <m/>
    <m/>
    <m/>
    <m/>
    <m/>
    <m/>
    <n v="0"/>
    <n v="0"/>
    <n v="700"/>
    <n v="330"/>
    <n v="0"/>
    <n v="0"/>
    <n v="0"/>
    <n v="0"/>
    <n v="2014"/>
    <x v="0"/>
  </r>
  <r>
    <n v="7634"/>
    <s v="浏阳市君悦华府店"/>
    <x v="4"/>
    <s v="收购"/>
    <s v="浏阳天顺"/>
    <x v="15"/>
    <s v="2017年"/>
    <d v="2018-01-31T00:00:00"/>
    <m/>
    <m/>
    <m/>
    <m/>
    <m/>
    <m/>
    <m/>
    <n v="0"/>
    <n v="0"/>
    <n v="700"/>
    <n v="330"/>
    <n v="0"/>
    <n v="0"/>
    <n v="0"/>
    <n v="0"/>
    <n v="2017"/>
    <x v="2"/>
  </r>
  <r>
    <n v="7635"/>
    <s v="浏阳市金沙中路二店"/>
    <x v="4"/>
    <s v="收购"/>
    <s v="浏阳天顺"/>
    <x v="15"/>
    <d v="2009-09-06T00:00:00"/>
    <d v="2018-01-31T00:00:00"/>
    <m/>
    <m/>
    <m/>
    <m/>
    <m/>
    <m/>
    <m/>
    <n v="0"/>
    <n v="0"/>
    <n v="700"/>
    <n v="330"/>
    <n v="0"/>
    <n v="0"/>
    <n v="0"/>
    <n v="0"/>
    <n v="2009"/>
    <x v="0"/>
  </r>
  <r>
    <n v="7636"/>
    <s v="浏阳市荷花店"/>
    <x v="4"/>
    <s v="收购"/>
    <s v="浏阳天顺"/>
    <x v="15"/>
    <d v="2013-12-21T00:00:00"/>
    <d v="2018-01-31T00:00:00"/>
    <m/>
    <m/>
    <m/>
    <m/>
    <m/>
    <m/>
    <m/>
    <n v="0"/>
    <n v="0"/>
    <n v="700"/>
    <n v="330"/>
    <n v="0"/>
    <n v="0"/>
    <n v="0"/>
    <n v="0"/>
    <n v="2013"/>
    <x v="0"/>
  </r>
  <r>
    <n v="7637"/>
    <s v="浏阳市达浒镇店"/>
    <x v="4"/>
    <s v="收购"/>
    <s v="浏阳天顺"/>
    <x v="15"/>
    <d v="2017-10-01T00:00:00"/>
    <d v="2018-01-31T00:00:00"/>
    <m/>
    <m/>
    <m/>
    <m/>
    <m/>
    <m/>
    <m/>
    <n v="0"/>
    <n v="0"/>
    <n v="700"/>
    <n v="330"/>
    <n v="0"/>
    <n v="0"/>
    <n v="0"/>
    <n v="0"/>
    <n v="2017"/>
    <x v="2"/>
  </r>
  <r>
    <n v="7638"/>
    <s v="浏阳市枨冲镇店"/>
    <x v="4"/>
    <s v="收购"/>
    <s v="浏阳天顺"/>
    <x v="15"/>
    <d v="2015-09-11T00:00:00"/>
    <d v="2018-01-31T00:00:00"/>
    <m/>
    <m/>
    <m/>
    <m/>
    <m/>
    <m/>
    <m/>
    <n v="0"/>
    <n v="0"/>
    <n v="700"/>
    <n v="330"/>
    <n v="0"/>
    <n v="0"/>
    <n v="0"/>
    <n v="0"/>
    <n v="2015"/>
    <x v="0"/>
  </r>
  <r>
    <n v="7640"/>
    <s v="浏阳市太平桥镇店"/>
    <x v="4"/>
    <s v="收购"/>
    <s v="浏阳天顺"/>
    <x v="15"/>
    <d v="2017-03-23T00:00:00"/>
    <d v="2018-01-31T00:00:00"/>
    <m/>
    <m/>
    <m/>
    <m/>
    <m/>
    <m/>
    <m/>
    <n v="0"/>
    <n v="0"/>
    <n v="700"/>
    <n v="330"/>
    <n v="0"/>
    <n v="0"/>
    <n v="0"/>
    <n v="0"/>
    <n v="2017"/>
    <x v="2"/>
  </r>
  <r>
    <n v="7641"/>
    <s v="浏阳市车站西路店"/>
    <x v="4"/>
    <s v="收购"/>
    <s v="浏阳天顺"/>
    <x v="15"/>
    <d v="2014-01-01T00:00:00"/>
    <d v="2018-01-31T00:00:00"/>
    <m/>
    <m/>
    <m/>
    <m/>
    <m/>
    <m/>
    <m/>
    <n v="0"/>
    <n v="0"/>
    <n v="700"/>
    <n v="330"/>
    <n v="0"/>
    <n v="0"/>
    <n v="0"/>
    <n v="0"/>
    <n v="2014"/>
    <x v="0"/>
  </r>
  <r>
    <n v="7642"/>
    <s v="醴陵白兔潭镇二店"/>
    <x v="4"/>
    <s v="收购"/>
    <s v="浏阳天顺"/>
    <x v="15"/>
    <d v="2011-05-03T00:00:00"/>
    <d v="2018-01-31T00:00:00"/>
    <m/>
    <m/>
    <m/>
    <m/>
    <m/>
    <m/>
    <m/>
    <n v="0"/>
    <n v="0"/>
    <n v="700"/>
    <n v="330"/>
    <n v="0"/>
    <n v="0"/>
    <n v="0"/>
    <n v="0"/>
    <n v="2011"/>
    <x v="0"/>
  </r>
  <r>
    <n v="7643"/>
    <s v="醴陵王仙镇店"/>
    <x v="4"/>
    <s v="收购"/>
    <s v="浏阳天顺"/>
    <x v="15"/>
    <d v="2008-12-20T00:00:00"/>
    <d v="2018-01-31T00:00:00"/>
    <m/>
    <m/>
    <m/>
    <m/>
    <m/>
    <m/>
    <m/>
    <n v="0"/>
    <n v="0"/>
    <n v="700"/>
    <n v="330"/>
    <n v="0"/>
    <n v="0"/>
    <n v="0"/>
    <n v="0"/>
    <n v="2008"/>
    <x v="0"/>
  </r>
  <r>
    <n v="7644"/>
    <s v="醴陵王坊镇店"/>
    <x v="4"/>
    <s v="收购"/>
    <s v="浏阳天顺"/>
    <x v="15"/>
    <d v="2011-05-27T00:00:00"/>
    <d v="2018-01-31T00:00:00"/>
    <m/>
    <m/>
    <m/>
    <m/>
    <m/>
    <m/>
    <m/>
    <n v="0"/>
    <n v="0"/>
    <n v="700"/>
    <n v="330"/>
    <n v="0"/>
    <n v="0"/>
    <n v="0"/>
    <n v="0"/>
    <n v="2011"/>
    <x v="0"/>
  </r>
  <r>
    <n v="7645"/>
    <s v="醴陵浦口镇店"/>
    <x v="4"/>
    <s v="收购"/>
    <s v="浏阳天顺"/>
    <x v="15"/>
    <d v="2011-05-03T00:00:00"/>
    <d v="2018-01-31T00:00:00"/>
    <m/>
    <m/>
    <m/>
    <m/>
    <m/>
    <m/>
    <m/>
    <n v="0"/>
    <n v="0"/>
    <n v="700"/>
    <n v="330"/>
    <n v="0"/>
    <n v="0"/>
    <n v="0"/>
    <n v="0"/>
    <n v="2011"/>
    <x v="0"/>
  </r>
  <r>
    <n v="7646"/>
    <s v="醴陵浦口镇二店"/>
    <x v="4"/>
    <s v="收购"/>
    <s v="浏阳天顺"/>
    <x v="15"/>
    <d v="2011-05-26T00:00:00"/>
    <d v="2018-01-31T00:00:00"/>
    <m/>
    <m/>
    <m/>
    <m/>
    <m/>
    <m/>
    <m/>
    <n v="0"/>
    <n v="0"/>
    <n v="700"/>
    <n v="330"/>
    <n v="0"/>
    <n v="0"/>
    <n v="0"/>
    <n v="0"/>
    <n v="2011"/>
    <x v="0"/>
  </r>
  <r>
    <n v="7647"/>
    <s v="醴陵南桥镇店"/>
    <x v="4"/>
    <s v="收购"/>
    <s v="浏阳天顺"/>
    <x v="15"/>
    <d v="2007-09-22T00:00:00"/>
    <d v="2018-01-31T00:00:00"/>
    <m/>
    <m/>
    <m/>
    <m/>
    <m/>
    <m/>
    <m/>
    <n v="0"/>
    <n v="0"/>
    <n v="700"/>
    <n v="330"/>
    <n v="0"/>
    <n v="0"/>
    <n v="0"/>
    <n v="0"/>
    <n v="2007"/>
    <x v="0"/>
  </r>
  <r>
    <n v="7648"/>
    <s v="醴陵富里镇店"/>
    <x v="4"/>
    <s v="收购"/>
    <s v="浏阳天顺"/>
    <x v="15"/>
    <d v="2008-01-28T00:00:00"/>
    <d v="2018-01-31T00:00:00"/>
    <m/>
    <m/>
    <m/>
    <m/>
    <m/>
    <m/>
    <m/>
    <n v="0"/>
    <n v="0"/>
    <n v="700"/>
    <n v="330"/>
    <n v="0"/>
    <n v="0"/>
    <n v="0"/>
    <n v="0"/>
    <n v="2008"/>
    <x v="0"/>
  </r>
  <r>
    <n v="7649"/>
    <s v="醴陵来龙门店"/>
    <x v="4"/>
    <s v="收购"/>
    <s v="浏阳天顺"/>
    <x v="15"/>
    <d v="2011-07-01T00:00:00"/>
    <d v="2018-01-31T00:00:00"/>
    <m/>
    <m/>
    <m/>
    <m/>
    <m/>
    <m/>
    <m/>
    <n v="0"/>
    <n v="0"/>
    <n v="700"/>
    <n v="330"/>
    <n v="0"/>
    <n v="0"/>
    <n v="0"/>
    <n v="0"/>
    <n v="2011"/>
    <x v="0"/>
  </r>
  <r>
    <n v="7650"/>
    <s v="醴陵白兔潭镇店"/>
    <x v="4"/>
    <s v="收购"/>
    <s v="浏阳天顺"/>
    <x v="15"/>
    <d v="2008-08-08T00:00:00"/>
    <d v="2018-01-31T00:00:00"/>
    <m/>
    <m/>
    <m/>
    <m/>
    <m/>
    <m/>
    <m/>
    <n v="0"/>
    <n v="0"/>
    <n v="700"/>
    <n v="330"/>
    <n v="0"/>
    <n v="0"/>
    <n v="0"/>
    <n v="0"/>
    <n v="2008"/>
    <x v="0"/>
  </r>
  <r>
    <n v="7651"/>
    <s v="醴陵李畋镇店"/>
    <x v="4"/>
    <s v="收购"/>
    <s v="浏阳天顺"/>
    <x v="15"/>
    <d v="2011-05-01T00:00:00"/>
    <d v="2018-01-31T00:00:00"/>
    <m/>
    <m/>
    <m/>
    <m/>
    <m/>
    <m/>
    <m/>
    <n v="0"/>
    <n v="0"/>
    <n v="700"/>
    <n v="330"/>
    <n v="0"/>
    <n v="0"/>
    <n v="0"/>
    <n v="0"/>
    <n v="2011"/>
    <x v="0"/>
  </r>
  <r>
    <n v="7652"/>
    <s v="株洲攸县网岭镇店"/>
    <x v="4"/>
    <s v="收购"/>
    <s v="浏阳天顺"/>
    <x v="15"/>
    <d v="2012-07-27T00:00:00"/>
    <d v="2018-01-31T00:00:00"/>
    <m/>
    <m/>
    <m/>
    <m/>
    <m/>
    <m/>
    <m/>
    <n v="0"/>
    <n v="0"/>
    <n v="700"/>
    <n v="330"/>
    <n v="0"/>
    <n v="0"/>
    <n v="0"/>
    <n v="0"/>
    <n v="2012"/>
    <x v="0"/>
  </r>
  <r>
    <n v="7653"/>
    <s v="株洲攸县皇图岭镇店"/>
    <x v="4"/>
    <s v="收购"/>
    <s v="浏阳天顺"/>
    <x v="15"/>
    <d v="2011-10-30T00:00:00"/>
    <d v="2018-01-31T00:00:00"/>
    <m/>
    <m/>
    <m/>
    <m/>
    <m/>
    <m/>
    <m/>
    <n v="0"/>
    <n v="0"/>
    <n v="700"/>
    <n v="330"/>
    <n v="0"/>
    <n v="0"/>
    <n v="0"/>
    <n v="0"/>
    <n v="2011"/>
    <x v="0"/>
  </r>
  <r>
    <n v="7657"/>
    <s v="武汉水晶城店"/>
    <x v="8"/>
    <s v="直营"/>
    <m/>
    <x v="0"/>
    <d v="2018-07-28T00:00:00"/>
    <d v="2018-07-28T00:00:00"/>
    <m/>
    <m/>
    <m/>
    <m/>
    <m/>
    <m/>
    <m/>
    <n v="0"/>
    <n v="0"/>
    <n v="522"/>
    <n v="330"/>
    <n v="0"/>
    <n v="0"/>
    <n v="0"/>
    <n v="0"/>
    <n v="2018"/>
    <x v="4"/>
  </r>
  <r>
    <n v="7663"/>
    <s v="益阳海棠路店"/>
    <x v="0"/>
    <s v="直营"/>
    <m/>
    <x v="0"/>
    <d v="2018-02-27T00:00:00"/>
    <d v="2018-02-27T00:00:00"/>
    <m/>
    <m/>
    <m/>
    <m/>
    <m/>
    <m/>
    <m/>
    <n v="0"/>
    <n v="0"/>
    <n v="673"/>
    <n v="330"/>
    <n v="0"/>
    <n v="0"/>
    <n v="0"/>
    <n v="0"/>
    <n v="2018"/>
    <x v="4"/>
  </r>
  <r>
    <n v="7664"/>
    <s v="浏阳市古港镇车站路店"/>
    <x v="4"/>
    <s v="收购"/>
    <s v="浏阳天顺"/>
    <x v="15"/>
    <d v="2014-01-25T00:00:00"/>
    <d v="2018-01-31T00:00:00"/>
    <m/>
    <m/>
    <m/>
    <m/>
    <m/>
    <m/>
    <m/>
    <n v="0"/>
    <n v="0"/>
    <n v="700"/>
    <n v="330"/>
    <n v="0"/>
    <n v="0"/>
    <n v="0"/>
    <n v="0"/>
    <n v="2014"/>
    <x v="0"/>
  </r>
  <r>
    <n v="7665"/>
    <s v="浏阳市澄潭江镇金辉路店"/>
    <x v="4"/>
    <s v="收购"/>
    <s v="浏阳天顺"/>
    <x v="15"/>
    <d v="2011-12-12T00:00:00"/>
    <d v="2018-01-31T00:00:00"/>
    <m/>
    <m/>
    <m/>
    <m/>
    <m/>
    <m/>
    <m/>
    <n v="0"/>
    <n v="0"/>
    <n v="700"/>
    <n v="330"/>
    <n v="0"/>
    <n v="0"/>
    <n v="0"/>
    <n v="0"/>
    <n v="2011"/>
    <x v="0"/>
  </r>
  <r>
    <n v="7666"/>
    <s v="浏阳市城东新村店"/>
    <x v="4"/>
    <s v="收购"/>
    <s v="浏阳天顺"/>
    <x v="15"/>
    <d v="2014-10-25T00:00:00"/>
    <d v="2018-01-31T00:00:00"/>
    <m/>
    <m/>
    <m/>
    <m/>
    <m/>
    <m/>
    <m/>
    <n v="0"/>
    <n v="0"/>
    <n v="700"/>
    <n v="330"/>
    <n v="0"/>
    <n v="0"/>
    <n v="0"/>
    <n v="0"/>
    <n v="2014"/>
    <x v="0"/>
  </r>
  <r>
    <n v="7670"/>
    <s v="广生堂岑河二店"/>
    <x v="7"/>
    <s v="收购"/>
    <s v="沙市心连心"/>
    <x v="16"/>
    <s v="2016年"/>
    <d v="2018-02-10T00:00:00"/>
    <m/>
    <m/>
    <m/>
    <m/>
    <m/>
    <m/>
    <m/>
    <n v="0"/>
    <n v="0"/>
    <n v="690"/>
    <n v="330"/>
    <n v="0"/>
    <n v="0"/>
    <n v="0"/>
    <n v="0"/>
    <n v="2016"/>
    <x v="1"/>
  </r>
  <r>
    <n v="7757"/>
    <s v="广生堂第八药店特药店"/>
    <x v="7"/>
    <s v="直营"/>
    <s v="鄂中广生堂"/>
    <x v="0"/>
    <d v="2018-03-06T00:00:00"/>
    <d v="2018-03-06T00:00:00"/>
    <m/>
    <m/>
    <m/>
    <m/>
    <m/>
    <m/>
    <m/>
    <n v="0"/>
    <n v="0"/>
    <n v="666"/>
    <n v="330"/>
    <n v="0"/>
    <n v="0"/>
    <n v="0"/>
    <n v="0"/>
    <n v="2018"/>
    <x v="4"/>
  </r>
  <r>
    <n v="7763"/>
    <s v="慈利零阳中路店"/>
    <x v="0"/>
    <s v="直营"/>
    <m/>
    <x v="0"/>
    <d v="2018-03-31T00:00:00"/>
    <d v="2018-03-31T00:00:00"/>
    <m/>
    <m/>
    <m/>
    <m/>
    <m/>
    <m/>
    <m/>
    <n v="0"/>
    <n v="0"/>
    <n v="641"/>
    <n v="330"/>
    <n v="0"/>
    <n v="0"/>
    <n v="0"/>
    <n v="0"/>
    <n v="2018"/>
    <x v="4"/>
  </r>
  <r>
    <n v="7768"/>
    <s v="湘乡励志大道店"/>
    <x v="4"/>
    <s v="直营"/>
    <m/>
    <x v="0"/>
    <d v="2018-03-24T00:00:00"/>
    <d v="2018-03-24T00:00:00"/>
    <m/>
    <m/>
    <m/>
    <m/>
    <m/>
    <m/>
    <m/>
    <n v="0"/>
    <n v="0"/>
    <n v="648"/>
    <n v="330"/>
    <n v="0"/>
    <n v="0"/>
    <n v="0"/>
    <n v="0"/>
    <n v="2018"/>
    <x v="4"/>
  </r>
  <r>
    <n v="7778"/>
    <s v="石门夹山店"/>
    <x v="0"/>
    <s v="直营"/>
    <m/>
    <x v="0"/>
    <d v="2018-06-30T00:00:00"/>
    <d v="2018-06-30T00:00:00"/>
    <m/>
    <m/>
    <m/>
    <m/>
    <m/>
    <m/>
    <m/>
    <n v="0"/>
    <n v="0"/>
    <n v="550"/>
    <n v="330"/>
    <n v="0"/>
    <n v="0"/>
    <n v="0"/>
    <n v="0"/>
    <n v="2018"/>
    <x v="4"/>
  </r>
  <r>
    <n v="7779"/>
    <s v="辰溪双溪西街店"/>
    <x v="0"/>
    <s v="直营"/>
    <m/>
    <x v="0"/>
    <d v="2018-05-26T00:00:00"/>
    <d v="2018-05-26T00:00:00"/>
    <m/>
    <m/>
    <m/>
    <m/>
    <m/>
    <m/>
    <m/>
    <n v="0"/>
    <n v="0"/>
    <n v="585"/>
    <n v="330"/>
    <n v="0"/>
    <n v="0"/>
    <n v="0"/>
    <n v="0"/>
    <n v="2018"/>
    <x v="4"/>
  </r>
  <r>
    <n v="7780"/>
    <s v="桃源陬市下街店"/>
    <x v="0"/>
    <s v="直营"/>
    <m/>
    <x v="0"/>
    <d v="2018-03-24T00:00:00"/>
    <d v="2018-03-24T00:00:00"/>
    <m/>
    <m/>
    <m/>
    <m/>
    <m/>
    <m/>
    <m/>
    <n v="0"/>
    <n v="0"/>
    <n v="648"/>
    <n v="330"/>
    <n v="0"/>
    <n v="0"/>
    <n v="0"/>
    <n v="0"/>
    <n v="2018"/>
    <x v="4"/>
  </r>
  <r>
    <n v="7798"/>
    <s v="武汉中南二路店"/>
    <x v="8"/>
    <s v="直营"/>
    <m/>
    <x v="3"/>
    <d v="2018-03-31T00:00:00"/>
    <d v="2018-03-31T00:00:00"/>
    <m/>
    <m/>
    <m/>
    <m/>
    <m/>
    <m/>
    <m/>
    <n v="0"/>
    <n v="0"/>
    <n v="641"/>
    <n v="330"/>
    <n v="0"/>
    <n v="0"/>
    <n v="0"/>
    <n v="0"/>
    <n v="2018"/>
    <x v="4"/>
  </r>
  <r>
    <n v="7799"/>
    <s v="株洲县漉浦大道店"/>
    <x v="4"/>
    <s v="直营"/>
    <m/>
    <x v="0"/>
    <d v="2018-03-31T00:00:00"/>
    <d v="2018-03-31T00:00:00"/>
    <m/>
    <m/>
    <m/>
    <m/>
    <m/>
    <m/>
    <m/>
    <n v="0"/>
    <n v="0"/>
    <n v="641"/>
    <n v="330"/>
    <n v="0"/>
    <n v="0"/>
    <n v="0"/>
    <n v="0"/>
    <n v="2018"/>
    <x v="4"/>
  </r>
  <r>
    <n v="7801"/>
    <s v="岳阳岳化大道店"/>
    <x v="4"/>
    <s v="直营"/>
    <m/>
    <x v="0"/>
    <d v="2018-05-19T00:00:00"/>
    <d v="2018-05-19T00:00:00"/>
    <m/>
    <m/>
    <m/>
    <m/>
    <m/>
    <m/>
    <m/>
    <n v="0"/>
    <n v="0"/>
    <n v="592"/>
    <n v="330"/>
    <n v="0"/>
    <n v="0"/>
    <n v="0"/>
    <n v="0"/>
    <n v="2018"/>
    <x v="4"/>
  </r>
  <r>
    <n v="7802"/>
    <s v="岳阳云溪龙口广场店"/>
    <x v="4"/>
    <s v="直营"/>
    <m/>
    <x v="0"/>
    <d v="2018-05-21T00:00:00"/>
    <d v="2018-05-21T00:00:00"/>
    <m/>
    <m/>
    <m/>
    <m/>
    <m/>
    <m/>
    <m/>
    <n v="0"/>
    <n v="0"/>
    <n v="590"/>
    <n v="330"/>
    <n v="0"/>
    <n v="0"/>
    <n v="0"/>
    <n v="0"/>
    <n v="2018"/>
    <x v="4"/>
  </r>
  <r>
    <n v="7805"/>
    <s v="武汉莲溪店"/>
    <x v="8"/>
    <s v="直营"/>
    <m/>
    <x v="3"/>
    <d v="2018-03-21T00:00:00"/>
    <d v="2018-03-21T00:00:00"/>
    <m/>
    <m/>
    <m/>
    <m/>
    <m/>
    <m/>
    <m/>
    <n v="0"/>
    <n v="0"/>
    <n v="651"/>
    <n v="330"/>
    <n v="0"/>
    <n v="0"/>
    <n v="0"/>
    <n v="0"/>
    <n v="2018"/>
    <x v="4"/>
  </r>
  <r>
    <n v="7809"/>
    <s v="武汉邾城街店"/>
    <x v="8"/>
    <s v="直营"/>
    <m/>
    <x v="3"/>
    <d v="2018-04-10T00:00:00"/>
    <d v="2018-04-10T00:00:00"/>
    <m/>
    <m/>
    <m/>
    <m/>
    <m/>
    <m/>
    <m/>
    <n v="0"/>
    <n v="0"/>
    <n v="631"/>
    <n v="330"/>
    <n v="0"/>
    <n v="0"/>
    <n v="0"/>
    <n v="0"/>
    <n v="2018"/>
    <x v="4"/>
  </r>
  <r>
    <n v="7815"/>
    <s v="桃江石牛江店"/>
    <x v="0"/>
    <s v="直营"/>
    <m/>
    <x v="0"/>
    <d v="2018-04-07T00:00:00"/>
    <d v="2018-04-07T00:00:00"/>
    <m/>
    <m/>
    <m/>
    <m/>
    <m/>
    <m/>
    <m/>
    <n v="0"/>
    <n v="0"/>
    <n v="634"/>
    <n v="330"/>
    <n v="0"/>
    <n v="0"/>
    <n v="0"/>
    <n v="0"/>
    <n v="2018"/>
    <x v="4"/>
  </r>
  <r>
    <n v="7817"/>
    <s v="常德桃花路店"/>
    <x v="0"/>
    <s v="直营"/>
    <m/>
    <x v="0"/>
    <d v="2018-03-31T00:00:00"/>
    <d v="2018-03-31T00:00:00"/>
    <m/>
    <m/>
    <m/>
    <m/>
    <m/>
    <m/>
    <m/>
    <n v="0"/>
    <n v="0"/>
    <n v="641"/>
    <n v="330"/>
    <n v="0"/>
    <n v="0"/>
    <n v="0"/>
    <n v="0"/>
    <n v="2018"/>
    <x v="4"/>
  </r>
  <r>
    <n v="7818"/>
    <s v="张家界龙城街店"/>
    <x v="0"/>
    <s v="直营"/>
    <m/>
    <x v="0"/>
    <d v="2018-03-31T00:00:00"/>
    <d v="2018-03-31T00:00:00"/>
    <m/>
    <m/>
    <m/>
    <m/>
    <m/>
    <m/>
    <m/>
    <n v="0"/>
    <n v="0"/>
    <n v="641"/>
    <n v="330"/>
    <n v="0"/>
    <n v="0"/>
    <n v="0"/>
    <n v="0"/>
    <n v="2018"/>
    <x v="4"/>
  </r>
  <r>
    <n v="7822"/>
    <s v="衡阳建设新村店"/>
    <x v="1"/>
    <s v="直营"/>
    <m/>
    <x v="0"/>
    <d v="2018-05-30T00:00:00"/>
    <d v="2018-05-30T00:00:00"/>
    <m/>
    <m/>
    <m/>
    <m/>
    <m/>
    <m/>
    <m/>
    <n v="0"/>
    <n v="0"/>
    <n v="581"/>
    <n v="330"/>
    <n v="0"/>
    <n v="0"/>
    <n v="0"/>
    <n v="0"/>
    <n v="2018"/>
    <x v="4"/>
  </r>
  <r>
    <n v="7834"/>
    <s v="湘乡桑梅西路店"/>
    <x v="4"/>
    <s v="直营"/>
    <m/>
    <x v="0"/>
    <d v="2018-04-28T00:00:00"/>
    <d v="2018-04-28T00:00:00"/>
    <m/>
    <m/>
    <m/>
    <m/>
    <m/>
    <m/>
    <m/>
    <n v="0"/>
    <n v="0"/>
    <n v="613"/>
    <n v="330"/>
    <n v="0"/>
    <n v="0"/>
    <n v="0"/>
    <n v="0"/>
    <n v="2018"/>
    <x v="4"/>
  </r>
  <r>
    <n v="7842"/>
    <s v="普康诊所"/>
    <x v="7"/>
    <s v="控股"/>
    <s v="洪湖普康"/>
    <x v="14"/>
    <s v="2000年"/>
    <d v="2018-04-12T00:00:00"/>
    <m/>
    <m/>
    <m/>
    <m/>
    <m/>
    <m/>
    <m/>
    <n v="0"/>
    <n v="0"/>
    <n v="629"/>
    <n v="330"/>
    <n v="0"/>
    <n v="0"/>
    <n v="0"/>
    <n v="0"/>
    <n v="2000"/>
    <x v="0"/>
  </r>
  <r>
    <n v="7852"/>
    <s v="南昌西站大街店"/>
    <x v="5"/>
    <s v="直营"/>
    <m/>
    <x v="4"/>
    <d v="2018-05-19T00:00:00"/>
    <d v="2018-05-19T00:00:00"/>
    <m/>
    <m/>
    <m/>
    <m/>
    <m/>
    <m/>
    <m/>
    <n v="0"/>
    <n v="0"/>
    <n v="592"/>
    <n v="330"/>
    <n v="0"/>
    <n v="0"/>
    <n v="0"/>
    <n v="0"/>
    <n v="2018"/>
    <x v="4"/>
  </r>
  <r>
    <n v="7853"/>
    <s v="祁东健康车站北路店"/>
    <x v="1"/>
    <s v="收购"/>
    <s v="国大健康"/>
    <x v="17"/>
    <d v="2016-06-01T00:00:00"/>
    <d v="2018-06-02T00:00:00"/>
    <m/>
    <m/>
    <m/>
    <m/>
    <m/>
    <m/>
    <m/>
    <n v="0"/>
    <n v="0"/>
    <n v="578"/>
    <n v="330"/>
    <n v="0"/>
    <n v="0"/>
    <n v="0"/>
    <n v="0"/>
    <n v="2016"/>
    <x v="1"/>
  </r>
  <r>
    <n v="7856"/>
    <s v="祁东健康莲花西路店"/>
    <x v="1"/>
    <s v="收购"/>
    <s v="国大健康"/>
    <x v="17"/>
    <d v="2016-01-01T00:00:00"/>
    <d v="2018-06-01T00:00:00"/>
    <m/>
    <m/>
    <m/>
    <m/>
    <m/>
    <m/>
    <m/>
    <n v="0"/>
    <n v="0"/>
    <n v="579"/>
    <n v="330"/>
    <n v="0"/>
    <n v="0"/>
    <n v="0"/>
    <n v="0"/>
    <n v="2016"/>
    <x v="1"/>
  </r>
  <r>
    <n v="7858"/>
    <s v="祁东健康城西店"/>
    <x v="1"/>
    <s v="收购"/>
    <s v="国大健康"/>
    <x v="17"/>
    <d v="2002-02-01T00:00:00"/>
    <d v="2018-06-03T00:00:00"/>
    <m/>
    <m/>
    <m/>
    <m/>
    <m/>
    <m/>
    <m/>
    <n v="0"/>
    <n v="0"/>
    <n v="577"/>
    <n v="330"/>
    <n v="0"/>
    <n v="0"/>
    <n v="0"/>
    <n v="0"/>
    <n v="2002"/>
    <x v="0"/>
  </r>
  <r>
    <n v="7859"/>
    <s v="祁东健康永昌店"/>
    <x v="1"/>
    <s v="收购"/>
    <s v="国大健康"/>
    <x v="17"/>
    <d v="2015-12-26T00:00:00"/>
    <d v="2018-06-02T00:00:00"/>
    <m/>
    <m/>
    <m/>
    <m/>
    <m/>
    <m/>
    <m/>
    <n v="0"/>
    <n v="0"/>
    <n v="578"/>
    <n v="330"/>
    <n v="0"/>
    <n v="0"/>
    <n v="0"/>
    <n v="0"/>
    <n v="2015"/>
    <x v="0"/>
  </r>
  <r>
    <n v="7860"/>
    <s v="祁东健康城东店"/>
    <x v="1"/>
    <s v="收购"/>
    <s v="国大健康"/>
    <x v="17"/>
    <d v="2017-05-14T00:00:00"/>
    <d v="2018-06-02T00:00:00"/>
    <m/>
    <m/>
    <m/>
    <m/>
    <m/>
    <m/>
    <m/>
    <n v="0"/>
    <n v="0"/>
    <n v="578"/>
    <n v="330"/>
    <n v="0"/>
    <n v="0"/>
    <n v="0"/>
    <n v="0"/>
    <n v="2017"/>
    <x v="2"/>
  </r>
  <r>
    <n v="7861"/>
    <s v="祁东健康现代城店"/>
    <x v="1"/>
    <s v="收购"/>
    <s v="国大健康"/>
    <x v="17"/>
    <d v="2017-04-27T00:00:00"/>
    <d v="2018-06-02T00:00:00"/>
    <m/>
    <m/>
    <m/>
    <m/>
    <m/>
    <m/>
    <m/>
    <n v="0"/>
    <n v="0"/>
    <n v="578"/>
    <n v="330"/>
    <n v="0"/>
    <n v="0"/>
    <n v="0"/>
    <n v="0"/>
    <n v="2017"/>
    <x v="2"/>
  </r>
  <r>
    <n v="7862"/>
    <s v="祁东健康开福店"/>
    <x v="1"/>
    <s v="收购"/>
    <s v="国大健康"/>
    <x v="17"/>
    <d v="2017-09-27T00:00:00"/>
    <d v="2018-06-02T00:00:00"/>
    <m/>
    <m/>
    <m/>
    <m/>
    <m/>
    <m/>
    <m/>
    <n v="0"/>
    <n v="0"/>
    <n v="578"/>
    <n v="330"/>
    <n v="0"/>
    <n v="0"/>
    <n v="0"/>
    <n v="0"/>
    <n v="2017"/>
    <x v="2"/>
  </r>
  <r>
    <n v="7864"/>
    <s v="祁东健康体育广场店"/>
    <x v="1"/>
    <s v="收购"/>
    <s v="国大健康"/>
    <x v="17"/>
    <d v="2017-09-27T00:00:00"/>
    <d v="2018-06-01T00:00:00"/>
    <m/>
    <m/>
    <m/>
    <m/>
    <m/>
    <m/>
    <m/>
    <n v="0"/>
    <n v="0"/>
    <n v="579"/>
    <n v="330"/>
    <n v="0"/>
    <n v="0"/>
    <n v="0"/>
    <n v="0"/>
    <n v="2017"/>
    <x v="2"/>
  </r>
  <r>
    <n v="7869"/>
    <s v="武汉隆泰常兴街店"/>
    <x v="8"/>
    <s v="直营"/>
    <m/>
    <x v="3"/>
    <d v="2018-04-29T00:00:00"/>
    <d v="2018-04-29T00:00:00"/>
    <m/>
    <m/>
    <m/>
    <m/>
    <m/>
    <m/>
    <m/>
    <n v="0"/>
    <n v="0"/>
    <n v="612"/>
    <n v="330"/>
    <n v="0"/>
    <n v="0"/>
    <n v="0"/>
    <n v="0"/>
    <n v="2018"/>
    <x v="4"/>
  </r>
  <r>
    <n v="7870"/>
    <s v="武汉红旗店"/>
    <x v="8"/>
    <s v="直营"/>
    <m/>
    <x v="3"/>
    <d v="2018-04-10T00:00:00"/>
    <d v="2018-04-10T00:00:00"/>
    <m/>
    <m/>
    <m/>
    <m/>
    <m/>
    <m/>
    <m/>
    <n v="0"/>
    <n v="0"/>
    <n v="631"/>
    <n v="330"/>
    <n v="0"/>
    <n v="0"/>
    <n v="0"/>
    <n v="0"/>
    <n v="2018"/>
    <x v="4"/>
  </r>
  <r>
    <n v="7871"/>
    <s v="津市刘公桥店"/>
    <x v="0"/>
    <s v="直营"/>
    <m/>
    <x v="0"/>
    <d v="2018-05-19T00:00:00"/>
    <d v="2018-05-19T00:00:00"/>
    <m/>
    <m/>
    <m/>
    <m/>
    <m/>
    <m/>
    <m/>
    <n v="0"/>
    <n v="0"/>
    <n v="592"/>
    <n v="330"/>
    <n v="0"/>
    <n v="0"/>
    <n v="0"/>
    <n v="0"/>
    <n v="2018"/>
    <x v="4"/>
  </r>
  <r>
    <n v="7872"/>
    <s v="常德鼎城汽车总站店"/>
    <x v="0"/>
    <s v="直营"/>
    <m/>
    <x v="0"/>
    <d v="2018-04-28T00:00:00"/>
    <d v="2018-04-28T00:00:00"/>
    <m/>
    <m/>
    <m/>
    <m/>
    <m/>
    <m/>
    <m/>
    <n v="0"/>
    <n v="0"/>
    <n v="613"/>
    <n v="330"/>
    <n v="0"/>
    <n v="0"/>
    <n v="0"/>
    <n v="0"/>
    <n v="2018"/>
    <x v="4"/>
  </r>
  <r>
    <n v="7876"/>
    <s v="益阳茈湖口店"/>
    <x v="0"/>
    <s v="直营"/>
    <m/>
    <x v="0"/>
    <d v="2018-04-28T00:00:00"/>
    <d v="2018-04-28T00:00:00"/>
    <m/>
    <m/>
    <m/>
    <m/>
    <m/>
    <m/>
    <m/>
    <n v="0"/>
    <n v="0"/>
    <n v="613"/>
    <n v="330"/>
    <n v="0"/>
    <n v="0"/>
    <n v="0"/>
    <n v="0"/>
    <n v="2018"/>
    <x v="4"/>
  </r>
  <r>
    <n v="7877"/>
    <s v="双峰迎宾北路店"/>
    <x v="4"/>
    <s v="直营"/>
    <m/>
    <x v="0"/>
    <d v="2018-04-28T00:00:00"/>
    <d v="2018-04-28T00:00:00"/>
    <m/>
    <m/>
    <m/>
    <m/>
    <m/>
    <m/>
    <m/>
    <n v="0"/>
    <n v="0"/>
    <n v="613"/>
    <n v="330"/>
    <n v="0"/>
    <n v="0"/>
    <n v="0"/>
    <n v="0"/>
    <n v="2018"/>
    <x v="4"/>
  </r>
  <r>
    <n v="7890"/>
    <s v="湘乡健康西路店"/>
    <x v="4"/>
    <s v="直营"/>
    <m/>
    <x v="0"/>
    <d v="2018-04-28T00:00:00"/>
    <d v="2018-04-28T00:00:00"/>
    <m/>
    <m/>
    <m/>
    <m/>
    <m/>
    <m/>
    <m/>
    <n v="0"/>
    <n v="0"/>
    <n v="613"/>
    <n v="330"/>
    <n v="0"/>
    <n v="0"/>
    <n v="0"/>
    <n v="0"/>
    <n v="2018"/>
    <x v="4"/>
  </r>
  <r>
    <n v="7894"/>
    <s v="武汉龙阳湖东路店"/>
    <x v="8"/>
    <s v="直营"/>
    <m/>
    <x v="0"/>
    <d v="2018-04-28T00:00:00"/>
    <d v="2018-04-28T00:00:00"/>
    <m/>
    <m/>
    <m/>
    <m/>
    <m/>
    <m/>
    <m/>
    <n v="0"/>
    <n v="0"/>
    <n v="613"/>
    <n v="330"/>
    <n v="0"/>
    <n v="0"/>
    <n v="0"/>
    <n v="0"/>
    <n v="2018"/>
    <x v="4"/>
  </r>
  <r>
    <n v="7898"/>
    <s v="始兴解放路店"/>
    <x v="6"/>
    <s v="直营"/>
    <m/>
    <x v="0"/>
    <d v="2018-07-21T00:00:00"/>
    <d v="2018-07-21T00:00:00"/>
    <m/>
    <m/>
    <m/>
    <m/>
    <m/>
    <m/>
    <m/>
    <n v="0"/>
    <n v="0"/>
    <n v="529"/>
    <n v="330"/>
    <n v="0"/>
    <n v="0"/>
    <n v="0"/>
    <n v="0"/>
    <n v="2018"/>
    <x v="4"/>
  </r>
  <r>
    <n v="7902"/>
    <s v="吉首八月楼店"/>
    <x v="0"/>
    <s v="直营"/>
    <m/>
    <x v="0"/>
    <d v="2018-05-19T00:00:00"/>
    <d v="2018-05-19T00:00:00"/>
    <m/>
    <m/>
    <m/>
    <m/>
    <m/>
    <m/>
    <m/>
    <n v="0"/>
    <n v="0"/>
    <n v="592"/>
    <n v="330"/>
    <n v="0"/>
    <n v="0"/>
    <n v="0"/>
    <n v="0"/>
    <n v="2018"/>
    <x v="4"/>
  </r>
  <r>
    <n v="7903"/>
    <s v="辰溪尚都名苑店"/>
    <x v="0"/>
    <s v="直营"/>
    <m/>
    <x v="0"/>
    <d v="2018-09-29T00:00:00"/>
    <d v="2018-09-29T00:00:00"/>
    <m/>
    <m/>
    <m/>
    <m/>
    <m/>
    <m/>
    <m/>
    <n v="0"/>
    <n v="0"/>
    <n v="459"/>
    <n v="330"/>
    <n v="0"/>
    <n v="0"/>
    <n v="0"/>
    <n v="0"/>
    <n v="2018"/>
    <x v="4"/>
  </r>
  <r>
    <n v="7904"/>
    <s v="津市和平市场店"/>
    <x v="0"/>
    <s v="直营"/>
    <m/>
    <x v="0"/>
    <d v="2018-06-23T00:00:00"/>
    <d v="2018-06-23T00:00:00"/>
    <m/>
    <m/>
    <m/>
    <m/>
    <m/>
    <m/>
    <m/>
    <n v="0"/>
    <n v="0"/>
    <n v="557"/>
    <n v="330"/>
    <n v="0"/>
    <n v="0"/>
    <n v="0"/>
    <n v="0"/>
    <n v="2018"/>
    <x v="4"/>
  </r>
  <r>
    <n v="7911"/>
    <s v="辰溪先锋中路店"/>
    <x v="0"/>
    <s v="直营"/>
    <m/>
    <x v="0"/>
    <d v="2018-09-29T00:00:00"/>
    <d v="2018-09-29T00:00:00"/>
    <m/>
    <m/>
    <m/>
    <m/>
    <m/>
    <m/>
    <m/>
    <n v="0"/>
    <n v="0"/>
    <n v="459"/>
    <n v="330"/>
    <n v="0"/>
    <n v="0"/>
    <n v="0"/>
    <n v="0"/>
    <n v="2018"/>
    <x v="4"/>
  </r>
  <r>
    <n v="7919"/>
    <s v="武汉临空星城店"/>
    <x v="8"/>
    <s v="直营"/>
    <m/>
    <x v="0"/>
    <d v="2019-04-20T00:00:00"/>
    <d v="2019-04-20T00:00:00"/>
    <m/>
    <m/>
    <m/>
    <m/>
    <m/>
    <m/>
    <m/>
    <n v="0"/>
    <n v="0"/>
    <n v="256"/>
    <n v="221"/>
    <n v="0"/>
    <n v="0"/>
    <n v="0"/>
    <n v="0"/>
    <n v="2019"/>
    <x v="3"/>
  </r>
  <r>
    <n v="7920"/>
    <s v="武汉华锦花园店"/>
    <x v="8"/>
    <s v="直营"/>
    <m/>
    <x v="0"/>
    <d v="2018-05-26T00:00:00"/>
    <d v="2018-05-26T00:00:00"/>
    <m/>
    <m/>
    <m/>
    <m/>
    <m/>
    <m/>
    <m/>
    <n v="0"/>
    <n v="0"/>
    <n v="585"/>
    <n v="330"/>
    <n v="0"/>
    <n v="0"/>
    <n v="0"/>
    <n v="0"/>
    <n v="2018"/>
    <x v="4"/>
  </r>
  <r>
    <n v="7928"/>
    <s v="永州双牌兴隆街店"/>
    <x v="1"/>
    <s v="直营"/>
    <m/>
    <x v="0"/>
    <d v="2018-06-23T00:00:00"/>
    <d v="2018-06-23T00:00:00"/>
    <m/>
    <m/>
    <m/>
    <m/>
    <m/>
    <m/>
    <m/>
    <n v="0"/>
    <n v="0"/>
    <n v="557"/>
    <n v="330"/>
    <n v="0"/>
    <n v="0"/>
    <n v="0"/>
    <n v="0"/>
    <n v="2018"/>
    <x v="4"/>
  </r>
  <r>
    <n v="7931"/>
    <s v="浏阳太悦城店"/>
    <x v="4"/>
    <s v="直营"/>
    <m/>
    <x v="0"/>
    <d v="2018-05-26T00:00:00"/>
    <d v="2018-05-26T00:00:00"/>
    <m/>
    <m/>
    <m/>
    <m/>
    <m/>
    <m/>
    <m/>
    <n v="0"/>
    <n v="0"/>
    <n v="585"/>
    <n v="330"/>
    <n v="0"/>
    <n v="0"/>
    <n v="0"/>
    <n v="0"/>
    <n v="2018"/>
    <x v="4"/>
  </r>
  <r>
    <n v="7932"/>
    <s v="西洞庭迎丰南路店"/>
    <x v="0"/>
    <s v="直营"/>
    <m/>
    <x v="0"/>
    <d v="2018-05-31T00:00:00"/>
    <d v="2018-05-31T00:00:00"/>
    <m/>
    <m/>
    <m/>
    <m/>
    <m/>
    <m/>
    <m/>
    <n v="0"/>
    <n v="0"/>
    <n v="580"/>
    <n v="330"/>
    <n v="0"/>
    <n v="0"/>
    <n v="0"/>
    <n v="0"/>
    <n v="2018"/>
    <x v="4"/>
  </r>
  <r>
    <n v="7935"/>
    <s v="淮安机场路一店"/>
    <x v="3"/>
    <s v="直营"/>
    <m/>
    <x v="0"/>
    <d v="2018-07-07T00:00:00"/>
    <d v="2018-07-07T00:00:00"/>
    <m/>
    <m/>
    <m/>
    <m/>
    <m/>
    <m/>
    <m/>
    <n v="0"/>
    <n v="0"/>
    <n v="543"/>
    <n v="330"/>
    <n v="0"/>
    <n v="0"/>
    <n v="0"/>
    <n v="0"/>
    <n v="2018"/>
    <x v="4"/>
  </r>
  <r>
    <n v="7936"/>
    <s v="武汉阳逻红岭小区店"/>
    <x v="8"/>
    <s v="直营"/>
    <m/>
    <x v="0"/>
    <d v="2018-05-31T00:00:00"/>
    <d v="2018-05-31T00:00:00"/>
    <m/>
    <m/>
    <m/>
    <m/>
    <m/>
    <m/>
    <m/>
    <n v="0"/>
    <n v="0"/>
    <n v="580"/>
    <n v="330"/>
    <n v="0"/>
    <n v="0"/>
    <n v="0"/>
    <n v="0"/>
    <n v="2018"/>
    <x v="4"/>
  </r>
  <r>
    <n v="7938"/>
    <s v="武汉春兰街店"/>
    <x v="8"/>
    <s v="直营"/>
    <m/>
    <x v="0"/>
    <d v="2018-05-31T00:00:00"/>
    <d v="2018-05-31T00:00:00"/>
    <m/>
    <m/>
    <m/>
    <m/>
    <m/>
    <m/>
    <m/>
    <n v="0"/>
    <n v="0"/>
    <n v="580"/>
    <n v="330"/>
    <n v="0"/>
    <n v="0"/>
    <n v="0"/>
    <n v="0"/>
    <n v="2018"/>
    <x v="4"/>
  </r>
  <r>
    <n v="7942"/>
    <s v="湘潭县麒麟路店"/>
    <x v="4"/>
    <s v="直营"/>
    <m/>
    <x v="0"/>
    <d v="2018-05-26T00:00:00"/>
    <d v="2018-05-26T00:00:00"/>
    <m/>
    <m/>
    <m/>
    <m/>
    <m/>
    <m/>
    <m/>
    <n v="0"/>
    <n v="0"/>
    <n v="585"/>
    <n v="330"/>
    <n v="0"/>
    <n v="0"/>
    <n v="0"/>
    <n v="0"/>
    <n v="2018"/>
    <x v="4"/>
  </r>
  <r>
    <n v="7945"/>
    <s v="武汉沙羡街店"/>
    <x v="8"/>
    <s v="直营"/>
    <m/>
    <x v="0"/>
    <d v="2018-05-31T00:00:00"/>
    <d v="2018-05-31T00:00:00"/>
    <m/>
    <m/>
    <m/>
    <m/>
    <m/>
    <m/>
    <m/>
    <n v="0"/>
    <n v="0"/>
    <n v="580"/>
    <n v="330"/>
    <n v="0"/>
    <n v="0"/>
    <n v="0"/>
    <n v="0"/>
    <n v="2018"/>
    <x v="4"/>
  </r>
  <r>
    <n v="7947"/>
    <s v="湘乡湘房世纪城店"/>
    <x v="4"/>
    <s v="直营"/>
    <m/>
    <x v="0"/>
    <d v="2018-06-09T00:00:00"/>
    <d v="2018-06-09T00:00:00"/>
    <m/>
    <m/>
    <m/>
    <m/>
    <m/>
    <m/>
    <m/>
    <n v="0"/>
    <n v="0"/>
    <n v="571"/>
    <n v="330"/>
    <n v="0"/>
    <n v="0"/>
    <n v="0"/>
    <n v="0"/>
    <n v="2018"/>
    <x v="4"/>
  </r>
  <r>
    <n v="7951"/>
    <s v="石首新天地店"/>
    <x v="7"/>
    <s v="直营"/>
    <m/>
    <x v="0"/>
    <d v="2018-06-30T00:00:00"/>
    <d v="2018-06-30T00:00:00"/>
    <m/>
    <m/>
    <m/>
    <m/>
    <m/>
    <m/>
    <m/>
    <n v="0"/>
    <n v="0"/>
    <n v="550"/>
    <n v="330"/>
    <n v="0"/>
    <n v="0"/>
    <n v="0"/>
    <n v="0"/>
    <n v="2018"/>
    <x v="4"/>
  </r>
  <r>
    <n v="7966"/>
    <s v="桑植科赛广场店"/>
    <x v="0"/>
    <s v="直营"/>
    <m/>
    <x v="0"/>
    <d v="2018-06-30T00:00:00"/>
    <d v="2018-06-30T00:00:00"/>
    <m/>
    <m/>
    <m/>
    <m/>
    <m/>
    <m/>
    <m/>
    <n v="0"/>
    <n v="0"/>
    <n v="550"/>
    <n v="330"/>
    <n v="0"/>
    <n v="0"/>
    <n v="0"/>
    <n v="0"/>
    <n v="2018"/>
    <x v="4"/>
  </r>
  <r>
    <n v="7969"/>
    <s v="常德九重天店"/>
    <x v="0"/>
    <s v="直营"/>
    <m/>
    <x v="0"/>
    <d v="2018-06-23T00:00:00"/>
    <d v="2018-06-23T00:00:00"/>
    <m/>
    <m/>
    <m/>
    <m/>
    <m/>
    <m/>
    <m/>
    <n v="0"/>
    <n v="0"/>
    <n v="557"/>
    <n v="330"/>
    <n v="0"/>
    <n v="0"/>
    <n v="0"/>
    <n v="0"/>
    <n v="2018"/>
    <x v="4"/>
  </r>
  <r>
    <n v="7975"/>
    <s v="上栗同兴东顺街店"/>
    <x v="5"/>
    <s v="控股"/>
    <s v="江西天顺"/>
    <x v="18"/>
    <d v="2014-03-08T00:00:00"/>
    <d v="2018-10-23T00:00:00"/>
    <m/>
    <m/>
    <m/>
    <m/>
    <m/>
    <m/>
    <m/>
    <n v="0"/>
    <n v="0"/>
    <n v="435"/>
    <n v="330"/>
    <n v="0"/>
    <n v="0"/>
    <n v="0"/>
    <n v="0"/>
    <n v="2014"/>
    <x v="0"/>
  </r>
  <r>
    <n v="7976"/>
    <s v="上栗平安北路店"/>
    <x v="5"/>
    <s v="控股"/>
    <s v="江西天顺"/>
    <x v="18"/>
    <d v="2014-03-08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7978"/>
    <s v="上栗吴楚花都店"/>
    <x v="5"/>
    <s v="控股"/>
    <s v="江西天顺"/>
    <x v="18"/>
    <d v="2014-03-08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7979"/>
    <s v="上栗华天店"/>
    <x v="5"/>
    <s v="控股"/>
    <s v="江西天顺"/>
    <x v="18"/>
    <d v="2015-09-25T00:00:00"/>
    <d v="2018-10-22T00:00:00"/>
    <m/>
    <m/>
    <m/>
    <m/>
    <m/>
    <m/>
    <m/>
    <n v="0"/>
    <n v="0"/>
    <n v="436"/>
    <n v="330"/>
    <n v="0"/>
    <n v="0"/>
    <n v="0"/>
    <n v="0"/>
    <n v="2015"/>
    <x v="0"/>
  </r>
  <r>
    <n v="7980"/>
    <s v="上栗滨河北路店"/>
    <x v="5"/>
    <s v="控股"/>
    <s v="江西天顺"/>
    <x v="18"/>
    <d v="2015-07-22T00:00:00"/>
    <d v="2018-10-23T00:00:00"/>
    <m/>
    <m/>
    <m/>
    <m/>
    <m/>
    <m/>
    <m/>
    <n v="0"/>
    <n v="0"/>
    <n v="435"/>
    <n v="330"/>
    <n v="0"/>
    <n v="0"/>
    <n v="0"/>
    <n v="0"/>
    <n v="2015"/>
    <x v="0"/>
  </r>
  <r>
    <n v="7981"/>
    <s v="上栗新民店"/>
    <x v="5"/>
    <s v="控股"/>
    <s v="江西天顺"/>
    <x v="18"/>
    <d v="2015-07-22T00:00:00"/>
    <d v="2018-10-22T00:00:00"/>
    <m/>
    <m/>
    <m/>
    <m/>
    <m/>
    <m/>
    <m/>
    <n v="0"/>
    <n v="0"/>
    <n v="436"/>
    <n v="330"/>
    <n v="0"/>
    <n v="0"/>
    <n v="0"/>
    <n v="0"/>
    <n v="2015"/>
    <x v="0"/>
  </r>
  <r>
    <n v="7983"/>
    <s v="上栗萍青广场店"/>
    <x v="5"/>
    <s v="控股"/>
    <s v="江西天顺"/>
    <x v="18"/>
    <d v="2016-07-21T00:00:00"/>
    <d v="2018-10-22T00:00:00"/>
    <m/>
    <m/>
    <m/>
    <m/>
    <m/>
    <m/>
    <m/>
    <n v="0"/>
    <n v="0"/>
    <n v="436"/>
    <n v="330"/>
    <n v="0"/>
    <n v="0"/>
    <n v="0"/>
    <n v="0"/>
    <n v="2016"/>
    <x v="1"/>
  </r>
  <r>
    <n v="7984"/>
    <s v="上栗金山小水店"/>
    <x v="5"/>
    <s v="控股"/>
    <s v="江西天顺"/>
    <x v="18"/>
    <d v="2007-07-15T00:00:00"/>
    <d v="2018-10-22T00:00:00"/>
    <m/>
    <m/>
    <m/>
    <m/>
    <m/>
    <m/>
    <m/>
    <n v="0"/>
    <n v="0"/>
    <n v="436"/>
    <n v="330"/>
    <n v="0"/>
    <n v="0"/>
    <n v="0"/>
    <n v="0"/>
    <n v="2007"/>
    <x v="0"/>
  </r>
  <r>
    <n v="7986"/>
    <s v="上栗平安路店"/>
    <x v="5"/>
    <s v="控股"/>
    <s v="江西天顺"/>
    <x v="18"/>
    <d v="2008-09-10T00:00:00"/>
    <d v="2018-10-22T00:00:00"/>
    <m/>
    <m/>
    <m/>
    <m/>
    <m/>
    <m/>
    <m/>
    <n v="0"/>
    <n v="0"/>
    <n v="436"/>
    <n v="330"/>
    <n v="0"/>
    <n v="0"/>
    <n v="0"/>
    <n v="0"/>
    <n v="2008"/>
    <x v="0"/>
  </r>
  <r>
    <n v="7987"/>
    <s v="上栗小南京店"/>
    <x v="5"/>
    <s v="控股"/>
    <s v="江西天顺"/>
    <x v="18"/>
    <d v="2009-05-01T00:00:00"/>
    <d v="2018-10-23T00:00:00"/>
    <m/>
    <m/>
    <m/>
    <m/>
    <m/>
    <m/>
    <m/>
    <n v="0"/>
    <n v="0"/>
    <n v="435"/>
    <n v="330"/>
    <n v="0"/>
    <n v="0"/>
    <n v="0"/>
    <n v="0"/>
    <n v="2009"/>
    <x v="0"/>
  </r>
  <r>
    <n v="7989"/>
    <s v="上栗浏万中路店"/>
    <x v="5"/>
    <s v="控股"/>
    <s v="江西天顺"/>
    <x v="18"/>
    <d v="2006-05-28T00:00:00"/>
    <d v="2018-10-22T00:00:00"/>
    <m/>
    <m/>
    <m/>
    <m/>
    <m/>
    <m/>
    <m/>
    <n v="0"/>
    <n v="0"/>
    <n v="436"/>
    <n v="330"/>
    <n v="0"/>
    <n v="0"/>
    <n v="0"/>
    <n v="0"/>
    <n v="2006"/>
    <x v="0"/>
  </r>
  <r>
    <n v="7990"/>
    <s v="上栗栗兴店"/>
    <x v="5"/>
    <s v="控股"/>
    <s v="江西天顺"/>
    <x v="18"/>
    <d v="2010-09-18T00:00:00"/>
    <d v="2018-10-22T00:00:00"/>
    <m/>
    <m/>
    <m/>
    <m/>
    <m/>
    <m/>
    <m/>
    <n v="0"/>
    <n v="0"/>
    <n v="436"/>
    <n v="330"/>
    <n v="0"/>
    <n v="0"/>
    <n v="0"/>
    <n v="0"/>
    <n v="2010"/>
    <x v="0"/>
  </r>
  <r>
    <n v="7991"/>
    <s v="上栗栗都店"/>
    <x v="5"/>
    <s v="控股"/>
    <s v="江西天顺"/>
    <x v="18"/>
    <d v="2011-05-29T00:00:00"/>
    <d v="2018-10-22T00:00:00"/>
    <m/>
    <m/>
    <m/>
    <m/>
    <m/>
    <m/>
    <m/>
    <n v="0"/>
    <n v="0"/>
    <n v="436"/>
    <n v="330"/>
    <n v="0"/>
    <n v="0"/>
    <n v="0"/>
    <n v="0"/>
    <n v="2011"/>
    <x v="0"/>
  </r>
  <r>
    <n v="7992"/>
    <s v="上栗李畋店"/>
    <x v="5"/>
    <s v="控股"/>
    <s v="江西天顺"/>
    <x v="18"/>
    <d v="2011-05-28T00:00:00"/>
    <d v="2018-10-23T00:00:00"/>
    <m/>
    <m/>
    <m/>
    <m/>
    <m/>
    <m/>
    <m/>
    <n v="0"/>
    <n v="0"/>
    <n v="435"/>
    <n v="330"/>
    <n v="0"/>
    <n v="0"/>
    <n v="0"/>
    <n v="0"/>
    <n v="2011"/>
    <x v="0"/>
  </r>
  <r>
    <n v="7994"/>
    <s v="上栗农贸市场店"/>
    <x v="5"/>
    <s v="控股"/>
    <s v="江西天顺"/>
    <x v="18"/>
    <d v="2011-05-29T00:00:00"/>
    <d v="2018-10-22T00:00:00"/>
    <m/>
    <m/>
    <m/>
    <m/>
    <m/>
    <m/>
    <m/>
    <n v="0"/>
    <n v="0"/>
    <n v="436"/>
    <n v="330"/>
    <n v="0"/>
    <n v="0"/>
    <n v="0"/>
    <n v="0"/>
    <n v="2011"/>
    <x v="0"/>
  </r>
  <r>
    <n v="7995"/>
    <s v="上栗兴盛店"/>
    <x v="5"/>
    <s v="控股"/>
    <s v="江西天顺"/>
    <x v="18"/>
    <d v="2012-09-27T00:00:00"/>
    <d v="2018-10-22T00:00:00"/>
    <m/>
    <m/>
    <m/>
    <m/>
    <m/>
    <m/>
    <m/>
    <n v="0"/>
    <n v="0"/>
    <n v="436"/>
    <n v="330"/>
    <n v="0"/>
    <n v="0"/>
    <n v="0"/>
    <n v="0"/>
    <n v="2012"/>
    <x v="0"/>
  </r>
  <r>
    <n v="7996"/>
    <s v="上栗金山店"/>
    <x v="5"/>
    <s v="控股"/>
    <s v="江西天顺"/>
    <x v="18"/>
    <d v="2013-07-09T00:00:00"/>
    <d v="2018-10-23T00:00:00"/>
    <m/>
    <m/>
    <m/>
    <m/>
    <m/>
    <m/>
    <m/>
    <n v="0"/>
    <n v="0"/>
    <n v="435"/>
    <n v="330"/>
    <n v="0"/>
    <n v="0"/>
    <n v="0"/>
    <n v="0"/>
    <n v="2013"/>
    <x v="0"/>
  </r>
  <r>
    <n v="7999"/>
    <s v="上栗鸡冠山店"/>
    <x v="5"/>
    <s v="控股"/>
    <s v="江西天顺"/>
    <x v="18"/>
    <d v="2016-01-08T00:00:00"/>
    <d v="2018-10-23T00:00:00"/>
    <m/>
    <m/>
    <m/>
    <m/>
    <m/>
    <m/>
    <m/>
    <n v="0"/>
    <n v="0"/>
    <n v="435"/>
    <n v="330"/>
    <n v="0"/>
    <n v="0"/>
    <n v="0"/>
    <n v="0"/>
    <n v="2016"/>
    <x v="1"/>
  </r>
  <r>
    <n v="8000"/>
    <s v="上栗杨岐店"/>
    <x v="5"/>
    <s v="控股"/>
    <s v="江西天顺"/>
    <x v="18"/>
    <d v="2012-03-23T00:00:00"/>
    <d v="2018-10-23T00:00:00"/>
    <m/>
    <m/>
    <m/>
    <m/>
    <m/>
    <m/>
    <m/>
    <n v="0"/>
    <n v="0"/>
    <n v="435"/>
    <n v="330"/>
    <n v="0"/>
    <n v="0"/>
    <n v="0"/>
    <n v="0"/>
    <n v="2012"/>
    <x v="0"/>
  </r>
  <r>
    <n v="8001"/>
    <s v="上栗长平店"/>
    <x v="5"/>
    <s v="控股"/>
    <s v="江西天顺"/>
    <x v="18"/>
    <d v="2008-05-30T00:00:00"/>
    <d v="2018-10-23T00:00:00"/>
    <m/>
    <m/>
    <m/>
    <m/>
    <m/>
    <m/>
    <m/>
    <n v="0"/>
    <n v="0"/>
    <n v="435"/>
    <n v="330"/>
    <n v="0"/>
    <n v="0"/>
    <n v="0"/>
    <n v="0"/>
    <n v="2008"/>
    <x v="0"/>
  </r>
  <r>
    <n v="8002"/>
    <s v="上栗东源店"/>
    <x v="5"/>
    <s v="控股"/>
    <s v="江西天顺"/>
    <x v="18"/>
    <d v="2008-01-26T00:00:00"/>
    <d v="2018-10-22T00:00:00"/>
    <m/>
    <m/>
    <m/>
    <m/>
    <m/>
    <m/>
    <m/>
    <n v="0"/>
    <n v="0"/>
    <n v="436"/>
    <n v="330"/>
    <n v="0"/>
    <n v="0"/>
    <n v="0"/>
    <n v="0"/>
    <n v="2008"/>
    <x v="0"/>
  </r>
  <r>
    <n v="8003"/>
    <s v="上栗福田店"/>
    <x v="5"/>
    <s v="控股"/>
    <s v="江西天顺"/>
    <x v="18"/>
    <d v="2010-07-14T00:00:00"/>
    <d v="2018-10-22T00:00:00"/>
    <m/>
    <m/>
    <m/>
    <m/>
    <m/>
    <m/>
    <m/>
    <n v="0"/>
    <n v="0"/>
    <n v="436"/>
    <n v="330"/>
    <n v="0"/>
    <n v="0"/>
    <n v="0"/>
    <n v="0"/>
    <n v="2010"/>
    <x v="0"/>
  </r>
  <r>
    <n v="8004"/>
    <s v="上栗桐木金湖店"/>
    <x v="5"/>
    <s v="控股"/>
    <s v="江西天顺"/>
    <x v="18"/>
    <d v="2015-08-19T00:00:00"/>
    <d v="2018-10-22T00:00:00"/>
    <m/>
    <m/>
    <m/>
    <m/>
    <m/>
    <m/>
    <m/>
    <n v="0"/>
    <n v="0"/>
    <n v="436"/>
    <n v="330"/>
    <n v="0"/>
    <n v="0"/>
    <n v="0"/>
    <n v="0"/>
    <n v="2015"/>
    <x v="0"/>
  </r>
  <r>
    <n v="8005"/>
    <s v="上栗桐木店"/>
    <x v="5"/>
    <s v="控股"/>
    <s v="江西天顺"/>
    <x v="18"/>
    <d v="2002-11-08T00:00:00"/>
    <d v="2018-10-22T00:00:00"/>
    <m/>
    <m/>
    <m/>
    <m/>
    <m/>
    <m/>
    <m/>
    <n v="0"/>
    <n v="0"/>
    <n v="436"/>
    <n v="330"/>
    <n v="0"/>
    <n v="0"/>
    <n v="0"/>
    <n v="0"/>
    <n v="2002"/>
    <x v="0"/>
  </r>
  <r>
    <n v="8006"/>
    <s v="上栗桐木新街店"/>
    <x v="5"/>
    <s v="控股"/>
    <s v="江西天顺"/>
    <x v="18"/>
    <d v="2008-09-08T00:00:00"/>
    <d v="2018-10-22T00:00:00"/>
    <m/>
    <m/>
    <m/>
    <m/>
    <m/>
    <m/>
    <m/>
    <n v="0"/>
    <n v="0"/>
    <n v="436"/>
    <n v="330"/>
    <n v="0"/>
    <n v="0"/>
    <n v="0"/>
    <n v="0"/>
    <n v="2008"/>
    <x v="0"/>
  </r>
  <r>
    <n v="8007"/>
    <s v="上栗府前路店"/>
    <x v="5"/>
    <s v="控股"/>
    <s v="江西天顺"/>
    <x v="18"/>
    <d v="2008-02-01T00:00:00"/>
    <d v="2018-10-22T00:00:00"/>
    <m/>
    <m/>
    <m/>
    <m/>
    <m/>
    <m/>
    <m/>
    <n v="0"/>
    <n v="0"/>
    <n v="436"/>
    <n v="330"/>
    <n v="0"/>
    <n v="0"/>
    <n v="0"/>
    <n v="0"/>
    <n v="2008"/>
    <x v="0"/>
  </r>
  <r>
    <n v="8008"/>
    <s v="上栗桐木湖塘店"/>
    <x v="5"/>
    <s v="控股"/>
    <s v="江西天顺"/>
    <x v="18"/>
    <d v="2002-11-08T00:00:00"/>
    <d v="2018-10-23T00:00:00"/>
    <m/>
    <m/>
    <m/>
    <m/>
    <m/>
    <m/>
    <m/>
    <n v="0"/>
    <n v="0"/>
    <n v="435"/>
    <n v="330"/>
    <n v="0"/>
    <n v="0"/>
    <n v="0"/>
    <n v="0"/>
    <n v="2002"/>
    <x v="0"/>
  </r>
  <r>
    <n v="8009"/>
    <s v="上栗新湖店"/>
    <x v="5"/>
    <s v="控股"/>
    <s v="江西天顺"/>
    <x v="18"/>
    <d v="2011-05-31T00:00:00"/>
    <d v="2018-10-23T00:00:00"/>
    <m/>
    <m/>
    <m/>
    <m/>
    <m/>
    <m/>
    <m/>
    <n v="0"/>
    <n v="0"/>
    <n v="435"/>
    <n v="330"/>
    <n v="0"/>
    <n v="0"/>
    <n v="0"/>
    <n v="0"/>
    <n v="2011"/>
    <x v="0"/>
  </r>
  <r>
    <n v="8010"/>
    <s v="新余胜利南路店"/>
    <x v="5"/>
    <s v="直营"/>
    <m/>
    <x v="0"/>
    <d v="2019-01-28T00:00:00"/>
    <d v="2019-01-28T00:00:00"/>
    <m/>
    <m/>
    <m/>
    <m/>
    <m/>
    <m/>
    <m/>
    <n v="0"/>
    <n v="0"/>
    <n v="338"/>
    <n v="303"/>
    <n v="0"/>
    <n v="0"/>
    <n v="0"/>
    <n v="0"/>
    <n v="2019"/>
    <x v="3"/>
  </r>
  <r>
    <n v="8011"/>
    <s v="上栗赤山店"/>
    <x v="5"/>
    <s v="控股"/>
    <s v="江西天顺"/>
    <x v="18"/>
    <d v="2013-02-07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012"/>
    <s v="上栗彭高店"/>
    <x v="5"/>
    <s v="控股"/>
    <s v="江西天顺"/>
    <x v="18"/>
    <d v="2013-07-02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013"/>
    <s v="潭埠店"/>
    <x v="5"/>
    <s v="控股"/>
    <s v="江西天顺"/>
    <x v="18"/>
    <d v="2013-07-10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014"/>
    <s v="上栗东源小枧店"/>
    <x v="5"/>
    <s v="控股"/>
    <s v="江西天顺"/>
    <x v="18"/>
    <d v="2013-07-07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015"/>
    <s v="上栗桐木上万店"/>
    <x v="5"/>
    <s v="控股"/>
    <s v="江西天顺"/>
    <x v="18"/>
    <d v="2015-05-19T00:00:00"/>
    <d v="2018-10-22T00:00:00"/>
    <m/>
    <m/>
    <m/>
    <m/>
    <m/>
    <m/>
    <m/>
    <n v="0"/>
    <n v="0"/>
    <n v="436"/>
    <n v="330"/>
    <n v="0"/>
    <n v="0"/>
    <n v="0"/>
    <n v="0"/>
    <n v="2015"/>
    <x v="0"/>
  </r>
  <r>
    <n v="8016"/>
    <s v="天顺湘东麻山店"/>
    <x v="5"/>
    <s v="直营"/>
    <m/>
    <x v="0"/>
    <d v="2019-06-15T00:00:00"/>
    <d v="2019-06-15T00:00:00"/>
    <m/>
    <m/>
    <m/>
    <m/>
    <m/>
    <m/>
    <m/>
    <n v="0"/>
    <n v="0"/>
    <n v="200"/>
    <n v="165"/>
    <n v="0"/>
    <n v="0"/>
    <n v="0"/>
    <n v="0"/>
    <n v="2019"/>
    <x v="3"/>
  </r>
  <r>
    <n v="8018"/>
    <s v="步行街文化小区店"/>
    <x v="5"/>
    <s v="控股"/>
    <s v="江西天顺"/>
    <x v="18"/>
    <d v="2010-08-13T00:00:00"/>
    <d v="2018-10-23T00:00:00"/>
    <m/>
    <m/>
    <m/>
    <m/>
    <m/>
    <m/>
    <m/>
    <n v="0"/>
    <n v="0"/>
    <n v="435"/>
    <n v="330"/>
    <n v="0"/>
    <n v="0"/>
    <n v="0"/>
    <n v="0"/>
    <n v="2010"/>
    <x v="0"/>
  </r>
  <r>
    <n v="8019"/>
    <s v="萍乡楚萍东路店"/>
    <x v="5"/>
    <s v="控股"/>
    <s v="江西天顺"/>
    <x v="18"/>
    <d v="2010-07-13T00:00:00"/>
    <d v="2018-10-23T00:00:00"/>
    <m/>
    <m/>
    <m/>
    <m/>
    <m/>
    <m/>
    <m/>
    <n v="0"/>
    <n v="0"/>
    <n v="435"/>
    <n v="330"/>
    <n v="0"/>
    <n v="0"/>
    <n v="0"/>
    <n v="0"/>
    <n v="2010"/>
    <x v="0"/>
  </r>
  <r>
    <n v="8021"/>
    <s v="萍乡硖石店"/>
    <x v="5"/>
    <s v="控股"/>
    <s v="江西天顺"/>
    <x v="18"/>
    <d v="2013-05-17T00:00:00"/>
    <d v="2018-10-23T00:00:00"/>
    <m/>
    <m/>
    <m/>
    <m/>
    <m/>
    <m/>
    <m/>
    <n v="0"/>
    <n v="0"/>
    <n v="435"/>
    <n v="330"/>
    <n v="0"/>
    <n v="0"/>
    <n v="0"/>
    <n v="0"/>
    <n v="2013"/>
    <x v="0"/>
  </r>
  <r>
    <n v="8022"/>
    <s v="萍乡博昌店"/>
    <x v="5"/>
    <s v="控股"/>
    <s v="江西天顺"/>
    <x v="18"/>
    <d v="2013-07-07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030"/>
    <s v="沅江欣百康湘北店"/>
    <x v="0"/>
    <s v="收购"/>
    <s v="益阳欣百康"/>
    <x v="19"/>
    <d v="2015-12-01T00:00:00"/>
    <d v="2018-07-19T00:00:00"/>
    <m/>
    <m/>
    <m/>
    <m/>
    <m/>
    <m/>
    <m/>
    <n v="0"/>
    <n v="0"/>
    <n v="531"/>
    <n v="330"/>
    <n v="0"/>
    <n v="0"/>
    <n v="0"/>
    <n v="0"/>
    <n v="2015"/>
    <x v="0"/>
  </r>
  <r>
    <n v="8038"/>
    <s v="沅江欣百康草尾店"/>
    <x v="0"/>
    <s v="收购"/>
    <s v="益阳欣百康"/>
    <x v="19"/>
    <d v="2001-09-01T00:00:00"/>
    <d v="2018-07-19T00:00:00"/>
    <m/>
    <m/>
    <m/>
    <m/>
    <m/>
    <m/>
    <m/>
    <n v="0"/>
    <n v="0"/>
    <n v="531"/>
    <n v="330"/>
    <n v="0"/>
    <n v="0"/>
    <n v="0"/>
    <n v="0"/>
    <n v="2001"/>
    <x v="0"/>
  </r>
  <r>
    <n v="8039"/>
    <s v="沅江欣百康黄茅洲店"/>
    <x v="0"/>
    <s v="收购"/>
    <s v="益阳欣百康"/>
    <x v="19"/>
    <s v="2002年"/>
    <d v="2018-07-19T00:00:00"/>
    <m/>
    <m/>
    <m/>
    <m/>
    <m/>
    <m/>
    <m/>
    <n v="0"/>
    <n v="0"/>
    <n v="531"/>
    <n v="330"/>
    <n v="0"/>
    <n v="0"/>
    <n v="0"/>
    <n v="0"/>
    <n v="2002"/>
    <x v="0"/>
  </r>
  <r>
    <n v="8040"/>
    <s v="沅江欣百康共华店"/>
    <x v="0"/>
    <s v="收购"/>
    <s v="益阳欣百康"/>
    <x v="19"/>
    <d v="2002-10-12T00:00:00"/>
    <d v="2018-07-19T00:00:00"/>
    <m/>
    <m/>
    <m/>
    <m/>
    <m/>
    <m/>
    <m/>
    <n v="0"/>
    <n v="0"/>
    <n v="531"/>
    <n v="330"/>
    <n v="0"/>
    <n v="0"/>
    <n v="0"/>
    <n v="0"/>
    <n v="2002"/>
    <x v="0"/>
  </r>
  <r>
    <n v="8041"/>
    <s v="益阳欣百康左家仑店"/>
    <x v="0"/>
    <s v="收购"/>
    <s v="益阳欣百康"/>
    <x v="19"/>
    <s v="2012年"/>
    <d v="2018-07-19T00:00:00"/>
    <m/>
    <m/>
    <m/>
    <m/>
    <m/>
    <m/>
    <m/>
    <n v="0"/>
    <n v="0"/>
    <n v="531"/>
    <n v="330"/>
    <n v="0"/>
    <n v="0"/>
    <n v="0"/>
    <n v="0"/>
    <n v="2012"/>
    <x v="0"/>
  </r>
  <r>
    <n v="8042"/>
    <s v="沅江欣百康新湾店"/>
    <x v="0"/>
    <s v="收购"/>
    <s v="益阳欣百康"/>
    <x v="19"/>
    <s v="2011年"/>
    <d v="2018-07-19T00:00:00"/>
    <m/>
    <m/>
    <m/>
    <m/>
    <m/>
    <m/>
    <m/>
    <n v="0"/>
    <n v="0"/>
    <n v="531"/>
    <n v="330"/>
    <n v="0"/>
    <n v="0"/>
    <n v="0"/>
    <n v="0"/>
    <n v="2011"/>
    <x v="0"/>
  </r>
  <r>
    <n v="8048"/>
    <s v="利川同安普庵店"/>
    <x v="7"/>
    <s v="直营"/>
    <m/>
    <x v="0"/>
    <d v="2018-06-23T00:00:00"/>
    <d v="2018-06-23T00:00:00"/>
    <m/>
    <m/>
    <m/>
    <m/>
    <m/>
    <m/>
    <m/>
    <n v="0"/>
    <n v="0"/>
    <n v="557"/>
    <n v="330"/>
    <n v="0"/>
    <n v="0"/>
    <n v="0"/>
    <n v="0"/>
    <n v="2018"/>
    <x v="4"/>
  </r>
  <r>
    <n v="8053"/>
    <s v="武汉东方花都店"/>
    <x v="8"/>
    <s v="直营"/>
    <m/>
    <x v="0"/>
    <d v="2018-08-25T00:00:00"/>
    <d v="2018-08-25T00:00:00"/>
    <m/>
    <m/>
    <m/>
    <m/>
    <m/>
    <m/>
    <m/>
    <n v="0"/>
    <n v="0"/>
    <n v="494"/>
    <n v="330"/>
    <n v="0"/>
    <n v="0"/>
    <n v="0"/>
    <n v="0"/>
    <n v="2018"/>
    <x v="4"/>
  </r>
  <r>
    <n v="8057"/>
    <s v="孝感金贸路店"/>
    <x v="8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058"/>
    <s v="孝感宇济商贸城店"/>
    <x v="8"/>
    <s v="直营"/>
    <m/>
    <x v="4"/>
    <d v="2018-06-30T00:00:00"/>
    <d v="2018-06-30T00:00:00"/>
    <m/>
    <m/>
    <m/>
    <m/>
    <m/>
    <m/>
    <m/>
    <n v="0"/>
    <n v="0"/>
    <n v="550"/>
    <n v="330"/>
    <n v="0"/>
    <n v="0"/>
    <n v="0"/>
    <n v="0"/>
    <n v="2018"/>
    <x v="4"/>
  </r>
  <r>
    <n v="8071"/>
    <s v="武汉阳逻军安道店"/>
    <x v="8"/>
    <s v="直营"/>
    <m/>
    <x v="0"/>
    <d v="2018-07-28T00:00:00"/>
    <d v="2018-07-28T00:00:00"/>
    <m/>
    <m/>
    <m/>
    <m/>
    <m/>
    <m/>
    <m/>
    <n v="0"/>
    <n v="0"/>
    <n v="522"/>
    <n v="330"/>
    <n v="0"/>
    <n v="0"/>
    <n v="0"/>
    <n v="0"/>
    <n v="2018"/>
    <x v="4"/>
  </r>
  <r>
    <n v="8077"/>
    <s v="宿迁洋北店"/>
    <x v="3"/>
    <s v="直营"/>
    <m/>
    <x v="0"/>
    <d v="2018-08-25T00:00:00"/>
    <d v="2018-08-25T00:00:00"/>
    <m/>
    <m/>
    <m/>
    <m/>
    <m/>
    <m/>
    <m/>
    <n v="0"/>
    <n v="0"/>
    <n v="494"/>
    <n v="330"/>
    <n v="0"/>
    <n v="0"/>
    <n v="0"/>
    <n v="0"/>
    <n v="2018"/>
    <x v="4"/>
  </r>
  <r>
    <n v="8079"/>
    <s v="南京白马路店"/>
    <x v="3"/>
    <s v="直营"/>
    <m/>
    <x v="20"/>
    <d v="2018-10-20T00:00:00"/>
    <d v="2018-10-20T00:00:00"/>
    <m/>
    <m/>
    <m/>
    <m/>
    <m/>
    <m/>
    <m/>
    <n v="0"/>
    <n v="0"/>
    <n v="438"/>
    <n v="330"/>
    <n v="0"/>
    <n v="0"/>
    <n v="0"/>
    <n v="0"/>
    <n v="2018"/>
    <x v="4"/>
  </r>
  <r>
    <n v="8085"/>
    <s v="宁乡新宜路店"/>
    <x v="4"/>
    <s v="直营"/>
    <m/>
    <x v="0"/>
    <d v="2018-07-28T00:00:00"/>
    <d v="2018-07-28T00:00:00"/>
    <m/>
    <m/>
    <m/>
    <m/>
    <m/>
    <m/>
    <m/>
    <n v="0"/>
    <n v="0"/>
    <n v="522"/>
    <n v="330"/>
    <n v="0"/>
    <n v="0"/>
    <n v="0"/>
    <n v="0"/>
    <n v="2018"/>
    <x v="4"/>
  </r>
  <r>
    <n v="8091"/>
    <s v="常德老体育馆店"/>
    <x v="0"/>
    <s v="直营"/>
    <m/>
    <x v="0"/>
    <d v="2018-07-21T00:00:00"/>
    <d v="2018-07-21T00:00:00"/>
    <m/>
    <m/>
    <m/>
    <m/>
    <m/>
    <m/>
    <m/>
    <n v="0"/>
    <n v="0"/>
    <n v="529"/>
    <n v="330"/>
    <n v="0"/>
    <n v="0"/>
    <n v="0"/>
    <n v="0"/>
    <n v="2018"/>
    <x v="4"/>
  </r>
  <r>
    <n v="8092"/>
    <s v="桑植文明西路店"/>
    <x v="0"/>
    <s v="直营"/>
    <m/>
    <x v="0"/>
    <d v="2018-07-28T00:00:00"/>
    <d v="2018-07-28T00:00:00"/>
    <m/>
    <m/>
    <m/>
    <m/>
    <m/>
    <m/>
    <m/>
    <n v="0"/>
    <n v="0"/>
    <n v="522"/>
    <n v="330"/>
    <n v="0"/>
    <n v="0"/>
    <n v="0"/>
    <n v="0"/>
    <n v="2018"/>
    <x v="4"/>
  </r>
  <r>
    <n v="8093"/>
    <s v="安乡三岔河店"/>
    <x v="0"/>
    <s v="直营"/>
    <m/>
    <x v="0"/>
    <d v="2018-07-28T00:00:00"/>
    <d v="2018-07-28T00:00:00"/>
    <m/>
    <m/>
    <m/>
    <m/>
    <m/>
    <m/>
    <m/>
    <n v="0"/>
    <n v="0"/>
    <n v="522"/>
    <n v="330"/>
    <n v="0"/>
    <n v="0"/>
    <n v="0"/>
    <n v="0"/>
    <n v="2018"/>
    <x v="4"/>
  </r>
  <r>
    <n v="8096"/>
    <s v="武汉马池中路店"/>
    <x v="8"/>
    <s v="直营"/>
    <m/>
    <x v="0"/>
    <d v="2018-07-21T00:00:00"/>
    <d v="2018-07-21T00:00:00"/>
    <m/>
    <m/>
    <m/>
    <m/>
    <m/>
    <m/>
    <m/>
    <n v="0"/>
    <n v="0"/>
    <n v="529"/>
    <n v="330"/>
    <n v="0"/>
    <n v="0"/>
    <n v="0"/>
    <n v="0"/>
    <n v="2018"/>
    <x v="4"/>
  </r>
  <r>
    <n v="8121"/>
    <s v="广生堂监利北门店"/>
    <x v="7"/>
    <s v="直营"/>
    <m/>
    <x v="0"/>
    <d v="2018-06-30T00:00:00"/>
    <d v="2018-06-30T00:00:00"/>
    <m/>
    <m/>
    <m/>
    <m/>
    <m/>
    <m/>
    <m/>
    <n v="0"/>
    <n v="0"/>
    <n v="550"/>
    <n v="330"/>
    <n v="0"/>
    <n v="0"/>
    <n v="0"/>
    <n v="0"/>
    <n v="2018"/>
    <x v="4"/>
  </r>
  <r>
    <n v="8123"/>
    <s v="始兴丹枫南苑店"/>
    <x v="6"/>
    <s v="直营"/>
    <m/>
    <x v="0"/>
    <d v="2018-08-18T00:00:00"/>
    <d v="2018-08-18T00:00:00"/>
    <m/>
    <m/>
    <m/>
    <m/>
    <m/>
    <m/>
    <m/>
    <n v="0"/>
    <n v="0"/>
    <n v="501"/>
    <n v="330"/>
    <n v="0"/>
    <n v="0"/>
    <n v="0"/>
    <n v="0"/>
    <n v="2018"/>
    <x v="4"/>
  </r>
  <r>
    <n v="8125"/>
    <s v="袁州商城店"/>
    <x v="5"/>
    <s v="控股"/>
    <s v="江西天顺"/>
    <x v="18"/>
    <d v="2014-08-16T00:00:00"/>
    <d v="2018-08-09T00:00:00"/>
    <m/>
    <m/>
    <m/>
    <m/>
    <m/>
    <m/>
    <m/>
    <n v="0"/>
    <n v="0"/>
    <n v="510"/>
    <n v="330"/>
    <n v="0"/>
    <n v="0"/>
    <n v="0"/>
    <n v="0"/>
    <n v="2014"/>
    <x v="0"/>
  </r>
  <r>
    <n v="8140"/>
    <s v="丰城副食品市场店"/>
    <x v="5"/>
    <s v="控股"/>
    <s v="江西天顺"/>
    <x v="18"/>
    <d v="2014-01-19T00:00:00"/>
    <d v="2018-10-23T00:00:00"/>
    <m/>
    <m/>
    <m/>
    <m/>
    <m/>
    <m/>
    <m/>
    <n v="0"/>
    <n v="0"/>
    <n v="435"/>
    <n v="330"/>
    <n v="0"/>
    <n v="0"/>
    <n v="0"/>
    <n v="0"/>
    <n v="2014"/>
    <x v="0"/>
  </r>
  <r>
    <n v="8141"/>
    <s v="丰城人民路店"/>
    <x v="5"/>
    <s v="控股"/>
    <s v="江西天顺"/>
    <x v="18"/>
    <d v="2014-05-25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142"/>
    <s v="丰城四中店"/>
    <x v="5"/>
    <s v="控股"/>
    <s v="江西天顺"/>
    <x v="18"/>
    <d v="2014-07-20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143"/>
    <s v="丰城剑南店"/>
    <x v="5"/>
    <s v="控股"/>
    <s v="江西天顺"/>
    <x v="18"/>
    <d v="2014-09-18T00:00:00"/>
    <d v="2018-10-23T00:00:00"/>
    <m/>
    <m/>
    <m/>
    <m/>
    <m/>
    <m/>
    <m/>
    <n v="0"/>
    <n v="0"/>
    <n v="435"/>
    <n v="330"/>
    <n v="0"/>
    <n v="0"/>
    <n v="0"/>
    <n v="0"/>
    <n v="2014"/>
    <x v="0"/>
  </r>
  <r>
    <n v="8151"/>
    <s v="吉水文化中路店"/>
    <x v="5"/>
    <s v="控股"/>
    <s v="江西天顺"/>
    <x v="18"/>
    <d v="2013-12-07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153"/>
    <s v="吉州田侯路店"/>
    <x v="5"/>
    <s v="控股"/>
    <s v="江西天顺"/>
    <x v="18"/>
    <d v="2014-05-23T00:00:00"/>
    <d v="2018-10-23T00:00:00"/>
    <m/>
    <m/>
    <m/>
    <m/>
    <m/>
    <m/>
    <m/>
    <n v="0"/>
    <n v="0"/>
    <n v="435"/>
    <n v="330"/>
    <n v="0"/>
    <n v="0"/>
    <n v="0"/>
    <n v="0"/>
    <n v="2014"/>
    <x v="0"/>
  </r>
  <r>
    <n v="8154"/>
    <s v="青原新圩店"/>
    <x v="5"/>
    <s v="控股"/>
    <s v="江西天顺"/>
    <x v="18"/>
    <d v="2014-05-30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155"/>
    <s v="吉安方民店"/>
    <x v="5"/>
    <s v="控股"/>
    <s v="江西天顺"/>
    <x v="18"/>
    <d v="2014-08-22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160"/>
    <s v="袁州慈化店"/>
    <x v="5"/>
    <s v="控股"/>
    <s v="江西天顺"/>
    <x v="18"/>
    <d v="2013-02-07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161"/>
    <s v="万载株潭店"/>
    <x v="5"/>
    <s v="控股"/>
    <s v="江西天顺"/>
    <x v="18"/>
    <d v="2012-01-20T00:00:00"/>
    <d v="2018-10-22T00:00:00"/>
    <m/>
    <m/>
    <m/>
    <m/>
    <m/>
    <m/>
    <m/>
    <n v="0"/>
    <n v="0"/>
    <n v="436"/>
    <n v="330"/>
    <n v="0"/>
    <n v="0"/>
    <n v="0"/>
    <n v="0"/>
    <n v="2012"/>
    <x v="0"/>
  </r>
  <r>
    <n v="8170"/>
    <s v="硖石小区微信智慧药店"/>
    <x v="5"/>
    <s v="控股"/>
    <s v="江西天顺"/>
    <x v="18"/>
    <d v="2017-12-18T00:00:00"/>
    <d v="2018-08-24T00:00:00"/>
    <m/>
    <m/>
    <m/>
    <m/>
    <m/>
    <m/>
    <m/>
    <n v="0"/>
    <n v="0"/>
    <n v="495"/>
    <n v="330"/>
    <n v="0"/>
    <n v="0"/>
    <n v="0"/>
    <n v="0"/>
    <n v="2017"/>
    <x v="2"/>
  </r>
  <r>
    <n v="8172"/>
    <s v="田心店"/>
    <x v="5"/>
    <s v="控股"/>
    <s v="江西天顺"/>
    <x v="18"/>
    <d v="2011-11-05T00:00:00"/>
    <d v="2018-10-22T00:00:00"/>
    <m/>
    <m/>
    <m/>
    <m/>
    <m/>
    <m/>
    <m/>
    <n v="0"/>
    <n v="0"/>
    <n v="436"/>
    <n v="330"/>
    <n v="0"/>
    <n v="0"/>
    <n v="0"/>
    <n v="0"/>
    <n v="2011"/>
    <x v="0"/>
  </r>
  <r>
    <n v="8173"/>
    <s v="横板小区店"/>
    <x v="5"/>
    <s v="控股"/>
    <s v="江西天顺"/>
    <x v="18"/>
    <d v="2013-05-15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175"/>
    <s v="登岸西路店"/>
    <x v="5"/>
    <s v="控股"/>
    <s v="江西天顺"/>
    <x v="18"/>
    <d v="2010-02-11T00:00:00"/>
    <d v="2018-10-22T00:00:00"/>
    <m/>
    <m/>
    <m/>
    <m/>
    <m/>
    <m/>
    <m/>
    <n v="0"/>
    <n v="0"/>
    <n v="436"/>
    <n v="330"/>
    <n v="0"/>
    <n v="0"/>
    <n v="0"/>
    <n v="0"/>
    <n v="2010"/>
    <x v="0"/>
  </r>
  <r>
    <n v="8177"/>
    <s v="金陵西路店"/>
    <x v="5"/>
    <s v="控股"/>
    <s v="江西天顺"/>
    <x v="18"/>
    <d v="2010-12-03T00:00:00"/>
    <d v="2018-10-23T00:00:00"/>
    <m/>
    <m/>
    <m/>
    <m/>
    <m/>
    <m/>
    <m/>
    <n v="0"/>
    <n v="0"/>
    <n v="435"/>
    <n v="330"/>
    <n v="0"/>
    <n v="0"/>
    <n v="0"/>
    <n v="0"/>
    <n v="2010"/>
    <x v="0"/>
  </r>
  <r>
    <n v="8180"/>
    <s v="公园南路店"/>
    <x v="5"/>
    <s v="控股"/>
    <s v="江西天顺"/>
    <x v="18"/>
    <d v="2014-12-01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181"/>
    <s v="城市风情店"/>
    <x v="5"/>
    <s v="控股"/>
    <s v="江西天顺"/>
    <x v="18"/>
    <d v="2007-05-01T00:00:00"/>
    <d v="2018-10-22T00:00:00"/>
    <m/>
    <m/>
    <m/>
    <m/>
    <m/>
    <m/>
    <m/>
    <n v="0"/>
    <n v="0"/>
    <n v="436"/>
    <n v="330"/>
    <n v="0"/>
    <n v="0"/>
    <n v="0"/>
    <n v="0"/>
    <n v="2007"/>
    <x v="0"/>
  </r>
  <r>
    <n v="8182"/>
    <s v="跃进北路店"/>
    <x v="5"/>
    <s v="控股"/>
    <s v="江西天顺"/>
    <x v="18"/>
    <d v="2009-07-25T00:00:00"/>
    <d v="2018-10-22T00:00:00"/>
    <m/>
    <m/>
    <m/>
    <m/>
    <m/>
    <m/>
    <m/>
    <n v="0"/>
    <n v="0"/>
    <n v="436"/>
    <n v="330"/>
    <n v="0"/>
    <n v="0"/>
    <n v="0"/>
    <n v="0"/>
    <n v="2009"/>
    <x v="0"/>
  </r>
  <r>
    <n v="8184"/>
    <s v="北桥桥头店"/>
    <x v="5"/>
    <s v="控股"/>
    <s v="江西天顺"/>
    <x v="18"/>
    <d v="2014-01-23T00:00:00"/>
    <d v="2018-10-23T00:00:00"/>
    <m/>
    <m/>
    <m/>
    <m/>
    <m/>
    <m/>
    <m/>
    <n v="0"/>
    <n v="0"/>
    <n v="435"/>
    <n v="330"/>
    <n v="0"/>
    <n v="0"/>
    <n v="0"/>
    <n v="0"/>
    <n v="2014"/>
    <x v="0"/>
  </r>
  <r>
    <n v="8185"/>
    <s v="鹅湖公园店"/>
    <x v="5"/>
    <s v="控股"/>
    <s v="江西天顺"/>
    <x v="18"/>
    <d v="2013-02-07T00:00:00"/>
    <d v="2018-10-23T00:00:00"/>
    <m/>
    <m/>
    <m/>
    <m/>
    <m/>
    <m/>
    <m/>
    <n v="0"/>
    <n v="0"/>
    <n v="435"/>
    <n v="330"/>
    <n v="0"/>
    <n v="0"/>
    <n v="0"/>
    <n v="0"/>
    <n v="2013"/>
    <x v="0"/>
  </r>
  <r>
    <n v="8186"/>
    <s v="体育中心店"/>
    <x v="5"/>
    <s v="控股"/>
    <s v="江西天顺"/>
    <x v="18"/>
    <d v="2015-03-25T00:00:00"/>
    <d v="2018-10-23T00:00:00"/>
    <m/>
    <m/>
    <m/>
    <m/>
    <m/>
    <m/>
    <m/>
    <n v="0"/>
    <n v="0"/>
    <n v="435"/>
    <n v="330"/>
    <n v="0"/>
    <n v="0"/>
    <n v="0"/>
    <n v="0"/>
    <n v="2015"/>
    <x v="0"/>
  </r>
  <r>
    <n v="8187"/>
    <s v="朝阳北路店"/>
    <x v="5"/>
    <s v="控股"/>
    <s v="江西天顺"/>
    <x v="18"/>
    <d v="2015-07-11T00:00:00"/>
    <d v="2018-10-23T00:00:00"/>
    <m/>
    <m/>
    <m/>
    <m/>
    <m/>
    <m/>
    <m/>
    <n v="0"/>
    <n v="0"/>
    <n v="435"/>
    <n v="330"/>
    <n v="0"/>
    <n v="0"/>
    <n v="0"/>
    <n v="0"/>
    <n v="2015"/>
    <x v="0"/>
  </r>
  <r>
    <n v="8188"/>
    <s v="芦溪沿河路店"/>
    <x v="5"/>
    <s v="控股"/>
    <s v="江西天顺"/>
    <x v="18"/>
    <d v="2013-05-24T00:00:00"/>
    <d v="2018-10-23T00:00:00"/>
    <m/>
    <m/>
    <m/>
    <m/>
    <m/>
    <m/>
    <m/>
    <n v="0"/>
    <n v="0"/>
    <n v="435"/>
    <n v="330"/>
    <n v="0"/>
    <n v="0"/>
    <n v="0"/>
    <n v="0"/>
    <n v="2013"/>
    <x v="0"/>
  </r>
  <r>
    <n v="8189"/>
    <s v="芦溪庆昌源田心阁店"/>
    <x v="5"/>
    <s v="控股"/>
    <s v="江西天顺"/>
    <x v="18"/>
    <d v="2014-09-07T00:00:00"/>
    <d v="2018-10-23T00:00:00"/>
    <m/>
    <m/>
    <m/>
    <m/>
    <m/>
    <m/>
    <m/>
    <n v="0"/>
    <n v="0"/>
    <n v="435"/>
    <n v="330"/>
    <n v="0"/>
    <n v="0"/>
    <n v="0"/>
    <n v="0"/>
    <n v="2014"/>
    <x v="0"/>
  </r>
  <r>
    <n v="8191"/>
    <s v="芦溪南坑府前店"/>
    <x v="5"/>
    <s v="控股"/>
    <s v="江西天顺"/>
    <x v="18"/>
    <d v="2012-01-22T00:00:00"/>
    <d v="2018-10-23T00:00:00"/>
    <m/>
    <m/>
    <m/>
    <m/>
    <m/>
    <m/>
    <m/>
    <n v="0"/>
    <n v="0"/>
    <n v="435"/>
    <n v="330"/>
    <n v="0"/>
    <n v="0"/>
    <n v="0"/>
    <n v="0"/>
    <n v="2012"/>
    <x v="0"/>
  </r>
  <r>
    <n v="8192"/>
    <s v="芦溪南坑大岭店"/>
    <x v="5"/>
    <s v="控股"/>
    <s v="江西天顺"/>
    <x v="18"/>
    <d v="2012-01-12T00:00:00"/>
    <d v="2018-10-22T00:00:00"/>
    <m/>
    <m/>
    <m/>
    <m/>
    <m/>
    <m/>
    <m/>
    <n v="0"/>
    <n v="0"/>
    <n v="436"/>
    <n v="330"/>
    <n v="0"/>
    <n v="0"/>
    <n v="0"/>
    <n v="0"/>
    <n v="2012"/>
    <x v="0"/>
  </r>
  <r>
    <n v="8193"/>
    <s v="芦溪南坑老街店"/>
    <x v="5"/>
    <s v="控股"/>
    <s v="江西天顺"/>
    <x v="18"/>
    <d v="2014-01-15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194"/>
    <s v="芦溪上埠车站店"/>
    <x v="5"/>
    <s v="控股"/>
    <s v="江西天顺"/>
    <x v="18"/>
    <d v="2012-09-27T00:00:00"/>
    <d v="2018-10-22T00:00:00"/>
    <m/>
    <m/>
    <m/>
    <m/>
    <m/>
    <m/>
    <m/>
    <n v="0"/>
    <n v="0"/>
    <n v="436"/>
    <n v="330"/>
    <n v="0"/>
    <n v="0"/>
    <n v="0"/>
    <n v="0"/>
    <n v="2012"/>
    <x v="0"/>
  </r>
  <r>
    <n v="8195"/>
    <s v="芦溪上埠老街店"/>
    <x v="5"/>
    <s v="控股"/>
    <s v="江西天顺"/>
    <x v="18"/>
    <d v="2012-09-27T00:00:00"/>
    <d v="2018-10-23T00:00:00"/>
    <m/>
    <m/>
    <m/>
    <m/>
    <m/>
    <m/>
    <m/>
    <n v="0"/>
    <n v="0"/>
    <n v="435"/>
    <n v="330"/>
    <n v="0"/>
    <n v="0"/>
    <n v="0"/>
    <n v="0"/>
    <n v="2012"/>
    <x v="0"/>
  </r>
  <r>
    <n v="8196"/>
    <s v="慈利万福路店"/>
    <x v="0"/>
    <s v="直营"/>
    <m/>
    <x v="0"/>
    <d v="2018-07-28T00:00:00"/>
    <d v="2018-07-28T00:00:00"/>
    <m/>
    <m/>
    <m/>
    <m/>
    <m/>
    <m/>
    <m/>
    <n v="0"/>
    <n v="0"/>
    <n v="522"/>
    <n v="330"/>
    <n v="0"/>
    <n v="0"/>
    <n v="0"/>
    <n v="0"/>
    <n v="2018"/>
    <x v="4"/>
  </r>
  <r>
    <n v="8197"/>
    <s v="衡阳演武路店"/>
    <x v="1"/>
    <s v="直营"/>
    <m/>
    <x v="0"/>
    <d v="2018-08-11T00:00:00"/>
    <d v="2018-08-11T00:00:00"/>
    <m/>
    <m/>
    <m/>
    <m/>
    <m/>
    <m/>
    <m/>
    <n v="0"/>
    <n v="0"/>
    <n v="508"/>
    <n v="330"/>
    <n v="0"/>
    <n v="0"/>
    <n v="0"/>
    <n v="0"/>
    <n v="2018"/>
    <x v="4"/>
  </r>
  <r>
    <n v="8198"/>
    <s v="南昌象湖莲安路店"/>
    <x v="5"/>
    <s v="直营"/>
    <m/>
    <x v="4"/>
    <d v="2018-08-18T00:00:00"/>
    <d v="2018-08-18T00:00:00"/>
    <m/>
    <m/>
    <m/>
    <m/>
    <m/>
    <m/>
    <m/>
    <n v="0"/>
    <n v="0"/>
    <n v="501"/>
    <n v="330"/>
    <n v="0"/>
    <n v="0"/>
    <n v="0"/>
    <n v="0"/>
    <n v="2018"/>
    <x v="4"/>
  </r>
  <r>
    <n v="8199"/>
    <s v="上埠新街店"/>
    <x v="5"/>
    <s v="控股"/>
    <s v="江西天顺"/>
    <x v="18"/>
    <d v="2013-07-09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200"/>
    <s v="芦溪丰泉店"/>
    <x v="5"/>
    <s v="控股"/>
    <s v="江西天顺"/>
    <x v="18"/>
    <d v="2015-01-10T00:00:00"/>
    <d v="2018-10-22T00:00:00"/>
    <m/>
    <m/>
    <m/>
    <m/>
    <m/>
    <m/>
    <m/>
    <n v="0"/>
    <n v="0"/>
    <n v="436"/>
    <n v="330"/>
    <n v="0"/>
    <n v="0"/>
    <n v="0"/>
    <n v="0"/>
    <n v="2015"/>
    <x v="0"/>
  </r>
  <r>
    <n v="8201"/>
    <s v="高坑铁桥店"/>
    <x v="5"/>
    <s v="控股"/>
    <s v="江西天顺"/>
    <x v="18"/>
    <d v="2015-01-29T00:00:00"/>
    <d v="2018-10-22T00:00:00"/>
    <m/>
    <m/>
    <m/>
    <m/>
    <m/>
    <m/>
    <m/>
    <n v="0"/>
    <n v="0"/>
    <n v="436"/>
    <n v="330"/>
    <n v="0"/>
    <n v="0"/>
    <n v="0"/>
    <n v="0"/>
    <n v="2015"/>
    <x v="0"/>
  </r>
  <r>
    <n v="8203"/>
    <s v="九龙社区店"/>
    <x v="5"/>
    <s v="控股"/>
    <s v="江西天顺"/>
    <x v="18"/>
    <d v="2012-07-21T00:00:00"/>
    <d v="2018-10-23T00:00:00"/>
    <m/>
    <m/>
    <m/>
    <m/>
    <m/>
    <m/>
    <m/>
    <n v="0"/>
    <n v="0"/>
    <n v="435"/>
    <n v="330"/>
    <n v="0"/>
    <n v="0"/>
    <n v="0"/>
    <n v="0"/>
    <n v="2012"/>
    <x v="0"/>
  </r>
  <r>
    <n v="8204"/>
    <s v="苏州街店"/>
    <x v="5"/>
    <s v="控股"/>
    <s v="江西天顺"/>
    <x v="18"/>
    <d v="2012-07-15T00:00:00"/>
    <d v="2018-10-23T00:00:00"/>
    <m/>
    <m/>
    <m/>
    <m/>
    <m/>
    <m/>
    <m/>
    <n v="0"/>
    <n v="0"/>
    <n v="435"/>
    <n v="330"/>
    <n v="0"/>
    <n v="0"/>
    <n v="0"/>
    <n v="0"/>
    <n v="2012"/>
    <x v="0"/>
  </r>
  <r>
    <n v="8205"/>
    <s v="楚萍西路店"/>
    <x v="5"/>
    <s v="控股"/>
    <s v="江西天顺"/>
    <x v="18"/>
    <d v="2013-03-21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206"/>
    <s v="湘东源湴店"/>
    <x v="5"/>
    <s v="控股"/>
    <s v="江西天顺"/>
    <x v="18"/>
    <d v="2013-07-07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207"/>
    <s v="湘东萍洲店"/>
    <x v="5"/>
    <s v="控股"/>
    <s v="江西天顺"/>
    <x v="18"/>
    <d v="2013-07-02T00:00:00"/>
    <d v="2018-10-22T00:00:00"/>
    <m/>
    <m/>
    <m/>
    <m/>
    <m/>
    <m/>
    <m/>
    <n v="0"/>
    <n v="0"/>
    <n v="436"/>
    <n v="330"/>
    <n v="0"/>
    <n v="0"/>
    <n v="0"/>
    <n v="0"/>
    <n v="2013"/>
    <x v="0"/>
  </r>
  <r>
    <n v="8208"/>
    <s v="湘东滨河花园店"/>
    <x v="5"/>
    <s v="控股"/>
    <s v="江西天顺"/>
    <x v="18"/>
    <d v="2014-01-24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210"/>
    <s v="湘东火烧桥店"/>
    <x v="5"/>
    <s v="控股"/>
    <s v="江西天顺"/>
    <x v="18"/>
    <d v="2014-12-28T00:00:00"/>
    <d v="2018-10-23T00:00:00"/>
    <m/>
    <m/>
    <m/>
    <m/>
    <m/>
    <m/>
    <m/>
    <n v="0"/>
    <n v="0"/>
    <n v="435"/>
    <n v="330"/>
    <n v="0"/>
    <n v="0"/>
    <n v="0"/>
    <n v="0"/>
    <n v="2014"/>
    <x v="0"/>
  </r>
  <r>
    <n v="8211"/>
    <s v="湘东四通店"/>
    <x v="5"/>
    <s v="控股"/>
    <s v="江西天顺"/>
    <x v="18"/>
    <d v="2015-07-25T00:00:00"/>
    <d v="2018-10-23T00:00:00"/>
    <m/>
    <m/>
    <m/>
    <m/>
    <m/>
    <m/>
    <m/>
    <n v="0"/>
    <n v="0"/>
    <n v="435"/>
    <n v="330"/>
    <n v="0"/>
    <n v="0"/>
    <n v="0"/>
    <n v="0"/>
    <n v="2015"/>
    <x v="0"/>
  </r>
  <r>
    <n v="8214"/>
    <s v="莲花广兴东路店"/>
    <x v="5"/>
    <s v="控股"/>
    <s v="江西天顺"/>
    <x v="18"/>
    <d v="2014-05-20T00:00:00"/>
    <d v="2018-10-23T00:00:00"/>
    <m/>
    <m/>
    <m/>
    <m/>
    <m/>
    <m/>
    <m/>
    <n v="0"/>
    <n v="0"/>
    <n v="435"/>
    <n v="330"/>
    <n v="0"/>
    <n v="0"/>
    <n v="0"/>
    <n v="0"/>
    <n v="2014"/>
    <x v="0"/>
  </r>
  <r>
    <n v="8215"/>
    <s v="莲花新建街店"/>
    <x v="5"/>
    <s v="控股"/>
    <s v="江西天顺"/>
    <x v="18"/>
    <d v="2014-03-19T00:00:00"/>
    <d v="2018-10-23T00:00:00"/>
    <m/>
    <m/>
    <m/>
    <m/>
    <m/>
    <m/>
    <m/>
    <n v="0"/>
    <n v="0"/>
    <n v="435"/>
    <n v="330"/>
    <n v="0"/>
    <n v="0"/>
    <n v="0"/>
    <n v="0"/>
    <n v="2014"/>
    <x v="0"/>
  </r>
  <r>
    <n v="8216"/>
    <s v="莲花坊楼店"/>
    <x v="5"/>
    <s v="控股"/>
    <s v="江西天顺"/>
    <x v="18"/>
    <d v="2014-03-20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217"/>
    <s v="莲花闪石店"/>
    <x v="5"/>
    <s v="控股"/>
    <s v="江西天顺"/>
    <x v="18"/>
    <d v="2014-03-23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218"/>
    <s v="莲花路口店"/>
    <x v="5"/>
    <s v="控股"/>
    <s v="江西天顺"/>
    <x v="18"/>
    <d v="2014-07-16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219"/>
    <s v="安福洋溪店"/>
    <x v="5"/>
    <s v="控股"/>
    <s v="江西天顺"/>
    <x v="18"/>
    <d v="2014-03-25T00:00:00"/>
    <d v="2018-10-22T00:00:00"/>
    <m/>
    <m/>
    <m/>
    <m/>
    <m/>
    <m/>
    <m/>
    <n v="0"/>
    <n v="0"/>
    <n v="436"/>
    <n v="330"/>
    <n v="0"/>
    <n v="0"/>
    <n v="0"/>
    <n v="0"/>
    <n v="2014"/>
    <x v="0"/>
  </r>
  <r>
    <n v="8225"/>
    <s v="普康宏伟北路店"/>
    <x v="7"/>
    <s v="直营"/>
    <m/>
    <x v="0"/>
    <d v="2018-08-31T00:00:00"/>
    <d v="2018-08-31T00:00:00"/>
    <m/>
    <m/>
    <m/>
    <m/>
    <m/>
    <m/>
    <m/>
    <n v="0"/>
    <n v="0"/>
    <n v="488"/>
    <n v="330"/>
    <n v="0"/>
    <n v="0"/>
    <n v="0"/>
    <n v="0"/>
    <n v="2018"/>
    <x v="4"/>
  </r>
  <r>
    <n v="8226"/>
    <s v="泰州市百姓人金港店"/>
    <x v="3"/>
    <s v="控股"/>
    <s v="百姓人"/>
    <x v="21"/>
    <d v="2009-05-01T00:00:00"/>
    <d v="2019-04-18T00:00:00"/>
    <m/>
    <m/>
    <m/>
    <m/>
    <m/>
    <m/>
    <m/>
    <n v="0"/>
    <n v="0"/>
    <n v="258"/>
    <n v="223"/>
    <n v="0"/>
    <n v="0"/>
    <n v="0"/>
    <n v="0"/>
    <n v="2009"/>
    <x v="0"/>
  </r>
  <r>
    <n v="8227"/>
    <s v="泰州市百姓人五一店"/>
    <x v="3"/>
    <s v="控股"/>
    <s v="百姓人"/>
    <x v="21"/>
    <d v="2010-08-21T00:00:00"/>
    <d v="2019-04-18T00:00:00"/>
    <m/>
    <m/>
    <m/>
    <m/>
    <m/>
    <m/>
    <m/>
    <n v="0"/>
    <n v="0"/>
    <n v="258"/>
    <n v="223"/>
    <n v="0"/>
    <n v="0"/>
    <n v="0"/>
    <n v="0"/>
    <n v="2010"/>
    <x v="0"/>
  </r>
  <r>
    <n v="8228"/>
    <s v="泰州市百姓人人民路店"/>
    <x v="3"/>
    <s v="控股"/>
    <s v="百姓人"/>
    <x v="21"/>
    <d v="2012-08-28T00:00:00"/>
    <d v="2019-04-18T00:00:00"/>
    <m/>
    <m/>
    <m/>
    <m/>
    <m/>
    <m/>
    <m/>
    <n v="0"/>
    <n v="0"/>
    <n v="258"/>
    <n v="223"/>
    <n v="0"/>
    <n v="0"/>
    <n v="0"/>
    <n v="0"/>
    <n v="2012"/>
    <x v="0"/>
  </r>
  <r>
    <n v="8230"/>
    <s v="泰州市百姓人孔桥店"/>
    <x v="3"/>
    <s v="控股"/>
    <s v="百姓人"/>
    <x v="21"/>
    <d v="2013-12-06T00:00:00"/>
    <d v="2019-04-18T00:00:00"/>
    <m/>
    <m/>
    <m/>
    <m/>
    <m/>
    <m/>
    <m/>
    <n v="0"/>
    <n v="0"/>
    <n v="258"/>
    <n v="223"/>
    <n v="0"/>
    <n v="0"/>
    <n v="0"/>
    <n v="0"/>
    <n v="2013"/>
    <x v="0"/>
  </r>
  <r>
    <n v="8231"/>
    <s v="泰州市百姓人泰悦店"/>
    <x v="3"/>
    <s v="控股"/>
    <s v="百姓人"/>
    <x v="21"/>
    <d v="2015-01-09T00:00:00"/>
    <d v="2019-04-18T00:00:00"/>
    <m/>
    <m/>
    <m/>
    <m/>
    <m/>
    <m/>
    <m/>
    <n v="0"/>
    <n v="0"/>
    <n v="258"/>
    <n v="223"/>
    <n v="0"/>
    <n v="0"/>
    <n v="0"/>
    <n v="0"/>
    <n v="2015"/>
    <x v="0"/>
  </r>
  <r>
    <n v="8232"/>
    <s v="泰州市百姓人双惠店"/>
    <x v="3"/>
    <s v="控股"/>
    <s v="百姓人"/>
    <x v="21"/>
    <d v="2013-09-23T00:00:00"/>
    <d v="2019-04-19T00:00:00"/>
    <m/>
    <m/>
    <m/>
    <m/>
    <m/>
    <m/>
    <m/>
    <n v="0"/>
    <n v="0"/>
    <n v="257"/>
    <n v="222"/>
    <n v="0"/>
    <n v="0"/>
    <n v="0"/>
    <n v="0"/>
    <n v="2013"/>
    <x v="0"/>
  </r>
  <r>
    <n v="8235"/>
    <s v="泰州市百姓人上海大花园店"/>
    <x v="3"/>
    <s v="控股"/>
    <s v="百姓人"/>
    <x v="21"/>
    <d v="2015-12-22T00:00:00"/>
    <d v="2019-04-18T00:00:00"/>
    <m/>
    <m/>
    <m/>
    <m/>
    <m/>
    <m/>
    <m/>
    <n v="0"/>
    <n v="0"/>
    <n v="258"/>
    <n v="223"/>
    <n v="0"/>
    <n v="0"/>
    <n v="0"/>
    <n v="0"/>
    <n v="2015"/>
    <x v="0"/>
  </r>
  <r>
    <n v="8238"/>
    <s v="泰州市百姓人泗水店"/>
    <x v="3"/>
    <s v="控股"/>
    <s v="百姓人"/>
    <x v="21"/>
    <d v="2015-06-25T00:00:00"/>
    <d v="2019-04-19T00:00:00"/>
    <m/>
    <m/>
    <m/>
    <m/>
    <m/>
    <m/>
    <m/>
    <n v="0"/>
    <n v="0"/>
    <n v="257"/>
    <n v="222"/>
    <n v="0"/>
    <n v="0"/>
    <n v="0"/>
    <n v="0"/>
    <n v="2015"/>
    <x v="0"/>
  </r>
  <r>
    <n v="8241"/>
    <s v="泰州市百姓人正和店"/>
    <x v="3"/>
    <s v="控股"/>
    <s v="百姓人"/>
    <x v="21"/>
    <d v="2018-01-10T00:00:00"/>
    <d v="2019-04-18T00:00:00"/>
    <m/>
    <m/>
    <m/>
    <m/>
    <m/>
    <m/>
    <m/>
    <n v="0"/>
    <n v="0"/>
    <n v="258"/>
    <n v="223"/>
    <n v="0"/>
    <n v="0"/>
    <n v="0"/>
    <n v="0"/>
    <n v="2018"/>
    <x v="4"/>
  </r>
  <r>
    <n v="8245"/>
    <s v="泰州市百姓人金马店"/>
    <x v="3"/>
    <s v="控股"/>
    <s v="百姓人"/>
    <x v="21"/>
    <d v="2018-10-27T00:00:00"/>
    <d v="2019-04-18T00:00:00"/>
    <m/>
    <m/>
    <m/>
    <m/>
    <m/>
    <m/>
    <m/>
    <n v="0"/>
    <n v="0"/>
    <n v="258"/>
    <n v="223"/>
    <n v="0"/>
    <n v="0"/>
    <n v="0"/>
    <n v="0"/>
    <n v="2018"/>
    <x v="4"/>
  </r>
  <r>
    <n v="8246"/>
    <s v="泰州市博爱莲花店"/>
    <x v="3"/>
    <s v="控股"/>
    <s v="泰州博爱"/>
    <x v="22"/>
    <d v="2007-08-24T00:00:00"/>
    <d v="2019-04-19T00:00:00"/>
    <m/>
    <m/>
    <m/>
    <m/>
    <m/>
    <m/>
    <m/>
    <n v="0"/>
    <n v="0"/>
    <n v="257"/>
    <n v="222"/>
    <n v="0"/>
    <n v="0"/>
    <n v="0"/>
    <n v="0"/>
    <n v="2007"/>
    <x v="0"/>
  </r>
  <r>
    <n v="8247"/>
    <s v="泰州市博爱电视塔店"/>
    <x v="3"/>
    <s v="控股"/>
    <s v="泰州博爱"/>
    <x v="22"/>
    <d v="2002-08-09T00:00:00"/>
    <d v="2019-04-19T00:00:00"/>
    <m/>
    <m/>
    <m/>
    <m/>
    <m/>
    <m/>
    <m/>
    <n v="0"/>
    <n v="0"/>
    <n v="257"/>
    <n v="222"/>
    <n v="0"/>
    <n v="0"/>
    <n v="0"/>
    <n v="0"/>
    <n v="2002"/>
    <x v="0"/>
  </r>
  <r>
    <n v="8248"/>
    <s v="泰州市博爱恒寿堂店"/>
    <x v="3"/>
    <s v="控股"/>
    <s v="泰州博爱"/>
    <x v="22"/>
    <d v="2013-09-04T00:00:00"/>
    <d v="2019-04-19T00:00:00"/>
    <m/>
    <m/>
    <m/>
    <m/>
    <m/>
    <m/>
    <m/>
    <n v="0"/>
    <n v="0"/>
    <n v="257"/>
    <n v="222"/>
    <n v="0"/>
    <n v="0"/>
    <n v="0"/>
    <n v="0"/>
    <n v="2013"/>
    <x v="0"/>
  </r>
  <r>
    <n v="8250"/>
    <s v="泰州市博爱海光店"/>
    <x v="3"/>
    <s v="控股"/>
    <s v="泰州博爱"/>
    <x v="22"/>
    <d v="2009-03-24T00:00:00"/>
    <d v="2019-04-19T00:00:00"/>
    <m/>
    <m/>
    <m/>
    <m/>
    <m/>
    <m/>
    <m/>
    <n v="0"/>
    <n v="0"/>
    <n v="257"/>
    <n v="222"/>
    <n v="0"/>
    <n v="0"/>
    <n v="0"/>
    <n v="0"/>
    <n v="2009"/>
    <x v="0"/>
  </r>
  <r>
    <n v="8251"/>
    <s v="泰州市博爱景光店"/>
    <x v="3"/>
    <s v="控股"/>
    <s v="泰州博爱"/>
    <x v="22"/>
    <d v="2005-08-28T00:00:00"/>
    <d v="2019-04-19T00:00:00"/>
    <m/>
    <m/>
    <m/>
    <m/>
    <m/>
    <m/>
    <m/>
    <n v="0"/>
    <n v="0"/>
    <n v="257"/>
    <n v="222"/>
    <n v="0"/>
    <n v="0"/>
    <n v="0"/>
    <n v="0"/>
    <n v="2005"/>
    <x v="0"/>
  </r>
  <r>
    <n v="8252"/>
    <s v="泰州市博爱西仓店"/>
    <x v="3"/>
    <s v="控股"/>
    <s v="泰州博爱"/>
    <x v="22"/>
    <d v="2011-07-06T00:00:00"/>
    <d v="2019-04-19T00:00:00"/>
    <m/>
    <m/>
    <m/>
    <m/>
    <m/>
    <m/>
    <m/>
    <n v="0"/>
    <n v="0"/>
    <n v="257"/>
    <n v="222"/>
    <n v="0"/>
    <n v="0"/>
    <n v="0"/>
    <n v="0"/>
    <n v="2011"/>
    <x v="0"/>
  </r>
  <r>
    <n v="8253"/>
    <s v="泰州市博爱汇景店"/>
    <x v="3"/>
    <s v="控股"/>
    <s v="泰州博爱"/>
    <x v="22"/>
    <d v="2012-11-19T00:00:00"/>
    <d v="2019-04-19T00:00:00"/>
    <m/>
    <m/>
    <m/>
    <m/>
    <m/>
    <m/>
    <m/>
    <n v="0"/>
    <n v="0"/>
    <n v="257"/>
    <n v="222"/>
    <n v="0"/>
    <n v="0"/>
    <n v="0"/>
    <n v="0"/>
    <n v="2012"/>
    <x v="0"/>
  </r>
  <r>
    <n v="8254"/>
    <s v="泰州市博爱牧院店"/>
    <x v="3"/>
    <s v="控股"/>
    <s v="泰州博爱"/>
    <x v="22"/>
    <d v="2014-09-05T00:00:00"/>
    <d v="2019-04-19T00:00:00"/>
    <m/>
    <m/>
    <m/>
    <m/>
    <m/>
    <m/>
    <m/>
    <n v="0"/>
    <n v="0"/>
    <n v="257"/>
    <n v="222"/>
    <n v="0"/>
    <n v="0"/>
    <n v="0"/>
    <n v="0"/>
    <n v="2014"/>
    <x v="0"/>
  </r>
  <r>
    <n v="8255"/>
    <s v="泰州市博爱鲍徐店"/>
    <x v="3"/>
    <s v="控股"/>
    <s v="泰州博爱"/>
    <x v="22"/>
    <d v="2014-09-18T00:00:00"/>
    <d v="2019-04-19T00:00:00"/>
    <m/>
    <m/>
    <m/>
    <m/>
    <m/>
    <m/>
    <m/>
    <n v="0"/>
    <n v="0"/>
    <n v="257"/>
    <n v="222"/>
    <n v="0"/>
    <n v="0"/>
    <n v="0"/>
    <n v="0"/>
    <n v="2014"/>
    <x v="0"/>
  </r>
  <r>
    <n v="8256"/>
    <s v="泰州市博爱祥生店"/>
    <x v="3"/>
    <s v="控股"/>
    <s v="泰州博爱"/>
    <x v="22"/>
    <d v="2010-12-29T00:00:00"/>
    <d v="2019-04-19T00:00:00"/>
    <m/>
    <m/>
    <m/>
    <m/>
    <m/>
    <m/>
    <m/>
    <n v="0"/>
    <n v="0"/>
    <n v="257"/>
    <n v="222"/>
    <n v="0"/>
    <n v="0"/>
    <n v="0"/>
    <n v="0"/>
    <n v="2010"/>
    <x v="0"/>
  </r>
  <r>
    <n v="8257"/>
    <s v="泰州市博爱东进店"/>
    <x v="3"/>
    <s v="控股"/>
    <s v="泰州博爱"/>
    <x v="22"/>
    <d v="2007-03-29T00:00:00"/>
    <d v="2019-04-19T00:00:00"/>
    <m/>
    <m/>
    <m/>
    <m/>
    <m/>
    <m/>
    <m/>
    <n v="0"/>
    <n v="0"/>
    <n v="257"/>
    <n v="222"/>
    <n v="0"/>
    <n v="0"/>
    <n v="0"/>
    <n v="0"/>
    <n v="2007"/>
    <x v="0"/>
  </r>
  <r>
    <n v="8258"/>
    <s v="泰州市博爱顺金店"/>
    <x v="3"/>
    <s v="控股"/>
    <s v="泰州博爱"/>
    <x v="22"/>
    <d v="2015-05-05T00:00:00"/>
    <d v="2019-04-19T00:00:00"/>
    <m/>
    <m/>
    <m/>
    <m/>
    <m/>
    <m/>
    <m/>
    <n v="0"/>
    <n v="0"/>
    <n v="257"/>
    <n v="222"/>
    <n v="0"/>
    <n v="0"/>
    <n v="0"/>
    <n v="0"/>
    <n v="2015"/>
    <x v="0"/>
  </r>
  <r>
    <n v="8259"/>
    <s v="泰州市博爱金通店"/>
    <x v="3"/>
    <s v="控股"/>
    <s v="泰州博爱"/>
    <x v="22"/>
    <d v="2014-06-19T00:00:00"/>
    <d v="2019-04-19T00:00:00"/>
    <m/>
    <m/>
    <m/>
    <m/>
    <m/>
    <m/>
    <m/>
    <n v="0"/>
    <n v="0"/>
    <n v="257"/>
    <n v="222"/>
    <n v="0"/>
    <n v="0"/>
    <n v="0"/>
    <n v="0"/>
    <n v="2014"/>
    <x v="0"/>
  </r>
  <r>
    <n v="8260"/>
    <s v="泰州市博爱白马店"/>
    <x v="3"/>
    <s v="控股"/>
    <s v="泰州博爱"/>
    <x v="22"/>
    <d v="2013-08-12T00:00:00"/>
    <d v="2019-04-19T00:00:00"/>
    <m/>
    <m/>
    <m/>
    <m/>
    <m/>
    <m/>
    <m/>
    <n v="0"/>
    <n v="0"/>
    <n v="257"/>
    <n v="222"/>
    <n v="0"/>
    <n v="0"/>
    <n v="0"/>
    <n v="0"/>
    <n v="2013"/>
    <x v="0"/>
  </r>
  <r>
    <n v="8261"/>
    <s v="泰州市博爱寺巷店"/>
    <x v="3"/>
    <s v="控股"/>
    <s v="泰州博爱"/>
    <x v="22"/>
    <d v="2016-01-20T00:00:00"/>
    <d v="2019-04-19T00:00:00"/>
    <m/>
    <m/>
    <m/>
    <m/>
    <m/>
    <m/>
    <m/>
    <n v="0"/>
    <n v="0"/>
    <n v="257"/>
    <n v="222"/>
    <n v="0"/>
    <n v="0"/>
    <n v="0"/>
    <n v="0"/>
    <n v="2016"/>
    <x v="1"/>
  </r>
  <r>
    <n v="8262"/>
    <s v="泰州市博爱九龙店"/>
    <x v="3"/>
    <s v="控股"/>
    <s v="泰州博爱"/>
    <x v="22"/>
    <d v="2013-08-13T00:00:00"/>
    <d v="2019-04-19T00:00:00"/>
    <m/>
    <m/>
    <m/>
    <m/>
    <m/>
    <m/>
    <m/>
    <n v="0"/>
    <n v="0"/>
    <n v="257"/>
    <n v="222"/>
    <n v="0"/>
    <n v="0"/>
    <n v="0"/>
    <n v="0"/>
    <n v="2013"/>
    <x v="0"/>
  </r>
  <r>
    <n v="8264"/>
    <s v="耒阳人民路店"/>
    <x v="1"/>
    <s v="直营"/>
    <m/>
    <x v="0"/>
    <d v="2018-08-31T00:00:00"/>
    <d v="2018-08-31T00:00:00"/>
    <m/>
    <m/>
    <m/>
    <m/>
    <m/>
    <m/>
    <m/>
    <n v="0"/>
    <n v="0"/>
    <n v="488"/>
    <n v="330"/>
    <n v="0"/>
    <n v="0"/>
    <n v="0"/>
    <n v="0"/>
    <n v="2018"/>
    <x v="4"/>
  </r>
  <r>
    <n v="8284"/>
    <s v="株洲工学院通道店"/>
    <x v="4"/>
    <s v="直营"/>
    <m/>
    <x v="0"/>
    <d v="2018-09-15T00:00:00"/>
    <d v="2018-09-15T00:00:00"/>
    <m/>
    <m/>
    <m/>
    <m/>
    <m/>
    <m/>
    <m/>
    <n v="0"/>
    <n v="0"/>
    <n v="473"/>
    <n v="330"/>
    <n v="0"/>
    <n v="0"/>
    <n v="0"/>
    <n v="0"/>
    <n v="2018"/>
    <x v="4"/>
  </r>
  <r>
    <n v="8303"/>
    <s v="南京华美路店"/>
    <x v="3"/>
    <s v="直营"/>
    <m/>
    <x v="0"/>
    <d v="2018-11-24T00:00:00"/>
    <d v="2018-11-24T00:00:00"/>
    <m/>
    <m/>
    <m/>
    <m/>
    <m/>
    <m/>
    <m/>
    <n v="0"/>
    <n v="0"/>
    <n v="403"/>
    <n v="330"/>
    <n v="0"/>
    <n v="0"/>
    <n v="0"/>
    <n v="0"/>
    <n v="2018"/>
    <x v="4"/>
  </r>
  <r>
    <n v="8304"/>
    <s v="吉首团结西路店"/>
    <x v="0"/>
    <s v="直营"/>
    <m/>
    <x v="0"/>
    <d v="2018-08-31T00:00:00"/>
    <d v="2018-08-31T00:00:00"/>
    <m/>
    <m/>
    <m/>
    <m/>
    <m/>
    <m/>
    <m/>
    <n v="0"/>
    <n v="0"/>
    <n v="488"/>
    <n v="330"/>
    <n v="0"/>
    <n v="0"/>
    <n v="0"/>
    <n v="0"/>
    <n v="2018"/>
    <x v="4"/>
  </r>
  <r>
    <n v="8305"/>
    <s v="桃源枫树店"/>
    <x v="0"/>
    <s v="直营"/>
    <m/>
    <x v="0"/>
    <d v="2018-08-31T00:00:00"/>
    <d v="2018-08-31T00:00:00"/>
    <m/>
    <m/>
    <m/>
    <m/>
    <m/>
    <m/>
    <m/>
    <n v="0"/>
    <n v="0"/>
    <n v="488"/>
    <n v="330"/>
    <n v="0"/>
    <n v="0"/>
    <n v="0"/>
    <n v="0"/>
    <n v="2018"/>
    <x v="4"/>
  </r>
  <r>
    <n v="8308"/>
    <s v="韶关太阳城芙蓉湾店"/>
    <x v="6"/>
    <s v="直营"/>
    <m/>
    <x v="0"/>
    <d v="2018-08-18T00:00:00"/>
    <d v="2018-08-18T00:00:00"/>
    <m/>
    <m/>
    <m/>
    <m/>
    <m/>
    <m/>
    <m/>
    <n v="0"/>
    <n v="0"/>
    <n v="501"/>
    <n v="330"/>
    <n v="0"/>
    <n v="0"/>
    <n v="0"/>
    <n v="0"/>
    <n v="2018"/>
    <x v="4"/>
  </r>
  <r>
    <n v="8310"/>
    <s v="浏阳人民东路店"/>
    <x v="4"/>
    <s v="直营"/>
    <m/>
    <x v="0"/>
    <d v="2018-08-25T00:00:00"/>
    <d v="2018-08-25T00:00:00"/>
    <m/>
    <m/>
    <m/>
    <m/>
    <m/>
    <m/>
    <m/>
    <n v="0"/>
    <n v="0"/>
    <n v="494"/>
    <n v="330"/>
    <n v="0"/>
    <n v="0"/>
    <n v="0"/>
    <n v="0"/>
    <n v="2018"/>
    <x v="4"/>
  </r>
  <r>
    <n v="8311"/>
    <s v="衡山开云北路店"/>
    <x v="1"/>
    <s v="直营"/>
    <m/>
    <x v="0"/>
    <d v="2018-09-09T00:00:00"/>
    <d v="2018-09-09T00:00:00"/>
    <m/>
    <m/>
    <m/>
    <m/>
    <m/>
    <m/>
    <m/>
    <n v="0"/>
    <n v="0"/>
    <n v="479"/>
    <n v="330"/>
    <n v="0"/>
    <n v="0"/>
    <n v="0"/>
    <n v="0"/>
    <n v="2018"/>
    <x v="4"/>
  </r>
  <r>
    <n v="8314"/>
    <s v="广生堂监利城南店"/>
    <x v="7"/>
    <s v="直营"/>
    <m/>
    <x v="0"/>
    <d v="2018-07-31T00:00:00"/>
    <d v="2018-07-31T00:00:00"/>
    <m/>
    <m/>
    <m/>
    <m/>
    <m/>
    <m/>
    <m/>
    <n v="0"/>
    <n v="0"/>
    <n v="519"/>
    <n v="330"/>
    <n v="0"/>
    <n v="0"/>
    <n v="0"/>
    <n v="0"/>
    <n v="2018"/>
    <x v="4"/>
  </r>
  <r>
    <n v="8318"/>
    <s v="常德楠沙小区店"/>
    <x v="0"/>
    <s v="直营"/>
    <m/>
    <x v="0"/>
    <d v="2018-08-31T00:00:00"/>
    <d v="2018-08-31T00:00:00"/>
    <m/>
    <m/>
    <m/>
    <m/>
    <m/>
    <m/>
    <m/>
    <n v="0"/>
    <n v="0"/>
    <n v="488"/>
    <n v="330"/>
    <n v="0"/>
    <n v="0"/>
    <n v="0"/>
    <n v="0"/>
    <n v="2018"/>
    <x v="4"/>
  </r>
  <r>
    <n v="8319"/>
    <s v="宁乡岳宁大道店"/>
    <x v="4"/>
    <s v="直营"/>
    <m/>
    <x v="0"/>
    <d v="2018-08-30T00:00:00"/>
    <d v="2018-08-30T00:00:00"/>
    <m/>
    <m/>
    <m/>
    <m/>
    <m/>
    <m/>
    <m/>
    <n v="0"/>
    <n v="0"/>
    <n v="489"/>
    <n v="330"/>
    <n v="0"/>
    <n v="0"/>
    <n v="0"/>
    <n v="0"/>
    <n v="2018"/>
    <x v="4"/>
  </r>
  <r>
    <n v="8323"/>
    <s v="南昌渊明南路店"/>
    <x v="5"/>
    <s v="直营"/>
    <m/>
    <x v="3"/>
    <d v="2018-08-31T00:00:00"/>
    <d v="2018-08-31T00:00:00"/>
    <m/>
    <m/>
    <m/>
    <m/>
    <m/>
    <m/>
    <m/>
    <n v="0"/>
    <n v="0"/>
    <n v="488"/>
    <n v="330"/>
    <n v="0"/>
    <n v="0"/>
    <n v="0"/>
    <n v="0"/>
    <n v="2018"/>
    <x v="4"/>
  </r>
  <r>
    <n v="8326"/>
    <s v="武汉东方雅园店"/>
    <x v="8"/>
    <s v="直营"/>
    <m/>
    <x v="0"/>
    <d v="2018-08-18T00:00:00"/>
    <d v="2018-08-18T00:00:00"/>
    <m/>
    <m/>
    <m/>
    <m/>
    <m/>
    <m/>
    <m/>
    <n v="0"/>
    <n v="0"/>
    <n v="501"/>
    <n v="330"/>
    <n v="0"/>
    <n v="0"/>
    <n v="0"/>
    <n v="0"/>
    <n v="2018"/>
    <x v="4"/>
  </r>
  <r>
    <n v="8327"/>
    <s v="武汉星悦城店"/>
    <x v="8"/>
    <s v="直营"/>
    <m/>
    <x v="0"/>
    <d v="2018-08-25T00:00:00"/>
    <d v="2018-08-25T00:00:00"/>
    <m/>
    <m/>
    <m/>
    <m/>
    <m/>
    <m/>
    <m/>
    <n v="0"/>
    <n v="0"/>
    <n v="494"/>
    <n v="330"/>
    <n v="0"/>
    <n v="0"/>
    <n v="0"/>
    <n v="0"/>
    <n v="2018"/>
    <x v="4"/>
  </r>
  <r>
    <n v="8332"/>
    <s v="桑植和平西路店"/>
    <x v="0"/>
    <s v="直营"/>
    <m/>
    <x v="0"/>
    <d v="2018-09-08T00:00:00"/>
    <d v="2018-09-08T00:00:00"/>
    <m/>
    <m/>
    <m/>
    <m/>
    <m/>
    <m/>
    <m/>
    <n v="0"/>
    <n v="0"/>
    <n v="480"/>
    <n v="330"/>
    <n v="0"/>
    <n v="0"/>
    <n v="0"/>
    <n v="0"/>
    <n v="2018"/>
    <x v="4"/>
  </r>
  <r>
    <n v="8333"/>
    <s v="德山莲池路店"/>
    <x v="0"/>
    <s v="直营"/>
    <m/>
    <x v="0"/>
    <d v="2018-08-31T00:00:00"/>
    <d v="2018-08-31T00:00:00"/>
    <m/>
    <m/>
    <m/>
    <m/>
    <m/>
    <m/>
    <m/>
    <n v="0"/>
    <n v="0"/>
    <n v="488"/>
    <n v="330"/>
    <n v="0"/>
    <n v="0"/>
    <n v="0"/>
    <n v="0"/>
    <n v="2018"/>
    <x v="4"/>
  </r>
  <r>
    <n v="8346"/>
    <s v="广生堂监利北利城店"/>
    <x v="7"/>
    <s v="直营"/>
    <m/>
    <x v="0"/>
    <d v="2018-08-25T00:00:00"/>
    <d v="2018-08-25T00:00:00"/>
    <m/>
    <m/>
    <m/>
    <m/>
    <m/>
    <m/>
    <m/>
    <n v="0"/>
    <n v="0"/>
    <n v="494"/>
    <n v="330"/>
    <n v="0"/>
    <n v="0"/>
    <n v="0"/>
    <n v="0"/>
    <n v="2018"/>
    <x v="4"/>
  </r>
  <r>
    <n v="8348"/>
    <s v="泰州市博爱东进小区店"/>
    <x v="3"/>
    <s v="控股"/>
    <s v="泰州博爱"/>
    <x v="22"/>
    <d v="2018-03-21T00:00:00"/>
    <d v="2019-04-19T00:00:00"/>
    <m/>
    <m/>
    <m/>
    <m/>
    <m/>
    <m/>
    <m/>
    <n v="0"/>
    <n v="0"/>
    <n v="257"/>
    <n v="222"/>
    <n v="0"/>
    <n v="0"/>
    <n v="0"/>
    <n v="0"/>
    <n v="2018"/>
    <x v="4"/>
  </r>
  <r>
    <n v="8349"/>
    <s v="泰州市博爱新院店"/>
    <x v="3"/>
    <s v="控股"/>
    <s v="泰州博爱"/>
    <x v="22"/>
    <d v="2018-08-27T00:00:00"/>
    <d v="2019-04-19T00:00:00"/>
    <m/>
    <m/>
    <m/>
    <m/>
    <m/>
    <m/>
    <m/>
    <n v="0"/>
    <n v="0"/>
    <n v="257"/>
    <n v="222"/>
    <n v="0"/>
    <n v="0"/>
    <n v="0"/>
    <n v="0"/>
    <n v="2018"/>
    <x v="4"/>
  </r>
  <r>
    <n v="8352"/>
    <s v="株洲财富农贸店"/>
    <x v="4"/>
    <s v="直营"/>
    <m/>
    <x v="0"/>
    <d v="2018-10-31T00:00:00"/>
    <d v="2018-10-31T00:00:00"/>
    <m/>
    <m/>
    <m/>
    <m/>
    <m/>
    <m/>
    <m/>
    <n v="0"/>
    <n v="0"/>
    <n v="427"/>
    <n v="330"/>
    <n v="0"/>
    <n v="0"/>
    <n v="0"/>
    <n v="0"/>
    <n v="2018"/>
    <x v="4"/>
  </r>
  <r>
    <n v="8353"/>
    <s v="武汉石桥花园店"/>
    <x v="8"/>
    <s v="直营"/>
    <m/>
    <x v="0"/>
    <d v="2018-09-15T00:00:00"/>
    <d v="2018-09-15T00:00:00"/>
    <m/>
    <m/>
    <m/>
    <m/>
    <m/>
    <m/>
    <m/>
    <n v="0"/>
    <n v="0"/>
    <n v="473"/>
    <n v="330"/>
    <n v="0"/>
    <n v="0"/>
    <n v="0"/>
    <n v="0"/>
    <n v="2018"/>
    <x v="4"/>
  </r>
  <r>
    <n v="8358"/>
    <s v="韶关格顶轩店"/>
    <x v="6"/>
    <s v="直营"/>
    <m/>
    <x v="0"/>
    <d v="2018-09-22T00:00:00"/>
    <d v="2018-09-22T00:00:00"/>
    <m/>
    <m/>
    <m/>
    <m/>
    <m/>
    <m/>
    <m/>
    <n v="0"/>
    <n v="0"/>
    <n v="466"/>
    <n v="330"/>
    <n v="0"/>
    <n v="0"/>
    <n v="0"/>
    <n v="0"/>
    <n v="2018"/>
    <x v="4"/>
  </r>
  <r>
    <n v="8361"/>
    <s v="抚州玉茗大道店(原华润店)"/>
    <x v="5"/>
    <s v="直营"/>
    <m/>
    <x v="9"/>
    <d v="2018-09-15T00:00:00"/>
    <d v="2018-09-15T00:00:00"/>
    <m/>
    <m/>
    <m/>
    <m/>
    <m/>
    <m/>
    <m/>
    <n v="0"/>
    <n v="0"/>
    <n v="473"/>
    <n v="330"/>
    <n v="0"/>
    <n v="0"/>
    <n v="0"/>
    <n v="0"/>
    <n v="2018"/>
    <x v="4"/>
  </r>
  <r>
    <n v="8364"/>
    <s v="常德朗州南路店"/>
    <x v="0"/>
    <s v="直营"/>
    <m/>
    <x v="0"/>
    <d v="2018-09-22T00:00:00"/>
    <d v="2018-09-22T00:00:00"/>
    <m/>
    <m/>
    <m/>
    <m/>
    <m/>
    <m/>
    <m/>
    <n v="0"/>
    <n v="0"/>
    <n v="466"/>
    <n v="330"/>
    <n v="0"/>
    <n v="0"/>
    <n v="0"/>
    <n v="0"/>
    <n v="2018"/>
    <x v="4"/>
  </r>
  <r>
    <n v="8369"/>
    <s v="荆门碧桂园店"/>
    <x v="7"/>
    <s v="直营"/>
    <m/>
    <x v="0"/>
    <d v="2018-09-08T00:00:00"/>
    <d v="2018-09-08T00:00:00"/>
    <m/>
    <m/>
    <m/>
    <m/>
    <m/>
    <m/>
    <m/>
    <n v="0"/>
    <n v="0"/>
    <n v="480"/>
    <n v="330"/>
    <n v="0"/>
    <n v="0"/>
    <n v="0"/>
    <n v="0"/>
    <n v="2018"/>
    <x v="4"/>
  </r>
  <r>
    <n v="8372"/>
    <s v="澧县人民路店"/>
    <x v="0"/>
    <s v="直营"/>
    <m/>
    <x v="0"/>
    <d v="2018-09-22T00:00:00"/>
    <d v="2018-09-22T00:00:00"/>
    <m/>
    <m/>
    <m/>
    <m/>
    <m/>
    <m/>
    <m/>
    <n v="0"/>
    <n v="0"/>
    <n v="466"/>
    <n v="330"/>
    <n v="0"/>
    <n v="0"/>
    <n v="0"/>
    <n v="0"/>
    <n v="2018"/>
    <x v="4"/>
  </r>
  <r>
    <n v="8380"/>
    <s v="如东江海路店"/>
    <x v="3"/>
    <s v="控股"/>
    <s v="江苏如东"/>
    <x v="23"/>
    <d v="2011-10-10T00:00:00"/>
    <d v="2018-08-29T00:00:00"/>
    <m/>
    <m/>
    <m/>
    <m/>
    <m/>
    <m/>
    <m/>
    <n v="0"/>
    <n v="0"/>
    <n v="490"/>
    <n v="330"/>
    <n v="0"/>
    <n v="0"/>
    <n v="0"/>
    <n v="0"/>
    <n v="2011"/>
    <x v="0"/>
  </r>
  <r>
    <n v="8381"/>
    <s v="如东茗都店"/>
    <x v="3"/>
    <s v="控股"/>
    <s v="江苏如东"/>
    <x v="23"/>
    <d v="2016-10-15T00:00:00"/>
    <d v="2018-08-29T00:00:00"/>
    <m/>
    <m/>
    <m/>
    <m/>
    <m/>
    <m/>
    <m/>
    <n v="0"/>
    <n v="0"/>
    <n v="490"/>
    <n v="330"/>
    <n v="0"/>
    <n v="0"/>
    <n v="0"/>
    <n v="0"/>
    <n v="2016"/>
    <x v="1"/>
  </r>
  <r>
    <n v="8382"/>
    <s v="如东开发区店"/>
    <x v="3"/>
    <s v="控股"/>
    <s v="江苏如东"/>
    <x v="23"/>
    <d v="2017-05-22T00:00:00"/>
    <d v="2018-08-29T00:00:00"/>
    <m/>
    <m/>
    <m/>
    <m/>
    <m/>
    <m/>
    <m/>
    <n v="0"/>
    <n v="0"/>
    <n v="490"/>
    <n v="330"/>
    <n v="0"/>
    <n v="0"/>
    <n v="0"/>
    <n v="0"/>
    <n v="2017"/>
    <x v="2"/>
  </r>
  <r>
    <n v="8387"/>
    <s v="如东栟茶二店"/>
    <x v="3"/>
    <s v="控股"/>
    <s v="江苏如东"/>
    <x v="23"/>
    <d v="2014-02-18T00:00:00"/>
    <d v="2018-08-29T00:00:00"/>
    <m/>
    <m/>
    <m/>
    <m/>
    <m/>
    <m/>
    <m/>
    <n v="0"/>
    <n v="0"/>
    <n v="490"/>
    <n v="330"/>
    <n v="0"/>
    <n v="0"/>
    <n v="0"/>
    <n v="0"/>
    <n v="2014"/>
    <x v="0"/>
  </r>
  <r>
    <n v="8388"/>
    <s v="如东香阁里店"/>
    <x v="3"/>
    <s v="控股"/>
    <s v="江苏如东"/>
    <x v="23"/>
    <d v="2011-06-13T00:00:00"/>
    <d v="2018-08-29T00:00:00"/>
    <m/>
    <m/>
    <m/>
    <m/>
    <m/>
    <m/>
    <m/>
    <n v="0"/>
    <n v="0"/>
    <n v="490"/>
    <n v="330"/>
    <n v="0"/>
    <n v="0"/>
    <n v="0"/>
    <n v="0"/>
    <n v="2011"/>
    <x v="0"/>
  </r>
  <r>
    <n v="8389"/>
    <s v="如东兵房店"/>
    <x v="3"/>
    <s v="控股"/>
    <s v="江苏如东"/>
    <x v="23"/>
    <d v="2016-09-19T00:00:00"/>
    <d v="2018-08-29T00:00:00"/>
    <m/>
    <m/>
    <m/>
    <m/>
    <m/>
    <m/>
    <m/>
    <n v="0"/>
    <n v="0"/>
    <n v="490"/>
    <n v="330"/>
    <n v="0"/>
    <n v="0"/>
    <n v="0"/>
    <n v="0"/>
    <n v="2016"/>
    <x v="1"/>
  </r>
  <r>
    <n v="8390"/>
    <s v="如东丰利店"/>
    <x v="3"/>
    <s v="控股"/>
    <s v="江苏如东"/>
    <x v="23"/>
    <d v="2015-03-12T00:00:00"/>
    <d v="2018-08-29T00:00:00"/>
    <m/>
    <m/>
    <m/>
    <m/>
    <m/>
    <m/>
    <m/>
    <n v="0"/>
    <n v="0"/>
    <n v="490"/>
    <n v="330"/>
    <n v="0"/>
    <n v="0"/>
    <n v="0"/>
    <n v="0"/>
    <n v="2015"/>
    <x v="0"/>
  </r>
  <r>
    <n v="8391"/>
    <s v="如东济生店"/>
    <x v="3"/>
    <s v="控股"/>
    <s v="江苏如东"/>
    <x v="23"/>
    <d v="2013-04-26T00:00:00"/>
    <d v="2018-08-29T00:00:00"/>
    <m/>
    <m/>
    <m/>
    <m/>
    <m/>
    <m/>
    <m/>
    <n v="0"/>
    <n v="0"/>
    <n v="490"/>
    <n v="330"/>
    <n v="0"/>
    <n v="0"/>
    <n v="0"/>
    <n v="0"/>
    <n v="2013"/>
    <x v="0"/>
  </r>
  <r>
    <n v="8392"/>
    <s v="如东振西店"/>
    <x v="3"/>
    <s v="控股"/>
    <s v="江苏如东"/>
    <x v="23"/>
    <d v="2013-04-28T00:00:00"/>
    <d v="2018-08-29T00:00:00"/>
    <m/>
    <m/>
    <m/>
    <m/>
    <m/>
    <m/>
    <m/>
    <n v="0"/>
    <n v="0"/>
    <n v="490"/>
    <n v="330"/>
    <n v="0"/>
    <n v="0"/>
    <n v="0"/>
    <n v="0"/>
    <n v="2013"/>
    <x v="0"/>
  </r>
  <r>
    <n v="8393"/>
    <s v="如东双甸一店"/>
    <x v="3"/>
    <s v="控股"/>
    <s v="江苏如东"/>
    <x v="23"/>
    <d v="2014-09-15T00:00:00"/>
    <d v="2018-08-29T00:00:00"/>
    <m/>
    <m/>
    <m/>
    <m/>
    <m/>
    <m/>
    <m/>
    <n v="0"/>
    <n v="0"/>
    <n v="490"/>
    <n v="330"/>
    <n v="0"/>
    <n v="0"/>
    <n v="0"/>
    <n v="0"/>
    <n v="2014"/>
    <x v="0"/>
  </r>
  <r>
    <n v="8394"/>
    <s v="如东靖海店"/>
    <x v="3"/>
    <s v="控股"/>
    <s v="江苏如东"/>
    <x v="23"/>
    <d v="2014-12-29T00:00:00"/>
    <d v="2018-08-29T00:00:00"/>
    <m/>
    <m/>
    <m/>
    <m/>
    <m/>
    <m/>
    <m/>
    <n v="0"/>
    <n v="0"/>
    <n v="490"/>
    <n v="330"/>
    <n v="0"/>
    <n v="0"/>
    <n v="0"/>
    <n v="0"/>
    <n v="2014"/>
    <x v="0"/>
  </r>
  <r>
    <n v="8395"/>
    <s v="如东袁庄店"/>
    <x v="3"/>
    <s v="控股"/>
    <s v="江苏如东"/>
    <x v="23"/>
    <d v="2014-06-26T00:00:00"/>
    <d v="2018-08-29T00:00:00"/>
    <m/>
    <m/>
    <m/>
    <m/>
    <m/>
    <m/>
    <m/>
    <n v="0"/>
    <n v="0"/>
    <n v="490"/>
    <n v="330"/>
    <n v="0"/>
    <n v="0"/>
    <n v="0"/>
    <n v="0"/>
    <n v="2014"/>
    <x v="0"/>
  </r>
  <r>
    <n v="8398"/>
    <s v="如东丰和店"/>
    <x v="3"/>
    <s v="控股"/>
    <s v="江苏如东"/>
    <x v="23"/>
    <d v="2014-05-23T00:00:00"/>
    <d v="2018-08-29T00:00:00"/>
    <m/>
    <m/>
    <m/>
    <m/>
    <m/>
    <m/>
    <m/>
    <n v="0"/>
    <n v="0"/>
    <n v="490"/>
    <n v="330"/>
    <n v="0"/>
    <n v="0"/>
    <n v="0"/>
    <n v="0"/>
    <n v="2014"/>
    <x v="0"/>
  </r>
  <r>
    <n v="8399"/>
    <s v="如东宾东店"/>
    <x v="3"/>
    <s v="控股"/>
    <s v="江苏如东"/>
    <x v="23"/>
    <d v="2012-06-25T00:00:00"/>
    <d v="2018-08-29T00:00:00"/>
    <m/>
    <m/>
    <m/>
    <m/>
    <m/>
    <m/>
    <m/>
    <n v="0"/>
    <n v="0"/>
    <n v="490"/>
    <n v="330"/>
    <n v="0"/>
    <n v="0"/>
    <n v="0"/>
    <n v="0"/>
    <n v="2012"/>
    <x v="0"/>
  </r>
  <r>
    <n v="8400"/>
    <s v="如东环农店"/>
    <x v="3"/>
    <s v="控股"/>
    <s v="江苏如东"/>
    <x v="23"/>
    <d v="2013-05-16T00:00:00"/>
    <d v="2018-08-29T00:00:00"/>
    <m/>
    <m/>
    <m/>
    <m/>
    <m/>
    <m/>
    <m/>
    <n v="0"/>
    <n v="0"/>
    <n v="490"/>
    <n v="330"/>
    <n v="0"/>
    <n v="0"/>
    <n v="0"/>
    <n v="0"/>
    <n v="2013"/>
    <x v="0"/>
  </r>
  <r>
    <n v="8458"/>
    <s v="上海益丰上虹淡家港医保店"/>
    <x v="2"/>
    <s v="控股"/>
    <s v="上海上虹"/>
    <x v="24"/>
    <s v="1985年"/>
    <d v="2018-09-11T00:00:00"/>
    <m/>
    <m/>
    <m/>
    <m/>
    <m/>
    <m/>
    <m/>
    <n v="0"/>
    <n v="0"/>
    <n v="477"/>
    <n v="330"/>
    <n v="0"/>
    <n v="0"/>
    <n v="0"/>
    <n v="0"/>
    <n v="1985"/>
    <x v="0"/>
  </r>
  <r>
    <n v="8459"/>
    <s v="上海益丰上虹苏民医保店"/>
    <x v="2"/>
    <s v="控股"/>
    <s v="上海上虹"/>
    <x v="24"/>
    <s v="2002年"/>
    <d v="2018-09-11T00:00:00"/>
    <m/>
    <m/>
    <m/>
    <m/>
    <m/>
    <m/>
    <m/>
    <n v="0"/>
    <n v="0"/>
    <n v="477"/>
    <n v="330"/>
    <n v="0"/>
    <n v="0"/>
    <n v="0"/>
    <n v="0"/>
    <n v="2002"/>
    <x v="0"/>
  </r>
  <r>
    <n v="8460"/>
    <s v="上海益丰上虹竹园路医保店"/>
    <x v="2"/>
    <s v="控股"/>
    <s v="上海上虹"/>
    <x v="24"/>
    <s v="2012年"/>
    <d v="2018-09-11T00:00:00"/>
    <m/>
    <m/>
    <m/>
    <m/>
    <m/>
    <m/>
    <m/>
    <n v="0"/>
    <n v="0"/>
    <n v="477"/>
    <n v="330"/>
    <n v="0"/>
    <n v="0"/>
    <n v="0"/>
    <n v="0"/>
    <n v="2012"/>
    <x v="0"/>
  </r>
  <r>
    <n v="8461"/>
    <s v="上海益丰上虹召楼路医保店"/>
    <x v="2"/>
    <s v="控股"/>
    <s v="上海上虹"/>
    <x v="24"/>
    <s v="2012年"/>
    <d v="2018-09-11T00:00:00"/>
    <m/>
    <m/>
    <m/>
    <m/>
    <m/>
    <m/>
    <m/>
    <n v="0"/>
    <n v="0"/>
    <n v="477"/>
    <n v="330"/>
    <n v="0"/>
    <n v="0"/>
    <n v="0"/>
    <n v="0"/>
    <n v="2012"/>
    <x v="0"/>
  </r>
  <r>
    <n v="8462"/>
    <s v="上海益丰上虹马桥医保店"/>
    <x v="2"/>
    <s v="控股"/>
    <s v="上海上虹"/>
    <x v="24"/>
    <s v="1985年"/>
    <d v="2018-09-11T00:00:00"/>
    <m/>
    <m/>
    <m/>
    <m/>
    <m/>
    <m/>
    <m/>
    <n v="0"/>
    <n v="0"/>
    <n v="477"/>
    <n v="330"/>
    <n v="0"/>
    <n v="0"/>
    <n v="0"/>
    <n v="0"/>
    <n v="1985"/>
    <x v="0"/>
  </r>
  <r>
    <n v="8463"/>
    <s v="上海益丰上虹北桥医保店"/>
    <x v="2"/>
    <s v="控股"/>
    <s v="上海上虹"/>
    <x v="24"/>
    <s v="1982年"/>
    <d v="2018-09-11T00:00:00"/>
    <m/>
    <m/>
    <m/>
    <m/>
    <m/>
    <m/>
    <m/>
    <n v="0"/>
    <n v="0"/>
    <n v="477"/>
    <n v="330"/>
    <n v="0"/>
    <n v="0"/>
    <n v="0"/>
    <n v="0"/>
    <n v="1982"/>
    <x v="0"/>
  </r>
  <r>
    <n v="8464"/>
    <s v="上海益丰上虹塘湾医保店"/>
    <x v="2"/>
    <s v="控股"/>
    <s v="上海上虹"/>
    <x v="24"/>
    <s v="1985年"/>
    <d v="2018-09-11T00:00:00"/>
    <m/>
    <m/>
    <m/>
    <m/>
    <m/>
    <m/>
    <m/>
    <n v="0"/>
    <n v="0"/>
    <n v="477"/>
    <n v="330"/>
    <n v="0"/>
    <n v="0"/>
    <n v="0"/>
    <n v="0"/>
    <n v="1985"/>
    <x v="0"/>
  </r>
  <r>
    <n v="8465"/>
    <s v="上海益丰上虹景华路医保店"/>
    <x v="2"/>
    <s v="控股"/>
    <s v="上海上虹"/>
    <x v="24"/>
    <s v="2009年"/>
    <d v="2018-09-11T00:00:00"/>
    <m/>
    <m/>
    <m/>
    <m/>
    <m/>
    <m/>
    <m/>
    <n v="0"/>
    <n v="0"/>
    <n v="477"/>
    <n v="330"/>
    <n v="0"/>
    <n v="0"/>
    <n v="0"/>
    <n v="0"/>
    <n v="2009"/>
    <x v="0"/>
  </r>
  <r>
    <n v="8466"/>
    <s v="上海益丰上虹邻松医保店"/>
    <x v="2"/>
    <s v="控股"/>
    <s v="上海上虹"/>
    <x v="24"/>
    <s v="1985年"/>
    <d v="2018-09-11T00:00:00"/>
    <m/>
    <m/>
    <m/>
    <m/>
    <m/>
    <m/>
    <m/>
    <n v="0"/>
    <n v="0"/>
    <n v="477"/>
    <n v="330"/>
    <n v="0"/>
    <n v="0"/>
    <n v="0"/>
    <n v="0"/>
    <n v="1985"/>
    <x v="0"/>
  </r>
  <r>
    <n v="8467"/>
    <s v="上海益丰上虹剑川医保店"/>
    <x v="2"/>
    <s v="控股"/>
    <s v="上海上虹"/>
    <x v="24"/>
    <s v="1994年"/>
    <d v="2018-09-11T00:00:00"/>
    <m/>
    <m/>
    <m/>
    <m/>
    <m/>
    <m/>
    <m/>
    <n v="0"/>
    <n v="0"/>
    <n v="477"/>
    <n v="330"/>
    <n v="0"/>
    <n v="0"/>
    <n v="0"/>
    <n v="0"/>
    <n v="1994"/>
    <x v="0"/>
  </r>
  <r>
    <n v="8468"/>
    <s v="上海益丰上虹曹行医保店"/>
    <x v="2"/>
    <s v="控股"/>
    <s v="上海上虹"/>
    <x v="24"/>
    <s v="1993年"/>
    <d v="2018-09-11T00:00:00"/>
    <m/>
    <m/>
    <m/>
    <m/>
    <m/>
    <m/>
    <m/>
    <n v="0"/>
    <n v="0"/>
    <n v="477"/>
    <n v="330"/>
    <n v="0"/>
    <n v="0"/>
    <n v="0"/>
    <n v="0"/>
    <n v="1993"/>
    <x v="0"/>
  </r>
  <r>
    <n v="8469"/>
    <s v="上海益丰上虹华星医保店"/>
    <x v="2"/>
    <s v="控股"/>
    <s v="上海上虹"/>
    <x v="24"/>
    <s v="2002年"/>
    <d v="2018-09-11T00:00:00"/>
    <m/>
    <m/>
    <m/>
    <m/>
    <m/>
    <m/>
    <m/>
    <n v="0"/>
    <n v="0"/>
    <n v="477"/>
    <n v="330"/>
    <n v="0"/>
    <n v="0"/>
    <n v="0"/>
    <n v="0"/>
    <n v="2002"/>
    <x v="0"/>
  </r>
  <r>
    <n v="8470"/>
    <s v="上海益丰上虹申北医保店"/>
    <x v="2"/>
    <s v="控股"/>
    <s v="上海上虹"/>
    <x v="24"/>
    <s v="2002年"/>
    <d v="2018-09-06T00:00:00"/>
    <m/>
    <m/>
    <m/>
    <m/>
    <m/>
    <m/>
    <m/>
    <n v="0"/>
    <n v="0"/>
    <n v="482"/>
    <n v="330"/>
    <n v="0"/>
    <n v="0"/>
    <n v="0"/>
    <n v="0"/>
    <n v="2002"/>
    <x v="0"/>
  </r>
  <r>
    <n v="8471"/>
    <s v="上海益丰上虹虹桥医保店"/>
    <x v="2"/>
    <s v="控股"/>
    <s v="上海上虹"/>
    <x v="24"/>
    <s v="2001年"/>
    <d v="2018-09-11T00:00:00"/>
    <m/>
    <m/>
    <m/>
    <m/>
    <m/>
    <m/>
    <m/>
    <n v="0"/>
    <n v="0"/>
    <n v="477"/>
    <n v="330"/>
    <n v="0"/>
    <n v="0"/>
    <n v="0"/>
    <n v="0"/>
    <n v="2001"/>
    <x v="0"/>
  </r>
  <r>
    <n v="8472"/>
    <s v="上海益丰上虹姚虹路医保店"/>
    <x v="2"/>
    <s v="控股"/>
    <s v="上海上虹"/>
    <x v="24"/>
    <s v="2000年"/>
    <d v="2018-09-11T00:00:00"/>
    <m/>
    <m/>
    <m/>
    <m/>
    <m/>
    <m/>
    <m/>
    <n v="0"/>
    <n v="0"/>
    <n v="477"/>
    <n v="330"/>
    <n v="0"/>
    <n v="0"/>
    <n v="0"/>
    <n v="0"/>
    <n v="2000"/>
    <x v="0"/>
  </r>
  <r>
    <n v="8473"/>
    <s v="上海益丰上虹纪王医保店"/>
    <x v="2"/>
    <s v="控股"/>
    <s v="上海上虹"/>
    <x v="24"/>
    <s v="1985年"/>
    <d v="2018-09-11T00:00:00"/>
    <m/>
    <m/>
    <m/>
    <m/>
    <m/>
    <m/>
    <m/>
    <n v="0"/>
    <n v="0"/>
    <n v="477"/>
    <n v="330"/>
    <n v="0"/>
    <n v="0"/>
    <n v="0"/>
    <n v="0"/>
    <n v="1985"/>
    <x v="0"/>
  </r>
  <r>
    <n v="8474"/>
    <s v="上海益丰上虹诸翟医保店"/>
    <x v="2"/>
    <s v="控股"/>
    <s v="上海上虹"/>
    <x v="24"/>
    <s v="2009年"/>
    <d v="2018-09-11T00:00:00"/>
    <m/>
    <m/>
    <m/>
    <m/>
    <m/>
    <m/>
    <m/>
    <n v="0"/>
    <n v="0"/>
    <n v="477"/>
    <n v="330"/>
    <n v="0"/>
    <n v="0"/>
    <n v="0"/>
    <n v="0"/>
    <n v="2009"/>
    <x v="0"/>
  </r>
  <r>
    <n v="8475"/>
    <s v="上海益丰上虹华漕医保店"/>
    <x v="2"/>
    <s v="控股"/>
    <s v="上海上虹"/>
    <x v="24"/>
    <s v="1982年"/>
    <d v="2018-09-11T00:00:00"/>
    <m/>
    <m/>
    <m/>
    <m/>
    <m/>
    <m/>
    <m/>
    <n v="0"/>
    <n v="0"/>
    <n v="477"/>
    <n v="330"/>
    <n v="0"/>
    <n v="0"/>
    <n v="0"/>
    <n v="0"/>
    <n v="1982"/>
    <x v="0"/>
  </r>
  <r>
    <n v="8476"/>
    <s v="上海益丰上虹梅陇医保店"/>
    <x v="2"/>
    <s v="控股"/>
    <s v="上海上虹"/>
    <x v="24"/>
    <s v="2000年"/>
    <d v="2018-09-11T00:00:00"/>
    <m/>
    <m/>
    <m/>
    <m/>
    <m/>
    <m/>
    <m/>
    <n v="0"/>
    <n v="0"/>
    <n v="477"/>
    <n v="330"/>
    <n v="0"/>
    <n v="0"/>
    <n v="0"/>
    <n v="0"/>
    <n v="2000"/>
    <x v="0"/>
  </r>
  <r>
    <n v="8477"/>
    <s v="上海益丰上虹朱行医保店"/>
    <x v="2"/>
    <s v="控股"/>
    <s v="上海上虹"/>
    <x v="24"/>
    <s v="2000年"/>
    <d v="2018-09-12T00:00:00"/>
    <m/>
    <m/>
    <m/>
    <m/>
    <m/>
    <m/>
    <m/>
    <n v="0"/>
    <n v="0"/>
    <n v="476"/>
    <n v="330"/>
    <n v="0"/>
    <n v="0"/>
    <n v="0"/>
    <n v="0"/>
    <n v="2000"/>
    <x v="0"/>
  </r>
  <r>
    <n v="8478"/>
    <s v="上海益丰上虹陇寿医保店"/>
    <x v="2"/>
    <s v="控股"/>
    <s v="上海上虹"/>
    <x v="24"/>
    <s v="1996年"/>
    <d v="2018-09-11T00:00:00"/>
    <m/>
    <m/>
    <m/>
    <m/>
    <m/>
    <m/>
    <m/>
    <n v="0"/>
    <n v="0"/>
    <n v="477"/>
    <n v="330"/>
    <n v="0"/>
    <n v="0"/>
    <n v="0"/>
    <n v="0"/>
    <n v="1996"/>
    <x v="0"/>
  </r>
  <r>
    <n v="8479"/>
    <s v="上海益丰上虹七宝医保店"/>
    <x v="2"/>
    <s v="控股"/>
    <s v="上海上虹"/>
    <x v="24"/>
    <s v="2009年"/>
    <d v="2018-09-11T00:00:00"/>
    <m/>
    <m/>
    <m/>
    <m/>
    <m/>
    <m/>
    <m/>
    <n v="0"/>
    <n v="0"/>
    <n v="477"/>
    <n v="330"/>
    <n v="0"/>
    <n v="0"/>
    <n v="0"/>
    <n v="0"/>
    <n v="2009"/>
    <x v="0"/>
  </r>
  <r>
    <n v="8480"/>
    <s v="上海益丰上虹华友路医保店"/>
    <x v="2"/>
    <s v="控股"/>
    <s v="上海上虹"/>
    <x v="24"/>
    <s v="2007年"/>
    <d v="2018-09-11T00:00:00"/>
    <m/>
    <m/>
    <m/>
    <m/>
    <m/>
    <m/>
    <m/>
    <n v="0"/>
    <n v="0"/>
    <n v="477"/>
    <n v="330"/>
    <n v="0"/>
    <n v="0"/>
    <n v="0"/>
    <n v="0"/>
    <n v="2007"/>
    <x v="0"/>
  </r>
  <r>
    <n v="8481"/>
    <s v="上海益丰上虹莘庄医保店"/>
    <x v="2"/>
    <s v="控股"/>
    <s v="上海上虹"/>
    <x v="24"/>
    <s v="1982年"/>
    <d v="2018-09-10T00:00:00"/>
    <m/>
    <m/>
    <m/>
    <m/>
    <m/>
    <m/>
    <m/>
    <n v="0"/>
    <n v="0"/>
    <n v="478"/>
    <n v="330"/>
    <n v="0"/>
    <n v="0"/>
    <n v="0"/>
    <n v="0"/>
    <n v="1982"/>
    <x v="0"/>
  </r>
  <r>
    <n v="8482"/>
    <s v="上海益丰上虹金龙医保店"/>
    <x v="2"/>
    <s v="控股"/>
    <s v="上海上虹"/>
    <x v="24"/>
    <s v="2000年"/>
    <d v="2018-09-10T00:00:00"/>
    <m/>
    <m/>
    <m/>
    <m/>
    <m/>
    <m/>
    <m/>
    <n v="0"/>
    <n v="0"/>
    <n v="478"/>
    <n v="330"/>
    <n v="0"/>
    <n v="0"/>
    <n v="0"/>
    <n v="0"/>
    <n v="2000"/>
    <x v="0"/>
  </r>
  <r>
    <n v="8484"/>
    <s v="上海益丰上虹鲁汇医保店"/>
    <x v="2"/>
    <s v="控股"/>
    <s v="上海上虹"/>
    <x v="24"/>
    <s v="1985年"/>
    <d v="2018-09-11T00:00:00"/>
    <m/>
    <m/>
    <m/>
    <m/>
    <m/>
    <m/>
    <m/>
    <n v="0"/>
    <n v="0"/>
    <n v="477"/>
    <n v="330"/>
    <n v="0"/>
    <n v="0"/>
    <n v="0"/>
    <n v="0"/>
    <n v="1985"/>
    <x v="0"/>
  </r>
  <r>
    <n v="8485"/>
    <s v="武汉汉西一路店"/>
    <x v="8"/>
    <s v="直营"/>
    <m/>
    <x v="0"/>
    <d v="2018-09-15T00:00:00"/>
    <d v="2018-09-15T00:00:00"/>
    <m/>
    <m/>
    <m/>
    <m/>
    <m/>
    <m/>
    <m/>
    <n v="0"/>
    <n v="0"/>
    <n v="473"/>
    <n v="330"/>
    <n v="0"/>
    <n v="0"/>
    <n v="0"/>
    <n v="0"/>
    <n v="2018"/>
    <x v="4"/>
  </r>
  <r>
    <n v="8486"/>
    <s v="武汉工业一路店"/>
    <x v="8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489"/>
    <s v="新丰城东路店"/>
    <x v="6"/>
    <s v="直营"/>
    <m/>
    <x v="0"/>
    <d v="2018-10-20T00:00:00"/>
    <d v="2018-10-20T00:00:00"/>
    <m/>
    <m/>
    <m/>
    <m/>
    <m/>
    <m/>
    <m/>
    <n v="0"/>
    <n v="0"/>
    <n v="438"/>
    <n v="330"/>
    <n v="0"/>
    <n v="0"/>
    <n v="0"/>
    <n v="0"/>
    <n v="2018"/>
    <x v="4"/>
  </r>
  <r>
    <n v="8494"/>
    <s v="武汉邾城花园店"/>
    <x v="8"/>
    <s v="直营"/>
    <m/>
    <x v="0"/>
    <d v="2018-09-15T00:00:00"/>
    <d v="2018-09-15T00:00:00"/>
    <m/>
    <m/>
    <m/>
    <m/>
    <m/>
    <m/>
    <m/>
    <n v="0"/>
    <n v="0"/>
    <n v="473"/>
    <n v="330"/>
    <n v="0"/>
    <n v="0"/>
    <n v="0"/>
    <n v="0"/>
    <n v="2018"/>
    <x v="4"/>
  </r>
  <r>
    <n v="8495"/>
    <s v="武汉阳逻周冲街店"/>
    <x v="8"/>
    <s v="直营"/>
    <m/>
    <x v="0"/>
    <d v="2018-09-15T00:00:00"/>
    <d v="2018-09-15T00:00:00"/>
    <m/>
    <m/>
    <m/>
    <m/>
    <m/>
    <m/>
    <m/>
    <n v="0"/>
    <n v="0"/>
    <n v="473"/>
    <n v="330"/>
    <n v="0"/>
    <n v="0"/>
    <n v="0"/>
    <n v="0"/>
    <n v="2018"/>
    <x v="4"/>
  </r>
  <r>
    <n v="8496"/>
    <s v="武汉武东路店"/>
    <x v="8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498"/>
    <s v="武汉水晶俪都店"/>
    <x v="8"/>
    <s v="直营"/>
    <m/>
    <x v="0"/>
    <d v="2019-03-16T00:00:00"/>
    <d v="2019-03-16T00:00:00"/>
    <m/>
    <m/>
    <m/>
    <m/>
    <m/>
    <m/>
    <m/>
    <n v="0"/>
    <n v="0"/>
    <n v="291"/>
    <n v="256"/>
    <n v="0"/>
    <n v="0"/>
    <n v="0"/>
    <n v="0"/>
    <n v="2019"/>
    <x v="3"/>
  </r>
  <r>
    <n v="8499"/>
    <s v="桑植帅乡西路店"/>
    <x v="0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501"/>
    <s v="韶山厦门大道店"/>
    <x v="4"/>
    <s v="直营"/>
    <m/>
    <x v="0"/>
    <d v="2018-09-26T00:00:00"/>
    <d v="2018-09-26T00:00:00"/>
    <m/>
    <m/>
    <m/>
    <m/>
    <m/>
    <m/>
    <m/>
    <n v="0"/>
    <n v="0"/>
    <n v="462"/>
    <n v="330"/>
    <n v="0"/>
    <n v="0"/>
    <n v="0"/>
    <n v="0"/>
    <n v="2018"/>
    <x v="4"/>
  </r>
  <r>
    <n v="8516"/>
    <s v="湘乡新湘西路店"/>
    <x v="4"/>
    <s v="直营"/>
    <m/>
    <x v="0"/>
    <d v="2018-10-16T00:00:00"/>
    <d v="2018-10-16T00:00:00"/>
    <m/>
    <m/>
    <m/>
    <m/>
    <m/>
    <m/>
    <m/>
    <n v="0"/>
    <n v="0"/>
    <n v="442"/>
    <n v="330"/>
    <n v="0"/>
    <n v="0"/>
    <n v="0"/>
    <n v="0"/>
    <n v="2018"/>
    <x v="4"/>
  </r>
  <r>
    <n v="8518"/>
    <s v="武汉黄陂大道店"/>
    <x v="8"/>
    <s v="直营"/>
    <m/>
    <x v="0"/>
    <d v="2018-09-30T00:00:00"/>
    <d v="2018-09-30T00:00:00"/>
    <m/>
    <m/>
    <m/>
    <m/>
    <m/>
    <m/>
    <m/>
    <n v="0"/>
    <n v="0"/>
    <n v="458"/>
    <n v="330"/>
    <n v="0"/>
    <n v="0"/>
    <n v="0"/>
    <n v="0"/>
    <n v="2018"/>
    <x v="4"/>
  </r>
  <r>
    <n v="8521"/>
    <s v="普康夹街头店"/>
    <x v="7"/>
    <s v="直营"/>
    <m/>
    <x v="0"/>
    <d v="2018-09-29T00:00:00"/>
    <d v="2018-09-29T00:00:00"/>
    <m/>
    <m/>
    <m/>
    <m/>
    <m/>
    <m/>
    <m/>
    <n v="0"/>
    <n v="0"/>
    <n v="459"/>
    <n v="330"/>
    <n v="0"/>
    <n v="0"/>
    <n v="0"/>
    <n v="0"/>
    <n v="2018"/>
    <x v="4"/>
  </r>
  <r>
    <n v="8523"/>
    <s v="临澧金翰广场店"/>
    <x v="0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524"/>
    <s v="鼎城王家铺店"/>
    <x v="0"/>
    <s v="直营"/>
    <m/>
    <x v="0"/>
    <d v="2018-10-20T00:00:00"/>
    <d v="2018-10-20T00:00:00"/>
    <m/>
    <m/>
    <m/>
    <m/>
    <m/>
    <m/>
    <m/>
    <n v="0"/>
    <n v="0"/>
    <n v="438"/>
    <n v="330"/>
    <n v="0"/>
    <n v="0"/>
    <n v="0"/>
    <n v="0"/>
    <n v="2018"/>
    <x v="4"/>
  </r>
  <r>
    <n v="8525"/>
    <s v="桃源浔阳路店"/>
    <x v="0"/>
    <s v="直营"/>
    <m/>
    <x v="0"/>
    <d v="2018-11-24T00:00:00"/>
    <d v="2018-11-24T00:00:00"/>
    <m/>
    <m/>
    <m/>
    <m/>
    <m/>
    <m/>
    <m/>
    <n v="0"/>
    <n v="0"/>
    <n v="403"/>
    <n v="330"/>
    <n v="0"/>
    <n v="0"/>
    <n v="0"/>
    <n v="0"/>
    <n v="2018"/>
    <x v="4"/>
  </r>
  <r>
    <n v="8526"/>
    <s v="冷水江健康路店"/>
    <x v="4"/>
    <s v="直营"/>
    <m/>
    <x v="0"/>
    <d v="2018-09-28T00:00:00"/>
    <d v="2018-09-28T00:00:00"/>
    <m/>
    <m/>
    <m/>
    <m/>
    <m/>
    <m/>
    <m/>
    <n v="0"/>
    <n v="0"/>
    <n v="460"/>
    <n v="330"/>
    <n v="0"/>
    <n v="0"/>
    <n v="0"/>
    <n v="0"/>
    <n v="2018"/>
    <x v="4"/>
  </r>
  <r>
    <n v="8527"/>
    <s v="宿迁蔡集店"/>
    <x v="3"/>
    <s v="直营"/>
    <m/>
    <x v="0"/>
    <d v="2018-11-24T00:00:00"/>
    <d v="2018-11-24T00:00:00"/>
    <m/>
    <m/>
    <m/>
    <m/>
    <m/>
    <m/>
    <m/>
    <n v="0"/>
    <n v="0"/>
    <n v="403"/>
    <n v="330"/>
    <n v="0"/>
    <n v="0"/>
    <n v="0"/>
    <n v="0"/>
    <n v="2018"/>
    <x v="4"/>
  </r>
  <r>
    <n v="8528"/>
    <s v="南京湛江路店"/>
    <x v="3"/>
    <s v="直营"/>
    <m/>
    <x v="0"/>
    <d v="2018-11-10T00:00:00"/>
    <d v="2018-11-10T00:00:00"/>
    <m/>
    <m/>
    <m/>
    <m/>
    <m/>
    <m/>
    <m/>
    <n v="0"/>
    <n v="0"/>
    <n v="417"/>
    <n v="330"/>
    <n v="0"/>
    <n v="0"/>
    <n v="0"/>
    <n v="0"/>
    <n v="2018"/>
    <x v="4"/>
  </r>
  <r>
    <n v="8536"/>
    <s v="徐州矿山路店"/>
    <x v="3"/>
    <s v="直营"/>
    <m/>
    <x v="0"/>
    <d v="2019-02-28T00:00:00"/>
    <d v="2019-02-28T00:00:00"/>
    <m/>
    <m/>
    <m/>
    <m/>
    <m/>
    <m/>
    <m/>
    <n v="0"/>
    <n v="0"/>
    <n v="307"/>
    <n v="272"/>
    <n v="0"/>
    <n v="0"/>
    <n v="0"/>
    <n v="0"/>
    <n v="2019"/>
    <x v="3"/>
  </r>
  <r>
    <n v="8537"/>
    <s v="宿迁陆桥小区店"/>
    <x v="3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545"/>
    <s v="钟祥王府广场店"/>
    <x v="7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546"/>
    <s v="邵阳中心路步步高店"/>
    <x v="1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8547"/>
    <s v="乐昌人民医院店"/>
    <x v="6"/>
    <s v="直营"/>
    <m/>
    <x v="0"/>
    <d v="2018-11-30T00:00:00"/>
    <d v="2018-11-30T00:00:00"/>
    <m/>
    <m/>
    <m/>
    <m/>
    <m/>
    <m/>
    <m/>
    <n v="0"/>
    <n v="0"/>
    <n v="397"/>
    <n v="330"/>
    <n v="0"/>
    <n v="0"/>
    <n v="0"/>
    <n v="0"/>
    <n v="2018"/>
    <x v="4"/>
  </r>
  <r>
    <n v="8548"/>
    <s v="增城开园中路二店"/>
    <x v="6"/>
    <s v="收购"/>
    <m/>
    <x v="10"/>
    <d v="2018-11-24T00:00:00"/>
    <d v="2018-11-24T00:00:00"/>
    <m/>
    <m/>
    <m/>
    <m/>
    <m/>
    <m/>
    <m/>
    <n v="0"/>
    <n v="0"/>
    <n v="403"/>
    <n v="330"/>
    <n v="0"/>
    <n v="0"/>
    <n v="0"/>
    <n v="0"/>
    <n v="2018"/>
    <x v="4"/>
  </r>
  <r>
    <n v="8549"/>
    <s v="益阳雄森国际店"/>
    <x v="0"/>
    <s v="直营"/>
    <m/>
    <x v="0"/>
    <d v="2018-12-08T00:00:00"/>
    <d v="2018-12-08T00:00:00"/>
    <m/>
    <m/>
    <m/>
    <m/>
    <m/>
    <m/>
    <m/>
    <n v="0"/>
    <n v="0"/>
    <n v="389"/>
    <n v="330"/>
    <n v="0"/>
    <n v="0"/>
    <n v="0"/>
    <n v="0"/>
    <n v="2018"/>
    <x v="4"/>
  </r>
  <r>
    <n v="8551"/>
    <s v="株洲育才路店"/>
    <x v="4"/>
    <s v="直营"/>
    <m/>
    <x v="0"/>
    <d v="2018-10-31T00:00:00"/>
    <d v="2018-10-31T00:00:00"/>
    <m/>
    <m/>
    <m/>
    <m/>
    <m/>
    <m/>
    <m/>
    <n v="0"/>
    <n v="0"/>
    <n v="427"/>
    <n v="330"/>
    <n v="0"/>
    <n v="0"/>
    <n v="0"/>
    <n v="0"/>
    <n v="2018"/>
    <x v="4"/>
  </r>
  <r>
    <n v="8559"/>
    <s v="武汉武丰路店"/>
    <x v="8"/>
    <s v="直营"/>
    <m/>
    <x v="0"/>
    <d v="2018-10-20T00:00:00"/>
    <d v="2018-10-20T00:00:00"/>
    <m/>
    <m/>
    <m/>
    <m/>
    <m/>
    <m/>
    <m/>
    <n v="0"/>
    <n v="0"/>
    <n v="438"/>
    <n v="330"/>
    <n v="0"/>
    <n v="0"/>
    <n v="0"/>
    <n v="0"/>
    <n v="2018"/>
    <x v="4"/>
  </r>
  <r>
    <n v="8561"/>
    <s v="武汉前川大道店"/>
    <x v="8"/>
    <s v="直营"/>
    <m/>
    <x v="0"/>
    <d v="2018-11-17T00:00:00"/>
    <d v="2018-11-17T00:00:00"/>
    <m/>
    <m/>
    <m/>
    <m/>
    <m/>
    <m/>
    <m/>
    <n v="0"/>
    <n v="0"/>
    <n v="410"/>
    <n v="330"/>
    <n v="0"/>
    <n v="0"/>
    <n v="0"/>
    <n v="0"/>
    <n v="2018"/>
    <x v="4"/>
  </r>
  <r>
    <n v="8573"/>
    <s v="南昌顺外路湖坊店"/>
    <x v="5"/>
    <s v="直营"/>
    <m/>
    <x v="4"/>
    <d v="2018-11-30T00:00:00"/>
    <d v="2018-11-30T00:00:00"/>
    <m/>
    <m/>
    <m/>
    <m/>
    <m/>
    <m/>
    <m/>
    <n v="0"/>
    <n v="0"/>
    <n v="397"/>
    <n v="330"/>
    <n v="0"/>
    <n v="0"/>
    <n v="0"/>
    <n v="0"/>
    <n v="2018"/>
    <x v="4"/>
  </r>
  <r>
    <n v="8581"/>
    <s v="宜昌运河佳苑店"/>
    <x v="7"/>
    <s v="直营"/>
    <m/>
    <x v="0"/>
    <d v="2018-11-17T00:00:00"/>
    <d v="2018-11-17T00:00:00"/>
    <m/>
    <m/>
    <m/>
    <m/>
    <m/>
    <m/>
    <m/>
    <n v="0"/>
    <n v="0"/>
    <n v="410"/>
    <n v="330"/>
    <n v="0"/>
    <n v="0"/>
    <n v="0"/>
    <n v="0"/>
    <n v="2018"/>
    <x v="4"/>
  </r>
  <r>
    <n v="8582"/>
    <s v="利川同安西桥路店"/>
    <x v="7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584"/>
    <s v="宜昌罗河路店"/>
    <x v="7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586"/>
    <s v="增城富民市场店"/>
    <x v="6"/>
    <s v="收购"/>
    <m/>
    <x v="10"/>
    <d v="2019-01-19T00:00:00"/>
    <d v="2019-01-19T00:00:00"/>
    <m/>
    <m/>
    <m/>
    <m/>
    <m/>
    <m/>
    <m/>
    <n v="0"/>
    <n v="0"/>
    <n v="347"/>
    <n v="312"/>
    <n v="0"/>
    <n v="0"/>
    <n v="0"/>
    <n v="0"/>
    <n v="2019"/>
    <x v="3"/>
  </r>
  <r>
    <n v="8588"/>
    <s v="宁乡玉潭广场店"/>
    <x v="4"/>
    <s v="直营"/>
    <m/>
    <x v="0"/>
    <d v="2018-10-30T00:00:00"/>
    <d v="2018-10-30T00:00:00"/>
    <m/>
    <m/>
    <m/>
    <m/>
    <m/>
    <m/>
    <m/>
    <n v="0"/>
    <n v="0"/>
    <n v="428"/>
    <n v="330"/>
    <n v="0"/>
    <n v="0"/>
    <n v="0"/>
    <n v="0"/>
    <n v="2018"/>
    <x v="4"/>
  </r>
  <r>
    <n v="8591"/>
    <s v="双峰蔡和森大道店"/>
    <x v="4"/>
    <s v="直营"/>
    <m/>
    <x v="0"/>
    <d v="2018-12-08T00:00:00"/>
    <d v="2018-12-08T00:00:00"/>
    <m/>
    <m/>
    <m/>
    <m/>
    <m/>
    <m/>
    <m/>
    <n v="0"/>
    <n v="0"/>
    <n v="389"/>
    <n v="330"/>
    <n v="0"/>
    <n v="0"/>
    <n v="0"/>
    <n v="0"/>
    <n v="2018"/>
    <x v="4"/>
  </r>
  <r>
    <n v="8592"/>
    <s v="桃源漆河大桥中路店"/>
    <x v="0"/>
    <s v="直营"/>
    <m/>
    <x v="0"/>
    <d v="2018-11-21T00:00:00"/>
    <d v="2018-11-21T00:00:00"/>
    <m/>
    <m/>
    <m/>
    <m/>
    <m/>
    <m/>
    <m/>
    <n v="0"/>
    <n v="0"/>
    <n v="406"/>
    <n v="330"/>
    <n v="0"/>
    <n v="0"/>
    <n v="0"/>
    <n v="0"/>
    <n v="2018"/>
    <x v="4"/>
  </r>
  <r>
    <n v="8594"/>
    <s v="花垣盛世星城店"/>
    <x v="0"/>
    <s v="直营"/>
    <m/>
    <x v="0"/>
    <d v="2018-11-24T00:00:00"/>
    <d v="2018-11-24T00:00:00"/>
    <m/>
    <m/>
    <m/>
    <m/>
    <m/>
    <m/>
    <m/>
    <n v="0"/>
    <n v="0"/>
    <n v="403"/>
    <n v="330"/>
    <n v="0"/>
    <n v="0"/>
    <n v="0"/>
    <n v="0"/>
    <n v="2018"/>
    <x v="4"/>
  </r>
  <r>
    <n v="8595"/>
    <s v="普康新村市场店"/>
    <x v="7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598"/>
    <s v="仙桃钱沟路店"/>
    <x v="7"/>
    <s v="直营"/>
    <m/>
    <x v="0"/>
    <d v="2018-11-30T00:00:00"/>
    <d v="2018-11-30T00:00:00"/>
    <m/>
    <m/>
    <m/>
    <m/>
    <m/>
    <m/>
    <m/>
    <n v="0"/>
    <n v="0"/>
    <n v="397"/>
    <n v="330"/>
    <n v="0"/>
    <n v="0"/>
    <n v="0"/>
    <n v="0"/>
    <n v="2018"/>
    <x v="4"/>
  </r>
  <r>
    <n v="8599"/>
    <s v="南昌建德观店（新）"/>
    <x v="5"/>
    <s v="直营"/>
    <m/>
    <x v="3"/>
    <d v="2018-11-11T00:00:00"/>
    <d v="2018-11-11T00:00:00"/>
    <m/>
    <m/>
    <m/>
    <m/>
    <m/>
    <m/>
    <m/>
    <n v="0"/>
    <n v="0"/>
    <n v="416"/>
    <n v="330"/>
    <n v="0"/>
    <n v="0"/>
    <n v="0"/>
    <n v="0"/>
    <n v="2018"/>
    <x v="4"/>
  </r>
  <r>
    <n v="8600"/>
    <s v="孝感槐荫大道店"/>
    <x v="8"/>
    <s v="直营"/>
    <m/>
    <x v="0"/>
    <d v="2018-10-27T00:00:00"/>
    <d v="2018-10-27T00:00:00"/>
    <m/>
    <m/>
    <m/>
    <m/>
    <m/>
    <m/>
    <m/>
    <n v="0"/>
    <n v="0"/>
    <n v="431"/>
    <n v="330"/>
    <n v="0"/>
    <n v="0"/>
    <n v="0"/>
    <n v="0"/>
    <n v="2018"/>
    <x v="4"/>
  </r>
  <r>
    <n v="8601"/>
    <s v="广生堂监利实中路步行街店"/>
    <x v="7"/>
    <s v="直营"/>
    <m/>
    <x v="0"/>
    <d v="2018-11-24T00:00:00"/>
    <d v="2018-11-24T00:00:00"/>
    <m/>
    <m/>
    <m/>
    <m/>
    <m/>
    <m/>
    <m/>
    <n v="0"/>
    <n v="0"/>
    <n v="403"/>
    <n v="330"/>
    <n v="0"/>
    <n v="0"/>
    <n v="0"/>
    <n v="0"/>
    <n v="2018"/>
    <x v="4"/>
  </r>
  <r>
    <n v="8602"/>
    <s v="广生堂监利玉皇台店"/>
    <x v="7"/>
    <s v="直营"/>
    <m/>
    <x v="0"/>
    <d v="2018-11-24T00:00:00"/>
    <d v="2018-11-24T00:00:00"/>
    <m/>
    <m/>
    <m/>
    <m/>
    <m/>
    <m/>
    <m/>
    <n v="0"/>
    <n v="0"/>
    <n v="403"/>
    <n v="330"/>
    <n v="0"/>
    <n v="0"/>
    <n v="0"/>
    <n v="0"/>
    <n v="2018"/>
    <x v="4"/>
  </r>
  <r>
    <n v="8609"/>
    <s v="南昌长旺路店"/>
    <x v="5"/>
    <s v="直营"/>
    <m/>
    <x v="0"/>
    <d v="2018-11-30T00:00:00"/>
    <d v="2018-11-30T00:00:00"/>
    <m/>
    <m/>
    <m/>
    <m/>
    <m/>
    <m/>
    <m/>
    <n v="0"/>
    <n v="0"/>
    <n v="397"/>
    <n v="330"/>
    <n v="0"/>
    <n v="0"/>
    <n v="0"/>
    <n v="0"/>
    <n v="2018"/>
    <x v="4"/>
  </r>
  <r>
    <n v="8613"/>
    <s v="武汉高雄路店"/>
    <x v="8"/>
    <s v="直营"/>
    <m/>
    <x v="0"/>
    <d v="2018-11-10T00:00:00"/>
    <d v="2018-11-10T00:00:00"/>
    <m/>
    <m/>
    <m/>
    <m/>
    <m/>
    <m/>
    <m/>
    <n v="0"/>
    <n v="0"/>
    <n v="417"/>
    <n v="330"/>
    <n v="0"/>
    <n v="0"/>
    <n v="0"/>
    <n v="0"/>
    <n v="2018"/>
    <x v="4"/>
  </r>
  <r>
    <n v="8615"/>
    <s v="澧县民政街店"/>
    <x v="0"/>
    <s v="直营"/>
    <m/>
    <x v="0"/>
    <d v="2018-12-08T00:00:00"/>
    <d v="2018-12-08T00:00:00"/>
    <m/>
    <m/>
    <m/>
    <m/>
    <m/>
    <m/>
    <m/>
    <n v="0"/>
    <n v="0"/>
    <n v="389"/>
    <n v="330"/>
    <n v="0"/>
    <n v="0"/>
    <n v="0"/>
    <n v="0"/>
    <n v="2018"/>
    <x v="4"/>
  </r>
  <r>
    <n v="8616"/>
    <s v="淮安延安东路店"/>
    <x v="3"/>
    <s v="直营"/>
    <m/>
    <x v="0"/>
    <d v="2019-05-05T00:00:00"/>
    <d v="2019-05-05T00:00:00"/>
    <m/>
    <m/>
    <m/>
    <m/>
    <m/>
    <m/>
    <m/>
    <n v="0"/>
    <n v="0"/>
    <n v="241"/>
    <n v="206"/>
    <n v="0"/>
    <n v="0"/>
    <n v="0"/>
    <n v="0"/>
    <n v="2019"/>
    <x v="3"/>
  </r>
  <r>
    <n v="8617"/>
    <s v="南昌高专路店"/>
    <x v="5"/>
    <s v="直营"/>
    <m/>
    <x v="4"/>
    <d v="2018-12-15T00:00:00"/>
    <d v="2018-12-15T00:00:00"/>
    <m/>
    <m/>
    <m/>
    <m/>
    <m/>
    <m/>
    <m/>
    <n v="0"/>
    <n v="0"/>
    <n v="382"/>
    <n v="330"/>
    <n v="0"/>
    <n v="0"/>
    <n v="0"/>
    <n v="0"/>
    <n v="2018"/>
    <x v="4"/>
  </r>
  <r>
    <n v="8618"/>
    <s v="南昌抚生路城上城店"/>
    <x v="5"/>
    <s v="直营"/>
    <m/>
    <x v="4"/>
    <d v="2018-12-15T00:00:00"/>
    <d v="2018-12-15T00:00:00"/>
    <m/>
    <m/>
    <m/>
    <m/>
    <m/>
    <m/>
    <m/>
    <n v="0"/>
    <n v="0"/>
    <n v="382"/>
    <n v="330"/>
    <n v="0"/>
    <n v="0"/>
    <n v="0"/>
    <n v="0"/>
    <n v="2018"/>
    <x v="4"/>
  </r>
  <r>
    <n v="8619"/>
    <s v="吉首人民中路店"/>
    <x v="0"/>
    <s v="直营"/>
    <m/>
    <x v="0"/>
    <d v="2018-12-08T00:00:00"/>
    <d v="2018-12-08T00:00:00"/>
    <m/>
    <m/>
    <m/>
    <m/>
    <m/>
    <m/>
    <m/>
    <n v="0"/>
    <n v="0"/>
    <n v="389"/>
    <n v="330"/>
    <n v="0"/>
    <n v="0"/>
    <n v="0"/>
    <n v="0"/>
    <n v="2018"/>
    <x v="4"/>
  </r>
  <r>
    <n v="8620"/>
    <s v="吉首悦和城店"/>
    <x v="0"/>
    <s v="直营"/>
    <m/>
    <x v="0"/>
    <d v="2018-11-30T00:00:00"/>
    <d v="2018-11-30T00:00:00"/>
    <m/>
    <m/>
    <m/>
    <m/>
    <m/>
    <m/>
    <m/>
    <n v="0"/>
    <n v="0"/>
    <n v="397"/>
    <n v="330"/>
    <n v="0"/>
    <n v="0"/>
    <n v="0"/>
    <n v="0"/>
    <n v="2018"/>
    <x v="4"/>
  </r>
  <r>
    <n v="8624"/>
    <s v="衡阳大众健康顺风堂店"/>
    <x v="1"/>
    <s v="收购"/>
    <s v="衡阳大众"/>
    <x v="25"/>
    <s v="2007年"/>
    <d v="2018-12-01T00:00:00"/>
    <m/>
    <m/>
    <m/>
    <m/>
    <m/>
    <m/>
    <m/>
    <n v="0"/>
    <n v="0"/>
    <n v="396"/>
    <n v="330"/>
    <n v="0"/>
    <n v="0"/>
    <n v="0"/>
    <n v="0"/>
    <n v="2007"/>
    <x v="0"/>
  </r>
  <r>
    <n v="8625"/>
    <s v="衡阳大众健康爱力店"/>
    <x v="1"/>
    <s v="收购"/>
    <s v="衡阳大众"/>
    <x v="25"/>
    <s v="2010年"/>
    <d v="2018-12-01T00:00:00"/>
    <m/>
    <m/>
    <m/>
    <m/>
    <m/>
    <m/>
    <m/>
    <n v="0"/>
    <n v="0"/>
    <n v="396"/>
    <n v="330"/>
    <n v="0"/>
    <n v="0"/>
    <n v="0"/>
    <n v="0"/>
    <n v="2010"/>
    <x v="0"/>
  </r>
  <r>
    <n v="8626"/>
    <s v="衡阳大众健康消病堂店"/>
    <x v="1"/>
    <s v="收购"/>
    <s v="衡阳大众"/>
    <x v="25"/>
    <s v="2009年"/>
    <d v="2018-12-01T00:00:00"/>
    <m/>
    <m/>
    <m/>
    <m/>
    <m/>
    <m/>
    <m/>
    <n v="0"/>
    <n v="0"/>
    <n v="396"/>
    <n v="330"/>
    <n v="0"/>
    <n v="0"/>
    <n v="0"/>
    <n v="0"/>
    <n v="2009"/>
    <x v="0"/>
  </r>
  <r>
    <n v="8627"/>
    <s v="衡阳大众健康养心店"/>
    <x v="1"/>
    <s v="收购"/>
    <s v="衡阳大众"/>
    <x v="25"/>
    <s v="2009年"/>
    <d v="2018-12-01T00:00:00"/>
    <m/>
    <m/>
    <m/>
    <m/>
    <m/>
    <m/>
    <m/>
    <n v="0"/>
    <n v="0"/>
    <n v="396"/>
    <n v="330"/>
    <n v="0"/>
    <n v="0"/>
    <n v="0"/>
    <n v="0"/>
    <n v="2009"/>
    <x v="0"/>
  </r>
  <r>
    <n v="8628"/>
    <s v="衡阳大众健康寿源店"/>
    <x v="1"/>
    <s v="收购"/>
    <s v="衡阳大众"/>
    <x v="25"/>
    <s v="2017年"/>
    <d v="2018-12-01T00:00:00"/>
    <m/>
    <m/>
    <m/>
    <m/>
    <m/>
    <m/>
    <m/>
    <n v="0"/>
    <n v="0"/>
    <n v="396"/>
    <n v="330"/>
    <n v="0"/>
    <n v="0"/>
    <n v="0"/>
    <n v="0"/>
    <n v="2017"/>
    <x v="2"/>
  </r>
  <r>
    <n v="8629"/>
    <s v="衡阳大众健康乐心店"/>
    <x v="1"/>
    <s v="收购"/>
    <s v="衡阳大众"/>
    <x v="25"/>
    <s v="2009年"/>
    <d v="2018-12-01T00:00:00"/>
    <m/>
    <m/>
    <m/>
    <m/>
    <m/>
    <m/>
    <m/>
    <n v="0"/>
    <n v="0"/>
    <n v="396"/>
    <n v="330"/>
    <n v="0"/>
    <n v="0"/>
    <n v="0"/>
    <n v="0"/>
    <n v="2009"/>
    <x v="0"/>
  </r>
  <r>
    <n v="8631"/>
    <s v="衡阳大众健康聚药堂店"/>
    <x v="1"/>
    <s v="收购"/>
    <s v="衡阳大众"/>
    <x v="25"/>
    <s v="2018年"/>
    <d v="2018-12-01T00:00:00"/>
    <m/>
    <m/>
    <m/>
    <m/>
    <m/>
    <m/>
    <m/>
    <n v="0"/>
    <n v="0"/>
    <n v="396"/>
    <n v="330"/>
    <n v="0"/>
    <n v="0"/>
    <n v="0"/>
    <n v="0"/>
    <n v="2018"/>
    <x v="4"/>
  </r>
  <r>
    <n v="8632"/>
    <s v="衡阳大众健康民欣店"/>
    <x v="1"/>
    <s v="收购"/>
    <s v="衡阳大众"/>
    <x v="25"/>
    <s v="2004年"/>
    <d v="2018-12-01T00:00:00"/>
    <m/>
    <m/>
    <m/>
    <m/>
    <m/>
    <m/>
    <m/>
    <n v="0"/>
    <n v="0"/>
    <n v="396"/>
    <n v="330"/>
    <n v="0"/>
    <n v="0"/>
    <n v="0"/>
    <n v="0"/>
    <n v="2004"/>
    <x v="0"/>
  </r>
  <r>
    <n v="8634"/>
    <s v="湘潭福星中路店"/>
    <x v="4"/>
    <s v="直营"/>
    <m/>
    <x v="0"/>
    <d v="2018-11-24T00:00:00"/>
    <d v="2018-11-24T00:00:00"/>
    <m/>
    <m/>
    <m/>
    <m/>
    <m/>
    <m/>
    <m/>
    <n v="0"/>
    <n v="0"/>
    <n v="403"/>
    <n v="330"/>
    <n v="0"/>
    <n v="0"/>
    <n v="0"/>
    <n v="0"/>
    <n v="2018"/>
    <x v="4"/>
  </r>
  <r>
    <n v="8635"/>
    <s v="湘潭车站路步步高店"/>
    <x v="4"/>
    <s v="直营"/>
    <m/>
    <x v="0"/>
    <d v="2018-11-30T00:00:00"/>
    <d v="2018-11-30T00:00:00"/>
    <m/>
    <m/>
    <m/>
    <m/>
    <m/>
    <m/>
    <m/>
    <n v="0"/>
    <n v="0"/>
    <n v="397"/>
    <n v="330"/>
    <n v="0"/>
    <n v="0"/>
    <n v="0"/>
    <n v="0"/>
    <n v="2018"/>
    <x v="4"/>
  </r>
  <r>
    <n v="8637"/>
    <s v="南昌井冈山大道店"/>
    <x v="5"/>
    <s v="直营"/>
    <m/>
    <x v="9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8662"/>
    <s v="晋州普民店"/>
    <x v="9"/>
    <s v="控股"/>
    <s v="河北新兴"/>
    <x v="26"/>
    <d v="2016-05-31T00:00:00"/>
    <d v="2019-09-07T00:00:00"/>
    <m/>
    <m/>
    <m/>
    <m/>
    <m/>
    <m/>
    <m/>
    <n v="0"/>
    <n v="0"/>
    <n v="116"/>
    <n v="81"/>
    <n v="0"/>
    <n v="0"/>
    <n v="0"/>
    <n v="0"/>
    <n v="2016"/>
    <x v="1"/>
  </r>
  <r>
    <n v="8664"/>
    <s v="奶粉专卖裕彤店"/>
    <x v="9"/>
    <s v="控股"/>
    <s v="河北新兴"/>
    <x v="27"/>
    <d v="2016-06-24T00:00:00"/>
    <d v="2019-09-07T00:00:00"/>
    <m/>
    <m/>
    <m/>
    <m/>
    <m/>
    <m/>
    <m/>
    <n v="0"/>
    <n v="0"/>
    <n v="116"/>
    <n v="81"/>
    <n v="0"/>
    <n v="0"/>
    <n v="0"/>
    <n v="0"/>
    <n v="2016"/>
    <x v="1"/>
  </r>
  <r>
    <n v="8689"/>
    <s v="石家庄槐北店"/>
    <x v="9"/>
    <s v="控股"/>
    <s v="河北新兴"/>
    <x v="26"/>
    <d v="2013-01-04T00:00:00"/>
    <d v="2019-09-07T00:00:00"/>
    <m/>
    <m/>
    <m/>
    <m/>
    <m/>
    <m/>
    <m/>
    <n v="0"/>
    <n v="0"/>
    <n v="116"/>
    <n v="81"/>
    <n v="0"/>
    <n v="0"/>
    <n v="0"/>
    <n v="0"/>
    <n v="2013"/>
    <x v="0"/>
  </r>
  <r>
    <n v="8695"/>
    <s v="栾城县标店"/>
    <x v="9"/>
    <s v="控股"/>
    <s v="河北新兴"/>
    <x v="26"/>
    <d v="2013-08-28T00:00:00"/>
    <d v="2019-09-07T00:00:00"/>
    <m/>
    <m/>
    <m/>
    <m/>
    <m/>
    <m/>
    <m/>
    <n v="0"/>
    <n v="0"/>
    <n v="116"/>
    <n v="81"/>
    <n v="0"/>
    <n v="0"/>
    <n v="0"/>
    <n v="0"/>
    <n v="2013"/>
    <x v="0"/>
  </r>
  <r>
    <n v="8715"/>
    <s v="石家庄藁城市府路店"/>
    <x v="9"/>
    <s v="控股"/>
    <s v="河北新兴"/>
    <x v="26"/>
    <d v="2014-05-12T00:00:00"/>
    <d v="2019-09-07T00:00:00"/>
    <m/>
    <m/>
    <m/>
    <m/>
    <m/>
    <m/>
    <m/>
    <n v="0"/>
    <n v="0"/>
    <n v="116"/>
    <n v="81"/>
    <n v="0"/>
    <n v="0"/>
    <n v="0"/>
    <n v="0"/>
    <n v="2014"/>
    <x v="0"/>
  </r>
  <r>
    <n v="8725"/>
    <s v="石家庄晋州普康店"/>
    <x v="9"/>
    <s v="控股"/>
    <s v="河北新兴"/>
    <x v="26"/>
    <d v="2014-10-01T00:00:00"/>
    <d v="2019-09-07T00:00:00"/>
    <m/>
    <m/>
    <m/>
    <m/>
    <m/>
    <m/>
    <m/>
    <n v="0"/>
    <n v="0"/>
    <n v="116"/>
    <n v="81"/>
    <n v="0"/>
    <n v="0"/>
    <n v="0"/>
    <n v="0"/>
    <n v="2014"/>
    <x v="0"/>
  </r>
  <r>
    <n v="8726"/>
    <s v="石家庄晋州普鑫店"/>
    <x v="9"/>
    <s v="控股"/>
    <s v="河北新兴"/>
    <x v="26"/>
    <d v="2014-07-01T00:00:00"/>
    <d v="2019-09-07T00:00:00"/>
    <m/>
    <m/>
    <m/>
    <m/>
    <m/>
    <m/>
    <m/>
    <n v="0"/>
    <n v="0"/>
    <n v="116"/>
    <n v="81"/>
    <n v="0"/>
    <n v="0"/>
    <n v="0"/>
    <n v="0"/>
    <n v="2014"/>
    <x v="0"/>
  </r>
  <r>
    <n v="8733"/>
    <s v="石家庄宝康店"/>
    <x v="9"/>
    <s v="控股"/>
    <s v="河北新兴"/>
    <x v="26"/>
    <d v="2014-01-01T00:00:00"/>
    <d v="2019-09-07T00:00:00"/>
    <m/>
    <m/>
    <m/>
    <m/>
    <m/>
    <m/>
    <m/>
    <n v="0"/>
    <n v="0"/>
    <n v="116"/>
    <n v="81"/>
    <n v="0"/>
    <n v="0"/>
    <n v="0"/>
    <n v="0"/>
    <n v="2014"/>
    <x v="0"/>
  </r>
  <r>
    <n v="8737"/>
    <s v="石家庄晋州济民店"/>
    <x v="9"/>
    <s v="控股"/>
    <s v="河北新兴"/>
    <x v="26"/>
    <d v="2014-10-01T00:00:00"/>
    <d v="2019-09-07T00:00:00"/>
    <m/>
    <m/>
    <m/>
    <m/>
    <m/>
    <m/>
    <m/>
    <n v="0"/>
    <n v="0"/>
    <n v="116"/>
    <n v="81"/>
    <n v="0"/>
    <n v="0"/>
    <n v="0"/>
    <n v="0"/>
    <n v="2014"/>
    <x v="0"/>
  </r>
  <r>
    <n v="8742"/>
    <s v="石家庄奶粉专卖勒泰店"/>
    <x v="9"/>
    <s v="控股"/>
    <s v="河北新兴"/>
    <x v="27"/>
    <d v="2015-07-14T00:00:00"/>
    <d v="2019-09-07T00:00:00"/>
    <m/>
    <m/>
    <m/>
    <m/>
    <m/>
    <m/>
    <m/>
    <n v="0"/>
    <n v="0"/>
    <n v="116"/>
    <n v="81"/>
    <n v="0"/>
    <n v="0"/>
    <n v="0"/>
    <n v="0"/>
    <n v="2015"/>
    <x v="0"/>
  </r>
  <r>
    <n v="8744"/>
    <s v="石家庄晋州总十庄店"/>
    <x v="9"/>
    <s v="控股"/>
    <s v="河北新兴"/>
    <x v="26"/>
    <d v="2015-09-01T00:00:00"/>
    <d v="2019-09-07T00:00:00"/>
    <m/>
    <m/>
    <m/>
    <m/>
    <m/>
    <m/>
    <m/>
    <n v="0"/>
    <n v="0"/>
    <n v="116"/>
    <n v="81"/>
    <n v="0"/>
    <n v="0"/>
    <n v="0"/>
    <n v="0"/>
    <n v="2015"/>
    <x v="0"/>
  </r>
  <r>
    <n v="8761"/>
    <s v="石家庄辛集龙泉街店"/>
    <x v="9"/>
    <s v="控股"/>
    <s v="河北新兴"/>
    <x v="27"/>
    <d v="2018-06-30T00:00:00"/>
    <d v="2019-09-07T00:00:00"/>
    <m/>
    <m/>
    <m/>
    <m/>
    <m/>
    <m/>
    <m/>
    <n v="0"/>
    <n v="0"/>
    <n v="116"/>
    <n v="81"/>
    <n v="0"/>
    <n v="0"/>
    <n v="0"/>
    <n v="0"/>
    <n v="2018"/>
    <x v="4"/>
  </r>
  <r>
    <n v="8769"/>
    <s v="石家庄栾城宏达店"/>
    <x v="9"/>
    <s v="控股"/>
    <s v="河北新兴"/>
    <x v="26"/>
    <d v="2011-07-25T00:00:00"/>
    <d v="2019-09-07T00:00:00"/>
    <m/>
    <m/>
    <m/>
    <m/>
    <m/>
    <m/>
    <m/>
    <n v="0"/>
    <n v="0"/>
    <n v="116"/>
    <n v="81"/>
    <n v="0"/>
    <n v="0"/>
    <n v="0"/>
    <n v="0"/>
    <n v="2011"/>
    <x v="0"/>
  </r>
  <r>
    <n v="8771"/>
    <s v="石家庄新乐大地店"/>
    <x v="9"/>
    <s v="控股"/>
    <s v="河北新兴"/>
    <x v="26"/>
    <d v="2011-09-09T00:00:00"/>
    <d v="2019-09-07T00:00:00"/>
    <m/>
    <m/>
    <m/>
    <m/>
    <m/>
    <m/>
    <m/>
    <n v="0"/>
    <n v="0"/>
    <n v="116"/>
    <n v="81"/>
    <n v="0"/>
    <n v="0"/>
    <n v="0"/>
    <n v="0"/>
    <n v="2011"/>
    <x v="0"/>
  </r>
  <r>
    <n v="8835"/>
    <s v="石家庄深泽府前西路店"/>
    <x v="9"/>
    <s v="控股"/>
    <s v="河北新兴"/>
    <x v="27"/>
    <d v="2018-06-30T00:00:00"/>
    <d v="2019-09-07T00:00:00"/>
    <m/>
    <m/>
    <m/>
    <m/>
    <m/>
    <m/>
    <m/>
    <n v="0"/>
    <n v="0"/>
    <n v="116"/>
    <n v="81"/>
    <n v="0"/>
    <n v="0"/>
    <n v="0"/>
    <n v="0"/>
    <n v="2018"/>
    <x v="4"/>
  </r>
  <r>
    <n v="8838"/>
    <s v="石家庄保利花园店"/>
    <x v="9"/>
    <s v="控股"/>
    <s v="河北新兴"/>
    <x v="27"/>
    <d v="2018-12-05T00:00:00"/>
    <d v="2019-08-29T00:00:00"/>
    <m/>
    <m/>
    <m/>
    <m/>
    <m/>
    <m/>
    <m/>
    <n v="0"/>
    <n v="0"/>
    <n v="125"/>
    <n v="90"/>
    <n v="0"/>
    <n v="0"/>
    <n v="0"/>
    <n v="0"/>
    <n v="2018"/>
    <x v="4"/>
  </r>
  <r>
    <n v="8856"/>
    <s v="石家庄鹿泉新开路店"/>
    <x v="9"/>
    <s v="控股"/>
    <s v="河北新兴"/>
    <x v="26"/>
    <d v="2009-11-28T00:00:00"/>
    <d v="2019-09-07T00:00:00"/>
    <m/>
    <m/>
    <m/>
    <m/>
    <m/>
    <m/>
    <m/>
    <n v="0"/>
    <n v="0"/>
    <n v="116"/>
    <n v="81"/>
    <n v="0"/>
    <n v="0"/>
    <n v="0"/>
    <n v="0"/>
    <n v="2009"/>
    <x v="0"/>
  </r>
  <r>
    <n v="8884"/>
    <s v="邢台建设路店"/>
    <x v="9"/>
    <s v="控股"/>
    <s v="河北新兴"/>
    <x v="28"/>
    <d v="2017-08-23T00:00:00"/>
    <d v="2019-09-03T00:00:00"/>
    <m/>
    <m/>
    <m/>
    <m/>
    <m/>
    <m/>
    <m/>
    <n v="0"/>
    <n v="0"/>
    <n v="120"/>
    <n v="85"/>
    <n v="0"/>
    <n v="0"/>
    <n v="0"/>
    <n v="0"/>
    <n v="2017"/>
    <x v="2"/>
  </r>
  <r>
    <n v="8885"/>
    <s v="邢台文兴路店"/>
    <x v="9"/>
    <s v="控股"/>
    <s v="河北新兴"/>
    <x v="29"/>
    <d v="2016-09-02T00:00:00"/>
    <d v="2019-09-03T00:00:00"/>
    <m/>
    <m/>
    <m/>
    <m/>
    <m/>
    <m/>
    <m/>
    <n v="0"/>
    <n v="0"/>
    <n v="120"/>
    <n v="85"/>
    <n v="0"/>
    <n v="0"/>
    <n v="0"/>
    <n v="0"/>
    <n v="2016"/>
    <x v="1"/>
  </r>
  <r>
    <n v="8886"/>
    <s v="邢台胜利路店"/>
    <x v="9"/>
    <s v="控股"/>
    <s v="河北新兴"/>
    <x v="28"/>
    <d v="2016-09-03T00:00:00"/>
    <d v="2019-09-03T00:00:00"/>
    <m/>
    <m/>
    <m/>
    <m/>
    <m/>
    <m/>
    <m/>
    <n v="0"/>
    <n v="0"/>
    <n v="120"/>
    <n v="85"/>
    <n v="0"/>
    <n v="0"/>
    <n v="0"/>
    <n v="0"/>
    <n v="2016"/>
    <x v="1"/>
  </r>
  <r>
    <n v="8887"/>
    <s v="邢台冶金路店"/>
    <x v="9"/>
    <s v="控股"/>
    <s v="河北新兴"/>
    <x v="29"/>
    <d v="2016-09-04T00:00:00"/>
    <d v="2019-09-03T00:00:00"/>
    <m/>
    <m/>
    <m/>
    <m/>
    <m/>
    <m/>
    <m/>
    <n v="0"/>
    <n v="0"/>
    <n v="120"/>
    <n v="85"/>
    <n v="0"/>
    <n v="0"/>
    <n v="0"/>
    <n v="0"/>
    <n v="2016"/>
    <x v="1"/>
  </r>
  <r>
    <n v="8889"/>
    <s v="邢台顺德路店"/>
    <x v="9"/>
    <s v="控股"/>
    <s v="河北新兴"/>
    <x v="28"/>
    <d v="2007-12-05T00:00:00"/>
    <d v="2019-09-03T00:00:00"/>
    <m/>
    <m/>
    <m/>
    <m/>
    <m/>
    <m/>
    <m/>
    <n v="0"/>
    <n v="0"/>
    <n v="120"/>
    <n v="85"/>
    <n v="0"/>
    <n v="0"/>
    <n v="0"/>
    <n v="0"/>
    <n v="2007"/>
    <x v="0"/>
  </r>
  <r>
    <n v="8890"/>
    <s v="邢台新华南路店"/>
    <x v="9"/>
    <s v="控股"/>
    <s v="河北新兴"/>
    <x v="28"/>
    <d v="2003-08-08T00:00:00"/>
    <d v="2019-09-03T00:00:00"/>
    <m/>
    <m/>
    <m/>
    <m/>
    <m/>
    <m/>
    <m/>
    <n v="0"/>
    <n v="0"/>
    <n v="120"/>
    <n v="85"/>
    <n v="0"/>
    <n v="0"/>
    <n v="0"/>
    <n v="0"/>
    <n v="2003"/>
    <x v="0"/>
  </r>
  <r>
    <n v="8891"/>
    <s v="邢台中兴大街店"/>
    <x v="9"/>
    <s v="控股"/>
    <s v="河北新兴"/>
    <x v="28"/>
    <d v="2013-06-13T00:00:00"/>
    <d v="2019-09-03T00:00:00"/>
    <m/>
    <m/>
    <m/>
    <m/>
    <m/>
    <m/>
    <m/>
    <n v="0"/>
    <n v="0"/>
    <n v="120"/>
    <n v="85"/>
    <n v="0"/>
    <n v="0"/>
    <n v="0"/>
    <n v="0"/>
    <n v="2013"/>
    <x v="0"/>
  </r>
  <r>
    <n v="8892"/>
    <s v="邢台府前街店"/>
    <x v="9"/>
    <s v="控股"/>
    <s v="河北新兴"/>
    <x v="28"/>
    <d v="2014-12-12T00:00:00"/>
    <d v="2019-09-03T00:00:00"/>
    <m/>
    <m/>
    <m/>
    <m/>
    <m/>
    <m/>
    <m/>
    <n v="0"/>
    <n v="0"/>
    <n v="120"/>
    <n v="85"/>
    <n v="0"/>
    <n v="0"/>
    <n v="0"/>
    <n v="0"/>
    <n v="2014"/>
    <x v="0"/>
  </r>
  <r>
    <n v="8893"/>
    <s v="邢台豫让桥店"/>
    <x v="9"/>
    <s v="控股"/>
    <s v="河北新兴"/>
    <x v="28"/>
    <d v="2013-06-18T00:00:00"/>
    <d v="2019-09-03T00:00:00"/>
    <m/>
    <m/>
    <m/>
    <m/>
    <m/>
    <m/>
    <m/>
    <n v="0"/>
    <n v="0"/>
    <n v="120"/>
    <n v="85"/>
    <n v="0"/>
    <n v="0"/>
    <n v="0"/>
    <n v="0"/>
    <n v="2013"/>
    <x v="0"/>
  </r>
  <r>
    <n v="8894"/>
    <s v="邢台东大街店"/>
    <x v="9"/>
    <s v="控股"/>
    <s v="河北新兴"/>
    <x v="28"/>
    <d v="2013-06-14T00:00:00"/>
    <d v="2019-09-03T00:00:00"/>
    <m/>
    <m/>
    <m/>
    <m/>
    <m/>
    <m/>
    <m/>
    <n v="0"/>
    <n v="0"/>
    <n v="120"/>
    <n v="85"/>
    <n v="0"/>
    <n v="0"/>
    <n v="0"/>
    <n v="0"/>
    <n v="2013"/>
    <x v="0"/>
  </r>
  <r>
    <n v="8895"/>
    <s v="邢台八一大街店"/>
    <x v="9"/>
    <s v="控股"/>
    <s v="河北新兴"/>
    <x v="28"/>
    <d v="2007-08-20T00:00:00"/>
    <d v="2019-09-03T00:00:00"/>
    <m/>
    <m/>
    <m/>
    <m/>
    <m/>
    <m/>
    <m/>
    <n v="0"/>
    <n v="0"/>
    <n v="120"/>
    <n v="85"/>
    <n v="0"/>
    <n v="0"/>
    <n v="0"/>
    <n v="0"/>
    <n v="2007"/>
    <x v="0"/>
  </r>
  <r>
    <n v="8896"/>
    <s v="邢台钢铁路店"/>
    <x v="9"/>
    <s v="控股"/>
    <s v="河北新兴"/>
    <x v="28"/>
    <d v="2012-05-02T00:00:00"/>
    <d v="2019-09-03T00:00:00"/>
    <m/>
    <m/>
    <m/>
    <m/>
    <m/>
    <m/>
    <m/>
    <n v="0"/>
    <n v="0"/>
    <n v="120"/>
    <n v="85"/>
    <n v="0"/>
    <n v="0"/>
    <n v="0"/>
    <n v="0"/>
    <n v="2012"/>
    <x v="0"/>
  </r>
  <r>
    <n v="8897"/>
    <s v="邢台祝中店"/>
    <x v="9"/>
    <s v="控股"/>
    <s v="河北新兴"/>
    <x v="28"/>
    <d v="2013-06-07T00:00:00"/>
    <d v="2019-09-03T00:00:00"/>
    <m/>
    <m/>
    <m/>
    <m/>
    <m/>
    <m/>
    <m/>
    <n v="0"/>
    <n v="0"/>
    <n v="120"/>
    <n v="85"/>
    <n v="0"/>
    <n v="0"/>
    <n v="0"/>
    <n v="0"/>
    <n v="2013"/>
    <x v="0"/>
  </r>
  <r>
    <n v="8899"/>
    <s v="武安第二店"/>
    <x v="9"/>
    <s v="控股"/>
    <s v="河北新兴"/>
    <x v="28"/>
    <d v="2007-09-01T00:00:00"/>
    <d v="2019-09-03T00:00:00"/>
    <m/>
    <m/>
    <m/>
    <m/>
    <m/>
    <m/>
    <m/>
    <n v="0"/>
    <n v="0"/>
    <n v="120"/>
    <n v="85"/>
    <n v="0"/>
    <n v="0"/>
    <n v="0"/>
    <n v="0"/>
    <n v="2007"/>
    <x v="0"/>
  </r>
  <r>
    <n v="8901"/>
    <s v="武安第四店"/>
    <x v="9"/>
    <s v="控股"/>
    <s v="河北新兴"/>
    <x v="28"/>
    <d v="2012-05-01T00:00:00"/>
    <d v="2019-09-03T00:00:00"/>
    <m/>
    <m/>
    <m/>
    <m/>
    <m/>
    <m/>
    <m/>
    <n v="0"/>
    <n v="0"/>
    <n v="120"/>
    <n v="85"/>
    <n v="0"/>
    <n v="0"/>
    <n v="0"/>
    <n v="0"/>
    <n v="2012"/>
    <x v="0"/>
  </r>
  <r>
    <n v="8903"/>
    <s v="武安第六店"/>
    <x v="9"/>
    <s v="控股"/>
    <s v="河北新兴"/>
    <x v="28"/>
    <d v="2012-05-01T00:00:00"/>
    <d v="2019-09-03T00:00:00"/>
    <m/>
    <m/>
    <m/>
    <m/>
    <m/>
    <m/>
    <m/>
    <n v="0"/>
    <n v="0"/>
    <n v="120"/>
    <n v="85"/>
    <n v="0"/>
    <n v="0"/>
    <n v="0"/>
    <n v="0"/>
    <n v="2012"/>
    <x v="0"/>
  </r>
  <r>
    <n v="8904"/>
    <s v="武安第七店"/>
    <x v="9"/>
    <s v="控股"/>
    <s v="河北新兴"/>
    <x v="28"/>
    <d v="2013-06-01T00:00:00"/>
    <d v="2019-09-03T00:00:00"/>
    <m/>
    <m/>
    <m/>
    <m/>
    <m/>
    <m/>
    <m/>
    <n v="0"/>
    <n v="0"/>
    <n v="120"/>
    <n v="85"/>
    <n v="0"/>
    <n v="0"/>
    <n v="0"/>
    <n v="0"/>
    <n v="2013"/>
    <x v="0"/>
  </r>
  <r>
    <n v="8907"/>
    <s v="武安第十店"/>
    <x v="9"/>
    <s v="控股"/>
    <s v="河北新兴"/>
    <x v="28"/>
    <d v="2014-04-01T00:00:00"/>
    <d v="2019-09-03T00:00:00"/>
    <m/>
    <m/>
    <m/>
    <m/>
    <m/>
    <m/>
    <m/>
    <n v="0"/>
    <n v="0"/>
    <n v="120"/>
    <n v="85"/>
    <n v="0"/>
    <n v="0"/>
    <n v="0"/>
    <n v="0"/>
    <n v="2014"/>
    <x v="0"/>
  </r>
  <r>
    <n v="8909"/>
    <s v="武安第十二店"/>
    <x v="9"/>
    <s v="控股"/>
    <s v="河北新兴"/>
    <x v="28"/>
    <d v="2014-07-01T00:00:00"/>
    <d v="2019-09-03T00:00:00"/>
    <m/>
    <m/>
    <m/>
    <m/>
    <m/>
    <m/>
    <m/>
    <n v="0"/>
    <n v="0"/>
    <n v="120"/>
    <n v="85"/>
    <n v="0"/>
    <n v="0"/>
    <n v="0"/>
    <n v="0"/>
    <n v="2014"/>
    <x v="0"/>
  </r>
  <r>
    <n v="8910"/>
    <s v="武安第十三店"/>
    <x v="9"/>
    <s v="控股"/>
    <s v="河北新兴"/>
    <x v="28"/>
    <d v="2014-12-01T00:00:00"/>
    <d v="2019-09-03T00:00:00"/>
    <m/>
    <m/>
    <m/>
    <m/>
    <m/>
    <m/>
    <m/>
    <n v="0"/>
    <n v="0"/>
    <n v="120"/>
    <n v="85"/>
    <n v="0"/>
    <n v="0"/>
    <n v="0"/>
    <n v="0"/>
    <n v="2014"/>
    <x v="0"/>
  </r>
  <r>
    <n v="8915"/>
    <s v="武安第十八店"/>
    <x v="9"/>
    <s v="控股"/>
    <s v="河北新兴"/>
    <x v="28"/>
    <d v="2016-10-01T00:00:00"/>
    <d v="2019-09-03T00:00:00"/>
    <m/>
    <m/>
    <m/>
    <m/>
    <m/>
    <m/>
    <m/>
    <n v="0"/>
    <n v="0"/>
    <n v="120"/>
    <n v="85"/>
    <n v="0"/>
    <n v="0"/>
    <n v="0"/>
    <n v="0"/>
    <n v="2016"/>
    <x v="1"/>
  </r>
  <r>
    <n v="8916"/>
    <s v="武安第十九店"/>
    <x v="9"/>
    <s v="控股"/>
    <s v="河北新兴"/>
    <x v="28"/>
    <d v="2016-03-01T00:00:00"/>
    <d v="2019-09-03T00:00:00"/>
    <m/>
    <m/>
    <m/>
    <m/>
    <m/>
    <m/>
    <m/>
    <n v="0"/>
    <n v="0"/>
    <n v="120"/>
    <n v="85"/>
    <n v="0"/>
    <n v="0"/>
    <n v="0"/>
    <n v="0"/>
    <n v="2016"/>
    <x v="1"/>
  </r>
  <r>
    <n v="8917"/>
    <s v="武安第二十店"/>
    <x v="9"/>
    <s v="控股"/>
    <s v="河北新兴"/>
    <x v="28"/>
    <d v="2016-12-01T00:00:00"/>
    <d v="2019-09-03T00:00:00"/>
    <m/>
    <m/>
    <m/>
    <m/>
    <m/>
    <m/>
    <m/>
    <n v="0"/>
    <n v="0"/>
    <n v="120"/>
    <n v="85"/>
    <n v="0"/>
    <n v="0"/>
    <n v="0"/>
    <n v="0"/>
    <n v="2016"/>
    <x v="1"/>
  </r>
  <r>
    <n v="8918"/>
    <s v="武安第二十一店"/>
    <x v="9"/>
    <s v="控股"/>
    <s v="河北新兴"/>
    <x v="28"/>
    <d v="2016-03-01T00:00:00"/>
    <d v="2019-09-03T00:00:00"/>
    <m/>
    <m/>
    <m/>
    <m/>
    <m/>
    <m/>
    <m/>
    <n v="0"/>
    <n v="0"/>
    <n v="120"/>
    <n v="85"/>
    <n v="0"/>
    <n v="0"/>
    <n v="0"/>
    <n v="0"/>
    <n v="2016"/>
    <x v="1"/>
  </r>
  <r>
    <n v="8919"/>
    <s v="武安第二十二店"/>
    <x v="9"/>
    <s v="控股"/>
    <s v="河北新兴"/>
    <x v="28"/>
    <d v="2017-02-01T00:00:00"/>
    <d v="2019-09-03T00:00:00"/>
    <m/>
    <m/>
    <m/>
    <m/>
    <m/>
    <m/>
    <m/>
    <n v="0"/>
    <n v="0"/>
    <n v="120"/>
    <n v="85"/>
    <n v="0"/>
    <n v="0"/>
    <n v="0"/>
    <n v="0"/>
    <n v="2017"/>
    <x v="2"/>
  </r>
  <r>
    <n v="8920"/>
    <s v="武安第二十三店"/>
    <x v="9"/>
    <s v="控股"/>
    <s v="河北新兴"/>
    <x v="28"/>
    <d v="2017-03-01T00:00:00"/>
    <d v="2019-09-03T00:00:00"/>
    <m/>
    <m/>
    <m/>
    <m/>
    <m/>
    <m/>
    <m/>
    <n v="0"/>
    <n v="0"/>
    <n v="120"/>
    <n v="85"/>
    <n v="0"/>
    <n v="0"/>
    <n v="0"/>
    <n v="0"/>
    <n v="2017"/>
    <x v="2"/>
  </r>
  <r>
    <n v="8921"/>
    <s v="武安第二十四店"/>
    <x v="9"/>
    <s v="控股"/>
    <s v="河北新兴"/>
    <x v="28"/>
    <d v="2017-03-02T00:00:00"/>
    <d v="2019-09-03T00:00:00"/>
    <m/>
    <m/>
    <m/>
    <m/>
    <m/>
    <m/>
    <m/>
    <n v="0"/>
    <n v="0"/>
    <n v="120"/>
    <n v="85"/>
    <n v="0"/>
    <n v="0"/>
    <n v="0"/>
    <n v="0"/>
    <n v="2017"/>
    <x v="2"/>
  </r>
  <r>
    <n v="8922"/>
    <s v="武安第二十五店"/>
    <x v="9"/>
    <s v="控股"/>
    <s v="河北新兴"/>
    <x v="28"/>
    <d v="2017-03-03T00:00:00"/>
    <d v="2019-09-03T00:00:00"/>
    <m/>
    <m/>
    <m/>
    <m/>
    <m/>
    <m/>
    <m/>
    <n v="0"/>
    <n v="0"/>
    <n v="120"/>
    <n v="85"/>
    <n v="0"/>
    <n v="0"/>
    <n v="0"/>
    <n v="0"/>
    <n v="2017"/>
    <x v="2"/>
  </r>
  <r>
    <n v="8923"/>
    <s v="武安第二十六店"/>
    <x v="9"/>
    <s v="控股"/>
    <s v="河北新兴"/>
    <x v="28"/>
    <d v="2017-06-01T00:00:00"/>
    <d v="2019-09-03T00:00:00"/>
    <m/>
    <m/>
    <m/>
    <m/>
    <m/>
    <m/>
    <m/>
    <n v="0"/>
    <n v="0"/>
    <n v="120"/>
    <n v="85"/>
    <n v="0"/>
    <n v="0"/>
    <n v="0"/>
    <n v="0"/>
    <n v="2017"/>
    <x v="2"/>
  </r>
  <r>
    <n v="8924"/>
    <s v="武安第二十七店"/>
    <x v="9"/>
    <s v="控股"/>
    <s v="河北新兴"/>
    <x v="28"/>
    <d v="2017-08-01T00:00:00"/>
    <d v="2019-09-03T00:00:00"/>
    <m/>
    <m/>
    <m/>
    <m/>
    <m/>
    <m/>
    <m/>
    <n v="0"/>
    <n v="0"/>
    <n v="120"/>
    <n v="85"/>
    <n v="0"/>
    <n v="0"/>
    <n v="0"/>
    <n v="0"/>
    <n v="2017"/>
    <x v="2"/>
  </r>
  <r>
    <n v="8925"/>
    <s v="武安第二十八店"/>
    <x v="9"/>
    <s v="控股"/>
    <s v="河北新兴"/>
    <x v="30"/>
    <d v="2018-03-22T00:00:00"/>
    <d v="2019-09-03T00:00:00"/>
    <m/>
    <m/>
    <m/>
    <m/>
    <m/>
    <m/>
    <m/>
    <n v="0"/>
    <n v="0"/>
    <n v="120"/>
    <n v="85"/>
    <n v="0"/>
    <n v="0"/>
    <n v="0"/>
    <n v="0"/>
    <n v="2018"/>
    <x v="4"/>
  </r>
  <r>
    <n v="8926"/>
    <s v="武安第二十九店"/>
    <x v="9"/>
    <s v="控股"/>
    <s v="河北新兴"/>
    <x v="30"/>
    <d v="2018-03-22T00:00:00"/>
    <d v="2019-09-03T00:00:00"/>
    <m/>
    <m/>
    <m/>
    <m/>
    <m/>
    <m/>
    <m/>
    <n v="0"/>
    <n v="0"/>
    <n v="120"/>
    <n v="85"/>
    <n v="0"/>
    <n v="0"/>
    <n v="0"/>
    <n v="0"/>
    <n v="2018"/>
    <x v="4"/>
  </r>
  <r>
    <n v="8927"/>
    <s v="武安第三十店"/>
    <x v="9"/>
    <s v="控股"/>
    <s v="河北新兴"/>
    <x v="30"/>
    <d v="2018-07-04T00:00:00"/>
    <d v="2019-09-03T00:00:00"/>
    <m/>
    <m/>
    <m/>
    <m/>
    <m/>
    <m/>
    <m/>
    <n v="0"/>
    <n v="0"/>
    <n v="120"/>
    <n v="85"/>
    <n v="0"/>
    <n v="0"/>
    <n v="0"/>
    <n v="0"/>
    <n v="2018"/>
    <x v="4"/>
  </r>
  <r>
    <n v="8931"/>
    <s v="三河第四店"/>
    <x v="9"/>
    <s v="控股"/>
    <s v="河北新兴"/>
    <x v="29"/>
    <d v="2009-01-01T00:00:00"/>
    <d v="2019-09-05T00:00:00"/>
    <m/>
    <m/>
    <m/>
    <m/>
    <m/>
    <m/>
    <m/>
    <n v="0"/>
    <n v="0"/>
    <n v="118"/>
    <n v="83"/>
    <n v="0"/>
    <n v="0"/>
    <n v="0"/>
    <n v="0"/>
    <n v="2009"/>
    <x v="0"/>
  </r>
  <r>
    <n v="8936"/>
    <s v="三河第九店"/>
    <x v="9"/>
    <s v="控股"/>
    <s v="河北新兴"/>
    <x v="29"/>
    <d v="2012-01-01T00:00:00"/>
    <d v="2019-09-05T00:00:00"/>
    <m/>
    <m/>
    <m/>
    <m/>
    <m/>
    <m/>
    <m/>
    <n v="0"/>
    <n v="0"/>
    <n v="118"/>
    <n v="83"/>
    <n v="0"/>
    <n v="0"/>
    <n v="0"/>
    <n v="0"/>
    <n v="2012"/>
    <x v="0"/>
  </r>
  <r>
    <n v="8937"/>
    <s v="三河第十店"/>
    <x v="9"/>
    <s v="控股"/>
    <s v="河北新兴"/>
    <x v="29"/>
    <d v="2012-01-01T00:00:00"/>
    <d v="2019-09-05T00:00:00"/>
    <m/>
    <m/>
    <m/>
    <m/>
    <m/>
    <m/>
    <m/>
    <n v="0"/>
    <n v="0"/>
    <n v="118"/>
    <n v="83"/>
    <n v="0"/>
    <n v="0"/>
    <n v="0"/>
    <n v="0"/>
    <n v="2012"/>
    <x v="0"/>
  </r>
  <r>
    <n v="8940"/>
    <s v="三河第十三店"/>
    <x v="9"/>
    <s v="控股"/>
    <s v="河北新兴"/>
    <x v="29"/>
    <d v="2015-01-01T00:00:00"/>
    <d v="2019-09-05T00:00:00"/>
    <m/>
    <m/>
    <m/>
    <m/>
    <m/>
    <m/>
    <m/>
    <n v="0"/>
    <n v="0"/>
    <n v="118"/>
    <n v="83"/>
    <n v="0"/>
    <n v="0"/>
    <n v="0"/>
    <n v="0"/>
    <n v="2015"/>
    <x v="0"/>
  </r>
  <r>
    <n v="8980"/>
    <s v="沧州明珠店"/>
    <x v="9"/>
    <s v="控股"/>
    <s v="河北新兴"/>
    <x v="30"/>
    <d v="2017-08-01T00:00:00"/>
    <d v="2019-09-05T00:00:00"/>
    <m/>
    <m/>
    <m/>
    <m/>
    <m/>
    <m/>
    <m/>
    <n v="0"/>
    <n v="0"/>
    <n v="118"/>
    <n v="83"/>
    <n v="0"/>
    <n v="0"/>
    <n v="0"/>
    <n v="0"/>
    <n v="2017"/>
    <x v="2"/>
  </r>
  <r>
    <n v="8983"/>
    <s v="沧州慈安堂店"/>
    <x v="9"/>
    <s v="控股"/>
    <s v="河北新兴"/>
    <x v="30"/>
    <d v="2017-12-16T00:00:00"/>
    <d v="2019-09-05T00:00:00"/>
    <m/>
    <m/>
    <m/>
    <m/>
    <m/>
    <m/>
    <m/>
    <n v="0"/>
    <n v="0"/>
    <n v="118"/>
    <n v="83"/>
    <n v="0"/>
    <n v="0"/>
    <n v="0"/>
    <n v="0"/>
    <n v="2017"/>
    <x v="2"/>
  </r>
  <r>
    <n v="8985"/>
    <s v="沧州塞纳左岸店"/>
    <x v="9"/>
    <s v="控股"/>
    <s v="河北新兴"/>
    <x v="30"/>
    <d v="2017-10-30T00:00:00"/>
    <d v="2019-09-05T00:00:00"/>
    <m/>
    <m/>
    <m/>
    <m/>
    <m/>
    <m/>
    <m/>
    <n v="0"/>
    <n v="0"/>
    <n v="118"/>
    <n v="83"/>
    <n v="0"/>
    <n v="0"/>
    <n v="0"/>
    <n v="0"/>
    <n v="2017"/>
    <x v="2"/>
  </r>
  <r>
    <n v="8986"/>
    <s v="沧州中山店"/>
    <x v="9"/>
    <s v="控股"/>
    <s v="河北新兴"/>
    <x v="28"/>
    <d v="2017-10-15T00:00:00"/>
    <d v="2019-09-05T00:00:00"/>
    <m/>
    <m/>
    <m/>
    <m/>
    <m/>
    <m/>
    <m/>
    <n v="0"/>
    <n v="0"/>
    <n v="118"/>
    <n v="83"/>
    <n v="0"/>
    <n v="0"/>
    <n v="0"/>
    <n v="0"/>
    <n v="2017"/>
    <x v="2"/>
  </r>
  <r>
    <n v="8987"/>
    <s v="沧州青县英伦店"/>
    <x v="9"/>
    <s v="控股"/>
    <s v="河北新兴"/>
    <x v="29"/>
    <d v="2018-01-15T00:00:00"/>
    <d v="2019-09-05T00:00:00"/>
    <m/>
    <m/>
    <m/>
    <m/>
    <m/>
    <m/>
    <m/>
    <n v="0"/>
    <n v="0"/>
    <n v="118"/>
    <n v="83"/>
    <n v="0"/>
    <n v="0"/>
    <n v="0"/>
    <n v="0"/>
    <n v="2018"/>
    <x v="4"/>
  </r>
  <r>
    <n v="8989"/>
    <s v="沧州弘仁里店"/>
    <x v="9"/>
    <s v="控股"/>
    <s v="河北新兴"/>
    <x v="29"/>
    <d v="2018-04-12T00:00:00"/>
    <d v="2019-09-05T00:00:00"/>
    <m/>
    <m/>
    <m/>
    <m/>
    <m/>
    <m/>
    <m/>
    <n v="0"/>
    <n v="0"/>
    <n v="118"/>
    <n v="83"/>
    <n v="0"/>
    <n v="0"/>
    <n v="0"/>
    <n v="0"/>
    <n v="2018"/>
    <x v="4"/>
  </r>
  <r>
    <n v="8994"/>
    <s v="沧州华北商厦店"/>
    <x v="9"/>
    <s v="控股"/>
    <s v="河北新兴"/>
    <x v="29"/>
    <d v="2018-06-01T00:00:00"/>
    <d v="2019-09-05T00:00:00"/>
    <m/>
    <m/>
    <m/>
    <m/>
    <m/>
    <m/>
    <m/>
    <n v="0"/>
    <n v="0"/>
    <n v="118"/>
    <n v="83"/>
    <n v="0"/>
    <n v="0"/>
    <n v="0"/>
    <n v="0"/>
    <n v="2018"/>
    <x v="4"/>
  </r>
  <r>
    <n v="8995"/>
    <s v="沧州青县帝豪店"/>
    <x v="9"/>
    <s v="控股"/>
    <s v="河北新兴"/>
    <x v="29"/>
    <d v="2017-04-17T00:00:00"/>
    <d v="2019-09-05T00:00:00"/>
    <m/>
    <m/>
    <m/>
    <m/>
    <m/>
    <m/>
    <m/>
    <n v="0"/>
    <n v="0"/>
    <n v="118"/>
    <n v="83"/>
    <n v="0"/>
    <n v="0"/>
    <n v="0"/>
    <n v="0"/>
    <n v="2017"/>
    <x v="2"/>
  </r>
  <r>
    <n v="8996"/>
    <s v="青县放心药店"/>
    <x v="9"/>
    <s v="控股"/>
    <s v="河北新兴"/>
    <x v="28"/>
    <d v="2009-08-10T00:00:00"/>
    <d v="2019-09-05T00:00:00"/>
    <m/>
    <m/>
    <m/>
    <m/>
    <m/>
    <m/>
    <m/>
    <n v="0"/>
    <n v="0"/>
    <n v="118"/>
    <n v="83"/>
    <n v="0"/>
    <n v="0"/>
    <n v="0"/>
    <n v="0"/>
    <n v="2009"/>
    <x v="0"/>
  </r>
  <r>
    <n v="9001"/>
    <s v="青县南海大街店"/>
    <x v="9"/>
    <s v="控股"/>
    <s v="河北新兴"/>
    <x v="28"/>
    <d v="2012-08-02T00:00:00"/>
    <d v="2019-09-05T00:00:00"/>
    <m/>
    <m/>
    <m/>
    <m/>
    <m/>
    <m/>
    <m/>
    <n v="0"/>
    <n v="0"/>
    <n v="118"/>
    <n v="83"/>
    <n v="0"/>
    <n v="0"/>
    <n v="0"/>
    <n v="0"/>
    <n v="2012"/>
    <x v="0"/>
  </r>
  <r>
    <n v="9002"/>
    <s v="青县南环店"/>
    <x v="9"/>
    <s v="控股"/>
    <s v="河北新兴"/>
    <x v="29"/>
    <d v="2015-09-10T00:00:00"/>
    <d v="2019-09-05T00:00:00"/>
    <m/>
    <m/>
    <m/>
    <m/>
    <m/>
    <m/>
    <m/>
    <n v="0"/>
    <n v="0"/>
    <n v="118"/>
    <n v="83"/>
    <n v="0"/>
    <n v="0"/>
    <n v="0"/>
    <n v="0"/>
    <n v="2015"/>
    <x v="0"/>
  </r>
  <r>
    <n v="9003"/>
    <s v="青县振兴店"/>
    <x v="9"/>
    <s v="控股"/>
    <s v="河北新兴"/>
    <x v="28"/>
    <d v="2011-11-01T00:00:00"/>
    <d v="2019-09-05T00:00:00"/>
    <m/>
    <m/>
    <m/>
    <m/>
    <m/>
    <m/>
    <m/>
    <n v="0"/>
    <n v="0"/>
    <n v="118"/>
    <n v="83"/>
    <n v="0"/>
    <n v="0"/>
    <n v="0"/>
    <n v="0"/>
    <n v="2011"/>
    <x v="0"/>
  </r>
  <r>
    <n v="9007"/>
    <s v="沧州康馨店"/>
    <x v="9"/>
    <s v="控股"/>
    <s v="河北新兴"/>
    <x v="28"/>
    <d v="2016-04-01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08"/>
    <s v="沧州康泽店"/>
    <x v="9"/>
    <s v="控股"/>
    <s v="河北新兴"/>
    <x v="28"/>
    <d v="2016-04-01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09"/>
    <s v="沧州聚仁店"/>
    <x v="9"/>
    <s v="控股"/>
    <s v="河北新兴"/>
    <x v="28"/>
    <d v="2016-04-01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10"/>
    <s v="沧州维明路店"/>
    <x v="9"/>
    <s v="控股"/>
    <s v="河北新兴"/>
    <x v="28"/>
    <d v="2016-04-01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11"/>
    <s v="沧州康健店"/>
    <x v="9"/>
    <s v="控股"/>
    <s v="河北新兴"/>
    <x v="28"/>
    <d v="2016-04-01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13"/>
    <s v="沧州康复店"/>
    <x v="9"/>
    <s v="控股"/>
    <s v="河北新兴"/>
    <x v="28"/>
    <d v="2016-04-01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15"/>
    <s v="沧州凤凰城店"/>
    <x v="9"/>
    <s v="控股"/>
    <s v="河北新兴"/>
    <x v="30"/>
    <d v="2016-07-31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16"/>
    <s v="沧州孔雀城店"/>
    <x v="9"/>
    <s v="控股"/>
    <s v="河北新兴"/>
    <x v="30"/>
    <d v="2016-06-16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17"/>
    <s v="沧州小代庄店"/>
    <x v="9"/>
    <s v="控股"/>
    <s v="河北新兴"/>
    <x v="30"/>
    <d v="2016-05-01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18"/>
    <s v="沧州东站店"/>
    <x v="9"/>
    <s v="控股"/>
    <s v="河北新兴"/>
    <x v="30"/>
    <d v="2016-05-31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19"/>
    <s v="沧州建北街店"/>
    <x v="9"/>
    <s v="控股"/>
    <s v="河北新兴"/>
    <x v="30"/>
    <d v="2016-06-15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21"/>
    <s v="沧州阳光国际店"/>
    <x v="9"/>
    <s v="控股"/>
    <s v="河北新兴"/>
    <x v="28"/>
    <d v="2016-11-08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23"/>
    <s v="沧州达仁店"/>
    <x v="9"/>
    <s v="控股"/>
    <s v="河北新兴"/>
    <x v="28"/>
    <d v="2016-12-15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24"/>
    <s v="沧州小树林店"/>
    <x v="9"/>
    <s v="控股"/>
    <s v="河北新兴"/>
    <x v="30"/>
    <d v="2017-03-15T00:00:00"/>
    <d v="2019-09-05T00:00:00"/>
    <m/>
    <m/>
    <m/>
    <m/>
    <m/>
    <m/>
    <m/>
    <n v="0"/>
    <n v="0"/>
    <n v="118"/>
    <n v="83"/>
    <n v="0"/>
    <n v="0"/>
    <n v="0"/>
    <n v="0"/>
    <n v="2017"/>
    <x v="2"/>
  </r>
  <r>
    <n v="9025"/>
    <s v="沧州狮城商场店"/>
    <x v="9"/>
    <s v="控股"/>
    <s v="河北新兴"/>
    <x v="30"/>
    <d v="2017-03-24T00:00:00"/>
    <d v="2019-09-05T00:00:00"/>
    <m/>
    <m/>
    <m/>
    <m/>
    <m/>
    <m/>
    <m/>
    <n v="0"/>
    <n v="0"/>
    <n v="118"/>
    <n v="83"/>
    <n v="0"/>
    <n v="0"/>
    <n v="0"/>
    <n v="0"/>
    <n v="2017"/>
    <x v="2"/>
  </r>
  <r>
    <n v="9026"/>
    <s v="沧州丽水花庭店"/>
    <x v="9"/>
    <s v="控股"/>
    <s v="河北新兴"/>
    <x v="30"/>
    <d v="2017-03-25T00:00:00"/>
    <d v="2019-09-05T00:00:00"/>
    <m/>
    <m/>
    <m/>
    <m/>
    <m/>
    <m/>
    <m/>
    <n v="0"/>
    <n v="0"/>
    <n v="118"/>
    <n v="83"/>
    <n v="0"/>
    <n v="0"/>
    <n v="0"/>
    <n v="0"/>
    <n v="2017"/>
    <x v="2"/>
  </r>
  <r>
    <n v="9029"/>
    <s v="沧州御河店"/>
    <x v="9"/>
    <s v="控股"/>
    <s v="河北新兴"/>
    <x v="28"/>
    <d v="2014-01-24T00:00:00"/>
    <d v="2019-09-05T00:00:00"/>
    <m/>
    <m/>
    <m/>
    <m/>
    <m/>
    <m/>
    <m/>
    <n v="0"/>
    <n v="0"/>
    <n v="118"/>
    <n v="83"/>
    <n v="0"/>
    <n v="0"/>
    <n v="0"/>
    <n v="0"/>
    <n v="2014"/>
    <x v="0"/>
  </r>
  <r>
    <n v="9033"/>
    <s v="沧州道东店"/>
    <x v="9"/>
    <s v="控股"/>
    <s v="河北新兴"/>
    <x v="28"/>
    <d v="2014-08-01T00:00:00"/>
    <d v="2019-09-05T00:00:00"/>
    <m/>
    <m/>
    <m/>
    <m/>
    <m/>
    <m/>
    <m/>
    <n v="0"/>
    <n v="0"/>
    <n v="118"/>
    <n v="83"/>
    <n v="0"/>
    <n v="0"/>
    <n v="0"/>
    <n v="0"/>
    <n v="2014"/>
    <x v="0"/>
  </r>
  <r>
    <n v="9034"/>
    <s v="沧州德合堂店"/>
    <x v="9"/>
    <s v="控股"/>
    <s v="河北新兴"/>
    <x v="28"/>
    <d v="2014-08-01T00:00:00"/>
    <d v="2019-09-05T00:00:00"/>
    <m/>
    <m/>
    <m/>
    <m/>
    <m/>
    <m/>
    <m/>
    <n v="0"/>
    <n v="0"/>
    <n v="118"/>
    <n v="83"/>
    <n v="0"/>
    <n v="0"/>
    <n v="0"/>
    <n v="0"/>
    <n v="2014"/>
    <x v="0"/>
  </r>
  <r>
    <n v="9036"/>
    <s v="沧州清池店"/>
    <x v="9"/>
    <s v="控股"/>
    <s v="河北新兴"/>
    <x v="28"/>
    <d v="2014-12-11T00:00:00"/>
    <d v="2019-09-05T00:00:00"/>
    <m/>
    <m/>
    <m/>
    <m/>
    <m/>
    <m/>
    <m/>
    <n v="0"/>
    <n v="0"/>
    <n v="118"/>
    <n v="83"/>
    <n v="0"/>
    <n v="0"/>
    <n v="0"/>
    <n v="0"/>
    <n v="2014"/>
    <x v="0"/>
  </r>
  <r>
    <n v="9037"/>
    <s v="沧州天成郡府店"/>
    <x v="9"/>
    <s v="控股"/>
    <s v="河北新兴"/>
    <x v="28"/>
    <d v="2015-02-18T00:00:00"/>
    <d v="2019-09-05T00:00:00"/>
    <m/>
    <m/>
    <m/>
    <m/>
    <m/>
    <m/>
    <m/>
    <n v="0"/>
    <n v="0"/>
    <n v="118"/>
    <n v="83"/>
    <n v="0"/>
    <n v="0"/>
    <n v="0"/>
    <n v="0"/>
    <n v="2015"/>
    <x v="0"/>
  </r>
  <r>
    <n v="9040"/>
    <s v="沧州中心医院店"/>
    <x v="9"/>
    <s v="控股"/>
    <s v="河北新兴"/>
    <x v="28"/>
    <d v="2015-12-05T00:00:00"/>
    <d v="2019-09-05T00:00:00"/>
    <m/>
    <m/>
    <m/>
    <m/>
    <m/>
    <m/>
    <m/>
    <n v="0"/>
    <n v="0"/>
    <n v="118"/>
    <n v="83"/>
    <n v="0"/>
    <n v="0"/>
    <n v="0"/>
    <n v="0"/>
    <n v="2015"/>
    <x v="0"/>
  </r>
  <r>
    <n v="9041"/>
    <s v="沧州孟村建设大街店"/>
    <x v="9"/>
    <s v="控股"/>
    <s v="河北新兴"/>
    <x v="28"/>
    <d v="2016-01-29T00:00:00"/>
    <d v="2019-09-05T00:00:00"/>
    <m/>
    <m/>
    <m/>
    <m/>
    <m/>
    <m/>
    <m/>
    <n v="0"/>
    <n v="0"/>
    <n v="118"/>
    <n v="83"/>
    <n v="0"/>
    <n v="0"/>
    <n v="0"/>
    <n v="0"/>
    <n v="2016"/>
    <x v="1"/>
  </r>
  <r>
    <n v="9042"/>
    <s v="沧州康宝店"/>
    <x v="9"/>
    <s v="控股"/>
    <s v="河北新兴"/>
    <x v="28"/>
    <d v="2010-07-31T00:00:00"/>
    <d v="2019-09-05T00:00:00"/>
    <m/>
    <m/>
    <m/>
    <m/>
    <m/>
    <m/>
    <m/>
    <n v="0"/>
    <n v="0"/>
    <n v="118"/>
    <n v="83"/>
    <n v="0"/>
    <n v="0"/>
    <n v="0"/>
    <n v="0"/>
    <n v="2010"/>
    <x v="0"/>
  </r>
  <r>
    <n v="9043"/>
    <s v="沧州新华店"/>
    <x v="9"/>
    <s v="控股"/>
    <s v="河北新兴"/>
    <x v="28"/>
    <d v="2010-07-31T00:00:00"/>
    <d v="2019-09-05T00:00:00"/>
    <m/>
    <m/>
    <m/>
    <m/>
    <m/>
    <m/>
    <m/>
    <n v="0"/>
    <n v="0"/>
    <n v="118"/>
    <n v="83"/>
    <n v="0"/>
    <n v="0"/>
    <n v="0"/>
    <n v="0"/>
    <n v="2010"/>
    <x v="0"/>
  </r>
  <r>
    <n v="9044"/>
    <s v="沧州志强路店"/>
    <x v="9"/>
    <s v="控股"/>
    <s v="河北新兴"/>
    <x v="28"/>
    <d v="2010-07-28T00:00:00"/>
    <d v="2019-09-05T00:00:00"/>
    <m/>
    <m/>
    <m/>
    <m/>
    <m/>
    <m/>
    <m/>
    <n v="0"/>
    <n v="0"/>
    <n v="118"/>
    <n v="83"/>
    <n v="0"/>
    <n v="0"/>
    <n v="0"/>
    <n v="0"/>
    <n v="2010"/>
    <x v="0"/>
  </r>
  <r>
    <n v="9057"/>
    <s v="沧州宏宇城店"/>
    <x v="9"/>
    <s v="控股"/>
    <s v="河北新兴"/>
    <x v="30"/>
    <d v="2017-08-01T00:00:00"/>
    <d v="2019-09-05T00:00:00"/>
    <m/>
    <m/>
    <m/>
    <m/>
    <m/>
    <m/>
    <m/>
    <n v="0"/>
    <n v="0"/>
    <n v="118"/>
    <n v="83"/>
    <n v="0"/>
    <n v="0"/>
    <n v="0"/>
    <n v="0"/>
    <n v="2017"/>
    <x v="2"/>
  </r>
  <r>
    <n v="9058"/>
    <s v="唐山惠民园店"/>
    <x v="9"/>
    <s v="控股"/>
    <s v="河北新兴"/>
    <x v="28"/>
    <d v="2016-09-03T00:00:00"/>
    <d v="2019-09-03T00:00:00"/>
    <m/>
    <m/>
    <m/>
    <m/>
    <m/>
    <m/>
    <m/>
    <n v="0"/>
    <n v="0"/>
    <n v="120"/>
    <n v="85"/>
    <n v="0"/>
    <n v="0"/>
    <n v="0"/>
    <n v="0"/>
    <n v="2016"/>
    <x v="1"/>
  </r>
  <r>
    <n v="9060"/>
    <s v="唐山银安店"/>
    <x v="9"/>
    <s v="控股"/>
    <s v="河北新兴"/>
    <x v="28"/>
    <d v="2016-12-18T00:00:00"/>
    <d v="2019-09-03T00:00:00"/>
    <m/>
    <m/>
    <m/>
    <m/>
    <m/>
    <m/>
    <m/>
    <n v="0"/>
    <n v="0"/>
    <n v="120"/>
    <n v="85"/>
    <n v="0"/>
    <n v="0"/>
    <n v="0"/>
    <n v="0"/>
    <n v="2016"/>
    <x v="1"/>
  </r>
  <r>
    <n v="9061"/>
    <s v="唐山河沿庄店"/>
    <x v="9"/>
    <s v="控股"/>
    <s v="河北新兴"/>
    <x v="28"/>
    <d v="2017-01-16T00:00:00"/>
    <d v="2019-09-03T00:00:00"/>
    <m/>
    <m/>
    <m/>
    <m/>
    <m/>
    <m/>
    <m/>
    <n v="0"/>
    <n v="0"/>
    <n v="120"/>
    <n v="85"/>
    <n v="0"/>
    <n v="0"/>
    <n v="0"/>
    <n v="0"/>
    <n v="2017"/>
    <x v="2"/>
  </r>
  <r>
    <n v="9064"/>
    <s v="唐山缸窑路店"/>
    <x v="9"/>
    <s v="控股"/>
    <s v="河北新兴"/>
    <x v="28"/>
    <d v="2011-11-01T00:00:00"/>
    <d v="2019-09-03T00:00:00"/>
    <m/>
    <m/>
    <m/>
    <m/>
    <m/>
    <m/>
    <m/>
    <n v="0"/>
    <n v="0"/>
    <n v="120"/>
    <n v="85"/>
    <n v="0"/>
    <n v="0"/>
    <n v="0"/>
    <n v="0"/>
    <n v="2011"/>
    <x v="0"/>
  </r>
  <r>
    <n v="9066"/>
    <s v="唐山龙泽路店"/>
    <x v="9"/>
    <s v="控股"/>
    <s v="河北新兴"/>
    <x v="28"/>
    <d v="2011-11-01T00:00:00"/>
    <d v="2019-09-03T00:00:00"/>
    <m/>
    <m/>
    <m/>
    <m/>
    <m/>
    <m/>
    <m/>
    <n v="0"/>
    <n v="0"/>
    <n v="120"/>
    <n v="85"/>
    <n v="0"/>
    <n v="0"/>
    <n v="0"/>
    <n v="0"/>
    <n v="2011"/>
    <x v="0"/>
  </r>
  <r>
    <n v="9072"/>
    <s v="唐山荣华道店"/>
    <x v="9"/>
    <s v="控股"/>
    <s v="河北新兴"/>
    <x v="28"/>
    <d v="2011-11-01T00:00:00"/>
    <d v="2019-09-03T00:00:00"/>
    <m/>
    <m/>
    <m/>
    <m/>
    <m/>
    <m/>
    <m/>
    <n v="0"/>
    <n v="0"/>
    <n v="120"/>
    <n v="85"/>
    <n v="0"/>
    <n v="0"/>
    <n v="0"/>
    <n v="0"/>
    <n v="2011"/>
    <x v="0"/>
  </r>
  <r>
    <n v="9073"/>
    <s v="唐山河北小区店"/>
    <x v="9"/>
    <s v="控股"/>
    <s v="河北新兴"/>
    <x v="28"/>
    <d v="2011-11-01T00:00:00"/>
    <d v="2019-09-03T00:00:00"/>
    <m/>
    <m/>
    <m/>
    <m/>
    <m/>
    <m/>
    <m/>
    <n v="0"/>
    <n v="0"/>
    <n v="120"/>
    <n v="85"/>
    <n v="0"/>
    <n v="0"/>
    <n v="0"/>
    <n v="0"/>
    <n v="2011"/>
    <x v="0"/>
  </r>
  <r>
    <n v="9074"/>
    <s v="张家口钻石路店"/>
    <x v="9"/>
    <s v="控股"/>
    <s v="河北新兴"/>
    <x v="28"/>
    <d v="2010-09-28T00:00:00"/>
    <d v="2019-09-03T00:00:00"/>
    <m/>
    <m/>
    <m/>
    <m/>
    <m/>
    <m/>
    <m/>
    <n v="0"/>
    <n v="0"/>
    <n v="120"/>
    <n v="85"/>
    <n v="0"/>
    <n v="0"/>
    <n v="0"/>
    <n v="0"/>
    <n v="2010"/>
    <x v="0"/>
  </r>
  <r>
    <n v="9075"/>
    <s v="张家口商务街店"/>
    <x v="9"/>
    <s v="控股"/>
    <s v="河北新兴"/>
    <x v="28"/>
    <d v="2011-06-21T00:00:00"/>
    <d v="2019-09-03T00:00:00"/>
    <m/>
    <m/>
    <m/>
    <m/>
    <m/>
    <m/>
    <m/>
    <n v="0"/>
    <n v="0"/>
    <n v="120"/>
    <n v="85"/>
    <n v="0"/>
    <n v="0"/>
    <n v="0"/>
    <n v="0"/>
    <n v="2011"/>
    <x v="0"/>
  </r>
  <r>
    <n v="9076"/>
    <s v="张家口工人村店"/>
    <x v="9"/>
    <s v="控股"/>
    <s v="河北新兴"/>
    <x v="28"/>
    <d v="2011-06-21T00:00:00"/>
    <d v="2019-09-03T00:00:00"/>
    <m/>
    <m/>
    <m/>
    <m/>
    <m/>
    <m/>
    <m/>
    <n v="0"/>
    <n v="0"/>
    <n v="120"/>
    <n v="85"/>
    <n v="0"/>
    <n v="0"/>
    <n v="0"/>
    <n v="0"/>
    <n v="2011"/>
    <x v="0"/>
  </r>
  <r>
    <n v="9078"/>
    <s v="张家口长青路店"/>
    <x v="9"/>
    <s v="控股"/>
    <s v="河北新兴"/>
    <x v="28"/>
    <d v="2012-01-12T00:00:00"/>
    <d v="2019-09-03T00:00:00"/>
    <m/>
    <m/>
    <m/>
    <m/>
    <m/>
    <m/>
    <m/>
    <n v="0"/>
    <n v="0"/>
    <n v="120"/>
    <n v="85"/>
    <n v="0"/>
    <n v="0"/>
    <n v="0"/>
    <n v="0"/>
    <n v="2012"/>
    <x v="0"/>
  </r>
  <r>
    <n v="9079"/>
    <s v="张家口红旗楼店"/>
    <x v="9"/>
    <s v="控股"/>
    <s v="河北新兴"/>
    <x v="28"/>
    <d v="2003-11-08T00:00:00"/>
    <d v="2019-09-03T00:00:00"/>
    <m/>
    <m/>
    <m/>
    <m/>
    <m/>
    <m/>
    <m/>
    <n v="0"/>
    <n v="0"/>
    <n v="120"/>
    <n v="85"/>
    <n v="0"/>
    <n v="0"/>
    <n v="0"/>
    <n v="0"/>
    <n v="2003"/>
    <x v="0"/>
  </r>
  <r>
    <n v="9080"/>
    <s v="张家口马路街店"/>
    <x v="9"/>
    <s v="控股"/>
    <s v="河北新兴"/>
    <x v="28"/>
    <d v="2003-11-08T00:00:00"/>
    <d v="2019-09-03T00:00:00"/>
    <m/>
    <m/>
    <m/>
    <m/>
    <m/>
    <m/>
    <m/>
    <n v="0"/>
    <n v="0"/>
    <n v="120"/>
    <n v="85"/>
    <n v="0"/>
    <n v="0"/>
    <n v="0"/>
    <n v="0"/>
    <n v="2003"/>
    <x v="0"/>
  </r>
  <r>
    <n v="9081"/>
    <s v="张家口新华街店"/>
    <x v="9"/>
    <s v="控股"/>
    <s v="河北新兴"/>
    <x v="28"/>
    <d v="2003-11-08T00:00:00"/>
    <d v="2019-09-03T00:00:00"/>
    <m/>
    <m/>
    <m/>
    <m/>
    <m/>
    <m/>
    <m/>
    <n v="0"/>
    <n v="0"/>
    <n v="120"/>
    <n v="85"/>
    <n v="0"/>
    <n v="0"/>
    <n v="0"/>
    <n v="0"/>
    <n v="2003"/>
    <x v="0"/>
  </r>
  <r>
    <n v="9082"/>
    <s v="张家口二五一街店"/>
    <x v="9"/>
    <s v="控股"/>
    <s v="河北新兴"/>
    <x v="28"/>
    <d v="2003-11-08T00:00:00"/>
    <d v="2019-09-03T00:00:00"/>
    <m/>
    <m/>
    <m/>
    <m/>
    <m/>
    <m/>
    <m/>
    <n v="0"/>
    <n v="0"/>
    <n v="120"/>
    <n v="85"/>
    <n v="0"/>
    <n v="0"/>
    <n v="0"/>
    <n v="0"/>
    <n v="2003"/>
    <x v="0"/>
  </r>
  <r>
    <n v="9083"/>
    <s v="张家口惠安苑店"/>
    <x v="9"/>
    <s v="控股"/>
    <s v="河北新兴"/>
    <x v="28"/>
    <d v="2003-11-08T00:00:00"/>
    <d v="2019-09-03T00:00:00"/>
    <m/>
    <m/>
    <m/>
    <m/>
    <m/>
    <m/>
    <m/>
    <n v="0"/>
    <n v="0"/>
    <n v="120"/>
    <n v="85"/>
    <n v="0"/>
    <n v="0"/>
    <n v="0"/>
    <n v="0"/>
    <n v="2003"/>
    <x v="0"/>
  </r>
  <r>
    <n v="9084"/>
    <s v="张家口武城街店"/>
    <x v="9"/>
    <s v="控股"/>
    <s v="河北新兴"/>
    <x v="28"/>
    <d v="2010-01-25T00:00:00"/>
    <d v="2019-09-03T00:00:00"/>
    <m/>
    <m/>
    <m/>
    <m/>
    <m/>
    <m/>
    <m/>
    <n v="0"/>
    <n v="0"/>
    <n v="120"/>
    <n v="85"/>
    <n v="0"/>
    <n v="0"/>
    <n v="0"/>
    <n v="0"/>
    <n v="2010"/>
    <x v="0"/>
  </r>
  <r>
    <n v="9085"/>
    <s v="张家口南站店"/>
    <x v="9"/>
    <s v="控股"/>
    <s v="河北新兴"/>
    <x v="28"/>
    <d v="2010-01-25T00:00:00"/>
    <d v="2019-09-03T00:00:00"/>
    <m/>
    <m/>
    <m/>
    <m/>
    <m/>
    <m/>
    <m/>
    <n v="0"/>
    <n v="0"/>
    <n v="120"/>
    <n v="85"/>
    <n v="0"/>
    <n v="0"/>
    <n v="0"/>
    <n v="0"/>
    <n v="2010"/>
    <x v="0"/>
  </r>
  <r>
    <n v="9086"/>
    <s v="张家口花园街店"/>
    <x v="9"/>
    <s v="控股"/>
    <s v="河北新兴"/>
    <x v="28"/>
    <d v="2010-03-15T00:00:00"/>
    <d v="2019-09-03T00:00:00"/>
    <m/>
    <m/>
    <m/>
    <m/>
    <m/>
    <m/>
    <m/>
    <n v="0"/>
    <n v="0"/>
    <n v="120"/>
    <n v="85"/>
    <n v="0"/>
    <n v="0"/>
    <n v="0"/>
    <n v="0"/>
    <n v="2010"/>
    <x v="0"/>
  </r>
  <r>
    <n v="9087"/>
    <s v="张家口天秀小区店"/>
    <x v="9"/>
    <s v="控股"/>
    <s v="河北新兴"/>
    <x v="28"/>
    <d v="2010-05-01T00:00:00"/>
    <d v="2019-09-03T00:00:00"/>
    <m/>
    <m/>
    <m/>
    <m/>
    <m/>
    <m/>
    <m/>
    <n v="0"/>
    <n v="0"/>
    <n v="120"/>
    <n v="85"/>
    <n v="0"/>
    <n v="0"/>
    <n v="0"/>
    <n v="0"/>
    <n v="2010"/>
    <x v="0"/>
  </r>
  <r>
    <n v="9088"/>
    <s v="张家口公园路店"/>
    <x v="9"/>
    <s v="控股"/>
    <s v="河北新兴"/>
    <x v="28"/>
    <d v="2010-06-26T00:00:00"/>
    <d v="2019-09-03T00:00:00"/>
    <m/>
    <m/>
    <m/>
    <m/>
    <m/>
    <m/>
    <m/>
    <n v="0"/>
    <n v="0"/>
    <n v="120"/>
    <n v="85"/>
    <n v="0"/>
    <n v="0"/>
    <n v="0"/>
    <n v="0"/>
    <n v="2010"/>
    <x v="0"/>
  </r>
  <r>
    <n v="9089"/>
    <s v="张家口西苑店"/>
    <x v="9"/>
    <s v="控股"/>
    <s v="河北新兴"/>
    <x v="28"/>
    <d v="2010-08-30T00:00:00"/>
    <d v="2019-09-03T00:00:00"/>
    <m/>
    <m/>
    <m/>
    <m/>
    <m/>
    <m/>
    <m/>
    <n v="0"/>
    <n v="0"/>
    <n v="120"/>
    <n v="85"/>
    <n v="0"/>
    <n v="0"/>
    <n v="0"/>
    <n v="0"/>
    <n v="2010"/>
    <x v="0"/>
  </r>
  <r>
    <n v="9090"/>
    <s v="恒康第一药房"/>
    <x v="9"/>
    <s v="控股"/>
    <s v="河北新兴"/>
    <x v="28"/>
    <d v="2005-02-01T00:00:00"/>
    <d v="2019-08-29T00:00:00"/>
    <m/>
    <m/>
    <m/>
    <m/>
    <m/>
    <m/>
    <m/>
    <n v="0"/>
    <n v="0"/>
    <n v="125"/>
    <n v="90"/>
    <n v="0"/>
    <n v="0"/>
    <n v="0"/>
    <n v="0"/>
    <n v="2005"/>
    <x v="0"/>
  </r>
  <r>
    <n v="9091"/>
    <s v="恒康第二药房"/>
    <x v="9"/>
    <s v="控股"/>
    <s v="河北新兴"/>
    <x v="28"/>
    <d v="2005-02-01T00:00:00"/>
    <d v="2019-08-29T00:00:00"/>
    <m/>
    <m/>
    <m/>
    <m/>
    <m/>
    <m/>
    <m/>
    <n v="0"/>
    <n v="0"/>
    <n v="125"/>
    <n v="90"/>
    <n v="0"/>
    <n v="0"/>
    <n v="0"/>
    <n v="0"/>
    <n v="2005"/>
    <x v="0"/>
  </r>
  <r>
    <n v="9092"/>
    <s v="恒康第三药房"/>
    <x v="9"/>
    <s v="控股"/>
    <s v="河北新兴"/>
    <x v="28"/>
    <d v="2005-02-01T00:00:00"/>
    <d v="2019-08-29T00:00:00"/>
    <m/>
    <m/>
    <m/>
    <m/>
    <m/>
    <m/>
    <m/>
    <n v="0"/>
    <n v="0"/>
    <n v="125"/>
    <n v="90"/>
    <n v="0"/>
    <n v="0"/>
    <n v="0"/>
    <n v="0"/>
    <n v="2005"/>
    <x v="0"/>
  </r>
  <r>
    <n v="9093"/>
    <s v="恒康第五药房"/>
    <x v="9"/>
    <s v="控股"/>
    <s v="河北新兴"/>
    <x v="28"/>
    <d v="2007-08-01T00:00:00"/>
    <d v="2019-08-29T00:00:00"/>
    <m/>
    <m/>
    <m/>
    <m/>
    <m/>
    <m/>
    <m/>
    <n v="0"/>
    <n v="0"/>
    <n v="125"/>
    <n v="90"/>
    <n v="0"/>
    <n v="0"/>
    <n v="0"/>
    <n v="0"/>
    <n v="2007"/>
    <x v="0"/>
  </r>
  <r>
    <n v="9094"/>
    <s v="恒康第六药房"/>
    <x v="9"/>
    <s v="控股"/>
    <s v="河北新兴"/>
    <x v="28"/>
    <d v="2008-03-01T00:00:00"/>
    <d v="2019-08-29T00:00:00"/>
    <m/>
    <m/>
    <m/>
    <m/>
    <m/>
    <m/>
    <m/>
    <n v="0"/>
    <n v="0"/>
    <n v="125"/>
    <n v="90"/>
    <n v="0"/>
    <n v="0"/>
    <n v="0"/>
    <n v="0"/>
    <n v="2008"/>
    <x v="0"/>
  </r>
  <r>
    <n v="9095"/>
    <s v="恒康第七药房"/>
    <x v="9"/>
    <s v="控股"/>
    <s v="河北新兴"/>
    <x v="30"/>
    <d v="2014-10-01T00:00:00"/>
    <d v="2019-08-29T00:00:00"/>
    <m/>
    <m/>
    <m/>
    <m/>
    <m/>
    <m/>
    <m/>
    <n v="0"/>
    <n v="0"/>
    <n v="125"/>
    <n v="90"/>
    <n v="0"/>
    <n v="0"/>
    <n v="0"/>
    <n v="0"/>
    <n v="2014"/>
    <x v="0"/>
  </r>
  <r>
    <n v="9099"/>
    <s v="恒康第十一药房"/>
    <x v="9"/>
    <s v="控股"/>
    <s v="河北新兴"/>
    <x v="28"/>
    <d v="2005-02-01T00:00:00"/>
    <d v="2019-08-29T00:00:00"/>
    <m/>
    <m/>
    <m/>
    <m/>
    <m/>
    <m/>
    <m/>
    <n v="0"/>
    <n v="0"/>
    <n v="125"/>
    <n v="90"/>
    <n v="0"/>
    <n v="0"/>
    <n v="0"/>
    <n v="0"/>
    <n v="2005"/>
    <x v="0"/>
  </r>
  <r>
    <n v="9101"/>
    <s v="恒康第十三药房"/>
    <x v="9"/>
    <s v="控股"/>
    <s v="河北新兴"/>
    <x v="28"/>
    <d v="2005-02-01T00:00:00"/>
    <d v="2019-08-29T00:00:00"/>
    <m/>
    <m/>
    <m/>
    <m/>
    <m/>
    <m/>
    <m/>
    <n v="0"/>
    <n v="0"/>
    <n v="125"/>
    <n v="90"/>
    <n v="0"/>
    <n v="0"/>
    <n v="0"/>
    <n v="0"/>
    <n v="2005"/>
    <x v="0"/>
  </r>
  <r>
    <n v="9106"/>
    <s v="为民药房康源店"/>
    <x v="9"/>
    <s v="控股"/>
    <s v="河北新兴"/>
    <x v="29"/>
    <d v="2012-05-01T00:00:00"/>
    <d v="2019-08-29T00:00:00"/>
    <m/>
    <m/>
    <m/>
    <m/>
    <m/>
    <m/>
    <m/>
    <n v="0"/>
    <n v="0"/>
    <n v="125"/>
    <n v="90"/>
    <n v="0"/>
    <n v="0"/>
    <n v="0"/>
    <n v="0"/>
    <n v="2012"/>
    <x v="0"/>
  </r>
  <r>
    <n v="9108"/>
    <s v="为民中心店"/>
    <x v="9"/>
    <s v="控股"/>
    <s v="河北新兴"/>
    <x v="30"/>
    <d v="2017-06-23T00:00:00"/>
    <d v="2019-08-29T00:00:00"/>
    <m/>
    <m/>
    <m/>
    <m/>
    <m/>
    <m/>
    <m/>
    <n v="0"/>
    <n v="0"/>
    <n v="125"/>
    <n v="90"/>
    <n v="0"/>
    <n v="0"/>
    <n v="0"/>
    <n v="0"/>
    <n v="2017"/>
    <x v="2"/>
  </r>
  <r>
    <n v="9110"/>
    <s v="为民福苑店"/>
    <x v="9"/>
    <s v="控股"/>
    <s v="河北新兴"/>
    <x v="28"/>
    <d v="2013-01-01T00:00:00"/>
    <d v="2019-08-29T00:00:00"/>
    <m/>
    <m/>
    <m/>
    <m/>
    <m/>
    <m/>
    <m/>
    <n v="0"/>
    <n v="0"/>
    <n v="125"/>
    <n v="90"/>
    <n v="0"/>
    <n v="0"/>
    <n v="0"/>
    <n v="0"/>
    <n v="2013"/>
    <x v="0"/>
  </r>
  <r>
    <n v="9114"/>
    <s v="为民静安店"/>
    <x v="9"/>
    <s v="控股"/>
    <s v="河北新兴"/>
    <x v="28"/>
    <d v="2005-02-01T00:00:00"/>
    <d v="2019-08-29T00:00:00"/>
    <m/>
    <m/>
    <m/>
    <m/>
    <m/>
    <m/>
    <m/>
    <n v="0"/>
    <n v="0"/>
    <n v="125"/>
    <n v="90"/>
    <n v="0"/>
    <n v="0"/>
    <n v="0"/>
    <n v="0"/>
    <n v="2005"/>
    <x v="0"/>
  </r>
  <r>
    <n v="9115"/>
    <s v="为民滏兴店"/>
    <x v="9"/>
    <s v="控股"/>
    <s v="河北新兴"/>
    <x v="28"/>
    <d v="2017-06-26T00:00:00"/>
    <d v="2019-08-29T00:00:00"/>
    <m/>
    <m/>
    <m/>
    <m/>
    <m/>
    <m/>
    <m/>
    <n v="0"/>
    <n v="0"/>
    <n v="125"/>
    <n v="90"/>
    <n v="0"/>
    <n v="0"/>
    <n v="0"/>
    <n v="0"/>
    <n v="2017"/>
    <x v="2"/>
  </r>
  <r>
    <n v="9118"/>
    <s v="为民红旗店"/>
    <x v="9"/>
    <s v="控股"/>
    <s v="河北新兴"/>
    <x v="28"/>
    <d v="2004-09-01T00:00:00"/>
    <d v="2019-08-29T00:00:00"/>
    <m/>
    <m/>
    <m/>
    <m/>
    <m/>
    <m/>
    <m/>
    <n v="0"/>
    <n v="0"/>
    <n v="125"/>
    <n v="90"/>
    <n v="0"/>
    <n v="0"/>
    <n v="0"/>
    <n v="0"/>
    <n v="2004"/>
    <x v="0"/>
  </r>
  <r>
    <n v="9119"/>
    <s v="为民广厦店"/>
    <x v="9"/>
    <s v="控股"/>
    <s v="河北新兴"/>
    <x v="28"/>
    <d v="2006-01-01T00:00:00"/>
    <d v="2019-08-29T00:00:00"/>
    <m/>
    <m/>
    <m/>
    <m/>
    <m/>
    <m/>
    <m/>
    <n v="0"/>
    <n v="0"/>
    <n v="125"/>
    <n v="90"/>
    <n v="0"/>
    <n v="0"/>
    <n v="0"/>
    <n v="0"/>
    <n v="2006"/>
    <x v="0"/>
  </r>
  <r>
    <n v="9121"/>
    <s v="为民保康店"/>
    <x v="9"/>
    <s v="控股"/>
    <s v="河北新兴"/>
    <x v="28"/>
    <d v="2004-09-01T00:00:00"/>
    <d v="2019-08-29T00:00:00"/>
    <m/>
    <m/>
    <m/>
    <m/>
    <m/>
    <m/>
    <m/>
    <n v="0"/>
    <n v="0"/>
    <n v="125"/>
    <n v="90"/>
    <n v="0"/>
    <n v="0"/>
    <n v="0"/>
    <n v="0"/>
    <n v="2004"/>
    <x v="0"/>
  </r>
  <r>
    <n v="9122"/>
    <s v="为民康复店"/>
    <x v="9"/>
    <s v="控股"/>
    <s v="河北新兴"/>
    <x v="28"/>
    <d v="2004-09-01T00:00:00"/>
    <d v="2019-08-29T00:00:00"/>
    <m/>
    <m/>
    <m/>
    <m/>
    <m/>
    <m/>
    <m/>
    <n v="0"/>
    <n v="0"/>
    <n v="125"/>
    <n v="90"/>
    <n v="0"/>
    <n v="0"/>
    <n v="0"/>
    <n v="0"/>
    <n v="2004"/>
    <x v="0"/>
  </r>
  <r>
    <n v="9124"/>
    <s v="为民赵圈店"/>
    <x v="9"/>
    <s v="控股"/>
    <s v="河北新兴"/>
    <x v="28"/>
    <d v="2004-09-01T00:00:00"/>
    <d v="2019-08-29T00:00:00"/>
    <m/>
    <m/>
    <m/>
    <m/>
    <m/>
    <m/>
    <m/>
    <n v="0"/>
    <n v="0"/>
    <n v="125"/>
    <n v="90"/>
    <n v="0"/>
    <n v="0"/>
    <n v="0"/>
    <n v="0"/>
    <n v="2004"/>
    <x v="0"/>
  </r>
  <r>
    <n v="9125"/>
    <s v="为民北沼店"/>
    <x v="9"/>
    <s v="控股"/>
    <s v="河北新兴"/>
    <x v="29"/>
    <d v="2017-06-23T00:00:00"/>
    <d v="2019-08-29T00:00:00"/>
    <m/>
    <m/>
    <m/>
    <m/>
    <m/>
    <m/>
    <m/>
    <n v="0"/>
    <n v="0"/>
    <n v="125"/>
    <n v="90"/>
    <n v="0"/>
    <n v="0"/>
    <n v="0"/>
    <n v="0"/>
    <n v="2017"/>
    <x v="2"/>
  </r>
  <r>
    <n v="9126"/>
    <s v="为民赵圈三店"/>
    <x v="9"/>
    <s v="控股"/>
    <s v="河北新兴"/>
    <x v="29"/>
    <d v="2015-08-01T00:00:00"/>
    <d v="2019-08-29T00:00:00"/>
    <m/>
    <m/>
    <m/>
    <m/>
    <m/>
    <m/>
    <m/>
    <n v="0"/>
    <n v="0"/>
    <n v="125"/>
    <n v="90"/>
    <n v="0"/>
    <n v="0"/>
    <n v="0"/>
    <n v="0"/>
    <n v="2015"/>
    <x v="0"/>
  </r>
  <r>
    <n v="9127"/>
    <s v="为民永兴店"/>
    <x v="9"/>
    <s v="控股"/>
    <s v="河北新兴"/>
    <x v="28"/>
    <d v="2006-01-01T00:00:00"/>
    <d v="2019-08-29T00:00:00"/>
    <m/>
    <m/>
    <m/>
    <m/>
    <m/>
    <m/>
    <m/>
    <n v="0"/>
    <n v="0"/>
    <n v="125"/>
    <n v="90"/>
    <n v="0"/>
    <n v="0"/>
    <n v="0"/>
    <n v="0"/>
    <n v="2006"/>
    <x v="0"/>
  </r>
  <r>
    <n v="9128"/>
    <s v="为民光明店"/>
    <x v="9"/>
    <s v="控股"/>
    <s v="河北新兴"/>
    <x v="28"/>
    <d v="2004-09-01T00:00:00"/>
    <d v="2019-08-29T00:00:00"/>
    <m/>
    <m/>
    <m/>
    <m/>
    <m/>
    <m/>
    <m/>
    <n v="0"/>
    <n v="0"/>
    <n v="125"/>
    <n v="90"/>
    <n v="0"/>
    <n v="0"/>
    <n v="0"/>
    <n v="0"/>
    <n v="2004"/>
    <x v="0"/>
  </r>
  <r>
    <n v="9131"/>
    <s v="为民利康店"/>
    <x v="9"/>
    <s v="控股"/>
    <s v="河北新兴"/>
    <x v="28"/>
    <d v="2004-09-01T00:00:00"/>
    <d v="2019-08-29T00:00:00"/>
    <m/>
    <m/>
    <m/>
    <m/>
    <m/>
    <m/>
    <m/>
    <n v="0"/>
    <n v="0"/>
    <n v="125"/>
    <n v="90"/>
    <n v="0"/>
    <n v="0"/>
    <n v="0"/>
    <n v="0"/>
    <n v="2004"/>
    <x v="0"/>
  </r>
  <r>
    <n v="9134"/>
    <s v="为民太阳城店"/>
    <x v="9"/>
    <s v="控股"/>
    <s v="河北新兴"/>
    <x v="29"/>
    <d v="2009-12-01T00:00:00"/>
    <d v="2019-08-29T00:00:00"/>
    <m/>
    <m/>
    <m/>
    <m/>
    <m/>
    <m/>
    <m/>
    <n v="0"/>
    <n v="0"/>
    <n v="125"/>
    <n v="90"/>
    <n v="0"/>
    <n v="0"/>
    <n v="0"/>
    <n v="0"/>
    <n v="2009"/>
    <x v="0"/>
  </r>
  <r>
    <n v="9137"/>
    <s v="为民招贤店"/>
    <x v="9"/>
    <s v="控股"/>
    <s v="河北新兴"/>
    <x v="29"/>
    <d v="2017-06-23T00:00:00"/>
    <d v="2019-08-29T00:00:00"/>
    <m/>
    <m/>
    <m/>
    <m/>
    <m/>
    <m/>
    <m/>
    <n v="0"/>
    <n v="0"/>
    <n v="125"/>
    <n v="90"/>
    <n v="0"/>
    <n v="0"/>
    <n v="0"/>
    <n v="0"/>
    <n v="2017"/>
    <x v="2"/>
  </r>
  <r>
    <n v="9138"/>
    <s v="为民大庆东路店"/>
    <x v="9"/>
    <s v="控股"/>
    <s v="河北新兴"/>
    <x v="29"/>
    <d v="2012-01-01T00:00:00"/>
    <d v="2019-08-29T00:00:00"/>
    <m/>
    <m/>
    <m/>
    <m/>
    <m/>
    <m/>
    <m/>
    <n v="0"/>
    <n v="0"/>
    <n v="125"/>
    <n v="90"/>
    <n v="0"/>
    <n v="0"/>
    <n v="0"/>
    <n v="0"/>
    <n v="2012"/>
    <x v="0"/>
  </r>
  <r>
    <n v="9140"/>
    <s v="为民药房第三十九店"/>
    <x v="9"/>
    <s v="控股"/>
    <s v="河北新兴"/>
    <x v="29"/>
    <d v="2018-12-10T00:00:00"/>
    <d v="2019-08-29T00:00:00"/>
    <m/>
    <m/>
    <m/>
    <m/>
    <m/>
    <m/>
    <m/>
    <n v="0"/>
    <n v="0"/>
    <n v="125"/>
    <n v="90"/>
    <n v="0"/>
    <n v="0"/>
    <n v="0"/>
    <n v="0"/>
    <n v="2018"/>
    <x v="4"/>
  </r>
  <r>
    <n v="9141"/>
    <s v="为民邓庄店"/>
    <x v="9"/>
    <s v="控股"/>
    <s v="河北新兴"/>
    <x v="29"/>
    <d v="2012-09-01T00:00:00"/>
    <d v="2019-08-29T00:00:00"/>
    <m/>
    <m/>
    <m/>
    <m/>
    <m/>
    <m/>
    <m/>
    <n v="0"/>
    <n v="0"/>
    <n v="125"/>
    <n v="90"/>
    <n v="0"/>
    <n v="0"/>
    <n v="0"/>
    <n v="0"/>
    <n v="2012"/>
    <x v="0"/>
  </r>
  <r>
    <n v="9143"/>
    <s v="泰州市博爱鼓楼店"/>
    <x v="3"/>
    <s v="控股"/>
    <s v="泰州博爱"/>
    <x v="22"/>
    <d v="2018-09-27T00:00:00"/>
    <d v="2019-04-19T00:00:00"/>
    <m/>
    <m/>
    <m/>
    <m/>
    <m/>
    <m/>
    <m/>
    <n v="0"/>
    <n v="0"/>
    <n v="257"/>
    <n v="222"/>
    <n v="0"/>
    <n v="0"/>
    <n v="0"/>
    <n v="0"/>
    <n v="2018"/>
    <x v="4"/>
  </r>
  <r>
    <n v="9154"/>
    <s v="武汉民意上街店"/>
    <x v="8"/>
    <s v="直营"/>
    <m/>
    <x v="0"/>
    <d v="2018-12-08T00:00:00"/>
    <d v="2018-12-08T00:00:00"/>
    <m/>
    <m/>
    <m/>
    <m/>
    <m/>
    <m/>
    <m/>
    <n v="0"/>
    <n v="0"/>
    <n v="389"/>
    <n v="330"/>
    <n v="0"/>
    <n v="0"/>
    <n v="0"/>
    <n v="0"/>
    <n v="2018"/>
    <x v="4"/>
  </r>
  <r>
    <n v="9155"/>
    <s v="武汉康福路店"/>
    <x v="8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156"/>
    <s v="南昌孺子路农贸市场店"/>
    <x v="5"/>
    <s v="直营"/>
    <m/>
    <x v="4"/>
    <d v="2018-12-22T00:00:00"/>
    <d v="2018-12-22T00:00:00"/>
    <m/>
    <m/>
    <m/>
    <m/>
    <m/>
    <m/>
    <m/>
    <n v="0"/>
    <n v="0"/>
    <n v="375"/>
    <n v="330"/>
    <n v="0"/>
    <n v="0"/>
    <n v="0"/>
    <n v="0"/>
    <n v="2018"/>
    <x v="4"/>
  </r>
  <r>
    <n v="9164"/>
    <s v="祁阳陶铸路二店"/>
    <x v="1"/>
    <s v="直营"/>
    <m/>
    <x v="0"/>
    <d v="2018-12-22T00:00:00"/>
    <d v="2018-12-22T00:00:00"/>
    <m/>
    <m/>
    <m/>
    <m/>
    <m/>
    <m/>
    <m/>
    <n v="0"/>
    <n v="0"/>
    <n v="375"/>
    <n v="330"/>
    <n v="0"/>
    <n v="0"/>
    <n v="0"/>
    <n v="0"/>
    <n v="2018"/>
    <x v="4"/>
  </r>
  <r>
    <n v="9170"/>
    <s v="剑河路医保店"/>
    <x v="2"/>
    <s v="直营"/>
    <m/>
    <x v="31"/>
    <d v="2019-04-13T00:00:00"/>
    <d v="2019-04-13T00:00:00"/>
    <m/>
    <m/>
    <m/>
    <m/>
    <m/>
    <m/>
    <m/>
    <n v="0"/>
    <n v="0"/>
    <n v="263"/>
    <n v="228"/>
    <n v="0"/>
    <n v="0"/>
    <n v="0"/>
    <n v="0"/>
    <n v="2019"/>
    <x v="3"/>
  </r>
  <r>
    <n v="9175"/>
    <s v="武汉君安花园店"/>
    <x v="8"/>
    <s v="直营"/>
    <m/>
    <x v="0"/>
    <d v="2018-11-30T00:00:00"/>
    <d v="2018-11-30T00:00:00"/>
    <m/>
    <m/>
    <m/>
    <m/>
    <m/>
    <m/>
    <m/>
    <n v="0"/>
    <n v="0"/>
    <n v="397"/>
    <n v="330"/>
    <n v="0"/>
    <n v="0"/>
    <n v="0"/>
    <n v="0"/>
    <n v="2018"/>
    <x v="4"/>
  </r>
  <r>
    <n v="9176"/>
    <s v="武汉水墨雅苑店"/>
    <x v="8"/>
    <s v="直营"/>
    <m/>
    <x v="0"/>
    <d v="2018-12-01T00:00:00"/>
    <d v="2018-12-01T00:00:00"/>
    <m/>
    <m/>
    <m/>
    <m/>
    <m/>
    <m/>
    <m/>
    <n v="0"/>
    <n v="0"/>
    <n v="396"/>
    <n v="330"/>
    <n v="0"/>
    <n v="0"/>
    <n v="0"/>
    <n v="0"/>
    <n v="2018"/>
    <x v="4"/>
  </r>
  <r>
    <n v="9177"/>
    <s v="武汉花山小区店"/>
    <x v="8"/>
    <s v="直营"/>
    <m/>
    <x v="0"/>
    <d v="2018-12-22T00:00:00"/>
    <d v="2018-12-22T00:00:00"/>
    <m/>
    <m/>
    <m/>
    <m/>
    <m/>
    <m/>
    <m/>
    <n v="0"/>
    <n v="0"/>
    <n v="375"/>
    <n v="330"/>
    <n v="0"/>
    <n v="0"/>
    <n v="0"/>
    <n v="0"/>
    <n v="2018"/>
    <x v="4"/>
  </r>
  <r>
    <n v="9178"/>
    <s v="武汉金地花园店"/>
    <x v="8"/>
    <s v="直营"/>
    <m/>
    <x v="0"/>
    <d v="2018-12-15T00:00:00"/>
    <d v="2018-12-15T00:00:00"/>
    <m/>
    <m/>
    <m/>
    <m/>
    <m/>
    <m/>
    <m/>
    <n v="0"/>
    <n v="0"/>
    <n v="382"/>
    <n v="330"/>
    <n v="0"/>
    <n v="0"/>
    <n v="0"/>
    <n v="0"/>
    <n v="2018"/>
    <x v="4"/>
  </r>
  <r>
    <n v="9180"/>
    <s v="武汉纸坊大街店"/>
    <x v="8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181"/>
    <s v="邵阳火车南站步步高店"/>
    <x v="1"/>
    <s v="直营"/>
    <m/>
    <x v="0"/>
    <d v="2018-12-15T00:00:00"/>
    <d v="2018-12-15T00:00:00"/>
    <m/>
    <m/>
    <m/>
    <m/>
    <m/>
    <m/>
    <m/>
    <n v="0"/>
    <n v="0"/>
    <n v="382"/>
    <n v="330"/>
    <n v="0"/>
    <n v="0"/>
    <n v="0"/>
    <n v="0"/>
    <n v="2018"/>
    <x v="4"/>
  </r>
  <r>
    <n v="9184"/>
    <s v="武汉梁山头社区店"/>
    <x v="8"/>
    <s v="直营"/>
    <m/>
    <x v="0"/>
    <d v="2018-12-22T00:00:00"/>
    <d v="2018-12-22T00:00:00"/>
    <m/>
    <m/>
    <m/>
    <m/>
    <m/>
    <m/>
    <m/>
    <n v="0"/>
    <n v="0"/>
    <n v="375"/>
    <n v="330"/>
    <n v="0"/>
    <n v="0"/>
    <n v="0"/>
    <n v="0"/>
    <n v="2018"/>
    <x v="4"/>
  </r>
  <r>
    <n v="9188"/>
    <s v="益阳五一东路店"/>
    <x v="0"/>
    <s v="直营"/>
    <m/>
    <x v="0"/>
    <d v="2018-12-22T00:00:00"/>
    <d v="2018-12-22T00:00:00"/>
    <m/>
    <m/>
    <m/>
    <m/>
    <m/>
    <m/>
    <m/>
    <n v="0"/>
    <n v="0"/>
    <n v="375"/>
    <n v="330"/>
    <n v="0"/>
    <n v="0"/>
    <n v="0"/>
    <n v="0"/>
    <n v="2018"/>
    <x v="4"/>
  </r>
  <r>
    <n v="9189"/>
    <s v="张家界迎宾路店"/>
    <x v="0"/>
    <s v="直营"/>
    <m/>
    <x v="0"/>
    <d v="2018-12-22T00:00:00"/>
    <d v="2018-12-22T00:00:00"/>
    <m/>
    <m/>
    <m/>
    <m/>
    <m/>
    <m/>
    <m/>
    <n v="0"/>
    <n v="0"/>
    <n v="375"/>
    <n v="330"/>
    <n v="0"/>
    <n v="0"/>
    <n v="0"/>
    <n v="0"/>
    <n v="2018"/>
    <x v="4"/>
  </r>
  <r>
    <n v="9190"/>
    <s v="武汉天河道店"/>
    <x v="8"/>
    <s v="直营"/>
    <m/>
    <x v="0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191"/>
    <s v="南县世纪康友谊店"/>
    <x v="0"/>
    <s v="收购"/>
    <s v="南县世纪康"/>
    <x v="32"/>
    <d v="2018-11-16T00:00:00"/>
    <d v="2018-11-16T00:00:00"/>
    <m/>
    <m/>
    <m/>
    <m/>
    <m/>
    <m/>
    <m/>
    <n v="0"/>
    <n v="0"/>
    <n v="411"/>
    <n v="330"/>
    <n v="0"/>
    <n v="0"/>
    <n v="0"/>
    <n v="0"/>
    <n v="2018"/>
    <x v="4"/>
  </r>
  <r>
    <n v="9205"/>
    <s v="益阳秀峰小区店"/>
    <x v="0"/>
    <s v="直营"/>
    <m/>
    <x v="0"/>
    <d v="2019-01-05T00:00:00"/>
    <d v="2019-01-05T00:00:00"/>
    <m/>
    <m/>
    <m/>
    <m/>
    <m/>
    <m/>
    <m/>
    <n v="0"/>
    <n v="0"/>
    <n v="361"/>
    <n v="326"/>
    <n v="0"/>
    <n v="0"/>
    <n v="0"/>
    <n v="0"/>
    <n v="2019"/>
    <x v="3"/>
  </r>
  <r>
    <n v="9207"/>
    <s v="吉首马坡岭店"/>
    <x v="0"/>
    <s v="直营"/>
    <m/>
    <x v="0"/>
    <d v="2018-12-30T00:00:00"/>
    <d v="2018-12-30T00:00:00"/>
    <m/>
    <m/>
    <m/>
    <m/>
    <m/>
    <m/>
    <m/>
    <n v="0"/>
    <n v="0"/>
    <n v="367"/>
    <n v="330"/>
    <n v="0"/>
    <n v="0"/>
    <n v="0"/>
    <n v="0"/>
    <n v="2018"/>
    <x v="4"/>
  </r>
  <r>
    <n v="9213"/>
    <s v="鼎城善卷农贸市场店"/>
    <x v="0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214"/>
    <s v="临澧人民街店"/>
    <x v="0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217"/>
    <s v="宜昌江海路店"/>
    <x v="7"/>
    <s v="直营"/>
    <m/>
    <x v="0"/>
    <d v="2018-12-22T00:00:00"/>
    <d v="2018-12-22T00:00:00"/>
    <m/>
    <m/>
    <m/>
    <m/>
    <m/>
    <m/>
    <m/>
    <n v="0"/>
    <n v="0"/>
    <n v="375"/>
    <n v="330"/>
    <n v="0"/>
    <n v="0"/>
    <n v="0"/>
    <n v="0"/>
    <n v="2018"/>
    <x v="4"/>
  </r>
  <r>
    <n v="9218"/>
    <s v="钟祥东方红广场店"/>
    <x v="7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220"/>
    <s v="无锡朝阳店"/>
    <x v="3"/>
    <s v="控股"/>
    <s v="无锡市民"/>
    <x v="33"/>
    <d v="2003-09-06T00:00:00"/>
    <d v="2019-05-31T00:00:00"/>
    <m/>
    <m/>
    <m/>
    <m/>
    <m/>
    <m/>
    <m/>
    <n v="0"/>
    <n v="0"/>
    <n v="215"/>
    <n v="180"/>
    <n v="0"/>
    <n v="0"/>
    <n v="0"/>
    <n v="0"/>
    <n v="2003"/>
    <x v="0"/>
  </r>
  <r>
    <n v="9221"/>
    <s v="无锡刘潭店"/>
    <x v="3"/>
    <s v="控股"/>
    <s v="无锡市民"/>
    <x v="33"/>
    <d v="2004-09-06T00:00:00"/>
    <d v="2019-05-26T00:00:00"/>
    <m/>
    <m/>
    <m/>
    <m/>
    <m/>
    <m/>
    <m/>
    <n v="0"/>
    <n v="0"/>
    <n v="220"/>
    <n v="185"/>
    <n v="0"/>
    <n v="0"/>
    <n v="0"/>
    <n v="0"/>
    <n v="2004"/>
    <x v="0"/>
  </r>
  <r>
    <n v="9222"/>
    <s v="无锡西漳店"/>
    <x v="3"/>
    <s v="控股"/>
    <s v="无锡市民"/>
    <x v="33"/>
    <d v="2017-03-04T00:00:00"/>
    <d v="2019-05-26T00:00:00"/>
    <m/>
    <m/>
    <m/>
    <m/>
    <m/>
    <m/>
    <m/>
    <n v="0"/>
    <n v="0"/>
    <n v="220"/>
    <n v="185"/>
    <n v="0"/>
    <n v="0"/>
    <n v="0"/>
    <n v="0"/>
    <n v="2017"/>
    <x v="2"/>
  </r>
  <r>
    <n v="9223"/>
    <s v="无锡广瑞店"/>
    <x v="3"/>
    <s v="控股"/>
    <s v="无锡市民"/>
    <x v="33"/>
    <d v="2017-05-27T00:00:00"/>
    <d v="2019-05-26T00:00:00"/>
    <m/>
    <m/>
    <m/>
    <m/>
    <m/>
    <m/>
    <m/>
    <n v="0"/>
    <n v="0"/>
    <n v="220"/>
    <n v="185"/>
    <n v="0"/>
    <n v="0"/>
    <n v="0"/>
    <n v="0"/>
    <n v="2017"/>
    <x v="2"/>
  </r>
  <r>
    <n v="9224"/>
    <s v="无锡叙康里店"/>
    <x v="3"/>
    <s v="控股"/>
    <s v="无锡市民"/>
    <x v="33"/>
    <d v="2017-06-15T00:00:00"/>
    <d v="2019-05-26T00:00:00"/>
    <m/>
    <m/>
    <m/>
    <m/>
    <m/>
    <m/>
    <m/>
    <n v="0"/>
    <n v="0"/>
    <n v="220"/>
    <n v="185"/>
    <n v="0"/>
    <n v="0"/>
    <n v="0"/>
    <n v="0"/>
    <n v="2017"/>
    <x v="2"/>
  </r>
  <r>
    <n v="9225"/>
    <s v="无锡五爱店"/>
    <x v="3"/>
    <s v="控股"/>
    <s v="无锡市民"/>
    <x v="33"/>
    <d v="2018-02-22T00:00:00"/>
    <d v="2019-05-27T00:00:00"/>
    <m/>
    <m/>
    <m/>
    <m/>
    <m/>
    <m/>
    <m/>
    <n v="0"/>
    <n v="0"/>
    <n v="219"/>
    <n v="184"/>
    <n v="0"/>
    <n v="0"/>
    <n v="0"/>
    <n v="0"/>
    <n v="2018"/>
    <x v="4"/>
  </r>
  <r>
    <n v="9227"/>
    <s v="无锡春江店"/>
    <x v="3"/>
    <s v="控股"/>
    <s v="无锡市民"/>
    <x v="33"/>
    <d v="2018-02-06T00:00:00"/>
    <d v="2019-05-26T00:00:00"/>
    <m/>
    <m/>
    <m/>
    <m/>
    <m/>
    <m/>
    <m/>
    <n v="0"/>
    <n v="0"/>
    <n v="220"/>
    <n v="185"/>
    <n v="0"/>
    <n v="0"/>
    <n v="0"/>
    <n v="0"/>
    <n v="2018"/>
    <x v="4"/>
  </r>
  <r>
    <n v="9228"/>
    <s v="无锡民丰店"/>
    <x v="3"/>
    <s v="控股"/>
    <s v="无锡市民"/>
    <x v="33"/>
    <d v="2018-01-18T00:00:00"/>
    <d v="2019-05-26T00:00:00"/>
    <m/>
    <m/>
    <m/>
    <m/>
    <m/>
    <m/>
    <m/>
    <n v="0"/>
    <n v="0"/>
    <n v="220"/>
    <n v="185"/>
    <n v="0"/>
    <n v="0"/>
    <n v="0"/>
    <n v="0"/>
    <n v="2018"/>
    <x v="4"/>
  </r>
  <r>
    <n v="9229"/>
    <s v="无锡广益店"/>
    <x v="3"/>
    <s v="控股"/>
    <s v="无锡市民"/>
    <x v="33"/>
    <d v="2016-12-01T00:00:00"/>
    <d v="2019-05-26T00:00:00"/>
    <m/>
    <m/>
    <m/>
    <m/>
    <m/>
    <m/>
    <m/>
    <n v="0"/>
    <n v="0"/>
    <n v="220"/>
    <n v="185"/>
    <n v="0"/>
    <n v="0"/>
    <n v="0"/>
    <n v="0"/>
    <n v="2016"/>
    <x v="1"/>
  </r>
  <r>
    <n v="9230"/>
    <s v="无锡古罗马店"/>
    <x v="3"/>
    <s v="控股"/>
    <s v="无锡市民"/>
    <x v="33"/>
    <d v="2018-10-30T00:00:00"/>
    <d v="2019-05-26T00:00:00"/>
    <m/>
    <m/>
    <m/>
    <m/>
    <m/>
    <m/>
    <m/>
    <n v="0"/>
    <n v="0"/>
    <n v="220"/>
    <n v="185"/>
    <n v="0"/>
    <n v="0"/>
    <n v="0"/>
    <n v="0"/>
    <n v="2018"/>
    <x v="4"/>
  </r>
  <r>
    <n v="9231"/>
    <s v="无锡人民医院店"/>
    <x v="3"/>
    <s v="控股"/>
    <s v="无锡市民"/>
    <x v="33"/>
    <d v="2018-12-20T00:00:00"/>
    <d v="2019-05-26T00:00:00"/>
    <m/>
    <m/>
    <m/>
    <m/>
    <m/>
    <m/>
    <m/>
    <n v="0"/>
    <n v="0"/>
    <n v="220"/>
    <n v="185"/>
    <n v="0"/>
    <n v="0"/>
    <n v="0"/>
    <n v="0"/>
    <n v="2018"/>
    <x v="4"/>
  </r>
  <r>
    <n v="9233"/>
    <s v="无锡新光嘉园店"/>
    <x v="3"/>
    <s v="控股"/>
    <s v="无锡市民"/>
    <x v="33"/>
    <d v="2019-05-26T00:00:00"/>
    <d v="2019-05-26T00:00:00"/>
    <m/>
    <m/>
    <m/>
    <m/>
    <m/>
    <m/>
    <m/>
    <n v="0"/>
    <n v="0"/>
    <n v="220"/>
    <n v="185"/>
    <n v="0"/>
    <n v="0"/>
    <n v="0"/>
    <n v="0"/>
    <n v="2019"/>
    <x v="3"/>
  </r>
  <r>
    <n v="9236"/>
    <s v="无锡嘉禾广场店"/>
    <x v="3"/>
    <s v="控股"/>
    <s v="无锡市民"/>
    <x v="33"/>
    <d v="2019-05-26T00:00:00"/>
    <d v="2019-05-26T00:00:00"/>
    <m/>
    <m/>
    <m/>
    <m/>
    <m/>
    <m/>
    <m/>
    <n v="0"/>
    <n v="0"/>
    <n v="220"/>
    <n v="185"/>
    <n v="0"/>
    <n v="0"/>
    <n v="0"/>
    <n v="0"/>
    <n v="2019"/>
    <x v="3"/>
  </r>
  <r>
    <n v="9245"/>
    <s v="无锡长宁店"/>
    <x v="3"/>
    <s v="控股"/>
    <s v="无锡市民"/>
    <x v="33"/>
    <d v="2019-08-12T00:00:00"/>
    <d v="2019-08-12T00:00:00"/>
    <m/>
    <m/>
    <m/>
    <m/>
    <m/>
    <m/>
    <m/>
    <n v="0"/>
    <n v="0"/>
    <n v="142"/>
    <n v="107"/>
    <n v="0"/>
    <n v="0"/>
    <n v="0"/>
    <n v="0"/>
    <n v="2019"/>
    <x v="3"/>
  </r>
  <r>
    <n v="9246"/>
    <s v="莲塘莲安北路店"/>
    <x v="5"/>
    <s v="直营"/>
    <m/>
    <x v="4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247"/>
    <s v="南京幕府西路二店"/>
    <x v="3"/>
    <s v="直营"/>
    <m/>
    <x v="0"/>
    <d v="2019-03-09T00:00:00"/>
    <d v="2019-03-09T00:00:00"/>
    <m/>
    <m/>
    <m/>
    <m/>
    <m/>
    <m/>
    <m/>
    <n v="0"/>
    <n v="0"/>
    <n v="298"/>
    <n v="263"/>
    <n v="0"/>
    <n v="0"/>
    <n v="0"/>
    <n v="0"/>
    <n v="2019"/>
    <x v="3"/>
  </r>
  <r>
    <n v="9249"/>
    <s v="南京汉中门大街二店"/>
    <x v="3"/>
    <s v="直营"/>
    <m/>
    <x v="0"/>
    <d v="2019-06-09T00:00:00"/>
    <d v="2019-06-09T00:00:00"/>
    <m/>
    <m/>
    <m/>
    <m/>
    <m/>
    <m/>
    <m/>
    <n v="0"/>
    <n v="0"/>
    <n v="206"/>
    <n v="171"/>
    <n v="0"/>
    <n v="0"/>
    <n v="0"/>
    <n v="0"/>
    <n v="2019"/>
    <x v="3"/>
  </r>
  <r>
    <n v="9251"/>
    <s v="广生堂荆西店"/>
    <x v="7"/>
    <s v="收购"/>
    <s v="荆州中杰"/>
    <x v="34"/>
    <s v="2016.12"/>
    <d v="2018-12-14T00:00:00"/>
    <m/>
    <m/>
    <m/>
    <m/>
    <m/>
    <m/>
    <m/>
    <n v="0"/>
    <n v="0"/>
    <n v="383"/>
    <n v="330"/>
    <n v="0"/>
    <n v="0"/>
    <n v="0"/>
    <n v="0"/>
    <n v="2016"/>
    <x v="1"/>
  </r>
  <r>
    <n v="9252"/>
    <s v="广生堂凤凰路店"/>
    <x v="7"/>
    <s v="收购"/>
    <s v="荆州中杰"/>
    <x v="34"/>
    <s v="2016.09"/>
    <d v="2018-12-14T00:00:00"/>
    <m/>
    <m/>
    <m/>
    <m/>
    <m/>
    <m/>
    <m/>
    <n v="0"/>
    <n v="0"/>
    <n v="383"/>
    <n v="330"/>
    <n v="0"/>
    <n v="0"/>
    <n v="0"/>
    <n v="0"/>
    <n v="2016"/>
    <x v="1"/>
  </r>
  <r>
    <n v="9253"/>
    <s v="广生堂文化广场店"/>
    <x v="7"/>
    <s v="收购"/>
    <s v="荆州中杰"/>
    <x v="34"/>
    <s v="2008.09"/>
    <d v="2018-12-14T00:00:00"/>
    <m/>
    <m/>
    <m/>
    <m/>
    <m/>
    <m/>
    <m/>
    <n v="0"/>
    <n v="0"/>
    <n v="383"/>
    <n v="330"/>
    <n v="0"/>
    <n v="0"/>
    <n v="0"/>
    <n v="0"/>
    <n v="2008"/>
    <x v="0"/>
  </r>
  <r>
    <n v="9254"/>
    <s v="广生堂江汉路店"/>
    <x v="7"/>
    <s v="收购"/>
    <s v="荆州中杰"/>
    <x v="34"/>
    <s v="2008.10"/>
    <d v="2018-12-14T00:00:00"/>
    <m/>
    <m/>
    <m/>
    <m/>
    <m/>
    <m/>
    <m/>
    <n v="0"/>
    <n v="0"/>
    <n v="383"/>
    <n v="330"/>
    <n v="0"/>
    <n v="0"/>
    <n v="0"/>
    <n v="0"/>
    <n v="2008"/>
    <x v="0"/>
  </r>
  <r>
    <n v="9255"/>
    <s v="广生堂滨江店"/>
    <x v="7"/>
    <s v="收购"/>
    <s v="荆州中杰"/>
    <x v="34"/>
    <s v="2003.10"/>
    <d v="2018-12-14T00:00:00"/>
    <m/>
    <m/>
    <m/>
    <m/>
    <m/>
    <m/>
    <m/>
    <n v="0"/>
    <n v="0"/>
    <n v="383"/>
    <n v="330"/>
    <n v="0"/>
    <n v="0"/>
    <n v="0"/>
    <n v="0"/>
    <n v="2003"/>
    <x v="0"/>
  </r>
  <r>
    <n v="9256"/>
    <s v="广生堂南门店"/>
    <x v="7"/>
    <s v="收购"/>
    <s v="荆州中杰"/>
    <x v="34"/>
    <s v="2006.06"/>
    <d v="2018-12-14T00:00:00"/>
    <m/>
    <m/>
    <m/>
    <m/>
    <m/>
    <m/>
    <m/>
    <n v="0"/>
    <n v="0"/>
    <n v="383"/>
    <n v="330"/>
    <n v="0"/>
    <n v="0"/>
    <n v="0"/>
    <n v="0"/>
    <n v="2006"/>
    <x v="0"/>
  </r>
  <r>
    <n v="9257"/>
    <s v="广生堂郢都路店"/>
    <x v="7"/>
    <s v="收购"/>
    <s v="荆州中杰"/>
    <x v="34"/>
    <s v="2009.11"/>
    <d v="2018-12-14T00:00:00"/>
    <m/>
    <m/>
    <m/>
    <m/>
    <m/>
    <m/>
    <m/>
    <n v="0"/>
    <n v="0"/>
    <n v="383"/>
    <n v="330"/>
    <n v="0"/>
    <n v="0"/>
    <n v="0"/>
    <n v="0"/>
    <n v="2009"/>
    <x v="0"/>
  </r>
  <r>
    <n v="9258"/>
    <s v="广生堂御河路店"/>
    <x v="7"/>
    <s v="收购"/>
    <s v="荆州中杰"/>
    <x v="34"/>
    <s v="2007.08"/>
    <d v="2018-12-14T00:00:00"/>
    <m/>
    <m/>
    <m/>
    <m/>
    <m/>
    <m/>
    <m/>
    <n v="0"/>
    <n v="0"/>
    <n v="383"/>
    <n v="330"/>
    <n v="0"/>
    <n v="0"/>
    <n v="0"/>
    <n v="0"/>
    <n v="2007"/>
    <x v="0"/>
  </r>
  <r>
    <n v="9259"/>
    <s v="广生堂学苑路店"/>
    <x v="7"/>
    <s v="收购"/>
    <s v="荆州中杰"/>
    <x v="34"/>
    <s v="2009.12"/>
    <d v="2018-12-14T00:00:00"/>
    <m/>
    <m/>
    <m/>
    <m/>
    <m/>
    <m/>
    <m/>
    <n v="0"/>
    <n v="0"/>
    <n v="383"/>
    <n v="330"/>
    <n v="0"/>
    <n v="0"/>
    <n v="0"/>
    <n v="0"/>
    <n v="2009"/>
    <x v="0"/>
  </r>
  <r>
    <n v="9265"/>
    <s v="沧州东环店"/>
    <x v="9"/>
    <s v="控股"/>
    <s v="河北新兴"/>
    <x v="30"/>
    <d v="2018-09-01T00:00:00"/>
    <d v="2019-09-05T00:00:00"/>
    <m/>
    <m/>
    <m/>
    <m/>
    <m/>
    <m/>
    <m/>
    <n v="0"/>
    <n v="0"/>
    <n v="118"/>
    <n v="83"/>
    <n v="0"/>
    <n v="0"/>
    <n v="0"/>
    <n v="0"/>
    <n v="2018"/>
    <x v="4"/>
  </r>
  <r>
    <n v="9267"/>
    <s v="无锡民康门诊"/>
    <x v="3"/>
    <s v="控股"/>
    <s v="无锡市民"/>
    <x v="33"/>
    <d v="2019-05-31T00:00:00"/>
    <d v="2019-05-31T00:00:00"/>
    <m/>
    <m/>
    <m/>
    <m/>
    <m/>
    <m/>
    <m/>
    <n v="0"/>
    <n v="0"/>
    <n v="215"/>
    <n v="180"/>
    <n v="0"/>
    <n v="0"/>
    <n v="0"/>
    <n v="0"/>
    <n v="2019"/>
    <x v="3"/>
  </r>
  <r>
    <n v="9269"/>
    <s v="株洲黄山路店"/>
    <x v="4"/>
    <s v="直营"/>
    <m/>
    <x v="0"/>
    <d v="2019-01-21T00:00:00"/>
    <d v="2019-01-21T00:00:00"/>
    <m/>
    <m/>
    <m/>
    <m/>
    <m/>
    <m/>
    <m/>
    <n v="0"/>
    <n v="0"/>
    <n v="345"/>
    <n v="310"/>
    <n v="0"/>
    <n v="0"/>
    <n v="0"/>
    <n v="0"/>
    <n v="2019"/>
    <x v="3"/>
  </r>
  <r>
    <n v="9270"/>
    <s v="增城荔城大道店"/>
    <x v="6"/>
    <s v="收购"/>
    <m/>
    <x v="1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274"/>
    <s v="株洲百江花园店"/>
    <x v="4"/>
    <s v="直营"/>
    <m/>
    <x v="0"/>
    <d v="2019-01-19T00:00:00"/>
    <d v="2019-01-19T00:00:00"/>
    <m/>
    <m/>
    <m/>
    <m/>
    <m/>
    <m/>
    <m/>
    <n v="0"/>
    <n v="0"/>
    <n v="347"/>
    <n v="312"/>
    <n v="0"/>
    <n v="0"/>
    <n v="0"/>
    <n v="0"/>
    <n v="2019"/>
    <x v="3"/>
  </r>
  <r>
    <n v="9275"/>
    <s v="益阳长春中路店"/>
    <x v="0"/>
    <s v="直营"/>
    <m/>
    <x v="0"/>
    <d v="2019-01-05T00:00:00"/>
    <d v="2019-01-05T00:00:00"/>
    <m/>
    <m/>
    <m/>
    <m/>
    <m/>
    <m/>
    <m/>
    <n v="0"/>
    <n v="0"/>
    <n v="361"/>
    <n v="326"/>
    <n v="0"/>
    <n v="0"/>
    <n v="0"/>
    <n v="0"/>
    <n v="2019"/>
    <x v="3"/>
  </r>
  <r>
    <n v="9276"/>
    <s v="咸丰南门店"/>
    <x v="7"/>
    <s v="直营"/>
    <m/>
    <x v="0"/>
    <d v="2019-01-12T00:00:00"/>
    <d v="2019-01-12T00:00:00"/>
    <m/>
    <m/>
    <m/>
    <m/>
    <m/>
    <m/>
    <m/>
    <n v="0"/>
    <n v="0"/>
    <n v="354"/>
    <n v="319"/>
    <n v="0"/>
    <n v="0"/>
    <n v="0"/>
    <n v="0"/>
    <n v="2019"/>
    <x v="3"/>
  </r>
  <r>
    <n v="9278"/>
    <s v="武汉新南路店"/>
    <x v="8"/>
    <s v="直营"/>
    <m/>
    <x v="0"/>
    <d v="2019-01-26T00:00:00"/>
    <d v="2019-01-26T00:00:00"/>
    <m/>
    <m/>
    <m/>
    <m/>
    <m/>
    <m/>
    <m/>
    <n v="0"/>
    <n v="0"/>
    <n v="340"/>
    <n v="305"/>
    <n v="0"/>
    <n v="0"/>
    <n v="0"/>
    <n v="0"/>
    <n v="2019"/>
    <x v="3"/>
  </r>
  <r>
    <n v="9279"/>
    <s v="武汉惠誉花园店"/>
    <x v="8"/>
    <s v="直营"/>
    <m/>
    <x v="0"/>
    <d v="2018-12-22T00:00:00"/>
    <d v="2018-12-22T00:00:00"/>
    <m/>
    <m/>
    <m/>
    <m/>
    <m/>
    <m/>
    <m/>
    <n v="0"/>
    <n v="0"/>
    <n v="375"/>
    <n v="330"/>
    <n v="0"/>
    <n v="0"/>
    <n v="0"/>
    <n v="0"/>
    <n v="2018"/>
    <x v="4"/>
  </r>
  <r>
    <n v="9280"/>
    <s v="武汉福星惠誉店"/>
    <x v="8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281"/>
    <s v="武汉龙腾大街店"/>
    <x v="8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282"/>
    <s v="武汉蔡濠村店"/>
    <x v="8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283"/>
    <s v="武汉积玉桥店"/>
    <x v="8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284"/>
    <s v="武汉雄庄路店"/>
    <x v="8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290"/>
    <s v="南通太平路二店"/>
    <x v="3"/>
    <s v="直营"/>
    <m/>
    <x v="0"/>
    <d v="2019-03-09T00:00:00"/>
    <d v="2019-03-09T00:00:00"/>
    <m/>
    <m/>
    <m/>
    <m/>
    <m/>
    <m/>
    <m/>
    <n v="0"/>
    <n v="0"/>
    <n v="298"/>
    <n v="263"/>
    <n v="0"/>
    <n v="0"/>
    <n v="0"/>
    <n v="0"/>
    <n v="2019"/>
    <x v="3"/>
  </r>
  <r>
    <n v="9295"/>
    <s v="无锡芦庄店"/>
    <x v="3"/>
    <s v="控股"/>
    <s v="无锡市民"/>
    <x v="33"/>
    <d v="2019-05-26T00:00:00"/>
    <d v="2019-05-26T00:00:00"/>
    <m/>
    <m/>
    <m/>
    <m/>
    <m/>
    <m/>
    <m/>
    <n v="0"/>
    <n v="0"/>
    <n v="220"/>
    <n v="185"/>
    <n v="0"/>
    <n v="0"/>
    <n v="0"/>
    <n v="0"/>
    <n v="2019"/>
    <x v="3"/>
  </r>
  <r>
    <n v="9296"/>
    <s v="无锡满和堂朝阳店"/>
    <x v="3"/>
    <s v="控股"/>
    <s v="无锡市民"/>
    <x v="33"/>
    <d v="2019-05-31T00:00:00"/>
    <d v="2019-05-31T00:00:00"/>
    <m/>
    <m/>
    <m/>
    <m/>
    <m/>
    <m/>
    <m/>
    <n v="0"/>
    <n v="0"/>
    <n v="215"/>
    <n v="180"/>
    <n v="0"/>
    <n v="0"/>
    <n v="0"/>
    <n v="0"/>
    <n v="2019"/>
    <x v="3"/>
  </r>
  <r>
    <n v="9297"/>
    <s v="无锡满和堂刘潭店"/>
    <x v="3"/>
    <s v="控股"/>
    <s v="无锡市民"/>
    <x v="33"/>
    <d v="2019-05-27T00:00:00"/>
    <d v="2019-05-27T00:00:00"/>
    <m/>
    <m/>
    <m/>
    <m/>
    <m/>
    <m/>
    <m/>
    <n v="0"/>
    <n v="0"/>
    <n v="219"/>
    <n v="184"/>
    <n v="0"/>
    <n v="0"/>
    <n v="0"/>
    <n v="0"/>
    <n v="2019"/>
    <x v="3"/>
  </r>
  <r>
    <n v="9299"/>
    <s v="无锡满和堂古罗马店"/>
    <x v="3"/>
    <s v="控股"/>
    <s v="无锡市民"/>
    <x v="33"/>
    <d v="2019-05-26T00:00:00"/>
    <d v="2019-05-26T00:00:00"/>
    <m/>
    <m/>
    <m/>
    <m/>
    <m/>
    <m/>
    <m/>
    <n v="0"/>
    <n v="0"/>
    <n v="220"/>
    <n v="185"/>
    <n v="0"/>
    <n v="0"/>
    <n v="0"/>
    <n v="0"/>
    <n v="2019"/>
    <x v="3"/>
  </r>
  <r>
    <n v="9304"/>
    <s v="新丰三角市场店"/>
    <x v="6"/>
    <s v="直营"/>
    <m/>
    <x v="0"/>
    <d v="2019-02-28T00:00:00"/>
    <d v="2019-02-28T00:00:00"/>
    <m/>
    <m/>
    <m/>
    <m/>
    <m/>
    <m/>
    <m/>
    <n v="0"/>
    <n v="0"/>
    <n v="307"/>
    <n v="272"/>
    <n v="0"/>
    <n v="0"/>
    <n v="0"/>
    <n v="0"/>
    <n v="2019"/>
    <x v="3"/>
  </r>
  <r>
    <n v="9305"/>
    <s v="桑植文明中路店"/>
    <x v="0"/>
    <s v="直营"/>
    <m/>
    <x v="0"/>
    <d v="2019-01-26T00:00:00"/>
    <d v="2019-01-26T00:00:00"/>
    <m/>
    <m/>
    <m/>
    <m/>
    <m/>
    <m/>
    <m/>
    <n v="0"/>
    <n v="0"/>
    <n v="340"/>
    <n v="305"/>
    <n v="0"/>
    <n v="0"/>
    <n v="0"/>
    <n v="0"/>
    <n v="2019"/>
    <x v="3"/>
  </r>
  <r>
    <n v="9306"/>
    <s v="吉首砖瓦厂店"/>
    <x v="0"/>
    <s v="直营"/>
    <m/>
    <x v="0"/>
    <d v="2019-02-28T00:00:00"/>
    <d v="2019-02-28T00:00:00"/>
    <m/>
    <m/>
    <m/>
    <m/>
    <m/>
    <m/>
    <m/>
    <n v="0"/>
    <n v="0"/>
    <n v="307"/>
    <n v="272"/>
    <n v="0"/>
    <n v="0"/>
    <n v="0"/>
    <n v="0"/>
    <n v="2019"/>
    <x v="3"/>
  </r>
  <r>
    <n v="9307"/>
    <s v="华容东山镇店"/>
    <x v="4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308"/>
    <s v="韶山韶山中路店"/>
    <x v="4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309"/>
    <s v="吉首小月亮影视城店"/>
    <x v="0"/>
    <s v="直营"/>
    <m/>
    <x v="0"/>
    <d v="2019-01-26T00:00:00"/>
    <d v="2019-01-26T00:00:00"/>
    <m/>
    <m/>
    <m/>
    <m/>
    <m/>
    <m/>
    <m/>
    <n v="0"/>
    <n v="0"/>
    <n v="340"/>
    <n v="305"/>
    <n v="0"/>
    <n v="0"/>
    <n v="0"/>
    <n v="0"/>
    <n v="2019"/>
    <x v="3"/>
  </r>
  <r>
    <n v="9310"/>
    <s v="常德首创名苑店"/>
    <x v="0"/>
    <s v="直营"/>
    <m/>
    <x v="0"/>
    <d v="2019-01-24T00:00:00"/>
    <d v="2019-01-24T00:00:00"/>
    <m/>
    <m/>
    <m/>
    <m/>
    <m/>
    <m/>
    <m/>
    <n v="0"/>
    <n v="0"/>
    <n v="342"/>
    <n v="307"/>
    <n v="0"/>
    <n v="0"/>
    <n v="0"/>
    <n v="0"/>
    <n v="2019"/>
    <x v="3"/>
  </r>
  <r>
    <n v="9311"/>
    <s v="淮安洪泽富民菜场店"/>
    <x v="3"/>
    <s v="直营"/>
    <m/>
    <x v="0"/>
    <d v="2019-01-19T00:00:00"/>
    <d v="2019-01-19T00:00:00"/>
    <m/>
    <m/>
    <m/>
    <m/>
    <m/>
    <m/>
    <m/>
    <n v="0"/>
    <n v="0"/>
    <n v="347"/>
    <n v="312"/>
    <n v="0"/>
    <n v="0"/>
    <n v="0"/>
    <n v="0"/>
    <n v="2019"/>
    <x v="3"/>
  </r>
  <r>
    <n v="9312"/>
    <s v="钟祥石城东路店"/>
    <x v="7"/>
    <s v="直营"/>
    <m/>
    <x v="0"/>
    <d v="2019-01-19T00:00:00"/>
    <d v="2019-01-19T00:00:00"/>
    <m/>
    <m/>
    <m/>
    <m/>
    <m/>
    <m/>
    <m/>
    <n v="0"/>
    <n v="0"/>
    <n v="347"/>
    <n v="312"/>
    <n v="0"/>
    <n v="0"/>
    <n v="0"/>
    <n v="0"/>
    <n v="2019"/>
    <x v="3"/>
  </r>
  <r>
    <n v="9313"/>
    <s v="广生堂民主街店"/>
    <x v="7"/>
    <s v="直营"/>
    <m/>
    <x v="0"/>
    <d v="2018-12-29T00:00:00"/>
    <d v="2018-12-29T00:00:00"/>
    <m/>
    <m/>
    <m/>
    <m/>
    <m/>
    <m/>
    <m/>
    <n v="0"/>
    <n v="0"/>
    <n v="368"/>
    <n v="330"/>
    <n v="0"/>
    <n v="0"/>
    <n v="0"/>
    <n v="0"/>
    <n v="2018"/>
    <x v="4"/>
  </r>
  <r>
    <n v="9314"/>
    <s v="武汉台北一路店"/>
    <x v="8"/>
    <s v="直营"/>
    <m/>
    <x v="0"/>
    <d v="2019-01-19T00:00:00"/>
    <d v="2019-01-19T00:00:00"/>
    <m/>
    <m/>
    <m/>
    <m/>
    <m/>
    <m/>
    <m/>
    <n v="0"/>
    <n v="0"/>
    <n v="347"/>
    <n v="312"/>
    <n v="0"/>
    <n v="0"/>
    <n v="0"/>
    <n v="0"/>
    <n v="2019"/>
    <x v="3"/>
  </r>
  <r>
    <n v="9315"/>
    <s v="上海丹棱路医保店"/>
    <x v="2"/>
    <s v="直营"/>
    <m/>
    <x v="31"/>
    <d v="2019-03-09T00:00:00"/>
    <d v="2019-03-09T00:00:00"/>
    <m/>
    <m/>
    <m/>
    <m/>
    <m/>
    <m/>
    <m/>
    <n v="0"/>
    <n v="0"/>
    <n v="298"/>
    <n v="263"/>
    <n v="0"/>
    <n v="0"/>
    <n v="0"/>
    <n v="0"/>
    <n v="2019"/>
    <x v="3"/>
  </r>
  <r>
    <n v="9316"/>
    <s v="上海罗秀路医保店"/>
    <x v="2"/>
    <s v="直营"/>
    <m/>
    <x v="31"/>
    <d v="2019-03-09T00:00:00"/>
    <d v="2019-03-09T00:00:00"/>
    <m/>
    <m/>
    <m/>
    <m/>
    <m/>
    <m/>
    <m/>
    <n v="0"/>
    <n v="0"/>
    <n v="298"/>
    <n v="263"/>
    <n v="0"/>
    <n v="0"/>
    <n v="0"/>
    <n v="0"/>
    <n v="2019"/>
    <x v="3"/>
  </r>
  <r>
    <n v="9317"/>
    <s v="上海西乡路医保店"/>
    <x v="2"/>
    <s v="直营"/>
    <m/>
    <x v="31"/>
    <d v="2019-03-01T00:00:00"/>
    <d v="2019-03-01T00:00:00"/>
    <m/>
    <m/>
    <m/>
    <m/>
    <m/>
    <m/>
    <m/>
    <n v="0"/>
    <n v="0"/>
    <n v="306"/>
    <n v="271"/>
    <n v="0"/>
    <n v="0"/>
    <n v="0"/>
    <n v="0"/>
    <n v="2019"/>
    <x v="3"/>
  </r>
  <r>
    <n v="9318"/>
    <s v="上海市中山北二路医保店"/>
    <x v="2"/>
    <s v="直营"/>
    <m/>
    <x v="31"/>
    <d v="2019-03-21T00:00:00"/>
    <d v="2019-03-21T00:00:00"/>
    <m/>
    <m/>
    <m/>
    <m/>
    <m/>
    <m/>
    <m/>
    <n v="0"/>
    <n v="0"/>
    <n v="286"/>
    <n v="251"/>
    <n v="0"/>
    <n v="0"/>
    <n v="0"/>
    <n v="0"/>
    <n v="2019"/>
    <x v="3"/>
  </r>
  <r>
    <n v="9319"/>
    <s v="上海曲沃路医保店"/>
    <x v="2"/>
    <s v="直营"/>
    <m/>
    <x v="31"/>
    <d v="2019-03-19T00:00:00"/>
    <d v="2019-03-19T00:00:00"/>
    <m/>
    <m/>
    <m/>
    <m/>
    <m/>
    <m/>
    <m/>
    <n v="0"/>
    <n v="0"/>
    <n v="288"/>
    <n v="253"/>
    <n v="0"/>
    <n v="0"/>
    <n v="0"/>
    <n v="0"/>
    <n v="2019"/>
    <x v="3"/>
  </r>
  <r>
    <n v="9320"/>
    <s v="上海中兴路医保店"/>
    <x v="2"/>
    <s v="直营"/>
    <m/>
    <x v="31"/>
    <d v="2019-03-01T00:00:00"/>
    <d v="2019-03-01T00:00:00"/>
    <m/>
    <m/>
    <m/>
    <m/>
    <m/>
    <m/>
    <m/>
    <n v="0"/>
    <n v="0"/>
    <n v="306"/>
    <n v="271"/>
    <n v="0"/>
    <n v="0"/>
    <n v="0"/>
    <n v="0"/>
    <n v="2019"/>
    <x v="3"/>
  </r>
  <r>
    <n v="9321"/>
    <s v="咸丰晨光路店"/>
    <x v="7"/>
    <s v="直营"/>
    <m/>
    <x v="0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322"/>
    <s v="荆门银河广场店"/>
    <x v="7"/>
    <s v="直营"/>
    <m/>
    <x v="0"/>
    <d v="2019-01-19T00:00:00"/>
    <d v="2019-01-19T00:00:00"/>
    <m/>
    <m/>
    <m/>
    <m/>
    <m/>
    <m/>
    <m/>
    <n v="0"/>
    <n v="0"/>
    <n v="347"/>
    <n v="312"/>
    <n v="0"/>
    <n v="0"/>
    <n v="0"/>
    <n v="0"/>
    <n v="2019"/>
    <x v="3"/>
  </r>
  <r>
    <n v="9326"/>
    <s v="南昌岔道口西路店"/>
    <x v="5"/>
    <s v="直营"/>
    <m/>
    <x v="0"/>
    <d v="2019-01-26T00:00:00"/>
    <d v="2019-01-26T00:00:00"/>
    <m/>
    <m/>
    <m/>
    <m/>
    <m/>
    <m/>
    <m/>
    <n v="0"/>
    <n v="0"/>
    <n v="340"/>
    <n v="305"/>
    <n v="0"/>
    <n v="0"/>
    <n v="0"/>
    <n v="0"/>
    <n v="2019"/>
    <x v="3"/>
  </r>
  <r>
    <n v="9327"/>
    <s v="株洲县渌江明珠店"/>
    <x v="4"/>
    <s v="直营"/>
    <m/>
    <x v="0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328"/>
    <s v="湘潭鹤岭镇店"/>
    <x v="4"/>
    <s v="直营"/>
    <m/>
    <x v="0"/>
    <d v="2019-01-26T00:00:00"/>
    <d v="2019-01-26T00:00:00"/>
    <m/>
    <m/>
    <m/>
    <m/>
    <m/>
    <m/>
    <m/>
    <n v="0"/>
    <n v="0"/>
    <n v="340"/>
    <n v="305"/>
    <n v="0"/>
    <n v="0"/>
    <n v="0"/>
    <n v="0"/>
    <n v="2019"/>
    <x v="3"/>
  </r>
  <r>
    <n v="9329"/>
    <s v="宁乡凤形社区店"/>
    <x v="4"/>
    <s v="直营"/>
    <m/>
    <x v="0"/>
    <d v="2019-01-26T00:00:00"/>
    <d v="2019-01-26T00:00:00"/>
    <m/>
    <m/>
    <m/>
    <m/>
    <m/>
    <m/>
    <m/>
    <n v="0"/>
    <n v="0"/>
    <n v="340"/>
    <n v="305"/>
    <n v="0"/>
    <n v="0"/>
    <n v="0"/>
    <n v="0"/>
    <n v="2019"/>
    <x v="3"/>
  </r>
  <r>
    <n v="9332"/>
    <s v="临澧君悦国际店"/>
    <x v="0"/>
    <s v="直营"/>
    <m/>
    <x v="0"/>
    <d v="2019-03-14T00:00:00"/>
    <d v="2019-03-14T00:00:00"/>
    <m/>
    <m/>
    <m/>
    <m/>
    <m/>
    <m/>
    <m/>
    <n v="0"/>
    <n v="0"/>
    <n v="293"/>
    <n v="258"/>
    <n v="0"/>
    <n v="0"/>
    <n v="0"/>
    <n v="0"/>
    <n v="2019"/>
    <x v="3"/>
  </r>
  <r>
    <n v="9333"/>
    <s v="常德高坪头店"/>
    <x v="0"/>
    <s v="直营"/>
    <m/>
    <x v="0"/>
    <d v="2019-01-25T00:00:00"/>
    <d v="2019-01-25T00:00:00"/>
    <m/>
    <m/>
    <m/>
    <m/>
    <m/>
    <m/>
    <m/>
    <n v="0"/>
    <n v="0"/>
    <n v="341"/>
    <n v="306"/>
    <n v="0"/>
    <n v="0"/>
    <n v="0"/>
    <n v="0"/>
    <n v="2019"/>
    <x v="3"/>
  </r>
  <r>
    <n v="9334"/>
    <s v="常德锦华苑店"/>
    <x v="0"/>
    <s v="直营"/>
    <m/>
    <x v="0"/>
    <d v="2019-02-28T00:00:00"/>
    <d v="2019-02-28T00:00:00"/>
    <m/>
    <m/>
    <m/>
    <m/>
    <m/>
    <m/>
    <m/>
    <n v="0"/>
    <n v="0"/>
    <n v="307"/>
    <n v="272"/>
    <n v="0"/>
    <n v="0"/>
    <n v="0"/>
    <n v="0"/>
    <n v="2019"/>
    <x v="3"/>
  </r>
  <r>
    <n v="9335"/>
    <s v="沅江金橙路店"/>
    <x v="0"/>
    <s v="直营"/>
    <m/>
    <x v="0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336"/>
    <s v="沅陵迎宾南路店"/>
    <x v="0"/>
    <s v="直营"/>
    <m/>
    <x v="0"/>
    <d v="2019-03-23T00:00:00"/>
    <d v="2019-03-23T00:00:00"/>
    <m/>
    <m/>
    <m/>
    <m/>
    <m/>
    <m/>
    <m/>
    <n v="0"/>
    <n v="0"/>
    <n v="284"/>
    <n v="249"/>
    <n v="0"/>
    <n v="0"/>
    <n v="0"/>
    <n v="0"/>
    <n v="2019"/>
    <x v="3"/>
  </r>
  <r>
    <n v="9340"/>
    <s v="石家庄新兴灵寿北环路店"/>
    <x v="9"/>
    <s v="控股"/>
    <s v="河北新兴"/>
    <x v="27"/>
    <d v="2019-02-23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342"/>
    <s v="长沙湘仪家园店"/>
    <x v="4"/>
    <s v="收购"/>
    <s v="长沙森炎堂"/>
    <x v="35"/>
    <d v="2009-09-22T00:00:00"/>
    <d v="2019-01-09T00:00:00"/>
    <m/>
    <m/>
    <m/>
    <m/>
    <m/>
    <m/>
    <m/>
    <n v="0"/>
    <n v="0"/>
    <n v="357"/>
    <n v="322"/>
    <n v="0"/>
    <n v="0"/>
    <n v="0"/>
    <n v="0"/>
    <n v="2009"/>
    <x v="0"/>
  </r>
  <r>
    <n v="9350"/>
    <s v="长沙恒大雅苑地铁口店"/>
    <x v="4"/>
    <s v="收购"/>
    <s v="长沙森炎堂"/>
    <x v="35"/>
    <d v="2017-08-11T00:00:00"/>
    <d v="2019-01-09T00:00:00"/>
    <m/>
    <m/>
    <m/>
    <m/>
    <m/>
    <m/>
    <m/>
    <n v="0"/>
    <n v="0"/>
    <n v="357"/>
    <n v="322"/>
    <n v="0"/>
    <n v="0"/>
    <n v="0"/>
    <n v="0"/>
    <n v="2017"/>
    <x v="2"/>
  </r>
  <r>
    <n v="9358"/>
    <s v="邵阳敏州东路店"/>
    <x v="1"/>
    <s v="直营"/>
    <m/>
    <x v="0"/>
    <d v="2019-02-28T00:00:00"/>
    <d v="2019-02-28T00:00:00"/>
    <m/>
    <m/>
    <m/>
    <m/>
    <m/>
    <m/>
    <m/>
    <n v="0"/>
    <n v="0"/>
    <n v="307"/>
    <n v="272"/>
    <n v="0"/>
    <n v="0"/>
    <n v="0"/>
    <n v="0"/>
    <n v="2019"/>
    <x v="3"/>
  </r>
  <r>
    <n v="9360"/>
    <s v="宜昌星湖湾店"/>
    <x v="7"/>
    <s v="直营"/>
    <m/>
    <x v="0"/>
    <d v="2019-01-19T00:00:00"/>
    <d v="2019-01-19T00:00:00"/>
    <m/>
    <m/>
    <m/>
    <m/>
    <m/>
    <m/>
    <m/>
    <n v="0"/>
    <n v="0"/>
    <n v="347"/>
    <n v="312"/>
    <n v="0"/>
    <n v="0"/>
    <n v="0"/>
    <n v="0"/>
    <n v="2019"/>
    <x v="3"/>
  </r>
  <r>
    <n v="9361"/>
    <s v="宁乡世纪阳光店"/>
    <x v="4"/>
    <s v="直营"/>
    <m/>
    <x v="0"/>
    <d v="2019-03-24T00:00:00"/>
    <d v="2019-03-24T00:00:00"/>
    <m/>
    <m/>
    <m/>
    <m/>
    <m/>
    <m/>
    <m/>
    <n v="0"/>
    <n v="0"/>
    <n v="283"/>
    <n v="248"/>
    <n v="0"/>
    <n v="0"/>
    <n v="0"/>
    <n v="0"/>
    <n v="2019"/>
    <x v="3"/>
  </r>
  <r>
    <n v="9365"/>
    <s v="如东盐垣店"/>
    <x v="3"/>
    <s v="直营"/>
    <m/>
    <x v="0"/>
    <d v="2019-03-07T00:00:00"/>
    <d v="2019-03-07T00:00:00"/>
    <m/>
    <m/>
    <m/>
    <m/>
    <m/>
    <m/>
    <m/>
    <n v="0"/>
    <n v="0"/>
    <n v="300"/>
    <n v="265"/>
    <n v="0"/>
    <n v="0"/>
    <n v="0"/>
    <n v="0"/>
    <n v="2019"/>
    <x v="3"/>
  </r>
  <r>
    <n v="9366"/>
    <s v="上海延长西路医保店"/>
    <x v="2"/>
    <s v="直营"/>
    <m/>
    <x v="31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367"/>
    <s v="上海常德路医保店"/>
    <x v="2"/>
    <s v="直营"/>
    <m/>
    <x v="31"/>
    <d v="2019-03-07T00:00:00"/>
    <d v="2019-03-07T00:00:00"/>
    <m/>
    <m/>
    <m/>
    <m/>
    <m/>
    <m/>
    <m/>
    <n v="0"/>
    <n v="0"/>
    <n v="300"/>
    <n v="265"/>
    <n v="0"/>
    <n v="0"/>
    <n v="0"/>
    <n v="0"/>
    <n v="2019"/>
    <x v="3"/>
  </r>
  <r>
    <n v="9368"/>
    <s v="上海车站南路医保店"/>
    <x v="2"/>
    <s v="直营"/>
    <m/>
    <x v="31"/>
    <d v="2019-03-29T00:00:00"/>
    <d v="2019-03-29T00:00:00"/>
    <m/>
    <m/>
    <m/>
    <m/>
    <m/>
    <m/>
    <m/>
    <n v="0"/>
    <n v="0"/>
    <n v="278"/>
    <n v="243"/>
    <n v="0"/>
    <n v="0"/>
    <n v="0"/>
    <n v="0"/>
    <n v="2019"/>
    <x v="3"/>
  </r>
  <r>
    <n v="9369"/>
    <s v="上海曲阳路医保店"/>
    <x v="2"/>
    <s v="直营"/>
    <m/>
    <x v="31"/>
    <d v="2019-04-01T00:00:00"/>
    <d v="2019-04-01T00:00:00"/>
    <m/>
    <m/>
    <m/>
    <m/>
    <m/>
    <m/>
    <m/>
    <n v="0"/>
    <n v="0"/>
    <n v="275"/>
    <n v="240"/>
    <n v="0"/>
    <n v="0"/>
    <n v="0"/>
    <n v="0"/>
    <n v="2019"/>
    <x v="3"/>
  </r>
  <r>
    <n v="9370"/>
    <s v="上海虹口广灵四医保店"/>
    <x v="2"/>
    <s v="直营"/>
    <m/>
    <x v="31"/>
    <d v="2019-03-29T00:00:00"/>
    <d v="2019-03-29T00:00:00"/>
    <m/>
    <m/>
    <m/>
    <m/>
    <m/>
    <m/>
    <m/>
    <n v="0"/>
    <n v="0"/>
    <n v="278"/>
    <n v="243"/>
    <n v="0"/>
    <n v="0"/>
    <n v="0"/>
    <n v="0"/>
    <n v="2019"/>
    <x v="3"/>
  </r>
  <r>
    <n v="9371"/>
    <s v="上海梅川路医保店"/>
    <x v="2"/>
    <s v="直营"/>
    <m/>
    <x v="31"/>
    <d v="2019-03-29T00:00:00"/>
    <d v="2019-03-29T00:00:00"/>
    <m/>
    <m/>
    <m/>
    <m/>
    <m/>
    <m/>
    <m/>
    <n v="0"/>
    <n v="0"/>
    <n v="278"/>
    <n v="243"/>
    <n v="0"/>
    <n v="0"/>
    <n v="0"/>
    <n v="0"/>
    <n v="2019"/>
    <x v="3"/>
  </r>
  <r>
    <n v="9373"/>
    <s v="新邵金三角店"/>
    <x v="1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374"/>
    <s v="衡阳县创业路店"/>
    <x v="1"/>
    <s v="直营"/>
    <m/>
    <x v="0"/>
    <d v="2019-03-23T00:00:00"/>
    <d v="2019-03-23T00:00:00"/>
    <m/>
    <m/>
    <m/>
    <m/>
    <m/>
    <m/>
    <m/>
    <n v="0"/>
    <n v="0"/>
    <n v="284"/>
    <n v="249"/>
    <n v="0"/>
    <n v="0"/>
    <n v="0"/>
    <n v="0"/>
    <n v="2019"/>
    <x v="3"/>
  </r>
  <r>
    <n v="9375"/>
    <s v="来凤舟上路店"/>
    <x v="7"/>
    <s v="直营"/>
    <m/>
    <x v="0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376"/>
    <s v="南昌发展路店"/>
    <x v="5"/>
    <s v="直营"/>
    <m/>
    <x v="0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377"/>
    <s v="南昌胸科医院店"/>
    <x v="5"/>
    <s v="直营"/>
    <m/>
    <x v="3"/>
    <d v="2019-01-26T00:00:00"/>
    <d v="2019-01-26T00:00:00"/>
    <m/>
    <m/>
    <m/>
    <m/>
    <m/>
    <m/>
    <m/>
    <n v="0"/>
    <n v="0"/>
    <n v="340"/>
    <n v="305"/>
    <n v="0"/>
    <n v="0"/>
    <n v="0"/>
    <n v="0"/>
    <n v="2019"/>
    <x v="3"/>
  </r>
  <r>
    <n v="9378"/>
    <s v="武汉武东中路店"/>
    <x v="8"/>
    <s v="直营"/>
    <m/>
    <x v="0"/>
    <d v="2019-02-28T00:00:00"/>
    <d v="2019-02-28T00:00:00"/>
    <m/>
    <m/>
    <m/>
    <m/>
    <m/>
    <m/>
    <m/>
    <n v="0"/>
    <n v="0"/>
    <n v="307"/>
    <n v="272"/>
    <n v="0"/>
    <n v="0"/>
    <n v="0"/>
    <n v="0"/>
    <n v="2019"/>
    <x v="3"/>
  </r>
  <r>
    <n v="9379"/>
    <s v="武汉保利清能西海岸店"/>
    <x v="8"/>
    <s v="直营"/>
    <m/>
    <x v="0"/>
    <d v="2019-03-23T00:00:00"/>
    <d v="2019-03-23T00:00:00"/>
    <m/>
    <m/>
    <m/>
    <m/>
    <m/>
    <m/>
    <m/>
    <n v="0"/>
    <n v="0"/>
    <n v="284"/>
    <n v="249"/>
    <n v="0"/>
    <n v="0"/>
    <n v="0"/>
    <n v="0"/>
    <n v="2019"/>
    <x v="3"/>
  </r>
  <r>
    <n v="9380"/>
    <s v="武汉江夏气象局店"/>
    <x v="8"/>
    <s v="直营"/>
    <m/>
    <x v="0"/>
    <d v="2019-01-19T00:00:00"/>
    <d v="2019-01-19T00:00:00"/>
    <m/>
    <m/>
    <m/>
    <m/>
    <m/>
    <m/>
    <m/>
    <n v="0"/>
    <n v="0"/>
    <n v="347"/>
    <n v="312"/>
    <n v="0"/>
    <n v="0"/>
    <n v="0"/>
    <n v="0"/>
    <n v="2019"/>
    <x v="3"/>
  </r>
  <r>
    <n v="9394"/>
    <s v="增城开园中路三店"/>
    <x v="6"/>
    <s v="收购"/>
    <m/>
    <x v="10"/>
    <d v="2019-02-28T00:00:00"/>
    <d v="2019-02-28T00:00:00"/>
    <m/>
    <m/>
    <m/>
    <m/>
    <m/>
    <m/>
    <m/>
    <n v="0"/>
    <n v="0"/>
    <n v="307"/>
    <n v="272"/>
    <n v="0"/>
    <n v="0"/>
    <n v="0"/>
    <n v="0"/>
    <n v="2019"/>
    <x v="3"/>
  </r>
  <r>
    <n v="9397"/>
    <s v="连云港海昌南路店"/>
    <x v="3"/>
    <s v="直营"/>
    <m/>
    <x v="0"/>
    <d v="2019-03-23T00:00:00"/>
    <d v="2019-03-23T00:00:00"/>
    <m/>
    <m/>
    <m/>
    <m/>
    <m/>
    <m/>
    <m/>
    <n v="0"/>
    <n v="0"/>
    <n v="284"/>
    <n v="249"/>
    <n v="0"/>
    <n v="0"/>
    <n v="0"/>
    <n v="0"/>
    <n v="2019"/>
    <x v="3"/>
  </r>
  <r>
    <n v="9399"/>
    <s v="南京雅居乐滨江花园店"/>
    <x v="3"/>
    <s v="直营"/>
    <m/>
    <x v="0"/>
    <d v="2019-03-09T00:00:00"/>
    <d v="2019-03-09T00:00:00"/>
    <m/>
    <m/>
    <m/>
    <m/>
    <m/>
    <m/>
    <m/>
    <n v="0"/>
    <n v="0"/>
    <n v="298"/>
    <n v="263"/>
    <n v="0"/>
    <n v="0"/>
    <n v="0"/>
    <n v="0"/>
    <n v="2019"/>
    <x v="3"/>
  </r>
  <r>
    <n v="9400"/>
    <s v="常德鼎城玉花楼店"/>
    <x v="0"/>
    <s v="直营"/>
    <m/>
    <x v="0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401"/>
    <s v="安乡文艺北路正兴店"/>
    <x v="0"/>
    <s v="直营"/>
    <m/>
    <x v="0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403"/>
    <s v="湖北孝感分丝路店"/>
    <x v="8"/>
    <s v="直营"/>
    <m/>
    <x v="0"/>
    <d v="2019-01-29T00:00:00"/>
    <d v="2019-01-29T00:00:00"/>
    <m/>
    <m/>
    <m/>
    <m/>
    <m/>
    <m/>
    <m/>
    <n v="0"/>
    <n v="0"/>
    <n v="337"/>
    <n v="302"/>
    <n v="0"/>
    <n v="0"/>
    <n v="0"/>
    <n v="0"/>
    <n v="2019"/>
    <x v="3"/>
  </r>
  <r>
    <n v="9404"/>
    <s v="湖北孝感八里街店"/>
    <x v="8"/>
    <s v="直营"/>
    <m/>
    <x v="0"/>
    <d v="2019-01-29T00:00:00"/>
    <d v="2019-01-29T00:00:00"/>
    <m/>
    <m/>
    <m/>
    <m/>
    <m/>
    <m/>
    <m/>
    <n v="0"/>
    <n v="0"/>
    <n v="337"/>
    <n v="302"/>
    <n v="0"/>
    <n v="0"/>
    <n v="0"/>
    <n v="0"/>
    <n v="2019"/>
    <x v="3"/>
  </r>
  <r>
    <n v="9405"/>
    <s v="湖北孝感建设路店"/>
    <x v="8"/>
    <s v="直营"/>
    <m/>
    <x v="4"/>
    <d v="2019-04-13T00:00:00"/>
    <d v="2019-04-13T00:00:00"/>
    <m/>
    <m/>
    <m/>
    <m/>
    <m/>
    <m/>
    <m/>
    <n v="0"/>
    <n v="0"/>
    <n v="263"/>
    <n v="228"/>
    <n v="0"/>
    <n v="0"/>
    <n v="0"/>
    <n v="0"/>
    <n v="2019"/>
    <x v="3"/>
  </r>
  <r>
    <n v="9406"/>
    <s v="武汉蔡正街店"/>
    <x v="8"/>
    <s v="直营"/>
    <m/>
    <x v="0"/>
    <d v="2019-01-19T00:00:00"/>
    <d v="2019-01-19T00:00:00"/>
    <m/>
    <m/>
    <m/>
    <m/>
    <m/>
    <m/>
    <m/>
    <n v="0"/>
    <n v="0"/>
    <n v="347"/>
    <n v="312"/>
    <n v="0"/>
    <n v="0"/>
    <n v="0"/>
    <n v="0"/>
    <n v="2019"/>
    <x v="3"/>
  </r>
  <r>
    <n v="9407"/>
    <s v="武汉古田三路店"/>
    <x v="8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409"/>
    <s v="句容河滨佳园店"/>
    <x v="3"/>
    <s v="控股"/>
    <s v="健康人"/>
    <x v="36"/>
    <d v="2017-04-22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10"/>
    <s v="句容东门店"/>
    <x v="3"/>
    <s v="控股"/>
    <s v="健康人"/>
    <x v="36"/>
    <d v="2006-03-14T00:00:00"/>
    <d v="2019-03-28T00:00:00"/>
    <m/>
    <m/>
    <m/>
    <m/>
    <m/>
    <m/>
    <m/>
    <n v="0"/>
    <n v="0"/>
    <n v="279"/>
    <n v="244"/>
    <n v="0"/>
    <n v="0"/>
    <n v="0"/>
    <n v="0"/>
    <n v="2006"/>
    <x v="0"/>
  </r>
  <r>
    <n v="9411"/>
    <s v="句容人民路店"/>
    <x v="3"/>
    <s v="控股"/>
    <s v="健康人"/>
    <x v="36"/>
    <d v="2014-07-25T00:00:00"/>
    <d v="2019-03-28T00:00:00"/>
    <m/>
    <m/>
    <m/>
    <m/>
    <m/>
    <m/>
    <m/>
    <n v="0"/>
    <n v="0"/>
    <n v="279"/>
    <n v="244"/>
    <n v="0"/>
    <n v="0"/>
    <n v="0"/>
    <n v="0"/>
    <n v="2014"/>
    <x v="0"/>
  </r>
  <r>
    <n v="9412"/>
    <s v="健康人句容华阳南路店"/>
    <x v="3"/>
    <s v="控股"/>
    <s v="健康人"/>
    <x v="36"/>
    <d v="2014-07-25T00:00:00"/>
    <d v="2019-03-29T00:00:00"/>
    <m/>
    <m/>
    <m/>
    <m/>
    <m/>
    <m/>
    <m/>
    <n v="0"/>
    <n v="0"/>
    <n v="278"/>
    <n v="243"/>
    <n v="0"/>
    <n v="0"/>
    <n v="0"/>
    <n v="0"/>
    <n v="2014"/>
    <x v="0"/>
  </r>
  <r>
    <n v="9414"/>
    <s v="句容世茂店"/>
    <x v="3"/>
    <s v="控股"/>
    <s v="健康人"/>
    <x v="36"/>
    <d v="2016-02-23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15"/>
    <s v="句容南门菜场店"/>
    <x v="3"/>
    <s v="控股"/>
    <s v="健康人"/>
    <x v="36"/>
    <d v="2014-07-25T00:00:00"/>
    <d v="2019-03-28T00:00:00"/>
    <m/>
    <m/>
    <m/>
    <m/>
    <m/>
    <m/>
    <m/>
    <n v="0"/>
    <n v="0"/>
    <n v="279"/>
    <n v="244"/>
    <n v="0"/>
    <n v="0"/>
    <n v="0"/>
    <n v="0"/>
    <n v="2014"/>
    <x v="0"/>
  </r>
  <r>
    <n v="9416"/>
    <s v="句容香江丽景店"/>
    <x v="3"/>
    <s v="控股"/>
    <s v="健康人"/>
    <x v="36"/>
    <d v="2017-11-18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17"/>
    <s v="句容西关店"/>
    <x v="3"/>
    <s v="控股"/>
    <s v="健康人"/>
    <x v="36"/>
    <d v="2015-07-09T00:00:00"/>
    <d v="2019-03-29T00:00:00"/>
    <m/>
    <m/>
    <m/>
    <m/>
    <m/>
    <m/>
    <m/>
    <n v="0"/>
    <n v="0"/>
    <n v="278"/>
    <n v="243"/>
    <n v="0"/>
    <n v="0"/>
    <n v="0"/>
    <n v="0"/>
    <n v="2015"/>
    <x v="0"/>
  </r>
  <r>
    <n v="9418"/>
    <s v="句容新世纪广场店"/>
    <x v="3"/>
    <s v="控股"/>
    <s v="健康人"/>
    <x v="36"/>
    <d v="2014-07-25T00:00:00"/>
    <d v="2019-03-29T00:00:00"/>
    <m/>
    <m/>
    <m/>
    <m/>
    <m/>
    <m/>
    <m/>
    <n v="0"/>
    <n v="0"/>
    <n v="278"/>
    <n v="243"/>
    <n v="0"/>
    <n v="0"/>
    <n v="0"/>
    <n v="0"/>
    <n v="2014"/>
    <x v="0"/>
  </r>
  <r>
    <n v="9419"/>
    <s v="句容白兔店"/>
    <x v="3"/>
    <s v="控股"/>
    <s v="健康人"/>
    <x v="36"/>
    <d v="2016-08-27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20"/>
    <s v="句容建设路店"/>
    <x v="3"/>
    <s v="控股"/>
    <s v="健康人"/>
    <x v="36"/>
    <d v="2016-09-24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21"/>
    <s v="句容龙门菜场店"/>
    <x v="3"/>
    <s v="控股"/>
    <s v="健康人"/>
    <x v="36"/>
    <d v="2017-05-13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22"/>
    <s v="句容郭庄店"/>
    <x v="3"/>
    <s v="控股"/>
    <s v="健康人"/>
    <x v="36"/>
    <d v="2014-07-25T00:00:00"/>
    <d v="2019-03-29T00:00:00"/>
    <m/>
    <m/>
    <m/>
    <m/>
    <m/>
    <m/>
    <m/>
    <n v="0"/>
    <n v="0"/>
    <n v="278"/>
    <n v="243"/>
    <n v="0"/>
    <n v="0"/>
    <n v="0"/>
    <n v="0"/>
    <n v="2014"/>
    <x v="0"/>
  </r>
  <r>
    <n v="9423"/>
    <s v="句容华鑫店"/>
    <x v="3"/>
    <s v="控股"/>
    <s v="健康人"/>
    <x v="36"/>
    <d v="2014-07-25T00:00:00"/>
    <d v="2019-03-28T00:00:00"/>
    <m/>
    <m/>
    <m/>
    <m/>
    <m/>
    <m/>
    <m/>
    <n v="0"/>
    <n v="0"/>
    <n v="279"/>
    <n v="244"/>
    <n v="0"/>
    <n v="0"/>
    <n v="0"/>
    <n v="0"/>
    <n v="2014"/>
    <x v="0"/>
  </r>
  <r>
    <n v="9424"/>
    <s v="句容葛便店"/>
    <x v="3"/>
    <s v="控股"/>
    <s v="健康人"/>
    <x v="36"/>
    <d v="2014-07-25T00:00:00"/>
    <d v="2019-03-29T00:00:00"/>
    <m/>
    <m/>
    <m/>
    <m/>
    <m/>
    <m/>
    <m/>
    <n v="0"/>
    <n v="0"/>
    <n v="278"/>
    <n v="243"/>
    <n v="0"/>
    <n v="0"/>
    <n v="0"/>
    <n v="0"/>
    <n v="2014"/>
    <x v="0"/>
  </r>
  <r>
    <n v="9425"/>
    <s v="句容崇明路店"/>
    <x v="3"/>
    <s v="控股"/>
    <s v="健康人"/>
    <x v="36"/>
    <d v="2016-05-22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26"/>
    <s v="句容都市晴园店"/>
    <x v="3"/>
    <s v="控股"/>
    <s v="健康人"/>
    <x v="36"/>
    <d v="2016-05-22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27"/>
    <s v="句容领秀星城店"/>
    <x v="3"/>
    <s v="控股"/>
    <s v="健康人"/>
    <x v="36"/>
    <d v="2016-07-05T00:00:00"/>
    <d v="2019-03-28T00:00:00"/>
    <m/>
    <m/>
    <m/>
    <m/>
    <m/>
    <m/>
    <m/>
    <n v="0"/>
    <n v="0"/>
    <n v="279"/>
    <n v="244"/>
    <n v="0"/>
    <n v="0"/>
    <n v="0"/>
    <n v="0"/>
    <n v="2016"/>
    <x v="1"/>
  </r>
  <r>
    <n v="9428"/>
    <s v="句容恒生店"/>
    <x v="3"/>
    <s v="控股"/>
    <s v="健康人"/>
    <x v="36"/>
    <d v="2016-07-31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29"/>
    <s v="句容行香店"/>
    <x v="3"/>
    <s v="控股"/>
    <s v="健康人"/>
    <x v="36"/>
    <d v="2016-11-28T00:00:00"/>
    <d v="2019-03-28T00:00:00"/>
    <m/>
    <m/>
    <m/>
    <m/>
    <m/>
    <m/>
    <m/>
    <n v="0"/>
    <n v="0"/>
    <n v="279"/>
    <n v="244"/>
    <n v="0"/>
    <n v="0"/>
    <n v="0"/>
    <n v="0"/>
    <n v="2016"/>
    <x v="1"/>
  </r>
  <r>
    <n v="9430"/>
    <s v="句容后白一店"/>
    <x v="3"/>
    <s v="控股"/>
    <s v="健康人"/>
    <x v="36"/>
    <d v="2017-04-15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31"/>
    <s v="句容天王一店"/>
    <x v="3"/>
    <s v="控股"/>
    <s v="健康人"/>
    <x v="36"/>
    <d v="2017-03-18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32"/>
    <s v="句容后白二店"/>
    <x v="3"/>
    <s v="控股"/>
    <s v="健康人"/>
    <x v="36"/>
    <d v="2017-05-19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33"/>
    <s v="句容陈武店"/>
    <x v="3"/>
    <s v="控股"/>
    <s v="健康人"/>
    <x v="36"/>
    <d v="2017-06-06T00:00:00"/>
    <d v="2019-03-29T00:00:00"/>
    <m/>
    <m/>
    <m/>
    <m/>
    <m/>
    <m/>
    <m/>
    <n v="0"/>
    <n v="0"/>
    <n v="278"/>
    <n v="243"/>
    <n v="0"/>
    <n v="0"/>
    <n v="0"/>
    <n v="0"/>
    <n v="2017"/>
    <x v="2"/>
  </r>
  <r>
    <n v="9434"/>
    <s v="句容农民街店"/>
    <x v="3"/>
    <s v="控股"/>
    <s v="健康人"/>
    <x v="36"/>
    <d v="2017-07-10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35"/>
    <s v="句容五星家园店"/>
    <x v="3"/>
    <s v="控股"/>
    <s v="健康人"/>
    <x v="36"/>
    <d v="2017-07-10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36"/>
    <s v="句容黄梅店"/>
    <x v="3"/>
    <s v="控股"/>
    <s v="健康人"/>
    <x v="36"/>
    <d v="2017-08-03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37"/>
    <s v="句容下蜀店"/>
    <x v="3"/>
    <s v="控股"/>
    <s v="健康人"/>
    <x v="36"/>
    <d v="2017-08-18T00:00:00"/>
    <d v="2019-03-29T00:00:00"/>
    <m/>
    <m/>
    <m/>
    <m/>
    <m/>
    <m/>
    <m/>
    <n v="0"/>
    <n v="0"/>
    <n v="278"/>
    <n v="243"/>
    <n v="0"/>
    <n v="0"/>
    <n v="0"/>
    <n v="0"/>
    <n v="2017"/>
    <x v="2"/>
  </r>
  <r>
    <n v="9438"/>
    <s v="句容河滨北路店"/>
    <x v="3"/>
    <s v="控股"/>
    <s v="健康人"/>
    <x v="36"/>
    <d v="2017-09-25T00:00:00"/>
    <d v="2019-03-29T00:00:00"/>
    <m/>
    <m/>
    <m/>
    <m/>
    <m/>
    <m/>
    <m/>
    <n v="0"/>
    <n v="0"/>
    <n v="278"/>
    <n v="243"/>
    <n v="0"/>
    <n v="0"/>
    <n v="0"/>
    <n v="0"/>
    <n v="2017"/>
    <x v="2"/>
  </r>
  <r>
    <n v="9439"/>
    <s v="句容张庙店"/>
    <x v="3"/>
    <s v="控股"/>
    <s v="健康人"/>
    <x v="36"/>
    <d v="2017-11-29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40"/>
    <s v="句容后白三店"/>
    <x v="3"/>
    <s v="控股"/>
    <s v="健康人"/>
    <x v="36"/>
    <d v="2017-12-05T00:00:00"/>
    <d v="2019-03-29T00:00:00"/>
    <m/>
    <m/>
    <m/>
    <m/>
    <m/>
    <m/>
    <m/>
    <n v="0"/>
    <n v="0"/>
    <n v="278"/>
    <n v="243"/>
    <n v="0"/>
    <n v="0"/>
    <n v="0"/>
    <n v="0"/>
    <n v="2017"/>
    <x v="2"/>
  </r>
  <r>
    <n v="9441"/>
    <s v="句容葛仙湖公园店"/>
    <x v="3"/>
    <s v="控股"/>
    <s v="健康人"/>
    <x v="36"/>
    <d v="2018-02-18T00:00:00"/>
    <d v="2019-03-29T00:00:00"/>
    <m/>
    <m/>
    <m/>
    <m/>
    <m/>
    <m/>
    <m/>
    <n v="0"/>
    <n v="0"/>
    <n v="278"/>
    <n v="243"/>
    <n v="0"/>
    <n v="0"/>
    <n v="0"/>
    <n v="0"/>
    <n v="2018"/>
    <x v="4"/>
  </r>
  <r>
    <n v="9442"/>
    <s v="句容天王二店"/>
    <x v="3"/>
    <s v="控股"/>
    <s v="健康人"/>
    <x v="36"/>
    <d v="2018-02-13T00:00:00"/>
    <d v="2019-03-29T00:00:00"/>
    <m/>
    <m/>
    <m/>
    <m/>
    <m/>
    <m/>
    <m/>
    <n v="0"/>
    <n v="0"/>
    <n v="278"/>
    <n v="243"/>
    <n v="0"/>
    <n v="0"/>
    <n v="0"/>
    <n v="0"/>
    <n v="2018"/>
    <x v="4"/>
  </r>
  <r>
    <n v="9443"/>
    <s v="句容陈武二店"/>
    <x v="3"/>
    <s v="控股"/>
    <s v="健康人"/>
    <x v="36"/>
    <d v="2018-08-20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44"/>
    <s v="句容东昌店"/>
    <x v="3"/>
    <s v="控股"/>
    <s v="健康人"/>
    <x v="36"/>
    <d v="2018-10-01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45"/>
    <s v="句容华阳东路店"/>
    <x v="3"/>
    <s v="控股"/>
    <s v="健康人"/>
    <x v="36"/>
    <d v="2018-11-02T00:00:00"/>
    <d v="2019-03-29T00:00:00"/>
    <m/>
    <m/>
    <m/>
    <m/>
    <m/>
    <m/>
    <m/>
    <n v="0"/>
    <n v="0"/>
    <n v="278"/>
    <n v="243"/>
    <n v="0"/>
    <n v="0"/>
    <n v="0"/>
    <n v="0"/>
    <n v="2018"/>
    <x v="4"/>
  </r>
  <r>
    <n v="9446"/>
    <s v="海门解放路店"/>
    <x v="3"/>
    <s v="控股"/>
    <s v="健康人"/>
    <x v="36"/>
    <d v="2007-05-22T00:00:00"/>
    <d v="2019-03-29T00:00:00"/>
    <m/>
    <m/>
    <m/>
    <m/>
    <m/>
    <m/>
    <m/>
    <n v="0"/>
    <n v="0"/>
    <n v="278"/>
    <n v="243"/>
    <n v="0"/>
    <n v="0"/>
    <n v="0"/>
    <n v="0"/>
    <n v="2007"/>
    <x v="0"/>
  </r>
  <r>
    <n v="9447"/>
    <s v="海门青海路店"/>
    <x v="3"/>
    <s v="控股"/>
    <s v="健康人"/>
    <x v="36"/>
    <d v="2014-08-14T00:00:00"/>
    <d v="2019-03-29T00:00:00"/>
    <m/>
    <m/>
    <m/>
    <m/>
    <m/>
    <m/>
    <m/>
    <n v="0"/>
    <n v="0"/>
    <n v="278"/>
    <n v="243"/>
    <n v="0"/>
    <n v="0"/>
    <n v="0"/>
    <n v="0"/>
    <n v="2014"/>
    <x v="0"/>
  </r>
  <r>
    <n v="9448"/>
    <s v="海门海兴路店"/>
    <x v="3"/>
    <s v="控股"/>
    <s v="健康人"/>
    <x v="36"/>
    <d v="2014-08-14T00:00:00"/>
    <d v="2019-03-29T00:00:00"/>
    <m/>
    <m/>
    <m/>
    <m/>
    <m/>
    <m/>
    <m/>
    <n v="0"/>
    <n v="0"/>
    <n v="278"/>
    <n v="243"/>
    <n v="0"/>
    <n v="0"/>
    <n v="0"/>
    <n v="0"/>
    <n v="2014"/>
    <x v="0"/>
  </r>
  <r>
    <n v="9449"/>
    <s v="海门叠康药房"/>
    <x v="3"/>
    <s v="控股"/>
    <s v="健康人"/>
    <x v="36"/>
    <d v="2017-06-13T00:00:00"/>
    <d v="2019-03-29T00:00:00"/>
    <m/>
    <m/>
    <m/>
    <m/>
    <m/>
    <m/>
    <m/>
    <n v="0"/>
    <n v="0"/>
    <n v="278"/>
    <n v="243"/>
    <n v="0"/>
    <n v="0"/>
    <n v="0"/>
    <n v="0"/>
    <n v="2017"/>
    <x v="2"/>
  </r>
  <r>
    <n v="9450"/>
    <s v="海门三厂店"/>
    <x v="3"/>
    <s v="控股"/>
    <s v="健康人"/>
    <x v="36"/>
    <d v="2010-09-09T00:00:00"/>
    <d v="2019-03-28T00:00:00"/>
    <m/>
    <m/>
    <m/>
    <m/>
    <m/>
    <m/>
    <m/>
    <n v="0"/>
    <n v="0"/>
    <n v="279"/>
    <n v="244"/>
    <n v="0"/>
    <n v="0"/>
    <n v="0"/>
    <n v="0"/>
    <n v="2010"/>
    <x v="0"/>
  </r>
  <r>
    <n v="9452"/>
    <s v="海门通源店"/>
    <x v="3"/>
    <s v="控股"/>
    <s v="健康人"/>
    <x v="36"/>
    <d v="2014-09-02T00:00:00"/>
    <d v="2019-03-29T00:00:00"/>
    <m/>
    <m/>
    <m/>
    <m/>
    <m/>
    <m/>
    <m/>
    <n v="0"/>
    <n v="0"/>
    <n v="278"/>
    <n v="243"/>
    <n v="0"/>
    <n v="0"/>
    <n v="0"/>
    <n v="0"/>
    <n v="2014"/>
    <x v="0"/>
  </r>
  <r>
    <n v="9453"/>
    <s v="海门秀山路店"/>
    <x v="3"/>
    <s v="控股"/>
    <s v="健康人"/>
    <x v="36"/>
    <d v="2015-04-02T00:00:00"/>
    <d v="2019-03-29T00:00:00"/>
    <m/>
    <m/>
    <m/>
    <m/>
    <m/>
    <m/>
    <m/>
    <n v="0"/>
    <n v="0"/>
    <n v="278"/>
    <n v="243"/>
    <n v="0"/>
    <n v="0"/>
    <n v="0"/>
    <n v="0"/>
    <n v="2015"/>
    <x v="0"/>
  </r>
  <r>
    <n v="9454"/>
    <s v="海门华源店"/>
    <x v="3"/>
    <s v="控股"/>
    <s v="健康人"/>
    <x v="36"/>
    <d v="2015-07-02T00:00:00"/>
    <d v="2019-03-28T00:00:00"/>
    <m/>
    <m/>
    <m/>
    <m/>
    <m/>
    <m/>
    <m/>
    <n v="0"/>
    <n v="0"/>
    <n v="279"/>
    <n v="244"/>
    <n v="0"/>
    <n v="0"/>
    <n v="0"/>
    <n v="0"/>
    <n v="2015"/>
    <x v="0"/>
  </r>
  <r>
    <n v="9455"/>
    <s v="海门健德店"/>
    <x v="3"/>
    <s v="控股"/>
    <s v="健康人"/>
    <x v="36"/>
    <d v="2015-09-01T00:00:00"/>
    <d v="2019-03-28T00:00:00"/>
    <m/>
    <m/>
    <m/>
    <m/>
    <m/>
    <m/>
    <m/>
    <n v="0"/>
    <n v="0"/>
    <n v="279"/>
    <n v="244"/>
    <n v="0"/>
    <n v="0"/>
    <n v="0"/>
    <n v="0"/>
    <n v="2015"/>
    <x v="0"/>
  </r>
  <r>
    <n v="9456"/>
    <s v="海门镇中路店"/>
    <x v="3"/>
    <s v="控股"/>
    <s v="健康人"/>
    <x v="36"/>
    <d v="2016-07-03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57"/>
    <s v="海门健康路店"/>
    <x v="3"/>
    <s v="控股"/>
    <s v="健康人"/>
    <x v="36"/>
    <d v="2016-07-03T00:00:00"/>
    <d v="2019-03-28T00:00:00"/>
    <m/>
    <m/>
    <m/>
    <m/>
    <m/>
    <m/>
    <m/>
    <n v="0"/>
    <n v="0"/>
    <n v="279"/>
    <n v="244"/>
    <n v="0"/>
    <n v="0"/>
    <n v="0"/>
    <n v="0"/>
    <n v="2016"/>
    <x v="1"/>
  </r>
  <r>
    <n v="9458"/>
    <s v="海门江海路店"/>
    <x v="3"/>
    <s v="控股"/>
    <s v="健康人"/>
    <x v="36"/>
    <d v="2016-09-10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60"/>
    <s v="海门三和店"/>
    <x v="3"/>
    <s v="控股"/>
    <s v="健康人"/>
    <x v="36"/>
    <d v="2017-03-18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61"/>
    <s v="海门大港路店"/>
    <x v="3"/>
    <s v="控股"/>
    <s v="健康人"/>
    <x v="36"/>
    <d v="2017-11-01T00:00:00"/>
    <d v="2019-03-29T00:00:00"/>
    <m/>
    <m/>
    <m/>
    <m/>
    <m/>
    <m/>
    <m/>
    <n v="0"/>
    <n v="0"/>
    <n v="278"/>
    <n v="243"/>
    <n v="0"/>
    <n v="0"/>
    <n v="0"/>
    <n v="0"/>
    <n v="2017"/>
    <x v="2"/>
  </r>
  <r>
    <n v="9462"/>
    <s v="海门狮山路二店"/>
    <x v="3"/>
    <s v="控股"/>
    <s v="健康人"/>
    <x v="36"/>
    <d v="2017-12-16T00:00:00"/>
    <d v="2019-03-30T00:00:00"/>
    <m/>
    <m/>
    <m/>
    <m/>
    <m/>
    <m/>
    <m/>
    <n v="0"/>
    <n v="0"/>
    <n v="277"/>
    <n v="242"/>
    <n v="0"/>
    <n v="0"/>
    <n v="0"/>
    <n v="0"/>
    <n v="2017"/>
    <x v="2"/>
  </r>
  <r>
    <n v="9463"/>
    <s v="海门浦江路店"/>
    <x v="3"/>
    <s v="控股"/>
    <s v="健康人"/>
    <x v="36"/>
    <d v="2018-03-11T00:00:00"/>
    <d v="2019-03-29T00:00:00"/>
    <m/>
    <m/>
    <m/>
    <m/>
    <m/>
    <m/>
    <m/>
    <n v="0"/>
    <n v="0"/>
    <n v="278"/>
    <n v="243"/>
    <n v="0"/>
    <n v="0"/>
    <n v="0"/>
    <n v="0"/>
    <n v="2018"/>
    <x v="4"/>
  </r>
  <r>
    <n v="9464"/>
    <s v="海门三和三店"/>
    <x v="3"/>
    <s v="控股"/>
    <s v="健康人"/>
    <x v="36"/>
    <d v="2018-05-21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65"/>
    <s v="海门青海二店"/>
    <x v="3"/>
    <s v="控股"/>
    <s v="健康人"/>
    <x v="36"/>
    <d v="2018-12-03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66"/>
    <s v="海门珠江路店"/>
    <x v="3"/>
    <s v="控股"/>
    <s v="健康人"/>
    <x v="36"/>
    <d v="2018-12-03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67"/>
    <s v="海门南海路店"/>
    <x v="3"/>
    <s v="控股"/>
    <s v="健康人"/>
    <x v="36"/>
    <d v="2017-03-18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68"/>
    <s v="海门三阳店"/>
    <x v="3"/>
    <s v="控股"/>
    <s v="健康人"/>
    <x v="36"/>
    <d v="2017-05-03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69"/>
    <s v="南京溧水八店"/>
    <x v="3"/>
    <s v="控股"/>
    <s v="健康人"/>
    <x v="36"/>
    <d v="2015-09-22T00:00:00"/>
    <d v="2019-03-28T00:00:00"/>
    <m/>
    <m/>
    <m/>
    <m/>
    <m/>
    <m/>
    <m/>
    <n v="0"/>
    <n v="0"/>
    <n v="279"/>
    <n v="244"/>
    <n v="0"/>
    <n v="0"/>
    <n v="0"/>
    <n v="0"/>
    <n v="2015"/>
    <x v="0"/>
  </r>
  <r>
    <n v="9470"/>
    <s v="南京溧水七店"/>
    <x v="3"/>
    <s v="控股"/>
    <s v="健康人"/>
    <x v="36"/>
    <d v="2015-09-22T00:00:00"/>
    <d v="2019-03-28T00:00:00"/>
    <m/>
    <m/>
    <m/>
    <m/>
    <m/>
    <m/>
    <m/>
    <n v="0"/>
    <n v="0"/>
    <n v="279"/>
    <n v="244"/>
    <n v="0"/>
    <n v="0"/>
    <n v="0"/>
    <n v="0"/>
    <n v="2015"/>
    <x v="0"/>
  </r>
  <r>
    <n v="9471"/>
    <s v="南京溧水四店"/>
    <x v="3"/>
    <s v="控股"/>
    <s v="健康人"/>
    <x v="36"/>
    <d v="2015-06-26T00:00:00"/>
    <d v="2019-03-29T00:00:00"/>
    <m/>
    <m/>
    <m/>
    <m/>
    <m/>
    <m/>
    <m/>
    <n v="0"/>
    <n v="0"/>
    <n v="278"/>
    <n v="243"/>
    <n v="0"/>
    <n v="0"/>
    <n v="0"/>
    <n v="0"/>
    <n v="2015"/>
    <x v="0"/>
  </r>
  <r>
    <n v="9472"/>
    <s v="南京溧水二店"/>
    <x v="3"/>
    <s v="控股"/>
    <s v="健康人"/>
    <x v="36"/>
    <d v="2015-06-26T00:00:00"/>
    <d v="2019-03-29T00:00:00"/>
    <m/>
    <m/>
    <m/>
    <m/>
    <m/>
    <m/>
    <m/>
    <n v="0"/>
    <n v="0"/>
    <n v="278"/>
    <n v="243"/>
    <n v="0"/>
    <n v="0"/>
    <n v="0"/>
    <n v="0"/>
    <n v="2015"/>
    <x v="0"/>
  </r>
  <r>
    <n v="9473"/>
    <s v="南京溧水广成店"/>
    <x v="3"/>
    <s v="控股"/>
    <s v="健康人"/>
    <x v="36"/>
    <d v="2015-09-22T00:00:00"/>
    <d v="2019-03-29T00:00:00"/>
    <m/>
    <m/>
    <m/>
    <m/>
    <m/>
    <m/>
    <m/>
    <n v="0"/>
    <n v="0"/>
    <n v="278"/>
    <n v="243"/>
    <n v="0"/>
    <n v="0"/>
    <n v="0"/>
    <n v="0"/>
    <n v="2015"/>
    <x v="0"/>
  </r>
  <r>
    <n v="9474"/>
    <s v="南京溧水五店"/>
    <x v="3"/>
    <s v="控股"/>
    <s v="健康人"/>
    <x v="36"/>
    <d v="2016-10-02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75"/>
    <s v="南京溧水分龙岗店"/>
    <x v="3"/>
    <s v="控股"/>
    <s v="健康人"/>
    <x v="36"/>
    <d v="2015-09-22T00:00:00"/>
    <d v="2019-03-29T00:00:00"/>
    <m/>
    <m/>
    <m/>
    <m/>
    <m/>
    <m/>
    <m/>
    <n v="0"/>
    <n v="0"/>
    <n v="278"/>
    <n v="243"/>
    <n v="0"/>
    <n v="0"/>
    <n v="0"/>
    <n v="0"/>
    <n v="2015"/>
    <x v="0"/>
  </r>
  <r>
    <n v="9476"/>
    <s v="南京溧水秦淮路店"/>
    <x v="3"/>
    <s v="控股"/>
    <s v="健康人"/>
    <x v="36"/>
    <d v="2015-09-22T00:00:00"/>
    <d v="2019-03-28T00:00:00"/>
    <m/>
    <m/>
    <m/>
    <m/>
    <m/>
    <m/>
    <m/>
    <n v="0"/>
    <n v="0"/>
    <n v="279"/>
    <n v="244"/>
    <n v="0"/>
    <n v="0"/>
    <n v="0"/>
    <n v="0"/>
    <n v="2015"/>
    <x v="0"/>
  </r>
  <r>
    <n v="9478"/>
    <s v="南京溧水一十一店"/>
    <x v="3"/>
    <s v="控股"/>
    <s v="健康人"/>
    <x v="36"/>
    <d v="2016-11-17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79"/>
    <s v="南京溧水六店"/>
    <x v="3"/>
    <s v="控股"/>
    <s v="健康人"/>
    <x v="36"/>
    <d v="2017-10-19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80"/>
    <s v="南京溧水一十二店"/>
    <x v="3"/>
    <s v="控股"/>
    <s v="健康人"/>
    <x v="36"/>
    <d v="2016-11-19T00:00:00"/>
    <d v="2019-03-28T00:00:00"/>
    <m/>
    <m/>
    <m/>
    <m/>
    <m/>
    <m/>
    <m/>
    <n v="0"/>
    <n v="0"/>
    <n v="279"/>
    <n v="244"/>
    <n v="0"/>
    <n v="0"/>
    <n v="0"/>
    <n v="0"/>
    <n v="2016"/>
    <x v="1"/>
  </r>
  <r>
    <n v="9481"/>
    <s v="如皋大明店"/>
    <x v="3"/>
    <s v="控股"/>
    <s v="健康人"/>
    <x v="36"/>
    <d v="2018-07-15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82"/>
    <s v="如皋东皋菜场店"/>
    <x v="3"/>
    <s v="控股"/>
    <s v="健康人"/>
    <x v="36"/>
    <d v="2017-12-08T00:00:00"/>
    <d v="2019-03-29T00:00:00"/>
    <m/>
    <m/>
    <m/>
    <m/>
    <m/>
    <m/>
    <m/>
    <n v="0"/>
    <n v="0"/>
    <n v="278"/>
    <n v="243"/>
    <n v="0"/>
    <n v="0"/>
    <n v="0"/>
    <n v="0"/>
    <n v="2017"/>
    <x v="2"/>
  </r>
  <r>
    <n v="9483"/>
    <s v="如皋庆余路店"/>
    <x v="3"/>
    <s v="控股"/>
    <s v="健康人"/>
    <x v="36"/>
    <d v="2017-06-16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84"/>
    <s v="如皋海阳中路店"/>
    <x v="3"/>
    <s v="控股"/>
    <s v="健康人"/>
    <x v="36"/>
    <d v="2017-03-18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85"/>
    <s v="如皋北郊花苑店"/>
    <x v="3"/>
    <s v="控股"/>
    <s v="健康人"/>
    <x v="36"/>
    <d v="2017-10-29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86"/>
    <s v="如皋雪岸店"/>
    <x v="3"/>
    <s v="控股"/>
    <s v="健康人"/>
    <x v="36"/>
    <d v="2018-10-01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87"/>
    <s v="如皋仁寿路店"/>
    <x v="3"/>
    <s v="控股"/>
    <s v="健康人"/>
    <x v="36"/>
    <d v="2017-06-16T00:00:00"/>
    <d v="2019-03-29T00:00:00"/>
    <m/>
    <m/>
    <m/>
    <m/>
    <m/>
    <m/>
    <m/>
    <n v="0"/>
    <n v="0"/>
    <n v="278"/>
    <n v="243"/>
    <n v="0"/>
    <n v="0"/>
    <n v="0"/>
    <n v="0"/>
    <n v="2017"/>
    <x v="2"/>
  </r>
  <r>
    <n v="9488"/>
    <s v="通州第一分店"/>
    <x v="3"/>
    <s v="控股"/>
    <s v="健康人"/>
    <x v="36"/>
    <d v="2016-08-10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89"/>
    <s v="通州张芝山店"/>
    <x v="3"/>
    <s v="控股"/>
    <s v="健康人"/>
    <x v="36"/>
    <d v="2016-12-18T00:00:00"/>
    <d v="2019-03-29T00:00:00"/>
    <m/>
    <m/>
    <m/>
    <m/>
    <m/>
    <m/>
    <m/>
    <n v="0"/>
    <n v="0"/>
    <n v="278"/>
    <n v="243"/>
    <n v="0"/>
    <n v="0"/>
    <n v="0"/>
    <n v="0"/>
    <n v="2016"/>
    <x v="1"/>
  </r>
  <r>
    <n v="9490"/>
    <s v="通州交通北路店"/>
    <x v="3"/>
    <s v="控股"/>
    <s v="健康人"/>
    <x v="36"/>
    <d v="2018-01-19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91"/>
    <s v="通州唐洪店"/>
    <x v="3"/>
    <s v="控股"/>
    <s v="健康人"/>
    <x v="36"/>
    <d v="2018-01-19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92"/>
    <s v="通州第二店"/>
    <x v="3"/>
    <s v="控股"/>
    <s v="健康人"/>
    <x v="36"/>
    <d v="2018-01-10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93"/>
    <s v="海安店"/>
    <x v="3"/>
    <s v="控股"/>
    <s v="健康人"/>
    <x v="36"/>
    <d v="2010-01-07T00:00:00"/>
    <d v="2019-03-29T00:00:00"/>
    <m/>
    <m/>
    <m/>
    <m/>
    <m/>
    <m/>
    <m/>
    <n v="0"/>
    <n v="0"/>
    <n v="278"/>
    <n v="243"/>
    <n v="0"/>
    <n v="0"/>
    <n v="0"/>
    <n v="0"/>
    <n v="2010"/>
    <x v="0"/>
  </r>
  <r>
    <n v="9494"/>
    <s v="海安东大街店"/>
    <x v="3"/>
    <s v="控股"/>
    <s v="健康人"/>
    <x v="36"/>
    <d v="2017-11-10T00:00:00"/>
    <d v="2019-03-28T00:00:00"/>
    <m/>
    <m/>
    <m/>
    <m/>
    <m/>
    <m/>
    <m/>
    <n v="0"/>
    <n v="0"/>
    <n v="279"/>
    <n v="244"/>
    <n v="0"/>
    <n v="0"/>
    <n v="0"/>
    <n v="0"/>
    <n v="2017"/>
    <x v="2"/>
  </r>
  <r>
    <n v="9495"/>
    <s v="镇江万科店"/>
    <x v="3"/>
    <s v="控股"/>
    <s v="健康人"/>
    <x v="36"/>
    <d v="2018-01-17T00:00:00"/>
    <d v="2019-03-29T00:00:00"/>
    <m/>
    <m/>
    <m/>
    <m/>
    <m/>
    <m/>
    <m/>
    <n v="0"/>
    <n v="0"/>
    <n v="278"/>
    <n v="243"/>
    <n v="0"/>
    <n v="0"/>
    <n v="0"/>
    <n v="0"/>
    <n v="2018"/>
    <x v="4"/>
  </r>
  <r>
    <n v="9496"/>
    <s v="健康人镇江南门大街店"/>
    <x v="3"/>
    <s v="控股"/>
    <s v="健康人"/>
    <x v="36"/>
    <d v="2018-09-22T00:00:00"/>
    <d v="2019-03-29T00:00:00"/>
    <m/>
    <m/>
    <m/>
    <m/>
    <m/>
    <m/>
    <m/>
    <n v="0"/>
    <n v="0"/>
    <n v="278"/>
    <n v="243"/>
    <n v="0"/>
    <n v="0"/>
    <n v="0"/>
    <n v="0"/>
    <n v="2018"/>
    <x v="4"/>
  </r>
  <r>
    <n v="9497"/>
    <s v="镇江花山湾店"/>
    <x v="3"/>
    <s v="控股"/>
    <s v="健康人"/>
    <x v="36"/>
    <d v="2018-08-21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498"/>
    <s v="镇江丁卯桥店"/>
    <x v="3"/>
    <s v="控股"/>
    <s v="健康人"/>
    <x v="36"/>
    <d v="2018-11-02T00:00:00"/>
    <d v="2019-03-29T00:00:00"/>
    <m/>
    <m/>
    <m/>
    <m/>
    <m/>
    <m/>
    <m/>
    <n v="0"/>
    <n v="0"/>
    <n v="278"/>
    <n v="243"/>
    <n v="0"/>
    <n v="0"/>
    <n v="0"/>
    <n v="0"/>
    <n v="2018"/>
    <x v="4"/>
  </r>
  <r>
    <n v="9499"/>
    <s v="镇江吉麦隆店"/>
    <x v="3"/>
    <s v="控股"/>
    <s v="健康人"/>
    <x v="36"/>
    <d v="2018-10-01T00:00:00"/>
    <d v="2019-03-28T00:00:00"/>
    <m/>
    <m/>
    <m/>
    <m/>
    <m/>
    <m/>
    <m/>
    <n v="0"/>
    <n v="0"/>
    <n v="279"/>
    <n v="244"/>
    <n v="0"/>
    <n v="0"/>
    <n v="0"/>
    <n v="0"/>
    <n v="2018"/>
    <x v="4"/>
  </r>
  <r>
    <n v="9500"/>
    <s v="海门新海路店"/>
    <x v="3"/>
    <s v="控股"/>
    <s v="健康人"/>
    <x v="36"/>
    <d v="2019-03-28T00:00:00"/>
    <d v="2019-03-28T00:00:00"/>
    <m/>
    <m/>
    <m/>
    <m/>
    <m/>
    <m/>
    <m/>
    <n v="0"/>
    <n v="0"/>
    <n v="279"/>
    <n v="244"/>
    <n v="0"/>
    <n v="0"/>
    <n v="0"/>
    <n v="0"/>
    <n v="2019"/>
    <x v="3"/>
  </r>
  <r>
    <n v="9501"/>
    <s v="武汉北湖正街店"/>
    <x v="8"/>
    <s v="直营"/>
    <m/>
    <x v="0"/>
    <d v="2019-03-16T00:00:00"/>
    <d v="2019-03-16T00:00:00"/>
    <m/>
    <m/>
    <m/>
    <m/>
    <m/>
    <m/>
    <m/>
    <n v="0"/>
    <n v="0"/>
    <n v="291"/>
    <n v="256"/>
    <n v="0"/>
    <n v="0"/>
    <n v="0"/>
    <n v="0"/>
    <n v="2019"/>
    <x v="3"/>
  </r>
  <r>
    <n v="9502"/>
    <s v="武汉藏龙东街店"/>
    <x v="8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503"/>
    <s v="武汉江郡华府店"/>
    <x v="8"/>
    <s v="直营"/>
    <m/>
    <x v="0"/>
    <d v="2019-03-23T00:00:00"/>
    <d v="2019-03-23T00:00:00"/>
    <m/>
    <m/>
    <m/>
    <m/>
    <m/>
    <m/>
    <m/>
    <n v="0"/>
    <n v="0"/>
    <n v="284"/>
    <n v="249"/>
    <n v="0"/>
    <n v="0"/>
    <n v="0"/>
    <n v="0"/>
    <n v="2019"/>
    <x v="3"/>
  </r>
  <r>
    <n v="9506"/>
    <s v="岳阳北港路店"/>
    <x v="4"/>
    <s v="直营"/>
    <m/>
    <x v="0"/>
    <d v="2019-03-23T00:00:00"/>
    <d v="2019-03-23T00:00:00"/>
    <m/>
    <m/>
    <m/>
    <m/>
    <m/>
    <m/>
    <m/>
    <n v="0"/>
    <n v="0"/>
    <n v="284"/>
    <n v="249"/>
    <n v="0"/>
    <n v="0"/>
    <n v="0"/>
    <n v="0"/>
    <n v="2019"/>
    <x v="3"/>
  </r>
  <r>
    <n v="9509"/>
    <s v="上海可乐路医保店"/>
    <x v="2"/>
    <s v="直营"/>
    <m/>
    <x v="31"/>
    <d v="2019-04-18T00:00:00"/>
    <d v="2019-04-18T00:00:00"/>
    <m/>
    <m/>
    <m/>
    <m/>
    <m/>
    <m/>
    <m/>
    <n v="0"/>
    <n v="0"/>
    <n v="258"/>
    <n v="223"/>
    <n v="0"/>
    <n v="0"/>
    <n v="0"/>
    <n v="0"/>
    <n v="2019"/>
    <x v="3"/>
  </r>
  <r>
    <n v="9510"/>
    <s v="上海华山路医保店"/>
    <x v="2"/>
    <s v="直营"/>
    <m/>
    <x v="31"/>
    <d v="2019-04-19T00:00:00"/>
    <d v="2019-04-19T00:00:00"/>
    <m/>
    <m/>
    <m/>
    <m/>
    <m/>
    <m/>
    <m/>
    <n v="0"/>
    <n v="0"/>
    <n v="257"/>
    <n v="222"/>
    <n v="0"/>
    <n v="0"/>
    <n v="0"/>
    <n v="0"/>
    <n v="2019"/>
    <x v="3"/>
  </r>
  <r>
    <n v="9511"/>
    <s v="上海茅台路医保店"/>
    <x v="2"/>
    <s v="直营"/>
    <m/>
    <x v="31"/>
    <d v="2019-04-19T00:00:00"/>
    <d v="2019-04-19T00:00:00"/>
    <m/>
    <m/>
    <m/>
    <m/>
    <m/>
    <m/>
    <m/>
    <n v="0"/>
    <n v="0"/>
    <n v="257"/>
    <n v="222"/>
    <n v="0"/>
    <n v="0"/>
    <n v="0"/>
    <n v="0"/>
    <n v="2019"/>
    <x v="3"/>
  </r>
  <r>
    <n v="9512"/>
    <s v="上海安化路医保店"/>
    <x v="2"/>
    <s v="直营"/>
    <m/>
    <x v="31"/>
    <d v="2019-04-19T00:00:00"/>
    <d v="2019-04-19T00:00:00"/>
    <m/>
    <m/>
    <m/>
    <m/>
    <m/>
    <m/>
    <m/>
    <n v="0"/>
    <n v="0"/>
    <n v="257"/>
    <n v="222"/>
    <n v="0"/>
    <n v="0"/>
    <n v="0"/>
    <n v="0"/>
    <n v="2019"/>
    <x v="3"/>
  </r>
  <r>
    <n v="9513"/>
    <s v="上海安顺路医保店"/>
    <x v="2"/>
    <s v="直营"/>
    <m/>
    <x v="31"/>
    <d v="2019-04-13T00:00:00"/>
    <d v="2019-04-13T00:00:00"/>
    <m/>
    <m/>
    <m/>
    <m/>
    <m/>
    <m/>
    <m/>
    <n v="0"/>
    <n v="0"/>
    <n v="263"/>
    <n v="228"/>
    <n v="0"/>
    <n v="0"/>
    <n v="0"/>
    <n v="0"/>
    <n v="2019"/>
    <x v="3"/>
  </r>
  <r>
    <n v="9514"/>
    <s v="上海芝川路医保店"/>
    <x v="2"/>
    <s v="直营"/>
    <m/>
    <x v="31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515"/>
    <s v="上海崮山路医保店"/>
    <x v="2"/>
    <s v="直营"/>
    <m/>
    <x v="31"/>
    <d v="2019-05-22T00:00:00"/>
    <d v="2019-05-22T00:00:00"/>
    <m/>
    <m/>
    <m/>
    <m/>
    <m/>
    <m/>
    <m/>
    <n v="0"/>
    <n v="0"/>
    <n v="224"/>
    <n v="189"/>
    <n v="0"/>
    <n v="0"/>
    <n v="0"/>
    <n v="0"/>
    <n v="2019"/>
    <x v="3"/>
  </r>
  <r>
    <n v="9516"/>
    <s v="上海芳草路医保店"/>
    <x v="2"/>
    <s v="直营"/>
    <m/>
    <x v="31"/>
    <d v="2019-05-31T00:00:00"/>
    <d v="2019-05-31T00:00:00"/>
    <m/>
    <m/>
    <m/>
    <m/>
    <m/>
    <m/>
    <m/>
    <n v="0"/>
    <n v="0"/>
    <n v="215"/>
    <n v="180"/>
    <n v="0"/>
    <n v="0"/>
    <n v="0"/>
    <n v="0"/>
    <n v="2019"/>
    <x v="3"/>
  </r>
  <r>
    <n v="9517"/>
    <s v="上海卫零二医保店"/>
    <x v="2"/>
    <s v="直营"/>
    <m/>
    <x v="31"/>
    <d v="2019-05-17T00:00:00"/>
    <d v="2019-05-17T00:00:00"/>
    <m/>
    <m/>
    <m/>
    <m/>
    <m/>
    <m/>
    <m/>
    <n v="0"/>
    <n v="0"/>
    <n v="229"/>
    <n v="194"/>
    <n v="0"/>
    <n v="0"/>
    <n v="0"/>
    <n v="0"/>
    <n v="2019"/>
    <x v="3"/>
  </r>
  <r>
    <n v="9518"/>
    <s v="上海板桥西医保店"/>
    <x v="2"/>
    <s v="直营"/>
    <m/>
    <x v="31"/>
    <d v="2019-05-16T00:00:00"/>
    <d v="2019-05-16T00:00:00"/>
    <m/>
    <m/>
    <m/>
    <m/>
    <m/>
    <m/>
    <m/>
    <n v="0"/>
    <n v="0"/>
    <n v="230"/>
    <n v="195"/>
    <n v="0"/>
    <n v="0"/>
    <n v="0"/>
    <n v="0"/>
    <n v="2019"/>
    <x v="3"/>
  </r>
  <r>
    <n v="9519"/>
    <s v="上海长青路医保店"/>
    <x v="2"/>
    <s v="直营"/>
    <m/>
    <x v="31"/>
    <d v="2019-06-01T00:00:00"/>
    <d v="2019-06-01T00:00:00"/>
    <m/>
    <m/>
    <m/>
    <m/>
    <m/>
    <m/>
    <m/>
    <n v="0"/>
    <n v="0"/>
    <n v="214"/>
    <n v="179"/>
    <n v="0"/>
    <n v="0"/>
    <n v="0"/>
    <n v="0"/>
    <n v="2019"/>
    <x v="3"/>
  </r>
  <r>
    <n v="9520"/>
    <s v="韶关韶钢东区店"/>
    <x v="6"/>
    <s v="直营"/>
    <m/>
    <x v="0"/>
    <d v="2019-03-16T00:00:00"/>
    <d v="2019-03-16T00:00:00"/>
    <m/>
    <m/>
    <m/>
    <m/>
    <m/>
    <m/>
    <m/>
    <n v="0"/>
    <n v="0"/>
    <n v="291"/>
    <n v="256"/>
    <n v="0"/>
    <n v="0"/>
    <n v="0"/>
    <n v="0"/>
    <n v="2019"/>
    <x v="3"/>
  </r>
  <r>
    <n v="9522"/>
    <s v="南昌香港街店"/>
    <x v="5"/>
    <s v="直营"/>
    <m/>
    <x v="3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525"/>
    <s v="宜昌夹湾路店"/>
    <x v="7"/>
    <s v="直营"/>
    <m/>
    <x v="0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526"/>
    <s v="南京溧水百年总店"/>
    <x v="3"/>
    <s v="控股"/>
    <s v="健康人"/>
    <x v="36"/>
    <d v="2006-01-16T00:00:00"/>
    <d v="2019-03-29T00:00:00"/>
    <m/>
    <m/>
    <m/>
    <m/>
    <m/>
    <m/>
    <m/>
    <n v="0"/>
    <n v="0"/>
    <n v="278"/>
    <n v="243"/>
    <n v="0"/>
    <n v="0"/>
    <n v="0"/>
    <n v="0"/>
    <n v="2006"/>
    <x v="0"/>
  </r>
  <r>
    <n v="9527"/>
    <s v="如皋白蒲店"/>
    <x v="3"/>
    <s v="控股"/>
    <s v="健康人"/>
    <x v="36"/>
    <d v="2015-09-22T00:00:00"/>
    <d v="2019-03-29T00:00:00"/>
    <m/>
    <m/>
    <m/>
    <m/>
    <m/>
    <m/>
    <m/>
    <n v="0"/>
    <n v="0"/>
    <n v="278"/>
    <n v="243"/>
    <n v="0"/>
    <n v="0"/>
    <n v="0"/>
    <n v="0"/>
    <n v="2015"/>
    <x v="0"/>
  </r>
  <r>
    <n v="9528"/>
    <s v="如皋中山药房"/>
    <x v="3"/>
    <s v="控股"/>
    <s v="健康人"/>
    <x v="36"/>
    <d v="2008-01-07T00:00:00"/>
    <d v="2019-03-29T00:00:00"/>
    <m/>
    <m/>
    <m/>
    <m/>
    <m/>
    <m/>
    <m/>
    <n v="0"/>
    <n v="0"/>
    <n v="278"/>
    <n v="243"/>
    <n v="0"/>
    <n v="0"/>
    <n v="0"/>
    <n v="0"/>
    <n v="2008"/>
    <x v="0"/>
  </r>
  <r>
    <n v="9529"/>
    <s v="如皋宁海路店"/>
    <x v="3"/>
    <s v="控股"/>
    <s v="健康人"/>
    <x v="36"/>
    <d v="2004-04-23T00:00:00"/>
    <d v="2019-03-29T00:00:00"/>
    <m/>
    <m/>
    <m/>
    <m/>
    <m/>
    <m/>
    <m/>
    <n v="0"/>
    <n v="0"/>
    <n v="278"/>
    <n v="243"/>
    <n v="0"/>
    <n v="0"/>
    <n v="0"/>
    <n v="0"/>
    <n v="2004"/>
    <x v="0"/>
  </r>
  <r>
    <n v="9530"/>
    <s v="通州建设路店"/>
    <x v="3"/>
    <s v="控股"/>
    <s v="健康人"/>
    <x v="36"/>
    <d v="2004-04-26T00:00:00"/>
    <d v="2019-03-29T00:00:00"/>
    <m/>
    <m/>
    <m/>
    <m/>
    <m/>
    <m/>
    <m/>
    <n v="0"/>
    <n v="0"/>
    <n v="278"/>
    <n v="243"/>
    <n v="0"/>
    <n v="0"/>
    <n v="0"/>
    <n v="0"/>
    <n v="2004"/>
    <x v="0"/>
  </r>
  <r>
    <n v="9536"/>
    <s v="石家庄新兴新新家园店"/>
    <x v="9"/>
    <s v="控股"/>
    <s v="河北新兴"/>
    <x v="27"/>
    <d v="2019-02-23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537"/>
    <s v="石家庄新兴紫晶苑店"/>
    <x v="9"/>
    <s v="控股"/>
    <s v="河北新兴"/>
    <x v="27"/>
    <d v="2019-02-23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540"/>
    <s v="石家庄新兴赵县贡院街店"/>
    <x v="9"/>
    <s v="控股"/>
    <s v="河北新兴"/>
    <x v="27"/>
    <d v="2019-02-23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541"/>
    <s v="新建北郊农贸市场店"/>
    <x v="5"/>
    <s v="直营"/>
    <m/>
    <x v="0"/>
    <d v="2019-02-23T00:00:00"/>
    <d v="2019-02-23T00:00:00"/>
    <m/>
    <m/>
    <m/>
    <m/>
    <m/>
    <m/>
    <m/>
    <n v="0"/>
    <n v="0"/>
    <n v="312"/>
    <n v="277"/>
    <n v="0"/>
    <n v="0"/>
    <n v="0"/>
    <n v="0"/>
    <n v="2019"/>
    <x v="3"/>
  </r>
  <r>
    <n v="9644"/>
    <s v="慈利文化路店"/>
    <x v="0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645"/>
    <s v="常德芙蓉新城店"/>
    <x v="0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646"/>
    <s v="常德恒大华府东门店"/>
    <x v="0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647"/>
    <s v="汉寿银谷国际店"/>
    <x v="0"/>
    <s v="直营"/>
    <m/>
    <x v="0"/>
    <d v="2019-05-11T00:00:00"/>
    <d v="2019-05-11T00:00:00"/>
    <m/>
    <m/>
    <m/>
    <m/>
    <m/>
    <m/>
    <m/>
    <n v="0"/>
    <n v="0"/>
    <n v="235"/>
    <n v="200"/>
    <n v="0"/>
    <n v="0"/>
    <n v="0"/>
    <n v="0"/>
    <n v="2019"/>
    <x v="3"/>
  </r>
  <r>
    <n v="9648"/>
    <s v="石门澧阳东路店"/>
    <x v="0"/>
    <s v="直营"/>
    <m/>
    <x v="0"/>
    <d v="2019-04-21T00:00:00"/>
    <d v="2019-04-21T00:00:00"/>
    <m/>
    <m/>
    <m/>
    <m/>
    <m/>
    <m/>
    <m/>
    <n v="0"/>
    <n v="0"/>
    <n v="255"/>
    <n v="220"/>
    <n v="0"/>
    <n v="0"/>
    <n v="0"/>
    <n v="0"/>
    <n v="2019"/>
    <x v="3"/>
  </r>
  <r>
    <n v="9649"/>
    <s v="桃江豪苑振兴路店"/>
    <x v="0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650"/>
    <s v="益阳太一御江城店"/>
    <x v="0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651"/>
    <s v="益阳景湖春天小区店"/>
    <x v="0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652"/>
    <s v="增城菜园路城丰店"/>
    <x v="6"/>
    <s v="收购"/>
    <m/>
    <x v="1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653"/>
    <s v="仙桃钱沟南路店"/>
    <x v="7"/>
    <s v="直营"/>
    <m/>
    <x v="0"/>
    <d v="2019-02-28T00:00:00"/>
    <d v="2019-02-28T00:00:00"/>
    <m/>
    <m/>
    <m/>
    <m/>
    <m/>
    <m/>
    <m/>
    <n v="0"/>
    <n v="0"/>
    <n v="307"/>
    <n v="272"/>
    <n v="0"/>
    <n v="0"/>
    <n v="0"/>
    <n v="0"/>
    <n v="2019"/>
    <x v="3"/>
  </r>
  <r>
    <n v="9665"/>
    <s v="南昌芳华路店"/>
    <x v="5"/>
    <s v="直营"/>
    <m/>
    <x v="0"/>
    <d v="2019-03-23T00:00:00"/>
    <d v="2019-03-23T00:00:00"/>
    <m/>
    <m/>
    <m/>
    <m/>
    <m/>
    <m/>
    <m/>
    <n v="0"/>
    <n v="0"/>
    <n v="284"/>
    <n v="249"/>
    <n v="0"/>
    <n v="0"/>
    <n v="0"/>
    <n v="0"/>
    <n v="2019"/>
    <x v="3"/>
  </r>
  <r>
    <n v="9667"/>
    <s v="宜昌中建之星店"/>
    <x v="7"/>
    <s v="直营"/>
    <m/>
    <x v="0"/>
    <d v="2019-03-16T00:00:00"/>
    <d v="2019-03-16T00:00:00"/>
    <m/>
    <m/>
    <m/>
    <m/>
    <m/>
    <m/>
    <m/>
    <n v="0"/>
    <n v="0"/>
    <n v="291"/>
    <n v="256"/>
    <n v="0"/>
    <n v="0"/>
    <n v="0"/>
    <n v="0"/>
    <n v="2019"/>
    <x v="3"/>
  </r>
  <r>
    <n v="9675"/>
    <s v="武汉阳光海岸店"/>
    <x v="8"/>
    <s v="直营"/>
    <m/>
    <x v="0"/>
    <d v="2019-04-13T00:00:00"/>
    <d v="2019-04-13T00:00:00"/>
    <m/>
    <m/>
    <m/>
    <m/>
    <m/>
    <m/>
    <m/>
    <n v="0"/>
    <n v="0"/>
    <n v="263"/>
    <n v="228"/>
    <n v="0"/>
    <n v="0"/>
    <n v="0"/>
    <n v="0"/>
    <n v="2019"/>
    <x v="3"/>
  </r>
  <r>
    <n v="9676"/>
    <s v="平凉二医保店"/>
    <x v="2"/>
    <s v="直营"/>
    <m/>
    <x v="31"/>
    <d v="2019-04-01T00:00:00"/>
    <d v="2019-04-01T00:00:00"/>
    <m/>
    <m/>
    <m/>
    <m/>
    <m/>
    <m/>
    <m/>
    <n v="0"/>
    <n v="0"/>
    <n v="275"/>
    <n v="240"/>
    <n v="0"/>
    <n v="0"/>
    <n v="0"/>
    <n v="0"/>
    <n v="2019"/>
    <x v="3"/>
  </r>
  <r>
    <n v="9677"/>
    <s v="浦北路医保店"/>
    <x v="2"/>
    <s v="直营"/>
    <m/>
    <x v="31"/>
    <d v="2019-05-09T00:00:00"/>
    <d v="2019-05-09T00:00:00"/>
    <m/>
    <m/>
    <m/>
    <m/>
    <m/>
    <m/>
    <m/>
    <n v="0"/>
    <n v="0"/>
    <n v="237"/>
    <n v="202"/>
    <n v="0"/>
    <n v="0"/>
    <n v="0"/>
    <n v="0"/>
    <n v="2019"/>
    <x v="3"/>
  </r>
  <r>
    <n v="9678"/>
    <s v="松江人民南路医保店"/>
    <x v="2"/>
    <s v="直营"/>
    <m/>
    <x v="31"/>
    <d v="2019-05-01T00:00:00"/>
    <d v="2019-05-01T00:00:00"/>
    <m/>
    <m/>
    <m/>
    <m/>
    <m/>
    <m/>
    <m/>
    <n v="0"/>
    <n v="0"/>
    <n v="245"/>
    <n v="210"/>
    <n v="0"/>
    <n v="0"/>
    <n v="0"/>
    <n v="0"/>
    <n v="2019"/>
    <x v="3"/>
  </r>
  <r>
    <n v="9679"/>
    <s v="松江环城路医保店"/>
    <x v="2"/>
    <s v="直营"/>
    <m/>
    <x v="31"/>
    <d v="2019-05-01T00:00:00"/>
    <d v="2019-05-01T00:00:00"/>
    <m/>
    <m/>
    <m/>
    <m/>
    <m/>
    <m/>
    <m/>
    <n v="0"/>
    <n v="0"/>
    <n v="245"/>
    <n v="210"/>
    <n v="0"/>
    <n v="0"/>
    <n v="0"/>
    <n v="0"/>
    <n v="2019"/>
    <x v="3"/>
  </r>
  <r>
    <n v="9680"/>
    <s v="交通西路医保店"/>
    <x v="2"/>
    <s v="直营"/>
    <m/>
    <x v="31"/>
    <d v="2019-05-27T00:00:00"/>
    <d v="2019-05-27T00:00:00"/>
    <m/>
    <m/>
    <m/>
    <m/>
    <m/>
    <m/>
    <m/>
    <n v="0"/>
    <n v="0"/>
    <n v="219"/>
    <n v="184"/>
    <n v="0"/>
    <n v="0"/>
    <n v="0"/>
    <n v="0"/>
    <n v="2019"/>
    <x v="3"/>
  </r>
  <r>
    <n v="9681"/>
    <s v="真光路医保店"/>
    <x v="2"/>
    <s v="直营"/>
    <m/>
    <x v="31"/>
    <d v="2019-06-03T00:00:00"/>
    <d v="2019-06-03T00:00:00"/>
    <m/>
    <m/>
    <m/>
    <m/>
    <m/>
    <m/>
    <m/>
    <n v="0"/>
    <n v="0"/>
    <n v="212"/>
    <n v="177"/>
    <n v="0"/>
    <n v="0"/>
    <n v="0"/>
    <n v="0"/>
    <n v="2019"/>
    <x v="3"/>
  </r>
  <r>
    <n v="9682"/>
    <s v="浦东大道医保店"/>
    <x v="2"/>
    <s v="直营"/>
    <m/>
    <x v="31"/>
    <d v="2019-05-22T00:00:00"/>
    <d v="2019-05-22T00:00:00"/>
    <m/>
    <m/>
    <m/>
    <m/>
    <m/>
    <m/>
    <m/>
    <n v="0"/>
    <n v="0"/>
    <n v="224"/>
    <n v="189"/>
    <n v="0"/>
    <n v="0"/>
    <n v="0"/>
    <n v="0"/>
    <n v="2019"/>
    <x v="3"/>
  </r>
  <r>
    <n v="9683"/>
    <s v="莘西路医保店"/>
    <x v="2"/>
    <s v="直营"/>
    <m/>
    <x v="31"/>
    <d v="2019-06-13T00:00:00"/>
    <d v="2019-06-13T00:00:00"/>
    <m/>
    <m/>
    <m/>
    <m/>
    <m/>
    <m/>
    <m/>
    <n v="0"/>
    <n v="0"/>
    <n v="202"/>
    <n v="167"/>
    <n v="0"/>
    <n v="0"/>
    <n v="0"/>
    <n v="0"/>
    <n v="2019"/>
    <x v="3"/>
  </r>
  <r>
    <n v="9684"/>
    <s v="弘基广场医保店"/>
    <x v="2"/>
    <s v="直营"/>
    <m/>
    <x v="31"/>
    <d v="2019-05-28T00:00:00"/>
    <d v="2019-05-28T00:00:00"/>
    <m/>
    <m/>
    <m/>
    <m/>
    <m/>
    <m/>
    <m/>
    <n v="0"/>
    <n v="0"/>
    <n v="218"/>
    <n v="183"/>
    <n v="0"/>
    <n v="0"/>
    <n v="0"/>
    <n v="0"/>
    <n v="2019"/>
    <x v="3"/>
  </r>
  <r>
    <n v="9685"/>
    <s v="制造局路医保店"/>
    <x v="2"/>
    <s v="直营"/>
    <m/>
    <x v="31"/>
    <d v="2019-03-29T00:00:00"/>
    <d v="2019-03-29T00:00:00"/>
    <m/>
    <m/>
    <m/>
    <m/>
    <m/>
    <m/>
    <m/>
    <n v="0"/>
    <n v="0"/>
    <n v="278"/>
    <n v="243"/>
    <n v="0"/>
    <n v="0"/>
    <n v="0"/>
    <n v="0"/>
    <n v="2019"/>
    <x v="3"/>
  </r>
  <r>
    <n v="9686"/>
    <s v="斜土东路医保店"/>
    <x v="2"/>
    <s v="直营"/>
    <m/>
    <x v="31"/>
    <d v="2019-03-29T00:00:00"/>
    <d v="2019-03-29T00:00:00"/>
    <m/>
    <m/>
    <m/>
    <m/>
    <m/>
    <m/>
    <m/>
    <n v="0"/>
    <n v="0"/>
    <n v="278"/>
    <n v="243"/>
    <n v="0"/>
    <n v="0"/>
    <n v="0"/>
    <n v="0"/>
    <n v="2019"/>
    <x v="3"/>
  </r>
  <r>
    <n v="9687"/>
    <s v="殷高路医保店"/>
    <x v="2"/>
    <s v="直营"/>
    <m/>
    <x v="31"/>
    <d v="2019-05-27T00:00:00"/>
    <d v="2019-05-27T00:00:00"/>
    <m/>
    <m/>
    <m/>
    <m/>
    <m/>
    <m/>
    <m/>
    <n v="0"/>
    <n v="0"/>
    <n v="219"/>
    <n v="184"/>
    <n v="0"/>
    <n v="0"/>
    <n v="0"/>
    <n v="0"/>
    <n v="2019"/>
    <x v="3"/>
  </r>
  <r>
    <n v="9688"/>
    <s v="迎园路医保店"/>
    <x v="2"/>
    <s v="直营"/>
    <m/>
    <x v="31"/>
    <d v="2019-05-28T00:00:00"/>
    <d v="2019-05-28T00:00:00"/>
    <m/>
    <m/>
    <m/>
    <m/>
    <m/>
    <m/>
    <m/>
    <n v="0"/>
    <n v="0"/>
    <n v="218"/>
    <n v="183"/>
    <n v="0"/>
    <n v="0"/>
    <n v="0"/>
    <n v="0"/>
    <n v="2019"/>
    <x v="3"/>
  </r>
  <r>
    <n v="9689"/>
    <s v="枣阳路医保店"/>
    <x v="2"/>
    <s v="直营"/>
    <m/>
    <x v="31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694"/>
    <s v="南京水西门大街店"/>
    <x v="3"/>
    <s v="直营"/>
    <m/>
    <x v="0"/>
    <d v="2019-04-13T00:00:00"/>
    <d v="2019-04-13T00:00:00"/>
    <m/>
    <m/>
    <m/>
    <m/>
    <m/>
    <m/>
    <m/>
    <n v="0"/>
    <n v="0"/>
    <n v="263"/>
    <n v="228"/>
    <n v="0"/>
    <n v="0"/>
    <n v="0"/>
    <n v="0"/>
    <n v="2019"/>
    <x v="3"/>
  </r>
  <r>
    <n v="9697"/>
    <s v="上虹纪翟路医保店"/>
    <x v="2"/>
    <s v="直营"/>
    <m/>
    <x v="31"/>
    <d v="2019-06-13T00:00:00"/>
    <d v="2019-06-13T00:00:00"/>
    <m/>
    <m/>
    <m/>
    <m/>
    <m/>
    <m/>
    <m/>
    <n v="0"/>
    <n v="0"/>
    <n v="202"/>
    <n v="167"/>
    <n v="0"/>
    <n v="0"/>
    <n v="0"/>
    <n v="0"/>
    <n v="2019"/>
    <x v="3"/>
  </r>
  <r>
    <n v="9698"/>
    <s v="上虹颛桥医保店"/>
    <x v="2"/>
    <s v="直营"/>
    <m/>
    <x v="31"/>
    <d v="2019-06-13T00:00:00"/>
    <d v="2019-06-13T00:00:00"/>
    <m/>
    <m/>
    <m/>
    <m/>
    <m/>
    <m/>
    <m/>
    <n v="0"/>
    <n v="0"/>
    <n v="202"/>
    <n v="167"/>
    <n v="0"/>
    <n v="0"/>
    <n v="0"/>
    <n v="0"/>
    <n v="2019"/>
    <x v="3"/>
  </r>
  <r>
    <n v="9699"/>
    <s v="上虹鹤庆路医保店"/>
    <x v="2"/>
    <s v="直营"/>
    <m/>
    <x v="31"/>
    <d v="2019-06-13T00:00:00"/>
    <d v="2019-06-13T00:00:00"/>
    <m/>
    <m/>
    <m/>
    <m/>
    <m/>
    <m/>
    <m/>
    <n v="0"/>
    <n v="0"/>
    <n v="202"/>
    <n v="167"/>
    <n v="0"/>
    <n v="0"/>
    <n v="0"/>
    <n v="0"/>
    <n v="2019"/>
    <x v="3"/>
  </r>
  <r>
    <n v="9700"/>
    <s v="上虹江园路医保店"/>
    <x v="2"/>
    <s v="直营"/>
    <m/>
    <x v="31"/>
    <d v="2019-06-14T00:00:00"/>
    <d v="2019-06-14T00:00:00"/>
    <m/>
    <m/>
    <m/>
    <m/>
    <m/>
    <m/>
    <m/>
    <n v="0"/>
    <n v="0"/>
    <n v="201"/>
    <n v="166"/>
    <n v="0"/>
    <n v="0"/>
    <n v="0"/>
    <n v="0"/>
    <n v="2019"/>
    <x v="3"/>
  </r>
  <r>
    <n v="9701"/>
    <s v="上虹汇延路医保店"/>
    <x v="2"/>
    <s v="直营"/>
    <m/>
    <x v="31"/>
    <d v="2019-06-14T00:00:00"/>
    <d v="2019-06-14T00:00:00"/>
    <m/>
    <m/>
    <m/>
    <m/>
    <m/>
    <m/>
    <m/>
    <n v="0"/>
    <n v="0"/>
    <n v="201"/>
    <n v="166"/>
    <n v="0"/>
    <n v="0"/>
    <n v="0"/>
    <n v="0"/>
    <n v="2019"/>
    <x v="3"/>
  </r>
  <r>
    <n v="9702"/>
    <s v="南京紫晶未来城店"/>
    <x v="3"/>
    <s v="直营"/>
    <m/>
    <x v="0"/>
    <d v="2019-06-13T00:00:00"/>
    <d v="2019-06-13T00:00:00"/>
    <m/>
    <m/>
    <m/>
    <m/>
    <m/>
    <m/>
    <m/>
    <n v="0"/>
    <n v="0"/>
    <n v="202"/>
    <n v="167"/>
    <n v="0"/>
    <n v="0"/>
    <n v="0"/>
    <n v="0"/>
    <n v="2019"/>
    <x v="3"/>
  </r>
  <r>
    <n v="9703"/>
    <s v="邵阳五一南路店"/>
    <x v="1"/>
    <s v="直营"/>
    <m/>
    <x v="0"/>
    <d v="2019-04-20T00:00:00"/>
    <d v="2019-04-20T00:00:00"/>
    <m/>
    <m/>
    <m/>
    <m/>
    <m/>
    <m/>
    <m/>
    <n v="0"/>
    <n v="0"/>
    <n v="256"/>
    <n v="221"/>
    <n v="0"/>
    <n v="0"/>
    <n v="0"/>
    <n v="0"/>
    <n v="2019"/>
    <x v="3"/>
  </r>
  <r>
    <n v="9704"/>
    <s v="邵阳华夏田园店"/>
    <x v="1"/>
    <s v="直营"/>
    <m/>
    <x v="0"/>
    <d v="2019-04-13T00:00:00"/>
    <d v="2019-04-13T00:00:00"/>
    <m/>
    <m/>
    <m/>
    <m/>
    <m/>
    <m/>
    <m/>
    <n v="0"/>
    <n v="0"/>
    <n v="263"/>
    <n v="228"/>
    <n v="0"/>
    <n v="0"/>
    <n v="0"/>
    <n v="0"/>
    <n v="2019"/>
    <x v="3"/>
  </r>
  <r>
    <n v="9705"/>
    <s v="邵阳二纺机店"/>
    <x v="1"/>
    <s v="直营"/>
    <m/>
    <x v="0"/>
    <d v="2019-04-13T00:00:00"/>
    <d v="2019-04-13T00:00:00"/>
    <m/>
    <m/>
    <m/>
    <m/>
    <m/>
    <m/>
    <m/>
    <n v="0"/>
    <n v="0"/>
    <n v="263"/>
    <n v="228"/>
    <n v="0"/>
    <n v="0"/>
    <n v="0"/>
    <n v="0"/>
    <n v="2019"/>
    <x v="3"/>
  </r>
  <r>
    <n v="9706"/>
    <s v="如东车站店"/>
    <x v="3"/>
    <s v="直营"/>
    <m/>
    <x v="0"/>
    <d v="2019-04-03T00:00:00"/>
    <d v="2019-04-03T00:00:00"/>
    <m/>
    <m/>
    <m/>
    <m/>
    <m/>
    <m/>
    <m/>
    <n v="0"/>
    <n v="0"/>
    <n v="273"/>
    <n v="238"/>
    <n v="0"/>
    <n v="0"/>
    <n v="0"/>
    <n v="0"/>
    <n v="2019"/>
    <x v="3"/>
  </r>
  <r>
    <n v="9707"/>
    <s v="徐州中山南路二店"/>
    <x v="3"/>
    <s v="直营"/>
    <m/>
    <x v="0"/>
    <d v="2019-03-29T00:00:00"/>
    <d v="2019-03-29T00:00:00"/>
    <m/>
    <m/>
    <m/>
    <m/>
    <m/>
    <m/>
    <m/>
    <n v="0"/>
    <n v="0"/>
    <n v="278"/>
    <n v="243"/>
    <n v="0"/>
    <n v="0"/>
    <n v="0"/>
    <n v="0"/>
    <n v="2019"/>
    <x v="3"/>
  </r>
  <r>
    <n v="9708"/>
    <s v="淮安健康东路二店"/>
    <x v="3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n v="9709"/>
    <s v="南京专诸巷店"/>
    <x v="3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714"/>
    <s v="宿迁晓店店"/>
    <x v="3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729"/>
    <s v="益阳全丰小区店"/>
    <x v="0"/>
    <s v="直营"/>
    <m/>
    <x v="0"/>
    <d v="2019-04-20T00:00:00"/>
    <d v="2019-04-20T00:00:00"/>
    <m/>
    <m/>
    <m/>
    <m/>
    <m/>
    <m/>
    <m/>
    <n v="0"/>
    <n v="0"/>
    <n v="256"/>
    <n v="221"/>
    <n v="0"/>
    <n v="0"/>
    <n v="0"/>
    <n v="0"/>
    <n v="2019"/>
    <x v="3"/>
  </r>
  <r>
    <n v="9733"/>
    <s v="宣恩建设路店"/>
    <x v="7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734"/>
    <s v="沅江八角亭店"/>
    <x v="0"/>
    <s v="直营"/>
    <m/>
    <x v="0"/>
    <d v="2019-04-20T00:00:00"/>
    <d v="2019-04-20T00:00:00"/>
    <m/>
    <m/>
    <m/>
    <m/>
    <m/>
    <m/>
    <m/>
    <n v="0"/>
    <n v="0"/>
    <n v="256"/>
    <n v="221"/>
    <n v="0"/>
    <n v="0"/>
    <n v="0"/>
    <n v="0"/>
    <n v="2019"/>
    <x v="3"/>
  </r>
  <r>
    <n v="9735"/>
    <s v="汉寿育才巷店"/>
    <x v="0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754"/>
    <s v="常德芙蓉盛世店"/>
    <x v="0"/>
    <s v="直营"/>
    <m/>
    <x v="0"/>
    <d v="2019-04-20T00:00:00"/>
    <d v="2019-04-20T00:00:00"/>
    <m/>
    <m/>
    <m/>
    <m/>
    <m/>
    <m/>
    <m/>
    <n v="0"/>
    <n v="0"/>
    <n v="256"/>
    <n v="221"/>
    <n v="0"/>
    <n v="0"/>
    <n v="0"/>
    <n v="0"/>
    <n v="2019"/>
    <x v="3"/>
  </r>
  <r>
    <n v="9755"/>
    <s v="沅江盛世嘉园店"/>
    <x v="0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756"/>
    <s v="汉寿孟奇路店"/>
    <x v="0"/>
    <s v="直营"/>
    <m/>
    <x v="0"/>
    <d v="2019-07-31T00:00:00"/>
    <d v="2019-07-31T00:00:00"/>
    <m/>
    <m/>
    <m/>
    <m/>
    <m/>
    <m/>
    <m/>
    <n v="0"/>
    <n v="0"/>
    <n v="154"/>
    <n v="119"/>
    <n v="0"/>
    <n v="0"/>
    <n v="0"/>
    <n v="0"/>
    <n v="2019"/>
    <x v="3"/>
  </r>
  <r>
    <n v="9767"/>
    <s v="隆顺堂大药房医保店"/>
    <x v="2"/>
    <s v="控股"/>
    <s v="隆顺堂"/>
    <x v="37"/>
    <d v="2006-02-09T00:00:00"/>
    <d v="2019-04-04T00:00:00"/>
    <m/>
    <m/>
    <m/>
    <m/>
    <m/>
    <m/>
    <m/>
    <n v="0"/>
    <n v="0"/>
    <n v="272"/>
    <n v="237"/>
    <n v="0"/>
    <n v="0"/>
    <n v="0"/>
    <n v="0"/>
    <n v="2006"/>
    <x v="0"/>
  </r>
  <r>
    <n v="9768"/>
    <s v="汇美大药房医保店"/>
    <x v="2"/>
    <s v="控股"/>
    <s v="隆顺堂"/>
    <x v="37"/>
    <d v="2012-07-06T00:00:00"/>
    <d v="2019-04-04T00:00:00"/>
    <m/>
    <m/>
    <m/>
    <m/>
    <m/>
    <m/>
    <m/>
    <n v="0"/>
    <n v="0"/>
    <n v="272"/>
    <n v="237"/>
    <n v="0"/>
    <n v="0"/>
    <n v="0"/>
    <n v="0"/>
    <n v="2012"/>
    <x v="0"/>
  </r>
  <r>
    <n v="9769"/>
    <s v="大拇指大药房医保店"/>
    <x v="2"/>
    <s v="控股"/>
    <s v="隆顺堂"/>
    <x v="37"/>
    <d v="2004-12-11T00:00:00"/>
    <d v="2019-04-03T00:00:00"/>
    <m/>
    <m/>
    <m/>
    <m/>
    <m/>
    <m/>
    <m/>
    <n v="0"/>
    <n v="0"/>
    <n v="273"/>
    <n v="238"/>
    <n v="0"/>
    <n v="0"/>
    <n v="0"/>
    <n v="0"/>
    <n v="2004"/>
    <x v="0"/>
  </r>
  <r>
    <n v="9770"/>
    <s v="荣广大药房医保店"/>
    <x v="2"/>
    <s v="控股"/>
    <s v="隆顺堂"/>
    <x v="37"/>
    <d v="2010-01-15T00:00:00"/>
    <d v="2019-04-19T00:00:00"/>
    <m/>
    <m/>
    <m/>
    <m/>
    <m/>
    <m/>
    <m/>
    <n v="0"/>
    <n v="0"/>
    <n v="257"/>
    <n v="222"/>
    <n v="0"/>
    <n v="0"/>
    <n v="0"/>
    <n v="0"/>
    <n v="2010"/>
    <x v="0"/>
  </r>
  <r>
    <n v="9775"/>
    <s v="双峰威龙国际店"/>
    <x v="4"/>
    <s v="直营"/>
    <m/>
    <x v="0"/>
    <d v="2019-04-20T00:00:00"/>
    <d v="2019-04-20T00:00:00"/>
    <m/>
    <m/>
    <m/>
    <m/>
    <m/>
    <m/>
    <m/>
    <n v="0"/>
    <n v="0"/>
    <n v="256"/>
    <n v="221"/>
    <n v="0"/>
    <n v="0"/>
    <n v="0"/>
    <n v="0"/>
    <n v="2019"/>
    <x v="3"/>
  </r>
  <r>
    <n v="9777"/>
    <s v="武汉东立国际福轩店"/>
    <x v="8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780"/>
    <s v="南京水西门大街二店"/>
    <x v="3"/>
    <s v="直营"/>
    <m/>
    <x v="0"/>
    <d v="2019-04-30T00:00:00"/>
    <d v="2019-04-30T00:00:00"/>
    <m/>
    <m/>
    <m/>
    <m/>
    <m/>
    <m/>
    <m/>
    <n v="0"/>
    <n v="0"/>
    <n v="246"/>
    <n v="211"/>
    <n v="0"/>
    <n v="0"/>
    <n v="0"/>
    <n v="0"/>
    <n v="2019"/>
    <x v="3"/>
  </r>
  <r>
    <n v="9781"/>
    <s v="南京太平村店"/>
    <x v="3"/>
    <s v="直营"/>
    <m/>
    <x v="0"/>
    <d v="2019-04-20T00:00:00"/>
    <d v="2019-04-20T00:00:00"/>
    <m/>
    <m/>
    <m/>
    <m/>
    <m/>
    <m/>
    <m/>
    <n v="0"/>
    <n v="0"/>
    <n v="256"/>
    <n v="221"/>
    <n v="0"/>
    <n v="0"/>
    <n v="0"/>
    <n v="0"/>
    <n v="2019"/>
    <x v="3"/>
  </r>
  <r>
    <n v="9782"/>
    <s v="南京和燕路四店"/>
    <x v="3"/>
    <s v="直营"/>
    <m/>
    <x v="0"/>
    <d v="2019-04-30T00:00:00"/>
    <d v="2019-04-30T00:00:00"/>
    <m/>
    <m/>
    <m/>
    <m/>
    <m/>
    <m/>
    <m/>
    <n v="0"/>
    <n v="0"/>
    <n v="246"/>
    <n v="211"/>
    <n v="0"/>
    <n v="0"/>
    <n v="0"/>
    <n v="0"/>
    <n v="2019"/>
    <x v="3"/>
  </r>
  <r>
    <n v="9783"/>
    <s v="荆门名泉路店"/>
    <x v="7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784"/>
    <s v="宜昌龙泰苑店"/>
    <x v="7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785"/>
    <s v="衡阳银杏路店"/>
    <x v="1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788"/>
    <s v="衡阳县城西市场店"/>
    <x v="1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789"/>
    <s v="武汉平安路店"/>
    <x v="8"/>
    <s v="直营"/>
    <m/>
    <x v="0"/>
    <d v="2019-05-31T00:00:00"/>
    <d v="2019-05-31T00:00:00"/>
    <m/>
    <m/>
    <m/>
    <m/>
    <m/>
    <m/>
    <m/>
    <n v="0"/>
    <n v="0"/>
    <n v="215"/>
    <n v="180"/>
    <n v="0"/>
    <n v="0"/>
    <n v="0"/>
    <n v="0"/>
    <n v="2019"/>
    <x v="3"/>
  </r>
  <r>
    <n v="9790"/>
    <s v="武汉联投港湾店"/>
    <x v="8"/>
    <s v="直营"/>
    <m/>
    <x v="0"/>
    <d v="2019-06-22T00:00:00"/>
    <d v="2019-06-22T00:00:00"/>
    <m/>
    <m/>
    <m/>
    <m/>
    <m/>
    <m/>
    <m/>
    <n v="0"/>
    <n v="0"/>
    <n v="193"/>
    <n v="158"/>
    <n v="0"/>
    <n v="0"/>
    <n v="0"/>
    <n v="0"/>
    <n v="2019"/>
    <x v="3"/>
  </r>
  <r>
    <n v="9791"/>
    <s v="武汉吴南花园店"/>
    <x v="8"/>
    <s v="直营"/>
    <m/>
    <x v="0"/>
    <d v="2019-03-30T00:00:00"/>
    <d v="2019-03-30T00:00:00"/>
    <m/>
    <m/>
    <m/>
    <m/>
    <m/>
    <m/>
    <m/>
    <n v="0"/>
    <n v="0"/>
    <n v="277"/>
    <n v="242"/>
    <n v="0"/>
    <n v="0"/>
    <n v="0"/>
    <n v="0"/>
    <n v="2019"/>
    <x v="3"/>
  </r>
  <r>
    <n v="9792"/>
    <s v="南京集庆路三店"/>
    <x v="3"/>
    <s v="直营"/>
    <m/>
    <x v="20"/>
    <d v="2019-05-29T00:00:00"/>
    <d v="2019-05-29T00:00:00"/>
    <m/>
    <m/>
    <m/>
    <m/>
    <m/>
    <m/>
    <m/>
    <n v="0"/>
    <n v="0"/>
    <n v="217"/>
    <n v="182"/>
    <n v="0"/>
    <n v="0"/>
    <n v="0"/>
    <n v="0"/>
    <n v="2019"/>
    <x v="3"/>
  </r>
  <r>
    <n v="9793"/>
    <s v="南京新华西路店"/>
    <x v="3"/>
    <s v="直营"/>
    <m/>
    <x v="0"/>
    <d v="2019-07-15T00:00:00"/>
    <d v="2019-07-15T00:00:00"/>
    <m/>
    <m/>
    <m/>
    <m/>
    <m/>
    <m/>
    <m/>
    <n v="0"/>
    <n v="0"/>
    <n v="170"/>
    <n v="135"/>
    <n v="0"/>
    <n v="0"/>
    <n v="0"/>
    <n v="0"/>
    <n v="2019"/>
    <x v="3"/>
  </r>
  <r>
    <n v="9794"/>
    <s v="海门万众工业园店"/>
    <x v="3"/>
    <s v="控股"/>
    <s v="健康人"/>
    <x v="36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n v="9795"/>
    <s v="海安李堡店"/>
    <x v="3"/>
    <s v="控股"/>
    <s v="健康人"/>
    <x v="36"/>
    <d v="2019-06-05T00:00:00"/>
    <d v="2019-06-05T00:00:00"/>
    <m/>
    <m/>
    <m/>
    <m/>
    <m/>
    <m/>
    <m/>
    <n v="0"/>
    <n v="0"/>
    <n v="210"/>
    <n v="175"/>
    <n v="0"/>
    <n v="0"/>
    <n v="0"/>
    <n v="0"/>
    <n v="2019"/>
    <x v="3"/>
  </r>
  <r>
    <n v="9796"/>
    <s v="武汉百步亭现代城店"/>
    <x v="8"/>
    <s v="直营"/>
    <m/>
    <x v="0"/>
    <d v="2019-04-20T00:00:00"/>
    <d v="2019-04-20T00:00:00"/>
    <m/>
    <m/>
    <m/>
    <m/>
    <m/>
    <m/>
    <m/>
    <n v="0"/>
    <n v="0"/>
    <n v="256"/>
    <n v="221"/>
    <n v="0"/>
    <n v="0"/>
    <n v="0"/>
    <n v="0"/>
    <n v="2019"/>
    <x v="3"/>
  </r>
  <r>
    <n v="9799"/>
    <s v="泗阳黄金广场店"/>
    <x v="3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800"/>
    <s v="武汉汉江苑店"/>
    <x v="8"/>
    <s v="直营"/>
    <m/>
    <x v="0"/>
    <d v="2019-03-23T00:00:00"/>
    <d v="2019-03-23T00:00:00"/>
    <m/>
    <m/>
    <m/>
    <m/>
    <m/>
    <m/>
    <m/>
    <n v="0"/>
    <n v="0"/>
    <n v="284"/>
    <n v="249"/>
    <n v="0"/>
    <n v="0"/>
    <n v="0"/>
    <n v="0"/>
    <n v="2019"/>
    <x v="3"/>
  </r>
  <r>
    <n v="9804"/>
    <s v="连云港大庆东路店"/>
    <x v="3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n v="9806"/>
    <s v="常德长胜桥店"/>
    <x v="0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807"/>
    <s v="衡阳东风北路店"/>
    <x v="1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812"/>
    <s v="乐昌顺易华庭店"/>
    <x v="6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822"/>
    <s v="益阳印象汇店"/>
    <x v="0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n v="9823"/>
    <s v="武汉健康大道店"/>
    <x v="8"/>
    <s v="直营"/>
    <m/>
    <x v="0"/>
    <d v="2019-06-22T00:00:00"/>
    <d v="2019-06-22T00:00:00"/>
    <m/>
    <m/>
    <m/>
    <m/>
    <m/>
    <m/>
    <m/>
    <n v="0"/>
    <n v="0"/>
    <n v="193"/>
    <n v="158"/>
    <n v="0"/>
    <n v="0"/>
    <n v="0"/>
    <n v="0"/>
    <n v="2019"/>
    <x v="3"/>
  </r>
  <r>
    <n v="9825"/>
    <s v="南昌县象湖景城名郡农贸市场店"/>
    <x v="5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831"/>
    <s v="汉寿汽车总站店"/>
    <x v="0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833"/>
    <s v="武汉田园街店"/>
    <x v="8"/>
    <s v="直营"/>
    <m/>
    <x v="0"/>
    <d v="2019-05-18T00:00:00"/>
    <d v="2019-05-18T00:00:00"/>
    <m/>
    <m/>
    <m/>
    <m/>
    <m/>
    <m/>
    <m/>
    <n v="0"/>
    <n v="0"/>
    <n v="228"/>
    <n v="193"/>
    <n v="0"/>
    <n v="0"/>
    <n v="0"/>
    <n v="0"/>
    <n v="2019"/>
    <x v="3"/>
  </r>
  <r>
    <n v="9834"/>
    <s v="吉首一品阳光店"/>
    <x v="0"/>
    <s v="直营"/>
    <m/>
    <x v="0"/>
    <d v="2019-04-30T00:00:00"/>
    <d v="2019-04-30T00:00:00"/>
    <m/>
    <m/>
    <m/>
    <m/>
    <m/>
    <m/>
    <m/>
    <n v="0"/>
    <n v="0"/>
    <n v="246"/>
    <n v="211"/>
    <n v="0"/>
    <n v="0"/>
    <n v="0"/>
    <n v="0"/>
    <n v="2019"/>
    <x v="3"/>
  </r>
  <r>
    <n v="9836"/>
    <s v="荆门果园二路店"/>
    <x v="7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839"/>
    <s v="武汉金地太阳城店"/>
    <x v="8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840"/>
    <s v="武汉福星城店"/>
    <x v="8"/>
    <s v="直营"/>
    <m/>
    <x v="0"/>
    <d v="2019-04-20T00:00:00"/>
    <d v="2019-04-20T00:00:00"/>
    <m/>
    <m/>
    <m/>
    <m/>
    <m/>
    <m/>
    <m/>
    <n v="0"/>
    <n v="0"/>
    <n v="256"/>
    <n v="221"/>
    <n v="0"/>
    <n v="0"/>
    <n v="0"/>
    <n v="0"/>
    <n v="2019"/>
    <x v="3"/>
  </r>
  <r>
    <n v="9841"/>
    <s v="武汉知音路店"/>
    <x v="8"/>
    <s v="直营"/>
    <m/>
    <x v="0"/>
    <d v="2019-05-18T00:00:00"/>
    <d v="2019-05-18T00:00:00"/>
    <m/>
    <m/>
    <m/>
    <m/>
    <m/>
    <m/>
    <m/>
    <n v="0"/>
    <n v="0"/>
    <n v="228"/>
    <n v="193"/>
    <n v="0"/>
    <n v="0"/>
    <n v="0"/>
    <n v="0"/>
    <n v="2019"/>
    <x v="3"/>
  </r>
  <r>
    <n v="9842"/>
    <s v="句容世茂店医保店"/>
    <x v="3"/>
    <s v="控股"/>
    <s v="健康人"/>
    <x v="36"/>
    <d v="2019-03-28T00:00:00"/>
    <d v="2019-03-31T00:00:00"/>
    <m/>
    <m/>
    <m/>
    <m/>
    <m/>
    <m/>
    <m/>
    <n v="0"/>
    <n v="0"/>
    <n v="276"/>
    <n v="241"/>
    <n v="0"/>
    <n v="0"/>
    <n v="0"/>
    <n v="0"/>
    <n v="2019"/>
    <x v="3"/>
  </r>
  <r>
    <n v="9843"/>
    <s v="句容领秀星城店医保店"/>
    <x v="3"/>
    <s v="控股"/>
    <s v="健康人"/>
    <x v="36"/>
    <d v="2019-03-28T00:00:00"/>
    <d v="2019-03-31T00:00:00"/>
    <m/>
    <m/>
    <m/>
    <m/>
    <m/>
    <m/>
    <m/>
    <n v="0"/>
    <n v="0"/>
    <n v="276"/>
    <n v="241"/>
    <n v="0"/>
    <n v="0"/>
    <n v="0"/>
    <n v="0"/>
    <n v="2019"/>
    <x v="3"/>
  </r>
  <r>
    <n v="9844"/>
    <s v="句容东门店医保店"/>
    <x v="3"/>
    <s v="控股"/>
    <s v="健康人"/>
    <x v="36"/>
    <d v="2019-03-28T00:00:00"/>
    <d v="2019-03-31T00:00:00"/>
    <m/>
    <m/>
    <m/>
    <m/>
    <m/>
    <m/>
    <m/>
    <n v="0"/>
    <n v="0"/>
    <n v="276"/>
    <n v="241"/>
    <n v="0"/>
    <n v="0"/>
    <n v="0"/>
    <n v="0"/>
    <n v="2019"/>
    <x v="3"/>
  </r>
  <r>
    <n v="9845"/>
    <s v="句容崇明路医保店"/>
    <x v="3"/>
    <s v="控股"/>
    <s v="健康人"/>
    <x v="36"/>
    <d v="2019-03-28T00:00:00"/>
    <d v="2019-03-31T00:00:00"/>
    <m/>
    <m/>
    <m/>
    <m/>
    <m/>
    <m/>
    <m/>
    <n v="0"/>
    <n v="0"/>
    <n v="276"/>
    <n v="241"/>
    <n v="0"/>
    <n v="0"/>
    <n v="0"/>
    <n v="0"/>
    <n v="2019"/>
    <x v="3"/>
  </r>
  <r>
    <n v="9855"/>
    <s v="桃江戏台坪店"/>
    <x v="0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n v="9881"/>
    <s v="岳阳岳化大道汪家岭店"/>
    <x v="4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882"/>
    <s v="武汉丽湖花园店"/>
    <x v="8"/>
    <s v="直营"/>
    <m/>
    <x v="0"/>
    <d v="2019-06-22T00:00:00"/>
    <d v="2019-06-22T00:00:00"/>
    <m/>
    <m/>
    <m/>
    <m/>
    <m/>
    <m/>
    <m/>
    <n v="0"/>
    <n v="0"/>
    <n v="193"/>
    <n v="158"/>
    <n v="0"/>
    <n v="0"/>
    <n v="0"/>
    <n v="0"/>
    <n v="2019"/>
    <x v="3"/>
  </r>
  <r>
    <n v="9884"/>
    <s v="武汉天顺园九组团店"/>
    <x v="8"/>
    <s v="直营"/>
    <m/>
    <x v="0"/>
    <d v="2019-04-27T00:00:00"/>
    <d v="2019-04-27T00:00:00"/>
    <m/>
    <m/>
    <m/>
    <m/>
    <m/>
    <m/>
    <m/>
    <n v="0"/>
    <n v="0"/>
    <n v="249"/>
    <n v="214"/>
    <n v="0"/>
    <n v="0"/>
    <n v="0"/>
    <n v="0"/>
    <n v="2019"/>
    <x v="3"/>
  </r>
  <r>
    <n v="9886"/>
    <s v="广州市增城区富宁路店"/>
    <x v="6"/>
    <s v="收购"/>
    <m/>
    <x v="1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887"/>
    <s v="南京学森路二店"/>
    <x v="3"/>
    <s v="直营"/>
    <m/>
    <x v="0"/>
    <d v="2019-06-08T00:00:00"/>
    <d v="2019-06-08T00:00:00"/>
    <m/>
    <m/>
    <m/>
    <m/>
    <m/>
    <m/>
    <m/>
    <n v="0"/>
    <n v="0"/>
    <n v="207"/>
    <n v="172"/>
    <n v="0"/>
    <n v="0"/>
    <n v="0"/>
    <n v="0"/>
    <n v="2019"/>
    <x v="3"/>
  </r>
  <r>
    <n v="9888"/>
    <s v="咸丰解放路店"/>
    <x v="7"/>
    <s v="直营"/>
    <m/>
    <x v="0"/>
    <d v="2019-08-17T00:00:00"/>
    <d v="2019-08-17T00:00:00"/>
    <m/>
    <m/>
    <m/>
    <m/>
    <m/>
    <m/>
    <m/>
    <n v="0"/>
    <n v="0"/>
    <n v="137"/>
    <n v="102"/>
    <n v="0"/>
    <n v="0"/>
    <n v="0"/>
    <n v="0"/>
    <n v="2019"/>
    <x v="3"/>
  </r>
  <r>
    <n v="9891"/>
    <s v="泰州博爱工人新村店"/>
    <x v="3"/>
    <s v="控股"/>
    <s v="泰州博爱"/>
    <x v="22"/>
    <d v="2019-05-18T00:00:00"/>
    <d v="2019-05-18T00:00:00"/>
    <m/>
    <m/>
    <m/>
    <m/>
    <m/>
    <m/>
    <m/>
    <n v="0"/>
    <n v="0"/>
    <n v="228"/>
    <n v="193"/>
    <n v="0"/>
    <n v="0"/>
    <n v="0"/>
    <n v="0"/>
    <n v="2019"/>
    <x v="3"/>
  </r>
  <r>
    <n v="9904"/>
    <s v="长沙九峰小区店"/>
    <x v="4"/>
    <s v="直营"/>
    <m/>
    <x v="0"/>
    <d v="2019-05-18T00:00:00"/>
    <d v="2019-05-18T00:00:00"/>
    <m/>
    <m/>
    <m/>
    <m/>
    <m/>
    <m/>
    <m/>
    <n v="0"/>
    <n v="0"/>
    <n v="228"/>
    <n v="193"/>
    <n v="0"/>
    <n v="0"/>
    <n v="0"/>
    <n v="0"/>
    <n v="2019"/>
    <x v="3"/>
  </r>
  <r>
    <n v="9905"/>
    <s v="澧县大堰垱文昌阁店"/>
    <x v="0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906"/>
    <s v="来凤金盆山店"/>
    <x v="7"/>
    <s v="直营"/>
    <m/>
    <x v="0"/>
    <d v="2019-05-11T00:00:00"/>
    <d v="2019-05-11T00:00:00"/>
    <m/>
    <m/>
    <m/>
    <m/>
    <m/>
    <m/>
    <m/>
    <n v="0"/>
    <n v="0"/>
    <n v="235"/>
    <n v="200"/>
    <n v="0"/>
    <n v="0"/>
    <n v="0"/>
    <n v="0"/>
    <n v="2019"/>
    <x v="3"/>
  </r>
  <r>
    <n v="9907"/>
    <s v="汉寿太子庙农贸市场店"/>
    <x v="0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909"/>
    <s v="武汉汉水熙园店"/>
    <x v="8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911"/>
    <s v="常德朝阳菜市场店"/>
    <x v="0"/>
    <s v="直营"/>
    <m/>
    <x v="0"/>
    <d v="2019-06-22T00:00:00"/>
    <d v="2019-06-22T00:00:00"/>
    <m/>
    <m/>
    <m/>
    <m/>
    <m/>
    <m/>
    <m/>
    <n v="0"/>
    <n v="0"/>
    <n v="193"/>
    <n v="158"/>
    <n v="0"/>
    <n v="0"/>
    <n v="0"/>
    <n v="0"/>
    <n v="2019"/>
    <x v="3"/>
  </r>
  <r>
    <n v="9914"/>
    <s v="桃源盘塘店"/>
    <x v="0"/>
    <s v="直营"/>
    <m/>
    <x v="0"/>
    <d v="2019-05-28T00:00:00"/>
    <d v="2019-05-28T00:00:00"/>
    <m/>
    <m/>
    <m/>
    <m/>
    <m/>
    <m/>
    <m/>
    <n v="0"/>
    <n v="0"/>
    <n v="218"/>
    <n v="183"/>
    <n v="0"/>
    <n v="0"/>
    <n v="0"/>
    <n v="0"/>
    <n v="2019"/>
    <x v="3"/>
  </r>
  <r>
    <n v="9915"/>
    <s v="吉首湘泉城市花园店"/>
    <x v="0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918"/>
    <s v="沧州永安路店"/>
    <x v="9"/>
    <s v="控股"/>
    <s v="河北新兴"/>
    <x v="29"/>
    <d v="2019-04-13T00:00:00"/>
    <d v="2019-09-05T00:00:00"/>
    <m/>
    <m/>
    <m/>
    <m/>
    <m/>
    <m/>
    <m/>
    <n v="0"/>
    <n v="0"/>
    <n v="118"/>
    <n v="83"/>
    <n v="0"/>
    <n v="0"/>
    <n v="0"/>
    <n v="0"/>
    <n v="2019"/>
    <x v="3"/>
  </r>
  <r>
    <n v="9919"/>
    <s v="如皋石庄店"/>
    <x v="3"/>
    <s v="控股"/>
    <s v="健康人"/>
    <x v="36"/>
    <d v="2019-09-09T00:00:00"/>
    <d v="2019-09-09T00:00:00"/>
    <m/>
    <m/>
    <m/>
    <m/>
    <m/>
    <m/>
    <m/>
    <n v="0"/>
    <n v="0"/>
    <n v="114"/>
    <n v="79"/>
    <n v="0"/>
    <n v="0"/>
    <n v="0"/>
    <n v="0"/>
    <n v="2019"/>
    <x v="3"/>
  </r>
  <r>
    <n v="9920"/>
    <s v="新兴药房南三条店"/>
    <x v="9"/>
    <s v="控股"/>
    <s v="河北新兴"/>
    <x v="27"/>
    <d v="2019-04-27T00:00:00"/>
    <d v="2019-09-07T00:00:00"/>
    <m/>
    <m/>
    <m/>
    <m/>
    <m/>
    <m/>
    <m/>
    <n v="0"/>
    <n v="0"/>
    <n v="116"/>
    <n v="81"/>
    <n v="0"/>
    <n v="0"/>
    <n v="0"/>
    <n v="0"/>
    <n v="2019"/>
    <x v="3"/>
  </r>
  <r>
    <n v="9921"/>
    <s v="石家庄万达店"/>
    <x v="9"/>
    <s v="控股"/>
    <s v="河北新兴"/>
    <x v="27"/>
    <d v="2019-04-13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923"/>
    <s v="石家庄谊北路店"/>
    <x v="9"/>
    <s v="控股"/>
    <s v="河北新兴"/>
    <x v="27"/>
    <d v="2019-05-11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925"/>
    <s v="如东善春堂店"/>
    <x v="3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927"/>
    <s v="南昌进贤钟陵路香江店"/>
    <x v="5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928"/>
    <s v="辛集康泰小区店"/>
    <x v="9"/>
    <s v="控股"/>
    <s v="河北新兴"/>
    <x v="27"/>
    <d v="2019-06-22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929"/>
    <s v="灵寿人民东路店"/>
    <x v="9"/>
    <s v="控股"/>
    <s v="河北新兴"/>
    <x v="27"/>
    <d v="2019-05-11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930"/>
    <s v="浏阳君悦天下店"/>
    <x v="4"/>
    <s v="直营"/>
    <m/>
    <x v="0"/>
    <d v="2019-05-18T00:00:00"/>
    <d v="2019-05-18T00:00:00"/>
    <m/>
    <m/>
    <m/>
    <m/>
    <m/>
    <m/>
    <m/>
    <n v="0"/>
    <n v="0"/>
    <n v="228"/>
    <n v="193"/>
    <n v="0"/>
    <n v="0"/>
    <n v="0"/>
    <n v="0"/>
    <n v="2019"/>
    <x v="3"/>
  </r>
  <r>
    <n v="9949"/>
    <s v="武汉太子水榭店"/>
    <x v="8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n v="9950"/>
    <s v="武汉惠民苑店"/>
    <x v="8"/>
    <s v="直营"/>
    <m/>
    <x v="0"/>
    <d v="2019-06-08T00:00:00"/>
    <d v="2019-06-08T00:00:00"/>
    <m/>
    <m/>
    <m/>
    <m/>
    <m/>
    <m/>
    <m/>
    <n v="0"/>
    <n v="0"/>
    <n v="207"/>
    <n v="172"/>
    <n v="0"/>
    <n v="0"/>
    <n v="0"/>
    <n v="0"/>
    <n v="2019"/>
    <x v="3"/>
  </r>
  <r>
    <n v="9951"/>
    <s v="武汉古田二路店"/>
    <x v="8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n v="9952"/>
    <s v="武汉新华明珠店"/>
    <x v="8"/>
    <s v="直营"/>
    <m/>
    <x v="0"/>
    <d v="2019-06-22T00:00:00"/>
    <d v="2019-06-22T00:00:00"/>
    <m/>
    <m/>
    <m/>
    <m/>
    <m/>
    <m/>
    <m/>
    <n v="0"/>
    <n v="0"/>
    <n v="193"/>
    <n v="158"/>
    <n v="0"/>
    <n v="0"/>
    <n v="0"/>
    <n v="0"/>
    <n v="2019"/>
    <x v="3"/>
  </r>
  <r>
    <n v="9953"/>
    <s v="武汉梅花坞店"/>
    <x v="8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954"/>
    <s v="武汉德才路店"/>
    <x v="8"/>
    <s v="直营"/>
    <m/>
    <x v="0"/>
    <d v="2019-05-31T00:00:00"/>
    <d v="2019-05-31T00:00:00"/>
    <m/>
    <m/>
    <m/>
    <m/>
    <m/>
    <m/>
    <m/>
    <n v="0"/>
    <n v="0"/>
    <n v="215"/>
    <n v="180"/>
    <n v="0"/>
    <n v="0"/>
    <n v="0"/>
    <n v="0"/>
    <n v="2019"/>
    <x v="3"/>
  </r>
  <r>
    <n v="9955"/>
    <s v="武汉马场路店"/>
    <x v="8"/>
    <s v="直营"/>
    <m/>
    <x v="4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n v="9956"/>
    <s v="武汉育才街店"/>
    <x v="8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961"/>
    <s v="长沙窑岭店"/>
    <x v="4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962"/>
    <s v="石家庄西王店"/>
    <x v="9"/>
    <s v="控股"/>
    <s v="河北新兴"/>
    <x v="27"/>
    <d v="2019-05-25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964"/>
    <s v="石家庄外贸街店"/>
    <x v="9"/>
    <s v="控股"/>
    <s v="河北新兴"/>
    <x v="27"/>
    <d v="2019-06-29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965"/>
    <s v="常德鼎城蔚蓝公寓店"/>
    <x v="0"/>
    <s v="直营"/>
    <m/>
    <x v="0"/>
    <d v="2019-07-20T00:00:00"/>
    <d v="2019-07-20T00:00:00"/>
    <m/>
    <m/>
    <m/>
    <m/>
    <m/>
    <m/>
    <m/>
    <n v="0"/>
    <n v="0"/>
    <n v="165"/>
    <n v="130"/>
    <n v="0"/>
    <n v="0"/>
    <n v="0"/>
    <n v="0"/>
    <n v="2019"/>
    <x v="3"/>
  </r>
  <r>
    <n v="9966"/>
    <s v="常德三一翡翠湾店"/>
    <x v="0"/>
    <s v="直营"/>
    <m/>
    <x v="0"/>
    <d v="2019-07-13T00:00:00"/>
    <d v="2019-07-13T00:00:00"/>
    <m/>
    <m/>
    <m/>
    <m/>
    <m/>
    <m/>
    <m/>
    <n v="0"/>
    <n v="0"/>
    <n v="172"/>
    <n v="137"/>
    <n v="0"/>
    <n v="0"/>
    <n v="0"/>
    <n v="0"/>
    <n v="2019"/>
    <x v="3"/>
  </r>
  <r>
    <n v="9967"/>
    <s v="石家庄塔坛店"/>
    <x v="9"/>
    <s v="控股"/>
    <s v="河北新兴"/>
    <x v="27"/>
    <d v="2019-06-22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n v="9968"/>
    <s v="益阳益鑫泰店"/>
    <x v="0"/>
    <s v="直营"/>
    <m/>
    <x v="0"/>
    <d v="2019-07-13T00:00:00"/>
    <d v="2019-07-13T00:00:00"/>
    <m/>
    <m/>
    <m/>
    <m/>
    <m/>
    <m/>
    <m/>
    <n v="0"/>
    <n v="0"/>
    <n v="172"/>
    <n v="137"/>
    <n v="0"/>
    <n v="0"/>
    <n v="0"/>
    <n v="0"/>
    <n v="2019"/>
    <x v="3"/>
  </r>
  <r>
    <n v="9971"/>
    <s v="桃江马迹塘金马路店"/>
    <x v="0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n v="9972"/>
    <s v="株洲山水国际店"/>
    <x v="4"/>
    <s v="直营"/>
    <m/>
    <x v="0"/>
    <d v="2019-05-30T00:00:00"/>
    <d v="2019-05-30T00:00:00"/>
    <m/>
    <m/>
    <m/>
    <m/>
    <m/>
    <m/>
    <m/>
    <n v="0"/>
    <n v="0"/>
    <n v="216"/>
    <n v="181"/>
    <n v="0"/>
    <n v="0"/>
    <n v="0"/>
    <n v="0"/>
    <n v="2019"/>
    <x v="3"/>
  </r>
  <r>
    <n v="9977"/>
    <s v="常德鼎城裕华豪苑店"/>
    <x v="0"/>
    <s v="直营"/>
    <m/>
    <x v="0"/>
    <d v="2019-06-22T00:00:00"/>
    <d v="2019-06-22T00:00:00"/>
    <m/>
    <m/>
    <m/>
    <m/>
    <m/>
    <m/>
    <m/>
    <n v="0"/>
    <n v="0"/>
    <n v="193"/>
    <n v="158"/>
    <n v="0"/>
    <n v="0"/>
    <n v="0"/>
    <n v="0"/>
    <n v="2019"/>
    <x v="3"/>
  </r>
  <r>
    <n v="9980"/>
    <s v="如东欧尚店"/>
    <x v="3"/>
    <s v="直营"/>
    <m/>
    <x v="0"/>
    <d v="2019-05-27T00:00:00"/>
    <d v="2019-05-27T00:00:00"/>
    <m/>
    <m/>
    <m/>
    <m/>
    <m/>
    <m/>
    <m/>
    <n v="0"/>
    <n v="0"/>
    <n v="219"/>
    <n v="184"/>
    <n v="0"/>
    <n v="0"/>
    <n v="0"/>
    <n v="0"/>
    <n v="2019"/>
    <x v="3"/>
  </r>
  <r>
    <n v="9981"/>
    <s v="泗阳雅典花园店"/>
    <x v="3"/>
    <s v="直营"/>
    <m/>
    <x v="0"/>
    <d v="2019-06-01T00:00:00"/>
    <d v="2019-06-01T00:00:00"/>
    <m/>
    <m/>
    <m/>
    <m/>
    <m/>
    <m/>
    <m/>
    <n v="0"/>
    <n v="0"/>
    <n v="214"/>
    <n v="179"/>
    <n v="0"/>
    <n v="0"/>
    <n v="0"/>
    <n v="0"/>
    <n v="2019"/>
    <x v="3"/>
  </r>
  <r>
    <n v="9982"/>
    <s v="万载株潭新世纪二路店"/>
    <x v="5"/>
    <s v="直营"/>
    <m/>
    <x v="0"/>
    <d v="2019-06-15T00:00:00"/>
    <d v="2019-06-15T00:00:00"/>
    <m/>
    <m/>
    <m/>
    <m/>
    <m/>
    <m/>
    <m/>
    <n v="0"/>
    <n v="0"/>
    <n v="200"/>
    <n v="165"/>
    <n v="0"/>
    <n v="0"/>
    <n v="0"/>
    <n v="0"/>
    <n v="2019"/>
    <x v="3"/>
  </r>
  <r>
    <n v="9983"/>
    <s v="武汉楚韵路店"/>
    <x v="8"/>
    <s v="直营"/>
    <m/>
    <x v="0"/>
    <d v="2019-07-08T00:00:00"/>
    <d v="2019-07-08T00:00:00"/>
    <m/>
    <m/>
    <m/>
    <m/>
    <m/>
    <m/>
    <m/>
    <n v="0"/>
    <n v="0"/>
    <n v="177"/>
    <n v="142"/>
    <n v="0"/>
    <n v="0"/>
    <n v="0"/>
    <n v="0"/>
    <n v="2019"/>
    <x v="3"/>
  </r>
  <r>
    <n v="9984"/>
    <s v="武汉翠堤春晓店"/>
    <x v="8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n v="9985"/>
    <s v="宜昌西江康城店"/>
    <x v="7"/>
    <s v="直营"/>
    <m/>
    <x v="0"/>
    <d v="2019-05-31T00:00:00"/>
    <d v="2019-05-31T00:00:00"/>
    <m/>
    <m/>
    <m/>
    <m/>
    <m/>
    <m/>
    <m/>
    <n v="0"/>
    <n v="0"/>
    <n v="215"/>
    <n v="180"/>
    <n v="0"/>
    <n v="0"/>
    <n v="0"/>
    <n v="0"/>
    <n v="2019"/>
    <x v="3"/>
  </r>
  <r>
    <n v="9986"/>
    <s v="远安新客运站店"/>
    <x v="7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n v="9990"/>
    <s v="南京许府巷店"/>
    <x v="3"/>
    <s v="直营"/>
    <m/>
    <x v="20"/>
    <d v="2019-06-15T00:00:00"/>
    <d v="2019-06-15T00:00:00"/>
    <m/>
    <m/>
    <m/>
    <m/>
    <m/>
    <m/>
    <m/>
    <n v="0"/>
    <n v="0"/>
    <n v="200"/>
    <n v="165"/>
    <n v="0"/>
    <n v="0"/>
    <n v="0"/>
    <n v="0"/>
    <n v="2019"/>
    <x v="3"/>
  </r>
  <r>
    <n v="9992"/>
    <s v="南昌中山路少年宫店"/>
    <x v="5"/>
    <s v="直营"/>
    <m/>
    <x v="3"/>
    <d v="2019-05-31T00:00:00"/>
    <d v="2019-05-31T00:00:00"/>
    <m/>
    <m/>
    <m/>
    <m/>
    <m/>
    <m/>
    <m/>
    <n v="0"/>
    <n v="0"/>
    <n v="215"/>
    <n v="180"/>
    <n v="0"/>
    <n v="0"/>
    <n v="0"/>
    <n v="0"/>
    <n v="2019"/>
    <x v="3"/>
  </r>
  <r>
    <n v="9993"/>
    <s v="宜昌春立方店"/>
    <x v="7"/>
    <s v="直营"/>
    <m/>
    <x v="0"/>
    <d v="2019-05-31T00:00:00"/>
    <d v="2019-05-31T00:00:00"/>
    <m/>
    <m/>
    <m/>
    <m/>
    <m/>
    <m/>
    <m/>
    <n v="0"/>
    <n v="0"/>
    <n v="215"/>
    <n v="180"/>
    <n v="0"/>
    <n v="0"/>
    <n v="0"/>
    <n v="0"/>
    <n v="2019"/>
    <x v="3"/>
  </r>
  <r>
    <n v="9996"/>
    <s v="韶关恒大城店"/>
    <x v="6"/>
    <s v="直营"/>
    <m/>
    <x v="0"/>
    <d v="2019-06-01T00:00:00"/>
    <d v="2019-06-01T00:00:00"/>
    <m/>
    <m/>
    <m/>
    <m/>
    <m/>
    <m/>
    <m/>
    <n v="0"/>
    <n v="0"/>
    <n v="214"/>
    <n v="179"/>
    <n v="0"/>
    <n v="0"/>
    <n v="0"/>
    <n v="0"/>
    <n v="2019"/>
    <x v="3"/>
  </r>
  <r>
    <s v="D002"/>
    <s v="广生堂监利天府大道店"/>
    <x v="7"/>
    <s v="直营"/>
    <m/>
    <x v="0"/>
    <d v="2019-06-08T00:00:00"/>
    <d v="2019-06-08T00:00:00"/>
    <m/>
    <m/>
    <m/>
    <m/>
    <m/>
    <m/>
    <m/>
    <n v="0"/>
    <n v="0"/>
    <n v="207"/>
    <n v="172"/>
    <n v="0"/>
    <n v="0"/>
    <n v="0"/>
    <n v="0"/>
    <n v="2019"/>
    <x v="3"/>
  </r>
  <r>
    <s v="D004"/>
    <s v="衡南三塘镇环城南路店"/>
    <x v="1"/>
    <s v="直营"/>
    <m/>
    <x v="0"/>
    <d v="2019-09-29T00:00:00"/>
    <d v="2019-09-29T00:00:00"/>
    <m/>
    <m/>
    <m/>
    <m/>
    <m/>
    <m/>
    <m/>
    <n v="0"/>
    <n v="0"/>
    <n v="94"/>
    <n v="59"/>
    <n v="0"/>
    <n v="0"/>
    <n v="0"/>
    <n v="0"/>
    <n v="2019"/>
    <x v="3"/>
  </r>
  <r>
    <s v="D006"/>
    <s v="浏阳新城国际店"/>
    <x v="4"/>
    <s v="直营"/>
    <m/>
    <x v="0"/>
    <d v="2019-05-30T00:00:00"/>
    <d v="2019-05-30T00:00:00"/>
    <m/>
    <m/>
    <m/>
    <m/>
    <m/>
    <m/>
    <m/>
    <n v="0"/>
    <n v="0"/>
    <n v="216"/>
    <n v="181"/>
    <n v="0"/>
    <n v="0"/>
    <n v="0"/>
    <n v="0"/>
    <n v="2019"/>
    <x v="3"/>
  </r>
  <r>
    <s v="D007"/>
    <s v="临湘福桥路大市场店"/>
    <x v="4"/>
    <s v="直营"/>
    <m/>
    <x v="0"/>
    <d v="2019-05-25T00:00:00"/>
    <d v="2019-05-25T00:00:00"/>
    <m/>
    <m/>
    <m/>
    <m/>
    <m/>
    <m/>
    <m/>
    <n v="0"/>
    <n v="0"/>
    <n v="221"/>
    <n v="186"/>
    <n v="0"/>
    <n v="0"/>
    <n v="0"/>
    <n v="0"/>
    <n v="2019"/>
    <x v="3"/>
  </r>
  <r>
    <s v="D008"/>
    <s v="衡水为民第四十三店"/>
    <x v="9"/>
    <s v="控股"/>
    <s v="河北新兴"/>
    <x v="29"/>
    <d v="2019-05-25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009"/>
    <s v="衡水为民第四十四店"/>
    <x v="9"/>
    <s v="控股"/>
    <s v="河北新兴"/>
    <x v="29"/>
    <d v="2019-05-25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010"/>
    <s v="众源沈圩桥店"/>
    <x v="3"/>
    <s v="直营"/>
    <m/>
    <x v="0"/>
    <d v="2019-07-25T00:00:00"/>
    <d v="2019-07-25T00:00:00"/>
    <m/>
    <m/>
    <m/>
    <m/>
    <m/>
    <m/>
    <m/>
    <n v="0"/>
    <n v="0"/>
    <n v="160"/>
    <n v="125"/>
    <n v="0"/>
    <n v="0"/>
    <n v="0"/>
    <n v="0"/>
    <n v="2019"/>
    <x v="3"/>
  </r>
  <r>
    <s v="D011"/>
    <s v="衡水为民四十五店"/>
    <x v="9"/>
    <s v="控股"/>
    <s v="河北新兴"/>
    <x v="29"/>
    <d v="2011-09-01T00:00:00"/>
    <d v="2019-08-29T00:00:00"/>
    <m/>
    <m/>
    <m/>
    <m/>
    <m/>
    <m/>
    <m/>
    <n v="0"/>
    <n v="0"/>
    <n v="125"/>
    <n v="90"/>
    <n v="0"/>
    <n v="0"/>
    <n v="0"/>
    <n v="0"/>
    <n v="2011"/>
    <x v="0"/>
  </r>
  <r>
    <s v="D012"/>
    <s v="武汉百步亭悦秀苑店"/>
    <x v="8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s v="D013"/>
    <s v="武汉常青二路店"/>
    <x v="8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s v="D015"/>
    <s v="丰城天鸿购物广场店"/>
    <x v="5"/>
    <s v="直营"/>
    <m/>
    <x v="0"/>
    <d v="2019-07-13T00:00:00"/>
    <d v="2019-07-13T00:00:00"/>
    <m/>
    <m/>
    <m/>
    <m/>
    <m/>
    <m/>
    <m/>
    <n v="0"/>
    <n v="0"/>
    <n v="172"/>
    <n v="137"/>
    <n v="0"/>
    <n v="0"/>
    <n v="0"/>
    <n v="0"/>
    <n v="2019"/>
    <x v="3"/>
  </r>
  <r>
    <s v="D026"/>
    <s v="南京春江新城店"/>
    <x v="3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s v="D027"/>
    <s v="武汉汉乐馨苑店"/>
    <x v="8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s v="D029"/>
    <s v="武汉雅安街店"/>
    <x v="8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s v="D030"/>
    <s v="武汉海景花园店"/>
    <x v="8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031"/>
    <s v="武汉北洋桥路店"/>
    <x v="8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s v="D038"/>
    <s v="长沙禧都会店"/>
    <x v="4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s v="D039"/>
    <s v="澧县翊武西路店"/>
    <x v="0"/>
    <s v="直营"/>
    <m/>
    <x v="0"/>
    <d v="2019-07-20T00:00:00"/>
    <d v="2019-07-20T00:00:00"/>
    <m/>
    <m/>
    <m/>
    <m/>
    <m/>
    <m/>
    <m/>
    <n v="0"/>
    <n v="0"/>
    <n v="165"/>
    <n v="130"/>
    <n v="0"/>
    <n v="0"/>
    <n v="0"/>
    <n v="0"/>
    <n v="2019"/>
    <x v="3"/>
  </r>
  <r>
    <s v="D040"/>
    <s v="隆回新建街店"/>
    <x v="1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s v="D041"/>
    <s v="邵阳邵石路店"/>
    <x v="1"/>
    <s v="直营"/>
    <m/>
    <x v="0"/>
    <d v="2019-07-31T00:00:00"/>
    <d v="2019-07-31T00:00:00"/>
    <m/>
    <m/>
    <m/>
    <m/>
    <m/>
    <m/>
    <m/>
    <n v="0"/>
    <n v="0"/>
    <n v="154"/>
    <n v="119"/>
    <n v="0"/>
    <n v="0"/>
    <n v="0"/>
    <n v="0"/>
    <n v="2019"/>
    <x v="3"/>
  </r>
  <r>
    <s v="D042"/>
    <s v="邵阳祭旗坡店"/>
    <x v="1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s v="D043"/>
    <s v="众源万象店"/>
    <x v="3"/>
    <s v="直营"/>
    <m/>
    <x v="0"/>
    <d v="2019-07-18T00:00:00"/>
    <d v="2019-07-18T00:00:00"/>
    <m/>
    <m/>
    <m/>
    <m/>
    <m/>
    <m/>
    <m/>
    <n v="0"/>
    <n v="0"/>
    <n v="167"/>
    <n v="132"/>
    <n v="0"/>
    <n v="0"/>
    <n v="0"/>
    <n v="0"/>
    <n v="2019"/>
    <x v="3"/>
  </r>
  <r>
    <s v="D044"/>
    <s v="涟源开成商悦广场店"/>
    <x v="4"/>
    <s v="直营"/>
    <m/>
    <x v="0"/>
    <d v="2019-06-22T00:00:00"/>
    <d v="2019-06-22T00:00:00"/>
    <m/>
    <m/>
    <m/>
    <m/>
    <m/>
    <m/>
    <m/>
    <n v="0"/>
    <n v="0"/>
    <n v="193"/>
    <n v="158"/>
    <n v="0"/>
    <n v="0"/>
    <n v="0"/>
    <n v="0"/>
    <n v="2019"/>
    <x v="3"/>
  </r>
  <r>
    <s v="D045"/>
    <s v="石门梯云风尚店"/>
    <x v="0"/>
    <s v="直营"/>
    <m/>
    <x v="0"/>
    <d v="2019-07-31T00:00:00"/>
    <d v="2019-07-31T00:00:00"/>
    <m/>
    <m/>
    <m/>
    <m/>
    <m/>
    <m/>
    <m/>
    <n v="0"/>
    <n v="0"/>
    <n v="154"/>
    <n v="119"/>
    <n v="0"/>
    <n v="0"/>
    <n v="0"/>
    <n v="0"/>
    <n v="2019"/>
    <x v="3"/>
  </r>
  <r>
    <s v="D049"/>
    <s v="临澧新安常石路店"/>
    <x v="0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051"/>
    <s v="荆门白庙路店"/>
    <x v="7"/>
    <s v="直营"/>
    <m/>
    <x v="0"/>
    <d v="2019-06-22T00:00:00"/>
    <d v="2019-06-22T00:00:00"/>
    <m/>
    <m/>
    <m/>
    <m/>
    <m/>
    <m/>
    <m/>
    <n v="0"/>
    <n v="0"/>
    <n v="193"/>
    <n v="158"/>
    <n v="0"/>
    <n v="0"/>
    <n v="0"/>
    <n v="0"/>
    <n v="2019"/>
    <x v="3"/>
  </r>
  <r>
    <s v="D054"/>
    <s v="沧州荣盛广场店"/>
    <x v="9"/>
    <s v="控股"/>
    <s v="河北新兴"/>
    <x v="29"/>
    <d v="2019-06-29T00:00:00"/>
    <d v="2019-09-05T00:00:00"/>
    <m/>
    <m/>
    <m/>
    <m/>
    <m/>
    <m/>
    <m/>
    <n v="0"/>
    <n v="0"/>
    <n v="118"/>
    <n v="83"/>
    <n v="0"/>
    <n v="0"/>
    <n v="0"/>
    <n v="0"/>
    <n v="2019"/>
    <x v="3"/>
  </r>
  <r>
    <s v="D057"/>
    <s v="宜昌绿洲新城店"/>
    <x v="7"/>
    <s v="直营"/>
    <m/>
    <x v="0"/>
    <d v="2019-06-22T00:00:00"/>
    <d v="2019-06-22T00:00:00"/>
    <m/>
    <m/>
    <m/>
    <m/>
    <m/>
    <m/>
    <m/>
    <n v="0"/>
    <n v="0"/>
    <n v="193"/>
    <n v="158"/>
    <n v="0"/>
    <n v="0"/>
    <n v="0"/>
    <n v="0"/>
    <n v="2019"/>
    <x v="3"/>
  </r>
  <r>
    <s v="D058"/>
    <s v="宣恩民族路店"/>
    <x v="7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s v="D059"/>
    <s v="仙桃笆篓湾店"/>
    <x v="7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s v="D060"/>
    <s v="新余丰源北路店"/>
    <x v="5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061"/>
    <s v="长沙韶山南路店"/>
    <x v="4"/>
    <s v="直营"/>
    <m/>
    <x v="0"/>
    <d v="2019-06-30T00:00:00"/>
    <d v="2019-06-30T00:00:00"/>
    <m/>
    <m/>
    <m/>
    <m/>
    <m/>
    <m/>
    <m/>
    <n v="0"/>
    <n v="0"/>
    <n v="185"/>
    <n v="150"/>
    <n v="0"/>
    <n v="0"/>
    <n v="0"/>
    <n v="0"/>
    <n v="2019"/>
    <x v="3"/>
  </r>
  <r>
    <s v="D062"/>
    <s v="长沙云栖谷店"/>
    <x v="4"/>
    <s v="直营"/>
    <m/>
    <x v="0"/>
    <d v="2019-06-29T00:00:00"/>
    <d v="2019-06-29T00:00:00"/>
    <m/>
    <m/>
    <m/>
    <m/>
    <m/>
    <m/>
    <m/>
    <n v="0"/>
    <n v="0"/>
    <n v="186"/>
    <n v="151"/>
    <n v="0"/>
    <n v="0"/>
    <n v="0"/>
    <n v="0"/>
    <n v="2019"/>
    <x v="3"/>
  </r>
  <r>
    <s v="D063"/>
    <s v="元氏人民路店"/>
    <x v="9"/>
    <s v="控股"/>
    <s v="河北新兴"/>
    <x v="27"/>
    <d v="2019-07-27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064"/>
    <s v="平山中心店"/>
    <x v="9"/>
    <s v="控股"/>
    <s v="河北新兴"/>
    <x v="27"/>
    <d v="2019-06-29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065"/>
    <s v="新兴西三教店"/>
    <x v="9"/>
    <s v="控股"/>
    <s v="河北新兴"/>
    <x v="27"/>
    <d v="2019-07-27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067"/>
    <s v="万载金城国际店"/>
    <x v="5"/>
    <s v="直营"/>
    <m/>
    <x v="0"/>
    <d v="2019-08-17T00:00:00"/>
    <d v="2019-08-17T00:00:00"/>
    <m/>
    <m/>
    <m/>
    <m/>
    <m/>
    <m/>
    <m/>
    <n v="0"/>
    <n v="0"/>
    <n v="137"/>
    <n v="102"/>
    <n v="0"/>
    <n v="0"/>
    <n v="0"/>
    <n v="0"/>
    <n v="2019"/>
    <x v="3"/>
  </r>
  <r>
    <s v="D069"/>
    <s v="安化南苑新城店"/>
    <x v="0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070"/>
    <s v="南县四海店"/>
    <x v="0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080"/>
    <s v="武汉康怡花园店"/>
    <x v="8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s v="D082"/>
    <s v="吉安金陵名仕花苑店"/>
    <x v="5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083"/>
    <s v="宜昌云集路店"/>
    <x v="7"/>
    <s v="直营"/>
    <m/>
    <x v="0"/>
    <d v="2019-07-20T00:00:00"/>
    <d v="2019-07-20T00:00:00"/>
    <m/>
    <m/>
    <m/>
    <m/>
    <m/>
    <m/>
    <m/>
    <n v="0"/>
    <n v="0"/>
    <n v="165"/>
    <n v="130"/>
    <n v="0"/>
    <n v="0"/>
    <n v="0"/>
    <n v="0"/>
    <n v="2019"/>
    <x v="3"/>
  </r>
  <r>
    <s v="D084"/>
    <s v="双峰汽车西站店"/>
    <x v="4"/>
    <s v="直营"/>
    <m/>
    <x v="0"/>
    <d v="2019-07-20T00:00:00"/>
    <d v="2019-07-20T00:00:00"/>
    <m/>
    <m/>
    <m/>
    <m/>
    <m/>
    <m/>
    <m/>
    <n v="0"/>
    <n v="0"/>
    <n v="165"/>
    <n v="130"/>
    <n v="0"/>
    <n v="0"/>
    <n v="0"/>
    <n v="0"/>
    <n v="2019"/>
    <x v="3"/>
  </r>
  <r>
    <s v="D086"/>
    <s v="株洲嘉盛华府店"/>
    <x v="4"/>
    <s v="直营"/>
    <m/>
    <x v="0"/>
    <d v="2019-07-28T00:00:00"/>
    <d v="2019-07-28T00:00:00"/>
    <m/>
    <m/>
    <m/>
    <m/>
    <m/>
    <m/>
    <m/>
    <n v="0"/>
    <n v="0"/>
    <n v="157"/>
    <n v="122"/>
    <n v="0"/>
    <n v="0"/>
    <n v="0"/>
    <n v="0"/>
    <n v="2019"/>
    <x v="3"/>
  </r>
  <r>
    <s v="D087"/>
    <s v="邵阳五一北路店"/>
    <x v="1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s v="D090"/>
    <s v="南通新开南路店"/>
    <x v="3"/>
    <s v="直营"/>
    <m/>
    <x v="0"/>
    <d v="2019-08-17T00:00:00"/>
    <d v="2019-08-17T00:00:00"/>
    <m/>
    <m/>
    <m/>
    <m/>
    <m/>
    <m/>
    <m/>
    <n v="0"/>
    <n v="0"/>
    <n v="137"/>
    <n v="102"/>
    <n v="0"/>
    <n v="0"/>
    <n v="0"/>
    <n v="0"/>
    <n v="2019"/>
    <x v="3"/>
  </r>
  <r>
    <s v="D091"/>
    <s v="南京扬村三路店"/>
    <x v="3"/>
    <s v="直营"/>
    <m/>
    <x v="0"/>
    <d v="2019-07-31T00:00:00"/>
    <d v="2019-07-31T00:00:00"/>
    <m/>
    <m/>
    <m/>
    <m/>
    <m/>
    <m/>
    <m/>
    <n v="0"/>
    <n v="0"/>
    <n v="154"/>
    <n v="119"/>
    <n v="0"/>
    <n v="0"/>
    <n v="0"/>
    <n v="0"/>
    <n v="2019"/>
    <x v="3"/>
  </r>
  <r>
    <s v="D092"/>
    <s v="长沙金地华园店"/>
    <x v="4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s v="D093"/>
    <s v="南京大方巷二店"/>
    <x v="3"/>
    <s v="直营"/>
    <m/>
    <x v="8"/>
    <d v="2019-08-11T00:00:00"/>
    <d v="2019-08-11T00:00:00"/>
    <m/>
    <m/>
    <m/>
    <m/>
    <m/>
    <m/>
    <m/>
    <n v="0"/>
    <n v="0"/>
    <n v="143"/>
    <n v="108"/>
    <n v="0"/>
    <n v="0"/>
    <n v="0"/>
    <n v="0"/>
    <n v="2019"/>
    <x v="3"/>
  </r>
  <r>
    <s v="D094"/>
    <s v="武汉淌湖三路店"/>
    <x v="8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095"/>
    <s v="新邵大坪店"/>
    <x v="1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096"/>
    <s v="耒阳文化路店"/>
    <x v="1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s v="D097"/>
    <s v="武汉民安街店"/>
    <x v="8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098"/>
    <s v="京山钟鼓楼路店"/>
    <x v="7"/>
    <s v="直营"/>
    <m/>
    <x v="0"/>
    <d v="2019-08-17T00:00:00"/>
    <d v="2019-08-17T00:00:00"/>
    <m/>
    <m/>
    <m/>
    <m/>
    <m/>
    <m/>
    <m/>
    <n v="0"/>
    <n v="0"/>
    <n v="137"/>
    <n v="102"/>
    <n v="0"/>
    <n v="0"/>
    <n v="0"/>
    <n v="0"/>
    <n v="2019"/>
    <x v="3"/>
  </r>
  <r>
    <s v="D099"/>
    <s v="美平路店"/>
    <x v="2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00"/>
    <s v="永泰路二店"/>
    <x v="2"/>
    <s v="直营"/>
    <m/>
    <x v="0"/>
    <d v="2019-07-30T00:00:00"/>
    <d v="2019-07-30T00:00:00"/>
    <m/>
    <m/>
    <m/>
    <m/>
    <m/>
    <m/>
    <m/>
    <n v="0"/>
    <n v="0"/>
    <n v="155"/>
    <n v="120"/>
    <n v="0"/>
    <n v="0"/>
    <n v="0"/>
    <n v="0"/>
    <n v="2019"/>
    <x v="3"/>
  </r>
  <r>
    <s v="D104"/>
    <s v="湘潭玉兰中路店"/>
    <x v="4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s v="D105"/>
    <s v="浏阳新月半岛店"/>
    <x v="4"/>
    <s v="直营"/>
    <m/>
    <x v="0"/>
    <d v="2019-07-20T00:00:00"/>
    <d v="2019-07-20T00:00:00"/>
    <m/>
    <m/>
    <m/>
    <m/>
    <m/>
    <m/>
    <m/>
    <n v="0"/>
    <n v="0"/>
    <n v="165"/>
    <n v="130"/>
    <n v="0"/>
    <n v="0"/>
    <n v="0"/>
    <n v="0"/>
    <n v="2019"/>
    <x v="3"/>
  </r>
  <r>
    <s v="D107"/>
    <s v="南京广东路店"/>
    <x v="3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08"/>
    <s v="徐州夹河街店"/>
    <x v="3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109"/>
    <s v="南昌爱国路店"/>
    <x v="5"/>
    <s v="直营"/>
    <m/>
    <x v="0"/>
    <d v="2019-07-20T00:00:00"/>
    <d v="2019-07-20T00:00:00"/>
    <m/>
    <m/>
    <m/>
    <m/>
    <m/>
    <m/>
    <m/>
    <n v="0"/>
    <n v="0"/>
    <n v="165"/>
    <n v="130"/>
    <n v="0"/>
    <n v="0"/>
    <n v="0"/>
    <n v="0"/>
    <n v="2019"/>
    <x v="3"/>
  </r>
  <r>
    <s v="D110"/>
    <s v="长沙路口镇店"/>
    <x v="4"/>
    <s v="直营"/>
    <m/>
    <x v="0"/>
    <d v="2019-07-29T00:00:00"/>
    <d v="2019-07-29T00:00:00"/>
    <m/>
    <m/>
    <m/>
    <m/>
    <m/>
    <m/>
    <m/>
    <n v="0"/>
    <n v="0"/>
    <n v="156"/>
    <n v="121"/>
    <n v="0"/>
    <n v="0"/>
    <n v="0"/>
    <n v="0"/>
    <n v="2019"/>
    <x v="3"/>
  </r>
  <r>
    <s v="D112"/>
    <s v="南昌岭口路店"/>
    <x v="5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s v="D114"/>
    <s v="武汉五龙路店"/>
    <x v="8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116"/>
    <s v="荆门军马场路店"/>
    <x v="7"/>
    <s v="直营"/>
    <m/>
    <x v="0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s v="D118"/>
    <s v="长沙雨花亭店"/>
    <x v="4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19"/>
    <s v="浏阳北正南路店"/>
    <x v="4"/>
    <s v="直营"/>
    <m/>
    <x v="0"/>
    <d v="2019-08-15T00:00:00"/>
    <d v="2019-08-15T00:00:00"/>
    <m/>
    <m/>
    <m/>
    <m/>
    <m/>
    <m/>
    <m/>
    <n v="0"/>
    <n v="0"/>
    <n v="139"/>
    <n v="104"/>
    <n v="0"/>
    <n v="0"/>
    <n v="0"/>
    <n v="0"/>
    <n v="2019"/>
    <x v="3"/>
  </r>
  <r>
    <s v="D120"/>
    <s v="宜昌土街头店"/>
    <x v="7"/>
    <s v="直营"/>
    <m/>
    <x v="0"/>
    <d v="2019-07-20T00:00:00"/>
    <d v="2019-07-20T00:00:00"/>
    <m/>
    <m/>
    <m/>
    <m/>
    <m/>
    <m/>
    <m/>
    <n v="0"/>
    <n v="0"/>
    <n v="165"/>
    <n v="130"/>
    <n v="0"/>
    <n v="0"/>
    <n v="0"/>
    <n v="0"/>
    <n v="2019"/>
    <x v="3"/>
  </r>
  <r>
    <s v="D121"/>
    <s v="桃源荷花农贸市场店"/>
    <x v="0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122"/>
    <s v="澧县洗墨池路店"/>
    <x v="0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25"/>
    <s v="长沙茶叶市场店"/>
    <x v="4"/>
    <s v="直营"/>
    <m/>
    <x v="0"/>
    <d v="2019-08-17T00:00:00"/>
    <d v="2019-08-17T00:00:00"/>
    <m/>
    <m/>
    <m/>
    <m/>
    <m/>
    <m/>
    <m/>
    <n v="0"/>
    <n v="0"/>
    <n v="137"/>
    <n v="102"/>
    <n v="0"/>
    <n v="0"/>
    <n v="0"/>
    <n v="0"/>
    <n v="2019"/>
    <x v="3"/>
  </r>
  <r>
    <s v="D134"/>
    <s v="武汉星光国际店"/>
    <x v="8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136"/>
    <s v="道县红星路店"/>
    <x v="1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137"/>
    <s v="道县月岩中路店"/>
    <x v="1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138"/>
    <s v="新莲塘欧尚店"/>
    <x v="5"/>
    <s v="直营"/>
    <m/>
    <x v="3"/>
    <d v="2019-07-27T00:00:00"/>
    <d v="2019-07-27T00:00:00"/>
    <m/>
    <m/>
    <m/>
    <m/>
    <m/>
    <m/>
    <m/>
    <n v="0"/>
    <n v="0"/>
    <n v="158"/>
    <n v="123"/>
    <n v="0"/>
    <n v="0"/>
    <n v="0"/>
    <n v="0"/>
    <n v="2019"/>
    <x v="3"/>
  </r>
  <r>
    <s v="D144"/>
    <s v="武汉阳新路店"/>
    <x v="8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146"/>
    <s v="益阳陆贾山店"/>
    <x v="0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47"/>
    <s v="沅陵天宁北路店"/>
    <x v="0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148"/>
    <s v="衡水为民四十六店"/>
    <x v="9"/>
    <s v="控股"/>
    <s v="河北新兴"/>
    <x v="28"/>
    <d v="2019-07-27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149"/>
    <s v="宜昌碧水林荫店"/>
    <x v="7"/>
    <s v="直营"/>
    <m/>
    <x v="0"/>
    <d v="2019-07-31T00:00:00"/>
    <d v="2019-07-31T00:00:00"/>
    <m/>
    <m/>
    <m/>
    <m/>
    <m/>
    <m/>
    <m/>
    <n v="0"/>
    <n v="0"/>
    <n v="154"/>
    <n v="119"/>
    <n v="0"/>
    <n v="0"/>
    <n v="0"/>
    <n v="0"/>
    <n v="2019"/>
    <x v="3"/>
  </r>
  <r>
    <s v="D151"/>
    <s v="宜昌墨池苑店"/>
    <x v="7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153"/>
    <s v="莲塘涂山路店"/>
    <x v="5"/>
    <s v="直营"/>
    <m/>
    <x v="3"/>
    <d v="2019-08-17T00:00:00"/>
    <d v="2019-08-17T00:00:00"/>
    <m/>
    <m/>
    <m/>
    <m/>
    <m/>
    <m/>
    <m/>
    <n v="0"/>
    <n v="0"/>
    <n v="137"/>
    <n v="102"/>
    <n v="0"/>
    <n v="0"/>
    <n v="0"/>
    <n v="0"/>
    <n v="2019"/>
    <x v="3"/>
  </r>
  <r>
    <s v="D154"/>
    <s v="普康洪林大道店"/>
    <x v="7"/>
    <s v="直营"/>
    <m/>
    <x v="0"/>
    <d v="2019-08-26T00:00:00"/>
    <d v="2019-08-26T00:00:00"/>
    <m/>
    <m/>
    <m/>
    <m/>
    <m/>
    <m/>
    <m/>
    <n v="0"/>
    <n v="0"/>
    <n v="128"/>
    <n v="93"/>
    <n v="0"/>
    <n v="0"/>
    <n v="0"/>
    <n v="0"/>
    <n v="2019"/>
    <x v="3"/>
  </r>
  <r>
    <s v="D155"/>
    <s v="仙桃芙蓉花园店"/>
    <x v="7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157"/>
    <s v="沧州新兴水专店"/>
    <x v="9"/>
    <s v="控股"/>
    <s v="河北新兴"/>
    <x v="29"/>
    <d v="2018-11-08T00:00:00"/>
    <d v="2019-09-05T00:00:00"/>
    <m/>
    <m/>
    <m/>
    <m/>
    <m/>
    <m/>
    <m/>
    <n v="0"/>
    <n v="0"/>
    <n v="118"/>
    <n v="83"/>
    <n v="0"/>
    <n v="0"/>
    <n v="0"/>
    <n v="0"/>
    <n v="2018"/>
    <x v="4"/>
  </r>
  <r>
    <s v="D158"/>
    <s v="沧州新兴望海店"/>
    <x v="9"/>
    <s v="控股"/>
    <s v="河北新兴"/>
    <x v="29"/>
    <d v="2018-12-15T00:00:00"/>
    <d v="2019-09-05T00:00:00"/>
    <m/>
    <m/>
    <m/>
    <m/>
    <m/>
    <m/>
    <m/>
    <n v="0"/>
    <n v="0"/>
    <n v="118"/>
    <n v="83"/>
    <n v="0"/>
    <n v="0"/>
    <n v="0"/>
    <n v="0"/>
    <n v="2018"/>
    <x v="4"/>
  </r>
  <r>
    <s v="D159"/>
    <s v="沧州新兴孟村影院店"/>
    <x v="9"/>
    <s v="控股"/>
    <s v="河北新兴"/>
    <x v="29"/>
    <d v="2019-01-12T00:00:00"/>
    <d v="2019-09-05T00:00:00"/>
    <m/>
    <m/>
    <m/>
    <m/>
    <m/>
    <m/>
    <m/>
    <n v="0"/>
    <n v="0"/>
    <n v="118"/>
    <n v="83"/>
    <n v="0"/>
    <n v="0"/>
    <n v="0"/>
    <n v="0"/>
    <n v="2019"/>
    <x v="3"/>
  </r>
  <r>
    <s v="D160"/>
    <s v="沧州新兴新城店"/>
    <x v="9"/>
    <s v="控股"/>
    <s v="河北新兴"/>
    <x v="29"/>
    <d v="2019-01-19T00:00:00"/>
    <d v="2019-09-05T00:00:00"/>
    <m/>
    <m/>
    <m/>
    <m/>
    <m/>
    <m/>
    <m/>
    <n v="0"/>
    <n v="0"/>
    <n v="118"/>
    <n v="83"/>
    <n v="0"/>
    <n v="0"/>
    <n v="0"/>
    <n v="0"/>
    <n v="2019"/>
    <x v="3"/>
  </r>
  <r>
    <s v="D161"/>
    <s v="沧州新兴长芦店"/>
    <x v="9"/>
    <s v="控股"/>
    <s v="河北新兴"/>
    <x v="29"/>
    <d v="2018-12-15T00:00:00"/>
    <d v="2019-09-05T00:00:00"/>
    <m/>
    <m/>
    <m/>
    <m/>
    <m/>
    <m/>
    <m/>
    <n v="0"/>
    <n v="0"/>
    <n v="118"/>
    <n v="83"/>
    <n v="0"/>
    <n v="0"/>
    <n v="0"/>
    <n v="0"/>
    <n v="2018"/>
    <x v="4"/>
  </r>
  <r>
    <s v="D162"/>
    <s v="沧州新兴万泰丽景店"/>
    <x v="9"/>
    <s v="控股"/>
    <s v="河北新兴"/>
    <x v="29"/>
    <d v="2018-12-15T00:00:00"/>
    <d v="2019-09-05T00:00:00"/>
    <m/>
    <m/>
    <m/>
    <m/>
    <m/>
    <m/>
    <m/>
    <n v="0"/>
    <n v="0"/>
    <n v="118"/>
    <n v="83"/>
    <n v="0"/>
    <n v="0"/>
    <n v="0"/>
    <n v="0"/>
    <n v="2018"/>
    <x v="4"/>
  </r>
  <r>
    <s v="D163"/>
    <s v="衡水为民第四十门店"/>
    <x v="9"/>
    <s v="控股"/>
    <s v="河北新兴"/>
    <x v="29"/>
    <d v="2019-01-12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164"/>
    <s v="衡水为民前进店"/>
    <x v="9"/>
    <s v="控股"/>
    <s v="河北新兴"/>
    <x v="28"/>
    <d v="2017-06-23T00:00:00"/>
    <d v="2019-08-29T00:00:00"/>
    <m/>
    <m/>
    <m/>
    <m/>
    <m/>
    <m/>
    <m/>
    <n v="0"/>
    <n v="0"/>
    <n v="125"/>
    <n v="90"/>
    <n v="0"/>
    <n v="0"/>
    <n v="0"/>
    <n v="0"/>
    <n v="2017"/>
    <x v="2"/>
  </r>
  <r>
    <s v="D166"/>
    <s v="徐州工农北路二店"/>
    <x v="3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67"/>
    <s v="徐州祥和西路店"/>
    <x v="3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68"/>
    <s v="深泽向阳街店"/>
    <x v="9"/>
    <s v="控股"/>
    <s v="河北新兴"/>
    <x v="27"/>
    <d v="2019-08-10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169"/>
    <s v="新兴建通街店"/>
    <x v="9"/>
    <s v="控股"/>
    <s v="河北新兴"/>
    <x v="27"/>
    <d v="2019-09-30T00:00:00"/>
    <d v="2019-09-30T00:00:00"/>
    <m/>
    <m/>
    <m/>
    <m/>
    <m/>
    <m/>
    <m/>
    <n v="0"/>
    <n v="0"/>
    <n v="93"/>
    <n v="58"/>
    <n v="0"/>
    <n v="0"/>
    <n v="0"/>
    <n v="0"/>
    <n v="2019"/>
    <x v="3"/>
  </r>
  <r>
    <s v="D170"/>
    <s v="南京西水湾店"/>
    <x v="3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172"/>
    <s v="新兴塔兴店"/>
    <x v="9"/>
    <s v="控股"/>
    <s v="河北新兴"/>
    <x v="27"/>
    <d v="2019-08-10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173"/>
    <s v="新兴冀兴大厦店"/>
    <x v="9"/>
    <s v="控股"/>
    <s v="河北新兴"/>
    <x v="27"/>
    <d v="2019-08-17T00:00:00"/>
    <d v="2019-09-01T00:00:00"/>
    <m/>
    <m/>
    <m/>
    <m/>
    <m/>
    <m/>
    <m/>
    <n v="0"/>
    <n v="0"/>
    <n v="122"/>
    <n v="87"/>
    <n v="0"/>
    <n v="0"/>
    <n v="0"/>
    <n v="0"/>
    <n v="2019"/>
    <x v="3"/>
  </r>
  <r>
    <s v="D174"/>
    <s v="常宁群英西路店"/>
    <x v="1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75"/>
    <s v="长沙星城书香苑店"/>
    <x v="4"/>
    <s v="直营"/>
    <m/>
    <x v="0"/>
    <d v="2019-08-17T00:00:00"/>
    <d v="2019-08-17T00:00:00"/>
    <m/>
    <m/>
    <m/>
    <m/>
    <m/>
    <m/>
    <m/>
    <n v="0"/>
    <n v="0"/>
    <n v="137"/>
    <n v="102"/>
    <n v="0"/>
    <n v="0"/>
    <n v="0"/>
    <n v="0"/>
    <n v="2019"/>
    <x v="3"/>
  </r>
  <r>
    <s v="D176"/>
    <s v="长沙兴汉门店"/>
    <x v="4"/>
    <s v="直营"/>
    <m/>
    <x v="0"/>
    <d v="2019-09-20T00:00:00"/>
    <d v="2019-09-20T00:00:00"/>
    <m/>
    <m/>
    <m/>
    <m/>
    <m/>
    <m/>
    <m/>
    <n v="0"/>
    <n v="0"/>
    <n v="103"/>
    <n v="68"/>
    <n v="0"/>
    <n v="0"/>
    <n v="0"/>
    <n v="0"/>
    <n v="2019"/>
    <x v="3"/>
  </r>
  <r>
    <s v="D177"/>
    <s v="平山平光北大街店"/>
    <x v="9"/>
    <s v="控股"/>
    <s v="河北新兴"/>
    <x v="27"/>
    <d v="2019-07-27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179"/>
    <s v="连云港博威店"/>
    <x v="3"/>
    <s v="直营"/>
    <m/>
    <x v="0"/>
    <d v="2019-08-19T00:00:00"/>
    <d v="2019-08-19T00:00:00"/>
    <m/>
    <m/>
    <m/>
    <m/>
    <m/>
    <m/>
    <m/>
    <n v="0"/>
    <n v="0"/>
    <n v="135"/>
    <n v="100"/>
    <n v="0"/>
    <n v="0"/>
    <n v="0"/>
    <n v="0"/>
    <n v="2019"/>
    <x v="3"/>
  </r>
  <r>
    <s v="D180"/>
    <s v="武汉祥丰路店"/>
    <x v="8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81"/>
    <s v="临澧朝阳新城店"/>
    <x v="0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82"/>
    <s v="如东河口店"/>
    <x v="3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184"/>
    <s v="荆门北门路店"/>
    <x v="7"/>
    <s v="直营"/>
    <m/>
    <x v="0"/>
    <d v="2019-08-24T00:00:00"/>
    <d v="2019-08-24T00:00:00"/>
    <m/>
    <m/>
    <m/>
    <m/>
    <m/>
    <m/>
    <m/>
    <n v="0"/>
    <n v="0"/>
    <n v="130"/>
    <n v="95"/>
    <n v="0"/>
    <n v="0"/>
    <n v="0"/>
    <n v="0"/>
    <n v="2019"/>
    <x v="3"/>
  </r>
  <r>
    <s v="D186"/>
    <s v="泗洪富园新城店"/>
    <x v="3"/>
    <s v="直营"/>
    <m/>
    <x v="0"/>
    <d v="2019-09-18T00:00:00"/>
    <d v="2019-09-18T00:00:00"/>
    <m/>
    <m/>
    <m/>
    <m/>
    <m/>
    <m/>
    <m/>
    <n v="0"/>
    <n v="0"/>
    <n v="105"/>
    <n v="70"/>
    <n v="0"/>
    <n v="0"/>
    <n v="0"/>
    <n v="0"/>
    <n v="2019"/>
    <x v="3"/>
  </r>
  <r>
    <s v="D188"/>
    <s v="武汉武丰佳园店"/>
    <x v="8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190"/>
    <s v="同安东门灯塔园店"/>
    <x v="7"/>
    <s v="直营"/>
    <m/>
    <x v="0"/>
    <d v="2019-08-01T00:00:00"/>
    <d v="2019-08-01T00:00:00"/>
    <m/>
    <m/>
    <m/>
    <m/>
    <m/>
    <m/>
    <m/>
    <n v="0"/>
    <n v="0"/>
    <n v="153"/>
    <n v="118"/>
    <n v="0"/>
    <n v="0"/>
    <n v="0"/>
    <n v="0"/>
    <n v="2019"/>
    <x v="3"/>
  </r>
  <r>
    <s v="D192"/>
    <s v="上虹鹤庆路二店"/>
    <x v="2"/>
    <s v="直营"/>
    <m/>
    <x v="0"/>
    <d v="2019-09-08T00:00:00"/>
    <d v="2019-09-08T00:00:00"/>
    <m/>
    <m/>
    <m/>
    <m/>
    <m/>
    <m/>
    <m/>
    <n v="0"/>
    <n v="0"/>
    <n v="115"/>
    <n v="80"/>
    <n v="0"/>
    <n v="0"/>
    <n v="0"/>
    <n v="0"/>
    <n v="2019"/>
    <x v="3"/>
  </r>
  <r>
    <s v="D194"/>
    <s v="邯郸万浩家园店"/>
    <x v="9"/>
    <s v="控股"/>
    <s v="河北新兴"/>
    <x v="29"/>
    <d v="2019-08-24T00:00:00"/>
    <d v="2019-09-25T00:00:00"/>
    <m/>
    <m/>
    <m/>
    <m/>
    <m/>
    <m/>
    <m/>
    <n v="0"/>
    <n v="0"/>
    <n v="98"/>
    <n v="63"/>
    <n v="0"/>
    <n v="0"/>
    <n v="0"/>
    <n v="0"/>
    <n v="2019"/>
    <x v="3"/>
  </r>
  <r>
    <s v="D195"/>
    <s v="沧州脑科医院店"/>
    <x v="9"/>
    <s v="控股"/>
    <s v="河北新兴"/>
    <x v="29"/>
    <d v="2019-07-20T00:00:00"/>
    <d v="2019-09-05T00:00:00"/>
    <m/>
    <m/>
    <m/>
    <m/>
    <m/>
    <m/>
    <m/>
    <n v="0"/>
    <n v="0"/>
    <n v="118"/>
    <n v="83"/>
    <n v="0"/>
    <n v="0"/>
    <n v="0"/>
    <n v="0"/>
    <n v="2019"/>
    <x v="3"/>
  </r>
  <r>
    <s v="D196"/>
    <s v="栾城凌空桥路店"/>
    <x v="9"/>
    <s v="控股"/>
    <s v="河北新兴"/>
    <x v="27"/>
    <d v="2019-09-27T00:00:00"/>
    <d v="2019-09-27T00:00:00"/>
    <m/>
    <m/>
    <m/>
    <m/>
    <m/>
    <m/>
    <m/>
    <n v="0"/>
    <n v="0"/>
    <n v="96"/>
    <n v="61"/>
    <n v="0"/>
    <n v="0"/>
    <n v="0"/>
    <n v="0"/>
    <n v="2019"/>
    <x v="3"/>
  </r>
  <r>
    <s v="D199"/>
    <s v="长沙体院路店"/>
    <x v="4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205"/>
    <s v="晋州信和商厦店"/>
    <x v="9"/>
    <s v="控股"/>
    <s v="河北新兴"/>
    <x v="27"/>
    <d v="2019-04-27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206"/>
    <s v="寺家庄店"/>
    <x v="9"/>
    <s v="控股"/>
    <s v="河北新兴"/>
    <x v="27"/>
    <d v="2019-03-30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207"/>
    <s v="新兴东焦店"/>
    <x v="9"/>
    <s v="控股"/>
    <s v="河北新兴"/>
    <x v="27"/>
    <d v="2019-04-13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208"/>
    <s v="新兴辛集乐汇城店"/>
    <x v="9"/>
    <s v="控股"/>
    <s v="河北新兴"/>
    <x v="27"/>
    <d v="2019-06-01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209"/>
    <s v="新兴无极世纪城店"/>
    <x v="9"/>
    <s v="控股"/>
    <s v="河北新兴"/>
    <x v="27"/>
    <d v="2019-03-23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210"/>
    <s v="新兴无极路店"/>
    <x v="9"/>
    <s v="控股"/>
    <s v="河北新兴"/>
    <x v="27"/>
    <d v="2019-03-30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212"/>
    <s v="宁乡锦绣花城店"/>
    <x v="4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213"/>
    <s v="长沙新外滩店"/>
    <x v="4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214"/>
    <s v="株洲缤纷世家店"/>
    <x v="4"/>
    <s v="直营"/>
    <m/>
    <x v="0"/>
    <d v="2019-09-14T00:00:00"/>
    <d v="2019-09-14T00:00:00"/>
    <m/>
    <m/>
    <m/>
    <m/>
    <m/>
    <m/>
    <m/>
    <n v="0"/>
    <n v="0"/>
    <n v="109"/>
    <n v="74"/>
    <n v="0"/>
    <n v="0"/>
    <n v="0"/>
    <n v="0"/>
    <n v="2019"/>
    <x v="3"/>
  </r>
  <r>
    <s v="D215"/>
    <s v="长沙华银园店"/>
    <x v="4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16"/>
    <s v="美好上郡店"/>
    <x v="3"/>
    <s v="控股"/>
    <s v="百姓人"/>
    <x v="21"/>
    <d v="2019-09-29T00:00:00"/>
    <d v="2019-09-29T00:00:00"/>
    <m/>
    <m/>
    <m/>
    <m/>
    <m/>
    <m/>
    <m/>
    <n v="0"/>
    <n v="0"/>
    <n v="94"/>
    <n v="59"/>
    <n v="0"/>
    <n v="0"/>
    <n v="0"/>
    <n v="0"/>
    <n v="2019"/>
    <x v="3"/>
  </r>
  <r>
    <s v="D223"/>
    <s v="武汉万年街分店"/>
    <x v="8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224"/>
    <s v="武汉永丰小区店"/>
    <x v="8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26"/>
    <s v="邵阳陶家冲店"/>
    <x v="1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27"/>
    <s v="武汉汉口花园店"/>
    <x v="8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28"/>
    <s v="荆门白云路二店"/>
    <x v="7"/>
    <s v="直营"/>
    <m/>
    <x v="0"/>
    <d v="2019-09-14T00:00:00"/>
    <d v="2019-09-14T00:00:00"/>
    <m/>
    <m/>
    <m/>
    <m/>
    <m/>
    <m/>
    <m/>
    <n v="0"/>
    <n v="0"/>
    <n v="109"/>
    <n v="74"/>
    <n v="0"/>
    <n v="0"/>
    <n v="0"/>
    <n v="0"/>
    <n v="2019"/>
    <x v="3"/>
  </r>
  <r>
    <s v="D229"/>
    <s v="钟祥文峰花园店"/>
    <x v="7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234"/>
    <s v="津市宝悦乐城店"/>
    <x v="0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36"/>
    <s v="沧州车站店"/>
    <x v="9"/>
    <s v="控股"/>
    <s v="河北新兴"/>
    <x v="29"/>
    <d v="2017-11-21T00:00:00"/>
    <d v="2019-09-05T00:00:00"/>
    <m/>
    <m/>
    <m/>
    <m/>
    <m/>
    <m/>
    <m/>
    <n v="0"/>
    <n v="0"/>
    <n v="118"/>
    <n v="83"/>
    <n v="0"/>
    <n v="0"/>
    <n v="0"/>
    <n v="0"/>
    <n v="2017"/>
    <x v="2"/>
  </r>
  <r>
    <s v="D237"/>
    <s v="衡水为民第四十二店"/>
    <x v="9"/>
    <s v="控股"/>
    <s v="河北新兴"/>
    <x v="29"/>
    <d v="2017-11-21T00:00:00"/>
    <d v="2019-08-29T00:00:00"/>
    <m/>
    <m/>
    <m/>
    <m/>
    <m/>
    <m/>
    <m/>
    <n v="0"/>
    <n v="0"/>
    <n v="125"/>
    <n v="90"/>
    <n v="0"/>
    <n v="0"/>
    <n v="0"/>
    <n v="0"/>
    <n v="2017"/>
    <x v="2"/>
  </r>
  <r>
    <s v="D239"/>
    <s v="常德青年东路店"/>
    <x v="0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42"/>
    <s v="常德鼎城向群巷店"/>
    <x v="0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244"/>
    <s v="武汉兰亭雅居店"/>
    <x v="8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246"/>
    <s v="邵阳白公城店"/>
    <x v="1"/>
    <s v="直营"/>
    <m/>
    <x v="0"/>
    <d v="2019-08-31T00:00:00"/>
    <d v="2019-08-31T00:00:00"/>
    <m/>
    <m/>
    <m/>
    <m/>
    <m/>
    <m/>
    <m/>
    <n v="0"/>
    <n v="0"/>
    <n v="123"/>
    <n v="88"/>
    <n v="0"/>
    <n v="0"/>
    <n v="0"/>
    <n v="0"/>
    <n v="2019"/>
    <x v="3"/>
  </r>
  <r>
    <s v="D248"/>
    <s v="增城翠西小区店"/>
    <x v="6"/>
    <s v="收购"/>
    <m/>
    <x v="10"/>
    <d v="2019-09-07T00:00:00"/>
    <d v="2019-09-07T00:00:00"/>
    <m/>
    <m/>
    <m/>
    <m/>
    <m/>
    <m/>
    <m/>
    <n v="0"/>
    <n v="0"/>
    <n v="116"/>
    <n v="81"/>
    <n v="0"/>
    <n v="0"/>
    <n v="0"/>
    <n v="0"/>
    <n v="2019"/>
    <x v="3"/>
  </r>
  <r>
    <s v="D250"/>
    <s v="上海俱进路店"/>
    <x v="2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51"/>
    <s v="南京西白菜园店"/>
    <x v="3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53"/>
    <s v="新化南门湾店"/>
    <x v="4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54"/>
    <s v="湘潭湘钢北门店"/>
    <x v="4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55"/>
    <s v="如东中坤苑店"/>
    <x v="3"/>
    <s v="直营"/>
    <m/>
    <x v="0"/>
    <d v="2019-09-14T00:00:00"/>
    <d v="2019-09-14T00:00:00"/>
    <m/>
    <m/>
    <m/>
    <m/>
    <m/>
    <m/>
    <m/>
    <n v="0"/>
    <n v="0"/>
    <n v="109"/>
    <n v="74"/>
    <n v="0"/>
    <n v="0"/>
    <n v="0"/>
    <n v="0"/>
    <n v="2019"/>
    <x v="3"/>
  </r>
  <r>
    <s v="D257"/>
    <s v="邯郸安居东城店"/>
    <x v="9"/>
    <s v="控股"/>
    <s v="河北新兴"/>
    <x v="29"/>
    <d v="2019-09-14T00:00:00"/>
    <d v="2019-09-14T00:00:00"/>
    <m/>
    <m/>
    <m/>
    <m/>
    <m/>
    <m/>
    <m/>
    <n v="0"/>
    <n v="0"/>
    <n v="109"/>
    <n v="74"/>
    <n v="0"/>
    <n v="0"/>
    <n v="0"/>
    <n v="0"/>
    <n v="2019"/>
    <x v="3"/>
  </r>
  <r>
    <s v="D258"/>
    <s v="邯郸阳光公寓店"/>
    <x v="9"/>
    <s v="控股"/>
    <s v="河北新兴"/>
    <x v="29"/>
    <d v="2019-09-25T00:00:00"/>
    <d v="2019-09-25T00:00:00"/>
    <m/>
    <m/>
    <m/>
    <m/>
    <m/>
    <m/>
    <m/>
    <n v="0"/>
    <n v="0"/>
    <n v="98"/>
    <n v="63"/>
    <n v="0"/>
    <n v="0"/>
    <n v="0"/>
    <n v="0"/>
    <n v="2019"/>
    <x v="3"/>
  </r>
  <r>
    <s v="D261"/>
    <s v="常德滨湖西路店"/>
    <x v="0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266"/>
    <s v="进贤民安路店"/>
    <x v="5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67"/>
    <s v="南昌青山北路店"/>
    <x v="5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68"/>
    <s v="南京进香河店"/>
    <x v="3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269"/>
    <s v="祁阳兴浯路店"/>
    <x v="1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70"/>
    <s v="衡阳常胜路店"/>
    <x v="1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271"/>
    <s v="武汉百步亭温馨苑店"/>
    <x v="8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72"/>
    <s v="增城园墩路店"/>
    <x v="6"/>
    <s v="收购"/>
    <m/>
    <x v="1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273"/>
    <s v="龙山西门垅店"/>
    <x v="0"/>
    <s v="直营"/>
    <m/>
    <x v="0"/>
    <d v="2019-09-30T00:00:00"/>
    <d v="2019-09-30T00:00:00"/>
    <m/>
    <m/>
    <m/>
    <m/>
    <m/>
    <m/>
    <m/>
    <n v="0"/>
    <n v="0"/>
    <n v="93"/>
    <n v="58"/>
    <n v="0"/>
    <n v="0"/>
    <n v="0"/>
    <n v="0"/>
    <n v="2019"/>
    <x v="3"/>
  </r>
  <r>
    <s v="D276"/>
    <s v="武汉三青路店"/>
    <x v="8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277"/>
    <s v="盛世华庭店"/>
    <x v="9"/>
    <s v="控股"/>
    <s v="河北新兴"/>
    <x v="27"/>
    <d v="2019-08-10T00:00:00"/>
    <d v="2019-08-29T00:00:00"/>
    <m/>
    <m/>
    <m/>
    <m/>
    <m/>
    <m/>
    <m/>
    <n v="0"/>
    <n v="0"/>
    <n v="125"/>
    <n v="90"/>
    <n v="0"/>
    <n v="0"/>
    <n v="0"/>
    <n v="0"/>
    <n v="2019"/>
    <x v="3"/>
  </r>
  <r>
    <s v="D278"/>
    <s v="新石南路店"/>
    <x v="9"/>
    <s v="控股"/>
    <s v="河北新兴"/>
    <x v="27"/>
    <d v="2019-08-17T00:00:00"/>
    <d v="2019-09-01T00:00:00"/>
    <m/>
    <m/>
    <m/>
    <m/>
    <m/>
    <m/>
    <m/>
    <n v="0"/>
    <n v="0"/>
    <n v="122"/>
    <n v="87"/>
    <n v="0"/>
    <n v="0"/>
    <n v="0"/>
    <n v="0"/>
    <n v="2019"/>
    <x v="3"/>
  </r>
  <r>
    <s v="D281"/>
    <s v="衡水为民第四十七店"/>
    <x v="9"/>
    <s v="控股"/>
    <s v="河北新兴"/>
    <x v="29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83"/>
    <s v="宜昌盛世天下店"/>
    <x v="7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86"/>
    <s v="邵阳县邵新街妇幼店"/>
    <x v="1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288"/>
    <s v="徐州滨河花园店"/>
    <x v="3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289"/>
    <s v="长沙米兰春天店"/>
    <x v="4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299"/>
    <s v="武汉高才里店"/>
    <x v="8"/>
    <s v="直营"/>
    <m/>
    <x v="0"/>
    <d v="2019-09-21T00:00:00"/>
    <d v="2019-09-21T00:00:00"/>
    <m/>
    <m/>
    <m/>
    <m/>
    <m/>
    <m/>
    <m/>
    <n v="0"/>
    <n v="0"/>
    <n v="102"/>
    <n v="67"/>
    <n v="0"/>
    <n v="0"/>
    <n v="0"/>
    <n v="0"/>
    <n v="2019"/>
    <x v="3"/>
  </r>
  <r>
    <s v="D307"/>
    <s v="泗洪县时代孙何路店"/>
    <x v="3"/>
    <s v="控股"/>
    <s v="泗洪时代"/>
    <x v="38"/>
    <d v="2014-04-01T00:00:00"/>
    <d v="2019-09-27T00:00:00"/>
    <m/>
    <m/>
    <m/>
    <m/>
    <m/>
    <m/>
    <m/>
    <n v="0"/>
    <n v="0"/>
    <n v="365"/>
    <n v="330"/>
    <n v="0"/>
    <n v="0"/>
    <n v="0"/>
    <n v="0"/>
    <n v="2014"/>
    <x v="0"/>
  </r>
  <r>
    <s v="D308"/>
    <s v="泗洪县时代团结河店"/>
    <x v="3"/>
    <s v="控股"/>
    <s v="泗洪时代"/>
    <x v="38"/>
    <d v="2018-07-01T00:00:00"/>
    <d v="2019-09-27T00:00:00"/>
    <m/>
    <m/>
    <m/>
    <m/>
    <m/>
    <m/>
    <m/>
    <n v="0"/>
    <n v="0"/>
    <n v="365"/>
    <n v="330"/>
    <n v="0"/>
    <n v="0"/>
    <n v="0"/>
    <n v="0"/>
    <n v="2018"/>
    <x v="4"/>
  </r>
  <r>
    <s v="D309"/>
    <s v="泗洪县时代团结花园店"/>
    <x v="3"/>
    <s v="控股"/>
    <s v="泗洪时代"/>
    <x v="38"/>
    <d v="2018-09-01T00:00:00"/>
    <d v="2019-09-27T00:00:00"/>
    <m/>
    <m/>
    <m/>
    <m/>
    <m/>
    <m/>
    <m/>
    <n v="0"/>
    <n v="0"/>
    <n v="365"/>
    <n v="330"/>
    <n v="0"/>
    <n v="0"/>
    <n v="0"/>
    <n v="0"/>
    <n v="2018"/>
    <x v="4"/>
  </r>
  <r>
    <s v="D310"/>
    <s v="泗洪县时代现代名城店"/>
    <x v="3"/>
    <s v="控股"/>
    <s v="泗洪时代"/>
    <x v="38"/>
    <d v="2014-01-01T00:00:00"/>
    <d v="2019-09-27T00:00:00"/>
    <m/>
    <m/>
    <m/>
    <m/>
    <m/>
    <m/>
    <m/>
    <n v="0"/>
    <n v="0"/>
    <n v="365"/>
    <n v="330"/>
    <n v="0"/>
    <n v="0"/>
    <n v="0"/>
    <n v="0"/>
    <n v="2014"/>
    <x v="0"/>
  </r>
  <r>
    <s v="D312"/>
    <s v="新川路二店医保店"/>
    <x v="2"/>
    <s v="直营"/>
    <m/>
    <x v="31"/>
    <d v="2019-09-04T00:00:00"/>
    <d v="2019-09-04T00:00:00"/>
    <m/>
    <m/>
    <m/>
    <m/>
    <m/>
    <m/>
    <m/>
    <n v="0"/>
    <n v="0"/>
    <n v="119"/>
    <n v="84"/>
    <n v="0"/>
    <n v="0"/>
    <n v="0"/>
    <n v="0"/>
    <n v="2019"/>
    <x v="3"/>
  </r>
  <r>
    <s v="D313"/>
    <s v="泗洪县时代香港花园店"/>
    <x v="3"/>
    <s v="控股"/>
    <s v="泗洪时代"/>
    <x v="38"/>
    <d v="2015-07-01T00:00:00"/>
    <d v="2019-09-27T00:00:00"/>
    <m/>
    <m/>
    <m/>
    <m/>
    <m/>
    <m/>
    <m/>
    <n v="0"/>
    <n v="0"/>
    <n v="365"/>
    <n v="330"/>
    <n v="0"/>
    <n v="0"/>
    <n v="0"/>
    <n v="0"/>
    <n v="2015"/>
    <x v="0"/>
  </r>
  <r>
    <s v="D314"/>
    <s v="泗洪县时代兴康花园店"/>
    <x v="3"/>
    <s v="控股"/>
    <s v="泗洪时代"/>
    <x v="38"/>
    <d v="2018-07-01T00:00:00"/>
    <d v="2019-09-27T00:00:00"/>
    <m/>
    <m/>
    <m/>
    <m/>
    <m/>
    <m/>
    <m/>
    <n v="0"/>
    <n v="0"/>
    <n v="365"/>
    <n v="330"/>
    <n v="0"/>
    <n v="0"/>
    <n v="0"/>
    <n v="0"/>
    <n v="2018"/>
    <x v="4"/>
  </r>
  <r>
    <s v="D315"/>
    <s v="泗洪县时代阳光小区店"/>
    <x v="3"/>
    <s v="控股"/>
    <s v="泗洪时代"/>
    <x v="38"/>
    <d v="2012-04-01T00:00:00"/>
    <d v="2019-09-27T00:00:00"/>
    <m/>
    <m/>
    <m/>
    <m/>
    <m/>
    <m/>
    <m/>
    <n v="0"/>
    <n v="0"/>
    <n v="365"/>
    <n v="330"/>
    <n v="0"/>
    <n v="0"/>
    <n v="0"/>
    <n v="0"/>
    <n v="2012"/>
    <x v="0"/>
  </r>
  <r>
    <s v="D316"/>
    <s v="泗洪县时代瑶沟店"/>
    <x v="3"/>
    <s v="控股"/>
    <s v="泗洪时代"/>
    <x v="38"/>
    <d v="2015-06-01T00:00:00"/>
    <d v="2019-09-27T00:00:00"/>
    <m/>
    <m/>
    <m/>
    <m/>
    <m/>
    <m/>
    <m/>
    <n v="0"/>
    <n v="0"/>
    <n v="365"/>
    <n v="330"/>
    <n v="0"/>
    <n v="0"/>
    <n v="0"/>
    <n v="0"/>
    <n v="2015"/>
    <x v="0"/>
  </r>
  <r>
    <s v="D317"/>
    <s v="泗洪县时代御景天成店"/>
    <x v="3"/>
    <s v="控股"/>
    <s v="泗洪时代"/>
    <x v="38"/>
    <d v="2014-05-01T00:00:00"/>
    <d v="2019-09-27T00:00:00"/>
    <m/>
    <m/>
    <m/>
    <m/>
    <m/>
    <m/>
    <m/>
    <n v="0"/>
    <n v="0"/>
    <n v="365"/>
    <n v="330"/>
    <n v="0"/>
    <n v="0"/>
    <n v="0"/>
    <n v="0"/>
    <n v="2014"/>
    <x v="0"/>
  </r>
  <r>
    <s v="D318"/>
    <s v="泗洪县时代中心店"/>
    <x v="3"/>
    <s v="控股"/>
    <s v="泗洪时代"/>
    <x v="38"/>
    <d v="2004-06-01T00:00:00"/>
    <d v="2019-09-27T00:00:00"/>
    <m/>
    <m/>
    <m/>
    <m/>
    <m/>
    <m/>
    <m/>
    <n v="0"/>
    <n v="0"/>
    <n v="365"/>
    <n v="330"/>
    <n v="0"/>
    <n v="0"/>
    <n v="0"/>
    <n v="0"/>
    <n v="2004"/>
    <x v="0"/>
  </r>
  <r>
    <s v="D319"/>
    <s v="泗洪县时代周李小区店"/>
    <x v="3"/>
    <s v="控股"/>
    <s v="泗洪时代"/>
    <x v="38"/>
    <d v="2017-03-01T00:00:00"/>
    <d v="2019-09-27T00:00:00"/>
    <m/>
    <m/>
    <m/>
    <m/>
    <m/>
    <m/>
    <m/>
    <n v="0"/>
    <n v="0"/>
    <n v="365"/>
    <n v="330"/>
    <n v="0"/>
    <n v="0"/>
    <n v="0"/>
    <n v="0"/>
    <n v="2017"/>
    <x v="2"/>
  </r>
  <r>
    <s v="D320"/>
    <s v="泗洪县时代状元府店"/>
    <x v="3"/>
    <s v="控股"/>
    <s v="泗洪时代"/>
    <x v="38"/>
    <d v="2019-01-01T00:00:00"/>
    <d v="2019-09-27T00:00:00"/>
    <m/>
    <m/>
    <m/>
    <m/>
    <m/>
    <m/>
    <m/>
    <n v="0"/>
    <n v="0"/>
    <n v="333"/>
    <n v="298"/>
    <n v="0"/>
    <n v="0"/>
    <n v="0"/>
    <n v="0"/>
    <n v="2019"/>
    <x v="3"/>
  </r>
  <r>
    <s v="D321"/>
    <s v="泗洪县时代富园雅郡店"/>
    <x v="3"/>
    <s v="控股"/>
    <s v="泗洪时代"/>
    <x v="38"/>
    <d v="2016-11-01T00:00:00"/>
    <d v="2019-09-27T00:00:00"/>
    <m/>
    <m/>
    <m/>
    <m/>
    <m/>
    <m/>
    <m/>
    <n v="0"/>
    <n v="0"/>
    <n v="365"/>
    <n v="330"/>
    <n v="0"/>
    <n v="0"/>
    <n v="0"/>
    <n v="0"/>
    <n v="2016"/>
    <x v="1"/>
  </r>
  <r>
    <s v="D322"/>
    <s v="泗洪县时代富园竹苑店"/>
    <x v="3"/>
    <s v="控股"/>
    <s v="泗洪时代"/>
    <x v="38"/>
    <d v="2018-07-01T00:00:00"/>
    <d v="2019-09-27T00:00:00"/>
    <m/>
    <m/>
    <m/>
    <m/>
    <m/>
    <m/>
    <m/>
    <n v="0"/>
    <n v="0"/>
    <n v="365"/>
    <n v="330"/>
    <n v="0"/>
    <n v="0"/>
    <n v="0"/>
    <n v="0"/>
    <n v="2018"/>
    <x v="4"/>
  </r>
  <r>
    <s v="D323"/>
    <s v="泗洪县时代工人路店"/>
    <x v="3"/>
    <s v="控股"/>
    <s v="泗洪时代"/>
    <x v="38"/>
    <d v="2016-11-01T00:00:00"/>
    <d v="2019-09-27T00:00:00"/>
    <m/>
    <m/>
    <m/>
    <m/>
    <m/>
    <m/>
    <m/>
    <n v="0"/>
    <n v="0"/>
    <n v="365"/>
    <n v="330"/>
    <n v="0"/>
    <n v="0"/>
    <n v="0"/>
    <n v="0"/>
    <n v="2016"/>
    <x v="1"/>
  </r>
  <r>
    <s v="D324"/>
    <s v="泗洪县时代工业路店"/>
    <x v="3"/>
    <s v="控股"/>
    <s v="泗洪时代"/>
    <x v="38"/>
    <d v="2016-08-01T00:00:00"/>
    <d v="2019-09-27T00:00:00"/>
    <m/>
    <m/>
    <m/>
    <m/>
    <m/>
    <m/>
    <m/>
    <n v="0"/>
    <n v="0"/>
    <n v="365"/>
    <n v="330"/>
    <n v="0"/>
    <n v="0"/>
    <n v="0"/>
    <n v="0"/>
    <n v="2016"/>
    <x v="1"/>
  </r>
  <r>
    <s v="D325"/>
    <s v="泗洪县时代归仁"/>
    <x v="3"/>
    <s v="控股"/>
    <s v="泗洪时代"/>
    <x v="38"/>
    <d v="2018-11-01T00:00:00"/>
    <d v="2019-09-27T00:00:00"/>
    <m/>
    <m/>
    <m/>
    <m/>
    <m/>
    <m/>
    <m/>
    <n v="0"/>
    <n v="0"/>
    <n v="365"/>
    <n v="330"/>
    <n v="0"/>
    <n v="0"/>
    <n v="0"/>
    <n v="0"/>
    <n v="2018"/>
    <x v="4"/>
  </r>
  <r>
    <s v="D326"/>
    <s v="泗洪县时代河滨花都店"/>
    <x v="3"/>
    <s v="控股"/>
    <s v="泗洪时代"/>
    <x v="38"/>
    <d v="2018-09-01T00:00:00"/>
    <d v="2019-09-27T00:00:00"/>
    <m/>
    <m/>
    <m/>
    <m/>
    <m/>
    <m/>
    <m/>
    <n v="0"/>
    <n v="0"/>
    <n v="365"/>
    <n v="330"/>
    <n v="0"/>
    <n v="0"/>
    <n v="0"/>
    <n v="0"/>
    <n v="2018"/>
    <x v="4"/>
  </r>
  <r>
    <s v="D327"/>
    <s v="泗洪县时代河滨一号店"/>
    <x v="3"/>
    <s v="控股"/>
    <s v="泗洪时代"/>
    <x v="38"/>
    <d v="2015-09-01T00:00:00"/>
    <d v="2019-09-27T00:00:00"/>
    <m/>
    <m/>
    <m/>
    <m/>
    <m/>
    <m/>
    <m/>
    <n v="0"/>
    <n v="0"/>
    <n v="365"/>
    <n v="330"/>
    <n v="0"/>
    <n v="0"/>
    <n v="0"/>
    <n v="0"/>
    <n v="2015"/>
    <x v="0"/>
  </r>
  <r>
    <s v="D328"/>
    <s v="泗洪县时代河畔花城店"/>
    <x v="3"/>
    <s v="控股"/>
    <s v="泗洪时代"/>
    <x v="38"/>
    <d v="2015-11-01T00:00:00"/>
    <d v="2019-09-27T00:00:00"/>
    <m/>
    <m/>
    <m/>
    <m/>
    <m/>
    <m/>
    <m/>
    <n v="0"/>
    <n v="0"/>
    <n v="365"/>
    <n v="330"/>
    <n v="0"/>
    <n v="0"/>
    <n v="0"/>
    <n v="0"/>
    <n v="2015"/>
    <x v="0"/>
  </r>
  <r>
    <s v="D329"/>
    <s v="泗洪县时代洪中路店"/>
    <x v="3"/>
    <s v="控股"/>
    <s v="泗洪时代"/>
    <x v="38"/>
    <d v="2014-12-01T00:00:00"/>
    <d v="2019-09-27T00:00:00"/>
    <m/>
    <m/>
    <m/>
    <m/>
    <m/>
    <m/>
    <m/>
    <n v="0"/>
    <n v="0"/>
    <n v="365"/>
    <n v="330"/>
    <n v="0"/>
    <n v="0"/>
    <n v="0"/>
    <n v="0"/>
    <n v="2014"/>
    <x v="0"/>
  </r>
  <r>
    <s v="D330"/>
    <s v="泗洪县时代锦绣华庭店"/>
    <x v="3"/>
    <s v="控股"/>
    <s v="泗洪时代"/>
    <x v="38"/>
    <d v="2012-06-01T00:00:00"/>
    <d v="2019-09-27T00:00:00"/>
    <m/>
    <m/>
    <m/>
    <m/>
    <m/>
    <m/>
    <m/>
    <n v="0"/>
    <n v="0"/>
    <n v="365"/>
    <n v="330"/>
    <n v="0"/>
    <n v="0"/>
    <n v="0"/>
    <n v="0"/>
    <n v="2012"/>
    <x v="0"/>
  </r>
  <r>
    <s v="D331"/>
    <s v="泗洪县时代金域蓝湾店"/>
    <x v="3"/>
    <s v="控股"/>
    <s v="泗洪时代"/>
    <x v="38"/>
    <d v="2016-10-01T00:00:00"/>
    <d v="2019-09-27T00:00:00"/>
    <m/>
    <m/>
    <m/>
    <m/>
    <m/>
    <m/>
    <m/>
    <n v="0"/>
    <n v="0"/>
    <n v="365"/>
    <n v="330"/>
    <n v="0"/>
    <n v="0"/>
    <n v="0"/>
    <n v="0"/>
    <n v="2016"/>
    <x v="1"/>
  </r>
  <r>
    <s v="D332"/>
    <s v="泗洪县时代金鹰店"/>
    <x v="3"/>
    <s v="控股"/>
    <s v="泗洪时代"/>
    <x v="38"/>
    <d v="2009-10-01T00:00:00"/>
    <d v="2019-09-27T00:00:00"/>
    <m/>
    <m/>
    <m/>
    <m/>
    <m/>
    <m/>
    <m/>
    <n v="0"/>
    <n v="0"/>
    <n v="365"/>
    <n v="330"/>
    <n v="0"/>
    <n v="0"/>
    <n v="0"/>
    <n v="0"/>
    <n v="2009"/>
    <x v="0"/>
  </r>
  <r>
    <s v="D333"/>
    <s v="泗洪县时代健康路店"/>
    <x v="3"/>
    <s v="控股"/>
    <s v="泗洪时代"/>
    <x v="38"/>
    <d v="2014-01-01T00:00:00"/>
    <d v="2019-09-27T00:00:00"/>
    <m/>
    <m/>
    <m/>
    <m/>
    <m/>
    <m/>
    <m/>
    <n v="0"/>
    <n v="0"/>
    <n v="365"/>
    <n v="330"/>
    <n v="0"/>
    <n v="0"/>
    <n v="0"/>
    <n v="0"/>
    <n v="2014"/>
    <x v="0"/>
  </r>
  <r>
    <s v="D334"/>
    <s v="泗洪县时代尖莎咀商业街店"/>
    <x v="3"/>
    <s v="控股"/>
    <s v="泗洪时代"/>
    <x v="38"/>
    <d v="2018-07-01T00:00:00"/>
    <d v="2019-09-27T00:00:00"/>
    <m/>
    <m/>
    <m/>
    <m/>
    <m/>
    <m/>
    <m/>
    <n v="0"/>
    <n v="0"/>
    <n v="365"/>
    <n v="330"/>
    <n v="0"/>
    <n v="0"/>
    <n v="0"/>
    <n v="0"/>
    <n v="2018"/>
    <x v="4"/>
  </r>
  <r>
    <s v="D335"/>
    <s v="泗洪县时代山河佳苑店"/>
    <x v="3"/>
    <s v="控股"/>
    <s v="泗洪时代"/>
    <x v="38"/>
    <d v="2017-09-01T00:00:00"/>
    <d v="2019-09-27T00:00:00"/>
    <m/>
    <m/>
    <m/>
    <m/>
    <m/>
    <m/>
    <m/>
    <n v="0"/>
    <n v="0"/>
    <n v="365"/>
    <n v="330"/>
    <n v="0"/>
    <n v="0"/>
    <n v="0"/>
    <n v="0"/>
    <n v="2017"/>
    <x v="2"/>
  </r>
  <r>
    <s v="D336"/>
    <s v="泗洪县时代山河路店"/>
    <x v="3"/>
    <s v="控股"/>
    <s v="泗洪时代"/>
    <x v="38"/>
    <d v="2014-05-01T00:00:00"/>
    <d v="2019-09-27T00:00:00"/>
    <m/>
    <m/>
    <m/>
    <m/>
    <m/>
    <m/>
    <m/>
    <n v="0"/>
    <n v="0"/>
    <n v="365"/>
    <n v="330"/>
    <n v="0"/>
    <n v="0"/>
    <n v="0"/>
    <n v="0"/>
    <n v="2014"/>
    <x v="0"/>
  </r>
  <r>
    <s v="D341"/>
    <s v="泗洪县时代水岸城邦店"/>
    <x v="3"/>
    <s v="控股"/>
    <s v="泗洪时代"/>
    <x v="38"/>
    <d v="2015-11-01T00:00:00"/>
    <d v="2019-09-27T00:00:00"/>
    <m/>
    <m/>
    <m/>
    <m/>
    <m/>
    <m/>
    <m/>
    <n v="0"/>
    <n v="0"/>
    <n v="365"/>
    <n v="330"/>
    <n v="0"/>
    <n v="0"/>
    <n v="0"/>
    <n v="0"/>
    <n v="2015"/>
    <x v="0"/>
  </r>
  <r>
    <s v="D343"/>
    <s v="泗洪县时代双沟店"/>
    <x v="3"/>
    <s v="控股"/>
    <s v="泗洪时代"/>
    <x v="38"/>
    <d v="2016-01-01T00:00:00"/>
    <d v="2019-09-27T00:00:00"/>
    <m/>
    <m/>
    <m/>
    <m/>
    <m/>
    <m/>
    <m/>
    <n v="0"/>
    <n v="0"/>
    <n v="365"/>
    <n v="330"/>
    <n v="0"/>
    <n v="0"/>
    <n v="0"/>
    <n v="0"/>
    <n v="2016"/>
    <x v="1"/>
  </r>
  <r>
    <s v="D344"/>
    <s v="泗洪县时代尚城府邸店"/>
    <x v="3"/>
    <s v="控股"/>
    <s v="泗洪时代"/>
    <x v="38"/>
    <d v="2016-10-01T00:00:00"/>
    <d v="2019-09-27T00:00:00"/>
    <m/>
    <m/>
    <m/>
    <m/>
    <m/>
    <m/>
    <m/>
    <n v="0"/>
    <n v="0"/>
    <n v="365"/>
    <n v="330"/>
    <n v="0"/>
    <n v="0"/>
    <n v="0"/>
    <n v="0"/>
    <n v="2016"/>
    <x v="1"/>
  </r>
  <r>
    <s v="D345"/>
    <s v="泗洪县时代三里庄店"/>
    <x v="3"/>
    <s v="控股"/>
    <s v="泗洪时代"/>
    <x v="38"/>
    <d v="2013-01-01T00:00:00"/>
    <d v="2019-09-27T00:00:00"/>
    <m/>
    <m/>
    <m/>
    <m/>
    <m/>
    <m/>
    <m/>
    <n v="0"/>
    <n v="0"/>
    <n v="365"/>
    <n v="330"/>
    <n v="0"/>
    <n v="0"/>
    <n v="0"/>
    <n v="0"/>
    <n v="2013"/>
    <x v="0"/>
  </r>
  <r>
    <s v="D346"/>
    <s v="泗洪县时代容园店"/>
    <x v="3"/>
    <s v="控股"/>
    <s v="泗洪时代"/>
    <x v="38"/>
    <d v="2017-12-01T00:00:00"/>
    <d v="2019-09-27T00:00:00"/>
    <m/>
    <m/>
    <m/>
    <m/>
    <m/>
    <m/>
    <m/>
    <n v="0"/>
    <n v="0"/>
    <n v="365"/>
    <n v="330"/>
    <n v="0"/>
    <n v="0"/>
    <n v="0"/>
    <n v="0"/>
    <n v="2017"/>
    <x v="2"/>
  </r>
  <r>
    <s v="D347"/>
    <s v="泗洪县时代人民路店"/>
    <x v="3"/>
    <s v="控股"/>
    <s v="泗洪时代"/>
    <x v="38"/>
    <d v="2015-07-01T00:00:00"/>
    <d v="2019-09-27T00:00:00"/>
    <m/>
    <m/>
    <m/>
    <m/>
    <m/>
    <m/>
    <m/>
    <n v="0"/>
    <n v="0"/>
    <n v="365"/>
    <n v="330"/>
    <n v="0"/>
    <n v="0"/>
    <n v="0"/>
    <n v="0"/>
    <n v="2015"/>
    <x v="0"/>
  </r>
  <r>
    <s v="D348"/>
    <s v="泗洪县时代戚庄店"/>
    <x v="3"/>
    <s v="控股"/>
    <s v="泗洪时代"/>
    <x v="38"/>
    <d v="2017-07-01T00:00:00"/>
    <d v="2019-09-27T00:00:00"/>
    <m/>
    <m/>
    <m/>
    <m/>
    <m/>
    <m/>
    <m/>
    <n v="0"/>
    <n v="0"/>
    <n v="365"/>
    <n v="330"/>
    <n v="0"/>
    <n v="0"/>
    <n v="0"/>
    <n v="0"/>
    <n v="2017"/>
    <x v="2"/>
  </r>
  <r>
    <s v="D349"/>
    <s v="泗洪县时代梅花店"/>
    <x v="3"/>
    <s v="控股"/>
    <s v="泗洪时代"/>
    <x v="38"/>
    <d v="2015-09-01T00:00:00"/>
    <d v="2019-09-27T00:00:00"/>
    <m/>
    <m/>
    <m/>
    <m/>
    <m/>
    <m/>
    <m/>
    <n v="0"/>
    <n v="0"/>
    <n v="365"/>
    <n v="330"/>
    <n v="0"/>
    <n v="0"/>
    <n v="0"/>
    <n v="0"/>
    <n v="2015"/>
    <x v="0"/>
  </r>
  <r>
    <s v="D350"/>
    <s v="泗洪县时代绿洲广场店"/>
    <x v="3"/>
    <s v="控股"/>
    <s v="泗洪时代"/>
    <x v="38"/>
    <d v="2017-01-01T00:00:00"/>
    <d v="2019-09-27T00:00:00"/>
    <m/>
    <m/>
    <m/>
    <m/>
    <m/>
    <m/>
    <m/>
    <n v="0"/>
    <n v="0"/>
    <n v="365"/>
    <n v="330"/>
    <n v="0"/>
    <n v="0"/>
    <n v="0"/>
    <n v="0"/>
    <n v="2017"/>
    <x v="2"/>
  </r>
  <r>
    <s v="D351"/>
    <s v="泗洪县时代澜庭湾店"/>
    <x v="3"/>
    <s v="控股"/>
    <s v="泗洪时代"/>
    <x v="38"/>
    <d v="2015-09-01T00:00:00"/>
    <d v="2019-09-27T00:00:00"/>
    <m/>
    <m/>
    <m/>
    <m/>
    <m/>
    <m/>
    <m/>
    <n v="0"/>
    <n v="0"/>
    <n v="365"/>
    <n v="330"/>
    <n v="0"/>
    <n v="0"/>
    <n v="0"/>
    <n v="0"/>
    <n v="2015"/>
    <x v="0"/>
  </r>
  <r>
    <s v="D352"/>
    <s v="泗洪县时代兰苑店"/>
    <x v="3"/>
    <s v="控股"/>
    <s v="泗洪时代"/>
    <x v="38"/>
    <d v="2017-02-01T00:00:00"/>
    <d v="2019-09-27T00:00:00"/>
    <m/>
    <m/>
    <m/>
    <m/>
    <m/>
    <m/>
    <m/>
    <n v="0"/>
    <n v="0"/>
    <n v="272"/>
    <n v="237"/>
    <n v="0"/>
    <n v="0"/>
    <n v="0"/>
    <n v="0"/>
    <n v="2017"/>
    <x v="2"/>
  </r>
  <r>
    <s v="D353"/>
    <s v="泗洪县时代黄河花园店"/>
    <x v="3"/>
    <s v="控股"/>
    <s v="泗洪时代"/>
    <x v="38"/>
    <d v="2017-11-01T00:00:00"/>
    <d v="2019-09-27T00:00:00"/>
    <m/>
    <m/>
    <m/>
    <m/>
    <m/>
    <m/>
    <m/>
    <n v="0"/>
    <n v="0"/>
    <n v="365"/>
    <n v="330"/>
    <n v="0"/>
    <n v="0"/>
    <n v="0"/>
    <n v="0"/>
    <n v="2017"/>
    <x v="2"/>
  </r>
  <r>
    <s v="D354"/>
    <s v="泗洪县时代佳和店"/>
    <x v="3"/>
    <s v="控股"/>
    <s v="泗洪时代"/>
    <x v="38"/>
    <d v="2016-02-01T00:00:00"/>
    <d v="2019-09-27T00:00:00"/>
    <m/>
    <m/>
    <m/>
    <m/>
    <m/>
    <m/>
    <m/>
    <n v="0"/>
    <n v="0"/>
    <n v="365"/>
    <n v="330"/>
    <n v="0"/>
    <n v="0"/>
    <n v="0"/>
    <n v="0"/>
    <n v="2016"/>
    <x v="1"/>
  </r>
  <r>
    <s v="D355"/>
    <s v="泗洪县时代华泰世纪园店"/>
    <x v="3"/>
    <s v="控股"/>
    <s v="泗洪时代"/>
    <x v="38"/>
    <d v="2019-01-01T00:00:00"/>
    <d v="2019-09-27T00:00:00"/>
    <m/>
    <m/>
    <m/>
    <m/>
    <m/>
    <m/>
    <m/>
    <n v="0"/>
    <n v="0"/>
    <n v="334"/>
    <n v="299"/>
    <n v="0"/>
    <n v="0"/>
    <n v="0"/>
    <n v="0"/>
    <n v="2019"/>
    <x v="3"/>
  </r>
  <r>
    <s v="D356"/>
    <s v="泗洪时代大楼店"/>
    <x v="3"/>
    <s v="控股"/>
    <s v="泗洪时代"/>
    <x v="38"/>
    <d v="2018-10-01T00:00:00"/>
    <d v="2019-09-27T00:00:00"/>
    <m/>
    <m/>
    <m/>
    <m/>
    <m/>
    <m/>
    <m/>
    <n v="0"/>
    <n v="0"/>
    <n v="365"/>
    <n v="330"/>
    <n v="0"/>
    <n v="0"/>
    <n v="0"/>
    <n v="0"/>
    <n v="2018"/>
    <x v="4"/>
  </r>
  <r>
    <s v="D357"/>
    <s v="泗洪时代医药东大街店"/>
    <x v="3"/>
    <s v="控股"/>
    <s v="泗洪时代"/>
    <x v="38"/>
    <d v="2017-01-01T00:00:00"/>
    <d v="2019-09-27T00:00:00"/>
    <m/>
    <m/>
    <m/>
    <m/>
    <m/>
    <m/>
    <m/>
    <n v="0"/>
    <n v="0"/>
    <n v="365"/>
    <n v="330"/>
    <n v="0"/>
    <n v="0"/>
    <n v="0"/>
    <n v="0"/>
    <n v="2017"/>
    <x v="2"/>
  </r>
  <r>
    <s v="D358"/>
    <s v="泗洪时代医药东风店"/>
    <x v="3"/>
    <s v="控股"/>
    <s v="泗洪时代"/>
    <x v="38"/>
    <d v="2011-03-01T00:00:00"/>
    <d v="2019-09-27T00:00:00"/>
    <m/>
    <m/>
    <m/>
    <m/>
    <m/>
    <m/>
    <m/>
    <n v="0"/>
    <n v="0"/>
    <n v="365"/>
    <n v="330"/>
    <n v="0"/>
    <n v="0"/>
    <n v="0"/>
    <n v="0"/>
    <n v="2011"/>
    <x v="0"/>
  </r>
  <r>
    <s v="D359"/>
    <s v="泗洪时代医药东方花园店"/>
    <x v="3"/>
    <s v="控股"/>
    <s v="泗洪时代"/>
    <x v="38"/>
    <d v="2011-03-01T00:00:00"/>
    <d v="2019-09-27T00:00:00"/>
    <m/>
    <m/>
    <m/>
    <m/>
    <m/>
    <m/>
    <m/>
    <n v="0"/>
    <n v="0"/>
    <n v="365"/>
    <n v="330"/>
    <n v="0"/>
    <n v="0"/>
    <n v="0"/>
    <n v="0"/>
    <n v="2011"/>
    <x v="0"/>
  </r>
  <r>
    <s v="D360"/>
    <s v="泗洪时代医药富康花园店"/>
    <x v="3"/>
    <s v="控股"/>
    <s v="泗洪时代"/>
    <x v="38"/>
    <d v="2016-09-01T00:00:00"/>
    <d v="2019-09-27T00:00:00"/>
    <m/>
    <m/>
    <m/>
    <m/>
    <m/>
    <m/>
    <m/>
    <n v="0"/>
    <n v="0"/>
    <n v="365"/>
    <n v="330"/>
    <n v="0"/>
    <n v="0"/>
    <n v="0"/>
    <n v="0"/>
    <n v="2016"/>
    <x v="1"/>
  </r>
  <r>
    <s v="D361"/>
    <s v="泗洪时代医药富园广场店"/>
    <x v="3"/>
    <s v="控股"/>
    <s v="泗洪时代"/>
    <x v="38"/>
    <d v="2013-03-01T00:00:00"/>
    <d v="2019-09-27T00:00:00"/>
    <m/>
    <m/>
    <m/>
    <m/>
    <m/>
    <m/>
    <m/>
    <n v="0"/>
    <n v="0"/>
    <n v="365"/>
    <n v="330"/>
    <n v="0"/>
    <n v="0"/>
    <n v="0"/>
    <n v="0"/>
    <n v="2013"/>
    <x v="0"/>
  </r>
  <r>
    <s v="D362"/>
    <s v="泗洪时代鑫泰广场店"/>
    <x v="3"/>
    <s v="控股"/>
    <s v="泗洪时代"/>
    <x v="38"/>
    <d v="2019-09-01T00:00:00"/>
    <d v="2019-09-27T00:00:00"/>
    <m/>
    <m/>
    <m/>
    <m/>
    <m/>
    <m/>
    <m/>
    <n v="0"/>
    <n v="0"/>
    <n v="119"/>
    <n v="84"/>
    <n v="0"/>
    <n v="0"/>
    <n v="0"/>
    <n v="0"/>
    <n v="2019"/>
    <x v="3"/>
  </r>
  <r>
    <s v="D363"/>
    <s v="泗洪时代碧桂园店"/>
    <x v="3"/>
    <s v="控股"/>
    <s v="泗洪时代"/>
    <x v="38"/>
    <d v="2019-08-01T00:00:00"/>
    <d v="2019-09-27T00:00:00"/>
    <m/>
    <m/>
    <m/>
    <m/>
    <m/>
    <m/>
    <m/>
    <n v="0"/>
    <n v="0"/>
    <n v="127"/>
    <n v="92"/>
    <n v="0"/>
    <n v="0"/>
    <n v="0"/>
    <n v="0"/>
    <n v="2019"/>
    <x v="3"/>
  </r>
  <r>
    <s v="D364"/>
    <s v="泗洪时代翡翠城店"/>
    <x v="3"/>
    <s v="控股"/>
    <s v="泗洪时代"/>
    <x v="38"/>
    <d v="2019-07-01T00:00:00"/>
    <d v="2019-09-27T00:00:00"/>
    <m/>
    <m/>
    <m/>
    <m/>
    <m/>
    <m/>
    <m/>
    <n v="0"/>
    <n v="0"/>
    <n v="184"/>
    <n v="149"/>
    <n v="0"/>
    <n v="0"/>
    <n v="0"/>
    <n v="0"/>
    <n v="2019"/>
    <x v="3"/>
  </r>
  <r>
    <s v="D365"/>
    <s v="泗洪时代医药二里坝店"/>
    <x v="3"/>
    <s v="控股"/>
    <s v="泗洪时代"/>
    <x v="38"/>
    <d v="2017-07-01T00:00:00"/>
    <d v="2019-09-27T00:00:00"/>
    <m/>
    <m/>
    <m/>
    <m/>
    <m/>
    <m/>
    <m/>
    <n v="0"/>
    <n v="0"/>
    <n v="365"/>
    <n v="330"/>
    <n v="0"/>
    <n v="0"/>
    <n v="0"/>
    <n v="0"/>
    <n v="2017"/>
    <x v="2"/>
  </r>
  <r>
    <s v="D366"/>
    <s v="泗洪时代缔景花园店"/>
    <x v="3"/>
    <s v="控股"/>
    <s v="泗洪时代"/>
    <x v="38"/>
    <d v="2015-10-01T00:00:00"/>
    <d v="2019-09-27T00:00:00"/>
    <m/>
    <m/>
    <m/>
    <m/>
    <m/>
    <m/>
    <m/>
    <n v="0"/>
    <n v="0"/>
    <n v="365"/>
    <n v="330"/>
    <n v="0"/>
    <n v="0"/>
    <n v="0"/>
    <n v="0"/>
    <n v="2015"/>
    <x v="0"/>
  </r>
  <r>
    <s v="D367"/>
    <s v="泗洪时代医药东方新城店"/>
    <x v="3"/>
    <s v="控股"/>
    <s v="泗洪时代"/>
    <x v="38"/>
    <d v="2017-01-01T00:00:00"/>
    <d v="2019-09-27T00:00:00"/>
    <m/>
    <m/>
    <m/>
    <m/>
    <m/>
    <m/>
    <m/>
    <n v="0"/>
    <n v="0"/>
    <n v="365"/>
    <n v="330"/>
    <n v="0"/>
    <n v="0"/>
    <n v="0"/>
    <n v="0"/>
    <n v="2017"/>
    <x v="2"/>
  </r>
  <r>
    <s v="D368"/>
    <s v="泗洪时代医药东方明珠店"/>
    <x v="3"/>
    <s v="控股"/>
    <s v="泗洪时代"/>
    <x v="38"/>
    <d v="2012-08-01T00:00:00"/>
    <d v="2019-09-27T00:00:00"/>
    <m/>
    <m/>
    <m/>
    <m/>
    <m/>
    <m/>
    <m/>
    <n v="0"/>
    <n v="0"/>
    <n v="365"/>
    <n v="330"/>
    <n v="0"/>
    <n v="0"/>
    <n v="0"/>
    <n v="0"/>
    <n v="2012"/>
    <x v="0"/>
  </r>
  <r>
    <s v="D369"/>
    <s v="荆门白云楼店"/>
    <x v="7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370"/>
    <s v="宜昌珠海路店"/>
    <x v="7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372"/>
    <s v="常德鼎城临沅路店"/>
    <x v="0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377"/>
    <s v="武汉爱尔康星明街店"/>
    <x v="8"/>
    <s v="控股"/>
    <s v="爱尔康"/>
    <x v="39"/>
    <d v="2019-05-01T00:00:00"/>
    <d v="2019-09-29T00:00:00"/>
    <m/>
    <m/>
    <m/>
    <m/>
    <m/>
    <m/>
    <m/>
    <n v="0"/>
    <n v="0"/>
    <n v="244"/>
    <n v="209"/>
    <n v="0"/>
    <n v="0"/>
    <n v="0"/>
    <n v="0"/>
    <n v="2019"/>
    <x v="3"/>
  </r>
  <r>
    <s v="D378"/>
    <s v="武汉爱尔康金地店"/>
    <x v="8"/>
    <s v="控股"/>
    <s v="爱尔康"/>
    <x v="39"/>
    <d v="2018-04-06T00:00:00"/>
    <d v="2019-09-29T00:00:00"/>
    <m/>
    <m/>
    <m/>
    <m/>
    <m/>
    <m/>
    <m/>
    <n v="0"/>
    <n v="0"/>
    <n v="365"/>
    <n v="330"/>
    <n v="0"/>
    <n v="0"/>
    <n v="0"/>
    <n v="0"/>
    <n v="2018"/>
    <x v="4"/>
  </r>
  <r>
    <s v="D379"/>
    <s v="武汉爱尔康政法店"/>
    <x v="8"/>
    <s v="控股"/>
    <s v="爱尔康"/>
    <x v="39"/>
    <d v="2005-11-08T00:00:00"/>
    <d v="2019-09-29T00:00:00"/>
    <m/>
    <m/>
    <m/>
    <m/>
    <m/>
    <m/>
    <m/>
    <n v="0"/>
    <n v="0"/>
    <n v="365"/>
    <n v="330"/>
    <n v="0"/>
    <n v="0"/>
    <n v="0"/>
    <n v="0"/>
    <n v="2005"/>
    <x v="0"/>
  </r>
  <r>
    <s v="D380"/>
    <s v="武汉市爱尔康湖泗店"/>
    <x v="8"/>
    <s v="控股"/>
    <s v="爱尔康"/>
    <x v="39"/>
    <d v="2017-07-10T00:00:00"/>
    <d v="2019-09-29T00:00:00"/>
    <m/>
    <m/>
    <m/>
    <m/>
    <m/>
    <m/>
    <m/>
    <n v="0"/>
    <n v="0"/>
    <n v="365"/>
    <n v="330"/>
    <n v="0"/>
    <n v="0"/>
    <n v="0"/>
    <n v="0"/>
    <n v="2017"/>
    <x v="2"/>
  </r>
  <r>
    <s v="D381"/>
    <s v="武汉爱尔康凤凰店"/>
    <x v="8"/>
    <s v="控股"/>
    <s v="爱尔康"/>
    <x v="39"/>
    <d v="2017-05-05T00:00:00"/>
    <d v="2019-09-29T00:00:00"/>
    <m/>
    <m/>
    <m/>
    <m/>
    <m/>
    <m/>
    <m/>
    <n v="0"/>
    <n v="0"/>
    <n v="365"/>
    <n v="330"/>
    <n v="0"/>
    <n v="0"/>
    <n v="0"/>
    <n v="0"/>
    <n v="2017"/>
    <x v="2"/>
  </r>
  <r>
    <s v="D382"/>
    <s v="武汉爱尔康益民店"/>
    <x v="8"/>
    <s v="控股"/>
    <s v="爱尔康"/>
    <x v="39"/>
    <d v="2016-07-12T00:00:00"/>
    <d v="2019-09-29T00:00:00"/>
    <m/>
    <m/>
    <m/>
    <m/>
    <m/>
    <m/>
    <m/>
    <n v="0"/>
    <n v="0"/>
    <n v="365"/>
    <n v="330"/>
    <n v="0"/>
    <n v="0"/>
    <n v="0"/>
    <n v="0"/>
    <n v="2016"/>
    <x v="1"/>
  </r>
  <r>
    <s v="D383"/>
    <s v="武汉爱尔康健民店"/>
    <x v="8"/>
    <s v="控股"/>
    <s v="爱尔康"/>
    <x v="39"/>
    <d v="2016-07-05T00:00:00"/>
    <d v="2019-09-29T00:00:00"/>
    <m/>
    <m/>
    <m/>
    <m/>
    <m/>
    <m/>
    <m/>
    <n v="0"/>
    <n v="0"/>
    <n v="365"/>
    <n v="330"/>
    <n v="0"/>
    <n v="0"/>
    <n v="0"/>
    <n v="0"/>
    <n v="2016"/>
    <x v="1"/>
  </r>
  <r>
    <s v="D384"/>
    <s v="武汉爱尔康利民店"/>
    <x v="8"/>
    <s v="控股"/>
    <s v="爱尔康"/>
    <x v="39"/>
    <d v="2016-04-13T00:00:00"/>
    <d v="2019-09-29T00:00:00"/>
    <m/>
    <m/>
    <m/>
    <m/>
    <m/>
    <m/>
    <m/>
    <n v="0"/>
    <n v="0"/>
    <n v="365"/>
    <n v="330"/>
    <n v="0"/>
    <n v="0"/>
    <n v="0"/>
    <n v="0"/>
    <n v="2016"/>
    <x v="1"/>
  </r>
  <r>
    <s v="D385"/>
    <s v="武汉爱尔康金水店"/>
    <x v="8"/>
    <s v="控股"/>
    <s v="爱尔康"/>
    <x v="39"/>
    <d v="2016-05-18T00:00:00"/>
    <d v="2019-09-29T00:00:00"/>
    <m/>
    <m/>
    <m/>
    <m/>
    <m/>
    <m/>
    <m/>
    <n v="0"/>
    <n v="0"/>
    <n v="365"/>
    <n v="330"/>
    <n v="0"/>
    <n v="0"/>
    <n v="0"/>
    <n v="0"/>
    <n v="2016"/>
    <x v="1"/>
  </r>
  <r>
    <s v="D386"/>
    <s v="武汉爱尔康金口店"/>
    <x v="8"/>
    <s v="控股"/>
    <s v="爱尔康"/>
    <x v="39"/>
    <d v="2016-05-18T00:00:00"/>
    <d v="2019-09-29T00:00:00"/>
    <m/>
    <m/>
    <m/>
    <m/>
    <m/>
    <m/>
    <m/>
    <n v="0"/>
    <n v="0"/>
    <n v="365"/>
    <n v="330"/>
    <n v="0"/>
    <n v="0"/>
    <n v="0"/>
    <n v="0"/>
    <n v="2016"/>
    <x v="1"/>
  </r>
  <r>
    <s v="D387"/>
    <s v="武汉爱尔康恵焱店"/>
    <x v="8"/>
    <s v="控股"/>
    <s v="爱尔康"/>
    <x v="39"/>
    <d v="2015-12-25T00:00:00"/>
    <d v="2019-09-29T00:00:00"/>
    <m/>
    <m/>
    <m/>
    <m/>
    <m/>
    <m/>
    <m/>
    <n v="0"/>
    <n v="0"/>
    <n v="365"/>
    <n v="330"/>
    <n v="0"/>
    <n v="0"/>
    <n v="0"/>
    <n v="0"/>
    <n v="2015"/>
    <x v="0"/>
  </r>
  <r>
    <s v="D388"/>
    <s v="武汉爱尔康恵安店"/>
    <x v="8"/>
    <s v="控股"/>
    <s v="爱尔康"/>
    <x v="39"/>
    <d v="2015-12-25T00:00:00"/>
    <d v="2019-09-29T00:00:00"/>
    <m/>
    <m/>
    <m/>
    <m/>
    <m/>
    <m/>
    <m/>
    <n v="0"/>
    <n v="0"/>
    <n v="365"/>
    <n v="330"/>
    <n v="0"/>
    <n v="0"/>
    <n v="0"/>
    <n v="0"/>
    <n v="2015"/>
    <x v="0"/>
  </r>
  <r>
    <s v="D389"/>
    <s v="武汉爱尔康恵泽店"/>
    <x v="8"/>
    <s v="控股"/>
    <s v="爱尔康"/>
    <x v="39"/>
    <d v="2015-09-28T00:00:00"/>
    <d v="2019-09-29T00:00:00"/>
    <m/>
    <m/>
    <m/>
    <m/>
    <m/>
    <m/>
    <m/>
    <n v="0"/>
    <n v="0"/>
    <n v="365"/>
    <n v="330"/>
    <n v="0"/>
    <n v="0"/>
    <n v="0"/>
    <n v="0"/>
    <n v="2015"/>
    <x v="0"/>
  </r>
  <r>
    <s v="D390"/>
    <s v="武汉爱尔康旺民店"/>
    <x v="8"/>
    <s v="控股"/>
    <s v="爱尔康"/>
    <x v="39"/>
    <d v="2015-06-23T00:00:00"/>
    <d v="2019-09-29T00:00:00"/>
    <m/>
    <m/>
    <m/>
    <m/>
    <m/>
    <m/>
    <m/>
    <n v="0"/>
    <n v="0"/>
    <n v="365"/>
    <n v="330"/>
    <n v="0"/>
    <n v="0"/>
    <n v="0"/>
    <n v="0"/>
    <n v="2015"/>
    <x v="0"/>
  </r>
  <r>
    <s v="D391"/>
    <s v="武汉爱尔康江夏二分店"/>
    <x v="8"/>
    <s v="控股"/>
    <s v="爱尔康"/>
    <x v="39"/>
    <d v="2004-10-14T00:00:00"/>
    <d v="2019-09-29T00:00:00"/>
    <m/>
    <m/>
    <m/>
    <m/>
    <m/>
    <m/>
    <m/>
    <n v="0"/>
    <n v="0"/>
    <n v="365"/>
    <n v="330"/>
    <n v="0"/>
    <n v="0"/>
    <n v="0"/>
    <n v="0"/>
    <n v="2004"/>
    <x v="0"/>
  </r>
  <r>
    <s v="D392"/>
    <s v="武汉爱尔康中心港店"/>
    <x v="8"/>
    <s v="控股"/>
    <s v="爱尔康"/>
    <x v="39"/>
    <d v="2011-08-08T00:00:00"/>
    <d v="2019-09-29T00:00:00"/>
    <m/>
    <m/>
    <m/>
    <m/>
    <m/>
    <m/>
    <m/>
    <n v="0"/>
    <n v="0"/>
    <n v="365"/>
    <n v="330"/>
    <n v="0"/>
    <n v="0"/>
    <n v="0"/>
    <n v="0"/>
    <n v="2011"/>
    <x v="0"/>
  </r>
  <r>
    <s v="D393"/>
    <s v="武汉爱尔康古驿道店"/>
    <x v="8"/>
    <s v="控股"/>
    <s v="爱尔康"/>
    <x v="39"/>
    <d v="2013-11-18T00:00:00"/>
    <d v="2019-09-29T00:00:00"/>
    <m/>
    <m/>
    <m/>
    <m/>
    <m/>
    <m/>
    <m/>
    <n v="0"/>
    <n v="0"/>
    <n v="365"/>
    <n v="330"/>
    <n v="0"/>
    <n v="0"/>
    <n v="0"/>
    <n v="0"/>
    <n v="2013"/>
    <x v="0"/>
  </r>
  <r>
    <s v="D394"/>
    <s v="武汉爱尔康旺隆药品器械超市店"/>
    <x v="8"/>
    <s v="控股"/>
    <s v="爱尔康"/>
    <x v="39"/>
    <d v="2013-05-20T00:00:00"/>
    <d v="2019-09-29T00:00:00"/>
    <m/>
    <m/>
    <m/>
    <m/>
    <m/>
    <m/>
    <m/>
    <n v="0"/>
    <n v="0"/>
    <n v="365"/>
    <n v="330"/>
    <n v="0"/>
    <n v="0"/>
    <n v="0"/>
    <n v="0"/>
    <n v="2013"/>
    <x v="0"/>
  </r>
  <r>
    <s v="D395"/>
    <s v="武汉爱尔康恵民仓储药店"/>
    <x v="8"/>
    <s v="控股"/>
    <s v="爱尔康"/>
    <x v="39"/>
    <d v="2006-05-08T00:00:00"/>
    <d v="2019-09-29T00:00:00"/>
    <m/>
    <m/>
    <m/>
    <m/>
    <m/>
    <m/>
    <m/>
    <n v="0"/>
    <n v="0"/>
    <n v="365"/>
    <n v="330"/>
    <n v="0"/>
    <n v="0"/>
    <n v="0"/>
    <n v="0"/>
    <n v="2006"/>
    <x v="0"/>
  </r>
  <r>
    <s v="D396"/>
    <s v="武汉爱尔康东湖路店"/>
    <x v="8"/>
    <s v="控股"/>
    <s v="爱尔康"/>
    <x v="39"/>
    <d v="2006-04-17T00:00:00"/>
    <d v="2019-09-29T00:00:00"/>
    <m/>
    <m/>
    <m/>
    <m/>
    <m/>
    <m/>
    <m/>
    <n v="0"/>
    <n v="0"/>
    <n v="365"/>
    <n v="330"/>
    <n v="0"/>
    <n v="0"/>
    <n v="0"/>
    <n v="0"/>
    <n v="2006"/>
    <x v="0"/>
  </r>
  <r>
    <s v="D397"/>
    <s v="武汉益丰爱尔康大药房有限公司山坡店"/>
    <x v="8"/>
    <s v="控股"/>
    <s v="爱尔康"/>
    <x v="39"/>
    <d v="2019-04-01T00:00:00"/>
    <d v="2019-09-29T00:00:00"/>
    <m/>
    <m/>
    <m/>
    <m/>
    <m/>
    <m/>
    <m/>
    <n v="0"/>
    <n v="0"/>
    <n v="274"/>
    <n v="239"/>
    <n v="0"/>
    <n v="0"/>
    <n v="0"/>
    <n v="0"/>
    <n v="2019"/>
    <x v="3"/>
  </r>
  <r>
    <s v="D398"/>
    <s v="武汉益丰爱尔康大药房有限公司富安店"/>
    <x v="8"/>
    <s v="控股"/>
    <s v="爱尔康"/>
    <x v="39"/>
    <d v="2019-06-01T00:00:00"/>
    <d v="2019-09-29T00:00:00"/>
    <m/>
    <m/>
    <m/>
    <m/>
    <m/>
    <m/>
    <m/>
    <n v="0"/>
    <n v="0"/>
    <n v="213"/>
    <n v="178"/>
    <n v="0"/>
    <n v="0"/>
    <n v="0"/>
    <n v="0"/>
    <n v="2019"/>
    <x v="3"/>
  </r>
  <r>
    <s v="D399"/>
    <s v="武汉益丰爱尔康大药房有限公司江宏店"/>
    <x v="8"/>
    <s v="控股"/>
    <s v="爱尔康"/>
    <x v="39"/>
    <d v="2018-09-01T00:00:00"/>
    <d v="2019-09-29T00:00:00"/>
    <m/>
    <m/>
    <m/>
    <m/>
    <m/>
    <m/>
    <m/>
    <n v="0"/>
    <n v="0"/>
    <n v="365"/>
    <n v="330"/>
    <n v="0"/>
    <n v="0"/>
    <n v="0"/>
    <n v="0"/>
    <n v="2018"/>
    <x v="4"/>
  </r>
  <r>
    <s v="D400"/>
    <s v="武汉益丰爱尔康大药房有限公司中山路店"/>
    <x v="8"/>
    <s v="控股"/>
    <s v="爱尔康"/>
    <x v="39"/>
    <d v="2019-04-01T00:00:00"/>
    <d v="2019-09-29T00:00:00"/>
    <m/>
    <m/>
    <m/>
    <m/>
    <m/>
    <m/>
    <m/>
    <n v="0"/>
    <n v="0"/>
    <n v="274"/>
    <n v="239"/>
    <n v="0"/>
    <n v="0"/>
    <n v="0"/>
    <n v="0"/>
    <n v="2019"/>
    <x v="3"/>
  </r>
  <r>
    <s v="D401"/>
    <s v="武汉益丰爱尔康大药房有限公司和平店"/>
    <x v="8"/>
    <s v="控股"/>
    <s v="爱尔康"/>
    <x v="39"/>
    <d v="2019-04-01T00:00:00"/>
    <d v="2019-09-29T00:00:00"/>
    <m/>
    <m/>
    <m/>
    <m/>
    <m/>
    <m/>
    <m/>
    <n v="0"/>
    <n v="0"/>
    <n v="274"/>
    <n v="239"/>
    <n v="0"/>
    <n v="0"/>
    <n v="0"/>
    <n v="0"/>
    <n v="2019"/>
    <x v="3"/>
  </r>
  <r>
    <s v="D402"/>
    <s v="武汉益丰爱尔康大药房有限公司井岗店"/>
    <x v="8"/>
    <s v="控股"/>
    <s v="爱尔康"/>
    <x v="39"/>
    <d v="2004-11-23T00:00:00"/>
    <d v="2019-09-29T00:00:00"/>
    <m/>
    <m/>
    <m/>
    <m/>
    <m/>
    <m/>
    <m/>
    <n v="0"/>
    <n v="0"/>
    <n v="365"/>
    <n v="330"/>
    <n v="0"/>
    <n v="0"/>
    <n v="0"/>
    <n v="0"/>
    <n v="2004"/>
    <x v="0"/>
  </r>
  <r>
    <s v="D403"/>
    <s v="武汉益丰爱尔康星宇店"/>
    <x v="8"/>
    <s v="控股"/>
    <s v="爱尔康"/>
    <x v="39"/>
    <d v="2007-01-23T00:00:00"/>
    <d v="2019-09-29T00:00:00"/>
    <m/>
    <m/>
    <m/>
    <m/>
    <m/>
    <m/>
    <m/>
    <n v="0"/>
    <n v="0"/>
    <n v="365"/>
    <n v="330"/>
    <n v="0"/>
    <n v="0"/>
    <n v="0"/>
    <n v="0"/>
    <n v="2007"/>
    <x v="0"/>
  </r>
  <r>
    <s v="D404"/>
    <s v="武汉益丰爱尔康铁莲店"/>
    <x v="8"/>
    <s v="控股"/>
    <s v="爱尔康"/>
    <x v="39"/>
    <d v="2004-11-23T00:00:00"/>
    <d v="2019-09-29T00:00:00"/>
    <m/>
    <m/>
    <m/>
    <m/>
    <m/>
    <m/>
    <m/>
    <n v="0"/>
    <n v="0"/>
    <n v="365"/>
    <n v="330"/>
    <n v="0"/>
    <n v="0"/>
    <n v="0"/>
    <n v="0"/>
    <n v="2004"/>
    <x v="0"/>
  </r>
  <r>
    <s v="D405"/>
    <s v="武汉益丰爱尔康大药房有限公司恵康店"/>
    <x v="8"/>
    <s v="控股"/>
    <s v="爱尔康"/>
    <x v="39"/>
    <d v="2015-12-15T00:00:00"/>
    <d v="2019-09-29T00:00:00"/>
    <m/>
    <m/>
    <m/>
    <m/>
    <m/>
    <m/>
    <m/>
    <n v="0"/>
    <n v="0"/>
    <n v="365"/>
    <n v="330"/>
    <n v="0"/>
    <n v="0"/>
    <n v="0"/>
    <n v="0"/>
    <n v="2015"/>
    <x v="0"/>
  </r>
  <r>
    <s v="D406"/>
    <s v="武汉益丰爱尔康大药房有限公司北港店"/>
    <x v="8"/>
    <s v="控股"/>
    <s v="爱尔康"/>
    <x v="39"/>
    <d v="2008-12-23T00:00:00"/>
    <d v="2019-09-29T00:00:00"/>
    <m/>
    <m/>
    <m/>
    <m/>
    <m/>
    <m/>
    <m/>
    <n v="0"/>
    <n v="0"/>
    <n v="365"/>
    <n v="330"/>
    <n v="0"/>
    <n v="0"/>
    <n v="0"/>
    <n v="0"/>
    <n v="2008"/>
    <x v="0"/>
  </r>
  <r>
    <s v="D407"/>
    <s v="武汉益丰爱尔康大药房有限公司马湖二店"/>
    <x v="8"/>
    <s v="控股"/>
    <s v="爱尔康"/>
    <x v="39"/>
    <d v="2011-04-18T00:00:00"/>
    <d v="2019-09-29T00:00:00"/>
    <m/>
    <m/>
    <m/>
    <m/>
    <m/>
    <m/>
    <m/>
    <n v="0"/>
    <n v="0"/>
    <n v="365"/>
    <n v="330"/>
    <n v="0"/>
    <n v="0"/>
    <n v="0"/>
    <n v="0"/>
    <n v="2011"/>
    <x v="0"/>
  </r>
  <r>
    <s v="D408"/>
    <s v="武汉益丰爱尔康大药房有限公司马湖店"/>
    <x v="8"/>
    <s v="控股"/>
    <s v="爱尔康"/>
    <x v="39"/>
    <d v="2009-07-30T00:00:00"/>
    <d v="2019-09-29T00:00:00"/>
    <m/>
    <m/>
    <m/>
    <m/>
    <m/>
    <m/>
    <m/>
    <n v="0"/>
    <n v="0"/>
    <n v="365"/>
    <n v="330"/>
    <n v="0"/>
    <n v="0"/>
    <n v="0"/>
    <n v="0"/>
    <n v="2009"/>
    <x v="0"/>
  </r>
  <r>
    <s v="D409"/>
    <s v="武汉益丰爱尔康大药房有限公司工院店"/>
    <x v="8"/>
    <s v="控股"/>
    <s v="爱尔康"/>
    <x v="39"/>
    <d v="2010-03-10T00:00:00"/>
    <d v="2019-09-29T00:00:00"/>
    <m/>
    <m/>
    <m/>
    <m/>
    <m/>
    <m/>
    <m/>
    <n v="0"/>
    <n v="0"/>
    <n v="365"/>
    <n v="330"/>
    <n v="0"/>
    <n v="0"/>
    <n v="0"/>
    <n v="0"/>
    <n v="2010"/>
    <x v="0"/>
  </r>
  <r>
    <s v="D410"/>
    <s v="武汉益丰爱尔康大药房有限公司大药房店"/>
    <x v="8"/>
    <s v="控股"/>
    <s v="爱尔康"/>
    <x v="39"/>
    <d v="2016-05-12T00:00:00"/>
    <d v="2019-09-29T00:00:00"/>
    <m/>
    <m/>
    <m/>
    <m/>
    <m/>
    <m/>
    <m/>
    <n v="0"/>
    <n v="0"/>
    <n v="365"/>
    <n v="330"/>
    <n v="0"/>
    <n v="0"/>
    <n v="0"/>
    <n v="0"/>
    <n v="2016"/>
    <x v="1"/>
  </r>
  <r>
    <s v="D411"/>
    <s v="武汉益丰爱尔康大药房有限公司关西店"/>
    <x v="8"/>
    <s v="控股"/>
    <s v="爱尔康"/>
    <x v="39"/>
    <d v="2010-08-05T00:00:00"/>
    <d v="2019-09-29T00:00:00"/>
    <m/>
    <m/>
    <m/>
    <m/>
    <m/>
    <m/>
    <m/>
    <n v="0"/>
    <n v="0"/>
    <n v="365"/>
    <n v="330"/>
    <n v="0"/>
    <n v="0"/>
    <n v="0"/>
    <n v="0"/>
    <n v="2010"/>
    <x v="0"/>
  </r>
  <r>
    <s v="D412"/>
    <s v="武汉益丰爱尔康大药房有限公司后湖明珠店"/>
    <x v="8"/>
    <s v="控股"/>
    <s v="爱尔康"/>
    <x v="39"/>
    <d v="2019-05-01T00:00:00"/>
    <d v="2019-09-29T00:00:00"/>
    <m/>
    <m/>
    <m/>
    <m/>
    <m/>
    <m/>
    <m/>
    <n v="0"/>
    <n v="0"/>
    <n v="244"/>
    <n v="209"/>
    <n v="0"/>
    <n v="0"/>
    <n v="0"/>
    <n v="0"/>
    <n v="2019"/>
    <x v="3"/>
  </r>
  <r>
    <s v="D413"/>
    <s v="武汉益丰爱尔康大药房有限公司友谊路店"/>
    <x v="8"/>
    <s v="控股"/>
    <s v="爱尔康"/>
    <x v="39"/>
    <d v="2014-08-01T00:00:00"/>
    <d v="2019-09-29T00:00:00"/>
    <m/>
    <m/>
    <m/>
    <m/>
    <m/>
    <m/>
    <m/>
    <n v="0"/>
    <n v="0"/>
    <n v="365"/>
    <n v="330"/>
    <n v="0"/>
    <n v="0"/>
    <n v="0"/>
    <n v="0"/>
    <n v="2014"/>
    <x v="0"/>
  </r>
  <r>
    <s v="D414"/>
    <s v="武汉益丰爱尔康大药房有限公司硚口公园店"/>
    <x v="8"/>
    <s v="控股"/>
    <s v="爱尔康"/>
    <x v="39"/>
    <d v="2005-03-30T00:00:00"/>
    <d v="2019-09-29T00:00:00"/>
    <m/>
    <m/>
    <m/>
    <m/>
    <m/>
    <m/>
    <m/>
    <n v="0"/>
    <n v="0"/>
    <n v="365"/>
    <n v="330"/>
    <n v="0"/>
    <n v="0"/>
    <n v="0"/>
    <n v="0"/>
    <n v="2005"/>
    <x v="0"/>
  </r>
  <r>
    <s v="D415"/>
    <s v="武汉益丰爱尔康大药房有限公司紫菘苑店"/>
    <x v="8"/>
    <s v="控股"/>
    <s v="爱尔康"/>
    <x v="39"/>
    <d v="2019-08-01T00:00:00"/>
    <d v="2019-09-29T00:00:00"/>
    <m/>
    <m/>
    <m/>
    <m/>
    <m/>
    <m/>
    <m/>
    <n v="0"/>
    <n v="0"/>
    <n v="152"/>
    <n v="117"/>
    <n v="0"/>
    <n v="0"/>
    <n v="0"/>
    <n v="0"/>
    <n v="2019"/>
    <x v="3"/>
  </r>
  <r>
    <s v="D416"/>
    <s v="武汉益丰爱尔康大药房有限公司瑞安街店"/>
    <x v="8"/>
    <s v="控股"/>
    <s v="爱尔康"/>
    <x v="39"/>
    <d v="2016-05-25T00:00:00"/>
    <d v="2019-09-29T00:00:00"/>
    <m/>
    <m/>
    <m/>
    <m/>
    <m/>
    <m/>
    <m/>
    <n v="0"/>
    <n v="0"/>
    <n v="365"/>
    <n v="330"/>
    <n v="0"/>
    <n v="0"/>
    <n v="0"/>
    <n v="0"/>
    <n v="2016"/>
    <x v="1"/>
  </r>
  <r>
    <s v="D417"/>
    <s v="武汉益丰爱尔康大药房有限公司旺康店"/>
    <x v="8"/>
    <s v="控股"/>
    <s v="爱尔康"/>
    <x v="39"/>
    <d v="2013-02-27T00:00:00"/>
    <d v="2019-09-29T00:00:00"/>
    <m/>
    <m/>
    <m/>
    <m/>
    <m/>
    <m/>
    <m/>
    <n v="0"/>
    <n v="0"/>
    <n v="365"/>
    <n v="330"/>
    <n v="0"/>
    <n v="0"/>
    <n v="0"/>
    <n v="0"/>
    <n v="2013"/>
    <x v="0"/>
  </r>
  <r>
    <s v="D418"/>
    <s v="武汉益丰爱尔康大药房有限公司站前店"/>
    <x v="8"/>
    <s v="控股"/>
    <s v="爱尔康"/>
    <x v="39"/>
    <d v="2007-05-30T00:00:00"/>
    <d v="2019-09-29T00:00:00"/>
    <m/>
    <m/>
    <m/>
    <m/>
    <m/>
    <m/>
    <m/>
    <n v="0"/>
    <n v="0"/>
    <n v="365"/>
    <n v="330"/>
    <n v="0"/>
    <n v="0"/>
    <n v="0"/>
    <n v="0"/>
    <n v="2007"/>
    <x v="0"/>
  </r>
  <r>
    <s v="D419"/>
    <s v="武汉益丰爱尔康大药房有限公司武泰闸店"/>
    <x v="8"/>
    <s v="控股"/>
    <s v="爱尔康"/>
    <x v="39"/>
    <d v="2004-11-10T00:00:00"/>
    <d v="2019-09-29T00:00:00"/>
    <m/>
    <m/>
    <m/>
    <m/>
    <m/>
    <m/>
    <m/>
    <n v="0"/>
    <n v="0"/>
    <n v="365"/>
    <n v="330"/>
    <n v="0"/>
    <n v="0"/>
    <n v="0"/>
    <n v="0"/>
    <n v="2004"/>
    <x v="0"/>
  </r>
  <r>
    <s v="D420"/>
    <s v="武汉益丰爱尔康大药房有限公司水域天际店"/>
    <x v="8"/>
    <s v="控股"/>
    <s v="爱尔康"/>
    <x v="39"/>
    <d v="2010-08-05T00:00:00"/>
    <d v="2019-09-29T00:00:00"/>
    <m/>
    <m/>
    <m/>
    <m/>
    <m/>
    <m/>
    <m/>
    <n v="0"/>
    <n v="0"/>
    <n v="365"/>
    <n v="330"/>
    <n v="0"/>
    <n v="0"/>
    <n v="0"/>
    <n v="0"/>
    <n v="2010"/>
    <x v="0"/>
  </r>
  <r>
    <s v="D443"/>
    <s v="长沙君悦香邸店"/>
    <x v="4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466"/>
    <s v="莲塘伍龙路店"/>
    <x v="5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468"/>
    <s v="泗洪时代医药富园景都店"/>
    <x v="3"/>
    <s v="控股"/>
    <s v="泗洪时代"/>
    <x v="38"/>
    <d v="2016-10-01T00:00:00"/>
    <d v="2019-09-27T00:00:00"/>
    <m/>
    <m/>
    <m/>
    <m/>
    <m/>
    <m/>
    <m/>
    <n v="0"/>
    <n v="0"/>
    <n v="365"/>
    <n v="330"/>
    <n v="0"/>
    <n v="0"/>
    <n v="0"/>
    <n v="0"/>
    <n v="2016"/>
    <x v="1"/>
  </r>
  <r>
    <s v="D471"/>
    <s v="武汉丁字桥南路店"/>
    <x v="8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472"/>
    <s v="泗洪县花园口店"/>
    <x v="3"/>
    <s v="控股"/>
    <s v="泗洪时代"/>
    <x v="38"/>
    <d v="2009-07-01T00:00:00"/>
    <d v="2019-09-27T00:00:00"/>
    <m/>
    <m/>
    <m/>
    <m/>
    <m/>
    <m/>
    <m/>
    <n v="0"/>
    <n v="0"/>
    <n v="365"/>
    <n v="330"/>
    <n v="0"/>
    <n v="0"/>
    <n v="0"/>
    <n v="0"/>
    <n v="2009"/>
    <x v="0"/>
  </r>
  <r>
    <s v="D478"/>
    <s v="新兴北焦店"/>
    <x v="9"/>
    <s v="控股"/>
    <s v="河北新兴"/>
    <x v="27"/>
    <d v="2019-09-30T00:00:00"/>
    <d v="2019-09-30T00:00:00"/>
    <m/>
    <m/>
    <m/>
    <m/>
    <m/>
    <m/>
    <m/>
    <n v="0"/>
    <n v="0"/>
    <n v="93"/>
    <n v="58"/>
    <n v="0"/>
    <n v="0"/>
    <n v="0"/>
    <n v="0"/>
    <n v="2019"/>
    <x v="3"/>
  </r>
  <r>
    <s v="D483"/>
    <s v="武汉庙山店"/>
    <x v="8"/>
    <s v="直营"/>
    <m/>
    <x v="0"/>
    <d v="2019-09-28T00:00:00"/>
    <d v="2019-09-28T00:00:00"/>
    <m/>
    <m/>
    <m/>
    <m/>
    <m/>
    <m/>
    <m/>
    <n v="0"/>
    <n v="0"/>
    <n v="95"/>
    <n v="60"/>
    <n v="0"/>
    <n v="0"/>
    <n v="0"/>
    <n v="0"/>
    <n v="2019"/>
    <x v="3"/>
  </r>
  <r>
    <s v="D485"/>
    <s v="武汉红光小区店"/>
    <x v="8"/>
    <s v="直营"/>
    <m/>
    <x v="0"/>
    <d v="2019-09-30T00:00:00"/>
    <d v="2019-09-30T00:00:00"/>
    <m/>
    <m/>
    <m/>
    <m/>
    <m/>
    <m/>
    <m/>
    <n v="0"/>
    <n v="0"/>
    <n v="93"/>
    <n v="58"/>
    <n v="0"/>
    <n v="0"/>
    <n v="0"/>
    <n v="0"/>
    <n v="2019"/>
    <x v="3"/>
  </r>
  <r>
    <n v="5183"/>
    <s v="人民店"/>
    <x v="2"/>
    <s v="直营"/>
    <m/>
    <x v="40"/>
    <d v="2004-10-30T00:00:00"/>
    <d v="2004-10-30T00:00:00"/>
    <n v="4101485.9315609802"/>
    <n v="0.26598074672550498"/>
    <n v="1090916.2907607399"/>
    <n v="3476207.66"/>
    <n v="0.26184212194043699"/>
    <n v="910217.59"/>
    <n v="330"/>
    <n v="10532.962606060606"/>
    <n v="2757.2351212121212"/>
    <n v="5541"/>
    <n v="330"/>
    <n v="11236.947757701315"/>
    <n v="2988.8117555088766"/>
    <n v="10533.962606060606"/>
    <n v="2758.2351212121212"/>
    <n v="2004"/>
    <x v="0"/>
  </r>
  <r>
    <n v="5188"/>
    <s v="常德路店"/>
    <x v="2"/>
    <s v="直营"/>
    <m/>
    <x v="41"/>
    <d v="2006-03-11T00:00:00"/>
    <d v="2006-03-11T00:00:00"/>
    <n v="3118159.98475355"/>
    <n v="0.26026036275916398"/>
    <n v="811533.44877306803"/>
    <n v="2642791.37"/>
    <n v="0.28878131609760799"/>
    <n v="763188.77"/>
    <n v="330"/>
    <n v="8007.4586969696975"/>
    <n v="2311.6932424242423"/>
    <n v="5044"/>
    <n v="330"/>
    <n v="8542.9040678179445"/>
    <n v="2223.3793117070359"/>
    <n v="8008.4586969696975"/>
    <n v="2312.6932424242423"/>
    <n v="2006"/>
    <x v="0"/>
  </r>
  <r>
    <n v="5250"/>
    <s v="商城路店"/>
    <x v="2"/>
    <s v="直营"/>
    <m/>
    <x v="0"/>
    <d v="2010-12-31T00:00:00"/>
    <d v="2010-12-31T00:00:00"/>
    <n v="2111051.44212332"/>
    <n v="0.26319298628617199"/>
    <n v="555613.93325616699"/>
    <n v="1789218.18"/>
    <n v="0.26368223019061898"/>
    <n v="471785.04"/>
    <n v="330"/>
    <n v="5420.8732727272727"/>
    <n v="1428.6516363636363"/>
    <n v="3288"/>
    <n v="330"/>
    <n v="5783.7025811597805"/>
    <n v="1522.2299541264849"/>
    <n v="5421.8732727272727"/>
    <n v="1429.6516363636363"/>
    <n v="2010"/>
    <x v="0"/>
  </r>
  <r>
    <n v="5187"/>
    <s v="中山北路店"/>
    <x v="2"/>
    <s v="直营"/>
    <m/>
    <x v="40"/>
    <d v="2006-02-25T00:00:00"/>
    <d v="2006-02-25T00:00:00"/>
    <n v="1790028.01266037"/>
    <n v="0.257691719803537"/>
    <n v="461275.39707895799"/>
    <n v="1517135.3"/>
    <n v="0.24652070253720901"/>
    <n v="374005.26"/>
    <n v="330"/>
    <n v="4596.3796969696969"/>
    <n v="1132.3492727272728"/>
    <n v="5058"/>
    <n v="330"/>
    <n v="4904.1863360558082"/>
    <n v="1263.7682111752274"/>
    <n v="4597.3796969696969"/>
    <n v="1133.3492727272728"/>
    <n v="2006"/>
    <x v="0"/>
  </r>
  <r>
    <n v="6490"/>
    <s v="上海龙茗路店"/>
    <x v="2"/>
    <s v="直营"/>
    <m/>
    <x v="0"/>
    <d v="2016-08-27T00:00:00"/>
    <d v="2016-08-27T00:00:00"/>
    <n v="1745235.6775513"/>
    <n v="0.26639892663571302"/>
    <n v="464928.91122601798"/>
    <n v="1479171.63"/>
    <n v="0.29586633567329801"/>
    <n v="437637.09"/>
    <n v="330"/>
    <n v="4481.3382727272719"/>
    <n v="1325.173"/>
    <n v="1222"/>
    <n v="330"/>
    <n v="4781.4676097295887"/>
    <n v="1273.7778389753917"/>
    <n v="4482.3382727272719"/>
    <n v="1326.173"/>
    <n v="2016"/>
    <x v="1"/>
  </r>
  <r>
    <n v="5201"/>
    <s v="制造局路店"/>
    <x v="2"/>
    <s v="直营"/>
    <m/>
    <x v="41"/>
    <d v="2008-10-18T00:00:00"/>
    <d v="2008-10-18T00:00:00"/>
    <n v="1744727.03400695"/>
    <n v="0.26460614691554202"/>
    <n v="461665.49788795999"/>
    <n v="1478740.53"/>
    <n v="0.25369773289435699"/>
    <n v="375153.12"/>
    <n v="330"/>
    <n v="4480.0319090909088"/>
    <n v="1135.8276363636364"/>
    <n v="4092"/>
    <n v="330"/>
    <n v="4780.0740657724655"/>
    <n v="1264.8369805149589"/>
    <n v="4481.0319090909088"/>
    <n v="1136.8276363636364"/>
    <n v="2008"/>
    <x v="0"/>
  </r>
  <r>
    <n v="5189"/>
    <s v="控江路店"/>
    <x v="2"/>
    <s v="直营"/>
    <m/>
    <x v="40"/>
    <d v="2006-03-25T00:00:00"/>
    <d v="2006-03-25T00:00:00"/>
    <n v="1705918.5698615101"/>
    <n v="0.25463608421204498"/>
    <n v="434388.42461414699"/>
    <n v="1445848.48"/>
    <n v="0.24184897991523999"/>
    <n v="349676.98"/>
    <n v="330"/>
    <n v="4380.3590303030305"/>
    <n v="1058.6272121212121"/>
    <n v="5030"/>
    <n v="330"/>
    <n v="4673.7495064698905"/>
    <n v="1190.1052729154712"/>
    <n v="4381.3590303030305"/>
    <n v="1059.6272121212121"/>
    <n v="2006"/>
    <x v="0"/>
  </r>
  <r>
    <n v="5714"/>
    <s v="上海德平路店"/>
    <x v="2"/>
    <s v="直营"/>
    <m/>
    <x v="40"/>
    <d v="2014-03-31T00:00:00"/>
    <d v="2014-03-31T00:00:00"/>
    <n v="1629020.31442914"/>
    <n v="0.24034352914464199"/>
    <n v="391524.49141821498"/>
    <n v="1380673.49"/>
    <n v="0.24031870851666701"/>
    <n v="331801.67"/>
    <n v="330"/>
    <n v="4182.8590606060607"/>
    <n v="1004.459606060606"/>
    <n v="2102"/>
    <n v="330"/>
    <n v="4463.0693546003831"/>
    <n v="1072.6698395019589"/>
    <n v="4183.8590606060607"/>
    <n v="1005.459606060606"/>
    <n v="2014"/>
    <x v="0"/>
  </r>
  <r>
    <n v="5191"/>
    <s v="华山路店"/>
    <x v="2"/>
    <s v="直营"/>
    <m/>
    <x v="41"/>
    <d v="2007-02-10T00:00:00"/>
    <d v="2007-02-10T00:00:00"/>
    <n v="1500728.3070388699"/>
    <n v="0.235831949991681"/>
    <n v="353919.68305669102"/>
    <n v="1271939.81"/>
    <n v="0.26118629780130898"/>
    <n v="332213.25"/>
    <n v="330"/>
    <n v="3853.3630606060606"/>
    <n v="1005.7068181818182"/>
    <n v="4708"/>
    <n v="330"/>
    <n v="4111.5844028462188"/>
    <n v="969.64296727860551"/>
    <n v="3854.3630606060606"/>
    <n v="1006.7068181818182"/>
    <n v="2007"/>
    <x v="0"/>
  </r>
  <r>
    <n v="5955"/>
    <s v="上海山海关路店"/>
    <x v="2"/>
    <s v="直营"/>
    <m/>
    <x v="40"/>
    <d v="2015-05-09T00:00:00"/>
    <d v="2015-05-09T00:00:00"/>
    <n v="1481165.22267296"/>
    <n v="0.251184602131025"/>
    <n v="372045.89714741899"/>
    <n v="1255359.1499999999"/>
    <n v="0.27840905130615401"/>
    <n v="349503.35"/>
    <n v="330"/>
    <n v="3803.1186363636361"/>
    <n v="1058.1010606060606"/>
    <n v="1698"/>
    <n v="330"/>
    <n v="4057.9869114327671"/>
    <n v="1019.3038278011479"/>
    <n v="3804.1186363636361"/>
    <n v="1059.1010606060606"/>
    <n v="2015"/>
    <x v="0"/>
  </r>
  <r>
    <n v="5246"/>
    <s v="逸仙路店"/>
    <x v="2"/>
    <s v="直营"/>
    <m/>
    <x v="40"/>
    <d v="2010-12-11T00:00:00"/>
    <d v="2010-12-11T00:00:00"/>
    <n v="1396907.3281674201"/>
    <n v="0.26421311780024098"/>
    <n v="369081.24045311898"/>
    <n v="1183946.51"/>
    <n v="0.25887869714654599"/>
    <n v="306498.53000000003"/>
    <n v="330"/>
    <n v="3586.7166969696968"/>
    <n v="927.7834242424243"/>
    <n v="3308"/>
    <n v="330"/>
    <n v="3827.1433648422467"/>
    <n v="1011.1814806934767"/>
    <n v="3587.7166969696968"/>
    <n v="928.7834242424243"/>
    <n v="2010"/>
    <x v="0"/>
  </r>
  <r>
    <n v="6075"/>
    <s v="上海万里店"/>
    <x v="2"/>
    <s v="直营"/>
    <s v="上海五洲"/>
    <x v="40"/>
    <d v="2015-09-30T00:00:00"/>
    <d v="2015-09-30T00:00:00"/>
    <n v="1325356.68501687"/>
    <n v="0.26700448267326299"/>
    <n v="353876.17604048102"/>
    <n v="1123303.8799999999"/>
    <n v="0.28766712708229902"/>
    <n v="323137.59999999998"/>
    <n v="330"/>
    <n v="3402.9511515151512"/>
    <n v="978.20484848484841"/>
    <n v="1554"/>
    <n v="330"/>
    <n v="3631.1142055256714"/>
    <n v="969.52376997392059"/>
    <n v="3403.9511515151512"/>
    <n v="979.20484848484841"/>
    <n v="2015"/>
    <x v="0"/>
  </r>
  <r>
    <n v="5197"/>
    <s v="安顺路店"/>
    <x v="2"/>
    <s v="直营"/>
    <m/>
    <x v="41"/>
    <d v="2008-05-17T00:00:00"/>
    <d v="2008-05-17T00:00:00"/>
    <n v="1283237.1531560901"/>
    <n v="0.25379110515956399"/>
    <n v="325674.17528129602"/>
    <n v="1087605.54"/>
    <n v="0.23167116269010499"/>
    <n v="251966.84"/>
    <n v="330"/>
    <n v="3294.7743636363639"/>
    <n v="762.5358787878788"/>
    <n v="4246"/>
    <n v="330"/>
    <n v="3515.7182278249043"/>
    <n v="892.25801446930416"/>
    <n v="3295.7743636363639"/>
    <n v="763.5358787878788"/>
    <n v="2008"/>
    <x v="0"/>
  </r>
  <r>
    <n v="8876"/>
    <s v="石家庄北国店"/>
    <x v="9"/>
    <s v="控股"/>
    <s v="河北新兴"/>
    <x v="26"/>
    <d v="2010-09-12T00:00:00"/>
    <d v="2019-09-07T00:00:00"/>
    <n v="1265855.4835443001"/>
    <n v="0.26025299891023901"/>
    <n v="329442.68577937601"/>
    <n v="119121.60000000001"/>
    <n v="0.28178651059085802"/>
    <n v="33566.86"/>
    <n v="79"/>
    <n v="1506.8683544303799"/>
    <n v="423.89696202531644"/>
    <n v="116"/>
    <n v="81"/>
    <n v="3468.0972151898632"/>
    <n v="902.58270076541373"/>
    <n v="1470.6370370370371"/>
    <n v="414.40567901234567"/>
    <n v="2010"/>
    <x v="0"/>
  </r>
  <r>
    <n v="5218"/>
    <s v="胶东店"/>
    <x v="2"/>
    <s v="直营"/>
    <m/>
    <x v="40"/>
    <d v="2009-11-21T00:00:00"/>
    <d v="2009-11-21T00:00:00"/>
    <n v="1229103.2271626501"/>
    <n v="0.24575266046337099"/>
    <n v="302055.38805933599"/>
    <n v="1041724.42"/>
    <n v="0.25285652802494502"/>
    <n v="263406.82"/>
    <n v="330"/>
    <n v="3155.7406666666666"/>
    <n v="797.20248484848491"/>
    <n v="3693"/>
    <n v="330"/>
    <n v="3367.4061018154798"/>
    <n v="827.5490083817424"/>
    <n v="3156.7406666666666"/>
    <n v="798.20248484848491"/>
    <n v="2009"/>
    <x v="0"/>
  </r>
  <r>
    <n v="9912"/>
    <s v="上海武定路店"/>
    <x v="2"/>
    <s v="直营"/>
    <m/>
    <x v="0"/>
    <d v="2019-05-31T00:00:00"/>
    <d v="2019-05-31T00:00:00"/>
    <n v="1221660.98528244"/>
    <n v="0.241935835916396"/>
    <n v="295563.57168075402"/>
    <n v="165403.74"/>
    <n v="0.25513111130377097"/>
    <n v="42199.64"/>
    <n v="111"/>
    <n v="1489.1237837837837"/>
    <n v="379.17693693693695"/>
    <n v="215"/>
    <n v="180"/>
    <n v="3347.0163980340822"/>
    <n v="809.76321008425759"/>
    <n v="918.90966666666657"/>
    <n v="234.44244444444445"/>
    <n v="2019"/>
    <x v="3"/>
  </r>
  <r>
    <n v="5233"/>
    <s v="安化路店"/>
    <x v="2"/>
    <s v="直营"/>
    <m/>
    <x v="41"/>
    <d v="2010-06-30T00:00:00"/>
    <d v="2010-06-30T00:00:00"/>
    <n v="1167562.0423942299"/>
    <n v="0.24111260434272899"/>
    <n v="281513.92477338802"/>
    <n v="989565.29"/>
    <n v="0.26691848700554199"/>
    <n v="264133.27"/>
    <n v="330"/>
    <n v="2997.6826969696972"/>
    <n v="799.4038484848486"/>
    <n v="3472"/>
    <n v="330"/>
    <n v="3198.8001161485749"/>
    <n v="771.27102677640551"/>
    <n v="2998.6826969696972"/>
    <n v="800.4038484848486"/>
    <n v="2010"/>
    <x v="0"/>
  </r>
  <r>
    <n v="8433"/>
    <s v="上海益丰上虹虹桥店"/>
    <x v="2"/>
    <s v="控股"/>
    <s v="上海上虹"/>
    <x v="24"/>
    <d v="2001-01-15T00:00:00"/>
    <d v="2018-09-11T00:00:00"/>
    <n v="1070150.4244752501"/>
    <n v="0.25838350953629602"/>
    <n v="276509.22240767098"/>
    <n v="699664.03"/>
    <n v="0.306324937127324"/>
    <n v="214324.54"/>
    <n v="330"/>
    <n v="2119.1940303030306"/>
    <n v="648.4683030303031"/>
    <n v="477"/>
    <n v="330"/>
    <n v="2931.9189711650688"/>
    <n v="757.55951344567393"/>
    <n v="2120.1940303030306"/>
    <n v="649.4683030303031"/>
    <n v="2001"/>
    <x v="0"/>
  </r>
  <r>
    <n v="8438"/>
    <s v="上海益丰上虹诸翟店"/>
    <x v="2"/>
    <s v="控股"/>
    <s v="上海上虹"/>
    <x v="24"/>
    <d v="2009-01-15T00:00:00"/>
    <d v="2018-09-11T00:00:00"/>
    <n v="1042151.89540308"/>
    <n v="0.25037000362912698"/>
    <n v="260923.57383417099"/>
    <n v="681358.6"/>
    <n v="0.30489083134783901"/>
    <n v="207739.99"/>
    <n v="330"/>
    <n v="2063.7230303030301"/>
    <n v="628.51512121212113"/>
    <n v="477"/>
    <n v="330"/>
    <n v="2855.2106723372058"/>
    <n v="714.859106394989"/>
    <n v="2064.7230303030301"/>
    <n v="629.51512121212113"/>
    <n v="2009"/>
    <x v="0"/>
  </r>
  <r>
    <n v="5786"/>
    <s v="柳州路店"/>
    <x v="2"/>
    <s v="直营"/>
    <m/>
    <x v="0"/>
    <d v="2014-08-13T00:00:00"/>
    <d v="2014-08-13T00:00:00"/>
    <n v="1026745.84105074"/>
    <n v="0.25767280307220802"/>
    <n v="264564.478906276"/>
    <n v="870216.75"/>
    <n v="0.28335355530676698"/>
    <n v="246579.01"/>
    <n v="330"/>
    <n v="2636.0204545454544"/>
    <n v="746.2091212121212"/>
    <n v="1967"/>
    <n v="330"/>
    <n v="2813.0023042486027"/>
    <n v="724.8341887843178"/>
    <n v="2637.0204545454544"/>
    <n v="747.2091212121212"/>
    <n v="2014"/>
    <x v="0"/>
  </r>
  <r>
    <n v="5215"/>
    <s v="虹古路店"/>
    <x v="2"/>
    <s v="直营"/>
    <m/>
    <x v="40"/>
    <d v="2009-08-15T00:00:00"/>
    <d v="2009-08-15T00:00:00"/>
    <n v="1018117.35402109"/>
    <n v="0.25451673583092799"/>
    <n v="259127.90563826999"/>
    <n v="862903.69"/>
    <n v="0.31430645521981698"/>
    <n v="271216.2"/>
    <n v="330"/>
    <n v="2613.8596666666663"/>
    <n v="820.86727272727273"/>
    <n v="3791"/>
    <n v="330"/>
    <n v="2789.3626137564111"/>
    <n v="709.93946750210955"/>
    <n v="2614.8596666666663"/>
    <n v="821.86727272727273"/>
    <n v="2009"/>
    <x v="0"/>
  </r>
  <r>
    <n v="5660"/>
    <s v="长临路店"/>
    <x v="2"/>
    <s v="直营"/>
    <m/>
    <x v="40"/>
    <d v="2013-10-31T00:00:00"/>
    <d v="2013-10-31T00:00:00"/>
    <n v="962866.07585196698"/>
    <n v="0.26588075303634801"/>
    <n v="256007.55732067401"/>
    <n v="816075.56"/>
    <n v="0.23394643750880101"/>
    <n v="190917.97"/>
    <n v="330"/>
    <n v="2471.9562424242426"/>
    <n v="577.53930303030302"/>
    <n v="2253"/>
    <n v="330"/>
    <n v="2637.9892489094987"/>
    <n v="701.39056800184665"/>
    <n v="2472.9562424242426"/>
    <n v="578.53930303030302"/>
    <n v="2013"/>
    <x v="0"/>
  </r>
  <r>
    <n v="5204"/>
    <s v="梅川路店"/>
    <x v="2"/>
    <s v="直营"/>
    <m/>
    <x v="41"/>
    <d v="2008-12-20T00:00:00"/>
    <d v="2008-12-20T00:00:00"/>
    <n v="961389.62912112998"/>
    <n v="0.25564975168707399"/>
    <n v="245779.01995934499"/>
    <n v="814824.2"/>
    <n v="0.259458727416294"/>
    <n v="211413.25"/>
    <n v="330"/>
    <n v="2468.1642424242423"/>
    <n v="639.6462121212121"/>
    <n v="4029"/>
    <n v="330"/>
    <n v="2633.944189372959"/>
    <n v="673.36717797080826"/>
    <n v="2469.1642424242423"/>
    <n v="640.6462121212121"/>
    <n v="2008"/>
    <x v="0"/>
  </r>
  <r>
    <n v="5470"/>
    <s v="七宝店"/>
    <x v="2"/>
    <s v="直营"/>
    <m/>
    <x v="40"/>
    <d v="2012-01-01T00:00:00"/>
    <d v="2012-01-01T00:00:00"/>
    <n v="941421.26994415605"/>
    <n v="0.26566577301063798"/>
    <n v="250103.40940837099"/>
    <n v="797900.05"/>
    <n v="0.27270623682753198"/>
    <n v="217592.32000000001"/>
    <n v="330"/>
    <n v="2416.8789393939396"/>
    <n v="658.37066666666669"/>
    <n v="2922"/>
    <n v="330"/>
    <n v="2579.2363560113863"/>
    <n v="685.21482029690685"/>
    <n v="2417.8789393939396"/>
    <n v="659.37066666666669"/>
    <n v="2012"/>
    <x v="0"/>
  </r>
  <r>
    <n v="5186"/>
    <s v="广粤店"/>
    <x v="2"/>
    <s v="直营"/>
    <m/>
    <x v="40"/>
    <d v="2005-09-03T00:00:00"/>
    <d v="2005-09-03T00:00:00"/>
    <n v="935651.86461972201"/>
    <n v="0.26154348377326497"/>
    <n v="244713.648271593"/>
    <n v="793010.2"/>
    <n v="0.24807836015224"/>
    <n v="196728.67"/>
    <n v="330"/>
    <n v="2402.0612121212121"/>
    <n v="595.14748484848485"/>
    <n v="5233"/>
    <n v="330"/>
    <n v="2563.42976608143"/>
    <n v="670.44835142902195"/>
    <n v="2403.0612121212121"/>
    <n v="596.14748484848485"/>
    <n v="2005"/>
    <x v="0"/>
  </r>
  <r>
    <n v="5192"/>
    <s v="剑河路店"/>
    <x v="2"/>
    <s v="直营"/>
    <m/>
    <x v="41"/>
    <d v="2007-04-15T00:00:00"/>
    <d v="2007-04-15T00:00:00"/>
    <n v="911389.24898809998"/>
    <n v="0.26399772499947499"/>
    <n v="240604.688321839"/>
    <n v="772446.46"/>
    <n v="0.25293925225574898"/>
    <n v="195382.03"/>
    <n v="330"/>
    <n v="2339.7468484848482"/>
    <n v="591.06675757575761"/>
    <n v="4644"/>
    <n v="330"/>
    <n v="2496.9568465427396"/>
    <n v="659.19092690914795"/>
    <n v="2340.7468484848482"/>
    <n v="592.06675757575761"/>
    <n v="2007"/>
    <x v="0"/>
  </r>
  <r>
    <n v="5655"/>
    <s v="上海三林路店"/>
    <x v="2"/>
    <s v="直营"/>
    <m/>
    <x v="40"/>
    <d v="2013-05-31T00:00:00"/>
    <d v="2013-05-31T00:00:00"/>
    <n v="906878.62729762902"/>
    <n v="0.253543436786695"/>
    <n v="229933.123913441"/>
    <n v="768623.49"/>
    <n v="0.25896458095497399"/>
    <n v="199046.26"/>
    <n v="330"/>
    <n v="2328.1620909090907"/>
    <n v="602.17048484848488"/>
    <n v="2406"/>
    <n v="330"/>
    <n v="2484.598978897614"/>
    <n v="629.95376414641373"/>
    <n v="2329.1620909090907"/>
    <n v="603.17048484848488"/>
    <n v="2013"/>
    <x v="0"/>
  </r>
  <r>
    <n v="5469"/>
    <s v="松花江路店"/>
    <x v="2"/>
    <s v="直营"/>
    <m/>
    <x v="40"/>
    <d v="2012-01-01T00:00:00"/>
    <d v="2012-01-01T00:00:00"/>
    <n v="902932.24479941302"/>
    <n v="0.26372573876259697"/>
    <n v="238126.47331229501"/>
    <n v="765278.74"/>
    <n v="0.23371646257937301"/>
    <n v="178858.23999999999"/>
    <n v="330"/>
    <n v="2318.0264848484849"/>
    <n v="540.9946666666666"/>
    <n v="2922"/>
    <n v="330"/>
    <n v="2473.7869720531862"/>
    <n v="652.40129674601371"/>
    <n v="2319.0264848484849"/>
    <n v="541.9946666666666"/>
    <n v="2012"/>
    <x v="0"/>
  </r>
  <r>
    <n v="6180"/>
    <s v="上海海伦店"/>
    <x v="2"/>
    <s v="直营"/>
    <m/>
    <x v="40"/>
    <d v="2015-12-10T00:00:00"/>
    <d v="2015-12-10T00:00:00"/>
    <n v="898256.971736604"/>
    <n v="0.255604329274423"/>
    <n v="229598.370776809"/>
    <n v="761316.22"/>
    <n v="0.233529885912584"/>
    <n v="177790.09"/>
    <n v="330"/>
    <n v="2306.0188484848486"/>
    <n v="537.75784848484852"/>
    <n v="1483"/>
    <n v="330"/>
    <n v="2460.9780047578192"/>
    <n v="629.03663226523008"/>
    <n v="2307.0188484848486"/>
    <n v="538.75784848484852"/>
    <n v="2015"/>
    <x v="0"/>
  </r>
  <r>
    <n v="5967"/>
    <s v="南京江东中路店"/>
    <x v="3"/>
    <s v="直营"/>
    <m/>
    <x v="2"/>
    <d v="2015-08-08T00:00:00"/>
    <d v="2015-08-08T00:00:00"/>
    <n v="876035.47199999995"/>
    <n v="0.26450775068174998"/>
    <n v="231718.172216145"/>
    <n v="730029.56"/>
    <n v="0.259637363177458"/>
    <n v="189542.95"/>
    <n v="330"/>
    <n v="2211.2107878787879"/>
    <n v="573.37257575757576"/>
    <n v="1607"/>
    <n v="330"/>
    <n v="2400.0971835616438"/>
    <n v="634.84430744149313"/>
    <n v="2212.2107878787879"/>
    <n v="574.37257575757576"/>
    <n v="2015"/>
    <x v="0"/>
  </r>
  <r>
    <n v="5190"/>
    <s v="国和路店"/>
    <x v="2"/>
    <s v="直营"/>
    <m/>
    <x v="40"/>
    <d v="2007-01-20T00:00:00"/>
    <d v="2007-01-20T00:00:00"/>
    <n v="854158.99228945503"/>
    <n v="0.26171925226589099"/>
    <n v="223549.85277818301"/>
    <n v="723941.05"/>
    <n v="0.24821109398341201"/>
    <n v="179690.2"/>
    <n v="330"/>
    <n v="2192.7607575757579"/>
    <n v="543.51575757575756"/>
    <n v="4729"/>
    <n v="330"/>
    <n v="2340.1616227108357"/>
    <n v="612.46535007721366"/>
    <n v="2193.7607575757579"/>
    <n v="544.51575757575756"/>
    <n v="2007"/>
    <x v="0"/>
  </r>
  <r>
    <n v="5476"/>
    <s v="淞南路店"/>
    <x v="2"/>
    <s v="直营"/>
    <m/>
    <x v="40"/>
    <d v="2012-01-01T00:00:00"/>
    <d v="2012-01-01T00:00:00"/>
    <n v="853431.81254170102"/>
    <n v="0.243906430060081"/>
    <n v="208157.50669675099"/>
    <n v="723324.73"/>
    <n v="0.27040238206704198"/>
    <n v="195588.73"/>
    <n v="330"/>
    <n v="2190.8931212121211"/>
    <n v="591.69312121212124"/>
    <n v="2922"/>
    <n v="330"/>
    <n v="2338.1693494293177"/>
    <n v="570.29453889520823"/>
    <n v="2191.8931212121211"/>
    <n v="592.69312121212124"/>
    <n v="2012"/>
    <x v="0"/>
  </r>
  <r>
    <n v="9854"/>
    <s v="浦东新区竹柏路店"/>
    <x v="2"/>
    <s v="直营"/>
    <m/>
    <x v="0"/>
    <d v="2019-05-18T00:00:00"/>
    <d v="2019-05-18T00:00:00"/>
    <n v="839435.319754867"/>
    <n v="0.25575447409173202"/>
    <n v="214689.33873793099"/>
    <n v="113653.25"/>
    <n v="0.33667352231458397"/>
    <n v="38264.04"/>
    <n v="111"/>
    <n v="1022.9031531531532"/>
    <n v="343.72108108108108"/>
    <n v="228"/>
    <n v="193"/>
    <n v="2299.8227938489508"/>
    <n v="588.18996914501645"/>
    <n v="588.87694300518137"/>
    <n v="198.25927461139898"/>
    <n v="2019"/>
    <x v="3"/>
  </r>
  <r>
    <n v="8487"/>
    <s v="上海浦东新区东方路店"/>
    <x v="2"/>
    <s v="直营"/>
    <m/>
    <x v="0"/>
    <d v="2018-08-25T00:00:00"/>
    <d v="2018-08-25T00:00:00"/>
    <n v="828133.16872670897"/>
    <n v="0.24957396359549"/>
    <n v="206680.477304017"/>
    <n v="541433.22"/>
    <n v="0.26633953121679499"/>
    <n v="144205.07"/>
    <n v="330"/>
    <n v="1639.7067272727272"/>
    <n v="435.98506060606064"/>
    <n v="494"/>
    <n v="330"/>
    <n v="2268.8579965115314"/>
    <n v="566.24788302470415"/>
    <n v="1640.7067272727272"/>
    <n v="436.98506060606064"/>
    <n v="2018"/>
    <x v="4"/>
  </r>
  <r>
    <n v="8784"/>
    <s v="石家庄塔南路店"/>
    <x v="9"/>
    <s v="控股"/>
    <s v="河北新兴"/>
    <x v="26"/>
    <d v="2012-11-29T00:00:00"/>
    <d v="2019-09-07T00:00:00"/>
    <n v="786393.34046052594"/>
    <n v="0.275066581421965"/>
    <n v="216310.52781347599"/>
    <n v="71192.25"/>
    <n v="0.25819692452478998"/>
    <n v="18381.62"/>
    <n v="76"/>
    <n v="935.7401315789474"/>
    <n v="240.86342105263157"/>
    <n v="116"/>
    <n v="81"/>
    <n v="2154.502302631578"/>
    <n v="592.63158305061916"/>
    <n v="878.91666666666663"/>
    <n v="226.93358024691358"/>
    <n v="2012"/>
    <x v="0"/>
  </r>
  <r>
    <n v="5661"/>
    <s v="武威路店"/>
    <x v="2"/>
    <s v="直营"/>
    <m/>
    <x v="0"/>
    <d v="2013-10-31T00:00:00"/>
    <d v="2013-10-31T00:00:00"/>
    <n v="780244.68459407601"/>
    <n v="0.26568199377470603"/>
    <n v="207296.963435071"/>
    <n v="661295.1"/>
    <n v="0.29250274196799603"/>
    <n v="193430.63"/>
    <n v="330"/>
    <n v="2002.9245454545453"/>
    <n v="585.15342424242431"/>
    <n v="2253"/>
    <n v="330"/>
    <n v="2137.6566701207562"/>
    <n v="567.93688612348217"/>
    <n v="2003.9245454545453"/>
    <n v="586.15342424242431"/>
    <n v="2013"/>
    <x v="0"/>
  </r>
  <r>
    <n v="5685"/>
    <s v="曹杨路店"/>
    <x v="2"/>
    <s v="直营"/>
    <m/>
    <x v="40"/>
    <d v="2013-10-31T00:00:00"/>
    <d v="2013-10-31T00:00:00"/>
    <n v="780079.33709626598"/>
    <n v="0.26416543467069198"/>
    <n v="206069.99716165999"/>
    <n v="661154.96"/>
    <n v="0.23618936474438601"/>
    <n v="156157.76999999999"/>
    <n v="330"/>
    <n v="2002.4998787878787"/>
    <n v="472.20536363636359"/>
    <n v="2253"/>
    <n v="330"/>
    <n v="2137.2036632774411"/>
    <n v="564.5753346894794"/>
    <n v="2003.4998787878787"/>
    <n v="473.20536363636359"/>
    <n v="2013"/>
    <x v="0"/>
  </r>
  <r>
    <n v="5211"/>
    <s v="余姚阳明西路店"/>
    <x v="2"/>
    <s v="直营"/>
    <m/>
    <x v="0"/>
    <d v="2009-06-13T00:00:00"/>
    <d v="2009-06-13T00:00:00"/>
    <n v="768805.30190039903"/>
    <n v="0.25505169040054598"/>
    <n v="196085.09183859901"/>
    <n v="651599.67000000004"/>
    <n v="0.39674059380662402"/>
    <n v="258516.04"/>
    <n v="330"/>
    <n v="1973.5444545454548"/>
    <n v="782.38193939393943"/>
    <n v="3854"/>
    <n v="330"/>
    <n v="2106.3158956175316"/>
    <n v="537.21942969479176"/>
    <n v="1974.5444545454548"/>
    <n v="783.38193939393943"/>
    <n v="2009"/>
    <x v="0"/>
  </r>
  <r>
    <n v="8853"/>
    <s v="石家庄省四院店"/>
    <x v="9"/>
    <s v="控股"/>
    <s v="河北新兴"/>
    <x v="26"/>
    <d v="2009-09-24T00:00:00"/>
    <d v="2019-09-07T00:00:00"/>
    <n v="753297.12641025602"/>
    <n v="0.25697359201169401"/>
    <n v="193577.468425731"/>
    <n v="69990.679999999993"/>
    <n v="0.26079057954573398"/>
    <n v="18252.91"/>
    <n v="78"/>
    <n v="896.31641025641022"/>
    <n v="233.01166666666666"/>
    <n v="116"/>
    <n v="81"/>
    <n v="2063.8277435897426"/>
    <n v="530.34922856364653"/>
    <n v="864.0824691358024"/>
    <n v="225.34456790123457"/>
    <n v="2009"/>
    <x v="0"/>
  </r>
  <r>
    <n v="5195"/>
    <s v="保德路店"/>
    <x v="2"/>
    <s v="直营"/>
    <m/>
    <x v="40"/>
    <d v="2008-01-26T00:00:00"/>
    <d v="2008-01-26T00:00:00"/>
    <n v="744086.15774496098"/>
    <n v="0.25584563726108001"/>
    <n v="190371.19720540801"/>
    <n v="630649"/>
    <n v="0.25514496970581102"/>
    <n v="160906.92000000001"/>
    <n v="330"/>
    <n v="1910.0575757575757"/>
    <n v="486.59672727272732"/>
    <n v="4358"/>
    <n v="330"/>
    <n v="2038.592212999893"/>
    <n v="521.56492385043293"/>
    <n v="1911.0575757575757"/>
    <n v="487.59672727272732"/>
    <n v="2008"/>
    <x v="0"/>
  </r>
  <r>
    <n v="6191"/>
    <s v="上海浦电路店"/>
    <x v="2"/>
    <s v="直营"/>
    <m/>
    <x v="0"/>
    <d v="2016-01-29T00:00:00"/>
    <d v="2016-01-29T00:00:00"/>
    <n v="719327.74739338295"/>
    <n v="0.24088444731459399"/>
    <n v="173274.866868907"/>
    <n v="609665.05000000005"/>
    <n v="0.26701117277429598"/>
    <n v="162787.38"/>
    <n v="330"/>
    <n v="1846.4698484848486"/>
    <n v="492.2950909090909"/>
    <n v="1433"/>
    <n v="330"/>
    <n v="1970.7609517626929"/>
    <n v="474.72566265453975"/>
    <n v="1847.4698484848486"/>
    <n v="493.2950909090909"/>
    <n v="2016"/>
    <x v="1"/>
  </r>
  <r>
    <n v="5236"/>
    <s v="汉阳路店"/>
    <x v="2"/>
    <s v="直营"/>
    <m/>
    <x v="40"/>
    <d v="2010-07-24T00:00:00"/>
    <d v="2010-07-24T00:00:00"/>
    <n v="687993.47625691595"/>
    <n v="0.245050350072126"/>
    <n v="168593.04220409601"/>
    <n v="583107.74"/>
    <n v="0.30345506989840298"/>
    <n v="176947"/>
    <n v="330"/>
    <n v="1765.9931515151516"/>
    <n v="535.20303030303035"/>
    <n v="3448"/>
    <n v="330"/>
    <n v="1884.9136335805917"/>
    <n v="461.89874576464661"/>
    <n v="1766.9931515151516"/>
    <n v="536.20303030303035"/>
    <n v="2010"/>
    <x v="0"/>
  </r>
  <r>
    <n v="8751"/>
    <s v="石家庄惠民店"/>
    <x v="9"/>
    <s v="控股"/>
    <s v="河北新兴"/>
    <x v="26"/>
    <d v="2010-12-02T00:00:00"/>
    <d v="2019-09-07T00:00:00"/>
    <n v="687193.76701298705"/>
    <n v="0.243960175711809"/>
    <n v="167647.912148548"/>
    <n v="63030.28"/>
    <n v="0.30640653984085098"/>
    <n v="19312.89"/>
    <n v="77"/>
    <n v="817.57506493506492"/>
    <n v="249.81675324675325"/>
    <n v="116"/>
    <n v="81"/>
    <n v="1882.7226493506494"/>
    <n v="459.3093483521863"/>
    <n v="778.15160493827159"/>
    <n v="238.43074074074073"/>
    <n v="2010"/>
    <x v="0"/>
  </r>
  <r>
    <n v="8451"/>
    <s v="上海益丰上虹莘庄店"/>
    <x v="2"/>
    <s v="控股"/>
    <s v="上海上虹"/>
    <x v="24"/>
    <d v="1982-04-10T00:00:00"/>
    <d v="2018-09-11T00:00:00"/>
    <n v="660077.12733250798"/>
    <n v="0.26672041425413301"/>
    <n v="176056.04484180501"/>
    <n v="431558.23"/>
    <n v="0.28132952069990702"/>
    <n v="121410.07"/>
    <n v="330"/>
    <n v="1306.7522121212121"/>
    <n v="366.90930303030308"/>
    <n v="477"/>
    <n v="330"/>
    <n v="1808.4304858424875"/>
    <n v="482.34532833371236"/>
    <n v="1307.7522121212121"/>
    <n v="367.90930303030308"/>
    <n v="1982"/>
    <x v="0"/>
  </r>
  <r>
    <n v="6073"/>
    <s v="上海顾戴路店"/>
    <x v="2"/>
    <s v="直营"/>
    <s v="上海五洲"/>
    <x v="40"/>
    <d v="2015-09-30T00:00:00"/>
    <d v="2015-09-30T00:00:00"/>
    <n v="658658.71345203603"/>
    <n v="0.234247365742315"/>
    <n v="154289.06854936201"/>
    <n v="558245.11"/>
    <n v="0.276223360021909"/>
    <n v="154200.34"/>
    <n v="330"/>
    <n v="1690.6518484848484"/>
    <n v="466.27375757575754"/>
    <n v="1554"/>
    <n v="330"/>
    <n v="1804.5444204165372"/>
    <n v="422.70977684756713"/>
    <n v="1691.6518484848484"/>
    <n v="467.27375757575754"/>
    <n v="2015"/>
    <x v="0"/>
  </r>
  <r>
    <n v="8844"/>
    <s v="石家庄胜利店"/>
    <x v="9"/>
    <s v="控股"/>
    <s v="河北新兴"/>
    <x v="26"/>
    <d v="2009-09-24T00:00:00"/>
    <d v="2019-09-07T00:00:00"/>
    <n v="652084.71789473703"/>
    <n v="0.23450084780900601"/>
    <n v="152914.419189612"/>
    <n v="59033.279999999999"/>
    <n v="0.25192806498300602"/>
    <n v="14872.14"/>
    <n v="76"/>
    <n v="775.75368421052633"/>
    <n v="194.68605263157895"/>
    <n v="116"/>
    <n v="81"/>
    <n v="1786.533473684211"/>
    <n v="418.9436142181151"/>
    <n v="728.80592592592586"/>
    <n v="183.60666666666665"/>
    <n v="2009"/>
    <x v="0"/>
  </r>
  <r>
    <n v="6079"/>
    <s v="上海碧波路店"/>
    <x v="2"/>
    <s v="直营"/>
    <s v="上海五洲"/>
    <x v="40"/>
    <d v="2015-09-30T00:00:00"/>
    <d v="2015-09-30T00:00:00"/>
    <n v="637174.73573797895"/>
    <n v="0.24937530675800099"/>
    <n v="158895.645183107"/>
    <n v="540036.4"/>
    <n v="0.292488821123909"/>
    <n v="157954.60999999999"/>
    <n v="330"/>
    <n v="1635.4739393939394"/>
    <n v="477.65033333333326"/>
    <n v="1554"/>
    <n v="330"/>
    <n v="1745.6842075013121"/>
    <n v="435.33053474823834"/>
    <n v="1636.4739393939394"/>
    <n v="478.65033333333326"/>
    <n v="2015"/>
    <x v="0"/>
  </r>
  <r>
    <n v="6077"/>
    <s v="上海航北路店"/>
    <x v="2"/>
    <s v="直营"/>
    <s v="上海五洲"/>
    <x v="40"/>
    <d v="2015-09-30T00:00:00"/>
    <d v="2015-09-30T00:00:00"/>
    <n v="626349.19412615197"/>
    <n v="0.24912270772021999"/>
    <n v="156037.80721908499"/>
    <n v="530861.23"/>
    <n v="0.27535913669943501"/>
    <n v="146177.49"/>
    <n v="330"/>
    <n v="1607.670393939394"/>
    <n v="441.96209090909088"/>
    <n v="1554"/>
    <n v="330"/>
    <n v="1716.0251893867178"/>
    <n v="427.50084169612325"/>
    <n v="1608.670393939394"/>
    <n v="442.96209090909088"/>
    <n v="2015"/>
    <x v="0"/>
  </r>
  <r>
    <n v="8832"/>
    <s v="石家庄东岗店"/>
    <x v="9"/>
    <s v="控股"/>
    <s v="河北新兴"/>
    <x v="42"/>
    <d v="2008-07-24T00:00:00"/>
    <d v="2019-09-07T00:00:00"/>
    <n v="622545.61642857105"/>
    <n v="0.24598583612421401"/>
    <n v="153137.40398264601"/>
    <n v="57100.67"/>
    <n v="0.30586733920985498"/>
    <n v="17465.23"/>
    <n v="77"/>
    <n v="740.56714285714281"/>
    <n v="225.82116883116882"/>
    <n v="116"/>
    <n v="81"/>
    <n v="1705.6044285714274"/>
    <n v="419.55453145930414"/>
    <n v="704.94654320987649"/>
    <n v="215.62012345679011"/>
    <n v="2008"/>
    <x v="0"/>
  </r>
  <r>
    <n v="6386"/>
    <s v="上海昌里东路店"/>
    <x v="2"/>
    <s v="直营"/>
    <m/>
    <x v="0"/>
    <d v="2016-07-16T00:00:00"/>
    <d v="2016-07-16T00:00:00"/>
    <n v="608541.28984974197"/>
    <n v="0.23242864292857299"/>
    <n v="141442.426165779"/>
    <n v="515768.17"/>
    <n v="0.27328640695295298"/>
    <n v="140952.43"/>
    <n v="330"/>
    <n v="1561.9338484848483"/>
    <n v="426.12857575757573"/>
    <n v="1264"/>
    <n v="330"/>
    <n v="1667.2364105472382"/>
    <n v="387.51349634460001"/>
    <n v="1562.9338484848483"/>
    <n v="427.12857575757573"/>
    <n v="2016"/>
    <x v="1"/>
  </r>
  <r>
    <n v="5517"/>
    <s v="南昌茗园路店"/>
    <x v="5"/>
    <s v="直营"/>
    <m/>
    <x v="9"/>
    <d v="2012-05-19T00:00:00"/>
    <d v="2012-05-19T00:00:00"/>
    <n v="594682.76866191195"/>
    <n v="0.250946577495479"/>
    <n v="149233.60549124301"/>
    <n v="521125.96"/>
    <n v="0.29838697730583202"/>
    <n v="155497.20000000001"/>
    <n v="330"/>
    <n v="1578.1695757575758"/>
    <n v="470.20363636363641"/>
    <n v="2783"/>
    <n v="330"/>
    <n v="1629.267859347704"/>
    <n v="408.85919312669319"/>
    <n v="1579.1695757575758"/>
    <n v="471.20363636363641"/>
    <n v="2012"/>
    <x v="0"/>
  </r>
  <r>
    <n v="5901"/>
    <s v="长沙桐梓坡路二店"/>
    <x v="4"/>
    <s v="直营"/>
    <m/>
    <x v="0"/>
    <d v="2015-01-31T00:00:00"/>
    <d v="2015-01-31T00:00:00"/>
    <n v="593089.201"/>
    <n v="0.24591394843596101"/>
    <n v="145848.90719263899"/>
    <n v="515729.74"/>
    <n v="0.21540917923406899"/>
    <n v="111092.92"/>
    <n v="330"/>
    <n v="1561.8173939393939"/>
    <n v="335.64521212121213"/>
    <n v="1796"/>
    <n v="330"/>
    <n v="1624.9019205479451"/>
    <n v="399.58604710312051"/>
    <n v="1562.8173939393939"/>
    <n v="336.64521212121213"/>
    <n v="2015"/>
    <x v="0"/>
  </r>
  <r>
    <n v="5314"/>
    <s v="南京安德门店"/>
    <x v="3"/>
    <s v="直营"/>
    <m/>
    <x v="43"/>
    <d v="2010-09-18T00:00:00"/>
    <d v="2010-09-18T00:00:00"/>
    <n v="565197.74399999995"/>
    <n v="0.23383803378377599"/>
    <n v="132164.72915598599"/>
    <n v="470998.12"/>
    <n v="0.23636758889823201"/>
    <n v="111328.69"/>
    <n v="330"/>
    <n v="1426.2670303030302"/>
    <n v="336.35966666666667"/>
    <n v="3392"/>
    <n v="330"/>
    <n v="1548.4869698630137"/>
    <n v="362.09514837256432"/>
    <n v="1427.2670303030302"/>
    <n v="337.35966666666667"/>
    <n v="2010"/>
    <x v="0"/>
  </r>
  <r>
    <n v="5202"/>
    <s v="卫零路店"/>
    <x v="2"/>
    <s v="直营"/>
    <m/>
    <x v="40"/>
    <d v="2008-11-22T00:00:00"/>
    <d v="2008-11-22T00:00:00"/>
    <n v="563751.37348172301"/>
    <n v="0.25109779224913598"/>
    <n v="141556.72525867901"/>
    <n v="477806.55"/>
    <n v="0.268018761986415"/>
    <n v="128061.12"/>
    <n v="330"/>
    <n v="1446.8986363636363"/>
    <n v="387.06399999999996"/>
    <n v="4057"/>
    <n v="330"/>
    <n v="1544.5243109088301"/>
    <n v="387.82664454432609"/>
    <n v="1447.8986363636363"/>
    <n v="388.06399999999996"/>
    <n v="2008"/>
    <x v="0"/>
  </r>
  <r>
    <n v="5904"/>
    <s v="罗秀路店"/>
    <x v="2"/>
    <s v="直营"/>
    <m/>
    <x v="41"/>
    <d v="2015-01-31T00:00:00"/>
    <d v="2015-01-31T00:00:00"/>
    <n v="537517.37770709605"/>
    <n v="0.25838254936621902"/>
    <n v="138885.11038060399"/>
    <n v="455571.97"/>
    <n v="0.268450251669347"/>
    <n v="122298.41"/>
    <n v="330"/>
    <n v="1379.5211212121212"/>
    <n v="369.60124242424246"/>
    <n v="1796"/>
    <n v="330"/>
    <n v="1472.650349882455"/>
    <n v="380.50715172768219"/>
    <n v="1380.5211212121212"/>
    <n v="370.60124242424246"/>
    <n v="2015"/>
    <x v="0"/>
  </r>
  <r>
    <n v="5193"/>
    <s v="程家桥店"/>
    <x v="2"/>
    <s v="直营"/>
    <m/>
    <x v="0"/>
    <d v="2007-05-12T00:00:00"/>
    <d v="2007-05-12T00:00:00"/>
    <n v="530564.74785930105"/>
    <n v="0.25293158359752299"/>
    <n v="134196.581877074"/>
    <n v="449679.28"/>
    <n v="0.30694863236749498"/>
    <n v="138028.44"/>
    <n v="330"/>
    <n v="1361.664484848485"/>
    <n v="417.26800000000003"/>
    <n v="4617"/>
    <n v="330"/>
    <n v="1453.602048929592"/>
    <n v="367.66186815636712"/>
    <n v="1362.664484848485"/>
    <n v="418.26800000000003"/>
    <n v="2007"/>
    <x v="0"/>
  </r>
  <r>
    <n v="5958"/>
    <s v="宁波黄鹂新村店"/>
    <x v="2"/>
    <s v="直营"/>
    <m/>
    <x v="0"/>
    <d v="2015-05-16T00:00:00"/>
    <d v="2015-05-16T00:00:00"/>
    <n v="525705.27291724202"/>
    <n v="0.25170489428579801"/>
    <n v="132322.59014512101"/>
    <n v="445560.64"/>
    <n v="0.22417810513962799"/>
    <n v="99884.94"/>
    <n v="330"/>
    <n v="1349.1837575757577"/>
    <n v="301.68163636363636"/>
    <n v="1691"/>
    <n v="330"/>
    <n v="1440.2884189513479"/>
    <n v="362.52764423320826"/>
    <n v="1350.1837575757577"/>
    <n v="302.68163636363636"/>
    <n v="2015"/>
    <x v="0"/>
  </r>
  <r>
    <n v="8623"/>
    <s v="衡阳大众健康济世堂店"/>
    <x v="1"/>
    <s v="收购"/>
    <s v="衡阳大众"/>
    <x v="25"/>
    <s v="2005年"/>
    <d v="2018-12-01T00:00:00"/>
    <n v="523518.91721161798"/>
    <n v="0.26627086795747901"/>
    <n v="139397.83647809699"/>
    <n v="152949.51999999999"/>
    <n v="0.31155782639919399"/>
    <n v="47652.62"/>
    <n v="241"/>
    <n v="633.64531120331947"/>
    <n v="196.72871369294606"/>
    <n v="396"/>
    <n v="330"/>
    <n v="1434.2984033195014"/>
    <n v="381.91188076190957"/>
    <n v="463.48339393939392"/>
    <n v="144.40187878787879"/>
    <n v="2005"/>
    <x v="0"/>
  </r>
  <r>
    <n v="6705"/>
    <s v="上海古华路店"/>
    <x v="2"/>
    <s v="直营"/>
    <m/>
    <x v="0"/>
    <d v="2017-01-18T00:00:00"/>
    <d v="2017-01-18T00:00:00"/>
    <n v="514176.04284267197"/>
    <n v="0.23534298344363799"/>
    <n v="121007.723937838"/>
    <n v="435789.06"/>
    <n v="0.301416676224043"/>
    <n v="131354.09"/>
    <n v="330"/>
    <n v="1319.572909090909"/>
    <n v="397.04269696969698"/>
    <n v="1078"/>
    <n v="330"/>
    <n v="1408.7014872401971"/>
    <n v="331.52801078859727"/>
    <n v="1320.572909090909"/>
    <n v="398.04269696969698"/>
    <n v="2017"/>
    <x v="2"/>
  </r>
  <r>
    <n v="7383"/>
    <s v="上海益丰布衣大药房"/>
    <x v="2"/>
    <s v="收购"/>
    <s v="上海布衣"/>
    <x v="44"/>
    <d v="2004-03-15T00:00:00"/>
    <d v="2017-12-26T00:00:00"/>
    <n v="512183.05593251402"/>
    <n v="0.24210321101444601"/>
    <n v="124001.162468453"/>
    <n v="334865.13"/>
    <n v="0.224808507233942"/>
    <n v="75280.53"/>
    <n v="330"/>
    <n v="1013.7428181818182"/>
    <n v="227.12281818181819"/>
    <n v="736"/>
    <n v="330"/>
    <n v="1403.2412491301754"/>
    <n v="339.72921224233698"/>
    <n v="1014.7428181818182"/>
    <n v="228.12281818181819"/>
    <n v="2004"/>
    <x v="0"/>
  </r>
  <r>
    <n v="6003"/>
    <s v="宁波天童北路店"/>
    <x v="2"/>
    <s v="直营"/>
    <m/>
    <x v="0"/>
    <d v="2015-07-11T00:00:00"/>
    <d v="2015-07-11T00:00:00"/>
    <n v="500307.05246406898"/>
    <n v="0.26640466764929599"/>
    <n v="133284.13403428899"/>
    <n v="424034.42"/>
    <n v="0.25017032815402102"/>
    <n v="106080.83"/>
    <n v="330"/>
    <n v="1283.9527878787878"/>
    <n v="320.45706060606062"/>
    <n v="1635"/>
    <n v="330"/>
    <n v="1370.7042533262163"/>
    <n v="365.16201105284654"/>
    <n v="1284.9527878787878"/>
    <n v="321.45706060606062"/>
    <n v="2015"/>
    <x v="0"/>
  </r>
  <r>
    <n v="6489"/>
    <s v="上海行知路店"/>
    <x v="2"/>
    <s v="直营"/>
    <m/>
    <x v="0"/>
    <d v="2016-08-27T00:00:00"/>
    <d v="2016-08-27T00:00:00"/>
    <n v="491329.98355378403"/>
    <n v="0.262373763251253"/>
    <n v="128912.09678318301"/>
    <n v="416425.92"/>
    <n v="0.31128141591186298"/>
    <n v="129625.65"/>
    <n v="330"/>
    <n v="1260.8967272727273"/>
    <n v="391.80500000000001"/>
    <n v="1222"/>
    <n v="330"/>
    <n v="1346.1095439829699"/>
    <n v="353.18382680324112"/>
    <n v="1261.8967272727273"/>
    <n v="392.80500000000001"/>
    <n v="2016"/>
    <x v="1"/>
  </r>
  <r>
    <n v="5563"/>
    <s v="上海大同路店"/>
    <x v="2"/>
    <s v="直营"/>
    <m/>
    <x v="0"/>
    <d v="2012-07-28T00:00:00"/>
    <d v="2012-07-28T00:00:00"/>
    <n v="479020.64459808101"/>
    <n v="0.25497499646384503"/>
    <n v="122138.287162504"/>
    <n v="405993.16"/>
    <n v="0.281496688269329"/>
    <n v="114285.73"/>
    <n v="330"/>
    <n v="1229.282303030303"/>
    <n v="345.32039393939391"/>
    <n v="2713"/>
    <n v="330"/>
    <n v="1312.3853276659754"/>
    <n v="334.62544428083288"/>
    <n v="1230.282303030303"/>
    <n v="346.32039393939391"/>
    <n v="2012"/>
    <x v="0"/>
  </r>
  <r>
    <n v="7231"/>
    <s v="上海和静路店"/>
    <x v="2"/>
    <s v="直营"/>
    <m/>
    <x v="0"/>
    <d v="2017-09-23T00:00:00"/>
    <d v="2017-09-23T00:00:00"/>
    <n v="476834.055495459"/>
    <n v="0.26619209021275703"/>
    <n v="126929.453916962"/>
    <n v="404139.92"/>
    <n v="0.31488235559605199"/>
    <n v="127256.53"/>
    <n v="330"/>
    <n v="1223.6664242424242"/>
    <n v="384.62584848484846"/>
    <n v="830"/>
    <n v="330"/>
    <n v="1306.3946725902986"/>
    <n v="347.75192853962193"/>
    <n v="1224.6664242424242"/>
    <n v="385.62584848484846"/>
    <n v="2017"/>
    <x v="2"/>
  </r>
  <r>
    <n v="6540"/>
    <s v="上海曲阳路店"/>
    <x v="2"/>
    <s v="直营"/>
    <m/>
    <x v="41"/>
    <d v="2016-10-15T00:00:00"/>
    <d v="2016-10-15T00:00:00"/>
    <n v="475548.429735229"/>
    <n v="0.25387160344570098"/>
    <n v="120728.242372968"/>
    <n v="403050.29"/>
    <n v="0.26306469100915397"/>
    <n v="106028.3"/>
    <n v="330"/>
    <n v="1220.364515151515"/>
    <n v="320.2978787878788"/>
    <n v="1173"/>
    <n v="330"/>
    <n v="1302.8724102335041"/>
    <n v="330.7623078711452"/>
    <n v="1221.364515151515"/>
    <n v="321.2978787878788"/>
    <n v="2016"/>
    <x v="1"/>
  </r>
  <r>
    <n v="8062"/>
    <s v="上海浦东新区羽山路店"/>
    <x v="2"/>
    <s v="直营"/>
    <m/>
    <x v="0"/>
    <d v="2018-08-18T00:00:00"/>
    <d v="2018-08-18T00:00:00"/>
    <n v="474396.13147293503"/>
    <n v="0.26580924050903398"/>
    <n v="126098.875407245"/>
    <n v="310160.05"/>
    <n v="0.25663782295624499"/>
    <n v="79598.8"/>
    <n v="330"/>
    <n v="938.87893939393939"/>
    <n v="240.20848484848486"/>
    <n v="501"/>
    <n v="330"/>
    <n v="1299.7154286929726"/>
    <n v="345.47637097875344"/>
    <n v="939.87893939393939"/>
    <n v="241.20848484848486"/>
    <n v="2018"/>
    <x v="4"/>
  </r>
  <r>
    <n v="5380"/>
    <s v="板桥西路店"/>
    <x v="2"/>
    <s v="直营"/>
    <m/>
    <x v="41"/>
    <d v="2011-06-18T00:00:00"/>
    <d v="2011-06-18T00:00:00"/>
    <n v="473938.48029726098"/>
    <n v="0.25507076189148598"/>
    <n v="120887.849259116"/>
    <n v="401685.78"/>
    <n v="0.27003731623260302"/>
    <n v="108470.15"/>
    <n v="330"/>
    <n v="1216.2296363636365"/>
    <n v="327.69742424242423"/>
    <n v="3119"/>
    <n v="330"/>
    <n v="1298.4615898555096"/>
    <n v="331.19958701127672"/>
    <n v="1217.2296363636365"/>
    <n v="328.69742424242423"/>
    <n v="2011"/>
    <x v="0"/>
  </r>
  <r>
    <n v="9764"/>
    <s v="大拇指大药房"/>
    <x v="2"/>
    <s v="控股"/>
    <s v="隆顺堂"/>
    <x v="37"/>
    <d v="2004-12-11T00:00:00"/>
    <d v="2019-04-04T00:00:00"/>
    <n v="472860.56363238598"/>
    <n v="0.25769998891824503"/>
    <n v="121856.16200794101"/>
    <n v="113047.46"/>
    <n v="0.24349861553722699"/>
    <n v="27526.9"/>
    <n v="196"/>
    <n v="575.77275510204083"/>
    <n v="139.44336734693877"/>
    <n v="272"/>
    <n v="237"/>
    <n v="1295.5083935133862"/>
    <n v="333.85249865189314"/>
    <n v="476.99350210970465"/>
    <n v="116.14725738396625"/>
    <n v="2004"/>
    <x v="0"/>
  </r>
  <r>
    <n v="5773"/>
    <s v="南京洪武路店"/>
    <x v="3"/>
    <s v="直营"/>
    <m/>
    <x v="2"/>
    <d v="2014-06-21T00:00:00"/>
    <d v="2014-06-21T00:00:00"/>
    <n v="465438.9"/>
    <n v="0.26910525847267402"/>
    <n v="125252.055487737"/>
    <n v="387865.75"/>
    <n v="0.23099116124586899"/>
    <n v="89593.56"/>
    <n v="330"/>
    <n v="1174.3507575757576"/>
    <n v="270.49563636363638"/>
    <n v="2020"/>
    <n v="330"/>
    <n v="1275.1750684931508"/>
    <n v="343.15631640475891"/>
    <n v="1175.3507575757576"/>
    <n v="271.49563636363638"/>
    <n v="2014"/>
    <x v="0"/>
  </r>
  <r>
    <n v="6190"/>
    <s v="上海银都路店"/>
    <x v="2"/>
    <s v="直营"/>
    <m/>
    <x v="0"/>
    <d v="2016-02-27T00:00:00"/>
    <d v="2016-02-27T00:00:00"/>
    <n v="457820.29671846499"/>
    <n v="0.26555522431315098"/>
    <n v="121576.57159018501"/>
    <n v="388024.84"/>
    <n v="0.29538065140365799"/>
    <n v="114615.03"/>
    <n v="330"/>
    <n v="1174.8328484848485"/>
    <n v="346.3182727272727"/>
    <n v="1404"/>
    <n v="330"/>
    <n v="1254.3021827903151"/>
    <n v="333.08649750735617"/>
    <n v="1175.8328484848485"/>
    <n v="347.3182727272727"/>
    <n v="2016"/>
    <x v="1"/>
  </r>
  <r>
    <n v="5184"/>
    <s v="中兴店"/>
    <x v="2"/>
    <s v="直营"/>
    <m/>
    <x v="41"/>
    <d v="2005-05-08T00:00:00"/>
    <d v="2005-05-08T00:00:00"/>
    <n v="453446.25720543403"/>
    <n v="0.26714574051983597"/>
    <n v="121136.236167094"/>
    <n v="384317.63"/>
    <n v="0.25686399034049001"/>
    <n v="98717.36"/>
    <n v="330"/>
    <n v="1163.5988787878789"/>
    <n v="298.14351515151515"/>
    <n v="5351"/>
    <n v="330"/>
    <n v="1242.3185128916"/>
    <n v="331.88009908792878"/>
    <n v="1164.5988787878789"/>
    <n v="299.14351515151515"/>
    <n v="2005"/>
    <x v="0"/>
  </r>
  <r>
    <n v="5390"/>
    <s v="莲安东路店"/>
    <x v="2"/>
    <s v="直营"/>
    <m/>
    <x v="0"/>
    <d v="2011-07-09T00:00:00"/>
    <d v="2011-07-09T00:00:00"/>
    <n v="453095.10320016602"/>
    <n v="0.24923122988850399"/>
    <n v="112925.44982703601"/>
    <n v="384020.01"/>
    <n v="0.28005144836072499"/>
    <n v="107545.36"/>
    <n v="330"/>
    <n v="1162.6970000000001"/>
    <n v="324.8950303030303"/>
    <n v="3098"/>
    <n v="330"/>
    <n v="1241.3564471237426"/>
    <n v="309.38479404667396"/>
    <n v="1163.6970000000001"/>
    <n v="325.8950303030303"/>
    <n v="2011"/>
    <x v="0"/>
  </r>
  <r>
    <n v="5252"/>
    <s v="南京汉中路店"/>
    <x v="3"/>
    <s v="直营"/>
    <m/>
    <x v="43"/>
    <d v="2006-05-18T00:00:00"/>
    <d v="2006-05-18T00:00:00"/>
    <n v="448692.36"/>
    <n v="0.269732699757885"/>
    <n v="121027.001623537"/>
    <n v="373910.3"/>
    <n v="0.20758486727966599"/>
    <n v="77618.12"/>
    <n v="330"/>
    <n v="1132.0615151515151"/>
    <n v="234.20642424242422"/>
    <n v="4976"/>
    <n v="330"/>
    <n v="1229.2941369863013"/>
    <n v="331.58082636585482"/>
    <n v="1133.0615151515151"/>
    <n v="235.20642424242422"/>
    <n v="2006"/>
    <x v="0"/>
  </r>
  <r>
    <n v="8063"/>
    <s v="上海平型关路店"/>
    <x v="2"/>
    <s v="直营"/>
    <m/>
    <x v="0"/>
    <d v="2018-07-28T00:00:00"/>
    <d v="2018-07-28T00:00:00"/>
    <n v="448509.83951719402"/>
    <n v="0.23736086213381699"/>
    <n v="106458.682183301"/>
    <n v="293235.59999999998"/>
    <n v="0.267575117073098"/>
    <n v="78462.55"/>
    <n v="330"/>
    <n v="887.59272727272719"/>
    <n v="236.76530303030304"/>
    <n v="522"/>
    <n v="330"/>
    <n v="1228.7940808690248"/>
    <n v="291.66762242000277"/>
    <n v="888.59272727272719"/>
    <n v="237.76530303030304"/>
    <n v="2018"/>
    <x v="4"/>
  </r>
  <r>
    <n v="6937"/>
    <s v="武汉复兴村店"/>
    <x v="8"/>
    <s v="直营"/>
    <m/>
    <x v="9"/>
    <d v="2012-08-11T00:00:00"/>
    <d v="2012-08-11T00:00:00"/>
    <n v="442280.93800000002"/>
    <n v="0.24374054589125299"/>
    <n v="107801.79726541501"/>
    <n v="384592.12"/>
    <n v="0.202441875304153"/>
    <n v="77857.55"/>
    <n v="330"/>
    <n v="1164.4306666666666"/>
    <n v="234.9319696969697"/>
    <n v="2699"/>
    <n v="330"/>
    <n v="1211.728597260274"/>
    <n v="295.34738976826031"/>
    <n v="1165.4306666666666"/>
    <n v="235.9319696969697"/>
    <n v="2012"/>
    <x v="0"/>
  </r>
  <r>
    <n v="5622"/>
    <s v="上海芳草路店"/>
    <x v="2"/>
    <s v="直营"/>
    <m/>
    <x v="41"/>
    <d v="2012-12-31T00:00:00"/>
    <d v="2012-12-31T00:00:00"/>
    <n v="438957.97472856898"/>
    <n v="0.256987484288354"/>
    <n v="112806.70563380601"/>
    <n v="372038.11"/>
    <n v="0.27136547919781701"/>
    <n v="100958.3"/>
    <n v="330"/>
    <n v="1126.3882121212121"/>
    <n v="304.93424242424243"/>
    <n v="2557"/>
    <n v="330"/>
    <n v="1202.6245882974492"/>
    <n v="309.05946748987947"/>
    <n v="1127.3882121212121"/>
    <n v="305.93424242424243"/>
    <n v="2012"/>
    <x v="0"/>
  </r>
  <r>
    <n v="7171"/>
    <s v="上海长青路店"/>
    <x v="2"/>
    <s v="直营"/>
    <m/>
    <x v="41"/>
    <d v="2017-06-30T00:00:00"/>
    <d v="2017-06-30T00:00:00"/>
    <n v="437607.20379541902"/>
    <n v="0.23371037045490001"/>
    <n v="102273.34171276"/>
    <n v="286107.46000000002"/>
    <n v="0.27738500771703101"/>
    <n v="79361.919999999998"/>
    <n v="330"/>
    <n v="865.99230303030311"/>
    <n v="239.49066666666667"/>
    <n v="915"/>
    <n v="330"/>
    <n v="1198.9238460148467"/>
    <n v="280.20093619934244"/>
    <n v="866.99230303030311"/>
    <n v="240.49066666666667"/>
    <n v="2017"/>
    <x v="2"/>
  </r>
  <r>
    <n v="5306"/>
    <s v="南京天印大道店"/>
    <x v="3"/>
    <s v="直营"/>
    <m/>
    <x v="2"/>
    <d v="2010-06-26T00:00:00"/>
    <d v="2010-06-26T00:00:00"/>
    <n v="433915.38549999997"/>
    <n v="0.25159232187175201"/>
    <n v="109169.779333821"/>
    <n v="299251.99"/>
    <n v="0.25661921245703301"/>
    <n v="76793.81"/>
    <n v="330"/>
    <n v="905.8242121212121"/>
    <n v="231.70851515151514"/>
    <n v="3476"/>
    <n v="330"/>
    <n v="1188.8092753424658"/>
    <n v="299.09528584608495"/>
    <n v="906.8242121212121"/>
    <n v="232.70851515151514"/>
    <n v="2010"/>
    <x v="0"/>
  </r>
  <r>
    <n v="5228"/>
    <s v="芙蓉江路店"/>
    <x v="2"/>
    <s v="直营"/>
    <m/>
    <x v="0"/>
    <d v="2010-04-10T00:00:00"/>
    <d v="2010-04-10T00:00:00"/>
    <n v="432171.61268005602"/>
    <n v="0.25431877616563298"/>
    <n v="109909.35563032"/>
    <n v="366286.34"/>
    <n v="0.26842131213519999"/>
    <n v="98319.059999999896"/>
    <n v="330"/>
    <n v="1108.9586060606061"/>
    <n v="296.93654545454513"/>
    <n v="3553"/>
    <n v="330"/>
    <n v="1184.0318155617972"/>
    <n v="301.12152227484933"/>
    <n v="1109.9586060606061"/>
    <n v="297.93654545454513"/>
    <n v="2010"/>
    <x v="0"/>
  </r>
  <r>
    <n v="5496"/>
    <s v="上海关岳路店"/>
    <x v="2"/>
    <s v="直营"/>
    <m/>
    <x v="0"/>
    <d v="2012-03-31T00:00:00"/>
    <d v="2012-03-31T00:00:00"/>
    <n v="431541.54833507497"/>
    <n v="0.24953009448167901"/>
    <n v="107682.603328821"/>
    <n v="365752.33"/>
    <n v="0.30216496501881501"/>
    <n v="110517.54"/>
    <n v="330"/>
    <n v="1107.3403939393941"/>
    <n v="333.90163636363633"/>
    <n v="2832"/>
    <n v="330"/>
    <n v="1182.3056118769177"/>
    <n v="295.02083103786578"/>
    <n v="1108.3403939393941"/>
    <n v="334.90163636363633"/>
    <n v="2012"/>
    <x v="0"/>
  </r>
  <r>
    <n v="5752"/>
    <s v="南昌瓦子角店"/>
    <x v="5"/>
    <s v="直营"/>
    <m/>
    <x v="3"/>
    <d v="2014-04-26T00:00:00"/>
    <d v="2014-04-26T00:00:00"/>
    <n v="430544.453250019"/>
    <n v="0.27002152932546097"/>
    <n v="116256.271709165"/>
    <n v="377290.05"/>
    <n v="0.31068680448901298"/>
    <n v="117219.04"/>
    <n v="330"/>
    <n v="1142.3031818181819"/>
    <n v="354.20921212121209"/>
    <n v="2076"/>
    <n v="330"/>
    <n v="1179.5738445206"/>
    <n v="318.51033344976713"/>
    <n v="1143.3031818181819"/>
    <n v="355.20921212121209"/>
    <n v="2014"/>
    <x v="0"/>
  </r>
  <r>
    <n v="6504"/>
    <s v="上海虹梅路店"/>
    <x v="2"/>
    <s v="直营"/>
    <m/>
    <x v="0"/>
    <d v="2016-09-10T00:00:00"/>
    <d v="2016-09-10T00:00:00"/>
    <n v="428047.50580910401"/>
    <n v="0.26022699750242401"/>
    <n v="111389.517225105"/>
    <n v="362790.96"/>
    <n v="0.335816195640597"/>
    <n v="121831.08"/>
    <n v="330"/>
    <n v="1098.3665454545455"/>
    <n v="368.18509090909089"/>
    <n v="1208"/>
    <n v="330"/>
    <n v="1172.7328926276823"/>
    <n v="305.17675952083562"/>
    <n v="1099.3665454545455"/>
    <n v="369.18509090909089"/>
    <n v="2016"/>
    <x v="1"/>
  </r>
  <r>
    <n v="5017"/>
    <s v="常德步行街店"/>
    <x v="0"/>
    <s v="直营"/>
    <m/>
    <x v="0"/>
    <d v="2003-10-01T00:00:00"/>
    <d v="2003-10-01T00:00:00"/>
    <n v="426397.5"/>
    <n v="0.26257602032987798"/>
    <n v="111961.75862860899"/>
    <n v="213198.75"/>
    <n v="0.36156459641531702"/>
    <n v="77085.119999999995"/>
    <n v="330"/>
    <n v="645.05681818181813"/>
    <n v="232.59127272727272"/>
    <n v="5936"/>
    <n v="330"/>
    <n v="1168.2123287671234"/>
    <n v="306.74454418796984"/>
    <n v="646.05681818181813"/>
    <n v="233.59127272727272"/>
    <n v="2003"/>
    <x v="0"/>
  </r>
  <r>
    <n v="8767"/>
    <s v="石家庄兴安店"/>
    <x v="9"/>
    <s v="控股"/>
    <s v="河北新兴"/>
    <x v="42"/>
    <d v="2011-08-06T00:00:00"/>
    <d v="2019-09-07T00:00:00"/>
    <n v="415134.49441558402"/>
    <n v="0.26294081256165502"/>
    <n v="109155.801284006"/>
    <n v="38076.660000000003"/>
    <n v="0.25731983845221701"/>
    <n v="9797.8799999999992"/>
    <n v="77"/>
    <n v="493.50207792207794"/>
    <n v="126.2451948051948"/>
    <n v="116"/>
    <n v="81"/>
    <n v="1137.354779220778"/>
    <n v="299.05698981919448"/>
    <n v="470.08222222222224"/>
    <n v="120.96148148148147"/>
    <n v="2011"/>
    <x v="0"/>
  </r>
  <r>
    <n v="6529"/>
    <s v="上海虹口广灵四路店"/>
    <x v="2"/>
    <s v="直营"/>
    <m/>
    <x v="41"/>
    <d v="2016-08-27T00:00:00"/>
    <d v="2016-08-27T00:00:00"/>
    <n v="409872.47203777003"/>
    <n v="0.26354845566735702"/>
    <n v="108021.257026116"/>
    <n v="347386.74"/>
    <n v="0.28963540750000999"/>
    <n v="100615.5"/>
    <n v="330"/>
    <n v="1051.6870909090908"/>
    <n v="303.89545454545453"/>
    <n v="1222"/>
    <n v="330"/>
    <n v="1122.9382795555343"/>
    <n v="295.94864938661919"/>
    <n v="1052.6870909090908"/>
    <n v="304.89545454545453"/>
    <n v="2016"/>
    <x v="1"/>
  </r>
  <r>
    <n v="5230"/>
    <s v="平湖新华中路店"/>
    <x v="2"/>
    <s v="直营"/>
    <m/>
    <x v="0"/>
    <d v="2010-05-22T00:00:00"/>
    <d v="2010-05-22T00:00:00"/>
    <n v="404836.49452144699"/>
    <n v="0.26178918824530401"/>
    <n v="105981.817272844"/>
    <n v="264681.98"/>
    <n v="0.43973726507562"/>
    <n v="116390.53"/>
    <n v="330"/>
    <n v="801.06660606060598"/>
    <n v="351.69857575757578"/>
    <n v="3511"/>
    <n v="330"/>
    <n v="1109.1410808806768"/>
    <n v="290.36114321327125"/>
    <n v="802.06660606060598"/>
    <n v="352.69857575757578"/>
    <n v="2010"/>
    <x v="0"/>
  </r>
  <r>
    <n v="5351"/>
    <s v="南昌广场东路店"/>
    <x v="5"/>
    <s v="直营"/>
    <m/>
    <x v="9"/>
    <d v="2010-11-27T00:00:00"/>
    <d v="2010-11-27T00:00:00"/>
    <n v="401989.37129853002"/>
    <n v="0.26478475452307698"/>
    <n v="106440.657000167"/>
    <n v="352266.97"/>
    <n v="0.31634535591003599"/>
    <n v="111438.02"/>
    <n v="330"/>
    <n v="1066.4756666666665"/>
    <n v="336.69096969696972"/>
    <n v="3322"/>
    <n v="330"/>
    <n v="1101.3407432836439"/>
    <n v="291.61823835662193"/>
    <n v="1067.4756666666665"/>
    <n v="337.69096969696972"/>
    <n v="2010"/>
    <x v="0"/>
  </r>
  <r>
    <n v="5253"/>
    <s v="南京集庆门店"/>
    <x v="3"/>
    <s v="直营"/>
    <m/>
    <x v="2"/>
    <d v="2007-04-15T00:00:00"/>
    <d v="2007-04-15T00:00:00"/>
    <n v="401622.88500000001"/>
    <n v="0.22899153611603201"/>
    <n v="91968.241375502505"/>
    <n v="276981.3"/>
    <n v="0.23293211491172899"/>
    <n v="64517.84"/>
    <n v="330"/>
    <n v="838.33727272727265"/>
    <n v="194.50860606060604"/>
    <n v="4644"/>
    <n v="330"/>
    <n v="1100.3366712328768"/>
    <n v="251.96778459041781"/>
    <n v="839.33727272727265"/>
    <n v="195.50860606060604"/>
    <n v="2007"/>
    <x v="0"/>
  </r>
  <r>
    <n v="8555"/>
    <s v="上海黄浦局门路店"/>
    <x v="2"/>
    <s v="直营"/>
    <m/>
    <x v="0"/>
    <d v="2018-11-24T00:00:00"/>
    <d v="2018-11-24T00:00:00"/>
    <n v="398569.01148975198"/>
    <n v="0.26033512642912399"/>
    <n v="103761.513996915"/>
    <n v="245591.78"/>
    <n v="0.29330301690064697"/>
    <n v="72032.8100000001"/>
    <n v="330"/>
    <n v="743.21751515151516"/>
    <n v="217.28124242424272"/>
    <n v="403"/>
    <n v="330"/>
    <n v="1091.9698944924712"/>
    <n v="284.27812053949316"/>
    <n v="744.21751515151516"/>
    <n v="218.28124242424272"/>
    <n v="2018"/>
    <x v="4"/>
  </r>
  <r>
    <n v="5223"/>
    <s v="黄浦斜土东路店"/>
    <x v="2"/>
    <s v="直营"/>
    <m/>
    <x v="41"/>
    <d v="2009-12-26T00:00:00"/>
    <d v="2009-12-26T00:00:00"/>
    <n v="397100.09165552497"/>
    <n v="0.26214549098371098"/>
    <n v="104097.998496714"/>
    <n v="336561.53"/>
    <n v="0.25081312769168801"/>
    <n v="84414.05"/>
    <n v="330"/>
    <n v="1018.8834242424243"/>
    <n v="254.80015151515153"/>
    <n v="3658"/>
    <n v="330"/>
    <n v="1087.9454565904794"/>
    <n v="285.19999588140826"/>
    <n v="1019.8834242424243"/>
    <n v="255.80015151515153"/>
    <n v="2009"/>
    <x v="0"/>
  </r>
  <r>
    <n v="6887"/>
    <s v="徐州中山南路店"/>
    <x v="3"/>
    <s v="直营"/>
    <m/>
    <x v="0"/>
    <d v="2017-06-17T00:00:00"/>
    <d v="2017-06-17T00:00:00"/>
    <n v="386284.07449999999"/>
    <n v="0.27425018463193102"/>
    <n v="105938.478752"/>
    <n v="266402.81"/>
    <n v="0.25646332334107103"/>
    <n v="68322.55"/>
    <n v="330"/>
    <n v="806.28124242424246"/>
    <n v="206.03803030303033"/>
    <n v="928"/>
    <n v="330"/>
    <n v="1058.3125328767123"/>
    <n v="290.242407539726"/>
    <n v="807.28124242424246"/>
    <n v="207.03803030303033"/>
    <n v="2017"/>
    <x v="2"/>
  </r>
  <r>
    <n v="9762"/>
    <s v="徐联大药房"/>
    <x v="2"/>
    <s v="控股"/>
    <s v="隆顺堂"/>
    <x v="45"/>
    <d v="2017-03-22T00:00:00"/>
    <d v="2019-05-21T00:00:00"/>
    <n v="383422.02745717601"/>
    <n v="0.259936433014825"/>
    <n v="99665.354156530593"/>
    <n v="44897.27"/>
    <n v="0.25148188297417601"/>
    <n v="11290.85"/>
    <n v="96"/>
    <n v="466.67989583333332"/>
    <n v="116.61302083333334"/>
    <n v="225"/>
    <n v="190"/>
    <n v="1050.4713081018522"/>
    <n v="273.05576481241258"/>
    <n v="236.30142105263155"/>
    <n v="59.425526315789476"/>
    <n v="2017"/>
    <x v="2"/>
  </r>
  <r>
    <n v="9991"/>
    <s v="浦东新区博兴路店"/>
    <x v="2"/>
    <s v="直营"/>
    <m/>
    <x v="0"/>
    <d v="2019-06-01T00:00:00"/>
    <d v="2019-06-01T00:00:00"/>
    <n v="383086.93920550199"/>
    <n v="0.22905421601456799"/>
    <n v="87747.678525136696"/>
    <n v="51867.1"/>
    <n v="0.24593065739167999"/>
    <n v="12755.71"/>
    <n v="111"/>
    <n v="466.27117117117115"/>
    <n v="113.9163063063063"/>
    <n v="214"/>
    <n v="179"/>
    <n v="1049.5532580972658"/>
    <n v="240.40459869900465"/>
    <n v="289.76033519553073"/>
    <n v="71.260949720670382"/>
    <n v="2019"/>
    <x v="3"/>
  </r>
  <r>
    <n v="5227"/>
    <s v="市光路店"/>
    <x v="2"/>
    <s v="直营"/>
    <m/>
    <x v="40"/>
    <d v="2010-03-27T00:00:00"/>
    <d v="2010-03-27T00:00:00"/>
    <n v="378142.49486579897"/>
    <n v="0.24379897945140899"/>
    <n v="92190.754335491496"/>
    <n v="320494.05"/>
    <n v="0.27096749534039699"/>
    <n v="86843.47"/>
    <n v="330"/>
    <n v="970.19409090909085"/>
    <n v="262.16203030303029"/>
    <n v="3567"/>
    <n v="330"/>
    <n v="1036.0068352487642"/>
    <n v="252.57740913833285"/>
    <n v="971.19409090909085"/>
    <n v="263.16203030303029"/>
    <n v="2010"/>
    <x v="0"/>
  </r>
  <r>
    <n v="5412"/>
    <s v="浦北路店"/>
    <x v="2"/>
    <s v="直营"/>
    <m/>
    <x v="41"/>
    <d v="2011-10-15T00:00:00"/>
    <d v="2011-10-15T00:00:00"/>
    <n v="374658.65824717801"/>
    <n v="0.26590067024560199"/>
    <n v="99621.988341242599"/>
    <n v="317541.33"/>
    <n v="0.27935270662247302"/>
    <n v="88706.03"/>
    <n v="330"/>
    <n v="961.24645454545464"/>
    <n v="267.8061515151515"/>
    <n v="3000"/>
    <n v="330"/>
    <n v="1026.4620773895288"/>
    <n v="272.93695435956874"/>
    <n v="962.24645454545464"/>
    <n v="268.8061515151515"/>
    <n v="2011"/>
    <x v="0"/>
  </r>
  <r>
    <n v="5205"/>
    <s v="江湾店"/>
    <x v="2"/>
    <s v="直营"/>
    <m/>
    <x v="0"/>
    <d v="2008-12-27T00:00:00"/>
    <d v="2008-12-27T00:00:00"/>
    <n v="374067.18757034"/>
    <n v="0.25679863309979001"/>
    <n v="96059.942455545999"/>
    <n v="317040.03000000003"/>
    <n v="0.30425315692784899"/>
    <n v="96460.43"/>
    <n v="330"/>
    <n v="959.72736363636375"/>
    <n v="291.30433333333332"/>
    <n v="4022"/>
    <n v="330"/>
    <n v="1024.8416097817535"/>
    <n v="263.17792453574248"/>
    <n v="960.72736363636375"/>
    <n v="292.30433333333332"/>
    <n v="2008"/>
    <x v="0"/>
  </r>
  <r>
    <n v="5087"/>
    <s v="长沙浏城桥店"/>
    <x v="4"/>
    <s v="直营"/>
    <m/>
    <x v="0"/>
    <d v="2008-12-27T00:00:00"/>
    <d v="2008-12-27T00:00:00"/>
    <n v="368142.20899999997"/>
    <n v="0.24951116270762"/>
    <n v="91855.590609341598"/>
    <n v="320123.65999999997"/>
    <n v="0.224047763292473"/>
    <n v="71722.990000000005"/>
    <n v="330"/>
    <n v="969.07169696969686"/>
    <n v="216.34239393939396"/>
    <n v="4022"/>
    <n v="330"/>
    <n v="1008.6087917808219"/>
    <n v="251.65915235436054"/>
    <n v="970.07169696969686"/>
    <n v="217.34239393939396"/>
    <n v="2008"/>
    <x v="0"/>
  </r>
  <r>
    <n v="8425"/>
    <s v="上海益丰上虹吴泾店"/>
    <x v="2"/>
    <s v="控股"/>
    <s v="上海上虹"/>
    <x v="46"/>
    <d v="2009-01-15T00:00:00"/>
    <d v="2018-09-11T00:00:00"/>
    <n v="367796.25134291098"/>
    <n v="0.254277021698124"/>
    <n v="93522.135383209999"/>
    <n v="240465.08"/>
    <n v="0.27771321307858898"/>
    <n v="66780.33"/>
    <n v="330"/>
    <n v="727.68206060606053"/>
    <n v="201.36463636363638"/>
    <n v="477"/>
    <n v="330"/>
    <n v="1007.6609625833178"/>
    <n v="256.22502844715069"/>
    <n v="728.68206060606053"/>
    <n v="202.36463636363638"/>
    <n v="2009"/>
    <x v="0"/>
  </r>
  <r>
    <n v="7100"/>
    <s v="宜昌广福堂西陵后路店"/>
    <x v="7"/>
    <s v="直营"/>
    <s v="鄂中广福堂"/>
    <x v="0"/>
    <d v="2015-08-16T00:00:00"/>
    <d v="2015-08-16T00:00:00"/>
    <n v="364583.53600000002"/>
    <n v="0.27816079110155201"/>
    <n v="101412.84479636099"/>
    <n v="227864.71"/>
    <n v="0.32767351293669"/>
    <n v="74665.23"/>
    <n v="330"/>
    <n v="689.49912121212117"/>
    <n v="225.25827272727273"/>
    <n v="1599"/>
    <n v="330"/>
    <n v="998.85900273972607"/>
    <n v="277.843410400989"/>
    <n v="690.49912121212117"/>
    <n v="226.25827272727273"/>
    <n v="2015"/>
    <x v="0"/>
  </r>
  <r>
    <n v="7432"/>
    <s v="长沙天元涉外店"/>
    <x v="4"/>
    <s v="直营"/>
    <m/>
    <x v="0"/>
    <d v="2017-11-30T00:00:00"/>
    <d v="2017-11-30T00:00:00"/>
    <n v="359569.674"/>
    <n v="0.22797737824477901"/>
    <n v="81973.751574849899"/>
    <n v="199760.93"/>
    <n v="0.23577893835396099"/>
    <n v="47099.42"/>
    <n v="330"/>
    <n v="604.33615151515153"/>
    <n v="141.72551515151514"/>
    <n v="762"/>
    <n v="330"/>
    <n v="985.12239452054791"/>
    <n v="224.58562075301342"/>
    <n v="605.33615151515153"/>
    <n v="142.72551515151514"/>
    <n v="2017"/>
    <x v="2"/>
  </r>
  <r>
    <n v="8439"/>
    <s v="上海益丰上虹华漕店"/>
    <x v="2"/>
    <s v="控股"/>
    <s v="上海上虹"/>
    <x v="24"/>
    <d v="1982-04-10T00:00:00"/>
    <d v="2018-09-11T00:00:00"/>
    <n v="358668.34876059298"/>
    <n v="0.231107955697165"/>
    <n v="82891.108855338403"/>
    <n v="234497.26"/>
    <n v="0.26158574304876703"/>
    <n v="61341.14"/>
    <n v="330"/>
    <n v="709.59775757575756"/>
    <n v="184.88224242424243"/>
    <n v="477"/>
    <n v="330"/>
    <n v="982.65301030299452"/>
    <n v="227.09892837079013"/>
    <n v="710.59775757575756"/>
    <n v="185.88224242424243"/>
    <n v="1982"/>
    <x v="0"/>
  </r>
  <r>
    <n v="9303"/>
    <s v="嘉定靖远路店"/>
    <x v="2"/>
    <s v="直营"/>
    <m/>
    <x v="0"/>
    <d v="2019-01-19T00:00:00"/>
    <d v="2019-01-19T00:00:00"/>
    <n v="358295.23699836701"/>
    <n v="0.231565298466794"/>
    <n v="82968.743494757495"/>
    <n v="88280.35"/>
    <n v="0.23109514178410001"/>
    <n v="20401.16"/>
    <n v="202"/>
    <n v="436.03143564356441"/>
    <n v="99.995841584158413"/>
    <n v="347"/>
    <n v="312"/>
    <n v="981.63078629689596"/>
    <n v="227.31162601303424"/>
    <n v="282.94983974358973"/>
    <n v="65.388333333333335"/>
    <n v="2019"/>
    <x v="3"/>
  </r>
  <r>
    <n v="6790"/>
    <s v="上海弘基广场店"/>
    <x v="2"/>
    <s v="直营"/>
    <m/>
    <x v="41"/>
    <d v="2017-04-15T00:00:00"/>
    <d v="2017-04-15T00:00:00"/>
    <n v="355897.95877752098"/>
    <n v="0.249710830492306"/>
    <n v="88871.574856851395"/>
    <n v="301640.73"/>
    <n v="0.32539763446401898"/>
    <n v="98153.18"/>
    <n v="330"/>
    <n v="913.0628181818181"/>
    <n v="296.43387878787877"/>
    <n v="991"/>
    <n v="330"/>
    <n v="975.06290076033144"/>
    <n v="243.48376673109971"/>
    <n v="914.0628181818181"/>
    <n v="297.43387878787877"/>
    <n v="2017"/>
    <x v="2"/>
  </r>
  <r>
    <n v="5480"/>
    <s v="上海南桥路店"/>
    <x v="2"/>
    <s v="直营"/>
    <m/>
    <x v="0"/>
    <d v="2012-02-26T00:00:00"/>
    <d v="2012-02-26T00:00:00"/>
    <n v="352621.82712189801"/>
    <n v="0.25679996335362199"/>
    <n v="90553.272282590595"/>
    <n v="298864.05"/>
    <n v="0.30717444938593302"/>
    <n v="91803.4"/>
    <n v="330"/>
    <n v="904.64863636363634"/>
    <n v="277.19212121212121"/>
    <n v="2866"/>
    <n v="330"/>
    <n v="966.08719759424116"/>
    <n v="248.09115693860437"/>
    <n v="905.64863636363634"/>
    <n v="278.19212121212121"/>
    <n v="2012"/>
    <x v="0"/>
  </r>
  <r>
    <n v="5261"/>
    <s v="南京三牌楼店"/>
    <x v="3"/>
    <s v="直营"/>
    <m/>
    <x v="0"/>
    <d v="2008-04-26T00:00:00"/>
    <d v="2008-04-26T00:00:00"/>
    <n v="350762.10499999998"/>
    <n v="0.276479810958071"/>
    <n v="96978.640481655006"/>
    <n v="241904.9"/>
    <n v="0.22149406646992301"/>
    <n v="53580.5"/>
    <n v="330"/>
    <n v="732.04515151515147"/>
    <n v="161.36515151515152"/>
    <n v="4267"/>
    <n v="330"/>
    <n v="960.99206849315067"/>
    <n v="265.69490542919181"/>
    <n v="733.04515151515147"/>
    <n v="162.36515151515152"/>
    <n v="2008"/>
    <x v="0"/>
  </r>
  <r>
    <n v="8099"/>
    <s v="上海虹梅路二店"/>
    <x v="2"/>
    <s v="直营"/>
    <m/>
    <x v="0"/>
    <d v="2018-08-04T00:00:00"/>
    <d v="2018-08-04T00:00:00"/>
    <n v="347326.31241114403"/>
    <n v="0.235733726722232"/>
    <n v="81876.526013369104"/>
    <n v="227081.84"/>
    <n v="0.30343012017165299"/>
    <n v="68903.47"/>
    <n v="330"/>
    <n v="687.12678787878792"/>
    <n v="207.79839393939395"/>
    <n v="515"/>
    <n v="330"/>
    <n v="951.57893811272334"/>
    <n v="224.31924935169619"/>
    <n v="688.12678787878792"/>
    <n v="208.79839393939395"/>
    <n v="2018"/>
    <x v="4"/>
  </r>
  <r>
    <n v="7438"/>
    <s v="南京文枢东路店"/>
    <x v="3"/>
    <s v="直营"/>
    <m/>
    <x v="8"/>
    <d v="2017-12-23T00:00:00"/>
    <d v="2017-12-23T00:00:00"/>
    <n v="343920.45400000003"/>
    <n v="0.266700306620896"/>
    <n v="91723.690534997702"/>
    <n v="237186.52"/>
    <n v="0.25285155328388798"/>
    <n v="59972.98"/>
    <n v="330"/>
    <n v="717.74703030303021"/>
    <n v="180.73630303030305"/>
    <n v="739"/>
    <n v="330"/>
    <n v="942.2478191780823"/>
    <n v="251.29778228766494"/>
    <n v="718.74703030303021"/>
    <n v="181.73630303030305"/>
    <n v="2017"/>
    <x v="2"/>
  </r>
  <r>
    <n v="5086"/>
    <s v="长沙桂花路店"/>
    <x v="4"/>
    <s v="直营"/>
    <m/>
    <x v="0"/>
    <d v="2008-12-06T00:00:00"/>
    <d v="2008-12-06T00:00:00"/>
    <n v="342915.06150000001"/>
    <n v="0.263982488283932"/>
    <n v="90523.571204807595"/>
    <n v="298187.01"/>
    <n v="0.25909321133740898"/>
    <n v="77258.23"/>
    <n v="330"/>
    <n v="902.59699999999998"/>
    <n v="233.11584848484847"/>
    <n v="4043"/>
    <n v="330"/>
    <n v="939.49331917808217"/>
    <n v="248.00978412276052"/>
    <n v="903.59699999999998"/>
    <n v="234.11584848484847"/>
    <n v="2008"/>
    <x v="0"/>
  </r>
  <r>
    <n v="5444"/>
    <s v="南京马群新街店"/>
    <x v="3"/>
    <s v="直营"/>
    <m/>
    <x v="2"/>
    <d v="2011-11-26T00:00:00"/>
    <d v="2011-11-26T00:00:00"/>
    <n v="340172.94349999999"/>
    <n v="0.273779372771151"/>
    <n v="93132.335105146194"/>
    <n v="234602.03"/>
    <n v="0.24585878476840101"/>
    <n v="57678.97"/>
    <n v="330"/>
    <n v="709.91524242424236"/>
    <n v="173.78475757575757"/>
    <n v="2958"/>
    <n v="330"/>
    <n v="931.98066712328762"/>
    <n v="255.15708247985259"/>
    <n v="710.91524242424236"/>
    <n v="174.78475757575757"/>
    <n v="2011"/>
    <x v="0"/>
  </r>
  <r>
    <n v="5510"/>
    <s v="上海浦驰路店"/>
    <x v="2"/>
    <s v="直营"/>
    <m/>
    <x v="0"/>
    <d v="2012-04-28T00:00:00"/>
    <d v="2012-04-28T00:00:00"/>
    <n v="339360.61327442102"/>
    <n v="0.26500315571688499"/>
    <n v="89931.633443738901"/>
    <n v="287624.53000000003"/>
    <n v="0.314286128516229"/>
    <n v="90396.4"/>
    <n v="330"/>
    <n v="870.58948484848497"/>
    <n v="272.92848484848486"/>
    <n v="2804"/>
    <n v="330"/>
    <n v="929.75510486142741"/>
    <n v="246.38803683216136"/>
    <n v="871.58948484848497"/>
    <n v="273.92848484848486"/>
    <n v="2012"/>
    <x v="0"/>
  </r>
  <r>
    <n v="5863"/>
    <s v="红谷滩春晖路店"/>
    <x v="5"/>
    <s v="直营"/>
    <m/>
    <x v="3"/>
    <d v="2014-12-06T00:00:00"/>
    <d v="2014-12-06T00:00:00"/>
    <n v="336232.06514355203"/>
    <n v="0.27105845220133201"/>
    <n v="91138.543158268803"/>
    <n v="294643.24"/>
    <n v="0.30642735940590399"/>
    <n v="90286.75"/>
    <n v="330"/>
    <n v="891.85830303030298"/>
    <n v="272.59621212121215"/>
    <n v="1852"/>
    <n v="330"/>
    <n v="921.18374011932065"/>
    <n v="249.69463878977754"/>
    <n v="892.85830303030298"/>
    <n v="273.59621212121215"/>
    <n v="2014"/>
    <x v="0"/>
  </r>
  <r>
    <n v="6164"/>
    <s v="长沙梓园路店"/>
    <x v="4"/>
    <s v="直营"/>
    <m/>
    <x v="0"/>
    <d v="2015-12-26T00:00:00"/>
    <d v="2015-12-26T00:00:00"/>
    <n v="332470.98"/>
    <n v="0.25341190836180599"/>
    <n v="84252.105516719894"/>
    <n v="289105.2"/>
    <n v="0.228486205021563"/>
    <n v="66056.55"/>
    <n v="330"/>
    <n v="875.07636363636368"/>
    <n v="199.17136363636365"/>
    <n v="1467"/>
    <n v="330"/>
    <n v="910.87939726027389"/>
    <n v="230.8276863471778"/>
    <n v="876.07636363636368"/>
    <n v="200.17136363636365"/>
    <n v="2015"/>
    <x v="0"/>
  </r>
  <r>
    <n v="5307"/>
    <s v="南京殷巷店"/>
    <x v="3"/>
    <s v="直营"/>
    <m/>
    <x v="2"/>
    <d v="2010-06-26T00:00:00"/>
    <d v="2010-06-26T00:00:00"/>
    <n v="331859.80800000002"/>
    <n v="0.27473666250378698"/>
    <n v="91174.056069067607"/>
    <n v="276549.84000000003"/>
    <n v="0.25483128104503699"/>
    <n v="70473.55"/>
    <n v="330"/>
    <n v="837.02981818181831"/>
    <n v="212.55621212121213"/>
    <n v="3476"/>
    <n v="330"/>
    <n v="909.20495342465756"/>
    <n v="249.79193443580166"/>
    <n v="838.02981818181831"/>
    <n v="213.55621212121213"/>
    <n v="2010"/>
    <x v="0"/>
  </r>
  <r>
    <n v="9847"/>
    <s v="上海益丰上虹春申路店"/>
    <x v="2"/>
    <s v="直营"/>
    <m/>
    <x v="0"/>
    <d v="2019-05-31T00:00:00"/>
    <d v="2019-05-31T00:00:00"/>
    <n v="330846.87896969297"/>
    <n v="0.25591547202544102"/>
    <n v="84668.835199673005"/>
    <n v="42372.88"/>
    <n v="0.20913022669216699"/>
    <n v="8861.4500000000007"/>
    <n v="105"/>
    <n v="402.55123809523809"/>
    <n v="83.394761904761907"/>
    <n v="215"/>
    <n v="180"/>
    <n v="906.42980539641906"/>
    <n v="231.96941150595345"/>
    <n v="235.40488888888888"/>
    <n v="49.230277777777779"/>
    <n v="2019"/>
    <x v="3"/>
  </r>
  <r>
    <n v="5279"/>
    <s v="南京马台街店"/>
    <x v="3"/>
    <s v="直营"/>
    <m/>
    <x v="43"/>
    <d v="2009-09-05T00:00:00"/>
    <d v="2009-09-05T00:00:00"/>
    <n v="330550.58399999997"/>
    <n v="0.26844974872066701"/>
    <n v="88736.221214269695"/>
    <n v="275458.82"/>
    <n v="0.24900698405663699"/>
    <n v="68591.17"/>
    <n v="330"/>
    <n v="833.72369696969702"/>
    <n v="206.85203030303029"/>
    <n v="3770"/>
    <n v="330"/>
    <n v="905.61803835616433"/>
    <n v="243.11293483361561"/>
    <n v="834.72369696969702"/>
    <n v="207.85203030303029"/>
    <n v="2009"/>
    <x v="0"/>
  </r>
  <r>
    <n v="5225"/>
    <s v="丹棱路店"/>
    <x v="2"/>
    <s v="直营"/>
    <m/>
    <x v="41"/>
    <d v="2010-02-06T00:00:00"/>
    <d v="2010-02-06T00:00:00"/>
    <n v="328774.12586932501"/>
    <n v="0.25017186195660301"/>
    <n v="82250.035231883594"/>
    <n v="278651.96999999997"/>
    <n v="0.239083183226733"/>
    <n v="66621"/>
    <n v="330"/>
    <n v="843.39990909090898"/>
    <n v="200.88181818181818"/>
    <n v="3616"/>
    <n v="330"/>
    <n v="900.75102977897268"/>
    <n v="225.34256227913315"/>
    <n v="844.39990909090898"/>
    <n v="201.88181818181818"/>
    <n v="2010"/>
    <x v="0"/>
  </r>
  <r>
    <n v="5200"/>
    <s v="真光路店"/>
    <x v="2"/>
    <s v="直营"/>
    <m/>
    <x v="41"/>
    <d v="2008-09-06T00:00:00"/>
    <d v="2008-09-06T00:00:00"/>
    <n v="328445.36586654402"/>
    <n v="0.26500668782793602"/>
    <n v="87040.218540727394"/>
    <n v="278373.33"/>
    <n v="0.247569837239796"/>
    <n v="68916.84"/>
    <n v="330"/>
    <n v="842.55554545454549"/>
    <n v="207.83890909090908"/>
    <n v="4134"/>
    <n v="330"/>
    <n v="899.8503174425864"/>
    <n v="238.46635216637642"/>
    <n v="843.55554545454549"/>
    <n v="208.83890909090908"/>
    <n v="2008"/>
    <x v="0"/>
  </r>
  <r>
    <n v="5471"/>
    <s v="辽源西路店"/>
    <x v="2"/>
    <s v="直营"/>
    <m/>
    <x v="40"/>
    <d v="2012-01-01T00:00:00"/>
    <d v="2012-01-01T00:00:00"/>
    <n v="328132.34537868202"/>
    <n v="0.23263610287568301"/>
    <n v="76335.430056354206"/>
    <n v="278108.03000000003"/>
    <n v="0.25956790963568999"/>
    <n v="72187.919999999896"/>
    <n v="330"/>
    <n v="841.75160606060615"/>
    <n v="217.75127272727241"/>
    <n v="2922"/>
    <n v="330"/>
    <n v="898.99272706488227"/>
    <n v="209.13816453795673"/>
    <n v="842.75160606060615"/>
    <n v="218.75127272727241"/>
    <n v="2012"/>
    <x v="0"/>
  </r>
  <r>
    <n v="5640"/>
    <s v="上海五莲路店"/>
    <x v="2"/>
    <s v="直营"/>
    <m/>
    <x v="0"/>
    <d v="2013-02-28T00:00:00"/>
    <d v="2013-02-28T00:00:00"/>
    <n v="324725.34213423898"/>
    <n v="0.24781731698021101"/>
    <n v="80472.563043188304"/>
    <n v="275220.43"/>
    <n v="0.25263549657269302"/>
    <n v="69530.45"/>
    <n v="330"/>
    <n v="833.00130303030301"/>
    <n v="209.69833333333332"/>
    <n v="2498"/>
    <n v="330"/>
    <n v="889.65847160065471"/>
    <n v="220.47277546078988"/>
    <n v="834.00130303030301"/>
    <n v="210.69833333333332"/>
    <n v="2013"/>
    <x v="0"/>
  </r>
  <r>
    <n v="5865"/>
    <s v="呼兰路店"/>
    <x v="2"/>
    <s v="直营"/>
    <m/>
    <x v="0"/>
    <d v="2014-12-27T00:00:00"/>
    <d v="2014-12-27T00:00:00"/>
    <n v="322026.36928769102"/>
    <n v="0.25054340438200401"/>
    <n v="80681.582862114403"/>
    <n v="272932.92"/>
    <n v="0.27333800554363302"/>
    <n v="74602.94"/>
    <n v="330"/>
    <n v="826.06945454545451"/>
    <n v="225.06951515151516"/>
    <n v="1831"/>
    <n v="330"/>
    <n v="882.26402544572886"/>
    <n v="221.04543249894357"/>
    <n v="827.06945454545451"/>
    <n v="226.06951515151516"/>
    <n v="2014"/>
    <x v="0"/>
  </r>
  <r>
    <n v="5810"/>
    <s v="上饶五三大道店"/>
    <x v="5"/>
    <s v="直营"/>
    <m/>
    <x v="9"/>
    <d v="2014-08-09T00:00:00"/>
    <d v="2014-08-09T00:00:00"/>
    <n v="319720.68699999998"/>
    <n v="0.25517057353543698"/>
    <n v="81583.311072933895"/>
    <n v="245938.99"/>
    <n v="0.26938266274900102"/>
    <n v="66251.7"/>
    <n v="330"/>
    <n v="744.26966666666669"/>
    <n v="199.76272727272726"/>
    <n v="1971"/>
    <n v="330"/>
    <n v="875.94708767123279"/>
    <n v="223.51592074776408"/>
    <n v="745.26966666666669"/>
    <n v="200.76272727272726"/>
    <n v="2014"/>
    <x v="0"/>
  </r>
  <r>
    <n v="8424"/>
    <s v="上海益丰上虹汇延路店"/>
    <x v="2"/>
    <s v="控股"/>
    <s v="上海上虹"/>
    <x v="24"/>
    <d v="2017-03-07T00:00:00"/>
    <d v="2018-09-11T00:00:00"/>
    <n v="319444.62340424099"/>
    <n v="0.25027466678937799"/>
    <n v="79948.896680154707"/>
    <n v="208852.8"/>
    <n v="0.362217360744026"/>
    <n v="75650.11"/>
    <n v="330"/>
    <n v="631.88727272727272"/>
    <n v="228.24275757575757"/>
    <n v="477"/>
    <n v="330"/>
    <n v="875.19074905271509"/>
    <n v="219.03807309631426"/>
    <n v="632.88727272727272"/>
    <n v="229.24275757575757"/>
    <n v="2017"/>
    <x v="2"/>
  </r>
  <r>
    <n v="9853"/>
    <s v="上海武进路店"/>
    <x v="2"/>
    <s v="直营"/>
    <m/>
    <x v="0"/>
    <d v="2019-05-11T00:00:00"/>
    <d v="2019-05-11T00:00:00"/>
    <n v="318607.077075393"/>
    <n v="0.234733334853547"/>
    <n v="74787.701709848101"/>
    <n v="43137.01"/>
    <n v="0.241615030805334"/>
    <n v="10422.549999999999"/>
    <n v="111"/>
    <n v="387.62171171171173"/>
    <n v="92.896846846846842"/>
    <n v="235"/>
    <n v="200"/>
    <n v="872.89610157641914"/>
    <n v="204.89781290369342"/>
    <n v="215.68505000000002"/>
    <n v="52.112749999999998"/>
    <n v="2019"/>
    <x v="3"/>
  </r>
  <r>
    <n v="6747"/>
    <s v="上海三舒路店"/>
    <x v="2"/>
    <s v="直营"/>
    <m/>
    <x v="0"/>
    <d v="2017-03-11T00:00:00"/>
    <d v="2017-03-11T00:00:00"/>
    <n v="313748.43452773598"/>
    <n v="0.25483049413047698"/>
    <n v="79952.668603366503"/>
    <n v="265916.96999999997"/>
    <n v="0.28089391963213201"/>
    <n v="74694.460000000006"/>
    <n v="330"/>
    <n v="804.80899999999997"/>
    <n v="225.34684848484849"/>
    <n v="1026"/>
    <n v="330"/>
    <n v="859.5847521307835"/>
    <n v="219.04840713251096"/>
    <n v="805.80899999999997"/>
    <n v="226.34684848484849"/>
    <n v="2017"/>
    <x v="2"/>
  </r>
  <r>
    <n v="7682"/>
    <s v="长沙汇一城店"/>
    <x v="4"/>
    <s v="直营"/>
    <m/>
    <x v="0"/>
    <d v="2018-03-31T00:00:00"/>
    <d v="2018-03-31T00:00:00"/>
    <n v="311571.37800000003"/>
    <n v="0.244258894172105"/>
    <n v="76104.080245958903"/>
    <n v="173095.21"/>
    <n v="0.20943092532716501"/>
    <n v="36251.49"/>
    <n v="330"/>
    <n v="523.53093939393932"/>
    <n v="108.85299999999999"/>
    <n v="641"/>
    <n v="330"/>
    <n v="853.62021369863021"/>
    <n v="208.5043294409833"/>
    <n v="524.53093939393932"/>
    <n v="109.85299999999999"/>
    <n v="2018"/>
    <x v="4"/>
  </r>
  <r>
    <n v="8745"/>
    <s v="石家庄新百店"/>
    <x v="9"/>
    <s v="控股"/>
    <s v="河北新兴"/>
    <x v="47"/>
    <d v="2015-07-12T00:00:00"/>
    <d v="2019-09-07T00:00:00"/>
    <n v="310854.20298701298"/>
    <n v="0.23550269858546699"/>
    <n v="73207.003670076097"/>
    <n v="28511.94"/>
    <n v="0.30773212906592801"/>
    <n v="8774.0400000000009"/>
    <n v="77"/>
    <n v="369.28493506493504"/>
    <n v="112.94857142857144"/>
    <n v="116"/>
    <n v="81"/>
    <n v="851.65535064935057"/>
    <n v="200.56713334267425"/>
    <n v="351.99925925925925"/>
    <n v="108.3214814814815"/>
    <n v="2015"/>
    <x v="0"/>
  </r>
  <r>
    <n v="6350"/>
    <s v="南京应天大街店"/>
    <x v="3"/>
    <s v="直营"/>
    <m/>
    <x v="2"/>
    <d v="2016-06-11T00:00:00"/>
    <d v="2016-06-11T00:00:00"/>
    <n v="310617.636"/>
    <n v="0.27751871281337798"/>
    <n v="86202.206519854401"/>
    <n v="258848.03"/>
    <n v="0.25244584631376199"/>
    <n v="65345.11"/>
    <n v="330"/>
    <n v="783.38796969696966"/>
    <n v="197.01548484848485"/>
    <n v="1299"/>
    <n v="330"/>
    <n v="851.00722191780824"/>
    <n v="236.1704288215189"/>
    <n v="784.38796969696966"/>
    <n v="198.01548484848485"/>
    <n v="2016"/>
    <x v="1"/>
  </r>
  <r>
    <n v="5199"/>
    <s v="车站南路店"/>
    <x v="2"/>
    <s v="直营"/>
    <m/>
    <x v="41"/>
    <d v="2008-08-02T00:00:00"/>
    <d v="2008-08-02T00:00:00"/>
    <n v="308555.23231469397"/>
    <n v="0.25658751139445801"/>
    <n v="79171.419187366104"/>
    <n v="261515.48"/>
    <n v="0.23650007257696601"/>
    <n v="61848.43"/>
    <n v="330"/>
    <n v="791.47115151515152"/>
    <n v="186.41948484848484"/>
    <n v="4169"/>
    <n v="330"/>
    <n v="845.35680086217531"/>
    <n v="216.90799777360576"/>
    <n v="792.47115151515152"/>
    <n v="187.41948484848484"/>
    <n v="2008"/>
    <x v="0"/>
  </r>
  <r>
    <n v="6487"/>
    <s v="上海锦和路店"/>
    <x v="2"/>
    <s v="直营"/>
    <m/>
    <x v="0"/>
    <d v="2016-07-23T00:00:00"/>
    <d v="2016-07-23T00:00:00"/>
    <n v="307112.15241158602"/>
    <n v="0.26486227984066402"/>
    <n v="81342.4248545062"/>
    <n v="260292.4"/>
    <n v="0.29257903803568602"/>
    <n v="76156.100000000006"/>
    <n v="330"/>
    <n v="787.76484848484847"/>
    <n v="229.77606060606061"/>
    <n v="1257"/>
    <n v="330"/>
    <n v="841.40315729201654"/>
    <n v="222.85595850549643"/>
    <n v="788.76484848484847"/>
    <n v="230.77606060606061"/>
    <n v="2016"/>
    <x v="1"/>
  </r>
  <r>
    <n v="5172"/>
    <s v="衡阳红湘路店"/>
    <x v="1"/>
    <s v="直营"/>
    <m/>
    <x v="0"/>
    <d v="2010-12-25T00:00:00"/>
    <d v="2010-12-25T00:00:00"/>
    <n v="305430.52"/>
    <n v="0.26627086795747901"/>
    <n v="81327.249661104201"/>
    <n v="152715.26"/>
    <n v="0.28072833062000502"/>
    <n v="42871.5"/>
    <n v="330"/>
    <n v="461.7735151515152"/>
    <n v="128.91363636363636"/>
    <n v="3294"/>
    <n v="330"/>
    <n v="836.79594520547948"/>
    <n v="222.81438263316218"/>
    <n v="462.7735151515152"/>
    <n v="129.91363636363636"/>
    <n v="2010"/>
    <x v="0"/>
  </r>
  <r>
    <n v="5591"/>
    <s v="衡阳光辉街店"/>
    <x v="1"/>
    <s v="直营"/>
    <m/>
    <x v="0"/>
    <d v="2012-11-17T00:00:00"/>
    <d v="2012-11-17T00:00:00"/>
    <n v="300404.36"/>
    <n v="0.254441181098151"/>
    <n v="76435.240165434196"/>
    <n v="150202.18"/>
    <n v="0.29596308122824799"/>
    <n v="44454.3"/>
    <n v="330"/>
    <n v="454.15812121212122"/>
    <n v="133.71"/>
    <n v="2601"/>
    <n v="330"/>
    <n v="823.02564383561639"/>
    <n v="209.41161689160054"/>
    <n v="455.15812121212122"/>
    <n v="134.71"/>
    <n v="2012"/>
    <x v="0"/>
  </r>
  <r>
    <n v="5475"/>
    <s v="永泰路店"/>
    <x v="2"/>
    <s v="直营"/>
    <m/>
    <x v="0"/>
    <d v="2012-01-01T00:00:00"/>
    <d v="2012-01-01T00:00:00"/>
    <n v="298057.48320922902"/>
    <n v="0.23992778014886801"/>
    <n v="71512.270303148805"/>
    <n v="252618.13"/>
    <n v="0.30190113433267801"/>
    <n v="76265.7"/>
    <n v="330"/>
    <n v="764.50948484848482"/>
    <n v="230.10818181818181"/>
    <n v="2922"/>
    <n v="330"/>
    <n v="816.59584440884657"/>
    <n v="195.92402822780494"/>
    <n v="765.50948484848482"/>
    <n v="231.10818181818181"/>
    <n v="2012"/>
    <x v="0"/>
  </r>
  <r>
    <n v="7385"/>
    <s v="岳阳东茅岭路店"/>
    <x v="4"/>
    <s v="直营"/>
    <m/>
    <x v="0"/>
    <d v="2017-10-28T00:00:00"/>
    <d v="2017-10-28T00:00:00"/>
    <n v="295657.39799999999"/>
    <n v="0.242510930947684"/>
    <n v="71700.150830549901"/>
    <n v="164254.10999999999"/>
    <n v="0.35802343089010102"/>
    <n v="58806.82"/>
    <n v="330"/>
    <n v="496.73972727272724"/>
    <n v="177.20248484848486"/>
    <n v="795"/>
    <n v="330"/>
    <n v="810.02026849315064"/>
    <n v="196.43876939876685"/>
    <n v="497.73972727272724"/>
    <n v="178.20248484848486"/>
    <n v="2017"/>
    <x v="2"/>
  </r>
  <r>
    <n v="6189"/>
    <s v="湘潭赤马路科技大学店"/>
    <x v="4"/>
    <s v="直营"/>
    <m/>
    <x v="0"/>
    <d v="2015-12-29T00:00:00"/>
    <d v="2015-12-29T00:00:00"/>
    <n v="295515.33070696698"/>
    <n v="0.22295110386844399"/>
    <n v="65885.469191166601"/>
    <n v="106783.77"/>
    <n v="0.27018300627520497"/>
    <n v="28851.16"/>
    <n v="244"/>
    <n v="436.63840163934429"/>
    <n v="117.24245901639344"/>
    <n v="1464"/>
    <n v="330"/>
    <n v="809.63104303278624"/>
    <n v="180.50813477031946"/>
    <n v="323.58718181818182"/>
    <n v="87.427757575757582"/>
    <n v="2015"/>
    <x v="0"/>
  </r>
  <r>
    <n v="6902"/>
    <s v="上海枣阳路店"/>
    <x v="2"/>
    <s v="直营"/>
    <m/>
    <x v="41"/>
    <d v="2017-05-28T00:00:00"/>
    <d v="2017-05-28T00:00:00"/>
    <n v="295065.39434383501"/>
    <n v="0.26226187763616299"/>
    <n v="77384.404346069103"/>
    <n v="250082.19"/>
    <n v="0.23611585455165801"/>
    <n v="59048.37"/>
    <n v="330"/>
    <n v="756.82481818181816"/>
    <n v="177.93445454545454"/>
    <n v="948"/>
    <n v="330"/>
    <n v="808.3983406680411"/>
    <n v="212.01206670155918"/>
    <n v="757.82481818181816"/>
    <n v="178.93445454545454"/>
    <n v="2017"/>
    <x v="2"/>
  </r>
  <r>
    <n v="8408"/>
    <s v="上海益丰上虹梅园店"/>
    <x v="2"/>
    <s v="控股"/>
    <s v="上海上虹"/>
    <x v="46"/>
    <d v="2002-10-17T00:00:00"/>
    <d v="2018-09-11T00:00:00"/>
    <n v="290479.86568923999"/>
    <n v="0.24778643284204999"/>
    <n v="71976.9697315745"/>
    <n v="189915.65"/>
    <n v="0.28876403814009"/>
    <n v="54840.81"/>
    <n v="330"/>
    <n v="574.5019696969697"/>
    <n v="165.18427272727271"/>
    <n v="477"/>
    <n v="330"/>
    <n v="795.83524846367118"/>
    <n v="197.19717734677945"/>
    <n v="575.5019696969697"/>
    <n v="166.18427272727271"/>
    <n v="2002"/>
    <x v="0"/>
  </r>
  <r>
    <n v="5099"/>
    <s v="长沙古汉路店"/>
    <x v="4"/>
    <s v="直营"/>
    <m/>
    <x v="0"/>
    <d v="2009-06-27T00:00:00"/>
    <d v="2009-06-27T00:00:00"/>
    <n v="287194.49099999998"/>
    <n v="0.259827849342465"/>
    <n v="74621.126939533904"/>
    <n v="249734.34"/>
    <n v="0.216676088678874"/>
    <n v="54111.46"/>
    <n v="330"/>
    <n v="755.7707272727273"/>
    <n v="162.97412121212122"/>
    <n v="3840"/>
    <n v="330"/>
    <n v="786.83422191780812"/>
    <n v="204.4414436699559"/>
    <n v="756.7707272727273"/>
    <n v="163.97412121212122"/>
    <n v="2009"/>
    <x v="0"/>
  </r>
  <r>
    <n v="8423"/>
    <s v="上海益丰上虹剑川店"/>
    <x v="2"/>
    <s v="控股"/>
    <s v="上海上虹"/>
    <x v="24"/>
    <d v="1994-03-15T00:00:00"/>
    <d v="2018-09-11T00:00:00"/>
    <n v="286067.52046259999"/>
    <n v="0.25026439978383802"/>
    <n v="71592.516306223406"/>
    <n v="187030.86"/>
    <n v="0.30098508877091201"/>
    <n v="56293.5"/>
    <n v="330"/>
    <n v="565.76018181818176"/>
    <n v="169.58636363636364"/>
    <n v="477"/>
    <n v="330"/>
    <n v="783.74663140438349"/>
    <n v="196.14388029102304"/>
    <n v="566.76018181818176"/>
    <n v="170.58636363636364"/>
    <n v="1994"/>
    <x v="0"/>
  </r>
  <r>
    <n v="6222"/>
    <s v="上海茅台路店"/>
    <x v="2"/>
    <s v="直营"/>
    <m/>
    <x v="41"/>
    <d v="2016-03-12T00:00:00"/>
    <d v="2016-03-12T00:00:00"/>
    <n v="284412.527245384"/>
    <n v="0.25965678943116"/>
    <n v="73849.643698538799"/>
    <n v="241053.37"/>
    <n v="0.29931707654616102"/>
    <n v="72151.39"/>
    <n v="330"/>
    <n v="729.46475757575752"/>
    <n v="217.64057575757576"/>
    <n v="1390"/>
    <n v="330"/>
    <n v="779.21240341201099"/>
    <n v="202.32779095490082"/>
    <n v="730.46475757575752"/>
    <n v="218.64057575757576"/>
    <n v="2016"/>
    <x v="1"/>
  </r>
  <r>
    <n v="6999"/>
    <s v="武汉天龙路店"/>
    <x v="8"/>
    <s v="直营"/>
    <m/>
    <x v="9"/>
    <d v="2015-05-30T00:00:00"/>
    <d v="2015-05-30T00:00:00"/>
    <n v="283229.4865"/>
    <n v="0.232430979803568"/>
    <n v="65831.307056456397"/>
    <n v="246286.51"/>
    <n v="0.23528138021039"/>
    <n v="57946.63"/>
    <n v="330"/>
    <n v="745.32275757575758"/>
    <n v="174.59584848484849"/>
    <n v="1677"/>
    <n v="330"/>
    <n v="775.97119589041097"/>
    <n v="180.35974536015451"/>
    <n v="746.32275757575758"/>
    <n v="175.59584848484849"/>
    <n v="2015"/>
    <x v="0"/>
  </r>
  <r>
    <n v="6911"/>
    <s v="松江人民南路店"/>
    <x v="2"/>
    <s v="直营"/>
    <m/>
    <x v="41"/>
    <d v="2017-06-17T00:00:00"/>
    <d v="2017-06-17T00:00:00"/>
    <n v="282834.89454756997"/>
    <n v="0.25907858976676401"/>
    <n v="73276.465616215806"/>
    <n v="239716.25"/>
    <n v="0.27178336887883098"/>
    <n v="65150.89"/>
    <n v="330"/>
    <n v="725.41287878787875"/>
    <n v="196.42693939393939"/>
    <n v="928"/>
    <n v="330"/>
    <n v="774.89012204813696"/>
    <n v="200.75744004442686"/>
    <n v="726.41287878787875"/>
    <n v="197.42693939393939"/>
    <n v="2017"/>
    <x v="2"/>
  </r>
  <r>
    <n v="5024"/>
    <s v="长沙朝阳店"/>
    <x v="4"/>
    <s v="直营"/>
    <m/>
    <x v="0"/>
    <d v="2004-08-28T00:00:00"/>
    <d v="2004-08-28T00:00:00"/>
    <n v="282619.75650000002"/>
    <n v="0.27602311395310097"/>
    <n v="78009.585253797093"/>
    <n v="245756.31"/>
    <n v="0.19357273064524799"/>
    <n v="47571.72"/>
    <n v="330"/>
    <n v="743.71609090909089"/>
    <n v="143.15672727272727"/>
    <n v="5604"/>
    <n v="330"/>
    <n v="774.30070273972603"/>
    <n v="213.7248911062934"/>
    <n v="744.71609090909089"/>
    <n v="144.15672727272727"/>
    <n v="2004"/>
    <x v="0"/>
  </r>
  <r>
    <n v="8098"/>
    <s v="上海金汇路店"/>
    <x v="2"/>
    <s v="直营"/>
    <m/>
    <x v="0"/>
    <d v="2018-08-25T00:00:00"/>
    <d v="2018-08-25T00:00:00"/>
    <n v="279746.35428745998"/>
    <n v="0.235714720729709"/>
    <n v="65940.333776022904"/>
    <n v="172375.18"/>
    <n v="0.31235349543942498"/>
    <n v="53841.99"/>
    <n v="330"/>
    <n v="521.3490303030303"/>
    <n v="162.15754545454544"/>
    <n v="494"/>
    <n v="330"/>
    <n v="766.42836791084926"/>
    <n v="180.6584487014326"/>
    <n v="522.3490303030303"/>
    <n v="163.15754545454544"/>
    <n v="2018"/>
    <x v="4"/>
  </r>
  <r>
    <n v="5234"/>
    <s v="宁波南苑店"/>
    <x v="2"/>
    <s v="直营"/>
    <m/>
    <x v="0"/>
    <d v="2010-07-24T00:00:00"/>
    <d v="2010-07-24T00:00:00"/>
    <n v="279263.77087394701"/>
    <n v="0.243843451593654"/>
    <n v="68096.641794962605"/>
    <n v="236689.55"/>
    <n v="0.20856763638276399"/>
    <n v="49365.78"/>
    <n v="330"/>
    <n v="716.24106060606061"/>
    <n v="148.59327272727273"/>
    <n v="3448"/>
    <n v="330"/>
    <n v="765.10622157245757"/>
    <n v="186.56614190400714"/>
    <n v="717.24106060606061"/>
    <n v="149.59327272727273"/>
    <n v="2010"/>
    <x v="0"/>
  </r>
  <r>
    <n v="9763"/>
    <s v="高芳大药房"/>
    <x v="2"/>
    <s v="控股"/>
    <s v="隆顺堂"/>
    <x v="45"/>
    <d v="2017-10-23T00:00:00"/>
    <d v="2019-06-26T00:00:00"/>
    <n v="279239.15954111703"/>
    <n v="0.25962086232157899"/>
    <n v="72496.311394017801"/>
    <n v="32697.85"/>
    <n v="0.20576368170996001"/>
    <n v="6728.03"/>
    <n v="96"/>
    <n v="339.60260416666665"/>
    <n v="69.083645833333335"/>
    <n v="189"/>
    <n v="154"/>
    <n v="765.03879326333436"/>
    <n v="198.62003121648712"/>
    <n v="212.32370129870128"/>
    <n v="43.688506493506495"/>
    <n v="2017"/>
    <x v="2"/>
  </r>
  <r>
    <n v="5632"/>
    <s v="上海安远路店"/>
    <x v="2"/>
    <s v="直营"/>
    <m/>
    <x v="0"/>
    <d v="2013-01-19T00:00:00"/>
    <d v="2013-01-19T00:00:00"/>
    <n v="278569.27362718701"/>
    <n v="0.26500678794734001"/>
    <n v="73822.748424764504"/>
    <n v="236100.93"/>
    <n v="0.28242942541564697"/>
    <n v="66681.850000000006"/>
    <n v="330"/>
    <n v="714.45736363636365"/>
    <n v="201.06621212121215"/>
    <n v="2538"/>
    <n v="330"/>
    <n v="763.2034893895534"/>
    <n v="202.25410527332741"/>
    <n v="715.45736363636365"/>
    <n v="202.06621212121215"/>
    <n v="2013"/>
    <x v="0"/>
  </r>
  <r>
    <n v="5235"/>
    <s v="宁波柳汀路店"/>
    <x v="2"/>
    <s v="直营"/>
    <m/>
    <x v="0"/>
    <d v="2010-07-24T00:00:00"/>
    <d v="2010-07-24T00:00:00"/>
    <n v="278046.45979991002"/>
    <n v="0.25080758754743598"/>
    <n v="69736.161808520599"/>
    <n v="235657.82"/>
    <n v="0.25508493628600998"/>
    <n v="60112.76"/>
    <n v="330"/>
    <n v="713.11460606060609"/>
    <n v="181.1598787878788"/>
    <n v="3448"/>
    <n v="330"/>
    <n v="761.77112273947955"/>
    <n v="191.05797755759068"/>
    <n v="714.11460606060609"/>
    <n v="182.1598787878788"/>
    <n v="2010"/>
    <x v="0"/>
  </r>
  <r>
    <n v="8842"/>
    <s v="石家庄赵佗店"/>
    <x v="9"/>
    <s v="控股"/>
    <s v="河北新兴"/>
    <x v="26"/>
    <d v="2009-03-05T00:00:00"/>
    <d v="2019-09-07T00:00:00"/>
    <n v="277618.12111842103"/>
    <n v="0.266609145976823"/>
    <n v="74015.530179072506"/>
    <n v="25132.79"/>
    <n v="0.27922287975191001"/>
    <n v="7017.65"/>
    <n v="76"/>
    <n v="329.69460526315788"/>
    <n v="91.337499999999991"/>
    <n v="116"/>
    <n v="81"/>
    <n v="760.59759210526306"/>
    <n v="202.78227446321233"/>
    <n v="310.28135802469137"/>
    <n v="86.63765432098765"/>
    <n v="2009"/>
    <x v="0"/>
  </r>
  <r>
    <n v="8947"/>
    <s v="三河第二十店"/>
    <x v="9"/>
    <s v="控股"/>
    <s v="河北新兴"/>
    <x v="29"/>
    <d v="2016-01-01T00:00:00"/>
    <d v="2019-09-05T00:00:00"/>
    <n v="276894.24383333302"/>
    <n v="0.266609145976823"/>
    <n v="73822.537874303205"/>
    <n v="19789.939999999999"/>
    <n v="0.25260359556421103"/>
    <n v="4999.01"/>
    <n v="60"/>
    <n v="328.83233333333334"/>
    <n v="82.316833333333335"/>
    <n v="118"/>
    <n v="83"/>
    <n v="758.61436666666577"/>
    <n v="202.2535284227485"/>
    <n v="238.43301204819275"/>
    <n v="60.229036144578316"/>
    <n v="2016"/>
    <x v="1"/>
  </r>
  <r>
    <n v="6625"/>
    <s v="郴州龙泉路店"/>
    <x v="1"/>
    <s v="直营"/>
    <m/>
    <x v="0"/>
    <d v="2016-11-19T00:00:00"/>
    <d v="2016-11-19T00:00:00"/>
    <n v="275754.09999999998"/>
    <n v="0.26571489360470402"/>
    <n v="73271.971342560893"/>
    <n v="137877.04999999999"/>
    <n v="0.33041800647751002"/>
    <n v="45557.06"/>
    <n v="330"/>
    <n v="416.80924242424237"/>
    <n v="137.05169696969696"/>
    <n v="1138"/>
    <n v="330"/>
    <n v="755.49068493150673"/>
    <n v="200.74512696592026"/>
    <n v="417.80924242424237"/>
    <n v="138.05169696969696"/>
    <n v="2016"/>
    <x v="1"/>
  </r>
  <r>
    <n v="6182"/>
    <s v="上海莘西店"/>
    <x v="2"/>
    <s v="直营"/>
    <m/>
    <x v="41"/>
    <d v="2016-01-23T00:00:00"/>
    <d v="2016-01-23T00:00:00"/>
    <n v="271317.39241740003"/>
    <n v="0.24570120691567199"/>
    <n v="66663.0107741682"/>
    <n v="229954.61"/>
    <n v="0.284651653645909"/>
    <n v="65456.959999999999"/>
    <n v="330"/>
    <n v="695.83215151515151"/>
    <n v="197.35442424242424"/>
    <n v="1439"/>
    <n v="330"/>
    <n v="743.33532169150692"/>
    <n v="182.6383856826526"/>
    <n v="696.83215151515151"/>
    <n v="198.35442424242424"/>
    <n v="2016"/>
    <x v="1"/>
  </r>
  <r>
    <n v="5382"/>
    <s v="徐州铜山新区上海路店"/>
    <x v="3"/>
    <s v="直营"/>
    <m/>
    <x v="0"/>
    <d v="2011-05-28T00:00:00"/>
    <d v="2011-05-28T00:00:00"/>
    <n v="271190.15049999999"/>
    <n v="0.27415338687542801"/>
    <n v="74347.698246832006"/>
    <n v="187027.69"/>
    <n v="0.247218794179621"/>
    <n v="46236.76"/>
    <n v="330"/>
    <n v="565.7505757575758"/>
    <n v="139.11139393939393"/>
    <n v="3140"/>
    <n v="330"/>
    <n v="742.98671369863007"/>
    <n v="203.69232396392331"/>
    <n v="566.7505757575758"/>
    <n v="140.11139393939393"/>
    <n v="2011"/>
    <x v="0"/>
  </r>
  <r>
    <n v="5903"/>
    <s v="宁波新星路店"/>
    <x v="2"/>
    <s v="直营"/>
    <m/>
    <x v="0"/>
    <d v="2015-02-07T00:00:00"/>
    <d v="2015-02-07T00:00:00"/>
    <n v="270194.14087330102"/>
    <n v="0.25648554409986202"/>
    <n v="69300.891234483293"/>
    <n v="229002.6"/>
    <n v="0.25904212441256103"/>
    <n v="59321.32"/>
    <n v="330"/>
    <n v="692.94727272727278"/>
    <n v="178.76157575757577"/>
    <n v="1789"/>
    <n v="330"/>
    <n v="740.25792020082474"/>
    <n v="189.86545543694052"/>
    <n v="693.94727272727278"/>
    <n v="179.76157575757577"/>
    <n v="2015"/>
    <x v="0"/>
  </r>
  <r>
    <n v="5155"/>
    <s v="株洲人民中路店"/>
    <x v="4"/>
    <s v="直营"/>
    <m/>
    <x v="0"/>
    <d v="2010-08-28T00:00:00"/>
    <d v="2010-08-28T00:00:00"/>
    <n v="269808.53399999999"/>
    <n v="0.24578176205115401"/>
    <n v="66314.016902958698"/>
    <n v="149893.63"/>
    <n v="0.34814047801764503"/>
    <n v="52184.04"/>
    <n v="330"/>
    <n v="453.22312121212121"/>
    <n v="157.13345454545455"/>
    <n v="3413"/>
    <n v="330"/>
    <n v="739.20146301369857"/>
    <n v="181.6822380902978"/>
    <n v="454.22312121212121"/>
    <n v="158.13345454545455"/>
    <n v="2010"/>
    <x v="0"/>
  </r>
  <r>
    <n v="6143"/>
    <s v="株洲天伦西路店"/>
    <x v="4"/>
    <s v="直营"/>
    <m/>
    <x v="0"/>
    <d v="2015-12-05T00:00:00"/>
    <d v="2015-12-05T00:00:00"/>
    <n v="269475.15600000002"/>
    <n v="0.256817899717181"/>
    <n v="69206.0435898797"/>
    <n v="149708.42000000001"/>
    <n v="0.34856022126210401"/>
    <n v="52182.400000000001"/>
    <n v="330"/>
    <n v="452.66187878787883"/>
    <n v="157.12848484848485"/>
    <n v="1488"/>
    <n v="330"/>
    <n v="738.28809863013703"/>
    <n v="189.60559887638274"/>
    <n v="453.66187878787883"/>
    <n v="158.12848484848485"/>
    <n v="2015"/>
    <x v="0"/>
  </r>
  <r>
    <n v="6781"/>
    <s v="长沙南湖路店"/>
    <x v="4"/>
    <s v="直营"/>
    <m/>
    <x v="0"/>
    <d v="2017-03-31T00:00:00"/>
    <d v="2017-03-31T00:00:00"/>
    <n v="268838.4325"/>
    <n v="0.24797598234999499"/>
    <n v="66665.474392620294"/>
    <n v="233772.55"/>
    <n v="0.25941535907445101"/>
    <n v="60644.19"/>
    <n v="330"/>
    <n v="707.40166666666664"/>
    <n v="182.77027272727273"/>
    <n v="1006"/>
    <n v="330"/>
    <n v="736.54365068493155"/>
    <n v="182.64513532224737"/>
    <n v="708.40166666666664"/>
    <n v="183.77027272727273"/>
    <n v="2017"/>
    <x v="2"/>
  </r>
  <r>
    <n v="7572"/>
    <s v="上海阳城路店"/>
    <x v="2"/>
    <s v="直营"/>
    <m/>
    <x v="0"/>
    <d v="2018-02-28T00:00:00"/>
    <d v="2018-02-28T00:00:00"/>
    <n v="266523.46142486099"/>
    <n v="0.26043453525472898"/>
    <n v="69411.913810665399"/>
    <n v="174252.96"/>
    <n v="0.28829702519830902"/>
    <n v="50236.61"/>
    <n v="330"/>
    <n v="527.03927272727265"/>
    <n v="151.23215151515151"/>
    <n v="672"/>
    <n v="330"/>
    <n v="730.20126417770132"/>
    <n v="190.16962687853535"/>
    <n v="528.03927272727265"/>
    <n v="152.23215151515151"/>
    <n v="2018"/>
    <x v="4"/>
  </r>
  <r>
    <n v="8422"/>
    <s v="上海益丰上虹颛桥店"/>
    <x v="2"/>
    <s v="控股"/>
    <s v="上海上虹"/>
    <x v="24"/>
    <d v="1995-11-22T00:00:00"/>
    <d v="2018-09-11T00:00:00"/>
    <n v="265260.76583805901"/>
    <n v="0.24485165526984301"/>
    <n v="64949.537593594898"/>
    <n v="173427.41"/>
    <n v="0.29117617566911702"/>
    <n v="50497.93"/>
    <n v="330"/>
    <n v="524.53760606060609"/>
    <n v="152.02403030303032"/>
    <n v="477"/>
    <n v="330"/>
    <n v="726.74182421386035"/>
    <n v="177.94393861258877"/>
    <n v="525.53760606060609"/>
    <n v="153.02403030303032"/>
    <n v="1995"/>
    <x v="0"/>
  </r>
  <r>
    <n v="8449"/>
    <s v="上海益丰上虹华友路店"/>
    <x v="2"/>
    <s v="控股"/>
    <s v="上海上虹"/>
    <x v="24"/>
    <d v="2007-09-30T00:00:00"/>
    <d v="2018-09-11T00:00:00"/>
    <n v="261563.68554293399"/>
    <n v="0.25942468843203298"/>
    <n v="67856.077627109902"/>
    <n v="171010.26"/>
    <n v="0.31232371671734799"/>
    <n v="53410.559999999998"/>
    <n v="330"/>
    <n v="517.21290909090908"/>
    <n v="160.85018181818182"/>
    <n v="477"/>
    <n v="330"/>
    <n v="716.61283710392877"/>
    <n v="185.90706199208194"/>
    <n v="518.21290909090908"/>
    <n v="161.85018181818182"/>
    <n v="2007"/>
    <x v="0"/>
  </r>
  <r>
    <n v="5858"/>
    <s v="南昌北京西路店"/>
    <x v="5"/>
    <s v="直营"/>
    <m/>
    <x v="3"/>
    <d v="2014-12-13T00:00:00"/>
    <d v="2014-12-13T00:00:00"/>
    <n v="261529.05772261901"/>
    <n v="0.27879608488214502"/>
    <n v="72913.277375982798"/>
    <n v="229180.31"/>
    <n v="0.27523276323345602"/>
    <n v="63077.93"/>
    <n v="330"/>
    <n v="693.48578787878785"/>
    <n v="190.14524242424241"/>
    <n v="1845"/>
    <n v="330"/>
    <n v="716.51796636333972"/>
    <n v="199.76240376981588"/>
    <n v="694.48578787878785"/>
    <n v="191.14524242424241"/>
    <n v="2014"/>
    <x v="0"/>
  </r>
  <r>
    <n v="5212"/>
    <s v="慈溪青少年宫店"/>
    <x v="2"/>
    <s v="直营"/>
    <m/>
    <x v="0"/>
    <d v="2009-06-20T00:00:00"/>
    <d v="2009-06-20T00:00:00"/>
    <n v="259158.982903111"/>
    <n v="0.26455189894365799"/>
    <n v="68561.001055325105"/>
    <n v="219649.77"/>
    <n v="0.27553286306650798"/>
    <n v="60520.73"/>
    <n v="330"/>
    <n v="664.60536363636356"/>
    <n v="182.39615151515153"/>
    <n v="3847"/>
    <n v="330"/>
    <n v="710.02461069345475"/>
    <n v="187.83835905568523"/>
    <n v="665.60536363636356"/>
    <n v="183.39615151515153"/>
    <n v="2009"/>
    <x v="0"/>
  </r>
  <r>
    <n v="5300"/>
    <s v="徐州民富园店"/>
    <x v="3"/>
    <s v="直营"/>
    <m/>
    <x v="0"/>
    <d v="2010-04-24T00:00:00"/>
    <d v="2010-04-24T00:00:00"/>
    <n v="256752.5295"/>
    <n v="0.26310844160216001"/>
    <n v="67553.757914157599"/>
    <n v="177070.71"/>
    <n v="0.246427260612441"/>
    <n v="43635.05"/>
    <n v="330"/>
    <n v="535.57790909090909"/>
    <n v="131.22742424242426"/>
    <n v="3539"/>
    <n v="330"/>
    <n v="703.43158767123293"/>
    <n v="185.07878880591122"/>
    <n v="536.57790909090909"/>
    <n v="132.22742424242426"/>
    <n v="2010"/>
    <x v="0"/>
  </r>
  <r>
    <n v="6951"/>
    <s v="武汉兴业南路店"/>
    <x v="8"/>
    <s v="直营"/>
    <m/>
    <x v="9"/>
    <d v="2013-12-21T00:00:00"/>
    <d v="2013-12-21T00:00:00"/>
    <n v="255221.524"/>
    <n v="0.26652698110415401"/>
    <n v="68023.422304521402"/>
    <n v="221931.76"/>
    <n v="0.172237988830441"/>
    <n v="38225.08"/>
    <n v="330"/>
    <n v="671.5204848484849"/>
    <n v="114.83357575757576"/>
    <n v="2202"/>
    <n v="330"/>
    <n v="699.2370520547945"/>
    <n v="186.36554056033262"/>
    <n v="672.5204848484849"/>
    <n v="115.83357575757576"/>
    <n v="2013"/>
    <x v="0"/>
  </r>
  <r>
    <n v="7086"/>
    <s v="宜昌东山花园店"/>
    <x v="7"/>
    <s v="直营"/>
    <m/>
    <x v="0"/>
    <d v="2014-12-27T00:00:00"/>
    <d v="2014-12-27T00:00:00"/>
    <n v="254606.848"/>
    <n v="0.27529640892013202"/>
    <n v="70092.350940873905"/>
    <n v="159129.28"/>
    <n v="0.31217322167234102"/>
    <n v="49675.9"/>
    <n v="330"/>
    <n v="481.20993939393941"/>
    <n v="149.5330303030303"/>
    <n v="1831"/>
    <n v="330"/>
    <n v="697.55300821917808"/>
    <n v="192.03383819417508"/>
    <n v="482.20993939393941"/>
    <n v="150.5330303030303"/>
    <n v="2014"/>
    <x v="0"/>
  </r>
  <r>
    <n v="5226"/>
    <s v="花家浜路店"/>
    <x v="2"/>
    <s v="直营"/>
    <m/>
    <x v="0"/>
    <d v="2010-02-06T00:00:00"/>
    <d v="2010-02-06T00:00:00"/>
    <n v="252516.04629939501"/>
    <n v="0.236267080438858"/>
    <n v="59661.229023121501"/>
    <n v="214019.56"/>
    <n v="0.29006138504349799"/>
    <n v="62078.81"/>
    <n v="330"/>
    <n v="647.54412121212124"/>
    <n v="187.11760606060605"/>
    <n v="3616"/>
    <n v="330"/>
    <n v="691.82478438190412"/>
    <n v="163.45542198115479"/>
    <n v="648.54412121212124"/>
    <n v="188.11760606060605"/>
    <n v="2010"/>
    <x v="0"/>
  </r>
  <r>
    <n v="5844"/>
    <s v="余姚文山路店"/>
    <x v="2"/>
    <s v="直营"/>
    <m/>
    <x v="0"/>
    <d v="2014-11-22T00:00:00"/>
    <d v="2014-11-22T00:00:00"/>
    <n v="251123.33520377701"/>
    <n v="0.25213317837488503"/>
    <n v="63316.524669029903"/>
    <n v="212839.17"/>
    <n v="0.408792986742055"/>
    <n v="87007.16"/>
    <n v="330"/>
    <n v="643.96718181818187"/>
    <n v="262.65806060606064"/>
    <n v="1866"/>
    <n v="330"/>
    <n v="688.00913754459452"/>
    <n v="173.46993060008194"/>
    <n v="644.96718181818187"/>
    <n v="263.65806060606064"/>
    <n v="2014"/>
    <x v="0"/>
  </r>
  <r>
    <n v="8049"/>
    <s v="长沙柏家塘店"/>
    <x v="4"/>
    <s v="直营"/>
    <m/>
    <x v="0"/>
    <d v="2018-06-30T00:00:00"/>
    <d v="2018-06-30T00:00:00"/>
    <n v="250651.74600000001"/>
    <n v="0.24061822125255"/>
    <n v="60311.377276366002"/>
    <n v="139250.97"/>
    <n v="0.23073814135729201"/>
    <n v="32130.51"/>
    <n v="330"/>
    <n v="420.97263636363635"/>
    <n v="96.36518181818181"/>
    <n v="550"/>
    <n v="330"/>
    <n v="686.71711232876714"/>
    <n v="165.23665007223562"/>
    <n v="421.97263636363635"/>
    <n v="97.36518181818181"/>
    <n v="2018"/>
    <x v="4"/>
  </r>
  <r>
    <n v="6696"/>
    <s v="上海城中路店"/>
    <x v="2"/>
    <s v="直营"/>
    <m/>
    <x v="0"/>
    <d v="2016-12-31T00:00:00"/>
    <d v="2016-12-31T00:00:00"/>
    <n v="250092.89252351099"/>
    <n v="0.232628456314314"/>
    <n v="58178.723522926099"/>
    <n v="211965.82"/>
    <n v="0.29457815415711802"/>
    <n v="62440.5"/>
    <n v="330"/>
    <n v="641.32066666666674"/>
    <n v="188.21363636363637"/>
    <n v="1096"/>
    <n v="330"/>
    <n v="685.18600691372876"/>
    <n v="159.39376307650986"/>
    <n v="642.32066666666674"/>
    <n v="189.21363636363637"/>
    <n v="2016"/>
    <x v="1"/>
  </r>
  <r>
    <n v="7962"/>
    <s v="陆家浜路店"/>
    <x v="2"/>
    <s v="直营"/>
    <m/>
    <x v="0"/>
    <d v="2018-05-26T00:00:00"/>
    <d v="2018-05-26T00:00:00"/>
    <n v="249617.61098727101"/>
    <n v="0.264895256306589"/>
    <n v="66122.521041111497"/>
    <n v="163199.92000000001"/>
    <n v="0.28273684202786398"/>
    <n v="46142.63"/>
    <n v="330"/>
    <n v="493.54521212121216"/>
    <n v="138.82615151515151"/>
    <n v="585"/>
    <n v="330"/>
    <n v="683.88386571855074"/>
    <n v="181.15759189345616"/>
    <n v="494.54521212121216"/>
    <n v="139.82615151515151"/>
    <n v="2018"/>
    <x v="4"/>
  </r>
  <r>
    <n v="5203"/>
    <s v="平凉路店"/>
    <x v="2"/>
    <s v="直营"/>
    <m/>
    <x v="0"/>
    <d v="2008-12-06T00:00:00"/>
    <d v="2008-12-06T00:00:00"/>
    <n v="249546.552015013"/>
    <n v="0.24211145177198801"/>
    <n v="60418.077993048799"/>
    <n v="211502.77"/>
    <n v="0.25421501571823402"/>
    <n v="53767.18"/>
    <n v="330"/>
    <n v="639.91748484848483"/>
    <n v="161.9308484848485"/>
    <n v="4043"/>
    <n v="330"/>
    <n v="683.6891836027753"/>
    <n v="165.52898080287343"/>
    <n v="640.91748484848483"/>
    <n v="162.9308484848485"/>
    <n v="2008"/>
    <x v="0"/>
  </r>
  <r>
    <n v="5744"/>
    <s v="宁波新芝路店"/>
    <x v="2"/>
    <s v="直营"/>
    <m/>
    <x v="0"/>
    <d v="2014-04-30T00:00:00"/>
    <d v="2014-04-30T00:00:00"/>
    <n v="247211.95955770899"/>
    <n v="0.238728436906676"/>
    <n v="59016.5246898482"/>
    <n v="209524.09"/>
    <n v="0.24154115166423101"/>
    <n v="50608.69"/>
    <n v="330"/>
    <n v="633.92148484848485"/>
    <n v="152.35966666666667"/>
    <n v="2072"/>
    <n v="330"/>
    <n v="677.29303988413426"/>
    <n v="161.68910873931014"/>
    <n v="634.92148484848485"/>
    <n v="153.35966666666667"/>
    <n v="2014"/>
    <x v="0"/>
  </r>
  <r>
    <n v="8329"/>
    <s v="上海嘉定区塔城路店"/>
    <x v="2"/>
    <s v="直营"/>
    <m/>
    <x v="0"/>
    <d v="2018-10-27T00:00:00"/>
    <d v="2018-10-27T00:00:00"/>
    <n v="246874.57483146799"/>
    <n v="0.25593719448207902"/>
    <n v="63184.386071321896"/>
    <n v="153446.75"/>
    <n v="0.28378496123247998"/>
    <n v="43545.88"/>
    <n v="330"/>
    <n v="463.99015151515152"/>
    <n v="130.95721212121211"/>
    <n v="431"/>
    <n v="330"/>
    <n v="676.36869816840544"/>
    <n v="173.10790704471754"/>
    <n v="464.99015151515152"/>
    <n v="131.95721212121211"/>
    <n v="2018"/>
    <x v="4"/>
  </r>
  <r>
    <n v="8739"/>
    <s v="石家庄谈固店"/>
    <x v="9"/>
    <s v="控股"/>
    <s v="河北新兴"/>
    <x v="42"/>
    <d v="2015-02-15T00:00:00"/>
    <d v="2019-09-07T00:00:00"/>
    <n v="243477.49429487201"/>
    <n v="0.271018951262814"/>
    <n v="65987.015159893897"/>
    <n v="22622.09"/>
    <n v="0.24017763168655101"/>
    <n v="5433.32"/>
    <n v="78"/>
    <n v="289.02679487179489"/>
    <n v="68.657948717948713"/>
    <n v="116"/>
    <n v="81"/>
    <n v="667.06162820512884"/>
    <n v="180.78634290381891"/>
    <n v="279.28506172839508"/>
    <n v="67.078024691358024"/>
    <n v="2015"/>
    <x v="0"/>
  </r>
  <r>
    <n v="5216"/>
    <s v="抚顺路店"/>
    <x v="2"/>
    <s v="直营"/>
    <m/>
    <x v="0"/>
    <d v="2009-09-19T00:00:00"/>
    <d v="2009-09-19T00:00:00"/>
    <n v="238401.91356586199"/>
    <n v="0.26202475047728402"/>
    <n v="62467.201915402002"/>
    <n v="202057.15"/>
    <n v="0.218978788921847"/>
    <n v="44246.23"/>
    <n v="330"/>
    <n v="611.2943939393939"/>
    <n v="133.07948484848487"/>
    <n v="3756"/>
    <n v="330"/>
    <n v="653.15592757770412"/>
    <n v="171.14301894630685"/>
    <n v="612.2943939393939"/>
    <n v="134.07948484848487"/>
    <n v="2009"/>
    <x v="0"/>
  </r>
  <r>
    <n v="8426"/>
    <s v="上虹华星店"/>
    <x v="2"/>
    <s v="控股"/>
    <s v="上海上虹"/>
    <x v="24"/>
    <d v="2002-11-19T00:00:00"/>
    <d v="2018-09-11T00:00:00"/>
    <n v="237419.104380676"/>
    <n v="0.26418344146130301"/>
    <n v="62722.196063947398"/>
    <n v="155224.54"/>
    <n v="0.29546043428442398"/>
    <n v="45862.71"/>
    <n v="330"/>
    <n v="469.37739393939398"/>
    <n v="137.97790909090909"/>
    <n v="477"/>
    <n v="330"/>
    <n v="650.46329967308498"/>
    <n v="171.84163305191069"/>
    <n v="470.37739393939398"/>
    <n v="138.97790909090909"/>
    <n v="2002"/>
    <x v="0"/>
  </r>
  <r>
    <n v="8814"/>
    <s v="石家庄新兴十店"/>
    <x v="9"/>
    <s v="控股"/>
    <s v="河北新兴"/>
    <x v="26"/>
    <d v="2003-10-21T00:00:00"/>
    <d v="2019-09-07T00:00:00"/>
    <n v="237240.26986842099"/>
    <n v="0.266609145976823"/>
    <n v="63250.425740930797"/>
    <n v="21477.38"/>
    <n v="0.31560087869190701"/>
    <n v="6778.28"/>
    <n v="76"/>
    <n v="281.59710526315791"/>
    <n v="88.187894736842097"/>
    <n v="116"/>
    <n v="81"/>
    <n v="649.97334210526299"/>
    <n v="173.28883764638576"/>
    <n v="265.15283950617282"/>
    <n v="83.682469135802464"/>
    <n v="2003"/>
    <x v="0"/>
  </r>
  <r>
    <n v="8933"/>
    <s v="三河第六店"/>
    <x v="9"/>
    <s v="控股"/>
    <s v="河北新兴"/>
    <x v="29"/>
    <d v="2011-01-01T00:00:00"/>
    <d v="2019-09-05T00:00:00"/>
    <n v="236488.93909836101"/>
    <n v="0.27544125301007399"/>
    <n v="65138.809708275599"/>
    <n v="17183.830000000002"/>
    <n v="0.27451039727464699"/>
    <n v="4717.1400000000003"/>
    <n v="61"/>
    <n v="280.70213114754102"/>
    <n v="76.330163934426238"/>
    <n v="118"/>
    <n v="83"/>
    <n v="647.9149016393452"/>
    <n v="178.46249235144001"/>
    <n v="207.0340963855422"/>
    <n v="56.833012048192778"/>
    <n v="2011"/>
    <x v="0"/>
  </r>
  <r>
    <n v="6481"/>
    <s v="长沙新姚北路店"/>
    <x v="4"/>
    <s v="直营"/>
    <m/>
    <x v="0"/>
    <d v="2016-08-20T00:00:00"/>
    <d v="2016-08-20T00:00:00"/>
    <n v="235203.14050000001"/>
    <n v="0.26271867120355402"/>
    <n v="61792.256535062799"/>
    <n v="204524.47"/>
    <n v="0.22109212653136301"/>
    <n v="45218.75"/>
    <n v="330"/>
    <n v="618.77112121212122"/>
    <n v="136.02651515151516"/>
    <n v="1229"/>
    <n v="330"/>
    <n v="644.39216575342471"/>
    <n v="169.29385352072001"/>
    <n v="619.77112121212122"/>
    <n v="137.02651515151516"/>
    <n v="2016"/>
    <x v="1"/>
  </r>
  <r>
    <n v="5274"/>
    <s v="南京光华门店"/>
    <x v="3"/>
    <s v="直营"/>
    <m/>
    <x v="2"/>
    <d v="2009-05-23T00:00:00"/>
    <d v="2009-05-23T00:00:00"/>
    <n v="235196.90400000001"/>
    <n v="0.27182731801122201"/>
    <n v="63932.943618862897"/>
    <n v="195997.42"/>
    <n v="0.248318880932208"/>
    <n v="48669.86"/>
    <n v="330"/>
    <n v="592.93157575757584"/>
    <n v="146.48442424242424"/>
    <n v="3875"/>
    <n v="330"/>
    <n v="644.37507945205482"/>
    <n v="175.15874964072026"/>
    <n v="593.93157575757584"/>
    <n v="147.48442424242424"/>
    <n v="2009"/>
    <x v="0"/>
  </r>
  <r>
    <n v="9761"/>
    <s v="悠方大药房"/>
    <x v="2"/>
    <s v="控股"/>
    <s v="隆顺堂"/>
    <x v="45"/>
    <d v="2016-09-28T00:00:00"/>
    <d v="2019-05-17T00:00:00"/>
    <n v="234742.22981909401"/>
    <n v="0.25484859877742699"/>
    <n v="59823.728343284798"/>
    <n v="39226.85"/>
    <n v="0.20874885441986801"/>
    <n v="8188.56"/>
    <n v="137"/>
    <n v="285.32737226277374"/>
    <n v="58.770510948905113"/>
    <n v="229"/>
    <n v="194"/>
    <n v="643.12939676464111"/>
    <n v="163.90062559804053"/>
    <n v="202.20025773195874"/>
    <n v="42.209072164948452"/>
    <n v="2016"/>
    <x v="1"/>
  </r>
  <r>
    <n v="6353"/>
    <s v="句容宁杭南路店"/>
    <x v="3"/>
    <s v="直营"/>
    <m/>
    <x v="0"/>
    <d v="2016-07-09T00:00:00"/>
    <d v="2016-07-09T00:00:00"/>
    <n v="231976.15863042799"/>
    <n v="0.27740419103969499"/>
    <n v="64351.158625369797"/>
    <n v="97807.869999999893"/>
    <n v="0.26226437606707997"/>
    <n v="25651.52"/>
    <n v="234"/>
    <n v="416.98235042734996"/>
    <n v="108.62188034188034"/>
    <n v="1271"/>
    <n v="330"/>
    <n v="635.55111953541916"/>
    <n v="176.30454417909533"/>
    <n v="296.38748484848452"/>
    <n v="77.731878787878784"/>
    <n v="2016"/>
    <x v="1"/>
  </r>
  <r>
    <n v="5542"/>
    <s v="上海清池路店"/>
    <x v="2"/>
    <s v="直营"/>
    <m/>
    <x v="0"/>
    <d v="2012-07-07T00:00:00"/>
    <d v="2012-07-07T00:00:00"/>
    <n v="229020.76151693001"/>
    <n v="0.25624738779083001"/>
    <n v="58685.971888579901"/>
    <n v="194106.17"/>
    <n v="0.30037144105207902"/>
    <n v="58303.949999999903"/>
    <n v="330"/>
    <n v="587.20051515151522"/>
    <n v="175.67863636363606"/>
    <n v="2734"/>
    <n v="330"/>
    <n v="627.45414114227401"/>
    <n v="160.78348462624629"/>
    <n v="588.20051515151522"/>
    <n v="176.67863636363606"/>
    <n v="2012"/>
    <x v="0"/>
  </r>
  <r>
    <n v="9757"/>
    <s v="隆顺堂大药房"/>
    <x v="2"/>
    <s v="控股"/>
    <s v="隆顺堂"/>
    <x v="37"/>
    <d v="2006-02-09T00:00:00"/>
    <d v="2019-04-04T00:00:00"/>
    <n v="228288.57425356301"/>
    <n v="0.26434791312588002"/>
    <n v="60347.608194411798"/>
    <n v="62652.49"/>
    <n v="0.21687342354629499"/>
    <n v="13587.66"/>
    <n v="225"/>
    <n v="277.45551111111109"/>
    <n v="59.389600000000002"/>
    <n v="272"/>
    <n v="237"/>
    <n v="625.4481486398987"/>
    <n v="165.33591286140219"/>
    <n v="264.35649789029537"/>
    <n v="57.331898734177216"/>
    <n v="2006"/>
    <x v="0"/>
  </r>
  <r>
    <n v="9917"/>
    <s v="泰州百姓人鹏欣店"/>
    <x v="3"/>
    <s v="控股"/>
    <s v="百姓人"/>
    <x v="21"/>
    <d v="2019-05-31T00:00:00"/>
    <d v="2019-05-31T00:00:00"/>
    <n v="227977.36599077401"/>
    <n v="0.26726784257799902"/>
    <n v="60931.018764969202"/>
    <n v="46828.6"/>
    <n v="0.17844202047466701"/>
    <n v="8356.19"/>
    <n v="114"/>
    <n v="409.77719298245614"/>
    <n v="72.299912280701761"/>
    <n v="215"/>
    <n v="180"/>
    <n v="624.59552326239452"/>
    <n v="166.93429798621699"/>
    <n v="260.1588888888889"/>
    <n v="46.423277777777784"/>
    <n v="2019"/>
    <x v="3"/>
  </r>
  <r>
    <n v="8941"/>
    <s v="三河第十四店"/>
    <x v="9"/>
    <s v="控股"/>
    <s v="河北新兴"/>
    <x v="30"/>
    <d v="2015-01-01T00:00:00"/>
    <d v="2019-09-05T00:00:00"/>
    <n v="227433.211311475"/>
    <n v="0.27866920785087301"/>
    <n v="63378.632835149103"/>
    <n v="16525.82"/>
    <n v="0.28809826078221801"/>
    <n v="4761.0600000000004"/>
    <n v="61"/>
    <n v="269.9150819672131"/>
    <n v="77.050163934426237"/>
    <n v="118"/>
    <n v="83"/>
    <n v="623.10468852458905"/>
    <n v="173.6400899593126"/>
    <n v="199.10626506024096"/>
    <n v="57.3621686746988"/>
    <n v="2015"/>
    <x v="0"/>
  </r>
  <r>
    <n v="5207"/>
    <s v="西乡路店"/>
    <x v="2"/>
    <s v="直营"/>
    <m/>
    <x v="41"/>
    <d v="2009-02-21T00:00:00"/>
    <d v="2009-02-21T00:00:00"/>
    <n v="224881.91802368901"/>
    <n v="0.25359150967371802"/>
    <n v="57028.145089948499"/>
    <n v="190598.3"/>
    <n v="0.20053347800059099"/>
    <n v="38221.339999999997"/>
    <n v="330"/>
    <n v="576.570606060606"/>
    <n v="114.82224242424242"/>
    <n v="3966"/>
    <n v="330"/>
    <n v="616.11484390051783"/>
    <n v="156.24149339711917"/>
    <n v="577.570606060606"/>
    <n v="115.82224242424242"/>
    <n v="2009"/>
    <x v="0"/>
  </r>
  <r>
    <n v="5322"/>
    <s v="南京天元东路店"/>
    <x v="3"/>
    <s v="直营"/>
    <m/>
    <x v="2"/>
    <d v="2010-12-31T00:00:00"/>
    <d v="2010-12-31T00:00:00"/>
    <n v="223886.052"/>
    <n v="0.26635075968618799"/>
    <n v="59632.2200333414"/>
    <n v="186571.71"/>
    <n v="0.260848121079021"/>
    <n v="48666.879999999997"/>
    <n v="330"/>
    <n v="564.36881818181814"/>
    <n v="146.47539393939394"/>
    <n v="3288"/>
    <n v="330"/>
    <n v="613.38644383561643"/>
    <n v="163.37594529682576"/>
    <n v="565.36881818181814"/>
    <n v="147.47539393939394"/>
    <n v="2010"/>
    <x v="0"/>
  </r>
  <r>
    <n v="6354"/>
    <s v="南京龙蟠路店"/>
    <x v="3"/>
    <s v="直营"/>
    <m/>
    <x v="2"/>
    <d v="2016-06-25T00:00:00"/>
    <d v="2016-06-25T00:00:00"/>
    <n v="222587.20800000001"/>
    <n v="0.24976850319910099"/>
    <n v="55595.273773426998"/>
    <n v="185489.34"/>
    <n v="0.24198743712172399"/>
    <n v="44886.09"/>
    <n v="330"/>
    <n v="561.08890909090906"/>
    <n v="135.01845454545455"/>
    <n v="1285"/>
    <n v="330"/>
    <n v="609.82796712328775"/>
    <n v="152.31581855733424"/>
    <n v="562.08890909090906"/>
    <n v="136.01845454545455"/>
    <n v="2016"/>
    <x v="1"/>
  </r>
  <r>
    <n v="7211"/>
    <s v="长沙阳光一佰店"/>
    <x v="4"/>
    <s v="直营"/>
    <m/>
    <x v="0"/>
    <d v="2017-08-31T00:00:00"/>
    <d v="2017-08-31T00:00:00"/>
    <n v="220122.8455"/>
    <n v="0.26058739767435302"/>
    <n v="57361.239477518699"/>
    <n v="191411.17"/>
    <n v="0.20839734692599199"/>
    <n v="39889.58"/>
    <n v="330"/>
    <n v="579.03384848484848"/>
    <n v="119.87751515151515"/>
    <n v="853"/>
    <n v="330"/>
    <n v="603.07628904109583"/>
    <n v="157.1540807603252"/>
    <n v="580.03384848484848"/>
    <n v="120.87751515151515"/>
    <n v="2017"/>
    <x v="2"/>
  </r>
  <r>
    <n v="8328"/>
    <s v="上海大统路店"/>
    <x v="2"/>
    <s v="直营"/>
    <m/>
    <x v="0"/>
    <d v="2018-09-15T00:00:00"/>
    <d v="2018-09-15T00:00:00"/>
    <n v="218560.376714944"/>
    <n v="0.25582979056298"/>
    <n v="55914.255400349997"/>
    <n v="134673.37"/>
    <n v="0.32803775534836599"/>
    <n v="44177.95"/>
    <n v="330"/>
    <n v="407.1011212121212"/>
    <n v="132.87257575757576"/>
    <n v="473"/>
    <n v="330"/>
    <n v="598.79555264368219"/>
    <n v="153.1897408228767"/>
    <n v="408.1011212121212"/>
    <n v="133.87257575757576"/>
    <n v="2018"/>
    <x v="4"/>
  </r>
  <r>
    <n v="6645"/>
    <s v="上海环镇北路店"/>
    <x v="2"/>
    <s v="直营"/>
    <m/>
    <x v="0"/>
    <d v="2016-11-12T00:00:00"/>
    <d v="2016-11-12T00:00:00"/>
    <n v="216055.08242934599"/>
    <n v="0.237867556449747"/>
    <n v="51392.494516017199"/>
    <n v="183117.13"/>
    <n v="0.328273657412608"/>
    <n v="60112.53"/>
    <n v="330"/>
    <n v="553.90039393939401"/>
    <n v="181.15918181818182"/>
    <n v="1145"/>
    <n v="330"/>
    <n v="591.93173268313967"/>
    <n v="140.80135483840328"/>
    <n v="554.90039393939401"/>
    <n v="182.15918181818182"/>
    <n v="2016"/>
    <x v="1"/>
  </r>
  <r>
    <n v="9913"/>
    <s v="上海曲阳路二店"/>
    <x v="2"/>
    <s v="直营"/>
    <m/>
    <x v="0"/>
    <d v="2019-06-08T00:00:00"/>
    <d v="2019-06-08T00:00:00"/>
    <n v="213521.05262358501"/>
    <n v="0.26099476658082799"/>
    <n v="55727.877289585202"/>
    <n v="28909.15"/>
    <n v="0.22205772220905801"/>
    <n v="6419.5"/>
    <n v="111"/>
    <n v="259.44279279279283"/>
    <n v="56.833333333333336"/>
    <n v="207"/>
    <n v="172"/>
    <n v="584.98918527009596"/>
    <n v="152.67911586187728"/>
    <n v="168.0764534883721"/>
    <n v="37.322674418604649"/>
    <n v="2019"/>
    <x v="3"/>
  </r>
  <r>
    <n v="6893"/>
    <s v="长沙吉祥路店"/>
    <x v="4"/>
    <s v="直营"/>
    <m/>
    <x v="0"/>
    <d v="2017-05-31T00:00:00"/>
    <d v="2017-05-31T00:00:00"/>
    <n v="212798.94399999999"/>
    <n v="0.24449871240666801"/>
    <n v="52029.067809498702"/>
    <n v="185042.56"/>
    <n v="0.245210561289252"/>
    <n v="45374.39"/>
    <n v="330"/>
    <n v="559.73503030303027"/>
    <n v="136.49815151515151"/>
    <n v="945"/>
    <n v="330"/>
    <n v="583.01080547945207"/>
    <n v="142.54539125890057"/>
    <n v="560.73503030303027"/>
    <n v="137.49815151515151"/>
    <n v="2017"/>
    <x v="2"/>
  </r>
  <r>
    <n v="7587"/>
    <s v="长沙东二路店"/>
    <x v="4"/>
    <s v="直营"/>
    <m/>
    <x v="0"/>
    <d v="2018-01-27T00:00:00"/>
    <d v="2018-01-27T00:00:00"/>
    <n v="211799.89799999999"/>
    <n v="0.25744551903524598"/>
    <n v="54526.934672222204"/>
    <n v="117666.61"/>
    <n v="0.20489083521654999"/>
    <n v="24108.81"/>
    <n v="330"/>
    <n v="355.56548484848486"/>
    <n v="72.057000000000002"/>
    <n v="704"/>
    <n v="330"/>
    <n v="580.27369315068495"/>
    <n v="149.38886211567726"/>
    <n v="356.56548484848486"/>
    <n v="73.057000000000002"/>
    <n v="2018"/>
    <x v="4"/>
  </r>
  <r>
    <n v="8411"/>
    <s v="上海益丰上虹召楼路店"/>
    <x v="2"/>
    <s v="控股"/>
    <s v="上海上虹"/>
    <x v="24"/>
    <d v="2012-12-25T00:00:00"/>
    <d v="2018-09-11T00:00:00"/>
    <n v="211391.02588154501"/>
    <n v="0.253089672913764"/>
    <n v="53500.8855972651"/>
    <n v="138207.39000000001"/>
    <n v="0.30806478582657598"/>
    <n v="42576.83"/>
    <n v="330"/>
    <n v="417.81027272727277"/>
    <n v="128.02069696969698"/>
    <n v="477"/>
    <n v="330"/>
    <n v="579.15349556587671"/>
    <n v="146.5777687596304"/>
    <n v="418.81027272727277"/>
    <n v="129.02069696969698"/>
    <n v="2012"/>
    <x v="0"/>
  </r>
  <r>
    <n v="8441"/>
    <s v="上海益丰上虹金汇店"/>
    <x v="2"/>
    <s v="控股"/>
    <s v="上海上虹"/>
    <x v="46"/>
    <d v="2003-09-29T00:00:00"/>
    <d v="2018-09-11T00:00:00"/>
    <n v="211366.706506788"/>
    <n v="0.24218319992158699"/>
    <n v="51189.465338700902"/>
    <n v="138191.49"/>
    <n v="0.28844865917575702"/>
    <n v="39861.15"/>
    <n v="330"/>
    <n v="417.76209090909089"/>
    <n v="119.79136363636364"/>
    <n v="477"/>
    <n v="330"/>
    <n v="579.08686714188491"/>
    <n v="140.24511051698877"/>
    <n v="418.76209090909089"/>
    <n v="120.79136363636364"/>
    <n v="2003"/>
    <x v="0"/>
  </r>
  <r>
    <n v="9818"/>
    <s v="浦东新区新川路二店"/>
    <x v="2"/>
    <s v="直营"/>
    <m/>
    <x v="41"/>
    <d v="2019-09-08T00:00:00"/>
    <d v="2019-09-08T00:00:00"/>
    <n v="210860.19521967199"/>
    <n v="0.25489272526576201"/>
    <n v="53746.729809612698"/>
    <n v="17489.41"/>
    <n v="0.345792110768745"/>
    <n v="6047.7"/>
    <n v="68"/>
    <n v="256.19720588235293"/>
    <n v="87.936764705882354"/>
    <n v="115"/>
    <n v="80"/>
    <n v="577.69916498540272"/>
    <n v="147.25131454688412"/>
    <n v="218.617625"/>
    <n v="75.596249999999998"/>
    <n v="2019"/>
    <x v="3"/>
  </r>
  <r>
    <n v="5817"/>
    <s v="上海殷高路店"/>
    <x v="2"/>
    <s v="直营"/>
    <m/>
    <x v="41"/>
    <d v="2014-11-29T00:00:00"/>
    <d v="2014-11-29T00:00:00"/>
    <n v="209113.18943205799"/>
    <n v="0.26043460587207901"/>
    <n v="54460.3110723914"/>
    <n v="177233.54"/>
    <n v="0.295078629022475"/>
    <n v="52297.83"/>
    <n v="330"/>
    <n v="536.07133333333331"/>
    <n v="157.47827272727272"/>
    <n v="1859"/>
    <n v="330"/>
    <n v="572.91284775906297"/>
    <n v="149.20633170518192"/>
    <n v="537.07133333333331"/>
    <n v="158.47827272727272"/>
    <n v="2014"/>
    <x v="0"/>
  </r>
  <r>
    <n v="5255"/>
    <s v="泰州中康大药房"/>
    <x v="3"/>
    <s v="直营"/>
    <m/>
    <x v="0"/>
    <d v="2007-02-08T00:00:00"/>
    <d v="2007-02-08T00:00:00"/>
    <n v="207213.04749999999"/>
    <n v="0.26762593217427499"/>
    <n v="55455.584995859797"/>
    <n v="142905.54999999999"/>
    <n v="0.196662690847206"/>
    <n v="28104.19"/>
    <n v="330"/>
    <n v="432.04712121212117"/>
    <n v="84.164212121212117"/>
    <n v="4710"/>
    <n v="330"/>
    <n v="567.70697945205472"/>
    <n v="151.93310957769808"/>
    <n v="433.04712121212117"/>
    <n v="85.164212121212117"/>
    <n v="2007"/>
    <x v="0"/>
  </r>
  <r>
    <n v="8435"/>
    <s v="上海益丰上虹姚虹店"/>
    <x v="2"/>
    <s v="控股"/>
    <s v="上海上虹"/>
    <x v="24"/>
    <d v="2000-06-07T00:00:00"/>
    <d v="2018-09-11T00:00:00"/>
    <n v="206221.70570140201"/>
    <n v="0.25473086255087501"/>
    <n v="52531.032970030799"/>
    <n v="134827.69"/>
    <n v="0.29650200192556903"/>
    <n v="39976.68"/>
    <n v="330"/>
    <n v="407.56875757575756"/>
    <n v="120.14145454545455"/>
    <n v="477"/>
    <n v="330"/>
    <n v="564.99097452438912"/>
    <n v="143.92063827405698"/>
    <n v="408.56875757575756"/>
    <n v="121.14145454545455"/>
    <n v="2000"/>
    <x v="0"/>
  </r>
  <r>
    <n v="6773"/>
    <s v="南通学士府店"/>
    <x v="3"/>
    <s v="收购"/>
    <s v="江苏南通"/>
    <x v="48"/>
    <d v="2016-05-23T00:00:00"/>
    <d v="2017-04-07T00:00:00"/>
    <n v="204877.11199999999"/>
    <n v="0.25784394185356801"/>
    <n v="52826.322153654903"/>
    <n v="141294.56"/>
    <n v="0.24694949331382601"/>
    <n v="34892.620000000003"/>
    <n v="330"/>
    <n v="427.16533333333331"/>
    <n v="104.73521212121213"/>
    <n v="999"/>
    <n v="330"/>
    <n v="561.30715616438351"/>
    <n v="144.72964973604084"/>
    <n v="428.16533333333331"/>
    <n v="105.73521212121213"/>
    <n v="2016"/>
    <x v="1"/>
  </r>
  <r>
    <n v="5302"/>
    <s v="徐州民主南路店"/>
    <x v="3"/>
    <s v="直营"/>
    <m/>
    <x v="0"/>
    <d v="2010-05-22T00:00:00"/>
    <d v="2010-05-22T00:00:00"/>
    <n v="202996.984"/>
    <n v="0.25880690613801999"/>
    <n v="52537.021384389103"/>
    <n v="139997.92000000001"/>
    <n v="0.22170657964061199"/>
    <n v="31038.46"/>
    <n v="330"/>
    <n v="423.23612121212125"/>
    <n v="93.055939393939397"/>
    <n v="3511"/>
    <n v="330"/>
    <n v="556.15612054794519"/>
    <n v="143.93704488873726"/>
    <n v="424.23612121212125"/>
    <n v="94.055939393939397"/>
    <n v="2010"/>
    <x v="0"/>
  </r>
  <r>
    <n v="5918"/>
    <s v="岳阳站前路店"/>
    <x v="4"/>
    <s v="直营"/>
    <m/>
    <x v="0"/>
    <d v="2015-04-25T00:00:00"/>
    <d v="2015-04-25T00:00:00"/>
    <n v="201005.26199999999"/>
    <n v="0.25512189303501998"/>
    <n v="51280.842951440201"/>
    <n v="111669.59"/>
    <n v="0.36628647064970898"/>
    <n v="40903.06"/>
    <n v="330"/>
    <n v="337.39269696969694"/>
    <n v="122.94866666666665"/>
    <n v="1712"/>
    <n v="330"/>
    <n v="550.69934794520543"/>
    <n v="140.49546014093207"/>
    <n v="338.39269696969694"/>
    <n v="123.94866666666665"/>
    <n v="2015"/>
    <x v="0"/>
  </r>
  <r>
    <n v="8452"/>
    <s v="上海益丰上虹金龙药店"/>
    <x v="2"/>
    <s v="控股"/>
    <s v="上海上虹"/>
    <x v="24"/>
    <d v="2000-06-07T00:00:00"/>
    <d v="2018-09-11T00:00:00"/>
    <n v="200854.31262623001"/>
    <n v="0.247590548623803"/>
    <n v="49729.6294565852"/>
    <n v="131318.49"/>
    <n v="0.30944355208470598"/>
    <n v="40635.660000000003"/>
    <n v="330"/>
    <n v="396.93481818181817"/>
    <n v="122.13836363636365"/>
    <n v="477"/>
    <n v="330"/>
    <n v="550.28578801706851"/>
    <n v="136.24556015502796"/>
    <n v="397.93481818181817"/>
    <n v="123.13836363636365"/>
    <n v="2000"/>
    <x v="0"/>
  </r>
  <r>
    <n v="5238"/>
    <s v="中山北路二店"/>
    <x v="2"/>
    <s v="直营"/>
    <m/>
    <x v="41"/>
    <d v="2010-08-14T00:00:00"/>
    <d v="2010-08-14T00:00:00"/>
    <n v="200530.611287384"/>
    <n v="0.25683534252569701"/>
    <n v="51503.348236882601"/>
    <n v="169959.39"/>
    <n v="0.28896338119359"/>
    <n v="49112.04"/>
    <n v="330"/>
    <n v="514.02845454545457"/>
    <n v="147.82436363636364"/>
    <n v="3427"/>
    <n v="330"/>
    <n v="549.39893503392875"/>
    <n v="141.10506366269206"/>
    <n v="515.02845454545457"/>
    <n v="148.82436363636364"/>
    <n v="2010"/>
    <x v="0"/>
  </r>
  <r>
    <n v="8335"/>
    <s v="徐州望城花园店"/>
    <x v="3"/>
    <s v="直营"/>
    <m/>
    <x v="0"/>
    <d v="2018-09-08T00:00:00"/>
    <d v="2018-09-08T00:00:00"/>
    <n v="199674.279364035"/>
    <n v="0.26780690276194102"/>
    <n v="53474.1503177048"/>
    <n v="129029.01"/>
    <n v="0.23906864045535201"/>
    <n v="30846.79"/>
    <n v="330"/>
    <n v="389.99699999999996"/>
    <n v="92.475121212121209"/>
    <n v="480"/>
    <n v="330"/>
    <n v="547.05282017543834"/>
    <n v="146.50452141836931"/>
    <n v="390.99699999999996"/>
    <n v="93.475121212121209"/>
    <n v="2018"/>
    <x v="4"/>
  </r>
  <r>
    <n v="5217"/>
    <s v="可乐路店"/>
    <x v="2"/>
    <s v="直营"/>
    <m/>
    <x v="41"/>
    <d v="2009-09-26T00:00:00"/>
    <d v="2009-09-26T00:00:00"/>
    <n v="198610.53205207601"/>
    <n v="0.25869048398037697"/>
    <n v="51378.654660151602"/>
    <n v="168332.03"/>
    <n v="0.28350154156639101"/>
    <n v="47722.39"/>
    <n v="330"/>
    <n v="509.09706060606061"/>
    <n v="143.61330303030303"/>
    <n v="3749"/>
    <n v="330"/>
    <n v="544.13844397829041"/>
    <n v="140.76343742507288"/>
    <n v="510.09706060606061"/>
    <n v="144.61330303030303"/>
    <n v="2009"/>
    <x v="0"/>
  </r>
  <r>
    <n v="6783"/>
    <s v="泰州江洲南路店"/>
    <x v="3"/>
    <s v="直营"/>
    <m/>
    <x v="0"/>
    <d v="2017-06-17T00:00:00"/>
    <d v="2017-06-17T00:00:00"/>
    <n v="198382.79399999999"/>
    <n v="0.27927514884079901"/>
    <n v="55403.384321803598"/>
    <n v="136815.72"/>
    <n v="0.29384393840123102"/>
    <n v="40202.47"/>
    <n v="330"/>
    <n v="413.5930909090909"/>
    <n v="120.82566666666666"/>
    <n v="928"/>
    <n v="330"/>
    <n v="543.51450410958898"/>
    <n v="151.79009403233863"/>
    <n v="414.5930909090909"/>
    <n v="121.82566666666666"/>
    <n v="2017"/>
    <x v="2"/>
  </r>
  <r>
    <n v="9330"/>
    <s v="黄浦斜土路店"/>
    <x v="2"/>
    <s v="直营"/>
    <m/>
    <x v="0"/>
    <d v="2019-01-26T00:00:00"/>
    <d v="2019-01-26T00:00:00"/>
    <n v="197992.373907595"/>
    <n v="0.23887240608750601"/>
    <n v="47294.914742284302"/>
    <n v="52647.360000000001"/>
    <n v="0.19091460616448799"/>
    <n v="10051.15"/>
    <n v="218"/>
    <n v="240.50165137614678"/>
    <n v="45.106192660550455"/>
    <n v="340"/>
    <n v="305"/>
    <n v="542.44486002080816"/>
    <n v="129.57510888297068"/>
    <n v="172.61429508196721"/>
    <n v="32.954590163934427"/>
    <n v="2019"/>
    <x v="3"/>
  </r>
  <r>
    <n v="5032"/>
    <s v="长沙上大垅店"/>
    <x v="4"/>
    <s v="直营"/>
    <m/>
    <x v="0"/>
    <d v="2005-08-20T00:00:00"/>
    <d v="2005-08-20T00:00:00"/>
    <n v="197967.095"/>
    <n v="0.25545230126551399"/>
    <n v="50571.149992598599"/>
    <n v="172145.3"/>
    <n v="0.19135886951313799"/>
    <n v="32941.53"/>
    <n v="330"/>
    <n v="520.65242424242422"/>
    <n v="98.822818181818178"/>
    <n v="5247"/>
    <n v="330"/>
    <n v="542.37560273972599"/>
    <n v="138.55109587013314"/>
    <n v="521.65242424242422"/>
    <n v="99.822818181818178"/>
    <n v="2005"/>
    <x v="0"/>
  </r>
  <r>
    <n v="8948"/>
    <s v="三河第二十一店"/>
    <x v="9"/>
    <s v="控股"/>
    <s v="河北新兴"/>
    <x v="29"/>
    <d v="2016-01-01T00:00:00"/>
    <d v="2019-09-05T00:00:00"/>
    <n v="197286.944411765"/>
    <n v="0.266609145976823"/>
    <n v="52598.503761997497"/>
    <n v="7990.18"/>
    <n v="0.27738924529860398"/>
    <n v="2216.39"/>
    <n v="34"/>
    <n v="234.00529411764705"/>
    <n v="64.187941176470588"/>
    <n v="118"/>
    <n v="83"/>
    <n v="540.512176470589"/>
    <n v="144.10548975889725"/>
    <n v="96.267228915662656"/>
    <n v="26.703493975903612"/>
    <n v="2016"/>
    <x v="1"/>
  </r>
  <r>
    <n v="7099"/>
    <s v="宜昌广福堂二马路店"/>
    <x v="7"/>
    <s v="直营"/>
    <s v="鄂中广福堂"/>
    <x v="0"/>
    <d v="2015-08-16T00:00:00"/>
    <d v="2015-08-16T00:00:00"/>
    <n v="196549.568"/>
    <n v="0.27651446835042298"/>
    <n v="54348.799300025297"/>
    <n v="122843.48"/>
    <n v="0.36249811548809902"/>
    <n v="44530.53"/>
    <n v="330"/>
    <n v="371.25296969696967"/>
    <n v="133.941"/>
    <n v="1599"/>
    <n v="330"/>
    <n v="538.49196712328762"/>
    <n v="148.9008200000693"/>
    <n v="372.25296969696967"/>
    <n v="134.941"/>
    <n v="2015"/>
    <x v="0"/>
  </r>
  <r>
    <n v="5941"/>
    <s v="岳阳八字门店"/>
    <x v="4"/>
    <s v="直营"/>
    <m/>
    <x v="0"/>
    <d v="2015-04-30T00:00:00"/>
    <d v="2015-04-30T00:00:00"/>
    <n v="195721.39799999999"/>
    <n v="0.24407898308422801"/>
    <n v="47771.4797916635"/>
    <n v="108734.11"/>
    <n v="0.26598727850901599"/>
    <n v="28921.89"/>
    <n v="330"/>
    <n v="328.49730303030304"/>
    <n v="86.642090909090911"/>
    <n v="1707"/>
    <n v="330"/>
    <n v="536.22300821917804"/>
    <n v="130.88076655250273"/>
    <n v="329.49730303030304"/>
    <n v="87.642090909090911"/>
    <n v="2015"/>
    <x v="0"/>
  </r>
  <r>
    <n v="8432"/>
    <s v="上海益丰上虹鹤庆路店"/>
    <x v="2"/>
    <s v="控股"/>
    <s v="上海上虹"/>
    <x v="24"/>
    <d v="2018-03-08T00:00:00"/>
    <d v="2018-09-11T00:00:00"/>
    <n v="194553.820320625"/>
    <n v="0.24255898083351099"/>
    <n v="47190.776374236797"/>
    <n v="127199.23"/>
    <n v="0.244772000585224"/>
    <n v="31134.81"/>
    <n v="330"/>
    <n v="384.45221212121209"/>
    <n v="93.347909090909098"/>
    <n v="477"/>
    <n v="330"/>
    <n v="533.02416526198635"/>
    <n v="129.28979828558028"/>
    <n v="385.45221212121209"/>
    <n v="94.347909090909098"/>
    <n v="2018"/>
    <x v="4"/>
  </r>
  <r>
    <n v="5373"/>
    <s v="上海昆明路店"/>
    <x v="2"/>
    <s v="直营"/>
    <m/>
    <x v="40"/>
    <d v="2011-05-28T00:00:00"/>
    <d v="2011-05-28T00:00:00"/>
    <n v="194200.895750055"/>
    <n v="0.26704112195575302"/>
    <n v="51859.625085906999"/>
    <n v="164594.65"/>
    <n v="0.28958419972945698"/>
    <n v="47664.01"/>
    <n v="330"/>
    <n v="497.77166666666665"/>
    <n v="143.43639393939395"/>
    <n v="3140"/>
    <n v="330"/>
    <n v="532.05724863028763"/>
    <n v="142.08116461892328"/>
    <n v="498.77166666666665"/>
    <n v="144.43639393939395"/>
    <n v="2011"/>
    <x v="0"/>
  </r>
  <r>
    <n v="5320"/>
    <s v="南京尧佳路店"/>
    <x v="3"/>
    <s v="直营"/>
    <m/>
    <x v="2"/>
    <d v="2011-03-05T00:00:00"/>
    <d v="2011-03-05T00:00:00"/>
    <n v="193532.448"/>
    <n v="0.25783833834271802"/>
    <n v="49900.0848077185"/>
    <n v="161277.04"/>
    <n v="0.27320900730816999"/>
    <n v="44062.34"/>
    <n v="330"/>
    <n v="487.71830303030305"/>
    <n v="132.52224242424242"/>
    <n v="3224"/>
    <n v="330"/>
    <n v="530.22588493150681"/>
    <n v="136.71256111703698"/>
    <n v="488.71830303030305"/>
    <n v="133.52224242424242"/>
    <n v="2011"/>
    <x v="0"/>
  </r>
  <r>
    <n v="6178"/>
    <s v="上海长逸路店"/>
    <x v="2"/>
    <s v="直营"/>
    <m/>
    <x v="0"/>
    <d v="2015-12-10T00:00:00"/>
    <d v="2015-12-10T00:00:00"/>
    <n v="193476.712881454"/>
    <n v="0.25417397362908301"/>
    <n v="49176.744917772303"/>
    <n v="163980.87"/>
    <n v="0.25600925278662101"/>
    <n v="41980.62"/>
    <n v="330"/>
    <n v="495.91172727272726"/>
    <n v="126.21400000000001"/>
    <n v="1483"/>
    <n v="330"/>
    <n v="530.07318597658627"/>
    <n v="134.73080799389672"/>
    <n v="496.91172727272726"/>
    <n v="127.21400000000001"/>
    <n v="2015"/>
    <x v="0"/>
  </r>
  <r>
    <n v="5776"/>
    <s v="常德文理学院店"/>
    <x v="0"/>
    <s v="直营"/>
    <m/>
    <x v="0"/>
    <d v="2014-06-21T00:00:00"/>
    <d v="2014-06-21T00:00:00"/>
    <n v="192419.53200000001"/>
    <n v="0.26558389851312397"/>
    <n v="51103.529458630801"/>
    <n v="106899.74"/>
    <n v="0.32942493592594302"/>
    <n v="35215.440000000002"/>
    <n v="330"/>
    <n v="322.93860606060605"/>
    <n v="105.71345454545455"/>
    <n v="2020"/>
    <n v="330"/>
    <n v="527.17680000000007"/>
    <n v="140.00966974967344"/>
    <n v="323.93860606060605"/>
    <n v="106.71345454545455"/>
    <n v="2014"/>
    <x v="0"/>
  </r>
  <r>
    <n v="5383"/>
    <s v="湘潭建设南路店"/>
    <x v="4"/>
    <s v="直营"/>
    <m/>
    <x v="0"/>
    <d v="2011-06-18T00:00:00"/>
    <d v="2011-06-18T00:00:00"/>
    <n v="192252.56400000001"/>
    <n v="0.26608774428384901"/>
    <n v="51156.051087546301"/>
    <n v="106806.98"/>
    <n v="0.26939334863695202"/>
    <n v="28773.09"/>
    <n v="330"/>
    <n v="322.65751515151516"/>
    <n v="86.191181818181818"/>
    <n v="3119"/>
    <n v="330"/>
    <n v="526.71935342465758"/>
    <n v="140.15356462341452"/>
    <n v="323.65751515151516"/>
    <n v="87.191181818181818"/>
    <n v="2011"/>
    <x v="0"/>
  </r>
  <r>
    <n v="6491"/>
    <s v="上海瑞丽路店"/>
    <x v="2"/>
    <s v="直营"/>
    <m/>
    <x v="0"/>
    <d v="2016-08-13T00:00:00"/>
    <d v="2016-08-13T00:00:00"/>
    <n v="191674.113668673"/>
    <n v="0.266541731042156"/>
    <n v="51089.150053218997"/>
    <n v="162453.07999999999"/>
    <n v="0.29809271698634499"/>
    <n v="48426.080000000002"/>
    <n v="330"/>
    <n v="491.28206060606055"/>
    <n v="145.74569696969698"/>
    <n v="1236"/>
    <n v="330"/>
    <n v="525.13455799636438"/>
    <n v="139.97027411840821"/>
    <n v="492.28206060606055"/>
    <n v="146.74569696969698"/>
    <n v="2016"/>
    <x v="1"/>
  </r>
  <r>
    <n v="7376"/>
    <s v="南昌创新大道店"/>
    <x v="5"/>
    <s v="直营"/>
    <m/>
    <x v="4"/>
    <d v="2017-10-21T00:00:00"/>
    <d v="2017-10-21T00:00:00"/>
    <n v="191003.41"/>
    <n v="0.27111883362802502"/>
    <n v="51784.621738175498"/>
    <n v="146925.70000000001"/>
    <n v="0.28810534848566299"/>
    <n v="42330.080000000002"/>
    <n v="330"/>
    <n v="444.22939393939396"/>
    <n v="127.27296969696971"/>
    <n v="802"/>
    <n v="330"/>
    <n v="523.29701369863017"/>
    <n v="141.87567599500136"/>
    <n v="445.22939393939396"/>
    <n v="128.27296969696971"/>
    <n v="2017"/>
    <x v="2"/>
  </r>
  <r>
    <n v="9391"/>
    <s v="宝山富联路店"/>
    <x v="2"/>
    <s v="直营"/>
    <m/>
    <x v="0"/>
    <d v="2019-03-30T00:00:00"/>
    <d v="2019-03-30T00:00:00"/>
    <n v="190671.122706408"/>
    <n v="0.240659659907033"/>
    <n v="45886.847544616299"/>
    <n v="51398.31"/>
    <n v="0.22613700722844801"/>
    <n v="11623.06"/>
    <n v="221"/>
    <n v="231.57153846153844"/>
    <n v="51.593031674208142"/>
    <n v="277"/>
    <n v="242"/>
    <n v="522.38663755180278"/>
    <n v="125.71739053319534"/>
    <n v="212.38971074380163"/>
    <n v="48.029173553719005"/>
    <n v="2019"/>
    <x v="3"/>
  </r>
  <r>
    <n v="9389"/>
    <s v="浦东杨高中路店"/>
    <x v="2"/>
    <s v="直营"/>
    <m/>
    <x v="0"/>
    <d v="2019-02-23T00:00:00"/>
    <d v="2019-02-23T00:00:00"/>
    <n v="190430.30307529899"/>
    <n v="0.24736636964419401"/>
    <n v="47106.052741980202"/>
    <n v="50636.56"/>
    <n v="0.21107792472474399"/>
    <n v="10688.26"/>
    <n v="218"/>
    <n v="231.2777981651376"/>
    <n v="48.028715596330279"/>
    <n v="312"/>
    <n v="277"/>
    <n v="521.72685774054514"/>
    <n v="129.05767874515124"/>
    <n v="182.80346570397111"/>
    <n v="38.585776173285197"/>
    <n v="2019"/>
    <x v="3"/>
  </r>
  <r>
    <n v="5950"/>
    <s v="长沙天马路店"/>
    <x v="4"/>
    <s v="直营"/>
    <m/>
    <x v="0"/>
    <d v="2015-05-30T00:00:00"/>
    <d v="2015-05-30T00:00:00"/>
    <n v="190137.8835"/>
    <n v="0.247276493161184"/>
    <n v="47016.629048969698"/>
    <n v="165337.29"/>
    <n v="0.199493169387257"/>
    <n v="32983.660000000003"/>
    <n v="330"/>
    <n v="500.02209090909093"/>
    <n v="98.950484848484862"/>
    <n v="1677"/>
    <n v="330"/>
    <n v="520.92570821917809"/>
    <n v="128.81268232594437"/>
    <n v="501.02209090909093"/>
    <n v="99.950484848484862"/>
    <n v="2015"/>
    <x v="0"/>
  </r>
  <r>
    <n v="8938"/>
    <s v="三河第十一店"/>
    <x v="9"/>
    <s v="控股"/>
    <s v="河北新兴"/>
    <x v="30"/>
    <d v="2006-01-01T00:00:00"/>
    <d v="2019-09-05T00:00:00"/>
    <n v="189877.863088235"/>
    <n v="0.266609145976823"/>
    <n v="50623.174917858501"/>
    <n v="7690.11"/>
    <n v="0.23037121705671301"/>
    <n v="1771.58"/>
    <n v="34"/>
    <n v="225.17970588235292"/>
    <n v="51.105294117647055"/>
    <n v="118"/>
    <n v="83"/>
    <n v="520.2133235294109"/>
    <n v="138.69362991194109"/>
    <n v="92.651927710843367"/>
    <n v="21.344337349397591"/>
    <n v="2006"/>
    <x v="0"/>
  </r>
  <r>
    <n v="5827"/>
    <s v="南昌建设西路店"/>
    <x v="5"/>
    <s v="直营"/>
    <m/>
    <x v="3"/>
    <d v="2014-09-06T00:00:00"/>
    <d v="2014-09-06T00:00:00"/>
    <n v="189269.62853566799"/>
    <n v="0.27612179829960098"/>
    <n v="52261.470194766"/>
    <n v="165858.71"/>
    <n v="0.29148761617644298"/>
    <n v="48345.760000000002"/>
    <n v="330"/>
    <n v="501.60215151515149"/>
    <n v="145.50230303030304"/>
    <n v="1943"/>
    <n v="330"/>
    <n v="518.54692749498076"/>
    <n v="143.18211012264658"/>
    <n v="502.60215151515149"/>
    <n v="146.50230303030304"/>
    <n v="2014"/>
    <x v="0"/>
  </r>
  <r>
    <n v="6321"/>
    <s v="上海新南街店"/>
    <x v="2"/>
    <s v="直营"/>
    <m/>
    <x v="0"/>
    <d v="2016-04-30T00:00:00"/>
    <d v="2016-04-30T00:00:00"/>
    <n v="189045.85065189199"/>
    <n v="0.25366124370147197"/>
    <n v="47953.6055929617"/>
    <n v="160225.5"/>
    <n v="0.30814789156532502"/>
    <n v="49373.15"/>
    <n v="330"/>
    <n v="484.53181818181821"/>
    <n v="148.61560606060607"/>
    <n v="1341"/>
    <n v="330"/>
    <n v="517.93383740244383"/>
    <n v="131.37974135057999"/>
    <n v="485.53181818181821"/>
    <n v="149.61560606060607"/>
    <n v="2016"/>
    <x v="1"/>
  </r>
  <r>
    <n v="8570"/>
    <s v="上海静安虬江路店"/>
    <x v="2"/>
    <s v="直营"/>
    <m/>
    <x v="0"/>
    <d v="2018-11-17T00:00:00"/>
    <d v="2018-11-17T00:00:00"/>
    <n v="188800.20740754501"/>
    <n v="0.26281563883449299"/>
    <n v="49619.647121898699"/>
    <n v="113968.34"/>
    <n v="0.286720855985092"/>
    <n v="32677.1"/>
    <n v="330"/>
    <n v="344.35860606060606"/>
    <n v="98.021515151515146"/>
    <n v="410"/>
    <n v="330"/>
    <n v="517.26084221245208"/>
    <n v="135.94423869013343"/>
    <n v="345.35860606060606"/>
    <n v="99.021515151515146"/>
    <n v="2018"/>
    <x v="4"/>
  </r>
  <r>
    <n v="7014"/>
    <s v="武汉阳光城店"/>
    <x v="8"/>
    <s v="直营"/>
    <m/>
    <x v="3"/>
    <d v="2016-03-19T00:00:00"/>
    <d v="2016-03-19T00:00:00"/>
    <n v="188681.98499999999"/>
    <n v="0.22875455084580301"/>
    <n v="43161.862731369503"/>
    <n v="125787.99"/>
    <n v="0.23260773941932"/>
    <n v="29259.26"/>
    <n v="330"/>
    <n v="380.17572727272727"/>
    <n v="87.664424242424232"/>
    <n v="1383"/>
    <n v="330"/>
    <n v="516.93694520547945"/>
    <n v="118.25167871608083"/>
    <n v="381.17572727272727"/>
    <n v="88.664424242424232"/>
    <n v="2016"/>
    <x v="1"/>
  </r>
  <r>
    <n v="5272"/>
    <s v="淮安承德南路店"/>
    <x v="3"/>
    <s v="直营"/>
    <m/>
    <x v="0"/>
    <d v="2009-02-28T00:00:00"/>
    <d v="2009-02-28T00:00:00"/>
    <n v="188315.37150000001"/>
    <n v="0.26973053609533099"/>
    <n v="50794.406109686402"/>
    <n v="129872.67"/>
    <n v="0.26658041295370299"/>
    <n v="34621.51"/>
    <n v="330"/>
    <n v="392.55354545454543"/>
    <n v="103.91366666666667"/>
    <n v="3959"/>
    <n v="330"/>
    <n v="515.93252465753426"/>
    <n v="139.16275646489424"/>
    <n v="393.55354545454543"/>
    <n v="104.91366666666667"/>
    <n v="2009"/>
    <x v="0"/>
  </r>
  <r>
    <n v="8641"/>
    <s v="泰州市百姓人太湖路店"/>
    <x v="3"/>
    <s v="控股"/>
    <s v="百姓人"/>
    <x v="21"/>
    <d v="2018-12-02T00:00:00"/>
    <d v="2019-04-18T00:00:00"/>
    <n v="188168.007667447"/>
    <n v="0.26726784257799902"/>
    <n v="50291.257451479003"/>
    <n v="38651.4"/>
    <n v="0.21997314456914899"/>
    <n v="8502.27"/>
    <n v="114"/>
    <n v="338.04736842105262"/>
    <n v="73.581315789473692"/>
    <n v="258"/>
    <n v="223"/>
    <n v="515.52878812999177"/>
    <n v="137.78426699035344"/>
    <n v="173.32466367713005"/>
    <n v="38.126771300448432"/>
    <n v="2018"/>
    <x v="4"/>
  </r>
  <r>
    <n v="5224"/>
    <s v="上海芝川路店"/>
    <x v="2"/>
    <s v="直营"/>
    <m/>
    <x v="41"/>
    <d v="2009-12-31T00:00:00"/>
    <d v="2009-12-31T00:00:00"/>
    <n v="188140.60436803501"/>
    <n v="0.25068209205986502"/>
    <n v="47163.480304386401"/>
    <n v="159458.26"/>
    <n v="0.32070511743951002"/>
    <n v="51139.08"/>
    <n v="330"/>
    <n v="482.20684848484854"/>
    <n v="153.9669090909091"/>
    <n v="3653"/>
    <n v="330"/>
    <n v="515.45371059735623"/>
    <n v="129.21501453256548"/>
    <n v="483.20684848484854"/>
    <n v="154.9669090909091"/>
    <n v="2009"/>
    <x v="0"/>
  </r>
  <r>
    <n v="7806"/>
    <s v="武汉南湖公园世家店"/>
    <x v="8"/>
    <s v="直营"/>
    <m/>
    <x v="3"/>
    <d v="2018-04-12T00:00:00"/>
    <d v="2018-04-12T00:00:00"/>
    <n v="187616.91"/>
    <n v="0.26690086492179499"/>
    <n v="50075.115552954601"/>
    <n v="125077.94"/>
    <n v="0.17839340814215501"/>
    <n v="22313.08"/>
    <n v="330"/>
    <n v="378.02406060606063"/>
    <n v="66.61539393939394"/>
    <n v="629"/>
    <n v="330"/>
    <n v="514.0189315068493"/>
    <n v="137.19209740535507"/>
    <n v="379.02406060606063"/>
    <n v="67.61539393939394"/>
    <n v="2018"/>
    <x v="4"/>
  </r>
  <r>
    <n v="5310"/>
    <s v="南京南方花园店"/>
    <x v="3"/>
    <s v="直营"/>
    <m/>
    <x v="2"/>
    <d v="2010-08-28T00:00:00"/>
    <d v="2010-08-28T00:00:00"/>
    <n v="186002.976"/>
    <n v="0.252219876627722"/>
    <n v="46913.647659109098"/>
    <n v="155002.48000000001"/>
    <n v="0.25694272762603498"/>
    <n v="39826.76"/>
    <n v="330"/>
    <n v="468.70448484848487"/>
    <n v="119.68715151515153"/>
    <n v="3413"/>
    <n v="330"/>
    <n v="509.59719452054793"/>
    <n v="128.53054153180574"/>
    <n v="469.70448484848487"/>
    <n v="120.68715151515153"/>
    <n v="2010"/>
    <x v="0"/>
  </r>
  <r>
    <n v="9142"/>
    <s v="上海嘉定海波路店"/>
    <x v="2"/>
    <s v="直营"/>
    <m/>
    <x v="0"/>
    <d v="2018-12-29T00:00:00"/>
    <d v="2018-12-29T00:00:00"/>
    <n v="183753.169382922"/>
    <n v="0.25644997863771202"/>
    <n v="47123.496362862301"/>
    <n v="47516.27"/>
    <n v="0.26307683662880099"/>
    <n v="12500.43"/>
    <n v="212"/>
    <n v="223.13334905660375"/>
    <n v="57.964292452830193"/>
    <n v="368"/>
    <n v="330"/>
    <n v="503.43334077512878"/>
    <n v="129.10546948729399"/>
    <n v="143.98869696969695"/>
    <n v="37.88009090909091"/>
    <n v="2018"/>
    <x v="4"/>
  </r>
  <r>
    <n v="5293"/>
    <s v="南京小卫街店"/>
    <x v="3"/>
    <s v="直营"/>
    <m/>
    <x v="2"/>
    <d v="2010-01-28T00:00:00"/>
    <d v="2010-01-28T00:00:00"/>
    <n v="182622.228"/>
    <n v="0.27241527420774803"/>
    <n v="49749.084317049899"/>
    <n v="152185.19"/>
    <n v="0.24801854897969999"/>
    <n v="37744.75"/>
    <n v="330"/>
    <n v="460.16724242424243"/>
    <n v="113.3780303030303"/>
    <n v="3625"/>
    <n v="330"/>
    <n v="500.33487123287671"/>
    <n v="136.29886114260248"/>
    <n v="461.16724242424243"/>
    <n v="114.3780303030303"/>
    <n v="2010"/>
    <x v="0"/>
  </r>
  <r>
    <n v="5862"/>
    <s v="株洲荷塘二店"/>
    <x v="4"/>
    <s v="直营"/>
    <m/>
    <x v="0"/>
    <d v="2014-11-29T00:00:00"/>
    <d v="2014-11-29T00:00:00"/>
    <n v="182558.538"/>
    <n v="0.253577455606674"/>
    <n v="46292.729565314301"/>
    <n v="101421.41"/>
    <n v="0.243961506746948"/>
    <n v="24742.92"/>
    <n v="330"/>
    <n v="306.33760606060605"/>
    <n v="73.978545454545454"/>
    <n v="1859"/>
    <n v="330"/>
    <n v="500.16037808219176"/>
    <n v="126.82939606935425"/>
    <n v="307.33760606060605"/>
    <n v="74.978545454545454"/>
    <n v="2014"/>
    <x v="0"/>
  </r>
  <r>
    <n v="5308"/>
    <s v="南京公园北路店"/>
    <x v="3"/>
    <s v="直营"/>
    <m/>
    <x v="2"/>
    <d v="2010-07-10T00:00:00"/>
    <d v="2010-07-10T00:00:00"/>
    <n v="180865.82250000001"/>
    <n v="0.27252457282523002"/>
    <n v="49290.381015496401"/>
    <n v="124735.05"/>
    <n v="0.24844356097183601"/>
    <n v="30989.62"/>
    <n v="330"/>
    <n v="376.98500000000001"/>
    <n v="92.907939393939387"/>
    <n v="3462"/>
    <n v="330"/>
    <n v="495.52280136986303"/>
    <n v="135.04213976848328"/>
    <n v="377.98500000000001"/>
    <n v="93.907939393939387"/>
    <n v="2010"/>
    <x v="0"/>
  </r>
  <r>
    <n v="5696"/>
    <s v="常德三星路店"/>
    <x v="0"/>
    <s v="直营"/>
    <m/>
    <x v="0"/>
    <d v="2013-11-30T00:00:00"/>
    <d v="2013-11-30T00:00:00"/>
    <n v="178942.17600000001"/>
    <n v="0.26417907485959502"/>
    <n v="47272.778509042801"/>
    <n v="99412.32"/>
    <n v="0.32666403922572201"/>
    <n v="32474.43"/>
    <n v="330"/>
    <n v="300.24945454545457"/>
    <n v="97.407363636363641"/>
    <n v="2223"/>
    <n v="330"/>
    <n v="490.25253698630138"/>
    <n v="129.51446166861041"/>
    <n v="301.24945454545457"/>
    <n v="98.407363636363641"/>
    <n v="2013"/>
    <x v="0"/>
  </r>
  <r>
    <n v="6594"/>
    <s v="宝龙二店"/>
    <x v="3"/>
    <s v="直营"/>
    <s v="江苏玖玖"/>
    <x v="0"/>
    <d v="2016-09-28T00:00:00"/>
    <d v="2016-09-28T00:00:00"/>
    <n v="176755.783"/>
    <n v="0.26485223468358898"/>
    <n v="46814.164120797497"/>
    <n v="121900.54"/>
    <n v="0.43228586190020202"/>
    <n v="52695.88"/>
    <n v="330"/>
    <n v="368.39557575757573"/>
    <n v="158.68448484848483"/>
    <n v="1190"/>
    <n v="330"/>
    <n v="484.26241917808215"/>
    <n v="128.25798389259589"/>
    <n v="369.39557575757573"/>
    <n v="159.68448484848483"/>
    <n v="2016"/>
    <x v="1"/>
  </r>
  <r>
    <n v="6016"/>
    <s v="南昌火炬二路店"/>
    <x v="5"/>
    <s v="直营"/>
    <m/>
    <x v="3"/>
    <d v="2015-08-29T00:00:00"/>
    <d v="2015-08-29T00:00:00"/>
    <n v="176478.85735892999"/>
    <n v="0.26533054812225898"/>
    <n v="46825.231955034898"/>
    <n v="154650.04"/>
    <n v="0.27930778420749203"/>
    <n v="43194.96"/>
    <n v="330"/>
    <n v="467.63648484848488"/>
    <n v="129.89381818181818"/>
    <n v="1586"/>
    <n v="330"/>
    <n v="483.50371879158899"/>
    <n v="128.28830672612301"/>
    <n v="468.63648484848488"/>
    <n v="130.89381818181818"/>
    <n v="2015"/>
    <x v="0"/>
  </r>
  <r>
    <n v="6081"/>
    <s v="上海场中路二店"/>
    <x v="2"/>
    <s v="直营"/>
    <s v="上海五洲"/>
    <x v="40"/>
    <d v="2015-09-30T00:00:00"/>
    <d v="2015-09-30T00:00:00"/>
    <n v="176258.78084230499"/>
    <n v="0.25661536087708903"/>
    <n v="45230.710653603899"/>
    <n v="149387.84"/>
    <n v="0.28503424375103098"/>
    <n v="42580.65"/>
    <n v="330"/>
    <n v="451.69042424242423"/>
    <n v="128.03227272727273"/>
    <n v="1554"/>
    <n v="330"/>
    <n v="482.90076943097256"/>
    <n v="123.91975521535315"/>
    <n v="452.69042424242423"/>
    <n v="129.03227272727273"/>
    <n v="2015"/>
    <x v="0"/>
  </r>
  <r>
    <n v="5437"/>
    <s v="南京南砖新村店"/>
    <x v="3"/>
    <s v="直营"/>
    <m/>
    <x v="2"/>
    <d v="2011-11-05T00:00:00"/>
    <d v="2011-11-05T00:00:00"/>
    <n v="174934.66800000001"/>
    <n v="0.259549087736132"/>
    <n v="45404.133492823101"/>
    <n v="145778.89000000001"/>
    <n v="0.26925352497882199"/>
    <n v="39251.480000000003"/>
    <n v="330"/>
    <n v="440.75421212121216"/>
    <n v="117.9438787878788"/>
    <n v="2979"/>
    <n v="330"/>
    <n v="479.27306301369862"/>
    <n v="124.39488628170713"/>
    <n v="441.75421212121216"/>
    <n v="118.9438787878788"/>
    <n v="2011"/>
    <x v="0"/>
  </r>
  <r>
    <n v="7173"/>
    <s v="上海延长西路店"/>
    <x v="2"/>
    <s v="直营"/>
    <m/>
    <x v="41"/>
    <d v="2017-07-29T00:00:00"/>
    <d v="2017-07-29T00:00:00"/>
    <n v="174469.014631856"/>
    <n v="0.25685355085019201"/>
    <n v="44812.985921526299"/>
    <n v="114067.79"/>
    <n v="0.25764065386030499"/>
    <n v="29388.5"/>
    <n v="330"/>
    <n v="344.65996969696965"/>
    <n v="88.056060606060612"/>
    <n v="886"/>
    <n v="330"/>
    <n v="477.9973003612493"/>
    <n v="122.7753038945926"/>
    <n v="345.65996969696965"/>
    <n v="89.056060606060612"/>
    <n v="2017"/>
    <x v="2"/>
  </r>
  <r>
    <n v="5846"/>
    <s v="湘潭湖湘路店"/>
    <x v="4"/>
    <s v="直营"/>
    <m/>
    <x v="0"/>
    <d v="2014-11-15T00:00:00"/>
    <d v="2014-11-15T00:00:00"/>
    <n v="172738.8"/>
    <n v="0.23788647955182601"/>
    <n v="41092.225014007003"/>
    <n v="95966"/>
    <n v="0.31593303878457002"/>
    <n v="30318.83"/>
    <n v="330"/>
    <n v="289.80606060606061"/>
    <n v="90.87524242424243"/>
    <n v="1873"/>
    <n v="330"/>
    <n v="473.25698630136981"/>
    <n v="112.58143839453973"/>
    <n v="290.80606060606061"/>
    <n v="91.87524242424243"/>
    <n v="2014"/>
    <x v="0"/>
  </r>
  <r>
    <n v="5533"/>
    <s v="上海崮山路店"/>
    <x v="2"/>
    <s v="直营"/>
    <m/>
    <x v="41"/>
    <d v="2012-05-19T00:00:00"/>
    <d v="2012-05-19T00:00:00"/>
    <n v="172713.13064147899"/>
    <n v="0.25033582018482098"/>
    <n v="43236.283215822703"/>
    <n v="146382.73000000001"/>
    <n v="0.296676049148694"/>
    <n v="43428.25"/>
    <n v="330"/>
    <n v="442.58403030303032"/>
    <n v="130.60075757575757"/>
    <n v="2783"/>
    <n v="330"/>
    <n v="473.18665929172323"/>
    <n v="118.45557045430877"/>
    <n v="443.58403030303032"/>
    <n v="131.60075757575757"/>
    <n v="2012"/>
    <x v="0"/>
  </r>
  <r>
    <n v="8375"/>
    <s v="长沙麓谷林语店"/>
    <x v="4"/>
    <s v="直营"/>
    <m/>
    <x v="0"/>
    <d v="2018-09-28T00:00:00"/>
    <d v="2018-09-28T00:00:00"/>
    <n v="171753.286803519"/>
    <n v="0.25245257604043397"/>
    <n v="43359.559696959899"/>
    <n v="89144.4"/>
    <n v="0.207809688550262"/>
    <n v="18525.07"/>
    <n v="330"/>
    <n v="269.13454545454545"/>
    <n v="55.136575757575756"/>
    <n v="460"/>
    <n v="330"/>
    <n v="470.5569501466274"/>
    <n v="118.7933142382463"/>
    <n v="270.13454545454545"/>
    <n v="56.136575757575756"/>
    <n v="2018"/>
    <x v="4"/>
  </r>
  <r>
    <n v="6348"/>
    <s v="南京百润路店"/>
    <x v="3"/>
    <s v="直营"/>
    <m/>
    <x v="2"/>
    <d v="2016-04-30T00:00:00"/>
    <d v="2016-04-30T00:00:00"/>
    <n v="171444.79199999999"/>
    <n v="0.27014412700139301"/>
    <n v="46314.803663775398"/>
    <n v="142870.66"/>
    <n v="0.21432735034611"/>
    <n v="30621.09"/>
    <n v="330"/>
    <n v="431.94139393939395"/>
    <n v="91.791181818181812"/>
    <n v="1341"/>
    <n v="330"/>
    <n v="469.71175890410956"/>
    <n v="126.88987305143945"/>
    <n v="432.94139393939395"/>
    <n v="92.791181818181812"/>
    <n v="2016"/>
    <x v="1"/>
  </r>
  <r>
    <n v="7380"/>
    <s v="上海洪山路店"/>
    <x v="2"/>
    <s v="直营"/>
    <m/>
    <x v="0"/>
    <d v="2017-10-28T00:00:00"/>
    <d v="2017-10-28T00:00:00"/>
    <n v="171356.11072474401"/>
    <n v="0.25069080086103301"/>
    <n v="42957.400630017997"/>
    <n v="145232.59"/>
    <n v="0.25850107059304001"/>
    <n v="37542.78"/>
    <n v="330"/>
    <n v="439.09875757575759"/>
    <n v="112.76599999999999"/>
    <n v="795"/>
    <n v="330"/>
    <n v="469.46879650614795"/>
    <n v="117.69150857539178"/>
    <n v="440.09875757575759"/>
    <n v="113.76599999999999"/>
    <n v="2017"/>
    <x v="2"/>
  </r>
  <r>
    <n v="8086"/>
    <s v="长沙长沙大道店"/>
    <x v="4"/>
    <s v="直营"/>
    <m/>
    <x v="0"/>
    <d v="2018-07-21T00:00:00"/>
    <d v="2018-07-21T00:00:00"/>
    <n v="171290.14199999999"/>
    <n v="0.23678318443322299"/>
    <n v="40558.625284779002"/>
    <n v="95161.19"/>
    <n v="0.20859879957364999"/>
    <n v="19850.509999999998"/>
    <n v="330"/>
    <n v="287.36724242424242"/>
    <n v="59.153060606060599"/>
    <n v="529"/>
    <n v="330"/>
    <n v="469.28806027397258"/>
    <n v="111.11952132816165"/>
    <n v="288.36724242424242"/>
    <n v="60.153060606060599"/>
    <n v="2018"/>
    <x v="4"/>
  </r>
  <r>
    <n v="5275"/>
    <s v="淮安健康东路店"/>
    <x v="3"/>
    <s v="直营"/>
    <m/>
    <x v="0"/>
    <d v="2009-06-20T00:00:00"/>
    <d v="2009-06-20T00:00:00"/>
    <n v="170793.372558309"/>
    <n v="0.27001494822710698"/>
    <n v="46116.763648864799"/>
    <n v="110688.95"/>
    <n v="0.285118884947413"/>
    <n v="31559.51"/>
    <n v="330"/>
    <n v="334.42106060606062"/>
    <n v="94.634878787878776"/>
    <n v="3847"/>
    <n v="330"/>
    <n v="467.92704810495616"/>
    <n v="126.34729766812274"/>
    <n v="335.42106060606062"/>
    <n v="95.634878787878776"/>
    <n v="2009"/>
    <x v="0"/>
  </r>
  <r>
    <n v="6217"/>
    <s v="南京天景山店"/>
    <x v="3"/>
    <s v="直营"/>
    <s v="江苏开心"/>
    <x v="0"/>
    <d v="2016-03-22T00:00:00"/>
    <d v="2016-03-22T00:00:00"/>
    <n v="169306.64"/>
    <n v="0.27622404902467101"/>
    <n v="46766.565627562297"/>
    <n v="116763.2"/>
    <n v="0.27295166627841599"/>
    <n v="31870.71"/>
    <n v="330"/>
    <n v="352.82787878787877"/>
    <n v="95.577909090909088"/>
    <n v="1380"/>
    <n v="330"/>
    <n v="463.85380821917812"/>
    <n v="128.12757706181452"/>
    <n v="353.82787878787877"/>
    <n v="96.577909090909088"/>
    <n v="2016"/>
    <x v="1"/>
  </r>
  <r>
    <n v="5785"/>
    <s v="国权北路店"/>
    <x v="2"/>
    <s v="直营"/>
    <m/>
    <x v="0"/>
    <d v="2014-06-21T00:00:00"/>
    <d v="2014-06-21T00:00:00"/>
    <n v="169149.74693920999"/>
    <n v="0.24503947113598201"/>
    <n v="41448.364532769301"/>
    <n v="143362.59"/>
    <n v="0.23636208023306499"/>
    <n v="33885.480000000003"/>
    <n v="330"/>
    <n v="433.4320909090909"/>
    <n v="101.68327272727274"/>
    <n v="2020"/>
    <n v="330"/>
    <n v="463.42396421701369"/>
    <n v="113.55716310347754"/>
    <n v="434.4320909090909"/>
    <n v="102.68327272727274"/>
    <n v="2014"/>
    <x v="0"/>
  </r>
  <r>
    <n v="8453"/>
    <s v="上海益丰上虹水清店"/>
    <x v="2"/>
    <s v="控股"/>
    <s v="上海上虹"/>
    <x v="46"/>
    <d v="2004-12-21T00:00:00"/>
    <d v="2018-09-11T00:00:00"/>
    <n v="168125.68045914799"/>
    <n v="0.25519837452649402"/>
    <n v="42905.400369335301"/>
    <n v="109920.52"/>
    <n v="0.26883342618830403"/>
    <n v="29550.31"/>
    <n v="330"/>
    <n v="332.09248484848484"/>
    <n v="88.546393939393937"/>
    <n v="477"/>
    <n v="330"/>
    <n v="460.61830262780273"/>
    <n v="117.54904210776795"/>
    <n v="333.09248484848484"/>
    <n v="89.546393939393937"/>
    <n v="2004"/>
    <x v="0"/>
  </r>
  <r>
    <n v="5213"/>
    <s v="延吉东路店"/>
    <x v="2"/>
    <s v="直营"/>
    <m/>
    <x v="0"/>
    <d v="2009-07-18T00:00:00"/>
    <d v="2009-07-18T00:00:00"/>
    <n v="167414.23534399399"/>
    <n v="0.26022596836140699"/>
    <n v="43565.531509875298"/>
    <n v="141891.66"/>
    <n v="0.24505111857878001"/>
    <n v="34770.71"/>
    <n v="330"/>
    <n v="428.97472727272731"/>
    <n v="104.36578787878787"/>
    <n v="3819"/>
    <n v="330"/>
    <n v="458.66913792875067"/>
    <n v="119.35762057500082"/>
    <n v="429.97472727272731"/>
    <n v="105.36578787878787"/>
    <n v="2009"/>
    <x v="0"/>
  </r>
  <r>
    <n v="9772"/>
    <s v="荣广大药房"/>
    <x v="2"/>
    <s v="控股"/>
    <s v="隆顺堂"/>
    <x v="37"/>
    <d v="2010-01-15T00:00:00"/>
    <d v="2019-04-18T00:00:00"/>
    <n v="167070.20024843901"/>
    <n v="0.26533870248243602"/>
    <n v="44330.190157401499"/>
    <n v="33013.050000000003"/>
    <n v="0.26021376395092199"/>
    <n v="8590.4500000000007"/>
    <n v="162"/>
    <n v="202.78425925925927"/>
    <n v="52.027469135802477"/>
    <n v="258"/>
    <n v="223"/>
    <n v="457.72657602312057"/>
    <n v="121.45257577370273"/>
    <n v="148.04058295964126"/>
    <n v="38.522197309417045"/>
    <n v="2010"/>
    <x v="0"/>
  </r>
  <r>
    <n v="8939"/>
    <s v="三河第十二店"/>
    <x v="9"/>
    <s v="控股"/>
    <s v="河北新兴"/>
    <x v="29"/>
    <d v="2015-01-01T00:00:00"/>
    <d v="2019-09-05T00:00:00"/>
    <n v="166915.30778688501"/>
    <n v="0.26412917619506099"/>
    <n v="44087.202740095097"/>
    <n v="12128.45"/>
    <n v="0.24451269535678499"/>
    <n v="2965.56"/>
    <n v="61"/>
    <n v="197.82704918032789"/>
    <n v="47.615737704918033"/>
    <n v="118"/>
    <n v="83"/>
    <n v="457.30221311475344"/>
    <n v="120.78685682217835"/>
    <n v="146.12590361445783"/>
    <n v="35.729638554216869"/>
    <n v="2015"/>
    <x v="0"/>
  </r>
  <r>
    <n v="5881"/>
    <s v="南京花生唐店"/>
    <x v="3"/>
    <s v="直营"/>
    <m/>
    <x v="2"/>
    <d v="2015-01-31T00:00:00"/>
    <d v="2015-01-31T00:00:00"/>
    <n v="166421.84400000001"/>
    <n v="0.27373059314204701"/>
    <n v="45554.7500699132"/>
    <n v="138684.87"/>
    <n v="0.24402337471996799"/>
    <n v="33842.35"/>
    <n v="330"/>
    <n v="419.25718181818178"/>
    <n v="101.55257575757575"/>
    <n v="1796"/>
    <n v="330"/>
    <n v="455.95025753424659"/>
    <n v="124.80753443811835"/>
    <n v="420.25718181818178"/>
    <n v="102.55257575757575"/>
    <n v="2015"/>
    <x v="0"/>
  </r>
  <r>
    <n v="9750"/>
    <s v="徐汇嘉川路店"/>
    <x v="2"/>
    <s v="直营"/>
    <m/>
    <x v="0"/>
    <d v="2019-04-20T00:00:00"/>
    <d v="2019-04-20T00:00:00"/>
    <n v="166093.25788844001"/>
    <n v="0.23710225884813099"/>
    <n v="39381.086624794298"/>
    <n v="26944.82"/>
    <n v="0.18445994443458899"/>
    <n v="4970.24"/>
    <n v="133"/>
    <n v="201.59263157894736"/>
    <n v="36.37022556390977"/>
    <n v="256"/>
    <n v="221"/>
    <n v="455.05002161216441"/>
    <n v="107.89338801313507"/>
    <n v="121.92226244343891"/>
    <n v="22.489773755656106"/>
    <n v="2019"/>
    <x v="3"/>
  </r>
  <r>
    <n v="6533"/>
    <s v="南昌榴云路店"/>
    <x v="5"/>
    <s v="直营"/>
    <m/>
    <x v="3"/>
    <d v="2016-09-24T00:00:00"/>
    <d v="2016-09-24T00:00:00"/>
    <n v="165745.51074597999"/>
    <n v="0.27810725766303901"/>
    <n v="46095.029463524203"/>
    <n v="145244.31"/>
    <n v="0.26991336183840903"/>
    <n v="39203.379999999997"/>
    <n v="330"/>
    <n v="439.13427272727273"/>
    <n v="117.7981212121212"/>
    <n v="1194"/>
    <n v="330"/>
    <n v="454.09728971501369"/>
    <n v="126.28775195486082"/>
    <n v="440.13427272727273"/>
    <n v="118.7981212121212"/>
    <n v="2016"/>
    <x v="1"/>
  </r>
  <r>
    <n v="6183"/>
    <s v="上海新崇西路店"/>
    <x v="2"/>
    <s v="直营"/>
    <m/>
    <x v="0"/>
    <d v="2016-01-28T00:00:00"/>
    <d v="2016-01-28T00:00:00"/>
    <n v="165316.278352372"/>
    <n v="0.23437783695249401"/>
    <n v="38746.471733265302"/>
    <n v="140113.54"/>
    <n v="0.36592609108298901"/>
    <n v="51271.199999999997"/>
    <n v="330"/>
    <n v="423.58648484848487"/>
    <n v="154.36727272727271"/>
    <n v="1434"/>
    <n v="330"/>
    <n v="452.92131055444383"/>
    <n v="106.15471707743919"/>
    <n v="424.58648484848487"/>
    <n v="155.36727272727271"/>
    <n v="2016"/>
    <x v="1"/>
  </r>
  <r>
    <n v="5059"/>
    <s v="长沙树木岭店"/>
    <x v="4"/>
    <s v="直营"/>
    <m/>
    <x v="0"/>
    <d v="2007-12-22T00:00:00"/>
    <d v="2007-12-22T00:00:00"/>
    <n v="163199.51300000001"/>
    <n v="0.244153683862596"/>
    <n v="39845.762303531599"/>
    <n v="141912.62"/>
    <n v="0.20121290129094899"/>
    <n v="28554.65"/>
    <n v="330"/>
    <n v="429.03824242424241"/>
    <n v="85.529242424242426"/>
    <n v="4393"/>
    <n v="330"/>
    <n v="447.12195342465753"/>
    <n v="109.16647206447013"/>
    <n v="430.03824242424241"/>
    <n v="86.529242424242426"/>
    <n v="2007"/>
    <x v="0"/>
  </r>
  <r>
    <n v="6015"/>
    <s v="苏州粤海大药房"/>
    <x v="3"/>
    <s v="收购"/>
    <s v="粤海"/>
    <x v="49"/>
    <d v="2003-02-28T00:00:00"/>
    <d v="2015-08-01T00:00:00"/>
    <n v="161333.80799999999"/>
    <n v="0.26582662671969998"/>
    <n v="42886.821956483698"/>
    <n v="134444.84"/>
    <n v="0.17683192601516001"/>
    <n v="23774.14"/>
    <n v="330"/>
    <n v="406.40860606060608"/>
    <n v="71.042848484848477"/>
    <n v="1614"/>
    <n v="330"/>
    <n v="442.01043287671229"/>
    <n v="117.49814234653068"/>
    <n v="407.40860606060608"/>
    <n v="72.042848484848477"/>
    <n v="2003"/>
    <x v="0"/>
  </r>
  <r>
    <n v="5956"/>
    <s v="上海中山二路店"/>
    <x v="2"/>
    <s v="直营"/>
    <m/>
    <x v="0"/>
    <d v="2015-05-23T00:00:00"/>
    <d v="2015-05-23T00:00:00"/>
    <n v="160697.67462251399"/>
    <n v="0.25934711208654798"/>
    <n v="41676.477832372701"/>
    <n v="136199.04999999999"/>
    <n v="0.25233156912621602"/>
    <n v="34367.32"/>
    <n v="330"/>
    <n v="411.72439393939391"/>
    <n v="103.14339393939395"/>
    <n v="1684"/>
    <n v="330"/>
    <n v="440.26760170551779"/>
    <n v="114.18213104759644"/>
    <n v="412.72439393939391"/>
    <n v="104.14339393939395"/>
    <n v="2015"/>
    <x v="0"/>
  </r>
  <r>
    <n v="6957"/>
    <s v="武汉融侨华府店"/>
    <x v="8"/>
    <s v="直营"/>
    <m/>
    <x v="9"/>
    <d v="2014-03-29T00:00:00"/>
    <d v="2014-03-29T00:00:00"/>
    <n v="160388.9705"/>
    <n v="0.24030676124415501"/>
    <n v="38542.554040139301"/>
    <n v="139468.67000000001"/>
    <n v="0.22040591625344999"/>
    <n v="30739.72"/>
    <n v="330"/>
    <n v="421.63233333333335"/>
    <n v="92.150666666666666"/>
    <n v="2104"/>
    <n v="330"/>
    <n v="439.42183698630134"/>
    <n v="105.59603846613507"/>
    <n v="422.63233333333335"/>
    <n v="93.150666666666666"/>
    <n v="2014"/>
    <x v="0"/>
  </r>
  <r>
    <n v="6508"/>
    <s v="徐州堤北小区店"/>
    <x v="3"/>
    <s v="直营"/>
    <m/>
    <x v="0"/>
    <d v="2016-08-20T00:00:00"/>
    <d v="2016-08-20T00:00:00"/>
    <n v="159474.0595"/>
    <n v="0.27161174727632797"/>
    <n v="43315.027946044102"/>
    <n v="109982.11"/>
    <n v="0.259626224665084"/>
    <n v="28554.240000000002"/>
    <n v="330"/>
    <n v="332.2791212121212"/>
    <n v="85.528000000000006"/>
    <n v="1229"/>
    <n v="330"/>
    <n v="436.9152315068493"/>
    <n v="118.67130944121672"/>
    <n v="333.2791212121212"/>
    <n v="86.528000000000006"/>
    <n v="2016"/>
    <x v="1"/>
  </r>
  <r>
    <n v="9201"/>
    <s v="松江平高广场店"/>
    <x v="2"/>
    <s v="直营"/>
    <m/>
    <x v="0"/>
    <d v="2019-01-19T00:00:00"/>
    <d v="2019-01-19T00:00:00"/>
    <n v="159315.534839211"/>
    <n v="0.26169395070644003"/>
    <n v="41691.911720982498"/>
    <n v="41779.980000000003"/>
    <n v="0.20562503859504"/>
    <n v="8591.01"/>
    <n v="215"/>
    <n v="193.32548837209305"/>
    <n v="38.958186046511628"/>
    <n v="347"/>
    <n v="312"/>
    <n v="436.48091736770135"/>
    <n v="114.22441567392465"/>
    <n v="133.91019230769231"/>
    <n v="27.535288461538464"/>
    <n v="2019"/>
    <x v="3"/>
  </r>
  <r>
    <n v="5576"/>
    <s v="长沙王家湾店"/>
    <x v="4"/>
    <s v="直营"/>
    <m/>
    <x v="0"/>
    <d v="2012-08-25T00:00:00"/>
    <d v="2012-08-25T00:00:00"/>
    <n v="158709.59099999999"/>
    <n v="0.25094128784513697"/>
    <n v="39826.789158915002"/>
    <n v="138008.34"/>
    <n v="0.21241056881055201"/>
    <n v="29314.43"/>
    <n v="330"/>
    <n v="417.20709090909088"/>
    <n v="87.831606060606063"/>
    <n v="2685"/>
    <n v="330"/>
    <n v="434.82079726027393"/>
    <n v="109.11449084634248"/>
    <n v="418.20709090909088"/>
    <n v="88.831606060606063"/>
    <n v="2012"/>
    <x v="0"/>
  </r>
  <r>
    <n v="6156"/>
    <s v="长沙木莲路店"/>
    <x v="4"/>
    <s v="直营"/>
    <m/>
    <x v="0"/>
    <d v="2015-12-12T00:00:00"/>
    <d v="2015-12-12T00:00:00"/>
    <n v="157509.32449999999"/>
    <n v="0.25764533758010899"/>
    <n v="40581.543082817399"/>
    <n v="136964.63"/>
    <n v="0.22444152187320199"/>
    <n v="30740.55"/>
    <n v="330"/>
    <n v="414.04433333333333"/>
    <n v="92.153181818181821"/>
    <n v="1481"/>
    <n v="330"/>
    <n v="431.53239589041095"/>
    <n v="111.18230981593808"/>
    <n v="415.04433333333333"/>
    <n v="93.153181818181821"/>
    <n v="2015"/>
    <x v="0"/>
  </r>
  <r>
    <n v="7199"/>
    <s v="吉首世纪大道店"/>
    <x v="0"/>
    <s v="直营"/>
    <m/>
    <x v="0"/>
    <d v="2017-07-29T00:00:00"/>
    <d v="2017-07-29T00:00:00"/>
    <n v="156912.12"/>
    <n v="0.26687556093849502"/>
    <n v="41876.010043048402"/>
    <n v="78456.06"/>
    <n v="0.33434294304353301"/>
    <n v="26231.23"/>
    <n v="330"/>
    <n v="236.74563636363635"/>
    <n v="78.488575757575759"/>
    <n v="886"/>
    <n v="330"/>
    <n v="429.89621917808216"/>
    <n v="114.72879463848878"/>
    <n v="237.74563636363635"/>
    <n v="79.488575757575759"/>
    <n v="2017"/>
    <x v="2"/>
  </r>
  <r>
    <n v="5625"/>
    <s v="南京河定桥店"/>
    <x v="3"/>
    <s v="直营"/>
    <m/>
    <x v="2"/>
    <d v="2012-12-22T00:00:00"/>
    <d v="2012-12-22T00:00:00"/>
    <n v="156809.17199999999"/>
    <n v="0.26247778512495001"/>
    <n v="41158.924153837303"/>
    <n v="130674.31"/>
    <n v="0.27329870729755501"/>
    <n v="35713.120000000003"/>
    <n v="330"/>
    <n v="394.98275757575755"/>
    <n v="107.22157575757576"/>
    <n v="2566"/>
    <n v="330"/>
    <n v="429.61416986301367"/>
    <n v="112.76417576393781"/>
    <n v="395.98275757575755"/>
    <n v="108.22157575757576"/>
    <n v="2012"/>
    <x v="0"/>
  </r>
  <r>
    <n v="5880"/>
    <s v="南京天润广场店"/>
    <x v="3"/>
    <s v="直营"/>
    <m/>
    <x v="2"/>
    <d v="2014-12-31T00:00:00"/>
    <d v="2014-12-31T00:00:00"/>
    <n v="156045.264"/>
    <n v="0.25706112533726899"/>
    <n v="40113.1711673912"/>
    <n v="130037.72"/>
    <n v="0.226904239785195"/>
    <n v="29506.11"/>
    <n v="330"/>
    <n v="393.053696969697"/>
    <n v="88.412454545454551"/>
    <n v="1827"/>
    <n v="330"/>
    <n v="427.5212712328767"/>
    <n v="109.89909908874301"/>
    <n v="394.053696969697"/>
    <n v="89.412454545454551"/>
    <n v="2014"/>
    <x v="0"/>
  </r>
  <r>
    <n v="6764"/>
    <s v="南通钟秀西路店"/>
    <x v="3"/>
    <s v="收购"/>
    <s v="江苏南通"/>
    <x v="48"/>
    <d v="2012-09-01T00:00:00"/>
    <d v="2017-04-07T00:00:00"/>
    <n v="154694.64199999999"/>
    <n v="0.27474230826583501"/>
    <n v="42501.163019437001"/>
    <n v="106685.96"/>
    <n v="0.26578436375320602"/>
    <n v="28355.46"/>
    <n v="330"/>
    <n v="322.29078787878791"/>
    <n v="84.925636363636357"/>
    <n v="999"/>
    <n v="330"/>
    <n v="423.82093698630138"/>
    <n v="116.44154251900548"/>
    <n v="323.29078787878791"/>
    <n v="85.925636363636357"/>
    <n v="2012"/>
    <x v="0"/>
  </r>
  <r>
    <n v="7287"/>
    <s v="南京汇景家园店"/>
    <x v="3"/>
    <s v="直营"/>
    <m/>
    <x v="8"/>
    <d v="2017-09-30T00:00:00"/>
    <d v="2017-09-30T00:00:00"/>
    <n v="154086.42499999999"/>
    <n v="0.26727244970585401"/>
    <n v="41183.056276167299"/>
    <n v="106266.5"/>
    <n v="0.25912662974690998"/>
    <n v="27536.48"/>
    <n v="330"/>
    <n v="321.01969696969695"/>
    <n v="82.443878787878788"/>
    <n v="823"/>
    <n v="330"/>
    <n v="422.15458904109585"/>
    <n v="112.83029116758163"/>
    <n v="322.01969696969695"/>
    <n v="83.443878787878788"/>
    <n v="2017"/>
    <x v="2"/>
  </r>
  <r>
    <n v="5284"/>
    <s v="南京热河南路店"/>
    <x v="3"/>
    <s v="直营"/>
    <m/>
    <x v="2"/>
    <d v="2009-10-31T00:00:00"/>
    <d v="2009-10-31T00:00:00"/>
    <n v="154044.30249999999"/>
    <n v="0.26414340144918502"/>
    <n v="40689.7860362172"/>
    <n v="106237.45"/>
    <n v="0.273396622377514"/>
    <n v="29044.959999999999"/>
    <n v="330"/>
    <n v="320.93166666666667"/>
    <n v="87.015030303030301"/>
    <n v="3714"/>
    <n v="330"/>
    <n v="422.03918493150684"/>
    <n v="111.47886585264986"/>
    <n v="321.93166666666667"/>
    <n v="88.015030303030301"/>
    <n v="2009"/>
    <x v="0"/>
  </r>
  <r>
    <n v="5531"/>
    <s v="徐州坝子街店"/>
    <x v="3"/>
    <s v="直营"/>
    <m/>
    <x v="0"/>
    <d v="2012-05-26T00:00:00"/>
    <d v="2012-05-26T00:00:00"/>
    <n v="153670.4345"/>
    <n v="0.26502007181169501"/>
    <n v="40725.749586524398"/>
    <n v="105979.61"/>
    <n v="0.25275635568011601"/>
    <n v="26787.02"/>
    <n v="330"/>
    <n v="320.15033333333332"/>
    <n v="80.172787878787886"/>
    <n v="2776"/>
    <n v="330"/>
    <n v="421.0148890410959"/>
    <n v="111.5773961274641"/>
    <n v="321.15033333333332"/>
    <n v="81.172787878787886"/>
    <n v="2012"/>
    <x v="0"/>
  </r>
  <r>
    <n v="5797"/>
    <s v="松江环城路店"/>
    <x v="2"/>
    <s v="直营"/>
    <m/>
    <x v="41"/>
    <d v="2014-08-02T00:00:00"/>
    <d v="2014-08-02T00:00:00"/>
    <n v="152291.13363120999"/>
    <n v="0.26223937286050703"/>
    <n v="39936.731375664102"/>
    <n v="129074.1"/>
    <n v="0.32733739766537201"/>
    <n v="42250.78"/>
    <n v="330"/>
    <n v="390.13363636363636"/>
    <n v="127.03266666666667"/>
    <n v="1978"/>
    <n v="330"/>
    <n v="417.23598255126024"/>
    <n v="109.41570239907973"/>
    <n v="391.13363636363636"/>
    <n v="128.03266666666667"/>
    <n v="2014"/>
    <x v="0"/>
  </r>
  <r>
    <n v="7183"/>
    <s v="南京同曦鸣城店"/>
    <x v="3"/>
    <s v="直营"/>
    <m/>
    <x v="8"/>
    <d v="2017-06-30T00:00:00"/>
    <d v="2017-06-30T00:00:00"/>
    <n v="152143.04800000001"/>
    <n v="0.26210239098238203"/>
    <n v="39877.056652147301"/>
    <n v="104926.24"/>
    <n v="0.23674764291563299"/>
    <n v="24841.040000000001"/>
    <n v="330"/>
    <n v="316.95830303030306"/>
    <n v="74.275878787878796"/>
    <n v="915"/>
    <n v="330"/>
    <n v="416.8302684931507"/>
    <n v="109.25221000588301"/>
    <n v="317.95830303030306"/>
    <n v="75.275878787878796"/>
    <n v="2017"/>
    <x v="2"/>
  </r>
  <r>
    <n v="8500"/>
    <s v="上海松江区荣乐西路店"/>
    <x v="2"/>
    <s v="直营"/>
    <m/>
    <x v="0"/>
    <d v="2018-10-27T00:00:00"/>
    <d v="2018-10-27T00:00:00"/>
    <n v="151207.34725102299"/>
    <n v="0.244483375131679"/>
    <n v="36967.682600637898"/>
    <n v="92358.98"/>
    <n v="0.26900156324809998"/>
    <n v="24844.71"/>
    <n v="330"/>
    <n v="278.87569696969695"/>
    <n v="74.286999999999992"/>
    <n v="431"/>
    <n v="330"/>
    <n v="414.26670479732326"/>
    <n v="101.28132219352848"/>
    <n v="279.87569696969695"/>
    <n v="75.286999999999992"/>
    <n v="2018"/>
    <x v="4"/>
  </r>
  <r>
    <n v="6023"/>
    <s v="株洲庐山路店"/>
    <x v="4"/>
    <s v="直营"/>
    <m/>
    <x v="0"/>
    <d v="2015-08-15T00:00:00"/>
    <d v="2015-08-15T00:00:00"/>
    <n v="150283.53"/>
    <n v="0.263797047480267"/>
    <n v="39644.351498912103"/>
    <n v="83490.850000000006"/>
    <n v="0.34125595798821101"/>
    <n v="28491.75"/>
    <n v="330"/>
    <n v="252.00257575757578"/>
    <n v="85.338636363636368"/>
    <n v="1600"/>
    <n v="330"/>
    <n v="411.73569863013699"/>
    <n v="108.61466164085508"/>
    <n v="253.00257575757578"/>
    <n v="86.338636363636368"/>
    <n v="2015"/>
    <x v="0"/>
  </r>
  <r>
    <n v="7800"/>
    <s v="长沙城西小区店"/>
    <x v="4"/>
    <s v="直营"/>
    <m/>
    <x v="0"/>
    <d v="2018-03-31T00:00:00"/>
    <d v="2018-03-31T00:00:00"/>
    <n v="150210.54"/>
    <n v="0.24844347488860699"/>
    <n v="37318.828522494099"/>
    <n v="83450.3"/>
    <n v="0.22126019918442499"/>
    <n v="18464.23"/>
    <n v="330"/>
    <n v="251.87969696969697"/>
    <n v="54.952212121212121"/>
    <n v="641"/>
    <n v="330"/>
    <n v="411.53572602739729"/>
    <n v="102.24336581505233"/>
    <n v="252.87969696969697"/>
    <n v="55.952212121212121"/>
    <n v="2018"/>
    <x v="4"/>
  </r>
  <r>
    <n v="8061"/>
    <s v="上海西宝兴路店"/>
    <x v="2"/>
    <s v="直营"/>
    <m/>
    <x v="0"/>
    <d v="2018-07-28T00:00:00"/>
    <d v="2018-07-28T00:00:00"/>
    <n v="149508.95435984101"/>
    <n v="0.25414441850390201"/>
    <n v="37996.866266908299"/>
    <n v="97748.91"/>
    <n v="0.29383222789901198"/>
    <n v="28721.78"/>
    <n v="330"/>
    <n v="295.20881818181817"/>
    <n v="86.035696969696971"/>
    <n v="522"/>
    <n v="330"/>
    <n v="409.6135735886055"/>
    <n v="104.10100347098164"/>
    <n v="296.20881818181817"/>
    <n v="87.035696969696971"/>
    <n v="2018"/>
    <x v="4"/>
  </r>
  <r>
    <n v="6515"/>
    <s v="长沙恒大雅苑店"/>
    <x v="4"/>
    <s v="直营"/>
    <m/>
    <x v="0"/>
    <d v="2016-09-28T00:00:00"/>
    <d v="2016-09-28T00:00:00"/>
    <n v="149247.4945"/>
    <n v="0.23591563554869699"/>
    <n v="35209.817519018201"/>
    <n v="129780.43"/>
    <n v="0.238682981709954"/>
    <n v="30976.38"/>
    <n v="330"/>
    <n v="392.27403030303026"/>
    <n v="92.86781818181818"/>
    <n v="1190"/>
    <n v="330"/>
    <n v="408.89724520547946"/>
    <n v="96.4652534767622"/>
    <n v="393.27403030303026"/>
    <n v="93.86781818181818"/>
    <n v="2016"/>
    <x v="1"/>
  </r>
  <r>
    <n v="5734"/>
    <s v="邳州万兴路店"/>
    <x v="3"/>
    <s v="直营"/>
    <m/>
    <x v="0"/>
    <d v="2014-04-26T00:00:00"/>
    <d v="2014-04-26T00:00:00"/>
    <n v="148599.00150000001"/>
    <n v="0.24508323203369001"/>
    <n v="36419.123564599198"/>
    <n v="102482.07"/>
    <n v="0.27465204401121102"/>
    <n v="28146.91"/>
    <n v="330"/>
    <n v="309.55172727272731"/>
    <n v="84.293666666666667"/>
    <n v="2076"/>
    <n v="330"/>
    <n v="407.12055205479453"/>
    <n v="99.778420724929305"/>
    <n v="310.55172727272731"/>
    <n v="85.293666666666667"/>
    <n v="2014"/>
    <x v="0"/>
  </r>
  <r>
    <n v="5509"/>
    <s v="上海漕宝路店"/>
    <x v="2"/>
    <s v="直营"/>
    <m/>
    <x v="0"/>
    <d v="2012-05-12T00:00:00"/>
    <d v="2012-05-12T00:00:00"/>
    <n v="148585.881917405"/>
    <n v="0.24331320547267801"/>
    <n v="36152.907217308697"/>
    <n v="125933.72"/>
    <n v="0.30910505939155902"/>
    <n v="38926.75"/>
    <n v="330"/>
    <n v="380.61733333333336"/>
    <n v="116.95984848484848"/>
    <n v="2790"/>
    <n v="330"/>
    <n v="407.08460799289043"/>
    <n v="99.049060869338902"/>
    <n v="381.61733333333336"/>
    <n v="117.95984848484848"/>
    <n v="2012"/>
    <x v="0"/>
  </r>
  <r>
    <n v="8450"/>
    <s v="上海益丰上虹莘松店"/>
    <x v="2"/>
    <s v="控股"/>
    <s v="上海上虹"/>
    <x v="46"/>
    <d v="1999-08-13T00:00:00"/>
    <d v="2018-09-11T00:00:00"/>
    <n v="147433.83870413201"/>
    <n v="0.244826187773623"/>
    <n v="36095.664678763802"/>
    <n v="96392.2"/>
    <n v="0.27368355530841698"/>
    <n v="26380.959999999999"/>
    <n v="330"/>
    <n v="291.09757575757573"/>
    <n v="78.942303030303023"/>
    <n v="477"/>
    <n v="330"/>
    <n v="403.92832521680003"/>
    <n v="98.892231996613162"/>
    <n v="292.09757575757573"/>
    <n v="79.942303030303023"/>
    <n v="1999"/>
    <x v="0"/>
  </r>
  <r>
    <n v="6136"/>
    <s v="常德北站二店"/>
    <x v="0"/>
    <s v="直营"/>
    <m/>
    <x v="0"/>
    <d v="2015-11-28T00:00:00"/>
    <d v="2015-11-28T00:00:00"/>
    <n v="147036.78"/>
    <n v="0.26352273098623802"/>
    <n v="38747.533821022698"/>
    <n v="73518.39"/>
    <n v="0.32852732493189801"/>
    <n v="24152.799999999999"/>
    <n v="330"/>
    <n v="221.78299999999999"/>
    <n v="72.190303030303028"/>
    <n v="1495"/>
    <n v="330"/>
    <n v="402.84049315068495"/>
    <n v="106.1576269069115"/>
    <n v="222.78299999999999"/>
    <n v="73.190303030303028"/>
    <n v="2015"/>
    <x v="0"/>
  </r>
  <r>
    <n v="5388"/>
    <s v="衡阳延安路店"/>
    <x v="1"/>
    <s v="直营"/>
    <m/>
    <x v="0"/>
    <d v="2011-06-25T00:00:00"/>
    <d v="2011-06-25T00:00:00"/>
    <n v="146889.54"/>
    <n v="0.24659524886526299"/>
    <n v="36222.262672003999"/>
    <n v="73444.77"/>
    <n v="0.29686443296098503"/>
    <n v="21803.14"/>
    <n v="330"/>
    <n v="221.55990909090912"/>
    <n v="65.070121212121208"/>
    <n v="3112"/>
    <n v="330"/>
    <n v="402.437095890411"/>
    <n v="99.23907581370959"/>
    <n v="222.55990909090912"/>
    <n v="66.070121212121208"/>
    <n v="2011"/>
    <x v="0"/>
  </r>
  <r>
    <n v="6636"/>
    <s v="广生堂万达广场店"/>
    <x v="7"/>
    <s v="直营"/>
    <m/>
    <x v="0"/>
    <d v="2016-11-19T00:00:00"/>
    <d v="2016-11-19T00:00:00"/>
    <n v="146485.95199999999"/>
    <n v="0.277564448279703"/>
    <n v="40659.292447607098"/>
    <n v="91553.72"/>
    <n v="0.34998577884109999"/>
    <n v="32042.5"/>
    <n v="330"/>
    <n v="276.43551515151518"/>
    <n v="96.098484848484844"/>
    <n v="1138"/>
    <n v="330"/>
    <n v="401.33137534246572"/>
    <n v="111.39532177426602"/>
    <n v="277.43551515151518"/>
    <n v="97.098484848484844"/>
    <n v="2016"/>
    <x v="1"/>
  </r>
  <r>
    <n v="5613"/>
    <s v="镇江黄山南路店"/>
    <x v="3"/>
    <s v="直营"/>
    <m/>
    <x v="0"/>
    <d v="2012-12-22T00:00:00"/>
    <d v="2012-12-22T00:00:00"/>
    <n v="146152.663"/>
    <n v="0.27721082760384802"/>
    <n v="40515.100666736304"/>
    <n v="100794.94"/>
    <n v="0.30085736446690697"/>
    <n v="30324.9"/>
    <n v="330"/>
    <n v="304.43921212121211"/>
    <n v="90.893636363636375"/>
    <n v="2566"/>
    <n v="330"/>
    <n v="400.41825479452052"/>
    <n v="111.00027579927755"/>
    <n v="305.43921212121211"/>
    <n v="91.893636363636375"/>
    <n v="2012"/>
    <x v="0"/>
  </r>
  <r>
    <n v="5286"/>
    <s v="南京万寿店"/>
    <x v="3"/>
    <s v="直营"/>
    <m/>
    <x v="2"/>
    <d v="2009-12-05T00:00:00"/>
    <d v="2009-12-05T00:00:00"/>
    <n v="145711.1525"/>
    <n v="0.259267508697757"/>
    <n v="37778.167498153904"/>
    <n v="100490.45"/>
    <n v="0.28995362245865203"/>
    <n v="29137.57"/>
    <n v="330"/>
    <n v="303.51651515151514"/>
    <n v="87.295666666666662"/>
    <n v="3679"/>
    <n v="330"/>
    <n v="399.20863698630137"/>
    <n v="103.50182876206549"/>
    <n v="304.51651515151514"/>
    <n v="88.295666666666662"/>
    <n v="2009"/>
    <x v="0"/>
  </r>
  <r>
    <n v="6851"/>
    <s v="恩施凤凰城店"/>
    <x v="7"/>
    <s v="收购"/>
    <s v="湖北利川"/>
    <x v="7"/>
    <d v="2017-05-24T00:00:00"/>
    <d v="2017-05-24T00:00:00"/>
    <n v="145025.92000000001"/>
    <n v="0.27622554590097598"/>
    <n v="40059.863921791301"/>
    <n v="90641.2"/>
    <n v="0.32991950680264598"/>
    <n v="29904.3"/>
    <n v="330"/>
    <n v="273.67030303030305"/>
    <n v="89.6190909090909"/>
    <n v="952"/>
    <n v="330"/>
    <n v="397.33128767123293"/>
    <n v="109.75305184052411"/>
    <n v="274.67030303030305"/>
    <n v="90.6190909090909"/>
    <n v="2017"/>
    <x v="2"/>
  </r>
  <r>
    <n v="5389"/>
    <s v="沙岗路店"/>
    <x v="2"/>
    <s v="直营"/>
    <m/>
    <x v="0"/>
    <d v="2011-06-18T00:00:00"/>
    <d v="2011-06-18T00:00:00"/>
    <n v="144643.53458718199"/>
    <n v="0.24927501184609699"/>
    <n v="36056.018797681099"/>
    <n v="122592.39"/>
    <n v="0.24534296133715999"/>
    <n v="30077.18"/>
    <n v="330"/>
    <n v="370.4920909090909"/>
    <n v="90.142969696969701"/>
    <n v="3119"/>
    <n v="330"/>
    <n v="396.2836564032383"/>
    <n v="98.783613144331781"/>
    <n v="371.4920909090909"/>
    <n v="91.142969696969701"/>
    <n v="2011"/>
    <x v="0"/>
  </r>
  <r>
    <n v="7766"/>
    <s v="上海松江仓丰路店"/>
    <x v="2"/>
    <s v="直营"/>
    <m/>
    <x v="0"/>
    <d v="2018-03-31T00:00:00"/>
    <d v="2018-03-31T00:00:00"/>
    <n v="144563.87716919801"/>
    <n v="0.25244256031248502"/>
    <n v="36494.075281291902"/>
    <n v="94515.82"/>
    <n v="0.307703726212183"/>
    <n v="29082.87"/>
    <n v="330"/>
    <n v="285.4115757575758"/>
    <n v="87.129909090909081"/>
    <n v="641"/>
    <n v="330"/>
    <n v="396.06541690191233"/>
    <n v="99.983767893950414"/>
    <n v="286.4115757575758"/>
    <n v="88.129909090909081"/>
    <n v="2018"/>
    <x v="4"/>
  </r>
  <r>
    <n v="6394"/>
    <s v="长沙联丰路店"/>
    <x v="4"/>
    <s v="直营"/>
    <m/>
    <x v="0"/>
    <d v="2016-06-30T00:00:00"/>
    <d v="2016-06-30T00:00:00"/>
    <n v="144522.2825"/>
    <n v="0.23243288225446801"/>
    <n v="33591.730671469501"/>
    <n v="125671.55"/>
    <n v="0.19536983509792"/>
    <n v="24552.43"/>
    <n v="330"/>
    <n v="379.82287878787878"/>
    <n v="73.401303030303026"/>
    <n v="1280"/>
    <n v="330"/>
    <n v="395.95145890410959"/>
    <n v="92.032138825943832"/>
    <n v="380.82287878787878"/>
    <n v="74.401303030303026"/>
    <n v="2016"/>
    <x v="1"/>
  </r>
  <r>
    <n v="5854"/>
    <s v="沭阳北京北路店"/>
    <x v="3"/>
    <s v="直营"/>
    <m/>
    <x v="0"/>
    <d v="2014-11-29T00:00:00"/>
    <d v="2014-11-29T00:00:00"/>
    <n v="143893.07"/>
    <n v="0.24577731295067601"/>
    <n v="35365.652096823498"/>
    <n v="99236.6"/>
    <n v="0.38343000465554"/>
    <n v="38050.29"/>
    <n v="330"/>
    <n v="299.71696969696973"/>
    <n v="114.30390909090909"/>
    <n v="1859"/>
    <n v="330"/>
    <n v="394.22758904109588"/>
    <n v="96.892197525543835"/>
    <n v="300.71696969696973"/>
    <n v="115.30390909090909"/>
    <n v="2014"/>
    <x v="0"/>
  </r>
  <r>
    <n v="7015"/>
    <s v="武汉海林广场店"/>
    <x v="8"/>
    <s v="直营"/>
    <m/>
    <x v="3"/>
    <d v="2015-12-29T00:00:00"/>
    <d v="2015-12-29T00:00:00"/>
    <n v="143572.2445"/>
    <n v="0.26162738639607902"/>
    <n v="37562.431087553799"/>
    <n v="124845.43"/>
    <n v="0.19559650681646901"/>
    <n v="24419.33"/>
    <n v="330"/>
    <n v="377.31948484848482"/>
    <n v="72.997969696969705"/>
    <n v="1464"/>
    <n v="330"/>
    <n v="393.34861506849313"/>
    <n v="102.91077010288713"/>
    <n v="378.31948484848482"/>
    <n v="73.997969696969705"/>
    <n v="2015"/>
    <x v="0"/>
  </r>
  <r>
    <n v="5047"/>
    <s v="长沙广济桥店"/>
    <x v="4"/>
    <s v="直营"/>
    <m/>
    <x v="0"/>
    <d v="2006-12-23T00:00:00"/>
    <d v="2006-12-23T00:00:00"/>
    <n v="143434.23300000001"/>
    <n v="0.24013245422157201"/>
    <n v="34443.214389678797"/>
    <n v="124725.42"/>
    <n v="0.16793617532015501"/>
    <n v="20945.91"/>
    <n v="330"/>
    <n v="376.95581818181819"/>
    <n v="62.472454545454546"/>
    <n v="4757"/>
    <n v="330"/>
    <n v="392.97050136986303"/>
    <n v="94.364970930626839"/>
    <n v="377.95581818181819"/>
    <n v="63.472454545454546"/>
    <n v="2006"/>
    <x v="0"/>
  </r>
  <r>
    <n v="8443"/>
    <s v="上海益丰上虹梅陇店"/>
    <x v="2"/>
    <s v="控股"/>
    <s v="上海上虹"/>
    <x v="24"/>
    <d v="2000-05-29T00:00:00"/>
    <d v="2018-09-11T00:00:00"/>
    <n v="143425.99044907"/>
    <n v="0.26430193289117898"/>
    <n v="37907.766502520899"/>
    <n v="93771.87"/>
    <n v="0.24318945543050399"/>
    <n v="22804.33"/>
    <n v="330"/>
    <n v="283.15718181818181"/>
    <n v="68.104030303030314"/>
    <n v="477"/>
    <n v="330"/>
    <n v="392.94791903854792"/>
    <n v="103.85689452745451"/>
    <n v="284.15718181818181"/>
    <n v="69.104030303030314"/>
    <n v="2000"/>
    <x v="0"/>
  </r>
  <r>
    <n v="7345"/>
    <s v="上海迎园路店"/>
    <x v="2"/>
    <s v="直营"/>
    <m/>
    <x v="41"/>
    <d v="2017-11-04T00:00:00"/>
    <d v="2017-11-04T00:00:00"/>
    <n v="143325.54489185099"/>
    <n v="0.25346551372626402"/>
    <n v="36328.082866109798"/>
    <n v="121475.33"/>
    <n v="0.30003079637651497"/>
    <n v="36446.339999999997"/>
    <n v="330"/>
    <n v="367.1070606060606"/>
    <n v="109.44345454545453"/>
    <n v="788"/>
    <n v="330"/>
    <n v="392.67272573109864"/>
    <n v="99.528994153725478"/>
    <n v="368.1070606060606"/>
    <n v="110.44345454545453"/>
    <n v="2017"/>
    <x v="2"/>
  </r>
  <r>
    <n v="6218"/>
    <s v="南京晓庄店"/>
    <x v="3"/>
    <s v="直营"/>
    <s v="江苏开心"/>
    <x v="0"/>
    <d v="2016-03-22T00:00:00"/>
    <d v="2016-03-22T00:00:00"/>
    <n v="143167.432"/>
    <n v="0.26990384395216999"/>
    <n v="38641.440225560902"/>
    <n v="98736.16"/>
    <n v="0.27422921855579602"/>
    <n v="27076.34"/>
    <n v="330"/>
    <n v="298.20048484848485"/>
    <n v="81.049515151515152"/>
    <n v="1380"/>
    <n v="330"/>
    <n v="392.23953972602737"/>
    <n v="105.86695952208467"/>
    <n v="299.20048484848485"/>
    <n v="82.049515151515152"/>
    <n v="2016"/>
    <x v="1"/>
  </r>
  <r>
    <n v="8932"/>
    <s v="三河第五店"/>
    <x v="9"/>
    <s v="控股"/>
    <s v="河北新兴"/>
    <x v="29"/>
    <d v="2010-01-01T00:00:00"/>
    <d v="2019-09-05T00:00:00"/>
    <n v="142831.59722222199"/>
    <n v="0.278431835397219"/>
    <n v="39768.863767299699"/>
    <n v="10718.75"/>
    <n v="0.250453644314869"/>
    <n v="2684.55"/>
    <n v="63"/>
    <n v="169.13888888888889"/>
    <n v="41.611904761904768"/>
    <n v="118"/>
    <n v="83"/>
    <n v="391.31944444444377"/>
    <n v="108.95579114328685"/>
    <n v="129.14156626506025"/>
    <n v="32.343975903614457"/>
    <n v="2010"/>
    <x v="0"/>
  </r>
  <r>
    <n v="8713"/>
    <s v="石家庄辛集佳苑小区店"/>
    <x v="9"/>
    <s v="控股"/>
    <s v="河北新兴"/>
    <x v="26"/>
    <d v="2014-08-01T00:00:00"/>
    <d v="2019-09-07T00:00:00"/>
    <n v="142433.10473684201"/>
    <n v="0.25719070493625001"/>
    <n v="36632.470613527097"/>
    <n v="12894.48"/>
    <n v="0.3206534889348"/>
    <n v="4134.66"/>
    <n v="76"/>
    <n v="168.66421052631577"/>
    <n v="53.403421052631579"/>
    <n v="116"/>
    <n v="81"/>
    <n v="390.22768421052604"/>
    <n v="100.36293318774547"/>
    <n v="159.1911111111111"/>
    <n v="51.045185185185183"/>
    <n v="2014"/>
    <x v="0"/>
  </r>
  <r>
    <n v="7451"/>
    <s v="上海嘉定万镇路店"/>
    <x v="2"/>
    <s v="直营"/>
    <m/>
    <x v="0"/>
    <d v="2017-12-23T00:00:00"/>
    <d v="2017-12-23T00:00:00"/>
    <n v="141209.80712456899"/>
    <n v="0.26719409245770998"/>
    <n v="37730.4262607774"/>
    <n v="92322.93"/>
    <n v="0.29540386120761097"/>
    <n v="27272.55"/>
    <n v="330"/>
    <n v="278.76645454545451"/>
    <n v="81.644090909090906"/>
    <n v="739"/>
    <n v="330"/>
    <n v="386.87618390292874"/>
    <n v="103.37103085144493"/>
    <n v="279.76645454545451"/>
    <n v="82.644090909090906"/>
    <n v="2017"/>
    <x v="2"/>
  </r>
  <r>
    <n v="9759"/>
    <s v="汇美大药房"/>
    <x v="2"/>
    <s v="控股"/>
    <s v="隆顺堂"/>
    <x v="37"/>
    <d v="2012-07-06T00:00:00"/>
    <d v="2019-04-04T00:00:00"/>
    <n v="140395.225108624"/>
    <n v="0.265268287182853"/>
    <n v="37242.400893215803"/>
    <n v="37503.18"/>
    <n v="0.21245665034271799"/>
    <n v="7967.8"/>
    <n v="219"/>
    <n v="170.24739726027397"/>
    <n v="35.382648401826486"/>
    <n v="272"/>
    <n v="237"/>
    <n v="384.64445235239452"/>
    <n v="102.0339750499063"/>
    <n v="158.24126582278481"/>
    <n v="33.619409282700424"/>
    <n v="2012"/>
    <x v="0"/>
  </r>
  <r>
    <n v="6679"/>
    <s v="上海平凉路二店"/>
    <x v="2"/>
    <s v="直营"/>
    <m/>
    <x v="41"/>
    <d v="2016-12-24T00:00:00"/>
    <d v="2016-12-24T00:00:00"/>
    <n v="138974.48931814701"/>
    <n v="0.24939313898135201"/>
    <n v="34659.284129383203"/>
    <n v="117787.6"/>
    <n v="0.24266790392197499"/>
    <n v="28583.27"/>
    <n v="330"/>
    <n v="355.93212121212122"/>
    <n v="85.615969696969699"/>
    <n v="1103"/>
    <n v="330"/>
    <n v="380.75202552916988"/>
    <n v="94.956942820227951"/>
    <n v="356.93212121212122"/>
    <n v="86.615969696969699"/>
    <n v="2016"/>
    <x v="1"/>
  </r>
  <r>
    <n v="5615"/>
    <s v="上海新会路店"/>
    <x v="2"/>
    <s v="直营"/>
    <m/>
    <x v="0"/>
    <d v="2012-12-22T00:00:00"/>
    <d v="2012-12-22T00:00:00"/>
    <n v="138555.30379636999"/>
    <n v="0.22712500129284299"/>
    <n v="31469.373553880701"/>
    <n v="117432.32000000001"/>
    <n v="0.297599843041507"/>
    <n v="34947.839999999997"/>
    <n v="330"/>
    <n v="354.85551515151519"/>
    <n v="104.90254545454545"/>
    <n v="2566"/>
    <n v="330"/>
    <n v="379.60357204484927"/>
    <n v="86.217461791453971"/>
    <n v="355.85551515151519"/>
    <n v="105.90254545454545"/>
    <n v="2012"/>
    <x v="0"/>
  </r>
  <r>
    <n v="6271"/>
    <s v="乡亲惠民南路店"/>
    <x v="6"/>
    <s v="直营"/>
    <s v="韶关乡亲"/>
    <x v="0"/>
    <d v="2016-03-26T00:00:00"/>
    <d v="2016-03-26T00:00:00"/>
    <n v="137994.45000000001"/>
    <n v="0.27922599008965199"/>
    <n v="38531.636928127002"/>
    <n v="91996.300000000105"/>
    <n v="0.31520430712974301"/>
    <n v="28997.63"/>
    <n v="330"/>
    <n v="277.77666666666698"/>
    <n v="86.871606060606069"/>
    <n v="1376"/>
    <n v="330"/>
    <n v="378.06698630136992"/>
    <n v="105.56612857021096"/>
    <n v="278.77666666666698"/>
    <n v="87.871606060606069"/>
    <n v="2016"/>
    <x v="1"/>
  </r>
  <r>
    <n v="5206"/>
    <s v="苏州西中市店"/>
    <x v="2"/>
    <s v="直营"/>
    <m/>
    <x v="0"/>
    <d v="2009-01-27T00:00:00"/>
    <d v="2009-01-27T00:00:00"/>
    <n v="137686.727986552"/>
    <n v="0.26594092855703499"/>
    <n v="36616.536290723598"/>
    <n v="116696.16"/>
    <n v="0.24880210282840501"/>
    <n v="29034.25"/>
    <n v="330"/>
    <n v="352.62472727272728"/>
    <n v="86.982575757575759"/>
    <n v="3991"/>
    <n v="330"/>
    <n v="377.22391229192328"/>
    <n v="100.31927750883177"/>
    <n v="353.62472727272728"/>
    <n v="87.982575757575759"/>
    <n v="2009"/>
    <x v="0"/>
  </r>
  <r>
    <n v="8444"/>
    <s v="上海益丰上虹朱行店"/>
    <x v="2"/>
    <s v="控股"/>
    <s v="上海上虹"/>
    <x v="24"/>
    <d v="2000-10-31T00:00:00"/>
    <d v="2018-09-11T00:00:00"/>
    <n v="137223.20390820899"/>
    <n v="0.25953793506262002"/>
    <n v="35614.626985013398"/>
    <n v="89716.49"/>
    <n v="0.25370932367059801"/>
    <n v="22761.91"/>
    <n v="330"/>
    <n v="270.86815151515151"/>
    <n v="67.975484848484854"/>
    <n v="477"/>
    <n v="330"/>
    <n v="375.95398331016162"/>
    <n v="97.574320506886025"/>
    <n v="271.86815151515151"/>
    <n v="68.975484848484854"/>
    <n v="2000"/>
    <x v="0"/>
  </r>
  <r>
    <n v="8770"/>
    <s v="石家庄灵寿人民店"/>
    <x v="9"/>
    <s v="控股"/>
    <s v="河北新兴"/>
    <x v="27"/>
    <d v="2011-09-08T00:00:00"/>
    <d v="2019-09-07T00:00:00"/>
    <n v="136842.097857143"/>
    <n v="0.278199344154553"/>
    <n v="38069.381876590298"/>
    <n v="12551.33"/>
    <n v="0.31884509450392901"/>
    <n v="4001.93"/>
    <n v="77"/>
    <n v="162.00428571428571"/>
    <n v="50.97311688311688"/>
    <n v="116"/>
    <n v="81"/>
    <n v="374.90985714285756"/>
    <n v="104.29967637422"/>
    <n v="154.95469135802469"/>
    <n v="49.406543209876538"/>
    <n v="2011"/>
    <x v="0"/>
  </r>
  <r>
    <n v="8446"/>
    <s v="上海益丰上虹陇寿店"/>
    <x v="2"/>
    <s v="控股"/>
    <s v="上海上虹"/>
    <x v="24"/>
    <d v="1996-01-03T00:00:00"/>
    <d v="2018-09-11T00:00:00"/>
    <n v="136660.646295919"/>
    <n v="0.24489876473924599"/>
    <n v="33468.023466337501"/>
    <n v="89348.69"/>
    <n v="0.26592331683878101"/>
    <n v="23759.9"/>
    <n v="330"/>
    <n v="269.75360606060605"/>
    <n v="70.99969696969697"/>
    <n v="477"/>
    <n v="330"/>
    <n v="374.41272957786026"/>
    <n v="91.693214976267129"/>
    <n v="270.75360606060605"/>
    <n v="71.99969696969697"/>
    <n v="1996"/>
    <x v="0"/>
  </r>
  <r>
    <n v="6965"/>
    <s v="武汉卓刀泉店"/>
    <x v="8"/>
    <s v="直营"/>
    <m/>
    <x v="9"/>
    <d v="2014-06-28T00:00:00"/>
    <d v="2014-06-28T00:00:00"/>
    <n v="136652.821"/>
    <n v="0.25680009265889497"/>
    <n v="35092.457094899401"/>
    <n v="118828.54"/>
    <n v="0.20676051393040801"/>
    <n v="24569.05"/>
    <n v="330"/>
    <n v="359.08648484848482"/>
    <n v="73.451666666666668"/>
    <n v="2013"/>
    <n v="330"/>
    <n v="374.3912904109589"/>
    <n v="96.143718068217538"/>
    <n v="360.08648484848482"/>
    <n v="74.451666666666668"/>
    <n v="2014"/>
    <x v="0"/>
  </r>
  <r>
    <n v="8442"/>
    <s v="上海益丰上虹涞亭路店"/>
    <x v="2"/>
    <s v="控股"/>
    <s v="上海上虹"/>
    <x v="46"/>
    <d v="2002-11-06T00:00:00"/>
    <d v="2018-09-11T00:00:00"/>
    <n v="135847.30851475699"/>
    <n v="0.26017161864353799"/>
    <n v="35343.614144652398"/>
    <n v="88816.93"/>
    <n v="0.32843231577583198"/>
    <n v="29170.35"/>
    <n v="330"/>
    <n v="268.14221212121208"/>
    <n v="87.394999999999996"/>
    <n v="477"/>
    <n v="330"/>
    <n v="372.18440688974522"/>
    <n v="96.831819574390138"/>
    <n v="269.14221212121208"/>
    <n v="88.394999999999996"/>
    <n v="2002"/>
    <x v="0"/>
  </r>
  <r>
    <n v="7504"/>
    <s v="益阳秀峰西路店"/>
    <x v="0"/>
    <s v="直营"/>
    <m/>
    <x v="0"/>
    <d v="2017-12-30T00:00:00"/>
    <d v="2017-12-30T00:00:00"/>
    <n v="135554.04152046799"/>
    <n v="0.26687556093849502"/>
    <n v="36176.060868254899"/>
    <n v="63506.14"/>
    <n v="0.375491566642218"/>
    <n v="23846.02"/>
    <n v="330"/>
    <n v="191.4428484848485"/>
    <n v="71.260666666666665"/>
    <n v="732"/>
    <n v="330"/>
    <n v="371.38093567251502"/>
    <n v="99.112495529465477"/>
    <n v="192.4428484848485"/>
    <n v="72.260666666666665"/>
    <n v="2017"/>
    <x v="2"/>
  </r>
  <r>
    <n v="6442"/>
    <s v="广生堂第一药店"/>
    <x v="7"/>
    <s v="直营"/>
    <s v="鄂中广生堂"/>
    <x v="0"/>
    <d v="2016-07-19T00:00:00"/>
    <d v="2016-07-19T00:00:00"/>
    <n v="135473.35999999999"/>
    <n v="0.27923812220015198"/>
    <n v="37829.326654545199"/>
    <n v="84670.85"/>
    <n v="0.33034615809336998"/>
    <n v="27970.69"/>
    <n v="330"/>
    <n v="255.57833333333338"/>
    <n v="83.759666666666661"/>
    <n v="1261"/>
    <n v="330"/>
    <n v="371.15989041095884"/>
    <n v="103.6419908343704"/>
    <n v="256.57833333333338"/>
    <n v="84.759666666666661"/>
    <n v="2016"/>
    <x v="1"/>
  </r>
  <r>
    <n v="7220"/>
    <s v="武汉奥莱之星店"/>
    <x v="8"/>
    <s v="直营"/>
    <m/>
    <x v="3"/>
    <d v="2017-08-05T00:00:00"/>
    <d v="2017-08-05T00:00:00"/>
    <n v="135139.20000000001"/>
    <n v="0.24344599146437301"/>
    <n v="32899.096529702198"/>
    <n v="90092.800000000003"/>
    <n v="0.23989963681892401"/>
    <n v="21613.23"/>
    <n v="330"/>
    <n v="272.00848484848484"/>
    <n v="64.49463636363636"/>
    <n v="879"/>
    <n v="330"/>
    <n v="370.24438356164387"/>
    <n v="90.134511040279989"/>
    <n v="273.00848484848484"/>
    <n v="65.49463636363636"/>
    <n v="2017"/>
    <x v="2"/>
  </r>
  <r>
    <n v="6541"/>
    <s v="上海杨高南路店"/>
    <x v="2"/>
    <s v="直营"/>
    <m/>
    <x v="0"/>
    <d v="2016-09-17T00:00:00"/>
    <d v="2016-09-17T00:00:00"/>
    <n v="135031.79982455599"/>
    <n v="0.26212978752686"/>
    <n v="35395.856997380397"/>
    <n v="114445.98"/>
    <n v="0.32677023692750101"/>
    <n v="37397.54"/>
    <n v="330"/>
    <n v="345.80599999999998"/>
    <n v="112.32587878787879"/>
    <n v="1201"/>
    <n v="330"/>
    <n v="369.95013650563283"/>
    <n v="96.974950677754507"/>
    <n v="346.80599999999998"/>
    <n v="113.32587878787879"/>
    <n v="2016"/>
    <x v="1"/>
  </r>
  <r>
    <n v="7108"/>
    <s v="宜昌杨岔路店"/>
    <x v="7"/>
    <s v="直营"/>
    <m/>
    <x v="0"/>
    <d v="2016-03-05T00:00:00"/>
    <d v="2016-03-05T00:00:00"/>
    <n v="134942.288"/>
    <n v="0.27823191386301299"/>
    <n v="37545.251051293897"/>
    <n v="84338.93"/>
    <n v="0.35290855598950599"/>
    <n v="29763.93"/>
    <n v="330"/>
    <n v="254.57251515151512"/>
    <n v="89.193727272727273"/>
    <n v="1397"/>
    <n v="330"/>
    <n v="369.704898630137"/>
    <n v="102.86370151039424"/>
    <n v="255.57251515151512"/>
    <n v="90.193727272727273"/>
    <n v="2016"/>
    <x v="1"/>
  </r>
  <r>
    <n v="6938"/>
    <s v="武汉简易路店"/>
    <x v="8"/>
    <s v="直营"/>
    <m/>
    <x v="9"/>
    <d v="2012-11-10T00:00:00"/>
    <d v="2012-11-10T00:00:00"/>
    <n v="133778.304"/>
    <n v="0.237838565216033"/>
    <n v="31817.639880394301"/>
    <n v="116328.96000000001"/>
    <n v="0.19521716690323701"/>
    <n v="22709.41"/>
    <n v="330"/>
    <n v="351.512"/>
    <n v="67.816393939393933"/>
    <n v="2608"/>
    <n v="330"/>
    <n v="366.515901369863"/>
    <n v="87.171616110669319"/>
    <n v="352.512"/>
    <n v="68.816393939393933"/>
    <n v="2012"/>
    <x v="0"/>
  </r>
  <r>
    <n v="5324"/>
    <s v="青山路店"/>
    <x v="5"/>
    <s v="直营"/>
    <m/>
    <x v="9"/>
    <d v="2008-12-20T00:00:00"/>
    <d v="2008-12-20T00:00:00"/>
    <n v="133489.417630496"/>
    <n v="0.26706585510415698"/>
    <n v="35650.465466844398"/>
    <n v="116978"/>
    <n v="0.26999914513840201"/>
    <n v="31583.96"/>
    <n v="330"/>
    <n v="353.4787878787879"/>
    <n v="94.708969696969689"/>
    <n v="4029"/>
    <n v="330"/>
    <n v="365.7244318643726"/>
    <n v="97.672508128340823"/>
    <n v="354.4787878787879"/>
    <n v="95.708969696969689"/>
    <n v="2008"/>
    <x v="0"/>
  </r>
  <r>
    <n v="6137"/>
    <s v="上海永清路店"/>
    <x v="2"/>
    <s v="直营"/>
    <m/>
    <x v="0"/>
    <d v="2015-11-28T00:00:00"/>
    <d v="2015-11-28T00:00:00"/>
    <n v="132903.16611719999"/>
    <n v="0.26689713517851499"/>
    <n v="35471.474292834799"/>
    <n v="112641.86"/>
    <n v="0.26772782338643902"/>
    <n v="30157.360000000001"/>
    <n v="330"/>
    <n v="340.33896969696968"/>
    <n v="90.385939393939395"/>
    <n v="1495"/>
    <n v="330"/>
    <n v="364.11826333479451"/>
    <n v="97.182121350232322"/>
    <n v="341.33896969696968"/>
    <n v="91.385939393939395"/>
    <n v="2015"/>
    <x v="0"/>
  </r>
  <r>
    <n v="5357"/>
    <s v="交通西路店"/>
    <x v="2"/>
    <s v="直营"/>
    <m/>
    <x v="41"/>
    <d v="2011-01-22T00:00:00"/>
    <d v="2011-01-22T00:00:00"/>
    <n v="132366.819138789"/>
    <n v="0.24288688938970801"/>
    <n v="32150.164959030499"/>
    <n v="112187.28"/>
    <n v="0.29861513711714899"/>
    <n v="33500.82"/>
    <n v="330"/>
    <n v="338.96145454545456"/>
    <n v="100.51763636363636"/>
    <n v="3266"/>
    <n v="330"/>
    <n v="362.64881955832601"/>
    <n v="88.082643723371234"/>
    <n v="339.96145454545456"/>
    <n v="101.51763636363636"/>
    <n v="2011"/>
    <x v="0"/>
  </r>
  <r>
    <n v="5209"/>
    <s v="余姚世南东路店"/>
    <x v="2"/>
    <s v="直营"/>
    <m/>
    <x v="0"/>
    <d v="2010-01-23T00:00:00"/>
    <d v="2010-01-23T00:00:00"/>
    <n v="132076.06286730801"/>
    <n v="0.248395691274124"/>
    <n v="32807.124936689703"/>
    <n v="111940.85"/>
    <n v="0.365348574716022"/>
    <n v="40897.43"/>
    <n v="330"/>
    <n v="338.214696969697"/>
    <n v="122.93160606060606"/>
    <n v="3630"/>
    <n v="330"/>
    <n v="361.85222703372057"/>
    <n v="89.882534073122471"/>
    <n v="339.214696969697"/>
    <n v="123.93160606060606"/>
    <n v="2010"/>
    <x v="0"/>
  </r>
  <r>
    <n v="5242"/>
    <s v="宁波嵩山店"/>
    <x v="2"/>
    <s v="直营"/>
    <m/>
    <x v="0"/>
    <d v="2010-09-25T00:00:00"/>
    <d v="2010-09-25T00:00:00"/>
    <n v="132053.98743071599"/>
    <n v="0.25737711193228202"/>
    <n v="33987.673904059498"/>
    <n v="111922.14"/>
    <n v="0.35012036045772499"/>
    <n v="39186.22"/>
    <n v="330"/>
    <n v="338.15800000000002"/>
    <n v="117.74612121212121"/>
    <n v="3385"/>
    <n v="330"/>
    <n v="361.79174638552325"/>
    <n v="93.116914805642466"/>
    <n v="339.15800000000002"/>
    <n v="118.74612121212121"/>
    <n v="2010"/>
    <x v="0"/>
  </r>
  <r>
    <n v="6745"/>
    <s v="长沙新雨路店"/>
    <x v="4"/>
    <s v="直营"/>
    <m/>
    <x v="0"/>
    <d v="2017-03-25T00:00:00"/>
    <d v="2017-03-25T00:00:00"/>
    <n v="131654.95199999999"/>
    <n v="0.23463159701317901"/>
    <n v="30890.4116424534"/>
    <n v="73141.64"/>
    <n v="0.255328018349055"/>
    <n v="18675.11"/>
    <n v="330"/>
    <n v="220.64133333333334"/>
    <n v="55.591242424242424"/>
    <n v="1012"/>
    <n v="330"/>
    <n v="360.69849863013695"/>
    <n v="84.631264773844933"/>
    <n v="221.64133333333334"/>
    <n v="56.591242424242424"/>
    <n v="2017"/>
    <x v="2"/>
  </r>
  <r>
    <n v="9751"/>
    <s v="浦东杨思路店"/>
    <x v="2"/>
    <s v="直营"/>
    <m/>
    <x v="0"/>
    <d v="2019-04-13T00:00:00"/>
    <d v="2019-04-13T00:00:00"/>
    <n v="131210.476082282"/>
    <n v="0.253998585687225"/>
    <n v="33327.275352247103"/>
    <n v="32168.9"/>
    <n v="0.234847632340553"/>
    <n v="7554.79"/>
    <n v="201"/>
    <n v="159.04427860696518"/>
    <n v="36.586019900497512"/>
    <n v="263"/>
    <n v="228"/>
    <n v="359.48075638981368"/>
    <n v="91.307603704786587"/>
    <n v="141.09166666666667"/>
    <n v="33.135043859649123"/>
    <n v="2019"/>
    <x v="3"/>
  </r>
  <r>
    <n v="7440"/>
    <s v="长沙西湖路店"/>
    <x v="4"/>
    <s v="直营"/>
    <m/>
    <x v="0"/>
    <d v="2017-12-23T00:00:00"/>
    <d v="2017-12-23T00:00:00"/>
    <n v="131169.31200000001"/>
    <n v="0.265895131164474"/>
    <n v="34877.2814189938"/>
    <n v="72871.839999999997"/>
    <n v="0.21816465729423101"/>
    <n v="15898.06"/>
    <n v="330"/>
    <n v="219.82375757575755"/>
    <n v="47.175939393939395"/>
    <n v="739"/>
    <n v="330"/>
    <n v="359.36797808219177"/>
    <n v="95.554195668476169"/>
    <n v="220.82375757575755"/>
    <n v="48.175939393939395"/>
    <n v="2017"/>
    <x v="2"/>
  </r>
  <r>
    <n v="5283"/>
    <s v="淮安北京北路店"/>
    <x v="3"/>
    <s v="直营"/>
    <m/>
    <x v="0"/>
    <d v="2009-11-21T00:00:00"/>
    <d v="2009-11-21T00:00:00"/>
    <n v="130829.28049999999"/>
    <n v="0.27590486861420899"/>
    <n v="36096.435447244003"/>
    <n v="90227.089999999895"/>
    <n v="0.30487794741025198"/>
    <n v="27508.25"/>
    <n v="330"/>
    <n v="272.41542424242391"/>
    <n v="82.358333333333334"/>
    <n v="3693"/>
    <n v="330"/>
    <n v="358.43638493150684"/>
    <n v="98.894343691079456"/>
    <n v="273.41542424242391"/>
    <n v="83.358333333333334"/>
    <n v="2009"/>
    <x v="0"/>
  </r>
  <r>
    <n v="5044"/>
    <s v="株洲芦淞店"/>
    <x v="4"/>
    <s v="直营"/>
    <m/>
    <x v="0"/>
    <d v="2006-07-15T00:00:00"/>
    <d v="2006-07-15T00:00:00"/>
    <n v="130730.292"/>
    <n v="0.22884926502556499"/>
    <n v="29917.531240777502"/>
    <n v="72627.94"/>
    <n v="0.226123995806572"/>
    <n v="16422.919999999998"/>
    <n v="330"/>
    <n v="219.08466666666666"/>
    <n v="48.766424242424236"/>
    <n v="4918"/>
    <n v="330"/>
    <n v="358.16518356164386"/>
    <n v="81.965839015828777"/>
    <n v="220.08466666666666"/>
    <n v="49.766424242424236"/>
    <n v="2006"/>
    <x v="0"/>
  </r>
  <r>
    <n v="7009"/>
    <s v="武汉领袖城店"/>
    <x v="8"/>
    <s v="直营"/>
    <m/>
    <x v="3"/>
    <d v="2016-01-26T00:00:00"/>
    <d v="2016-01-26T00:00:00"/>
    <n v="130184.985"/>
    <n v="0.23463859601666001"/>
    <n v="30546.422102849901"/>
    <n v="86789.99"/>
    <n v="0.19608056182516001"/>
    <n v="17017.830000000002"/>
    <n v="330"/>
    <n v="261.99996969696969"/>
    <n v="50.569181818181825"/>
    <n v="1436"/>
    <n v="330"/>
    <n v="356.67119178082191"/>
    <n v="83.688827679040827"/>
    <n v="262.99996969696969"/>
    <n v="51.569181818181825"/>
    <n v="2016"/>
    <x v="1"/>
  </r>
  <r>
    <n v="7028"/>
    <s v="武汉金荷花园店"/>
    <x v="8"/>
    <s v="直营"/>
    <s v="武汉厚德堂"/>
    <x v="9"/>
    <d v="2016-01-30T00:00:00"/>
    <d v="2016-01-30T00:00:00"/>
    <n v="130081.74400000001"/>
    <n v="0.24305324136541701"/>
    <n v="31616.7895216664"/>
    <n v="113114.56"/>
    <n v="0.19815380089000001"/>
    <n v="22414.080000000002"/>
    <n v="330"/>
    <n v="341.77139393939393"/>
    <n v="66.921454545454552"/>
    <n v="1432"/>
    <n v="330"/>
    <n v="356.38833972602743"/>
    <n v="86.621341155250406"/>
    <n v="342.77139393939393"/>
    <n v="67.921454545454552"/>
    <n v="2016"/>
    <x v="1"/>
  </r>
  <r>
    <n v="6370"/>
    <s v="淮安区北门大街店"/>
    <x v="3"/>
    <s v="直营"/>
    <m/>
    <x v="0"/>
    <d v="2016-06-25T00:00:00"/>
    <d v="2016-06-25T00:00:00"/>
    <n v="130014.8735"/>
    <n v="0.28011050972287199"/>
    <n v="36418.532487639699"/>
    <n v="89665.43"/>
    <n v="0.32071858686229499"/>
    <n v="28757.37"/>
    <n v="330"/>
    <n v="270.7134242424242"/>
    <n v="86.143545454545446"/>
    <n v="1285"/>
    <n v="330"/>
    <n v="356.20513287671236"/>
    <n v="99.776801335999181"/>
    <n v="271.7134242424242"/>
    <n v="87.143545454545446"/>
    <n v="2016"/>
    <x v="1"/>
  </r>
  <r>
    <n v="5571"/>
    <s v="常德芷兰店"/>
    <x v="0"/>
    <s v="直营"/>
    <m/>
    <x v="0"/>
    <d v="2012-08-18T00:00:00"/>
    <d v="2012-08-18T00:00:00"/>
    <n v="129700.28"/>
    <n v="0.25386244899065302"/>
    <n v="32926.030715573397"/>
    <n v="64850.14"/>
    <n v="0.32544324499530802"/>
    <n v="21105.040000000001"/>
    <n v="330"/>
    <n v="195.51557575757576"/>
    <n v="62.954666666666668"/>
    <n v="2692"/>
    <n v="330"/>
    <n v="355.34323287671231"/>
    <n v="90.208303330338069"/>
    <n v="196.51557575757576"/>
    <n v="63.954666666666668"/>
    <n v="2012"/>
    <x v="0"/>
  </r>
  <r>
    <n v="6650"/>
    <s v="抚州青云峰路店"/>
    <x v="5"/>
    <s v="直营"/>
    <m/>
    <x v="9"/>
    <d v="2016-11-30T00:00:00"/>
    <d v="2016-11-30T00:00:00"/>
    <n v="129342.226"/>
    <n v="0.27625412262108601"/>
    <n v="35731.323161488202"/>
    <n v="99494.02"/>
    <n v="0.32676848317114898"/>
    <n v="32511.51"/>
    <n v="330"/>
    <n v="300.49703030303033"/>
    <n v="97.519727272727266"/>
    <n v="1127"/>
    <n v="330"/>
    <n v="354.36226301369862"/>
    <n v="97.894036058871791"/>
    <n v="301.49703030303033"/>
    <n v="98.519727272727266"/>
    <n v="2016"/>
    <x v="1"/>
  </r>
  <r>
    <n v="7033"/>
    <s v="武汉幸福时代店"/>
    <x v="8"/>
    <s v="直营"/>
    <m/>
    <x v="3"/>
    <d v="2016-03-26T00:00:00"/>
    <d v="2016-03-26T00:00:00"/>
    <n v="129321.60550000001"/>
    <n v="0.25624916638219902"/>
    <n v="33138.553604582601"/>
    <n v="112453.57"/>
    <n v="0.202138535930873"/>
    <n v="22731.200000000001"/>
    <n v="330"/>
    <n v="339.76839393939395"/>
    <n v="67.88242424242425"/>
    <n v="1376"/>
    <n v="330"/>
    <n v="354.30576849315071"/>
    <n v="90.790557820774254"/>
    <n v="340.76839393939395"/>
    <n v="68.88242424242425"/>
    <n v="2016"/>
    <x v="1"/>
  </r>
  <r>
    <n v="8780"/>
    <s v="石家庄怀特店"/>
    <x v="9"/>
    <s v="控股"/>
    <s v="河北新兴"/>
    <x v="26"/>
    <d v="2011-10-10T00:00:00"/>
    <d v="2019-09-07T00:00:00"/>
    <n v="128102.48148648599"/>
    <n v="0.27784385727863598"/>
    <n v="35592.487583170499"/>
    <n v="11291.94"/>
    <n v="0.265599179591815"/>
    <n v="2999.13"/>
    <n v="74"/>
    <n v="151.59378378378378"/>
    <n v="39.528783783783787"/>
    <n v="116"/>
    <n v="81"/>
    <n v="350.96570270270138"/>
    <n v="97.513664611426023"/>
    <n v="139.40666666666667"/>
    <n v="37.026296296296294"/>
    <n v="2011"/>
    <x v="0"/>
  </r>
  <r>
    <n v="6251"/>
    <s v="南京百水芊城店"/>
    <x v="3"/>
    <s v="直营"/>
    <m/>
    <x v="2"/>
    <d v="2016-03-31T00:00:00"/>
    <d v="2016-03-31T00:00:00"/>
    <n v="127852.40399999999"/>
    <n v="0.25328715229084597"/>
    <n v="32383.3713226988"/>
    <n v="106543.67"/>
    <n v="0.23545002720480701"/>
    <n v="25085.71"/>
    <n v="330"/>
    <n v="321.85960606060604"/>
    <n v="75.017303030303026"/>
    <n v="1371"/>
    <n v="330"/>
    <n v="350.28055890410957"/>
    <n v="88.721565267667941"/>
    <n v="322.85960606060604"/>
    <n v="76.017303030303026"/>
    <n v="2016"/>
    <x v="1"/>
  </r>
  <r>
    <n v="6771"/>
    <s v="南通南郊路店"/>
    <x v="3"/>
    <s v="收购"/>
    <s v="江苏南通"/>
    <x v="48"/>
    <d v="2013-10-01T00:00:00"/>
    <d v="2017-04-07T00:00:00"/>
    <n v="126395.833"/>
    <n v="0.26325125854201897"/>
    <n v="33273.862111716902"/>
    <n v="87169.54"/>
    <n v="0.25236315345933902"/>
    <n v="21998.38"/>
    <n v="330"/>
    <n v="263.15012121212118"/>
    <n v="65.661757575757576"/>
    <n v="999"/>
    <n v="330"/>
    <n v="346.28995342465754"/>
    <n v="91.161266059498359"/>
    <n v="264.15012121212118"/>
    <n v="66.661757575757576"/>
    <n v="2013"/>
    <x v="0"/>
  </r>
  <r>
    <n v="8415"/>
    <s v="上海益丰上虹马桥店"/>
    <x v="2"/>
    <s v="控股"/>
    <s v="上海上虹"/>
    <x v="24"/>
    <d v="1985-05-10T00:00:00"/>
    <d v="2018-09-11T00:00:00"/>
    <n v="126278.032223417"/>
    <n v="0.24543571842826001"/>
    <n v="30993.139560461201"/>
    <n v="82560.539999999994"/>
    <n v="0.245775403116307"/>
    <n v="20291.349999999999"/>
    <n v="330"/>
    <n v="249.18345454545454"/>
    <n v="60.48893939393939"/>
    <n v="477"/>
    <n v="330"/>
    <n v="345.96721157100546"/>
    <n v="84.912711124551237"/>
    <n v="250.18345454545454"/>
    <n v="61.48893939393939"/>
    <n v="1985"/>
    <x v="0"/>
  </r>
  <r>
    <n v="8454"/>
    <s v="上海益丰上虹莘建路店"/>
    <x v="2"/>
    <s v="控股"/>
    <s v="上海上虹"/>
    <x v="46"/>
    <d v="2017-06-13T00:00:00"/>
    <d v="2018-09-11T00:00:00"/>
    <n v="125972.801127417"/>
    <n v="0.244532593820147"/>
    <n v="30804.4558104768"/>
    <n v="82360.98"/>
    <n v="0.27002058499061099"/>
    <n v="22239.16"/>
    <n v="330"/>
    <n v="248.57872727272726"/>
    <n v="66.391393939393936"/>
    <n v="477"/>
    <n v="330"/>
    <n v="345.13096199292329"/>
    <n v="84.395769343772059"/>
    <n v="249.57872727272726"/>
    <n v="67.391393939393936"/>
    <n v="2017"/>
    <x v="2"/>
  </r>
  <r>
    <n v="6695"/>
    <s v="上海运城路店"/>
    <x v="2"/>
    <s v="直营"/>
    <m/>
    <x v="0"/>
    <d v="2017-03-04T00:00:00"/>
    <d v="2017-03-04T00:00:00"/>
    <n v="125160.681631657"/>
    <n v="0.26431905187976601"/>
    <n v="33082.352701504802"/>
    <n v="106079.73"/>
    <n v="0.26815603697332202"/>
    <n v="28445.919999999998"/>
    <n v="330"/>
    <n v="320.45372727272724"/>
    <n v="85.199757575757573"/>
    <n v="1033"/>
    <n v="330"/>
    <n v="342.90597707303289"/>
    <n v="90.636582743848777"/>
    <n v="321.45372727272724"/>
    <n v="86.199757575757573"/>
    <n v="2017"/>
    <x v="2"/>
  </r>
  <r>
    <n v="6719"/>
    <s v="上海东川路店"/>
    <x v="2"/>
    <s v="直营"/>
    <m/>
    <x v="0"/>
    <d v="2017-02-25T00:00:00"/>
    <d v="2017-02-25T00:00:00"/>
    <n v="125087.67104820799"/>
    <n v="0.26502179646179103"/>
    <n v="33150.959296417801"/>
    <n v="106017.85"/>
    <n v="0.34103794785500702"/>
    <n v="36156.11"/>
    <n v="330"/>
    <n v="320.26621212121216"/>
    <n v="108.56396969696969"/>
    <n v="1040"/>
    <n v="330"/>
    <n v="342.70594807728219"/>
    <n v="90.824546017583017"/>
    <n v="321.26621212121216"/>
    <n v="109.56396969696969"/>
    <n v="2017"/>
    <x v="2"/>
  </r>
  <r>
    <n v="5414"/>
    <s v="上海天山西路店"/>
    <x v="2"/>
    <s v="直营"/>
    <m/>
    <x v="0"/>
    <d v="2011-09-24T00:00:00"/>
    <d v="2011-09-24T00:00:00"/>
    <n v="125084.898345055"/>
    <n v="0.26262673741966602"/>
    <n v="32850.638752832499"/>
    <n v="106015.5"/>
    <n v="0.27756309218934999"/>
    <n v="29425.99"/>
    <n v="330"/>
    <n v="320.2590909090909"/>
    <n v="88.169666666666672"/>
    <n v="3021"/>
    <n v="330"/>
    <n v="342.69835163028768"/>
    <n v="90.001750007760279"/>
    <n v="321.2590909090909"/>
    <n v="89.169666666666672"/>
    <n v="2011"/>
    <x v="0"/>
  </r>
  <r>
    <n v="8436"/>
    <s v="上海益丰上虹纪翟店"/>
    <x v="2"/>
    <s v="控股"/>
    <s v="上海上虹"/>
    <x v="24"/>
    <d v="2004-09-02T00:00:00"/>
    <d v="2018-09-11T00:00:00"/>
    <n v="124866.621365698"/>
    <n v="0.26361219330443902"/>
    <n v="32916.363928726503"/>
    <n v="81637.759999999995"/>
    <n v="0.32458362404848001"/>
    <n v="26498.28"/>
    <n v="330"/>
    <n v="246.38715151515149"/>
    <n v="79.297818181818172"/>
    <n v="477"/>
    <n v="330"/>
    <n v="342.10033250876165"/>
    <n v="90.181818982812331"/>
    <n v="247.38715151515149"/>
    <n v="80.297818181818172"/>
    <n v="2004"/>
    <x v="0"/>
  </r>
  <r>
    <n v="8145"/>
    <s v="吉州阳明西路店"/>
    <x v="5"/>
    <s v="控股"/>
    <s v="江西天顺"/>
    <x v="18"/>
    <d v="2014-05-01T00:00:00"/>
    <d v="2018-10-22T00:00:00"/>
    <n v="124789.43285679301"/>
    <n v="0.25551852803231501"/>
    <n v="31886.012197555101"/>
    <n v="67723.230000000098"/>
    <n v="0.36079997956387999"/>
    <n v="24434.54"/>
    <n v="283"/>
    <n v="238.30469964664346"/>
    <n v="85.341130742049472"/>
    <n v="436"/>
    <n v="330"/>
    <n v="341.88885714189865"/>
    <n v="87.358937527548221"/>
    <n v="205.22190909090938"/>
    <n v="74.044060606060611"/>
    <n v="2014"/>
    <x v="0"/>
  </r>
  <r>
    <n v="5438"/>
    <s v="上海水电路店"/>
    <x v="2"/>
    <s v="直营"/>
    <m/>
    <x v="0"/>
    <d v="2011-11-12T00:00:00"/>
    <d v="2011-11-12T00:00:00"/>
    <n v="124507.47996377099"/>
    <n v="0.26140186000254301"/>
    <n v="32546.486846758999"/>
    <n v="105526.11"/>
    <n v="0.258210787832509"/>
    <n v="27247.98"/>
    <n v="330"/>
    <n v="318.7760909090909"/>
    <n v="81.569636363636363"/>
    <n v="2972"/>
    <n v="330"/>
    <n v="341.1163834623863"/>
    <n v="89.168457114408213"/>
    <n v="319.7760909090909"/>
    <n v="82.569636363636363"/>
    <n v="2011"/>
    <x v="0"/>
  </r>
  <r>
    <n v="6223"/>
    <s v="上海三林路二店"/>
    <x v="2"/>
    <s v="直营"/>
    <m/>
    <x v="0"/>
    <d v="2016-03-12T00:00:00"/>
    <d v="2016-03-12T00:00:00"/>
    <n v="124469.145867839"/>
    <n v="0.26055753486685501"/>
    <n v="32431.373814307201"/>
    <n v="105493.62"/>
    <n v="0.30981048901345898"/>
    <n v="32683.03"/>
    <n v="330"/>
    <n v="318.67763636363634"/>
    <n v="98.039484848484847"/>
    <n v="1390"/>
    <n v="330"/>
    <n v="341.01135854202465"/>
    <n v="88.853078943307395"/>
    <n v="319.67763636363634"/>
    <n v="99.039484848484847"/>
    <n v="2016"/>
    <x v="1"/>
  </r>
  <r>
    <n v="7133"/>
    <s v="宜昌列电路店"/>
    <x v="7"/>
    <s v="直营"/>
    <m/>
    <x v="0"/>
    <d v="2017-04-15T00:00:00"/>
    <d v="2017-04-15T00:00:00"/>
    <n v="124220.592"/>
    <n v="0.27041544240218801"/>
    <n v="33591.166341141703"/>
    <n v="77637.87"/>
    <n v="0.31504238846325899"/>
    <n v="24459.22"/>
    <n v="330"/>
    <n v="234.26627272727271"/>
    <n v="73.118848484848485"/>
    <n v="991"/>
    <n v="330"/>
    <n v="340.33038904109588"/>
    <n v="92.03059271545672"/>
    <n v="235.26627272727271"/>
    <n v="74.118848484848485"/>
    <n v="2017"/>
    <x v="2"/>
  </r>
  <r>
    <n v="5922"/>
    <s v="沭阳珠江南路店"/>
    <x v="3"/>
    <s v="直营"/>
    <m/>
    <x v="0"/>
    <d v="2015-04-30T00:00:00"/>
    <d v="2015-04-30T00:00:00"/>
    <n v="123567.1875"/>
    <n v="0.27737572907734598"/>
    <n v="34274.538722849698"/>
    <n v="85218.750000000102"/>
    <n v="0.37505290795746199"/>
    <n v="31961.54"/>
    <n v="330"/>
    <n v="257.23863636363666"/>
    <n v="95.853151515151524"/>
    <n v="1707"/>
    <n v="330"/>
    <n v="338.54023972602738"/>
    <n v="93.90284581602657"/>
    <n v="258.23863636363666"/>
    <n v="96.853151515151524"/>
    <n v="2015"/>
    <x v="0"/>
  </r>
  <r>
    <n v="5220"/>
    <s v="余姚四明西路店"/>
    <x v="2"/>
    <s v="直营"/>
    <m/>
    <x v="0"/>
    <d v="2009-11-28T00:00:00"/>
    <d v="2009-11-28T00:00:00"/>
    <n v="123528.031424046"/>
    <n v="0.25846755947196598"/>
    <n v="31927.9888085495"/>
    <n v="104695.98"/>
    <n v="0.38351548932442298"/>
    <n v="40152.53"/>
    <n v="330"/>
    <n v="316.26054545454542"/>
    <n v="120.67433333333334"/>
    <n v="3686"/>
    <n v="330"/>
    <n v="338.43296280560548"/>
    <n v="87.473941941231502"/>
    <n v="317.26054545454542"/>
    <n v="121.67433333333334"/>
    <n v="2009"/>
    <x v="0"/>
  </r>
  <r>
    <n v="5924"/>
    <s v="南昌太子殿店"/>
    <x v="5"/>
    <s v="直营"/>
    <m/>
    <x v="3"/>
    <d v="2015-04-18T00:00:00"/>
    <d v="2015-04-18T00:00:00"/>
    <n v="123344.413603739"/>
    <n v="0.27492097331434001"/>
    <n v="33909.966240826601"/>
    <n v="108087.84"/>
    <n v="0.295138842630216"/>
    <n v="31900.92"/>
    <n v="330"/>
    <n v="326.5389090909091"/>
    <n v="95.669454545454542"/>
    <n v="1719"/>
    <n v="330"/>
    <n v="337.92990028421644"/>
    <n v="92.904017098155066"/>
    <n v="327.5389090909091"/>
    <n v="96.669454545454542"/>
    <n v="2015"/>
    <x v="0"/>
  </r>
  <r>
    <n v="5983"/>
    <s v="长沙金星中路店"/>
    <x v="4"/>
    <s v="直营"/>
    <m/>
    <x v="0"/>
    <d v="2015-06-27T00:00:00"/>
    <d v="2015-06-27T00:00:00"/>
    <n v="122045.84299999999"/>
    <n v="0.239442265966124"/>
    <n v="29222.9331996658"/>
    <n v="106126.82"/>
    <n v="0.21339761240372601"/>
    <n v="22647.21"/>
    <n v="330"/>
    <n v="320.59642424242429"/>
    <n v="67.627909090909085"/>
    <n v="1649"/>
    <n v="330"/>
    <n v="334.37217260273968"/>
    <n v="80.062830684015893"/>
    <n v="321.59642424242429"/>
    <n v="68.627909090909085"/>
    <n v="2015"/>
    <x v="0"/>
  </r>
  <r>
    <n v="7339"/>
    <s v="上海同济支路店"/>
    <x v="2"/>
    <s v="直营"/>
    <m/>
    <x v="0"/>
    <d v="2017-09-23T00:00:00"/>
    <d v="2017-09-23T00:00:00"/>
    <n v="121352.42694540499"/>
    <n v="0.25900288969894097"/>
    <n v="31430.629250839502"/>
    <n v="102852.05"/>
    <n v="0.34171151668829203"/>
    <n v="35145.730000000003"/>
    <n v="330"/>
    <n v="310.6728787878788"/>
    <n v="105.50221212121212"/>
    <n v="830"/>
    <n v="330"/>
    <n v="332.47240259015069"/>
    <n v="86.111313015998633"/>
    <n v="311.6728787878788"/>
    <n v="106.50221212121212"/>
    <n v="2017"/>
    <x v="2"/>
  </r>
  <r>
    <n v="5361"/>
    <s v="徐州铜山新区南京路店"/>
    <x v="3"/>
    <s v="直营"/>
    <m/>
    <x v="0"/>
    <d v="2011-02-26T00:00:00"/>
    <d v="2011-02-26T00:00:00"/>
    <n v="121238.4875"/>
    <n v="0.273696677865851"/>
    <n v="33182.571258230499"/>
    <n v="83612.750000000102"/>
    <n v="0.27210574942218702"/>
    <n v="22751.51"/>
    <n v="330"/>
    <n v="252.37196969697001"/>
    <n v="67.943969696969688"/>
    <n v="3231"/>
    <n v="330"/>
    <n v="332.16023972602738"/>
    <n v="90.91115413213835"/>
    <n v="253.37196969697001"/>
    <n v="68.943969696969688"/>
    <n v="2011"/>
    <x v="0"/>
  </r>
  <r>
    <n v="8114"/>
    <s v="长沙新星小区店"/>
    <x v="4"/>
    <s v="收购"/>
    <s v="庆元堂"/>
    <x v="50"/>
    <s v="2004年"/>
    <d v="2018-06-27T00:00:00"/>
    <n v="120923.19"/>
    <n v="0.23989477133036499"/>
    <n v="29008.841013588299"/>
    <n v="67179.55"/>
    <n v="0.210779470835991"/>
    <n v="14160.07"/>
    <n v="330"/>
    <n v="202.57439393939396"/>
    <n v="41.909303030303029"/>
    <n v="553"/>
    <n v="330"/>
    <n v="331.29641095890412"/>
    <n v="79.476276749556988"/>
    <n v="203.57439393939396"/>
    <n v="42.909303030303029"/>
    <n v="2004"/>
    <x v="0"/>
  </r>
  <r>
    <n v="6318"/>
    <s v="南京华侨城店"/>
    <x v="3"/>
    <s v="直营"/>
    <m/>
    <x v="8"/>
    <d v="2016-04-30T00:00:00"/>
    <d v="2016-04-30T00:00:00"/>
    <n v="120912.708"/>
    <n v="0.25157073793468199"/>
    <n v="30418.0991772407"/>
    <n v="100760.59"/>
    <n v="0.22592513600803599"/>
    <n v="22764.35"/>
    <n v="330"/>
    <n v="304.33512121212118"/>
    <n v="67.982878787878789"/>
    <n v="1341"/>
    <n v="330"/>
    <n v="331.26769315068492"/>
    <n v="83.337258019837535"/>
    <n v="305.33512121212118"/>
    <n v="68.982878787878789"/>
    <n v="2016"/>
    <x v="1"/>
  </r>
  <r>
    <n v="6958"/>
    <s v="武汉秦园路店"/>
    <x v="8"/>
    <s v="直营"/>
    <m/>
    <x v="9"/>
    <d v="2014-03-29T00:00:00"/>
    <d v="2014-03-29T00:00:00"/>
    <n v="120496.287"/>
    <n v="0.26358791578263002"/>
    <n v="31761.365149875601"/>
    <n v="104779.38"/>
    <n v="0.236718140534903"/>
    <n v="24803.18"/>
    <n v="330"/>
    <n v="316.51327272727275"/>
    <n v="74.161151515151516"/>
    <n v="2104"/>
    <n v="330"/>
    <n v="330.12681369863014"/>
    <n v="87.017438766782462"/>
    <n v="317.51327272727275"/>
    <n v="75.161151515151516"/>
    <n v="2014"/>
    <x v="0"/>
  </r>
  <r>
    <n v="7450"/>
    <s v="上海宝山海江路店"/>
    <x v="2"/>
    <s v="直营"/>
    <m/>
    <x v="0"/>
    <d v="2017-12-09T00:00:00"/>
    <d v="2017-12-09T00:00:00"/>
    <n v="120472.78333619999"/>
    <n v="0.22219820725046899"/>
    <n v="26768.836479777801"/>
    <n v="78765.070000000007"/>
    <n v="0.28174913067429502"/>
    <n v="22191.99"/>
    <n v="330"/>
    <n v="237.68203030303033"/>
    <n v="66.24845454545455"/>
    <n v="753"/>
    <n v="330"/>
    <n v="330.06242009917804"/>
    <n v="73.339278026788492"/>
    <n v="238.68203030303033"/>
    <n v="67.24845454545455"/>
    <n v="2017"/>
    <x v="2"/>
  </r>
  <r>
    <n v="6025"/>
    <s v="湘潭新府华城店"/>
    <x v="4"/>
    <s v="直营"/>
    <m/>
    <x v="0"/>
    <d v="2015-07-31T00:00:00"/>
    <d v="2015-07-31T00:00:00"/>
    <n v="120394.8"/>
    <n v="0.23577610442572"/>
    <n v="28386.216937113699"/>
    <n v="66886"/>
    <n v="0.26393191400292998"/>
    <n v="17653.349999999999"/>
    <n v="330"/>
    <n v="201.68484848484849"/>
    <n v="52.494999999999997"/>
    <n v="1615"/>
    <n v="330"/>
    <n v="329.8487671232877"/>
    <n v="77.770457361955337"/>
    <n v="202.68484848484849"/>
    <n v="53.494999999999997"/>
    <n v="2015"/>
    <x v="0"/>
  </r>
  <r>
    <n v="5472"/>
    <s v="国伟路店"/>
    <x v="2"/>
    <s v="直营"/>
    <m/>
    <x v="0"/>
    <d v="2012-01-01T00:00:00"/>
    <d v="2012-01-01T00:00:00"/>
    <n v="119661.255003162"/>
    <n v="0.24685399776529399"/>
    <n v="29538.859175142701"/>
    <n v="101418.7"/>
    <n v="0.29815182012784602"/>
    <n v="30238.17"/>
    <n v="330"/>
    <n v="306.32939393939392"/>
    <n v="90.630818181818171"/>
    <n v="2922"/>
    <n v="330"/>
    <n v="327.83905480318356"/>
    <n v="80.928381301760822"/>
    <n v="307.32939393939392"/>
    <n v="91.630818181818171"/>
    <n v="2012"/>
    <x v="0"/>
  </r>
  <r>
    <n v="5229"/>
    <s v="周家嘴店"/>
    <x v="2"/>
    <s v="直营"/>
    <m/>
    <x v="0"/>
    <d v="2010-04-24T00:00:00"/>
    <d v="2010-04-24T00:00:00"/>
    <n v="119302.502611381"/>
    <n v="0.263649605226768"/>
    <n v="31454.057716056101"/>
    <n v="101114.64"/>
    <n v="0.313275604798672"/>
    <n v="31676.75"/>
    <n v="330"/>
    <n v="305.40800000000002"/>
    <n v="94.99015151515151"/>
    <n v="3539"/>
    <n v="330"/>
    <n v="326.85617153803014"/>
    <n v="86.175500591934522"/>
    <n v="306.40800000000002"/>
    <n v="95.99015151515151"/>
    <n v="2010"/>
    <x v="0"/>
  </r>
  <r>
    <n v="8756"/>
    <s v="河北天悦城店"/>
    <x v="9"/>
    <s v="控股"/>
    <s v="河北新兴"/>
    <x v="27"/>
    <d v="2018-06-22T00:00:00"/>
    <d v="2019-08-29T00:00:00"/>
    <n v="118872.74621621599"/>
    <n v="0.27871944698539097"/>
    <n v="33132.146087018496"/>
    <n v="10478.36"/>
    <n v="0.23629079359747099"/>
    <n v="2475.94"/>
    <n v="74"/>
    <n v="140.59945945945947"/>
    <n v="32.458648648648648"/>
    <n v="125"/>
    <n v="90"/>
    <n v="325.67875675675617"/>
    <n v="90.773002978132865"/>
    <n v="116.42622222222222"/>
    <n v="27.510444444444445"/>
    <n v="2018"/>
    <x v="4"/>
  </r>
  <r>
    <n v="5857"/>
    <s v="长沙桐梓坡西路店"/>
    <x v="4"/>
    <s v="直营"/>
    <m/>
    <x v="0"/>
    <d v="2014-11-29T00:00:00"/>
    <d v="2014-11-29T00:00:00"/>
    <n v="118763.90399999999"/>
    <n v="0.23634940749216299"/>
    <n v="28069.778341856101"/>
    <n v="103272.96000000001"/>
    <n v="0.213845618446494"/>
    <n v="22084.47"/>
    <n v="330"/>
    <n v="311.94836363636364"/>
    <n v="65.922636363636371"/>
    <n v="1859"/>
    <n v="330"/>
    <n v="325.38055890410959"/>
    <n v="76.903502306455067"/>
    <n v="312.94836363636364"/>
    <n v="66.922636363636371"/>
    <n v="2014"/>
    <x v="0"/>
  </r>
  <r>
    <n v="8406"/>
    <s v="上海益丰上虹谈中店"/>
    <x v="2"/>
    <s v="控股"/>
    <s v="上海上虹"/>
    <x v="46"/>
    <d v="2003-10-09T00:00:00"/>
    <d v="2018-09-11T00:00:00"/>
    <n v="118496.061729426"/>
    <n v="0.25801099122474702"/>
    <n v="30573.2863430381"/>
    <n v="77472.69"/>
    <n v="0.26751039624414702"/>
    <n v="20724.75"/>
    <n v="330"/>
    <n v="233.76572727272728"/>
    <n v="61.802272727272729"/>
    <n v="477"/>
    <n v="330"/>
    <n v="324.64674446418081"/>
    <n v="83.762428337090682"/>
    <n v="234.76572727272728"/>
    <n v="62.802272727272729"/>
    <n v="2003"/>
    <x v="0"/>
  </r>
  <r>
    <n v="5966"/>
    <s v="徐州恒盛广场店"/>
    <x v="3"/>
    <s v="直营"/>
    <m/>
    <x v="0"/>
    <d v="2015-07-04T00:00:00"/>
    <d v="2015-07-04T00:00:00"/>
    <n v="118366.70450000001"/>
    <n v="0.24940294350119199"/>
    <n v="29521.0045148358"/>
    <n v="81632.210000000006"/>
    <n v="0.25976755988843098"/>
    <n v="21205.4"/>
    <n v="330"/>
    <n v="246.37033333333335"/>
    <n v="63.258787878787885"/>
    <n v="1642"/>
    <n v="330"/>
    <n v="324.29234109589044"/>
    <n v="80.879464424207669"/>
    <n v="247.37033333333335"/>
    <n v="64.258787878787885"/>
    <n v="2015"/>
    <x v="0"/>
  </r>
  <r>
    <n v="8799"/>
    <s v="石家庄正定恒山店"/>
    <x v="9"/>
    <s v="控股"/>
    <s v="河北新兴"/>
    <x v="42"/>
    <d v="2013-05-25T00:00:00"/>
    <d v="2019-09-07T00:00:00"/>
    <n v="118148.504350649"/>
    <n v="0.26381255007700999"/>
    <n v="31169.0582205295"/>
    <n v="10836.73"/>
    <n v="0.31712979838013899"/>
    <n v="3436.65"/>
    <n v="77"/>
    <n v="139.73675324675324"/>
    <n v="43.631818181818183"/>
    <n v="116"/>
    <n v="81"/>
    <n v="323.69453246753153"/>
    <n v="85.394680056245207"/>
    <n v="133.7867901234568"/>
    <n v="42.427777777777777"/>
    <n v="2013"/>
    <x v="0"/>
  </r>
  <r>
    <n v="7048"/>
    <s v="武汉小东门市场店"/>
    <x v="8"/>
    <s v="直营"/>
    <m/>
    <x v="3"/>
    <d v="2016-07-30T00:00:00"/>
    <d v="2016-07-30T00:00:00"/>
    <n v="117428.9495"/>
    <n v="0.23457157959708799"/>
    <n v="27545.494174641699"/>
    <n v="102112.13"/>
    <n v="0.20209548072300501"/>
    <n v="20636.400000000001"/>
    <n v="330"/>
    <n v="308.43069696969701"/>
    <n v="61.534545454545459"/>
    <n v="1250"/>
    <n v="330"/>
    <n v="321.7231493150685"/>
    <n v="75.46710732778547"/>
    <n v="309.43069696969701"/>
    <n v="62.534545454545459"/>
    <n v="2016"/>
    <x v="1"/>
  </r>
  <r>
    <n v="6861"/>
    <s v="长沙小塘路店"/>
    <x v="4"/>
    <s v="直营"/>
    <m/>
    <x v="0"/>
    <d v="2017-04-29T00:00:00"/>
    <d v="2017-04-29T00:00:00"/>
    <n v="117238.122"/>
    <n v="0.25558148772282002"/>
    <n v="29963.893638589499"/>
    <n v="65132.29"/>
    <n v="0.18872282856936201"/>
    <n v="12291.95"/>
    <n v="330"/>
    <n v="196.37057575757575"/>
    <n v="36.248333333333335"/>
    <n v="977"/>
    <n v="330"/>
    <n v="321.20033424657532"/>
    <n v="82.092859283806845"/>
    <n v="197.37057575757575"/>
    <n v="37.248333333333335"/>
    <n v="2017"/>
    <x v="2"/>
  </r>
  <r>
    <n v="5345"/>
    <s v="南昌上海南路店"/>
    <x v="5"/>
    <s v="直营"/>
    <m/>
    <x v="9"/>
    <d v="2010-07-24T00:00:00"/>
    <d v="2010-07-24T00:00:00"/>
    <n v="116989.886882835"/>
    <n v="0.26186191972828898"/>
    <n v="30635.196367934601"/>
    <n v="102519.31"/>
    <n v="0.27073962944151703"/>
    <n v="27756.04"/>
    <n v="330"/>
    <n v="309.66457575757573"/>
    <n v="83.109212121212124"/>
    <n v="3448"/>
    <n v="330"/>
    <n v="320.52023803516437"/>
    <n v="83.932044843656442"/>
    <n v="310.66457575757573"/>
    <n v="84.109212121212124"/>
    <n v="2010"/>
    <x v="0"/>
  </r>
  <r>
    <n v="6582"/>
    <s v="沭阳上海南路二店"/>
    <x v="3"/>
    <s v="直营"/>
    <s v="江苏玖玖"/>
    <x v="0"/>
    <d v="2016-09-28T00:00:00"/>
    <d v="2016-09-28T00:00:00"/>
    <n v="116134.908"/>
    <n v="0.25767971754003"/>
    <n v="29925.610289977401"/>
    <n v="80093.040000000095"/>
    <n v="0.32350376512116402"/>
    <n v="25910.400000000001"/>
    <n v="330"/>
    <n v="241.7061818181821"/>
    <n v="77.516363636363636"/>
    <n v="1190"/>
    <n v="330"/>
    <n v="318.1778301369863"/>
    <n v="81.98797339719836"/>
    <n v="242.7061818181821"/>
    <n v="78.516363636363636"/>
    <n v="2016"/>
    <x v="1"/>
  </r>
  <r>
    <n v="5245"/>
    <s v="宁波新大路店"/>
    <x v="2"/>
    <s v="直营"/>
    <m/>
    <x v="0"/>
    <d v="2010-10-23T00:00:00"/>
    <d v="2010-10-23T00:00:00"/>
    <n v="115758.82279960399"/>
    <n v="0.246641676331389"/>
    <n v="28550.950105442502"/>
    <n v="98111.2"/>
    <n v="0.31460618155725301"/>
    <n v="30866.39"/>
    <n v="330"/>
    <n v="296.30666666666667"/>
    <n v="92.534515151515151"/>
    <n v="3357"/>
    <n v="330"/>
    <n v="317.14745972494245"/>
    <n v="78.221781110801373"/>
    <n v="297.30666666666667"/>
    <n v="93.534515151515151"/>
    <n v="2010"/>
    <x v="0"/>
  </r>
  <r>
    <n v="5359"/>
    <s v="南京永乐北路店"/>
    <x v="3"/>
    <s v="直营"/>
    <m/>
    <x v="2"/>
    <d v="2011-01-28T00:00:00"/>
    <d v="2011-01-28T00:00:00"/>
    <n v="115405.02"/>
    <n v="0.26370767406898399"/>
    <n v="30433.1894000846"/>
    <n v="96170.85"/>
    <n v="0.22754940816266001"/>
    <n v="21883.62"/>
    <n v="330"/>
    <n v="290.42681818181819"/>
    <n v="65.313999999999993"/>
    <n v="3260"/>
    <n v="330"/>
    <n v="316.17813698630135"/>
    <n v="83.378601096122196"/>
    <n v="291.42681818181819"/>
    <n v="66.313999999999993"/>
    <n v="2011"/>
    <x v="0"/>
  </r>
  <r>
    <n v="7395"/>
    <s v="上海车站北路店"/>
    <x v="2"/>
    <s v="直营"/>
    <m/>
    <x v="0"/>
    <d v="2017-11-25T00:00:00"/>
    <d v="2017-11-25T00:00:00"/>
    <n v="115292.649446653"/>
    <n v="0.2604155930898"/>
    <n v="30024.003684544499"/>
    <n v="75378.3"/>
    <n v="0.305097090276645"/>
    <n v="22997.7"/>
    <n v="330"/>
    <n v="227.41909090909093"/>
    <n v="68.69"/>
    <n v="767"/>
    <n v="330"/>
    <n v="315.87027245658356"/>
    <n v="82.257544341217809"/>
    <n v="228.41909090909093"/>
    <n v="69.69"/>
    <n v="2017"/>
    <x v="2"/>
  </r>
  <r>
    <n v="5474"/>
    <s v="大道站路店"/>
    <x v="2"/>
    <s v="直营"/>
    <m/>
    <x v="0"/>
    <d v="2012-01-01T00:00:00"/>
    <d v="2012-01-01T00:00:00"/>
    <n v="114878.660630228"/>
    <n v="0.25599409276111501"/>
    <n v="29408.2585056473"/>
    <n v="97365.22"/>
    <n v="0.294437377125014"/>
    <n v="28667.96"/>
    <n v="330"/>
    <n v="294.04612121212119"/>
    <n v="85.87260606060606"/>
    <n v="2922"/>
    <n v="330"/>
    <n v="314.7360565211726"/>
    <n v="80.57057124834877"/>
    <n v="295.04612121212119"/>
    <n v="86.87260606060606"/>
    <n v="2012"/>
    <x v="0"/>
  </r>
  <r>
    <n v="7661"/>
    <s v="宜昌泰富广场店"/>
    <x v="7"/>
    <s v="直营"/>
    <m/>
    <x v="0"/>
    <d v="2018-01-30T00:00:00"/>
    <d v="2018-01-30T00:00:00"/>
    <n v="114548.88"/>
    <n v="0.27316336323518298"/>
    <n v="31290.557315623399"/>
    <n v="71593.05"/>
    <n v="0.31178375554610399"/>
    <n v="22321.55"/>
    <n v="330"/>
    <n v="215.94863636363638"/>
    <n v="66.641060606060606"/>
    <n v="701"/>
    <n v="330"/>
    <n v="313.83254794520548"/>
    <n v="85.727554289379171"/>
    <n v="216.94863636363638"/>
    <n v="67.641060606060606"/>
    <n v="2018"/>
    <x v="4"/>
  </r>
  <r>
    <n v="7586"/>
    <s v="上海浦东龙居路店"/>
    <x v="2"/>
    <s v="直营"/>
    <m/>
    <x v="0"/>
    <d v="2018-01-27T00:00:00"/>
    <d v="2018-01-27T00:00:00"/>
    <n v="114478.85280936401"/>
    <n v="0.266387037123687"/>
    <n v="30495.682413204999"/>
    <n v="74846.240000000005"/>
    <n v="0.269486216007644"/>
    <n v="20170.03"/>
    <n v="330"/>
    <n v="225.8067878787879"/>
    <n v="60.121303030303025"/>
    <n v="704"/>
    <n v="330"/>
    <n v="313.64069262839456"/>
    <n v="83.549814830698622"/>
    <n v="226.8067878787879"/>
    <n v="61.121303030303025"/>
    <n v="2018"/>
    <x v="4"/>
  </r>
  <r>
    <n v="7056"/>
    <s v="武汉新新人家店"/>
    <x v="8"/>
    <s v="直营"/>
    <m/>
    <x v="3"/>
    <d v="2016-11-26T00:00:00"/>
    <d v="2016-11-26T00:00:00"/>
    <n v="114175.62"/>
    <n v="0.26434889794968403"/>
    <n v="30182.199319721902"/>
    <n v="76117.08"/>
    <n v="0.24583391795901799"/>
    <n v="18712.16"/>
    <n v="330"/>
    <n v="229.65781818181819"/>
    <n v="55.703515151515148"/>
    <n v="1131"/>
    <n v="330"/>
    <n v="312.80991780821915"/>
    <n v="82.690957040333984"/>
    <n v="230.65781818181819"/>
    <n v="56.703515151515148"/>
    <n v="2016"/>
    <x v="1"/>
  </r>
  <r>
    <n v="8502"/>
    <s v="上海何家湾路店"/>
    <x v="2"/>
    <s v="直营"/>
    <m/>
    <x v="0"/>
    <d v="2018-12-08T00:00:00"/>
    <d v="2018-12-08T00:00:00"/>
    <n v="113851.06729957899"/>
    <n v="0.24493300095036799"/>
    <n v="27885.883575088101"/>
    <n v="27774.02"/>
    <n v="0.225550712500387"/>
    <n v="6264.45"/>
    <n v="200"/>
    <n v="137.87010000000001"/>
    <n v="30.32225"/>
    <n v="389"/>
    <n v="330"/>
    <n v="311.92073232761368"/>
    <n v="76.399681027638636"/>
    <n v="84.163696969696971"/>
    <n v="18.983181818181819"/>
    <n v="2018"/>
    <x v="4"/>
  </r>
  <r>
    <n v="7010"/>
    <s v="武汉新城丽景店"/>
    <x v="8"/>
    <s v="直营"/>
    <m/>
    <x v="3"/>
    <d v="2015-11-07T00:00:00"/>
    <d v="2015-11-07T00:00:00"/>
    <n v="113692.7375"/>
    <n v="0.238092594604663"/>
    <n v="27069.398859081899"/>
    <n v="98863.25"/>
    <n v="0.17749193962367199"/>
    <n v="17547.43"/>
    <n v="330"/>
    <n v="298.58560606060604"/>
    <n v="52.174030303030307"/>
    <n v="1516"/>
    <n v="330"/>
    <n v="311.48695205479453"/>
    <n v="74.162736600224378"/>
    <n v="299.58560606060604"/>
    <n v="53.174030303030307"/>
    <n v="2015"/>
    <x v="0"/>
  </r>
  <r>
    <n v="8429"/>
    <s v="上海益丰上虹安宁店"/>
    <x v="2"/>
    <s v="控股"/>
    <s v="上海上虹"/>
    <x v="46"/>
    <d v="2004-08-26T00:00:00"/>
    <d v="2018-09-11T00:00:00"/>
    <n v="112484.266404027"/>
    <n v="0.24888227643862801"/>
    <n v="27995.340286163198"/>
    <n v="73542.179999999993"/>
    <n v="0.210391641912165"/>
    <n v="15472.66"/>
    <n v="330"/>
    <n v="221.85509090909088"/>
    <n v="45.886848484848485"/>
    <n v="477"/>
    <n v="330"/>
    <n v="308.17607233979999"/>
    <n v="76.699562427844384"/>
    <n v="222.85509090909088"/>
    <n v="46.886848484848485"/>
    <n v="2004"/>
    <x v="0"/>
  </r>
  <r>
    <n v="6238"/>
    <s v="长沙高家冲路店"/>
    <x v="4"/>
    <s v="直营"/>
    <m/>
    <x v="0"/>
    <d v="2016-05-28T00:00:00"/>
    <d v="2016-05-28T00:00:00"/>
    <n v="112252.558"/>
    <n v="0.22992382221754201"/>
    <n v="25809.5371890563"/>
    <n v="97610.92"/>
    <n v="0.19679427260802401"/>
    <n v="19209.27"/>
    <n v="330"/>
    <n v="294.79066666666665"/>
    <n v="57.209909090909093"/>
    <n v="1313"/>
    <n v="330"/>
    <n v="307.54125479452057"/>
    <n v="70.711060791935068"/>
    <n v="295.79066666666665"/>
    <n v="58.209909090909093"/>
    <n v="2016"/>
    <x v="1"/>
  </r>
  <r>
    <n v="6505"/>
    <s v="长沙玉兰路店"/>
    <x v="4"/>
    <s v="直营"/>
    <m/>
    <x v="0"/>
    <d v="2016-09-28T00:00:00"/>
    <d v="2016-09-28T00:00:00"/>
    <n v="112168.93"/>
    <n v="0.25876754218898801"/>
    <n v="29025.678326068599"/>
    <n v="97538.2"/>
    <n v="0.22149896143254599"/>
    <n v="21604.61"/>
    <n v="330"/>
    <n v="294.57030303030302"/>
    <n v="64.468515151515149"/>
    <n v="1190"/>
    <n v="330"/>
    <n v="307.31213698630137"/>
    <n v="79.522406372790684"/>
    <n v="295.57030303030302"/>
    <n v="65.468515151515149"/>
    <n v="2016"/>
    <x v="1"/>
  </r>
  <r>
    <n v="9760"/>
    <s v="锦川大药房"/>
    <x v="2"/>
    <s v="控股"/>
    <s v="隆顺堂"/>
    <x v="45"/>
    <d v="2015-11-24T00:00:00"/>
    <d v="2019-04-06T00:00:00"/>
    <n v="111751.01321056799"/>
    <n v="0.26719409245770898"/>
    <n v="29859.210556027101"/>
    <n v="22627.22"/>
    <n v="0.27831921022556"/>
    <n v="6297.59"/>
    <n v="166"/>
    <n v="135.30855421686746"/>
    <n v="36.937289156626505"/>
    <n v="270"/>
    <n v="235"/>
    <n v="306.16715948100818"/>
    <n v="81.806056317882465"/>
    <n v="96.286042553191493"/>
    <n v="26.798255319148936"/>
    <n v="2015"/>
    <x v="0"/>
  </r>
  <r>
    <n v="5819"/>
    <s v="淮安双和店"/>
    <x v="3"/>
    <s v="直营"/>
    <m/>
    <x v="0"/>
    <d v="2014-08-30T00:00:00"/>
    <d v="2014-08-30T00:00:00"/>
    <n v="111716.72900000001"/>
    <n v="0.26679926095551598"/>
    <n v="29805.940733567699"/>
    <n v="77046.02"/>
    <n v="0.29969361168818298"/>
    <n v="23090.2"/>
    <n v="330"/>
    <n v="232.4727878787879"/>
    <n v="68.970303030303029"/>
    <n v="1950"/>
    <n v="330"/>
    <n v="306.0732301369863"/>
    <n v="81.660111598815618"/>
    <n v="233.4727878787879"/>
    <n v="69.970303030303029"/>
    <n v="2014"/>
    <x v="0"/>
  </r>
  <r>
    <n v="8808"/>
    <s v="新兴连锁四店"/>
    <x v="9"/>
    <s v="控股"/>
    <s v="河北新兴"/>
    <x v="26"/>
    <d v="2001-10-16T00:00:00"/>
    <d v="2019-09-07T00:00:00"/>
    <n v="111265.51486486501"/>
    <n v="0.274431909967841"/>
    <n v="30534.807757920102"/>
    <n v="9807.7999999999993"/>
    <n v="0.27957645955260102"/>
    <n v="2742.03"/>
    <n v="74"/>
    <n v="131.53783783783783"/>
    <n v="36.054459459459466"/>
    <n v="116"/>
    <n v="81"/>
    <n v="304.83702702702743"/>
    <n v="83.657007555945484"/>
    <n v="121.08395061728395"/>
    <n v="33.852222222222224"/>
    <n v="2001"/>
    <x v="0"/>
  </r>
  <r>
    <n v="6157"/>
    <s v="上海宝安路店"/>
    <x v="2"/>
    <s v="直营"/>
    <m/>
    <x v="0"/>
    <d v="2015-12-26T00:00:00"/>
    <d v="2015-12-26T00:00:00"/>
    <n v="110974.340628779"/>
    <n v="0.25498965298428"/>
    <n v="28297.308607091702"/>
    <n v="94056.120000000097"/>
    <n v="0.31898743005771402"/>
    <n v="30002.720000000001"/>
    <n v="330"/>
    <n v="284.01854545454574"/>
    <n v="89.917333333333332"/>
    <n v="1467"/>
    <n v="330"/>
    <n v="304.03928939391506"/>
    <n v="77.526872896141654"/>
    <n v="285.01854545454574"/>
    <n v="90.917333333333332"/>
    <n v="2015"/>
    <x v="0"/>
  </r>
  <r>
    <n v="7656"/>
    <s v="武汉狮城名居店"/>
    <x v="8"/>
    <s v="直营"/>
    <m/>
    <x v="3"/>
    <d v="2018-01-27T00:00:00"/>
    <d v="2018-01-27T00:00:00"/>
    <n v="109555.07111437"/>
    <n v="0.224530023774419"/>
    <n v="24598.4027219175"/>
    <n v="68234.3"/>
    <n v="0.31369882888811101"/>
    <n v="21405.02"/>
    <n v="330"/>
    <n v="205.77060606060607"/>
    <n v="63.863696969696974"/>
    <n v="704"/>
    <n v="330"/>
    <n v="300.15087976539729"/>
    <n v="67.392884169636986"/>
    <n v="206.77060606060607"/>
    <n v="64.863696969696974"/>
    <n v="2018"/>
    <x v="4"/>
  </r>
  <r>
    <n v="7073"/>
    <s v="荆门象山路店"/>
    <x v="7"/>
    <s v="直营"/>
    <m/>
    <x v="0"/>
    <d v="2008-04-12T00:00:00"/>
    <d v="2008-04-12T00:00:00"/>
    <n v="109089.952"/>
    <n v="0.276484840502011"/>
    <n v="30161.717979092002"/>
    <n v="68181.22"/>
    <n v="0.30578302940311097"/>
    <n v="20848.66"/>
    <n v="330"/>
    <n v="205.60975757575758"/>
    <n v="62.177757575757575"/>
    <n v="4281"/>
    <n v="330"/>
    <n v="298.8765808219178"/>
    <n v="82.634843778334258"/>
    <n v="206.60975757575758"/>
    <n v="63.177757575757575"/>
    <n v="2008"/>
    <x v="0"/>
  </r>
  <r>
    <n v="7360"/>
    <s v="长沙营盘路店"/>
    <x v="4"/>
    <s v="直营"/>
    <m/>
    <x v="0"/>
    <d v="2017-11-11T00:00:00"/>
    <d v="2017-11-11T00:00:00"/>
    <n v="108949.068"/>
    <n v="0.22882423818518599"/>
    <n v="24930.187486086001"/>
    <n v="60527.26"/>
    <n v="0.23755825061302999"/>
    <n v="14378.75"/>
    <n v="330"/>
    <n v="182.4159393939394"/>
    <n v="42.571969696969695"/>
    <n v="781"/>
    <n v="330"/>
    <n v="298.49059726027394"/>
    <n v="68.301883523523287"/>
    <n v="183.4159393939394"/>
    <n v="43.571969696969695"/>
    <n v="2017"/>
    <x v="2"/>
  </r>
  <r>
    <n v="7031"/>
    <s v="武汉亚心医院店"/>
    <x v="8"/>
    <s v="直营"/>
    <m/>
    <x v="3"/>
    <d v="2016-02-29T00:00:00"/>
    <d v="2016-02-29T00:00:00"/>
    <n v="108845.0735"/>
    <n v="0.25433189054077898"/>
    <n v="27682.773319305001"/>
    <n v="94647.89"/>
    <n v="0.21879177655201801"/>
    <n v="20708.18"/>
    <n v="330"/>
    <n v="285.81178787878787"/>
    <n v="61.75206060606061"/>
    <n v="1402"/>
    <n v="330"/>
    <n v="298.20568082191778"/>
    <n v="75.84321457343836"/>
    <n v="286.81178787878787"/>
    <n v="62.75206060606061"/>
    <n v="2016"/>
    <x v="1"/>
  </r>
  <r>
    <n v="6421"/>
    <s v="泗洪佳和水岸城邦店"/>
    <x v="3"/>
    <s v="直营"/>
    <s v="江苏佳和"/>
    <x v="0"/>
    <d v="2016-06-22T00:00:00"/>
    <d v="2016-06-22T00:00:00"/>
    <n v="108815.772"/>
    <n v="0.271386878776397"/>
    <n v="29531.1727247241"/>
    <n v="75045.36"/>
    <n v="0.40315923596075798"/>
    <n v="30255.23"/>
    <n v="330"/>
    <n v="226.41018181818183"/>
    <n v="90.682515151515148"/>
    <n v="1288"/>
    <n v="330"/>
    <n v="298.12540273972604"/>
    <n v="80.907322533490685"/>
    <n v="227.41018181818183"/>
    <n v="91.682515151515148"/>
    <n v="2016"/>
    <x v="1"/>
  </r>
  <r>
    <n v="8434"/>
    <s v="上海益丰上虹虹新店"/>
    <x v="2"/>
    <s v="控股"/>
    <s v="上海上虹"/>
    <x v="46"/>
    <d v="1990-12-22T00:00:00"/>
    <d v="2018-09-11T00:00:00"/>
    <n v="108798.428084026"/>
    <n v="0.26248484239277498"/>
    <n v="28557.938248217099"/>
    <n v="71132.38"/>
    <n v="0.305826544816861"/>
    <n v="21754.17"/>
    <n v="330"/>
    <n v="214.55266666666668"/>
    <n v="64.921727272727267"/>
    <n v="477"/>
    <n v="330"/>
    <n v="298.07788516171507"/>
    <n v="78.240926707444103"/>
    <n v="215.55266666666668"/>
    <n v="65.921727272727267"/>
    <n v="1990"/>
    <x v="0"/>
  </r>
  <r>
    <n v="6630"/>
    <s v="凤凰南大道店"/>
    <x v="5"/>
    <s v="直营"/>
    <m/>
    <x v="3"/>
    <d v="2016-11-19T00:00:00"/>
    <d v="2016-11-19T00:00:00"/>
    <n v="107996.73660950099"/>
    <n v="0.27029065569513699"/>
    <n v="29190.5087511171"/>
    <n v="94638.53"/>
    <n v="0.278273236069918"/>
    <n v="26335.37"/>
    <n v="330"/>
    <n v="285.78342424242425"/>
    <n v="78.804151515151517"/>
    <n v="1138"/>
    <n v="330"/>
    <n v="295.88147016301644"/>
    <n v="79.973996578403018"/>
    <n v="286.78342424242425"/>
    <n v="79.804151515151517"/>
    <n v="2016"/>
    <x v="1"/>
  </r>
  <r>
    <n v="8428"/>
    <s v="上海益丰上虹曹南药店"/>
    <x v="2"/>
    <s v="控股"/>
    <s v="上海上虹"/>
    <x v="46"/>
    <d v="2005-07-08T00:00:00"/>
    <d v="2018-09-11T00:00:00"/>
    <n v="107586.757298599"/>
    <n v="0.25769270171332198"/>
    <n v="27724.3221568513"/>
    <n v="70340.19"/>
    <n v="0.31467998593691598"/>
    <n v="22134.65"/>
    <n v="330"/>
    <n v="212.15209090909093"/>
    <n v="66.074696969696973"/>
    <n v="477"/>
    <n v="330"/>
    <n v="294.75823917424384"/>
    <n v="75.957047005072056"/>
    <n v="213.15209090909093"/>
    <n v="67.074696969696973"/>
    <n v="2005"/>
    <x v="0"/>
  </r>
  <r>
    <n v="8692"/>
    <s v="石家庄闽江店"/>
    <x v="9"/>
    <s v="控股"/>
    <s v="河北新兴"/>
    <x v="51"/>
    <d v="2013-08-12T00:00:00"/>
    <d v="2019-09-07T00:00:00"/>
    <n v="106860.2908"/>
    <n v="0.26824910274470698"/>
    <n v="28665.1771261385"/>
    <n v="9546.7800000000007"/>
    <n v="0.193954401379313"/>
    <n v="1851.64"/>
    <n v="75"/>
    <n v="126.29040000000001"/>
    <n v="23.688533333333336"/>
    <n v="116"/>
    <n v="81"/>
    <n v="292.76792"/>
    <n v="78.534731852434248"/>
    <n v="117.86148148148149"/>
    <n v="22.859753086419754"/>
    <n v="2013"/>
    <x v="0"/>
  </r>
  <r>
    <n v="7293"/>
    <s v="长沙罐子岭店"/>
    <x v="4"/>
    <s v="直营"/>
    <m/>
    <x v="0"/>
    <d v="2017-09-28T00:00:00"/>
    <d v="2017-09-28T00:00:00"/>
    <n v="106596.82799999999"/>
    <n v="0.264107069540718"/>
    <n v="28152.975865416"/>
    <n v="59220.46"/>
    <n v="0.175674758352097"/>
    <n v="10403.540000000001"/>
    <n v="330"/>
    <n v="178.45593939393939"/>
    <n v="30.525878787878792"/>
    <n v="825"/>
    <n v="330"/>
    <n v="292.04610410958901"/>
    <n v="77.131440727167117"/>
    <n v="179.45593939393939"/>
    <n v="31.525878787878792"/>
    <n v="2017"/>
    <x v="2"/>
  </r>
  <r>
    <n v="5025"/>
    <s v="华容迎宾中路店"/>
    <x v="4"/>
    <s v="直营"/>
    <m/>
    <x v="0"/>
    <d v="2004-10-01T00:00:00"/>
    <d v="2004-10-01T00:00:00"/>
    <n v="106543.746"/>
    <n v="0.26566723498970302"/>
    <n v="28305.182405265201"/>
    <n v="59190.97"/>
    <n v="0.28055529416057901"/>
    <n v="16606.34"/>
    <n v="330"/>
    <n v="178.36657575757576"/>
    <n v="49.322242424242425"/>
    <n v="5570"/>
    <n v="330"/>
    <n v="291.90067397260276"/>
    <n v="77.548444945932062"/>
    <n v="179.36657575757576"/>
    <n v="50.322242424242425"/>
    <n v="2004"/>
    <x v="0"/>
  </r>
  <r>
    <n v="6626"/>
    <s v="宁乡春城南路店"/>
    <x v="4"/>
    <s v="直营"/>
    <m/>
    <x v="0"/>
    <d v="2016-10-29T00:00:00"/>
    <d v="2016-10-29T00:00:00"/>
    <n v="106466.022"/>
    <n v="0.24987792981464299"/>
    <n v="26603.509172960199"/>
    <n v="59147.79"/>
    <n v="0.32148048135019103"/>
    <n v="19014.86"/>
    <n v="330"/>
    <n v="178.23572727272727"/>
    <n v="56.62078787878788"/>
    <n v="1159"/>
    <n v="330"/>
    <n v="291.68773150684933"/>
    <n v="72.886326501260825"/>
    <n v="179.23572727272727"/>
    <n v="57.62078787878788"/>
    <n v="2016"/>
    <x v="1"/>
  </r>
  <r>
    <n v="7963"/>
    <s v="上海上南路二店"/>
    <x v="2"/>
    <s v="直营"/>
    <m/>
    <x v="0"/>
    <d v="2018-06-23T00:00:00"/>
    <d v="2018-06-23T00:00:00"/>
    <n v="106289.586321418"/>
    <n v="0.24659902299049299"/>
    <n v="26210.908140925399"/>
    <n v="69492.100000000006"/>
    <n v="0.27464431208727302"/>
    <n v="19085.61"/>
    <n v="330"/>
    <n v="209.58212121212122"/>
    <n v="56.835181818181823"/>
    <n v="557"/>
    <n v="330"/>
    <n v="291.20434608607673"/>
    <n v="71.810707235412053"/>
    <n v="210.58212121212122"/>
    <n v="57.835181818181823"/>
    <n v="2018"/>
    <x v="4"/>
  </r>
  <r>
    <n v="8402"/>
    <s v="上海益丰上虹鲁汇店"/>
    <x v="2"/>
    <s v="控股"/>
    <s v="上海上虹"/>
    <x v="24"/>
    <d v="1985-03-01T00:00:00"/>
    <d v="2018-09-11T00:00:00"/>
    <n v="106089.601525858"/>
    <n v="0.26525097511053197"/>
    <n v="28140.3702538217"/>
    <n v="69361.350000000006"/>
    <n v="0.298994612994124"/>
    <n v="20738.669999999998"/>
    <n v="330"/>
    <n v="209.18590909090912"/>
    <n v="61.844454545454539"/>
    <n v="477"/>
    <n v="330"/>
    <n v="290.65644253659724"/>
    <n v="77.096904804990956"/>
    <n v="210.18590909090912"/>
    <n v="62.844454545454539"/>
    <n v="1985"/>
    <x v="0"/>
  </r>
  <r>
    <n v="8430"/>
    <s v="上海益丰上虹申北店"/>
    <x v="2"/>
    <s v="控股"/>
    <s v="上海上虹"/>
    <x v="24"/>
    <d v="2002-08-05T00:00:00"/>
    <d v="2018-09-06T00:00:00"/>
    <n v="105858.598056081"/>
    <n v="0.26193065051230802"/>
    <n v="27727.611451150198"/>
    <n v="69210.320000000007"/>
    <n v="0.30134711124005797"/>
    <n v="20856.330000000002"/>
    <n v="330"/>
    <n v="208.72824242424244"/>
    <n v="62.201000000000008"/>
    <n v="482"/>
    <n v="330"/>
    <n v="290.02355631803016"/>
    <n v="75.966058770274515"/>
    <n v="209.72824242424244"/>
    <n v="63.201000000000008"/>
    <n v="2002"/>
    <x v="0"/>
  </r>
  <r>
    <n v="5264"/>
    <s v="泰州青年路店"/>
    <x v="3"/>
    <s v="直营"/>
    <m/>
    <x v="0"/>
    <d v="2008-07-26T00:00:00"/>
    <d v="2008-07-26T00:00:00"/>
    <n v="104869.40850000001"/>
    <n v="0.271020734633871"/>
    <n v="28421.7841322895"/>
    <n v="72323.73"/>
    <n v="0.28931970184612998"/>
    <n v="20924.68"/>
    <n v="330"/>
    <n v="218.16281818181818"/>
    <n v="62.408121212121216"/>
    <n v="4176"/>
    <n v="330"/>
    <n v="287.3134479452055"/>
    <n v="77.867901732299998"/>
    <n v="219.16281818181818"/>
    <n v="63.408121212121216"/>
    <n v="2008"/>
    <x v="0"/>
  </r>
  <r>
    <n v="5265"/>
    <s v="南京高楼门店"/>
    <x v="3"/>
    <s v="直营"/>
    <m/>
    <x v="43"/>
    <d v="2008-08-16T00:00:00"/>
    <d v="2008-08-16T00:00:00"/>
    <n v="104440.944"/>
    <n v="0.27210652412541703"/>
    <n v="28419.062248217298"/>
    <n v="87034.12"/>
    <n v="0.21612535405654701"/>
    <n v="18810.28"/>
    <n v="330"/>
    <n v="262.73975757575755"/>
    <n v="56.000848484848483"/>
    <n v="4155"/>
    <n v="330"/>
    <n v="286.13957260273975"/>
    <n v="77.860444515663829"/>
    <n v="263.73975757575755"/>
    <n v="57.000848484848483"/>
    <n v="2008"/>
    <x v="0"/>
  </r>
  <r>
    <n v="6742"/>
    <s v="泰州金鹰店"/>
    <x v="3"/>
    <s v="直营"/>
    <m/>
    <x v="0"/>
    <d v="2017-02-25T00:00:00"/>
    <d v="2017-02-25T00:00:00"/>
    <n v="104418.473"/>
    <n v="0.27657121884124403"/>
    <n v="28879.144347151501"/>
    <n v="72012.740000000005"/>
    <n v="0.319639552668042"/>
    <n v="23018.12"/>
    <n v="330"/>
    <n v="217.22042424242426"/>
    <n v="68.75187878787878"/>
    <n v="1040"/>
    <n v="330"/>
    <n v="286.07800821917806"/>
    <n v="79.120943416853422"/>
    <n v="218.22042424242426"/>
    <n v="69.75187878787878"/>
    <n v="2017"/>
    <x v="2"/>
  </r>
  <r>
    <n v="5328"/>
    <s v="江大南路店"/>
    <x v="5"/>
    <s v="直营"/>
    <m/>
    <x v="9"/>
    <d v="2009-03-21T00:00:00"/>
    <d v="2009-03-21T00:00:00"/>
    <n v="103575.52300355201"/>
    <n v="0.27426923004965897"/>
    <n v="28407.578946174999"/>
    <n v="90764.18"/>
    <n v="0.254371052545178"/>
    <n v="23087.78"/>
    <n v="330"/>
    <n v="274.04296969696969"/>
    <n v="68.962969696969694"/>
    <n v="3938"/>
    <n v="330"/>
    <n v="283.76855617411508"/>
    <n v="77.828983414178083"/>
    <n v="275.04296969696969"/>
    <n v="69.962969696969694"/>
    <n v="2009"/>
    <x v="0"/>
  </r>
  <r>
    <n v="5783"/>
    <s v="长沙纬二路店"/>
    <x v="4"/>
    <s v="直营"/>
    <m/>
    <x v="0"/>
    <d v="2014-06-28T00:00:00"/>
    <d v="2014-06-28T00:00:00"/>
    <n v="103527.117"/>
    <n v="0.24400116030923399"/>
    <n v="25260.736671469898"/>
    <n v="90023.580000000104"/>
    <n v="0.28458621618913599"/>
    <n v="25619.47"/>
    <n v="330"/>
    <n v="271.7987272727276"/>
    <n v="76.634757575757575"/>
    <n v="2013"/>
    <n v="330"/>
    <n v="283.63593698630137"/>
    <n v="69.207497730054513"/>
    <n v="272.7987272727276"/>
    <n v="77.634757575757575"/>
    <n v="2014"/>
    <x v="0"/>
  </r>
  <r>
    <n v="7770"/>
    <s v="上海南石一路店"/>
    <x v="2"/>
    <s v="直营"/>
    <m/>
    <x v="0"/>
    <d v="2018-04-21T00:00:00"/>
    <d v="2018-04-21T00:00:00"/>
    <n v="103493.638279847"/>
    <n v="0.26493920728031101"/>
    <n v="27419.522484417801"/>
    <n v="67664.11"/>
    <n v="0.30584500409449"/>
    <n v="20694.73"/>
    <n v="330"/>
    <n v="204.04275757575758"/>
    <n v="61.711303030303029"/>
    <n v="620"/>
    <n v="330"/>
    <n v="283.54421446533422"/>
    <n v="75.121979409363831"/>
    <n v="205.04275757575758"/>
    <n v="62.711303030303029"/>
    <n v="2018"/>
    <x v="4"/>
  </r>
  <r>
    <n v="6438"/>
    <s v="长沙汽配城路店"/>
    <x v="4"/>
    <s v="直营"/>
    <m/>
    <x v="0"/>
    <d v="2016-07-23T00:00:00"/>
    <d v="2016-07-23T00:00:00"/>
    <n v="103195.728"/>
    <n v="0.23869244189466601"/>
    <n v="24632.0403094178"/>
    <n v="57330.96"/>
    <n v="0.244256855283777"/>
    <n v="14003.48"/>
    <n v="330"/>
    <n v="172.73018181818182"/>
    <n v="41.43478787878788"/>
    <n v="1257"/>
    <n v="330"/>
    <n v="282.72802191780823"/>
    <n v="67.485041943610412"/>
    <n v="173.73018181818182"/>
    <n v="42.43478787878788"/>
    <n v="2016"/>
    <x v="1"/>
  </r>
  <r>
    <n v="6002"/>
    <s v="上海清源环路店"/>
    <x v="2"/>
    <s v="直营"/>
    <m/>
    <x v="0"/>
    <d v="2015-07-11T00:00:00"/>
    <d v="2015-07-11T00:00:00"/>
    <n v="102982.91459505"/>
    <n v="0.24643420535807301"/>
    <n v="25378.512723689299"/>
    <n v="87283"/>
    <n v="0.24627716737509001"/>
    <n v="21495.81"/>
    <n v="330"/>
    <n v="263.4939393939394"/>
    <n v="64.138818181818181"/>
    <n v="1635"/>
    <n v="330"/>
    <n v="282.14497149328764"/>
    <n v="69.530171845724112"/>
    <n v="264.4939393939394"/>
    <n v="65.138818181818181"/>
    <n v="2015"/>
    <x v="0"/>
  </r>
  <r>
    <n v="5259"/>
    <s v="南京香铺营店"/>
    <x v="3"/>
    <s v="直营"/>
    <m/>
    <x v="2"/>
    <d v="2008-03-15T00:00:00"/>
    <d v="2008-03-15T00:00:00"/>
    <n v="102731.8765"/>
    <n v="0.27546707589228298"/>
    <n v="28299.249620382099"/>
    <n v="70849.570000000007"/>
    <n v="0.23212815547080901"/>
    <n v="16446.18"/>
    <n v="330"/>
    <n v="213.69566666666668"/>
    <n v="48.836909090909089"/>
    <n v="4309"/>
    <n v="330"/>
    <n v="281.45719589041096"/>
    <n v="77.532190740772876"/>
    <n v="214.69566666666668"/>
    <n v="49.836909090909089"/>
    <n v="2008"/>
    <x v="0"/>
  </r>
  <r>
    <n v="7970"/>
    <s v="武汉隆泰洪山广场店"/>
    <x v="8"/>
    <s v="直营"/>
    <m/>
    <x v="3"/>
    <d v="2018-05-26T00:00:00"/>
    <d v="2018-05-26T00:00:00"/>
    <n v="102677.77499999999"/>
    <n v="0.25055725193094602"/>
    <n v="25726.661138383999"/>
    <n v="68451.850000000006"/>
    <n v="0.239977882263226"/>
    <n v="16426.93"/>
    <n v="330"/>
    <n v="206.42984848484849"/>
    <n v="48.778575757575759"/>
    <n v="585"/>
    <n v="330"/>
    <n v="281.30897260273969"/>
    <n v="70.484003118860272"/>
    <n v="207.42984848484849"/>
    <n v="49.778575757575759"/>
    <n v="2018"/>
    <x v="4"/>
  </r>
  <r>
    <n v="8363"/>
    <s v="益阳江海路店"/>
    <x v="0"/>
    <s v="直营"/>
    <m/>
    <x v="0"/>
    <d v="2018-10-20T00:00:00"/>
    <d v="2018-10-20T00:00:00"/>
    <n v="102663.359011628"/>
    <n v="0.26687556093849502"/>
    <n v="27398.341524058302"/>
    <n v="48378.35"/>
    <n v="0.39817314976637302"/>
    <n v="19262.96"/>
    <n v="330"/>
    <n v="145.6010606060606"/>
    <n v="57.37260606060606"/>
    <n v="438"/>
    <n v="330"/>
    <n v="281.26947674418631"/>
    <n v="75.063949380981654"/>
    <n v="146.6010606060606"/>
    <n v="58.37260606060606"/>
    <n v="2018"/>
    <x v="4"/>
  </r>
  <r>
    <n v="7341"/>
    <s v="长沙北京御园店"/>
    <x v="4"/>
    <s v="直营"/>
    <m/>
    <x v="0"/>
    <d v="2017-10-28T00:00:00"/>
    <d v="2017-10-28T00:00:00"/>
    <n v="102526.416"/>
    <n v="0.244536236534424"/>
    <n v="25071.4239140028"/>
    <n v="56959.12"/>
    <n v="0.161091147475593"/>
    <n v="9175.61"/>
    <n v="330"/>
    <n v="171.60339393939395"/>
    <n v="26.804878787878788"/>
    <n v="795"/>
    <n v="330"/>
    <n v="280.89429041095889"/>
    <n v="68.688832641103559"/>
    <n v="172.60339393939395"/>
    <n v="27.804878787878788"/>
    <n v="2017"/>
    <x v="2"/>
  </r>
  <r>
    <n v="5572"/>
    <s v="南京西善桥北路店"/>
    <x v="3"/>
    <s v="直营"/>
    <m/>
    <x v="2"/>
    <d v="2012-08-25T00:00:00"/>
    <d v="2012-08-25T00:00:00"/>
    <n v="102316.06"/>
    <n v="0.25663544124033699"/>
    <n v="26257.927204072799"/>
    <n v="70562.8"/>
    <n v="0.26797405998628199"/>
    <n v="18909"/>
    <n v="330"/>
    <n v="212.82666666666668"/>
    <n v="56.3"/>
    <n v="2685"/>
    <n v="330"/>
    <n v="280.3179726027397"/>
    <n v="71.939526586500818"/>
    <n v="213.82666666666668"/>
    <n v="57.3"/>
    <n v="2012"/>
    <x v="0"/>
  </r>
  <r>
    <n v="7032"/>
    <s v="武汉建信小区店"/>
    <x v="8"/>
    <s v="直营"/>
    <m/>
    <x v="3"/>
    <d v="2016-03-19T00:00:00"/>
    <d v="2016-03-19T00:00:00"/>
    <n v="102061.626"/>
    <n v="0.25298617839280302"/>
    <n v="25820.180722295499"/>
    <n v="88749.24"/>
    <n v="0.216643883372973"/>
    <n v="19226.98"/>
    <n v="330"/>
    <n v="267.9370909090909"/>
    <n v="57.263575757575758"/>
    <n v="1383"/>
    <n v="330"/>
    <n v="279.62089315068494"/>
    <n v="70.740221156973973"/>
    <n v="268.9370909090909"/>
    <n v="58.263575757575758"/>
    <n v="2016"/>
    <x v="1"/>
  </r>
  <r>
    <n v="5312"/>
    <s v="南京莺歌苑店"/>
    <x v="3"/>
    <s v="直营"/>
    <m/>
    <x v="2"/>
    <d v="2010-08-21T00:00:00"/>
    <d v="2010-08-21T00:00:00"/>
    <n v="101841.31200000001"/>
    <n v="0.26827455371106002"/>
    <n v="27321.432526148801"/>
    <n v="84867.76"/>
    <n v="0.20647027799484799"/>
    <n v="17522.669999999998"/>
    <n v="330"/>
    <n v="256.17503030303027"/>
    <n v="52.098999999999997"/>
    <n v="3420"/>
    <n v="330"/>
    <n v="279.01729315068496"/>
    <n v="74.853239797667953"/>
    <n v="257.17503030303027"/>
    <n v="53.098999999999997"/>
    <n v="2010"/>
    <x v="0"/>
  </r>
  <r>
    <n v="7109"/>
    <s v="宜昌河运新村店"/>
    <x v="7"/>
    <s v="直营"/>
    <m/>
    <x v="0"/>
    <d v="2016-01-30T00:00:00"/>
    <d v="2016-01-30T00:00:00"/>
    <n v="101791.67999999999"/>
    <n v="0.27798066775330499"/>
    <n v="28296.119178130699"/>
    <n v="63619.8"/>
    <n v="0.36348998267834898"/>
    <n v="23125.16"/>
    <n v="330"/>
    <n v="191.78727272727275"/>
    <n v="69.076242424242423"/>
    <n v="1432"/>
    <n v="330"/>
    <n v="278.88131506849311"/>
    <n v="77.523614186659444"/>
    <n v="192.78727272727275"/>
    <n v="70.076242424242423"/>
    <n v="2016"/>
    <x v="1"/>
  </r>
  <r>
    <n v="5713"/>
    <s v="淮安北京西路店"/>
    <x v="3"/>
    <s v="直营"/>
    <m/>
    <x v="0"/>
    <d v="2014-03-15T00:00:00"/>
    <d v="2014-03-15T00:00:00"/>
    <n v="101789.4345"/>
    <n v="0.27166334992106"/>
    <n v="27652.458762840299"/>
    <n v="70199.61"/>
    <n v="0.28834804067999797"/>
    <n v="20241.919999999998"/>
    <n v="330"/>
    <n v="211.72609090909091"/>
    <n v="60.339151515151507"/>
    <n v="2118"/>
    <n v="330"/>
    <n v="278.87516301369863"/>
    <n v="75.760160994083009"/>
    <n v="212.72609090909091"/>
    <n v="61.339151515151507"/>
    <n v="2014"/>
    <x v="0"/>
  </r>
  <r>
    <n v="8431"/>
    <s v="上海益丰上虹新安市场店"/>
    <x v="2"/>
    <s v="控股"/>
    <s v="上海上虹"/>
    <x v="46"/>
    <d v="2017-08-18T00:00:00"/>
    <d v="2018-09-11T00:00:00"/>
    <n v="101640.364266569"/>
    <n v="0.25761100610062398"/>
    <n v="26183.6764991448"/>
    <n v="66452.44"/>
    <n v="0.273341054143384"/>
    <n v="18164.18"/>
    <n v="330"/>
    <n v="200.37103030303032"/>
    <n v="54.042969696969699"/>
    <n v="477"/>
    <n v="330"/>
    <n v="278.46675141525753"/>
    <n v="71.736099997656993"/>
    <n v="201.37103030303032"/>
    <n v="55.042969696969699"/>
    <n v="2017"/>
    <x v="2"/>
  </r>
  <r>
    <n v="8309"/>
    <s v="长沙北辰三角洲店"/>
    <x v="4"/>
    <s v="直营"/>
    <m/>
    <x v="0"/>
    <d v="2018-08-18T00:00:00"/>
    <d v="2018-08-18T00:00:00"/>
    <n v="101545.59600000001"/>
    <n v="0.25614173263107898"/>
    <n v="26010.064900495599"/>
    <n v="56414.22"/>
    <n v="0.266195118890237"/>
    <n v="15017.19"/>
    <n v="330"/>
    <n v="169.95218181818183"/>
    <n v="44.506636363636368"/>
    <n v="501"/>
    <n v="330"/>
    <n v="278.20711232876715"/>
    <n v="71.260451782179729"/>
    <n v="170.95218181818183"/>
    <n v="45.506636363636368"/>
    <n v="2018"/>
    <x v="4"/>
  </r>
  <r>
    <n v="5931"/>
    <s v="新建聚源市场店"/>
    <x v="5"/>
    <s v="直营"/>
    <m/>
    <x v="3"/>
    <d v="2015-05-16T00:00:00"/>
    <d v="2015-05-16T00:00:00"/>
    <n v="101527.54300000001"/>
    <n v="0.26916003754541001"/>
    <n v="27327.157285773199"/>
    <n v="78098.11"/>
    <n v="0.25866298172900698"/>
    <n v="20201.09"/>
    <n v="330"/>
    <n v="235.6609393939394"/>
    <n v="60.215424242424241"/>
    <n v="1691"/>
    <n v="330"/>
    <n v="278.15765205479454"/>
    <n v="74.868924070611499"/>
    <n v="236.6609393939394"/>
    <n v="61.215424242424241"/>
    <n v="2015"/>
    <x v="0"/>
  </r>
  <r>
    <n v="6900"/>
    <s v="广生堂工农北路店"/>
    <x v="7"/>
    <s v="直营"/>
    <m/>
    <x v="0"/>
    <d v="2017-05-20T00:00:00"/>
    <d v="2017-05-20T00:00:00"/>
    <n v="101409.088"/>
    <n v="0.278557746283841"/>
    <n v="28248.287005979699"/>
    <n v="63380.68"/>
    <n v="0.347082107670666"/>
    <n v="21998.3"/>
    <n v="330"/>
    <n v="191.06266666666667"/>
    <n v="65.661515151515147"/>
    <n v="956"/>
    <n v="330"/>
    <n v="277.83311780821919"/>
    <n v="77.392567139670405"/>
    <n v="192.06266666666667"/>
    <n v="66.661515151515147"/>
    <n v="2017"/>
    <x v="2"/>
  </r>
  <r>
    <n v="5267"/>
    <s v="南京建宁路店"/>
    <x v="3"/>
    <s v="直营"/>
    <m/>
    <x v="2"/>
    <d v="2008-12-20T00:00:00"/>
    <d v="2008-12-20T00:00:00"/>
    <n v="101339.891"/>
    <n v="0.24854689045537101"/>
    <n v="25187.714787136199"/>
    <n v="69889.58"/>
    <n v="0.29147206207277199"/>
    <n v="20370.86"/>
    <n v="330"/>
    <n v="210.78660606060606"/>
    <n v="60.729878787878789"/>
    <n v="4029"/>
    <n v="330"/>
    <n v="277.6435369863014"/>
    <n v="69.007437772975891"/>
    <n v="211.78660606060606"/>
    <n v="61.729878787878789"/>
    <n v="2008"/>
    <x v="0"/>
  </r>
  <r>
    <n v="8934"/>
    <s v="三河第七店"/>
    <x v="9"/>
    <s v="控股"/>
    <s v="河北新兴"/>
    <x v="29"/>
    <d v="2012-01-01T00:00:00"/>
    <d v="2019-09-05T00:00:00"/>
    <n v="101144.47385245901"/>
    <n v="0.276157626400305"/>
    <n v="27931.817822602799"/>
    <n v="7349.39"/>
    <n v="0.27819995945241699"/>
    <n v="2044.6"/>
    <n v="61"/>
    <n v="119.48180327868853"/>
    <n v="32.518032786885243"/>
    <n v="118"/>
    <n v="83"/>
    <n v="277.10814754098357"/>
    <n v="76.525528281103561"/>
    <n v="88.546867469879516"/>
    <n v="24.633734939759034"/>
    <n v="2012"/>
    <x v="0"/>
  </r>
  <r>
    <n v="8243"/>
    <s v="泰州市百姓人春港路店"/>
    <x v="3"/>
    <s v="控股"/>
    <s v="百姓人"/>
    <x v="21"/>
    <d v="2018-05-24T00:00:00"/>
    <d v="2019-04-18T00:00:00"/>
    <n v="101053.177814189"/>
    <n v="0.22566680365859201"/>
    <n v="22804.347636871498"/>
    <n v="20575.150000000001"/>
    <n v="0.24658969679443399"/>
    <n v="5073.62"/>
    <n v="113"/>
    <n v="181.08097345132745"/>
    <n v="43.899292035398226"/>
    <n v="258"/>
    <n v="223"/>
    <n v="276.85802140873699"/>
    <n v="62.477664758552052"/>
    <n v="92.265246636771309"/>
    <n v="22.751659192825112"/>
    <n v="2018"/>
    <x v="4"/>
  </r>
  <r>
    <n v="6184"/>
    <s v="浏阳花炮大道店"/>
    <x v="4"/>
    <s v="直营"/>
    <m/>
    <x v="0"/>
    <d v="2015-12-29T00:00:00"/>
    <d v="2015-12-29T00:00:00"/>
    <n v="100763.568"/>
    <n v="0.22812357208922801"/>
    <n v="22986.545068615898"/>
    <n v="55979.760000000097"/>
    <n v="0.31602279109449499"/>
    <n v="17690.88"/>
    <n v="330"/>
    <n v="168.63563636363665"/>
    <n v="52.608727272727279"/>
    <n v="1464"/>
    <n v="330"/>
    <n v="276.06456986301367"/>
    <n v="62.976835804427118"/>
    <n v="169.63563636363665"/>
    <n v="53.608727272727279"/>
    <n v="2015"/>
    <x v="0"/>
  </r>
  <r>
    <n v="5798"/>
    <s v="曲沃路店"/>
    <x v="2"/>
    <s v="直营"/>
    <m/>
    <x v="41"/>
    <d v="2014-07-31T00:00:00"/>
    <d v="2014-07-31T00:00:00"/>
    <n v="100327.066131582"/>
    <n v="0.23684720016827901"/>
    <n v="23762.184714362898"/>
    <n v="85032.04"/>
    <n v="0.27651259454671401"/>
    <n v="23512.43"/>
    <n v="330"/>
    <n v="256.67284848484849"/>
    <n v="70.249787878787885"/>
    <n v="1980"/>
    <n v="330"/>
    <n v="274.86867433310135"/>
    <n v="65.101875929761363"/>
    <n v="257.67284848484849"/>
    <n v="71.249787878787885"/>
    <n v="2014"/>
    <x v="0"/>
  </r>
  <r>
    <n v="5289"/>
    <s v="南京金燕路店"/>
    <x v="3"/>
    <s v="直营"/>
    <m/>
    <x v="2"/>
    <d v="2009-12-31T00:00:00"/>
    <d v="2009-12-31T00:00:00"/>
    <n v="100234.11599999999"/>
    <n v="0.27675123927184497"/>
    <n v="27739.915820317899"/>
    <n v="83528.429999999993"/>
    <n v="0.26826638546899501"/>
    <n v="22407.87"/>
    <n v="330"/>
    <n v="252.11645454545453"/>
    <n v="66.902636363636361"/>
    <n v="3653"/>
    <n v="330"/>
    <n v="274.61401643835615"/>
    <n v="75.999769370733972"/>
    <n v="253.11645454545453"/>
    <n v="67.902636363636361"/>
    <n v="2009"/>
    <x v="0"/>
  </r>
  <r>
    <n v="7678"/>
    <s v="南京新浦路店"/>
    <x v="3"/>
    <s v="直营"/>
    <m/>
    <x v="20"/>
    <d v="2018-04-14T00:00:00"/>
    <d v="2018-04-14T00:00:00"/>
    <n v="100206.29549999999"/>
    <n v="0.254961457503663"/>
    <n v="25548.743151722701"/>
    <n v="69107.789999999994"/>
    <n v="0.25364115970138801"/>
    <n v="17528.580000000002"/>
    <n v="330"/>
    <n v="208.41754545454543"/>
    <n v="52.116909090909097"/>
    <n v="627"/>
    <n v="330"/>
    <n v="274.53779589041096"/>
    <n v="69.99655658006219"/>
    <n v="209.41754545454543"/>
    <n v="53.116909090909097"/>
    <n v="2018"/>
    <x v="4"/>
  </r>
  <r>
    <n v="5824"/>
    <s v="淮安淮海北路店(新民东)"/>
    <x v="3"/>
    <s v="直营"/>
    <m/>
    <x v="0"/>
    <d v="2014-09-13T00:00:00"/>
    <d v="2014-09-13T00:00:00"/>
    <n v="99751.01"/>
    <n v="0.24357911947017"/>
    <n v="24297.263182060098"/>
    <n v="68793.8"/>
    <n v="0.34218228968308201"/>
    <n v="23540.02"/>
    <n v="330"/>
    <n v="207.46606060606061"/>
    <n v="70.333393939393943"/>
    <n v="1936"/>
    <n v="330"/>
    <n v="273.29043835616437"/>
    <n v="66.567844334411234"/>
    <n v="208.46606060606061"/>
    <n v="71.333393939393943"/>
    <n v="2014"/>
    <x v="0"/>
  </r>
  <r>
    <n v="5818"/>
    <s v="子洲路店"/>
    <x v="2"/>
    <s v="直营"/>
    <m/>
    <x v="0"/>
    <d v="2014-08-23T00:00:00"/>
    <d v="2014-08-23T00:00:00"/>
    <n v="99565.599254625602"/>
    <n v="0.25328163701068501"/>
    <n v="25218.137969161398"/>
    <n v="84386.66"/>
    <n v="0.26014064308268597"/>
    <n v="21952.400000000001"/>
    <n v="330"/>
    <n v="254.71715151515153"/>
    <n v="65.52242424242425"/>
    <n v="1957"/>
    <n v="330"/>
    <n v="272.78246371130302"/>
    <n v="69.090788956606573"/>
    <n v="255.71715151515153"/>
    <n v="66.52242424242425"/>
    <n v="2014"/>
    <x v="0"/>
  </r>
  <r>
    <n v="8447"/>
    <s v="上海益丰上虹七宝店"/>
    <x v="2"/>
    <s v="控股"/>
    <s v="上海上虹"/>
    <x v="24"/>
    <d v="2009-12-16T00:00:00"/>
    <d v="2018-09-11T00:00:00"/>
    <n v="99483.939305070293"/>
    <n v="0.24730446996941799"/>
    <n v="24602.822880310199"/>
    <n v="65042.57"/>
    <n v="0.247614754460041"/>
    <n v="16105.5"/>
    <n v="330"/>
    <n v="196.09869696969696"/>
    <n v="47.804545454545455"/>
    <n v="477"/>
    <n v="330"/>
    <n v="272.5587378221104"/>
    <n v="67.404994192630681"/>
    <n v="197.09869696969696"/>
    <n v="48.804545454545455"/>
    <n v="2009"/>
    <x v="0"/>
  </r>
  <r>
    <n v="9202"/>
    <s v="松江环城路二店"/>
    <x v="2"/>
    <s v="直营"/>
    <m/>
    <x v="0"/>
    <d v="2018-12-22T00:00:00"/>
    <d v="2018-12-22T00:00:00"/>
    <n v="98587.690805841397"/>
    <n v="0.24528268632782699"/>
    <n v="24181.853639714001"/>
    <n v="24411.27"/>
    <n v="0.17873547750690599"/>
    <n v="4363.16"/>
    <n v="203"/>
    <n v="119.25256157635468"/>
    <n v="20.493399014778323"/>
    <n v="375"/>
    <n v="330"/>
    <n v="270.10326248175727"/>
    <n v="66.251653807435616"/>
    <n v="73.973545454545459"/>
    <n v="13.22169696969697"/>
    <n v="2018"/>
    <x v="4"/>
  </r>
  <r>
    <n v="8696"/>
    <s v="石家长兴店"/>
    <x v="9"/>
    <s v="控股"/>
    <s v="河北新兴"/>
    <x v="42"/>
    <d v="2013-09-16T00:00:00"/>
    <d v="2019-09-07T00:00:00"/>
    <n v="98079.779144736895"/>
    <n v="0.27694607524621101"/>
    <n v="27162.809895150102"/>
    <n v="8879.17"/>
    <n v="0.17965530561978199"/>
    <n v="1595.19"/>
    <n v="76"/>
    <n v="115.83118421052632"/>
    <n v="19.989342105263159"/>
    <n v="116"/>
    <n v="81"/>
    <n v="268.71172368421065"/>
    <n v="74.418657246986584"/>
    <n v="109.61938271604939"/>
    <n v="19.693703703703704"/>
    <n v="2013"/>
    <x v="0"/>
  </r>
  <r>
    <n v="6560"/>
    <s v="上海罗城路店"/>
    <x v="2"/>
    <s v="直营"/>
    <m/>
    <x v="0"/>
    <d v="2016-10-15T00:00:00"/>
    <d v="2016-10-15T00:00:00"/>
    <n v="97334.245744504704"/>
    <n v="0.26207972608306601"/>
    <n v="25509.332463221599"/>
    <n v="82495.479999999894"/>
    <n v="0.28494797533149702"/>
    <n v="23506.92"/>
    <n v="330"/>
    <n v="248.98630303030271"/>
    <n v="70.233090909090905"/>
    <n v="1173"/>
    <n v="330"/>
    <n v="266.66916642330057"/>
    <n v="69.88858209101808"/>
    <n v="249.98630303030271"/>
    <n v="71.233090909090905"/>
    <n v="2016"/>
    <x v="1"/>
  </r>
  <r>
    <n v="7027"/>
    <s v="武汉官湖景珠店"/>
    <x v="8"/>
    <s v="直营"/>
    <s v="武汉厚德堂"/>
    <x v="9"/>
    <d v="2016-01-30T00:00:00"/>
    <d v="2016-01-30T00:00:00"/>
    <n v="97301.281499999997"/>
    <n v="0.24055595110148001"/>
    <n v="23406.402314625298"/>
    <n v="84609.81"/>
    <n v="0.211148210828035"/>
    <n v="17865.21"/>
    <n v="330"/>
    <n v="255.39336363636363"/>
    <n v="53.137"/>
    <n v="1432"/>
    <n v="330"/>
    <n v="266.57885342465755"/>
    <n v="64.127129629110414"/>
    <n v="256.39336363636363"/>
    <n v="54.137"/>
    <n v="2016"/>
    <x v="1"/>
  </r>
  <r>
    <n v="5009"/>
    <s v="常德桥南二店"/>
    <x v="0"/>
    <s v="直营"/>
    <m/>
    <x v="0"/>
    <d v="2002-12-08T00:00:00"/>
    <d v="2002-12-08T00:00:00"/>
    <n v="96626.34"/>
    <n v="0.26133809428239002"/>
    <n v="25252.1435530823"/>
    <n v="48313.17"/>
    <n v="0.32511383542003103"/>
    <n v="15707.28"/>
    <n v="330"/>
    <n v="145.40354545454545"/>
    <n v="46.597818181818184"/>
    <n v="6233"/>
    <n v="330"/>
    <n v="264.72969863013697"/>
    <n v="69.183954939951505"/>
    <n v="146.40354545454545"/>
    <n v="47.597818181818184"/>
    <n v="2002"/>
    <x v="0"/>
  </r>
  <r>
    <n v="8797"/>
    <s v="石家庄栾城鑫源店"/>
    <x v="9"/>
    <s v="控股"/>
    <s v="河北新兴"/>
    <x v="26"/>
    <d v="2013-06-03T00:00:00"/>
    <d v="2019-09-07T00:00:00"/>
    <n v="96570.737727272703"/>
    <n v="0.27489070047192699"/>
    <n v="26546.397738940701"/>
    <n v="8857.59"/>
    <n v="0.31547294467230902"/>
    <n v="2794.33"/>
    <n v="77"/>
    <n v="114.03363636363636"/>
    <n v="35.29"/>
    <n v="116"/>
    <n v="81"/>
    <n v="264.57736363636354"/>
    <n v="72.729856819015623"/>
    <n v="109.35296296296296"/>
    <n v="34.497901234567898"/>
    <n v="2013"/>
    <x v="0"/>
  </r>
  <r>
    <n v="5424"/>
    <s v="控江路二店"/>
    <x v="2"/>
    <s v="直营"/>
    <m/>
    <x v="0"/>
    <d v="2011-10-29T00:00:00"/>
    <d v="2011-10-29T00:00:00"/>
    <n v="96525.985077316596"/>
    <n v="0.249975860326245"/>
    <n v="24129.1661635405"/>
    <n v="81810.44"/>
    <n v="0.218783201752735"/>
    <n v="17898.75"/>
    <n v="330"/>
    <n v="246.91042424242426"/>
    <n v="53.238636363636367"/>
    <n v="2986"/>
    <n v="330"/>
    <n v="264.45475363648382"/>
    <n v="66.107304557645207"/>
    <n v="247.91042424242426"/>
    <n v="54.238636363636367"/>
    <n v="2011"/>
    <x v="0"/>
  </r>
  <r>
    <n v="8942"/>
    <s v="三河第十五店"/>
    <x v="9"/>
    <s v="控股"/>
    <s v="河北新兴"/>
    <x v="30"/>
    <d v="2015-01-01T00:00:00"/>
    <d v="2019-09-05T00:00:00"/>
    <n v="96422.492786885196"/>
    <n v="0.27845948009219301"/>
    <n v="26849.757210629301"/>
    <n v="7006.28"/>
    <n v="0.28510279349383699"/>
    <n v="1997.51"/>
    <n v="61"/>
    <n v="113.85704918032786"/>
    <n v="31.746065573770494"/>
    <n v="118"/>
    <n v="83"/>
    <n v="264.17121311475398"/>
    <n v="73.560978659258353"/>
    <n v="84.413012048192769"/>
    <n v="24.066385542168675"/>
    <n v="2015"/>
    <x v="0"/>
  </r>
  <r>
    <n v="6988"/>
    <s v="武汉东湖景园店"/>
    <x v="8"/>
    <s v="直营"/>
    <m/>
    <x v="9"/>
    <d v="2015-01-17T00:00:00"/>
    <d v="2015-01-17T00:00:00"/>
    <n v="96016.627999999997"/>
    <n v="0.226119411271687"/>
    <n v="21711.2233956526"/>
    <n v="83492.72"/>
    <n v="0.21454648980174601"/>
    <n v="17913.07"/>
    <n v="330"/>
    <n v="252.00824242424244"/>
    <n v="53.282030303030304"/>
    <n v="1810"/>
    <n v="330"/>
    <n v="263.05925479452054"/>
    <n v="59.482803823705751"/>
    <n v="253.00824242424244"/>
    <n v="54.282030303030304"/>
    <n v="2015"/>
    <x v="0"/>
  </r>
  <r>
    <n v="5263"/>
    <s v="南京和燕路店"/>
    <x v="3"/>
    <s v="直营"/>
    <m/>
    <x v="43"/>
    <d v="2008-06-21T00:00:00"/>
    <d v="2008-06-21T00:00:00"/>
    <n v="95772.012000000002"/>
    <n v="0.27297269706851202"/>
    <n v="26143.144419317901"/>
    <n v="79810.009999999995"/>
    <n v="0.235751505356283"/>
    <n v="18815.330000000002"/>
    <n v="330"/>
    <n v="240.84851515151513"/>
    <n v="56.01615151515152"/>
    <n v="4211"/>
    <n v="330"/>
    <n v="262.38907397260277"/>
    <n v="71.62505320361069"/>
    <n v="241.84851515151513"/>
    <n v="57.01615151515152"/>
    <n v="2008"/>
    <x v="0"/>
  </r>
  <r>
    <n v="8416"/>
    <s v="上海益丰上虹北桥店"/>
    <x v="2"/>
    <s v="控股"/>
    <s v="上海上虹"/>
    <x v="24"/>
    <d v="1982-04-10T00:00:00"/>
    <d v="2018-09-11T00:00:00"/>
    <n v="95416.959790380293"/>
    <n v="0.25945999041220003"/>
    <n v="24756.883472373302"/>
    <n v="62383.58"/>
    <n v="0.296904249483598"/>
    <n v="18521.95"/>
    <n v="330"/>
    <n v="188.04115151515151"/>
    <n v="55.127121212121217"/>
    <n v="477"/>
    <n v="330"/>
    <n v="261.41632819282273"/>
    <n v="67.827078006502191"/>
    <n v="189.04115151515151"/>
    <n v="56.127121212121217"/>
    <n v="1982"/>
    <x v="0"/>
  </r>
  <r>
    <n v="7926"/>
    <s v="长沙八方小区店"/>
    <x v="4"/>
    <s v="直营"/>
    <m/>
    <x v="0"/>
    <d v="2018-05-31T00:00:00"/>
    <d v="2018-05-31T00:00:00"/>
    <n v="95178.33"/>
    <n v="0.25654438418308601"/>
    <n v="24417.466057424499"/>
    <n v="52876.85"/>
    <n v="0.230792303248019"/>
    <n v="12203.57"/>
    <n v="330"/>
    <n v="159.23287878787878"/>
    <n v="35.980515151515149"/>
    <n v="580"/>
    <n v="330"/>
    <n v="260.76254794520548"/>
    <n v="66.897167280615065"/>
    <n v="160.23287878787878"/>
    <n v="36.980515151515149"/>
    <n v="2018"/>
    <x v="4"/>
  </r>
  <r>
    <n v="5543"/>
    <s v="上海新二路店"/>
    <x v="2"/>
    <s v="直营"/>
    <m/>
    <x v="0"/>
    <d v="2012-06-16T00:00:00"/>
    <d v="2012-06-16T00:00:00"/>
    <n v="93997.197210674407"/>
    <n v="0.240685326747684"/>
    <n v="22623.7461240177"/>
    <n v="79667.17"/>
    <n v="0.33734485610572101"/>
    <n v="26875.31"/>
    <n v="330"/>
    <n v="240.41566666666665"/>
    <n v="80.440333333333342"/>
    <n v="2755"/>
    <n v="330"/>
    <n v="257.52656770047781"/>
    <n v="61.982866093199178"/>
    <n v="241.41566666666665"/>
    <n v="81.440333333333342"/>
    <n v="2012"/>
    <x v="0"/>
  </r>
  <r>
    <n v="5584"/>
    <s v="镇江小米山店"/>
    <x v="3"/>
    <s v="直营"/>
    <m/>
    <x v="0"/>
    <d v="2012-09-26T00:00:00"/>
    <d v="2012-09-26T00:00:00"/>
    <n v="93424.529500000004"/>
    <n v="0.27700132948178102"/>
    <n v="25878.7188777099"/>
    <n v="64430.71"/>
    <n v="0.29954985751359903"/>
    <n v="19300.21"/>
    <n v="330"/>
    <n v="194.24457575757575"/>
    <n v="57.485484848484845"/>
    <n v="2653"/>
    <n v="330"/>
    <n v="255.95761506849317"/>
    <n v="70.900599664958634"/>
    <n v="195.24457575757575"/>
    <n v="58.485484848484845"/>
    <n v="2012"/>
    <x v="0"/>
  </r>
  <r>
    <n v="5208"/>
    <s v="苏州人民路店"/>
    <x v="2"/>
    <s v="直营"/>
    <m/>
    <x v="0"/>
    <d v="2009-04-25T00:00:00"/>
    <d v="2009-04-25T00:00:00"/>
    <n v="93317.4955798882"/>
    <n v="0.26167559913377803"/>
    <n v="24418.9115655309"/>
    <n v="79091.09"/>
    <n v="0.29701411372633801"/>
    <n v="23491.17"/>
    <n v="330"/>
    <n v="238.66996969696967"/>
    <n v="70.185363636363633"/>
    <n v="3903"/>
    <n v="330"/>
    <n v="255.66437145174848"/>
    <n v="66.901127576796981"/>
    <n v="239.66996969696967"/>
    <n v="71.185363636363633"/>
    <n v="2009"/>
    <x v="0"/>
  </r>
  <r>
    <n v="5067"/>
    <s v="湘潭基建营店"/>
    <x v="4"/>
    <s v="直营"/>
    <m/>
    <x v="0"/>
    <d v="2008-04-19T00:00:00"/>
    <d v="2008-04-19T00:00:00"/>
    <n v="93041.351999999999"/>
    <n v="0.26596935601192301"/>
    <n v="24746.148473918602"/>
    <n v="51689.64"/>
    <n v="0.28742955067978798"/>
    <n v="14857.13"/>
    <n v="330"/>
    <n v="155.63527272727273"/>
    <n v="44.021606060606061"/>
    <n v="4274"/>
    <n v="330"/>
    <n v="254.90781369863012"/>
    <n v="67.79766705183178"/>
    <n v="156.63527272727273"/>
    <n v="45.021606060606061"/>
    <n v="2008"/>
    <x v="0"/>
  </r>
  <r>
    <n v="8974"/>
    <s v="北京学院南路店"/>
    <x v="9"/>
    <s v="控股"/>
    <s v="河北新兴"/>
    <x v="29"/>
    <d v="2007-05-01T00:00:00"/>
    <d v="2019-09-20T00:00:00"/>
    <n v="92832.220925925896"/>
    <n v="0.23290777603145599"/>
    <n v="21621.346119918198"/>
    <n v="5971.34"/>
    <n v="0.26207685377151502"/>
    <n v="1564.95"/>
    <n v="54"/>
    <n v="109.58037037037037"/>
    <n v="27.980555555555558"/>
    <n v="103"/>
    <n v="68"/>
    <n v="254.33485185185177"/>
    <n v="59.236564712104652"/>
    <n v="87.813823529411764"/>
    <n v="23.013970588235296"/>
    <n v="2007"/>
    <x v="0"/>
  </r>
  <r>
    <n v="5096"/>
    <s v="邵阳敏州路店"/>
    <x v="1"/>
    <s v="直营"/>
    <m/>
    <x v="0"/>
    <d v="2009-06-06T00:00:00"/>
    <d v="2009-06-06T00:00:00"/>
    <n v="92381.66"/>
    <n v="0.24905317367952101"/>
    <n v="23007.9456127825"/>
    <n v="46190.83"/>
    <n v="0.24633504095942901"/>
    <n v="11378.42"/>
    <n v="330"/>
    <n v="138.97221212121212"/>
    <n v="33.480060606060604"/>
    <n v="3861"/>
    <n v="330"/>
    <n v="253.1004383561644"/>
    <n v="63.035467432280818"/>
    <n v="139.97221212121212"/>
    <n v="34.480060606060604"/>
    <n v="2009"/>
    <x v="0"/>
  </r>
  <r>
    <n v="7095"/>
    <s v="宜昌江山多娇店"/>
    <x v="7"/>
    <s v="直营"/>
    <m/>
    <x v="0"/>
    <d v="2015-08-08T00:00:00"/>
    <d v="2015-08-08T00:00:00"/>
    <n v="92367.024000000005"/>
    <n v="0.26864889500965899"/>
    <n v="24814.298932930698"/>
    <n v="57729.39"/>
    <n v="0.35246223803854498"/>
    <n v="20347.43"/>
    <n v="330"/>
    <n v="173.93754545454544"/>
    <n v="60.658878787878791"/>
    <n v="1607"/>
    <n v="330"/>
    <n v="253.06033972602742"/>
    <n v="67.9843806381663"/>
    <n v="174.93754545454544"/>
    <n v="61.658878787878791"/>
    <n v="2015"/>
    <x v="0"/>
  </r>
  <r>
    <n v="6648"/>
    <s v="飞虹路店"/>
    <x v="5"/>
    <s v="直营"/>
    <m/>
    <x v="3"/>
    <d v="2016-11-26T00:00:00"/>
    <d v="2016-11-26T00:00:00"/>
    <n v="92319.164628660306"/>
    <n v="0.26672815409719902"/>
    <n v="24624.120369198001"/>
    <n v="80900.13"/>
    <n v="0.30037627875257999"/>
    <n v="24300.48"/>
    <n v="330"/>
    <n v="244.1519090909091"/>
    <n v="72.637818181818176"/>
    <n v="1131"/>
    <n v="330"/>
    <n v="252.92921816071316"/>
    <n v="67.463343477254796"/>
    <n v="245.1519090909091"/>
    <n v="73.637818181818176"/>
    <n v="2016"/>
    <x v="1"/>
  </r>
  <r>
    <n v="5624"/>
    <s v="南京东善桥店"/>
    <x v="3"/>
    <s v="直营"/>
    <m/>
    <x v="2"/>
    <d v="2013-03-16T00:00:00"/>
    <d v="2013-03-16T00:00:00"/>
    <n v="92150.951000000001"/>
    <n v="0.27590065265136898"/>
    <n v="25424.507523344299"/>
    <n v="63552.38"/>
    <n v="0.28536775491334898"/>
    <n v="18135.8"/>
    <n v="330"/>
    <n v="191.58296969696968"/>
    <n v="53.956969696969693"/>
    <n v="2482"/>
    <n v="330"/>
    <n v="252.46835890410958"/>
    <n v="69.656184995463832"/>
    <n v="192.58296969696968"/>
    <n v="54.956969696969693"/>
    <n v="2013"/>
    <x v="0"/>
  </r>
  <r>
    <n v="5162"/>
    <s v="长沙涂家冲店"/>
    <x v="4"/>
    <s v="直营"/>
    <m/>
    <x v="0"/>
    <d v="2010-10-30T00:00:00"/>
    <d v="2010-10-30T00:00:00"/>
    <n v="92029.635500000004"/>
    <n v="0.245656371950395"/>
    <n v="22607.666368847302"/>
    <n v="80025.77"/>
    <n v="0.20472792701650999"/>
    <n v="16383.51"/>
    <n v="330"/>
    <n v="241.50233333333335"/>
    <n v="48.646999999999998"/>
    <n v="3350"/>
    <n v="330"/>
    <n v="252.1359876712329"/>
    <n v="61.938811969444664"/>
    <n v="242.50233333333335"/>
    <n v="49.646999999999998"/>
    <n v="2010"/>
    <x v="0"/>
  </r>
  <r>
    <n v="5449"/>
    <s v="上海城西路店"/>
    <x v="2"/>
    <s v="直营"/>
    <m/>
    <x v="0"/>
    <d v="2011-11-26T00:00:00"/>
    <d v="2011-11-26T00:00:00"/>
    <n v="91650.216079707607"/>
    <n v="0.25701179094489301"/>
    <n v="23555.186175132101"/>
    <n v="77677.990000000005"/>
    <n v="0.33982328842442999"/>
    <n v="26396.79"/>
    <n v="330"/>
    <n v="234.38784848484849"/>
    <n v="78.990272727272725"/>
    <n v="2958"/>
    <n v="330"/>
    <n v="251.09648241015782"/>
    <n v="64.534756644197543"/>
    <n v="235.38784848484849"/>
    <n v="79.990272727272725"/>
    <n v="2011"/>
    <x v="0"/>
  </r>
  <r>
    <n v="8403"/>
    <s v="上海益丰上虹闸航店"/>
    <x v="2"/>
    <s v="控股"/>
    <s v="上海上虹"/>
    <x v="46"/>
    <d v="2005-11-18T00:00:00"/>
    <d v="2018-09-11T00:00:00"/>
    <n v="91141.934907491101"/>
    <n v="0.26355484006101598"/>
    <n v="24020.898077395301"/>
    <n v="59588.57"/>
    <n v="0.37751266727830501"/>
    <n v="22495.439999999999"/>
    <n v="330"/>
    <n v="179.57142424242423"/>
    <n v="67.167999999999992"/>
    <n v="477"/>
    <n v="330"/>
    <n v="249.70393125340027"/>
    <n v="65.81067966409671"/>
    <n v="180.57142424242423"/>
    <n v="68.167999999999992"/>
    <n v="2005"/>
    <x v="0"/>
  </r>
  <r>
    <n v="5605"/>
    <s v="湘潭宝塔路口店"/>
    <x v="4"/>
    <s v="直营"/>
    <m/>
    <x v="0"/>
    <d v="2012-12-15T00:00:00"/>
    <d v="2012-12-15T00:00:00"/>
    <n v="90989.244000000006"/>
    <n v="0.25370121220501002"/>
    <n v="23084.0815004174"/>
    <n v="50549.58"/>
    <n v="0.27674413912044399"/>
    <n v="13989.3"/>
    <n v="330"/>
    <n v="152.18054545454547"/>
    <n v="41.391818181818181"/>
    <n v="2573"/>
    <n v="330"/>
    <n v="249.28560000000002"/>
    <n v="63.244058905253148"/>
    <n v="153.18054545454547"/>
    <n v="42.391818181818181"/>
    <n v="2012"/>
    <x v="0"/>
  </r>
  <r>
    <n v="6769"/>
    <s v="南通国盛路店"/>
    <x v="3"/>
    <s v="收购"/>
    <s v="江苏南通"/>
    <x v="48"/>
    <d v="2015-03-01T00:00:00"/>
    <d v="2017-04-07T00:00:00"/>
    <n v="90646.416500000007"/>
    <n v="0.25065585146094599"/>
    <n v="22721.054709691001"/>
    <n v="62514.77"/>
    <n v="0.26000511559108402"/>
    <n v="16254.16"/>
    <n v="330"/>
    <n v="188.43869696969696"/>
    <n v="48.255030303030303"/>
    <n v="999"/>
    <n v="330"/>
    <n v="248.34634657534249"/>
    <n v="62.249464958057537"/>
    <n v="189.43869696969696"/>
    <n v="49.255030303030303"/>
    <n v="2015"/>
    <x v="0"/>
  </r>
  <r>
    <n v="6444"/>
    <s v="广生大药房"/>
    <x v="7"/>
    <s v="直营"/>
    <s v="鄂中广生堂"/>
    <x v="0"/>
    <d v="2016-07-19T00:00:00"/>
    <d v="2016-07-19T00:00:00"/>
    <n v="90466.576000000001"/>
    <n v="0.27564279736087799"/>
    <n v="24936.4600763005"/>
    <n v="56541.61"/>
    <n v="0.31187704064316502"/>
    <n v="17634.03"/>
    <n v="330"/>
    <n v="170.33821212121211"/>
    <n v="52.436454545454545"/>
    <n v="1261"/>
    <n v="330"/>
    <n v="247.85363287671234"/>
    <n v="68.31906870219315"/>
    <n v="171.33821212121211"/>
    <n v="53.436454545454545"/>
    <n v="2016"/>
    <x v="1"/>
  </r>
  <r>
    <n v="6357"/>
    <s v="长沙银杉路店"/>
    <x v="4"/>
    <s v="直营"/>
    <m/>
    <x v="0"/>
    <d v="2016-05-31T00:00:00"/>
    <d v="2016-05-31T00:00:00"/>
    <n v="90312.282000000007"/>
    <n v="0.224111067502135"/>
    <n v="20239.981927573801"/>
    <n v="50173.49"/>
    <n v="0.23479191899945601"/>
    <n v="11780.33"/>
    <n v="330"/>
    <n v="151.04087878787877"/>
    <n v="34.6979696969697"/>
    <n v="1310"/>
    <n v="330"/>
    <n v="247.43090958904111"/>
    <n v="55.452005281024114"/>
    <n v="152.04087878787877"/>
    <n v="35.6979696969697"/>
    <n v="2016"/>
    <x v="1"/>
  </r>
  <r>
    <n v="7212"/>
    <s v="长沙车塘河路店"/>
    <x v="4"/>
    <s v="直营"/>
    <m/>
    <x v="0"/>
    <d v="2017-08-31T00:00:00"/>
    <d v="2017-08-31T00:00:00"/>
    <n v="89848.453500000003"/>
    <n v="0.25567048315040902"/>
    <n v="22971.597516662099"/>
    <n v="78129.09"/>
    <n v="0.28425660659813101"/>
    <n v="22208.71"/>
    <n v="330"/>
    <n v="235.75481818181817"/>
    <n v="66.299121212121207"/>
    <n v="853"/>
    <n v="330"/>
    <n v="246.16014657534248"/>
    <n v="62.93588360729342"/>
    <n v="236.75481818181817"/>
    <n v="67.299121212121207"/>
    <n v="2017"/>
    <x v="2"/>
  </r>
  <r>
    <n v="9693"/>
    <s v="长沙高云路店"/>
    <x v="4"/>
    <s v="直营"/>
    <m/>
    <x v="0"/>
    <d v="2019-03-30T00:00:00"/>
    <d v="2019-03-30T00:00:00"/>
    <n v="89750.878394160594"/>
    <n v="0.26193343406680403"/>
    <n v="23508.755788294598"/>
    <n v="18209.36"/>
    <n v="0.178226472539397"/>
    <n v="3245.39"/>
    <n v="137"/>
    <n v="131.91503649635038"/>
    <n v="22.688978102189779"/>
    <n v="277"/>
    <n v="242"/>
    <n v="245.89281751824819"/>
    <n v="64.407550104916709"/>
    <n v="75.245289256198348"/>
    <n v="13.410702479338843"/>
    <n v="2019"/>
    <x v="3"/>
  </r>
  <r>
    <n v="5282"/>
    <s v="南京雨花西路店"/>
    <x v="3"/>
    <s v="直营"/>
    <m/>
    <x v="2"/>
    <d v="2009-09-26T00:00:00"/>
    <d v="2009-09-26T00:00:00"/>
    <n v="89578.271999999997"/>
    <n v="0.27481605676684301"/>
    <n v="24617.547483027702"/>
    <n v="74648.56"/>
    <n v="0.28690292217291302"/>
    <n v="21416.89"/>
    <n v="330"/>
    <n v="225.20775757575757"/>
    <n v="63.899666666666661"/>
    <n v="3749"/>
    <n v="330"/>
    <n v="245.41992328767122"/>
    <n v="67.445335569938905"/>
    <n v="226.20775757575757"/>
    <n v="64.899666666666661"/>
    <n v="2009"/>
    <x v="0"/>
  </r>
  <r>
    <n v="5153"/>
    <s v="衡阳环城南路店"/>
    <x v="1"/>
    <s v="直营"/>
    <m/>
    <x v="0"/>
    <d v="2010-07-31T00:00:00"/>
    <d v="2010-07-31T00:00:00"/>
    <n v="89483.4"/>
    <n v="0.26108468551327202"/>
    <n v="23362.7453476583"/>
    <n v="44741.7"/>
    <n v="0.27806364085405799"/>
    <n v="12441.04"/>
    <n v="330"/>
    <n v="134.58090909090907"/>
    <n v="36.700121212121218"/>
    <n v="3441"/>
    <n v="330"/>
    <n v="245.16"/>
    <n v="64.007521500433697"/>
    <n v="135.58090909090907"/>
    <n v="37.700121212121218"/>
    <n v="2010"/>
    <x v="0"/>
  </r>
  <r>
    <n v="6371"/>
    <s v="高淳北岭路店"/>
    <x v="3"/>
    <s v="直营"/>
    <m/>
    <x v="2"/>
    <d v="2016-08-20T00:00:00"/>
    <d v="2016-08-20T00:00:00"/>
    <n v="88620.085000000006"/>
    <n v="0.26788241667302998"/>
    <n v="23739.762535569302"/>
    <n v="61117.3"/>
    <n v="0.30254265158964799"/>
    <n v="18490.59"/>
    <n v="330"/>
    <n v="184.20393939393941"/>
    <n v="55.032090909090911"/>
    <n v="1229"/>
    <n v="330"/>
    <n v="242.79475342465756"/>
    <n v="65.040445302929598"/>
    <n v="185.20393939393941"/>
    <n v="56.032090909090911"/>
    <n v="2016"/>
    <x v="1"/>
  </r>
  <r>
    <n v="6889"/>
    <s v="长沙中意二路店"/>
    <x v="4"/>
    <s v="直营"/>
    <m/>
    <x v="0"/>
    <d v="2017-05-31T00:00:00"/>
    <d v="2017-05-31T00:00:00"/>
    <n v="87903.7"/>
    <n v="0.24991035942662501"/>
    <n v="21968.045261930201"/>
    <n v="76438"/>
    <n v="0.23640087391088199"/>
    <n v="18070.009999999998"/>
    <n v="330"/>
    <n v="230.63030303030303"/>
    <n v="53.757606060606058"/>
    <n v="945"/>
    <n v="330"/>
    <n v="240.83205479452053"/>
    <n v="60.186425375151238"/>
    <n v="231.63030303030303"/>
    <n v="54.757606060606058"/>
    <n v="2017"/>
    <x v="2"/>
  </r>
  <r>
    <n v="7825"/>
    <s v="南京富春江西街店"/>
    <x v="3"/>
    <s v="直营"/>
    <m/>
    <x v="8"/>
    <d v="2018-07-14T00:00:00"/>
    <d v="2018-07-14T00:00:00"/>
    <n v="87639.8273710207"/>
    <n v="0.25687449139843499"/>
    <n v="22512.436082177599"/>
    <n v="48321.18"/>
    <n v="0.2415280421546"/>
    <n v="11670.92"/>
    <n v="306"/>
    <n v="156.91235294117647"/>
    <n v="37.140261437908499"/>
    <n v="536"/>
    <n v="330"/>
    <n v="240.10911608498822"/>
    <n v="61.677907074459178"/>
    <n v="146.4278181818182"/>
    <n v="35.366424242424245"/>
    <n v="2018"/>
    <x v="4"/>
  </r>
  <r>
    <n v="6242"/>
    <s v="岳阳冷水铺路店"/>
    <x v="4"/>
    <s v="直营"/>
    <m/>
    <x v="0"/>
    <d v="2017-04-29T00:00:00"/>
    <d v="2017-04-29T00:00:00"/>
    <n v="87296.994000000006"/>
    <n v="0.262240507637447"/>
    <n v="22892.808021783199"/>
    <n v="48498.33"/>
    <n v="0.30337869365811199"/>
    <n v="14713.36"/>
    <n v="330"/>
    <n v="145.96463636363637"/>
    <n v="43.585939393939398"/>
    <n v="977"/>
    <n v="330"/>
    <n v="239.16984657534249"/>
    <n v="62.720021977488216"/>
    <n v="146.96463636363637"/>
    <n v="44.585939393939398"/>
    <n v="2017"/>
    <x v="2"/>
  </r>
  <r>
    <n v="7378"/>
    <s v="南昌诚义北路店"/>
    <x v="5"/>
    <s v="直营"/>
    <m/>
    <x v="4"/>
    <d v="2017-12-09T00:00:00"/>
    <d v="2017-12-09T00:00:00"/>
    <n v="86755.747000000003"/>
    <n v="0.27899429330732201"/>
    <n v="24204.358324613801"/>
    <n v="66735.19"/>
    <n v="0.26871430200468399"/>
    <n v="17932.7"/>
    <n v="330"/>
    <n v="201.22784848484849"/>
    <n v="53.341515151515154"/>
    <n v="753"/>
    <n v="330"/>
    <n v="237.68697808219179"/>
    <n v="66.313310478393973"/>
    <n v="202.22784848484849"/>
    <n v="54.341515151515154"/>
    <n v="2017"/>
    <x v="2"/>
  </r>
  <r>
    <n v="7294"/>
    <s v="仙桃何李路分店"/>
    <x v="7"/>
    <s v="直营"/>
    <m/>
    <x v="0"/>
    <d v="2017-12-30T00:00:00"/>
    <d v="2017-12-30T00:00:00"/>
    <n v="86563.744000000006"/>
    <n v="0.27927024401532502"/>
    <n v="24174.677909760099"/>
    <n v="54102.34"/>
    <n v="0.35858559907020698"/>
    <n v="19400.32"/>
    <n v="330"/>
    <n v="162.94648484848483"/>
    <n v="57.788848484848486"/>
    <n v="732"/>
    <n v="330"/>
    <n v="237.16094246575344"/>
    <n v="66.231994273315337"/>
    <n v="163.94648484848483"/>
    <n v="58.788848484848486"/>
    <n v="2017"/>
    <x v="2"/>
  </r>
  <r>
    <n v="6083"/>
    <s v="长沙盛世路店"/>
    <x v="4"/>
    <s v="直营"/>
    <m/>
    <x v="0"/>
    <d v="2015-10-10T00:00:00"/>
    <d v="2015-10-10T00:00:00"/>
    <n v="86334.122499999998"/>
    <n v="0.24972435971858001"/>
    <n v="21559.733463178"/>
    <n v="75073.149999999994"/>
    <n v="0.20609219141597199"/>
    <n v="15471.99"/>
    <n v="330"/>
    <n v="226.49439393939392"/>
    <n v="45.884818181818183"/>
    <n v="1544"/>
    <n v="330"/>
    <n v="236.53184246575341"/>
    <n v="59.067762912816434"/>
    <n v="227.49439393939392"/>
    <n v="46.884818181818183"/>
    <n v="2015"/>
    <x v="0"/>
  </r>
  <r>
    <n v="7827"/>
    <s v="南京丽岛路店"/>
    <x v="3"/>
    <s v="直营"/>
    <m/>
    <x v="20"/>
    <d v="2018-06-30T00:00:00"/>
    <d v="2018-06-30T00:00:00"/>
    <n v="86252.246301478299"/>
    <n v="0.26840508445400002"/>
    <n v="23150.541452895501"/>
    <n v="38075.980000000003"/>
    <n v="0.20395377873399401"/>
    <n v="7765.74"/>
    <n v="245"/>
    <n v="154.41216326530613"/>
    <n v="30.696897959183673"/>
    <n v="550"/>
    <n v="330"/>
    <n v="236.30752411363918"/>
    <n v="63.426140966836989"/>
    <n v="115.38175757575759"/>
    <n v="23.532545454545453"/>
    <n v="2018"/>
    <x v="4"/>
  </r>
  <r>
    <n v="7292"/>
    <s v="长沙桃花塅路店"/>
    <x v="4"/>
    <s v="直营"/>
    <m/>
    <x v="0"/>
    <d v="2017-09-28T00:00:00"/>
    <d v="2017-09-28T00:00:00"/>
    <n v="85907.34"/>
    <n v="0.241743747158399"/>
    <n v="20767.562280010599"/>
    <n v="47726.3"/>
    <n v="0.20903380316513101"/>
    <n v="9976.41"/>
    <n v="330"/>
    <n v="143.62515151515152"/>
    <n v="29.231545454545454"/>
    <n v="825"/>
    <n v="330"/>
    <n v="235.36257534246573"/>
    <n v="56.897430904138631"/>
    <n v="144.62515151515152"/>
    <n v="30.231545454545454"/>
    <n v="2017"/>
    <x v="2"/>
  </r>
  <r>
    <n v="8550"/>
    <s v="长沙和平小区店"/>
    <x v="4"/>
    <s v="直营"/>
    <m/>
    <x v="0"/>
    <d v="2018-10-20T00:00:00"/>
    <d v="2018-10-20T00:00:00"/>
    <n v="85848.12"/>
    <n v="0.23207364462888699"/>
    <n v="19923.086092938"/>
    <n v="47693.4"/>
    <n v="0.177084250651033"/>
    <n v="8445.75"/>
    <n v="330"/>
    <n v="143.52545454545455"/>
    <n v="24.593181818181819"/>
    <n v="438"/>
    <n v="330"/>
    <n v="235.20032876712327"/>
    <n v="54.583797514898627"/>
    <n v="144.52545454545455"/>
    <n v="25.593181818181819"/>
    <n v="2018"/>
    <x v="4"/>
  </r>
  <r>
    <n v="5741"/>
    <s v="司邵东文体路店"/>
    <x v="1"/>
    <s v="直营"/>
    <m/>
    <x v="0"/>
    <d v="2014-03-29T00:00:00"/>
    <d v="2014-03-29T00:00:00"/>
    <n v="85698.32"/>
    <n v="0.253998077184384"/>
    <n v="21767.208497931999"/>
    <n v="42849.16"/>
    <n v="0.28464501987903601"/>
    <n v="12196.8"/>
    <n v="330"/>
    <n v="128.8459393939394"/>
    <n v="35.96"/>
    <n v="2104"/>
    <n v="330"/>
    <n v="234.7899178082192"/>
    <n v="59.636187665567121"/>
    <n v="129.8459393939394"/>
    <n v="36.96"/>
    <n v="2014"/>
    <x v="0"/>
  </r>
  <r>
    <n v="5295"/>
    <s v="徐州黄山新村店"/>
    <x v="3"/>
    <s v="直营"/>
    <m/>
    <x v="0"/>
    <d v="2010-03-13T00:00:00"/>
    <d v="2010-03-13T00:00:00"/>
    <n v="85575.737500000003"/>
    <n v="0.27756136247693802"/>
    <n v="23752.518295468799"/>
    <n v="59017.75"/>
    <n v="0.25231765019845698"/>
    <n v="14891.22"/>
    <n v="330"/>
    <n v="177.84166666666667"/>
    <n v="44.124909090909092"/>
    <n v="3581"/>
    <n v="330"/>
    <n v="234.45407534246576"/>
    <n v="65.075392590325478"/>
    <n v="178.84166666666667"/>
    <n v="45.124909090909092"/>
    <n v="2010"/>
    <x v="0"/>
  </r>
  <r>
    <n v="5697"/>
    <s v="临澧安福西路店"/>
    <x v="0"/>
    <s v="直营"/>
    <m/>
    <x v="0"/>
    <d v="2013-12-07T00:00:00"/>
    <d v="2013-12-07T00:00:00"/>
    <n v="85479.14"/>
    <n v="0.26687556093849502"/>
    <n v="22812.293436040101"/>
    <n v="42739.57"/>
    <n v="0.30816968911947401"/>
    <n v="13171.04"/>
    <n v="330"/>
    <n v="128.51384848484849"/>
    <n v="38.912242424242429"/>
    <n v="2216"/>
    <n v="330"/>
    <n v="234.18942465753423"/>
    <n v="62.499434071342741"/>
    <n v="129.51384848484849"/>
    <n v="39.912242424242429"/>
    <n v="2013"/>
    <x v="0"/>
  </r>
  <r>
    <n v="8412"/>
    <s v="上海益丰上虹江园路店"/>
    <x v="2"/>
    <s v="控股"/>
    <s v="上海上虹"/>
    <x v="24"/>
    <d v="2009-01-13T00:00:00"/>
    <d v="2018-09-11T00:00:00"/>
    <n v="85454.000236866603"/>
    <n v="0.24406228223978299"/>
    <n v="20856.098324328599"/>
    <n v="55869.8"/>
    <n v="0.26321053592459598"/>
    <n v="14705.52"/>
    <n v="330"/>
    <n v="168.30242424242425"/>
    <n v="43.56218181818182"/>
    <n v="477"/>
    <n v="330"/>
    <n v="234.12054859415508"/>
    <n v="57.13999540911945"/>
    <n v="169.30242424242425"/>
    <n v="44.56218181818182"/>
    <n v="2009"/>
    <x v="0"/>
  </r>
  <r>
    <n v="8164"/>
    <s v="长沙陆都小区店"/>
    <x v="4"/>
    <s v="收购"/>
    <s v="庆元堂"/>
    <x v="50"/>
    <s v="2018年"/>
    <d v="2018-06-27T00:00:00"/>
    <n v="85312.8"/>
    <n v="0.26032285173562097"/>
    <n v="22208.871385550701"/>
    <n v="47396"/>
    <n v="0.200656173516752"/>
    <n v="9510.2999999999993"/>
    <n v="330"/>
    <n v="142.62424242424242"/>
    <n v="27.819090909090907"/>
    <n v="553"/>
    <n v="330"/>
    <n v="233.73369863013698"/>
    <n v="60.846222974111512"/>
    <n v="143.62424242424242"/>
    <n v="28.819090909090907"/>
    <n v="2018"/>
    <x v="4"/>
  </r>
  <r>
    <n v="7127"/>
    <s v="荆门象山大道二店"/>
    <x v="7"/>
    <s v="直营"/>
    <m/>
    <x v="0"/>
    <d v="2016-11-30T00:00:00"/>
    <d v="2016-11-30T00:00:00"/>
    <n v="84987.631999999998"/>
    <n v="0.27816387906507301"/>
    <n v="23640.489389674902"/>
    <n v="53117.27"/>
    <n v="0.34132458238158703"/>
    <n v="18130.23"/>
    <n v="330"/>
    <n v="159.96142424242424"/>
    <n v="53.940090909090905"/>
    <n v="1127"/>
    <n v="330"/>
    <n v="232.84282739726027"/>
    <n v="64.768464081301104"/>
    <n v="160.96142424242424"/>
    <n v="54.940090909090905"/>
    <n v="2016"/>
    <x v="1"/>
  </r>
  <r>
    <n v="6537"/>
    <s v="长沙南塘路店"/>
    <x v="4"/>
    <s v="直营"/>
    <m/>
    <x v="0"/>
    <d v="2016-09-17T00:00:00"/>
    <d v="2016-09-17T00:00:00"/>
    <n v="84982.32"/>
    <n v="0.241718219213581"/>
    <n v="20541.775055038699"/>
    <n v="47212.4"/>
    <n v="0.23842210944582401"/>
    <n v="11256.48"/>
    <n v="330"/>
    <n v="142.06787878787878"/>
    <n v="33.110545454545452"/>
    <n v="1201"/>
    <n v="330"/>
    <n v="232.82827397260277"/>
    <n v="56.27883576722931"/>
    <n v="143.06787878787878"/>
    <n v="34.110545454545452"/>
    <n v="2016"/>
    <x v="1"/>
  </r>
  <r>
    <n v="7353"/>
    <s v="武汉前川欣城店"/>
    <x v="8"/>
    <s v="直营"/>
    <m/>
    <x v="0"/>
    <d v="2017-12-27T00:00:00"/>
    <d v="2017-12-27T00:00:00"/>
    <n v="84231.45"/>
    <n v="0.25348455308961998"/>
    <n v="21351.371459340698"/>
    <n v="56154.3"/>
    <n v="0.30705342244494199"/>
    <n v="17242.37"/>
    <n v="330"/>
    <n v="169.16454545454548"/>
    <n v="51.249606060606055"/>
    <n v="735"/>
    <n v="330"/>
    <n v="230.77109589041095"/>
    <n v="58.496908107782737"/>
    <n v="170.16454545454548"/>
    <n v="52.249606060606055"/>
    <n v="2017"/>
    <x v="2"/>
  </r>
  <r>
    <n v="6147"/>
    <s v="吉首商业城店"/>
    <x v="0"/>
    <s v="直营"/>
    <m/>
    <x v="0"/>
    <d v="2015-11-28T00:00:00"/>
    <d v="2015-11-28T00:00:00"/>
    <n v="84222.1"/>
    <n v="0.26339248609764698"/>
    <n v="22183.4683033646"/>
    <n v="42111.05"/>
    <n v="0.36993378222580497"/>
    <n v="15578.3"/>
    <n v="330"/>
    <n v="126.60924242424244"/>
    <n v="46.206969696969693"/>
    <n v="1495"/>
    <n v="330"/>
    <n v="230.74547945205481"/>
    <n v="60.776625488670135"/>
    <n v="127.60924242424244"/>
    <n v="47.206969696969693"/>
    <n v="2015"/>
    <x v="0"/>
  </r>
  <r>
    <n v="5294"/>
    <s v="南京华电路店"/>
    <x v="3"/>
    <s v="直营"/>
    <m/>
    <x v="2"/>
    <d v="2010-02-03T00:00:00"/>
    <d v="2010-02-03T00:00:00"/>
    <n v="84129.855500000005"/>
    <n v="0.25191551528307099"/>
    <n v="21193.615898972799"/>
    <n v="58020.59"/>
    <n v="0.25569233267017799"/>
    <n v="14835.42"/>
    <n v="330"/>
    <n v="174.81996969696968"/>
    <n v="43.955818181818181"/>
    <n v="3619"/>
    <n v="330"/>
    <n v="230.49275479452055"/>
    <n v="58.06470109307616"/>
    <n v="175.81996969696968"/>
    <n v="44.955818181818181"/>
    <n v="2010"/>
    <x v="0"/>
  </r>
  <r>
    <n v="5364"/>
    <s v="上海殷行路店"/>
    <x v="2"/>
    <s v="直营"/>
    <m/>
    <x v="0"/>
    <d v="2011-03-12T00:00:00"/>
    <d v="2011-03-12T00:00:00"/>
    <n v="84072.819519764904"/>
    <n v="0.24301291710752099"/>
    <n v="20430.781120952201"/>
    <n v="71255.78"/>
    <n v="0.29083745908051201"/>
    <n v="20723.849999999999"/>
    <n v="330"/>
    <n v="214.92660606060605"/>
    <n v="61.799545454545452"/>
    <n v="3217"/>
    <n v="330"/>
    <n v="230.33649183497235"/>
    <n v="55.974742797129316"/>
    <n v="215.92660606060605"/>
    <n v="62.799545454545452"/>
    <n v="2011"/>
    <x v="0"/>
  </r>
  <r>
    <n v="8491"/>
    <s v="长沙天骄福邸店"/>
    <x v="4"/>
    <s v="直营"/>
    <m/>
    <x v="0"/>
    <d v="2018-10-16T00:00:00"/>
    <d v="2018-10-16T00:00:00"/>
    <n v="83996.584491018002"/>
    <n v="0.236719087245369"/>
    <n v="19883.594812442301"/>
    <n v="42701.46"/>
    <n v="4.4243217913392197E-2"/>
    <n v="1889.25"/>
    <n v="330"/>
    <n v="128.39836363636363"/>
    <n v="4.7249999999999996"/>
    <n v="442"/>
    <n v="330"/>
    <n v="230.12762874251507"/>
    <n v="54.475602225869316"/>
    <n v="129.39836363636363"/>
    <n v="5.7249999999999996"/>
    <n v="2018"/>
    <x v="4"/>
  </r>
  <r>
    <n v="8858"/>
    <s v="石家庄方兴路店"/>
    <x v="9"/>
    <s v="控股"/>
    <s v="河北新兴"/>
    <x v="26"/>
    <d v="2010-01-08T00:00:00"/>
    <d v="2019-09-07T00:00:00"/>
    <n v="83924.815000000002"/>
    <n v="0.264726268831109"/>
    <n v="22217.103137291098"/>
    <n v="7497.75"/>
    <n v="0.12386382581441099"/>
    <n v="928.7"/>
    <n v="75"/>
    <n v="98.97"/>
    <n v="11.382666666666667"/>
    <n v="116"/>
    <n v="81"/>
    <n v="229.93100000000001"/>
    <n v="60.868775718605747"/>
    <n v="92.56481481481481"/>
    <n v="11.465432098765433"/>
    <n v="2010"/>
    <x v="0"/>
  </r>
  <r>
    <n v="5109"/>
    <s v="吉首文艺路店"/>
    <x v="0"/>
    <s v="直营"/>
    <m/>
    <x v="0"/>
    <d v="2009-08-29T00:00:00"/>
    <d v="2009-08-29T00:00:00"/>
    <n v="83735.399999999994"/>
    <n v="0.26687556093849502"/>
    <n v="22346.931845409301"/>
    <n v="41867.699999999997"/>
    <n v="0.311126954669112"/>
    <n v="13026.17"/>
    <n v="330"/>
    <n v="125.87181818181817"/>
    <n v="38.473242424242422"/>
    <n v="3777"/>
    <n v="330"/>
    <n v="229.41205479452054"/>
    <n v="61.224470809340552"/>
    <n v="126.87181818181817"/>
    <n v="39.473242424242422"/>
    <n v="2009"/>
    <x v="0"/>
  </r>
  <r>
    <n v="6140"/>
    <s v="岳阳建湘路店"/>
    <x v="4"/>
    <s v="直营"/>
    <m/>
    <x v="0"/>
    <d v="2016-01-30T00:00:00"/>
    <d v="2016-01-30T00:00:00"/>
    <n v="83547.360000000001"/>
    <n v="0.25117273341663499"/>
    <n v="20984.818780943599"/>
    <n v="46415.199999999997"/>
    <n v="0.29620770781985201"/>
    <n v="13748.54"/>
    <n v="330"/>
    <n v="139.65212121212122"/>
    <n v="40.662242424242429"/>
    <n v="1432"/>
    <n v="330"/>
    <n v="228.89687671232878"/>
    <n v="57.492654194366025"/>
    <n v="140.65212121212122"/>
    <n v="41.662242424242429"/>
    <n v="2016"/>
    <x v="1"/>
  </r>
  <r>
    <n v="6777"/>
    <s v="南通城山路一店"/>
    <x v="3"/>
    <s v="收购"/>
    <s v="江苏南通"/>
    <x v="48"/>
    <d v="2002-06-01T00:00:00"/>
    <d v="2017-04-07T00:00:00"/>
    <n v="83534.688500000004"/>
    <n v="0.279857234914134"/>
    <n v="23377.7869430235"/>
    <n v="57610.13"/>
    <n v="0.26796780357898897"/>
    <n v="15437.66"/>
    <n v="330"/>
    <n v="173.57615151515151"/>
    <n v="45.780787878787876"/>
    <n v="999"/>
    <n v="330"/>
    <n v="228.86216027397262"/>
    <n v="64.048731350749321"/>
    <n v="174.57615151515151"/>
    <n v="46.780787878787876"/>
    <n v="2002"/>
    <x v="0"/>
  </r>
  <r>
    <n v="5407"/>
    <s v="娄底民营市场店"/>
    <x v="4"/>
    <s v="直营"/>
    <m/>
    <x v="0"/>
    <d v="2011-08-27T00:00:00"/>
    <d v="2011-08-27T00:00:00"/>
    <n v="83504.88"/>
    <n v="0.231968968668916"/>
    <n v="19370.540892421599"/>
    <n v="46391.6"/>
    <n v="0.198612464325438"/>
    <n v="9213.9500000000007"/>
    <n v="330"/>
    <n v="139.58060606060604"/>
    <n v="26.921060606060607"/>
    <n v="3049"/>
    <n v="330"/>
    <n v="228.78049315068495"/>
    <n v="53.069975047730409"/>
    <n v="140.58060606060604"/>
    <n v="27.921060606060607"/>
    <n v="2011"/>
    <x v="0"/>
  </r>
  <r>
    <n v="5430"/>
    <s v="长沙湘仪路店"/>
    <x v="4"/>
    <s v="直营"/>
    <m/>
    <x v="0"/>
    <d v="2011-10-29T00:00:00"/>
    <d v="2011-10-29T00:00:00"/>
    <n v="83419.125499999995"/>
    <n v="0.24564239301188801"/>
    <n v="20491.273610779001"/>
    <n v="72538.37"/>
    <n v="0.19193883182100699"/>
    <n v="13922.93"/>
    <n v="330"/>
    <n v="218.81324242424242"/>
    <n v="41.190696969696972"/>
    <n v="2986"/>
    <n v="330"/>
    <n v="228.54554931506848"/>
    <n v="56.140475645969865"/>
    <n v="219.81324242424242"/>
    <n v="42.190696969696972"/>
    <n v="2011"/>
    <x v="0"/>
  </r>
  <r>
    <n v="6647"/>
    <s v="南京明江路店"/>
    <x v="3"/>
    <s v="直营"/>
    <m/>
    <x v="8"/>
    <d v="2016-12-10T00:00:00"/>
    <d v="2016-12-10T00:00:00"/>
    <n v="83379.712499999994"/>
    <n v="0.23445391034896501"/>
    <n v="19548.699639397499"/>
    <n v="57503.25"/>
    <n v="0.22786729445727"/>
    <n v="13103.11"/>
    <n v="330"/>
    <n v="173.25227272727273"/>
    <n v="38.706393939393941"/>
    <n v="1117"/>
    <n v="330"/>
    <n v="228.43756849315068"/>
    <n v="53.558081203828763"/>
    <n v="174.25227272727273"/>
    <n v="39.706393939393941"/>
    <n v="2016"/>
    <x v="1"/>
  </r>
  <r>
    <n v="8700"/>
    <s v="石家庄平山中山店"/>
    <x v="9"/>
    <s v="控股"/>
    <s v="河北新兴"/>
    <x v="26"/>
    <d v="2013-11-14T00:00:00"/>
    <d v="2019-09-07T00:00:00"/>
    <n v="83287.354666666695"/>
    <n v="0.24378589540750201"/>
    <n v="20304.282333535499"/>
    <n v="7440.8"/>
    <n v="0.33956563810342999"/>
    <n v="2526.64"/>
    <n v="75"/>
    <n v="98.210666666666668"/>
    <n v="32.688533333333332"/>
    <n v="116"/>
    <n v="81"/>
    <n v="228.18453333333341"/>
    <n v="55.628170776809583"/>
    <n v="91.861728395061732"/>
    <n v="31.193086419753087"/>
    <n v="2013"/>
    <x v="0"/>
  </r>
  <r>
    <n v="9111"/>
    <s v="为民总店"/>
    <x v="9"/>
    <s v="控股"/>
    <s v="河北新兴"/>
    <x v="28"/>
    <d v="2004-01-01T00:00:00"/>
    <d v="2019-08-29T00:00:00"/>
    <n v="83125.998461538504"/>
    <n v="0.27"/>
    <n v="22444.019584615398"/>
    <n v="3861.72"/>
    <n v="0.37186279688843299"/>
    <n v="1436.03"/>
    <n v="39"/>
    <n v="98.018461538461537"/>
    <n v="35.821282051282047"/>
    <n v="125"/>
    <n v="90"/>
    <n v="227.74246153846164"/>
    <n v="61.490464615384653"/>
    <n v="42.908000000000001"/>
    <n v="15.955888888888889"/>
    <n v="2004"/>
    <x v="0"/>
  </r>
  <r>
    <n v="8542"/>
    <s v="上海大渡河路店"/>
    <x v="2"/>
    <s v="直营"/>
    <m/>
    <x v="0"/>
    <d v="2018-11-17T00:00:00"/>
    <d v="2018-11-17T00:00:00"/>
    <n v="83074.802565286096"/>
    <n v="0.22905421601456799"/>
    <n v="19028.633772156601"/>
    <n v="19354.16"/>
    <n v="0.243867984970673"/>
    <n v="4719.8599999999997"/>
    <n v="191"/>
    <n v="100.33068062827225"/>
    <n v="23.711308900523559"/>
    <n v="410"/>
    <n v="330"/>
    <n v="227.602198809003"/>
    <n v="52.133243211387949"/>
    <n v="58.648969696969694"/>
    <n v="14.30260606060606"/>
    <n v="2018"/>
    <x v="4"/>
  </r>
  <r>
    <n v="7110"/>
    <s v="宜昌上上城店"/>
    <x v="7"/>
    <s v="直营"/>
    <m/>
    <x v="0"/>
    <d v="2016-04-23T00:00:00"/>
    <d v="2016-04-23T00:00:00"/>
    <n v="82320.7680000002"/>
    <n v="0.26717210083076798"/>
    <n v="21993.812528562299"/>
    <n v="51450.480000000098"/>
    <n v="0.33459415733342002"/>
    <n v="17215.03"/>
    <n v="330"/>
    <n v="154.91054545454574"/>
    <n v="51.166757575757572"/>
    <n v="1348"/>
    <n v="330"/>
    <n v="225.53635068493205"/>
    <n v="60.257020626198077"/>
    <n v="155.91054545454574"/>
    <n v="52.166757575757572"/>
    <n v="2016"/>
    <x v="1"/>
  </r>
  <r>
    <n v="7170"/>
    <s v="上海耀华路店"/>
    <x v="2"/>
    <s v="直营"/>
    <m/>
    <x v="0"/>
    <d v="2017-06-24T00:00:00"/>
    <d v="2017-06-24T00:00:00"/>
    <n v="82291.965378944995"/>
    <n v="0.246761656714344"/>
    <n v="20306.501711187899"/>
    <n v="69746.42"/>
    <n v="0.27621389026132098"/>
    <n v="19264.93"/>
    <n v="330"/>
    <n v="210.35278787878786"/>
    <n v="57.37857575757576"/>
    <n v="921"/>
    <n v="330"/>
    <n v="225.45743939436986"/>
    <n v="55.63425126352849"/>
    <n v="211.35278787878786"/>
    <n v="58.37857575757576"/>
    <n v="2017"/>
    <x v="2"/>
  </r>
  <r>
    <n v="7038"/>
    <s v="武汉滠口店"/>
    <x v="8"/>
    <s v="直营"/>
    <m/>
    <x v="3"/>
    <d v="2016-05-30T00:00:00"/>
    <d v="2016-05-30T00:00:00"/>
    <n v="82093.05"/>
    <n v="0.24711286774513799"/>
    <n v="20286.249007445"/>
    <n v="54728.7"/>
    <n v="0.275614439955636"/>
    <n v="15084.02"/>
    <n v="330"/>
    <n v="164.84454545454545"/>
    <n v="44.709151515151518"/>
    <n v="1311"/>
    <n v="330"/>
    <n v="224.91246575342467"/>
    <n v="55.578764403958907"/>
    <n v="165.84454545454545"/>
    <n v="45.709151515151518"/>
    <n v="2016"/>
    <x v="1"/>
  </r>
  <r>
    <n v="8945"/>
    <s v="三河第十八店"/>
    <x v="9"/>
    <s v="控股"/>
    <s v="河北新兴"/>
    <x v="29"/>
    <d v="2016-01-01T00:00:00"/>
    <d v="2019-09-05T00:00:00"/>
    <n v="82058.186749999993"/>
    <n v="0.27871944698539097"/>
    <n v="22871.212431583899"/>
    <n v="5864.79"/>
    <n v="0.190603585124105"/>
    <n v="1117.8499999999999"/>
    <n v="60"/>
    <n v="96.746499999999997"/>
    <n v="17.630833333333332"/>
    <n v="118"/>
    <n v="83"/>
    <n v="224.81694999999999"/>
    <n v="62.660855976942187"/>
    <n v="70.660120481927706"/>
    <n v="13.468072289156625"/>
    <n v="2016"/>
    <x v="1"/>
  </r>
  <r>
    <n v="8347"/>
    <s v="南通人民东路店"/>
    <x v="3"/>
    <s v="直营"/>
    <m/>
    <x v="0"/>
    <d v="2018-09-15T00:00:00"/>
    <d v="2018-09-15T00:00:00"/>
    <n v="82058.0703221945"/>
    <n v="0.27146268416666403"/>
    <n v="22275.704027199801"/>
    <n v="34893.769999999997"/>
    <n v="0.247593195003005"/>
    <n v="8639.4599999999991"/>
    <n v="236"/>
    <n v="146.85495762711864"/>
    <n v="35.6078813559322"/>
    <n v="473"/>
    <n v="330"/>
    <n v="224.81663101971097"/>
    <n v="61.029326101917263"/>
    <n v="105.73869696969696"/>
    <n v="26.180181818181815"/>
    <n v="2018"/>
    <x v="4"/>
  </r>
  <r>
    <n v="9388"/>
    <s v="上海梅岭北路店"/>
    <x v="2"/>
    <s v="直营"/>
    <m/>
    <x v="0"/>
    <d v="2019-02-28T00:00:00"/>
    <d v="2019-02-28T00:00:00"/>
    <n v="82007.662275361203"/>
    <n v="0.26102562466106699"/>
    <n v="21406.101272420001"/>
    <n v="20706.009999999998"/>
    <n v="0.216951020500811"/>
    <n v="4492.1899999999996"/>
    <n v="207"/>
    <n v="99.029033816425112"/>
    <n v="20.701400966183574"/>
    <n v="307"/>
    <n v="272"/>
    <n v="224.67852678181151"/>
    <n v="58.646852801150686"/>
    <n v="76.125036764705882"/>
    <n v="16.515404411764706"/>
    <n v="2019"/>
    <x v="3"/>
  </r>
  <r>
    <n v="5774"/>
    <s v="镇江三茅宫店"/>
    <x v="3"/>
    <s v="直营"/>
    <m/>
    <x v="0"/>
    <d v="2014-05-24T00:00:00"/>
    <d v="2014-05-24T00:00:00"/>
    <n v="81719.085500000001"/>
    <n v="0.27925805176447899"/>
    <n v="22820.7126087049"/>
    <n v="56357.99"/>
    <n v="0.33963116853528702"/>
    <n v="19140.93"/>
    <n v="330"/>
    <n v="169.78178787878787"/>
    <n v="57.002818181818185"/>
    <n v="2048"/>
    <n v="330"/>
    <n v="223.88790547945206"/>
    <n v="62.522500297821644"/>
    <n v="170.78178787878787"/>
    <n v="58.002818181818185"/>
    <n v="2014"/>
    <x v="0"/>
  </r>
  <r>
    <n v="8729"/>
    <s v="石家庄元氏昌盛街店"/>
    <x v="9"/>
    <s v="控股"/>
    <s v="河北新兴"/>
    <x v="26"/>
    <d v="2014-05-31T00:00:00"/>
    <d v="2019-09-07T00:00:00"/>
    <n v="81616.517077922093"/>
    <n v="0.26093823304876901"/>
    <n v="21296.8697539077"/>
    <n v="7485.97"/>
    <n v="0.34442430306292998"/>
    <n v="2578.35"/>
    <n v="77"/>
    <n v="96.220389610389617"/>
    <n v="32.485064935064933"/>
    <n v="116"/>
    <n v="81"/>
    <n v="223.60689610389613"/>
    <n v="58.347588366870411"/>
    <n v="92.419382716049384"/>
    <n v="31.831481481481479"/>
    <n v="2014"/>
    <x v="0"/>
  </r>
  <r>
    <n v="7046"/>
    <s v="武汉龙阳大道店"/>
    <x v="8"/>
    <s v="直营"/>
    <m/>
    <x v="3"/>
    <d v="2016-07-23T00:00:00"/>
    <d v="2016-07-23T00:00:00"/>
    <n v="81613.2"/>
    <n v="0.265019789009798"/>
    <n v="21629.1130444144"/>
    <n v="70968"/>
    <n v="0.18991362304137099"/>
    <n v="13477.79"/>
    <n v="330"/>
    <n v="214.05454545454546"/>
    <n v="39.841787878787883"/>
    <n v="1257"/>
    <n v="330"/>
    <n v="223.59780821917806"/>
    <n v="59.257843957299727"/>
    <n v="215.05454545454546"/>
    <n v="40.841787878787883"/>
    <n v="2016"/>
    <x v="1"/>
  </r>
  <r>
    <n v="9204"/>
    <s v="长沙井莲路店"/>
    <x v="4"/>
    <s v="直营"/>
    <m/>
    <x v="0"/>
    <d v="2018-12-29T00:00:00"/>
    <d v="2018-12-29T00:00:00"/>
    <n v="81501.125245901698"/>
    <n v="0.26709416746850501"/>
    <n v="21768.4751953005"/>
    <n v="29450.240000000002"/>
    <n v="-3.53929203972531E-2"/>
    <n v="-1042.33"/>
    <n v="244"/>
    <n v="119.6977049180328"/>
    <n v="-5.2718442622950814"/>
    <n v="368"/>
    <n v="330"/>
    <n v="223.29075409836082"/>
    <n v="59.63965806931644"/>
    <n v="89.243151515151524"/>
    <n v="-3.1585757575757571"/>
    <n v="2018"/>
    <x v="4"/>
  </r>
  <r>
    <n v="6398"/>
    <s v="佳和佳运店"/>
    <x v="3"/>
    <s v="直营"/>
    <s v="江苏佳和"/>
    <x v="0"/>
    <d v="2016-06-22T00:00:00"/>
    <d v="2016-06-22T00:00:00"/>
    <n v="81213.107999999993"/>
    <n v="0.26140486031243299"/>
    <n v="21229.501152278499"/>
    <n v="56009.04"/>
    <n v="0.34855998245997399"/>
    <n v="19522.509999999998"/>
    <n v="330"/>
    <n v="168.72436363636365"/>
    <n v="58.159121212121207"/>
    <n v="1288"/>
    <n v="330"/>
    <n v="222.50166575342465"/>
    <n v="58.16301685555753"/>
    <n v="169.72436363636365"/>
    <n v="59.159121212121207"/>
    <n v="2016"/>
    <x v="1"/>
  </r>
  <r>
    <n v="7047"/>
    <s v="武汉新世纪花园店"/>
    <x v="8"/>
    <s v="直营"/>
    <m/>
    <x v="3"/>
    <d v="2016-07-30T00:00:00"/>
    <d v="2016-07-30T00:00:00"/>
    <n v="80578.544999999998"/>
    <n v="0.22571360723182601"/>
    <n v="18187.674057442"/>
    <n v="70068.3"/>
    <n v="0.21657696847219099"/>
    <n v="15175.18"/>
    <n v="330"/>
    <n v="211.32818181818183"/>
    <n v="44.985393939393937"/>
    <n v="1250"/>
    <n v="330"/>
    <n v="220.76313698630136"/>
    <n v="49.829243992991778"/>
    <n v="212.32818181818183"/>
    <n v="45.985393939393937"/>
    <n v="2016"/>
    <x v="1"/>
  </r>
  <r>
    <n v="8807"/>
    <s v="新兴连锁三店"/>
    <x v="9"/>
    <s v="控股"/>
    <s v="河北新兴"/>
    <x v="26"/>
    <d v="2000-11-08T00:00:00"/>
    <d v="2019-09-07T00:00:00"/>
    <n v="80494.530779220804"/>
    <n v="0.25122722330000202"/>
    <n v="20222.4174585002"/>
    <n v="7383.06"/>
    <n v="0.26769388302411201"/>
    <n v="1976.4"/>
    <n v="77"/>
    <n v="94.883896103896106"/>
    <n v="24.667532467532467"/>
    <n v="116"/>
    <n v="81"/>
    <n v="220.5329610389611"/>
    <n v="55.403883447945752"/>
    <n v="91.148888888888891"/>
    <n v="24.400000000000002"/>
    <n v="2000"/>
    <x v="0"/>
  </r>
  <r>
    <n v="5490"/>
    <s v="国顺东路店"/>
    <x v="2"/>
    <s v="直营"/>
    <m/>
    <x v="0"/>
    <d v="2012-04-21T00:00:00"/>
    <d v="2012-04-21T00:00:00"/>
    <n v="80447.126688344593"/>
    <n v="0.26327795791321401"/>
    <n v="21179.955234493002"/>
    <n v="68182.83"/>
    <n v="0.26071065105393798"/>
    <n v="17775.990000000002"/>
    <n v="330"/>
    <n v="205.61463636363638"/>
    <n v="52.866636363636367"/>
    <n v="2811"/>
    <n v="330"/>
    <n v="220.40308681738244"/>
    <n v="58.027274615049322"/>
    <n v="206.61463636363638"/>
    <n v="53.866636363636367"/>
    <n v="2012"/>
    <x v="0"/>
  </r>
  <r>
    <n v="8786"/>
    <s v="石家庄金马店"/>
    <x v="9"/>
    <s v="控股"/>
    <s v="河北新兴"/>
    <x v="26"/>
    <d v="2013-04-24T00:00:00"/>
    <d v="2019-09-07T00:00:00"/>
    <n v="80429.878376623397"/>
    <n v="0.267044397552889"/>
    <n v="21478.3484163375"/>
    <n v="7377.13"/>
    <n v="0.23083231554818701"/>
    <n v="1702.88"/>
    <n v="77"/>
    <n v="94.806883116883114"/>
    <n v="21.115324675324675"/>
    <n v="116"/>
    <n v="81"/>
    <n v="220.35583116883123"/>
    <n v="58.844790181746575"/>
    <n v="91.075679012345674"/>
    <n v="21.023209876543213"/>
    <n v="2013"/>
    <x v="0"/>
  </r>
  <r>
    <n v="7415"/>
    <s v="武汉芳草六街店"/>
    <x v="8"/>
    <s v="直营"/>
    <m/>
    <x v="3"/>
    <d v="2017-11-30T00:00:00"/>
    <d v="2017-11-30T00:00:00"/>
    <n v="80006.011077844305"/>
    <n v="0.228224929988182"/>
    <n v="18259.366276874702"/>
    <n v="48807.32"/>
    <n v="0.22833521693057501"/>
    <n v="11144.43"/>
    <n v="330"/>
    <n v="146.9009696969697"/>
    <n v="32.771000000000001"/>
    <n v="762"/>
    <n v="330"/>
    <n v="219.19455089820357"/>
    <n v="50.025661032533428"/>
    <n v="147.9009696969697"/>
    <n v="33.771000000000001"/>
    <n v="2017"/>
    <x v="2"/>
  </r>
  <r>
    <n v="7189"/>
    <s v="孝感乾坤大道店"/>
    <x v="8"/>
    <s v="收购"/>
    <s v="湖北孝感"/>
    <x v="52"/>
    <d v="2014-10-20T00:00:00"/>
    <d v="2017-06-29T00:00:00"/>
    <n v="79889.835000000006"/>
    <n v="0.22976448230834401"/>
    <n v="18355.846580474001"/>
    <n v="53259.89"/>
    <n v="0.28739713882248002"/>
    <n v="15306.74"/>
    <n v="330"/>
    <n v="160.39360606060606"/>
    <n v="45.384060606060608"/>
    <n v="916"/>
    <n v="330"/>
    <n v="218.87626027397263"/>
    <n v="50.289990631435622"/>
    <n v="161.39360606060606"/>
    <n v="46.384060606060608"/>
    <n v="2014"/>
    <x v="0"/>
  </r>
  <r>
    <n v="5590"/>
    <s v="上海交城路店"/>
    <x v="2"/>
    <s v="直营"/>
    <m/>
    <x v="0"/>
    <d v="2012-10-27T00:00:00"/>
    <d v="2012-10-27T00:00:00"/>
    <n v="79806.384486541399"/>
    <n v="0.26017049562531602"/>
    <n v="20763.266605928002"/>
    <n v="67639.77"/>
    <n v="0.299865744664714"/>
    <n v="20282.849999999999"/>
    <n v="330"/>
    <n v="203.96900000000002"/>
    <n v="60.463181818181816"/>
    <n v="2622"/>
    <n v="330"/>
    <n v="218.6476287302504"/>
    <n v="56.885661934049317"/>
    <n v="204.96900000000002"/>
    <n v="61.463181818181816"/>
    <n v="2012"/>
    <x v="0"/>
  </r>
  <r>
    <n v="8812"/>
    <s v="新兴连锁八店"/>
    <x v="9"/>
    <s v="控股"/>
    <s v="河北新兴"/>
    <x v="26"/>
    <d v="2002-11-12T00:00:00"/>
    <d v="2019-09-07T00:00:00"/>
    <n v="79676.503157894695"/>
    <n v="0.27813541865753699"/>
    <n v="22160.8575629896"/>
    <n v="7213.12"/>
    <n v="0.31411372609910798"/>
    <n v="2265.7399999999998"/>
    <n v="76"/>
    <n v="93.909473684210525"/>
    <n v="28.812368421052629"/>
    <n v="116"/>
    <n v="81"/>
    <n v="218.2917894736841"/>
    <n v="60.714678254766028"/>
    <n v="89.050864197530856"/>
    <n v="27.972098765432097"/>
    <n v="2002"/>
    <x v="0"/>
  </r>
  <r>
    <n v="7161"/>
    <s v="宜昌福久源店"/>
    <x v="7"/>
    <s v="直营"/>
    <m/>
    <x v="0"/>
    <d v="2017-07-15T00:00:00"/>
    <d v="2017-07-15T00:00:00"/>
    <n v="79561.568000000203"/>
    <n v="0.27961390313506801"/>
    <n v="22246.520568026201"/>
    <n v="49725.980000000098"/>
    <n v="0.33557649341450801"/>
    <n v="16686.87"/>
    <n v="330"/>
    <n v="149.68478787878817"/>
    <n v="49.566272727272725"/>
    <n v="900"/>
    <n v="330"/>
    <n v="217.97689863013755"/>
    <n v="60.949371419249864"/>
    <n v="150.68478787878817"/>
    <n v="50.566272727272725"/>
    <n v="2017"/>
    <x v="2"/>
  </r>
  <r>
    <n v="5503"/>
    <s v="长沙井圭路店"/>
    <x v="4"/>
    <s v="直营"/>
    <m/>
    <x v="0"/>
    <d v="2012-03-31T00:00:00"/>
    <d v="2012-03-31T00:00:00"/>
    <n v="79438.159"/>
    <n v="0.249274847943523"/>
    <n v="19801.935005638399"/>
    <n v="69076.66"/>
    <n v="0.18284642019460701"/>
    <n v="12630.42"/>
    <n v="330"/>
    <n v="208.32321212121212"/>
    <n v="37.274000000000001"/>
    <n v="2832"/>
    <n v="330"/>
    <n v="217.63879178082192"/>
    <n v="54.251876727776434"/>
    <n v="209.32321212121212"/>
    <n v="38.274000000000001"/>
    <n v="2012"/>
    <x v="0"/>
  </r>
  <r>
    <n v="5597"/>
    <s v="余姚世南西路店"/>
    <x v="2"/>
    <s v="直营"/>
    <m/>
    <x v="0"/>
    <d v="2012-11-17T00:00:00"/>
    <d v="2012-11-17T00:00:00"/>
    <n v="79387.647316762901"/>
    <n v="0.25268832052826701"/>
    <n v="20060.331271163199"/>
    <n v="67284.87"/>
    <n v="0.39865336739151003"/>
    <n v="26823.34"/>
    <n v="330"/>
    <n v="202.89354545454543"/>
    <n v="80.282848484848486"/>
    <n v="2601"/>
    <n v="330"/>
    <n v="217.50040360756958"/>
    <n v="54.959811701816982"/>
    <n v="203.89354545454543"/>
    <n v="81.282848484848486"/>
    <n v="2012"/>
    <x v="0"/>
  </r>
  <r>
    <n v="6997"/>
    <s v="武汉长丰大道云鹤园店"/>
    <x v="8"/>
    <s v="直营"/>
    <m/>
    <x v="9"/>
    <d v="2015-05-09T00:00:00"/>
    <d v="2015-05-09T00:00:00"/>
    <n v="79303.275500000003"/>
    <n v="0.262983562732992"/>
    <n v="20855.457927386"/>
    <n v="68959.37"/>
    <n v="0.16074218775490601"/>
    <n v="11084.68"/>
    <n v="330"/>
    <n v="207.96778787878787"/>
    <n v="32.589939393939396"/>
    <n v="1698"/>
    <n v="330"/>
    <n v="217.26924794520548"/>
    <n v="57.138240896947948"/>
    <n v="208.96778787878787"/>
    <n v="33.589939393939396"/>
    <n v="2015"/>
    <x v="0"/>
  </r>
  <r>
    <n v="5497"/>
    <s v="龙山长沙路店"/>
    <x v="0"/>
    <s v="直营"/>
    <m/>
    <x v="0"/>
    <d v="2012-03-24T00:00:00"/>
    <d v="2012-03-24T00:00:00"/>
    <n v="79252.254000000001"/>
    <n v="0.26503137857026599"/>
    <n v="21004.3341324209"/>
    <n v="44029.03"/>
    <n v="0.32639397234052198"/>
    <n v="14370.81"/>
    <n v="330"/>
    <n v="132.42130303030302"/>
    <n v="42.547909090909087"/>
    <n v="2839"/>
    <n v="330"/>
    <n v="217.12946301369863"/>
    <n v="57.546120910742189"/>
    <n v="133.42130303030302"/>
    <n v="43.547909090909087"/>
    <n v="2012"/>
    <x v="0"/>
  </r>
  <r>
    <n v="8087"/>
    <s v="长沙佑母塘路店"/>
    <x v="4"/>
    <s v="直营"/>
    <m/>
    <x v="0"/>
    <d v="2018-06-30T00:00:00"/>
    <d v="2018-06-30T00:00:00"/>
    <n v="79059.293999999994"/>
    <n v="0.23108776034457101"/>
    <n v="18269.635184883002"/>
    <n v="43921.83"/>
    <n v="0.17218453784826401"/>
    <n v="7562.66"/>
    <n v="330"/>
    <n v="132.09645454545455"/>
    <n v="21.917151515151513"/>
    <n v="550"/>
    <n v="330"/>
    <n v="216.60080547945205"/>
    <n v="50.053795027076717"/>
    <n v="133.09645454545455"/>
    <n v="22.917151515151513"/>
    <n v="2018"/>
    <x v="4"/>
  </r>
  <r>
    <n v="7829"/>
    <s v="长沙芙蓉嘉苑店"/>
    <x v="4"/>
    <s v="直营"/>
    <m/>
    <x v="0"/>
    <d v="2018-05-05T00:00:00"/>
    <d v="2018-05-05T00:00:00"/>
    <n v="78224.111999999994"/>
    <n v="0.26270796626967002"/>
    <n v="20550.0973767709"/>
    <n v="43457.84"/>
    <n v="0.229318346240862"/>
    <n v="9965.68"/>
    <n v="330"/>
    <n v="130.69042424242423"/>
    <n v="29.199030303030305"/>
    <n v="606"/>
    <n v="330"/>
    <n v="214.31263561643834"/>
    <n v="56.301636648687399"/>
    <n v="131.69042424242423"/>
    <n v="30.199030303030305"/>
    <n v="2018"/>
    <x v="4"/>
  </r>
  <r>
    <n v="5084"/>
    <s v="岳阳东风广场店"/>
    <x v="4"/>
    <s v="直营"/>
    <m/>
    <x v="0"/>
    <d v="2008-11-22T00:00:00"/>
    <d v="2008-11-22T00:00:00"/>
    <n v="78009.876000000004"/>
    <n v="0.25054717151977202"/>
    <n v="19545.153782408099"/>
    <n v="43338.82"/>
    <n v="0.32220374251075601"/>
    <n v="13963.93"/>
    <n v="330"/>
    <n v="130.32975757575758"/>
    <n v="41.314939393939397"/>
    <n v="4057"/>
    <n v="330"/>
    <n v="213.72568767123289"/>
    <n v="53.548366527145475"/>
    <n v="131.32975757575758"/>
    <n v="42.314939393939397"/>
    <n v="2008"/>
    <x v="0"/>
  </r>
  <r>
    <n v="9151"/>
    <s v="长沙江山帝景店"/>
    <x v="4"/>
    <s v="直营"/>
    <m/>
    <x v="0"/>
    <d v="2018-11-24T00:00:00"/>
    <d v="2018-11-24T00:00:00"/>
    <n v="78001.684372428004"/>
    <n v="0.23003546019749099"/>
    <n v="17943.1533607909"/>
    <n v="28070.21"/>
    <n v="9.6237969007000698E-2"/>
    <n v="2701.42"/>
    <n v="243"/>
    <n v="114.51526748971193"/>
    <n v="10.116954732510289"/>
    <n v="403"/>
    <n v="330"/>
    <n v="213.70324485596714"/>
    <n v="49.159324276139451"/>
    <n v="85.061242424242423"/>
    <n v="8.186121212121213"/>
    <n v="2018"/>
    <x v="4"/>
  </r>
  <r>
    <n v="8826"/>
    <s v="石家庄上庄店"/>
    <x v="9"/>
    <s v="控股"/>
    <s v="河北新兴"/>
    <x v="26"/>
    <d v="2007-08-30T00:00:00"/>
    <d v="2019-09-07T00:00:00"/>
    <n v="77961.203246753197"/>
    <n v="0.253301482540709"/>
    <n v="19747.688363060101"/>
    <n v="7150.7"/>
    <n v="0.32826856111989"/>
    <n v="2347.35"/>
    <n v="77"/>
    <n v="91.866233766233762"/>
    <n v="29.485064935064933"/>
    <n v="116"/>
    <n v="81"/>
    <n v="213.59233766233751"/>
    <n v="54.103255789205754"/>
    <n v="88.280246913580243"/>
    <n v="28.979629629629628"/>
    <n v="2007"/>
    <x v="0"/>
  </r>
  <r>
    <n v="6979"/>
    <s v="武汉北湖西路店"/>
    <x v="8"/>
    <s v="直营"/>
    <m/>
    <x v="9"/>
    <d v="2014-10-25T00:00:00"/>
    <d v="2014-10-25T00:00:00"/>
    <n v="77853.056500000006"/>
    <n v="0.26145066305225101"/>
    <n v="20354.7332425694"/>
    <n v="67698.31"/>
    <n v="0.20262263563152499"/>
    <n v="13717.21"/>
    <n v="330"/>
    <n v="204.14639393939393"/>
    <n v="40.56730303030303"/>
    <n v="1894"/>
    <n v="330"/>
    <n v="213.29604520547946"/>
    <n v="55.766392445395617"/>
    <n v="205.14639393939393"/>
    <n v="41.56730303030303"/>
    <n v="2014"/>
    <x v="0"/>
  </r>
  <r>
    <n v="5648"/>
    <s v="金山路店"/>
    <x v="2"/>
    <s v="直营"/>
    <m/>
    <x v="0"/>
    <d v="2009-09-11T00:00:00"/>
    <d v="2009-09-11T00:00:00"/>
    <n v="77627.877518642097"/>
    <n v="0.23266139429487201"/>
    <n v="18061.0102196388"/>
    <n v="65793.38"/>
    <n v="0.30441892482192001"/>
    <n v="20028.75"/>
    <n v="330"/>
    <n v="198.37387878787879"/>
    <n v="59.69318181818182"/>
    <n v="3764"/>
    <n v="330"/>
    <n v="212.67911648943041"/>
    <n v="49.482219779832327"/>
    <n v="199.37387878787879"/>
    <n v="60.69318181818182"/>
    <n v="2009"/>
    <x v="0"/>
  </r>
  <r>
    <n v="8128"/>
    <s v="袁州宜人华府店"/>
    <x v="5"/>
    <s v="控股"/>
    <s v="江西天顺"/>
    <x v="18"/>
    <d v="2014-02-19T00:00:00"/>
    <d v="2018-08-09T00:00:00"/>
    <n v="77187.773000000001"/>
    <n v="0.25551852803231501"/>
    <n v="19722.906139052498"/>
    <n v="59375.21"/>
    <n v="0.29479727313806597"/>
    <n v="17503.650000000001"/>
    <n v="330"/>
    <n v="178.92487878787878"/>
    <n v="52.041363636363641"/>
    <n v="510"/>
    <n v="330"/>
    <n v="211.47335068493152"/>
    <n v="54.035359285075337"/>
    <n v="179.92487878787878"/>
    <n v="53.041363636363641"/>
    <n v="2014"/>
    <x v="0"/>
  </r>
  <r>
    <n v="5504"/>
    <s v="南京花园路店"/>
    <x v="3"/>
    <s v="直营"/>
    <m/>
    <x v="2"/>
    <d v="2012-03-31T00:00:00"/>
    <d v="2012-03-31T00:00:00"/>
    <n v="77151.730500000005"/>
    <n v="0.27431278990199698"/>
    <n v="21163.706439222002"/>
    <n v="53208.09"/>
    <n v="0.25781342649209898"/>
    <n v="13717.76"/>
    <n v="330"/>
    <n v="160.23663636363636"/>
    <n v="40.568969696969695"/>
    <n v="2832"/>
    <n v="330"/>
    <n v="211.37460410958906"/>
    <n v="57.982757367731509"/>
    <n v="161.23663636363636"/>
    <n v="41.568969696969695"/>
    <n v="2012"/>
    <x v="0"/>
  </r>
  <r>
    <n v="7097"/>
    <s v="宜昌广福堂夷陵区店"/>
    <x v="7"/>
    <s v="直营"/>
    <s v="鄂中广福堂"/>
    <x v="0"/>
    <d v="2015-08-16T00:00:00"/>
    <d v="2015-08-16T00:00:00"/>
    <n v="76929.775999999998"/>
    <n v="0.26022583194291499"/>
    <n v="20019.114960782099"/>
    <n v="48081.11"/>
    <n v="0.32624080434083202"/>
    <n v="15686.02"/>
    <n v="330"/>
    <n v="144.70033333333333"/>
    <n v="46.533393939393939"/>
    <n v="1599"/>
    <n v="330"/>
    <n v="210.76650958904108"/>
    <n v="54.846890303512602"/>
    <n v="145.70033333333333"/>
    <n v="47.533393939393939"/>
    <n v="2015"/>
    <x v="0"/>
  </r>
  <r>
    <n v="8289"/>
    <s v="句容宝塔路店"/>
    <x v="3"/>
    <s v="直营"/>
    <m/>
    <x v="0"/>
    <d v="2018-08-11T00:00:00"/>
    <d v="2018-08-11T00:00:00"/>
    <n v="76852.829712146093"/>
    <n v="0.27906697070086101"/>
    <n v="21447.086377557702"/>
    <n v="31018.62"/>
    <n v="0.27976357426603699"/>
    <n v="8677.8799999999901"/>
    <n v="224"/>
    <n v="137.47598214285713"/>
    <n v="37.74053571428567"/>
    <n v="508"/>
    <n v="330"/>
    <n v="210.55569784149614"/>
    <n v="58.759140760432061"/>
    <n v="93.99581818181818"/>
    <n v="26.296606060606031"/>
    <n v="2018"/>
    <x v="4"/>
  </r>
  <r>
    <n v="8417"/>
    <s v="上海益丰上虹塘湾店"/>
    <x v="2"/>
    <s v="控股"/>
    <s v="上海上虹"/>
    <x v="24"/>
    <d v="1985-03-01T00:00:00"/>
    <d v="2018-09-11T00:00:00"/>
    <n v="76704.179808387795"/>
    <n v="0.26617947617798898"/>
    <n v="20417.078402058902"/>
    <n v="50149.17"/>
    <n v="0.30262973445024099"/>
    <n v="15176.63"/>
    <n v="330"/>
    <n v="150.96718181818181"/>
    <n v="44.98978787878788"/>
    <n v="477"/>
    <n v="330"/>
    <n v="210.14843783119943"/>
    <n v="55.937201101531237"/>
    <n v="151.96718181818181"/>
    <n v="45.98978787878788"/>
    <n v="1985"/>
    <x v="0"/>
  </r>
  <r>
    <n v="8407"/>
    <s v="上海益丰上虹苏民店"/>
    <x v="2"/>
    <s v="控股"/>
    <s v="上海上虹"/>
    <x v="24"/>
    <d v="2002-06-10T00:00:00"/>
    <d v="2018-09-11T00:00:00"/>
    <n v="76308.768188134403"/>
    <n v="0.26234676047773098"/>
    <n v="20019.3581302032"/>
    <n v="49890.65"/>
    <n v="0.31225770760653498"/>
    <n v="15578.74"/>
    <n v="330"/>
    <n v="150.18378787878788"/>
    <n v="46.208303030303028"/>
    <n v="477"/>
    <n v="330"/>
    <n v="209.06511832365589"/>
    <n v="54.847556521104657"/>
    <n v="151.18378787878788"/>
    <n v="47.208303030303028"/>
    <n v="2002"/>
    <x v="0"/>
  </r>
  <r>
    <n v="7941"/>
    <s v="南昌玉兰路店"/>
    <x v="5"/>
    <s v="直营"/>
    <m/>
    <x v="4"/>
    <d v="2018-06-23T00:00:00"/>
    <d v="2018-06-23T00:00:00"/>
    <n v="76282.677914364598"/>
    <n v="0.24788533951285299"/>
    <n v="18909.3575137519"/>
    <n v="58196.69"/>
    <n v="0.26783585114548603"/>
    <n v="15587.16"/>
    <n v="330"/>
    <n v="175.35360606060607"/>
    <n v="46.233818181818179"/>
    <n v="557"/>
    <n v="330"/>
    <n v="208.99363812154684"/>
    <n v="51.806458941786026"/>
    <n v="176.35360606060607"/>
    <n v="47.233818181818179"/>
    <n v="2018"/>
    <x v="4"/>
  </r>
  <r>
    <n v="6385"/>
    <s v="上海上南路店"/>
    <x v="2"/>
    <s v="直营"/>
    <m/>
    <x v="0"/>
    <d v="2016-07-09T00:00:00"/>
    <d v="2016-07-09T00:00:00"/>
    <n v="76191.511096785995"/>
    <n v="0.26605598487938198"/>
    <n v="20271.207524303802"/>
    <n v="64575.99"/>
    <n v="0.306161005042277"/>
    <n v="19770.650000000001"/>
    <n v="330"/>
    <n v="194.68481818181817"/>
    <n v="58.911060606060609"/>
    <n v="1271"/>
    <n v="330"/>
    <n v="208.74386601859177"/>
    <n v="55.537554861106308"/>
    <n v="195.68481818181817"/>
    <n v="59.911060606060609"/>
    <n v="2016"/>
    <x v="1"/>
  </r>
  <r>
    <n v="8840"/>
    <s v="石家庄银都店"/>
    <x v="9"/>
    <s v="控股"/>
    <s v="河北新兴"/>
    <x v="26"/>
    <d v="2009-03-05T00:00:00"/>
    <d v="2019-09-07T00:00:00"/>
    <n v="76150.717922077907"/>
    <n v="0.27841813028066897"/>
    <n v="21201.740503395598"/>
    <n v="6984.64"/>
    <n v="0.26395490676684802"/>
    <n v="1843.63"/>
    <n v="77"/>
    <n v="89.70961038961039"/>
    <n v="22.943246753246754"/>
    <n v="116"/>
    <n v="81"/>
    <n v="208.63210389610384"/>
    <n v="58.086960283275609"/>
    <n v="86.230123456790125"/>
    <n v="22.760864197530864"/>
    <n v="2009"/>
    <x v="0"/>
  </r>
  <r>
    <n v="6823"/>
    <s v="利川同安丹桂园店"/>
    <x v="7"/>
    <s v="收购"/>
    <s v="湖北利川"/>
    <x v="7"/>
    <d v="2006-03-01T00:00:00"/>
    <d v="2017-05-24T00:00:00"/>
    <n v="76140.576000000001"/>
    <n v="0.27901547051120301"/>
    <n v="21244.398637634"/>
    <n v="47587.86"/>
    <n v="0.308972918723389"/>
    <n v="14703.36"/>
    <n v="330"/>
    <n v="143.20563636363636"/>
    <n v="43.555636363636367"/>
    <n v="952"/>
    <n v="330"/>
    <n v="208.60431780821918"/>
    <n v="58.203831883928764"/>
    <n v="144.20563636363636"/>
    <n v="44.555636363636367"/>
    <n v="2006"/>
    <x v="0"/>
  </r>
  <r>
    <n v="6246"/>
    <s v="上海政立路店"/>
    <x v="2"/>
    <s v="直营"/>
    <m/>
    <x v="0"/>
    <d v="2016-03-26T00:00:00"/>
    <d v="2016-03-26T00:00:00"/>
    <n v="76058.362351760603"/>
    <n v="0.25430652510943902"/>
    <n v="19342.137835190799"/>
    <n v="64463.14"/>
    <n v="0.312876940217309"/>
    <n v="20169.03"/>
    <n v="330"/>
    <n v="194.34284848484847"/>
    <n v="60.118272727272725"/>
    <n v="1376"/>
    <n v="330"/>
    <n v="208.37907493633043"/>
    <n v="52.992158452577534"/>
    <n v="195.34284848484847"/>
    <n v="61.118272727272725"/>
    <n v="2016"/>
    <x v="1"/>
  </r>
  <r>
    <n v="9758"/>
    <s v="新川大药房"/>
    <x v="2"/>
    <s v="控股"/>
    <s v="隆顺堂"/>
    <x v="45"/>
    <d v="2015-07-24T00:00:00"/>
    <d v="2019-04-06T00:00:00"/>
    <n v="75924.233026496106"/>
    <n v="0.25766704164051202"/>
    <n v="19563.172512762099"/>
    <n v="16391.75"/>
    <n v="0.26024188997513997"/>
    <n v="4265.82"/>
    <n v="177"/>
    <n v="91.608757062146893"/>
    <n v="23.100677966101692"/>
    <n v="270"/>
    <n v="235"/>
    <n v="208.01159733286605"/>
    <n v="53.597732911676985"/>
    <n v="69.752127659574469"/>
    <n v="18.152425531914893"/>
    <n v="2015"/>
    <x v="0"/>
  </r>
  <r>
    <n v="5016"/>
    <s v="常德红旗店"/>
    <x v="0"/>
    <s v="直营"/>
    <m/>
    <x v="0"/>
    <d v="2003-09-13T00:00:00"/>
    <d v="2003-09-13T00:00:00"/>
    <n v="75896.52"/>
    <n v="0.266807743664077"/>
    <n v="20249.779253155499"/>
    <n v="37948.26"/>
    <n v="0.30669706595243101"/>
    <n v="11638.62"/>
    <n v="330"/>
    <n v="113.99472727272727"/>
    <n v="34.26854545454546"/>
    <n v="5954"/>
    <n v="330"/>
    <n v="207.93567123287673"/>
    <n v="55.478847268919175"/>
    <n v="114.99472727272727"/>
    <n v="35.26854545454546"/>
    <n v="2003"/>
    <x v="0"/>
  </r>
  <r>
    <n v="6420"/>
    <s v="佳和都市晨光店"/>
    <x v="3"/>
    <s v="直营"/>
    <s v="江苏佳和"/>
    <x v="0"/>
    <d v="2016-06-22T00:00:00"/>
    <d v="2016-06-22T00:00:00"/>
    <n v="75809.900500000003"/>
    <n v="0.26328103787866702"/>
    <n v="19959.309285118499"/>
    <n v="52282.69"/>
    <n v="0.42614850154037598"/>
    <n v="22280.19"/>
    <n v="330"/>
    <n v="157.43239393939393"/>
    <n v="66.515727272727275"/>
    <n v="1288"/>
    <n v="330"/>
    <n v="207.69835753424658"/>
    <n v="54.683039137310956"/>
    <n v="158.43239393939393"/>
    <n v="67.515727272727275"/>
    <n v="2016"/>
    <x v="1"/>
  </r>
  <r>
    <n v="8979"/>
    <s v="北京安宁庄店"/>
    <x v="9"/>
    <s v="控股"/>
    <s v="河北新兴"/>
    <x v="29"/>
    <d v="2012-10-07T00:00:00"/>
    <d v="2019-09-20T00:00:00"/>
    <n v="75530.125925925895"/>
    <n v="0.23406498837319201"/>
    <n v="17678.958046677599"/>
    <n v="4858.3999999999996"/>
    <n v="0.25877655195125998"/>
    <n v="1257.24"/>
    <n v="54"/>
    <n v="88.970370370370361"/>
    <n v="22.282222222222224"/>
    <n v="103"/>
    <n v="68"/>
    <n v="206.93185185185177"/>
    <n v="48.435501497746849"/>
    <n v="71.447058823529403"/>
    <n v="18.488823529411764"/>
    <n v="2012"/>
    <x v="0"/>
  </r>
  <r>
    <n v="5198"/>
    <s v="三泉路店"/>
    <x v="2"/>
    <s v="直营"/>
    <m/>
    <x v="0"/>
    <d v="2008-07-12T00:00:00"/>
    <d v="2008-07-12T00:00:00"/>
    <n v="75496.199737185598"/>
    <n v="0.25648599522045901"/>
    <n v="19363.717924954599"/>
    <n v="63986.68"/>
    <n v="0.317877564518115"/>
    <n v="20339.93"/>
    <n v="330"/>
    <n v="192.89903030303032"/>
    <n v="60.636151515151518"/>
    <n v="4190"/>
    <n v="330"/>
    <n v="206.83890338954959"/>
    <n v="53.051281986176981"/>
    <n v="193.89903030303032"/>
    <n v="61.636151515151518"/>
    <n v="2008"/>
    <x v="0"/>
  </r>
  <r>
    <n v="5038"/>
    <s v="常德三闾店"/>
    <x v="0"/>
    <s v="直营"/>
    <m/>
    <x v="0"/>
    <d v="2006-02-25T00:00:00"/>
    <d v="2006-02-25T00:00:00"/>
    <n v="75429.72"/>
    <n v="0.26169966913750697"/>
    <n v="19739.9327671348"/>
    <n v="37714.86"/>
    <n v="0.324012869197977"/>
    <n v="12220.1"/>
    <n v="330"/>
    <n v="113.28745454545455"/>
    <n v="36.030606060606061"/>
    <n v="5058"/>
    <n v="330"/>
    <n v="206.65676712328766"/>
    <n v="54.082007581191235"/>
    <n v="114.28745454545455"/>
    <n v="37.030606060606061"/>
    <n v="2006"/>
    <x v="0"/>
  </r>
  <r>
    <n v="5154"/>
    <s v="衡阳环城北路店"/>
    <x v="1"/>
    <s v="直营"/>
    <m/>
    <x v="0"/>
    <d v="2010-08-21T00:00:00"/>
    <d v="2010-08-21T00:00:00"/>
    <n v="75428.62"/>
    <n v="0.25887210690908502"/>
    <n v="19526.365780644701"/>
    <n v="37714.31"/>
    <n v="0.34914572214101203"/>
    <n v="13167.79"/>
    <n v="330"/>
    <n v="113.28578787878787"/>
    <n v="38.902393939393939"/>
    <n v="3420"/>
    <n v="330"/>
    <n v="206.65375342465751"/>
    <n v="53.496892549711511"/>
    <n v="114.28578787878787"/>
    <n v="39.902393939393939"/>
    <n v="2010"/>
    <x v="0"/>
  </r>
  <r>
    <n v="8803"/>
    <s v="石家庄鹿泉海山店"/>
    <x v="9"/>
    <s v="控股"/>
    <s v="河北新兴"/>
    <x v="51"/>
    <d v="2013-07-05T00:00:00"/>
    <d v="2019-09-07T00:00:00"/>
    <n v="75401.091666666704"/>
    <n v="0.26768415900204201"/>
    <n v="20183.677810627501"/>
    <n v="6736.25"/>
    <n v="0.35069511968825401"/>
    <n v="2362.37"/>
    <n v="75"/>
    <n v="88.816666666666663"/>
    <n v="30.498266666666666"/>
    <n v="116"/>
    <n v="81"/>
    <n v="206.57833333333343"/>
    <n v="55.297747426376716"/>
    <n v="83.163580246913583"/>
    <n v="29.16506172839506"/>
    <n v="2013"/>
    <x v="0"/>
  </r>
  <r>
    <n v="7355"/>
    <s v="南昌杏林路店"/>
    <x v="5"/>
    <s v="直营"/>
    <m/>
    <x v="4"/>
    <d v="2017-10-14T00:00:00"/>
    <d v="2017-10-14T00:00:00"/>
    <n v="75386.259000000005"/>
    <n v="0.27361628324590198"/>
    <n v="20626.907995392899"/>
    <n v="57989.43"/>
    <n v="0.314314350046207"/>
    <n v="18226.91"/>
    <n v="330"/>
    <n v="174.72554545454545"/>
    <n v="54.233060606060604"/>
    <n v="809"/>
    <n v="330"/>
    <n v="206.53769589041099"/>
    <n v="56.512076699706576"/>
    <n v="175.72554545454545"/>
    <n v="55.233060606060604"/>
    <n v="2017"/>
    <x v="2"/>
  </r>
  <r>
    <n v="6441"/>
    <s v="醴陵醴泉路店"/>
    <x v="4"/>
    <s v="直营"/>
    <m/>
    <x v="0"/>
    <d v="2016-06-30T00:00:00"/>
    <d v="2016-06-30T00:00:00"/>
    <n v="75198.258000000002"/>
    <n v="0.24703375705271199"/>
    <n v="18576.5081975592"/>
    <n v="41776.81"/>
    <n v="0.27331790052902599"/>
    <n v="11418.35"/>
    <n v="330"/>
    <n v="125.59639393939393"/>
    <n v="33.601060606060607"/>
    <n v="1280"/>
    <n v="330"/>
    <n v="206.02262465753424"/>
    <n v="50.894543007011507"/>
    <n v="126.59639393939393"/>
    <n v="34.601060606060607"/>
    <n v="2016"/>
    <x v="1"/>
  </r>
  <r>
    <n v="5876"/>
    <s v="岳阳桃花山店"/>
    <x v="4"/>
    <s v="直营"/>
    <m/>
    <x v="0"/>
    <d v="2014-12-31T00:00:00"/>
    <d v="2014-12-31T00:00:00"/>
    <n v="75101.831999999995"/>
    <n v="0.260507471391833"/>
    <n v="19564.588351214199"/>
    <n v="41723.24"/>
    <n v="0.29084534182867899"/>
    <n v="12135.01"/>
    <n v="330"/>
    <n v="125.4340606060606"/>
    <n v="35.772757575757574"/>
    <n v="1827"/>
    <n v="330"/>
    <n v="205.75844383561642"/>
    <n v="53.60161192113479"/>
    <n v="126.4340606060606"/>
    <n v="36.772757575757574"/>
    <n v="2014"/>
    <x v="0"/>
  </r>
  <r>
    <n v="8824"/>
    <s v="石家庄爱生店"/>
    <x v="9"/>
    <s v="控股"/>
    <s v="河北新兴"/>
    <x v="26"/>
    <d v="2007-06-01T00:00:00"/>
    <d v="2019-09-07T00:00:00"/>
    <n v="75052.390259740307"/>
    <n v="0.278662124021822"/>
    <n v="20914.258482693898"/>
    <n v="6883.9"/>
    <n v="0.26001975624282703"/>
    <n v="1789.95"/>
    <n v="77"/>
    <n v="88.4012987012987"/>
    <n v="22.246103896103897"/>
    <n v="116"/>
    <n v="81"/>
    <n v="205.62298701298715"/>
    <n v="57.299338308750407"/>
    <n v="84.986419753086409"/>
    <n v="22.098148148148148"/>
    <n v="2007"/>
    <x v="0"/>
  </r>
  <r>
    <n v="8242"/>
    <s v="泰州市百姓人育才路店"/>
    <x v="3"/>
    <s v="控股"/>
    <s v="百姓人"/>
    <x v="21"/>
    <d v="2018-05-11T00:00:00"/>
    <d v="2019-04-18T00:00:00"/>
    <n v="74666.985903685403"/>
    <n v="0.27097979954626999"/>
    <n v="20233.244872904801"/>
    <n v="15337.27"/>
    <n v="0.17164658377925099"/>
    <n v="2632.59"/>
    <n v="114"/>
    <n v="133.53745614035088"/>
    <n v="22.092894736842105"/>
    <n v="258"/>
    <n v="223"/>
    <n v="204.56708466763124"/>
    <n v="55.433547596999453"/>
    <n v="68.776995515695063"/>
    <n v="11.805336322869955"/>
    <n v="2018"/>
    <x v="4"/>
  </r>
  <r>
    <n v="5101"/>
    <s v="花垣步行街店"/>
    <x v="0"/>
    <s v="直营"/>
    <m/>
    <x v="0"/>
    <d v="2009-08-08T00:00:00"/>
    <d v="2009-08-08T00:00:00"/>
    <n v="74457.759999999995"/>
    <n v="0.26687556093849502"/>
    <n v="19870.956466223801"/>
    <n v="37228.879999999997"/>
    <n v="0.29546094322472199"/>
    <n v="10999.68"/>
    <n v="330"/>
    <n v="111.81478787878787"/>
    <n v="32.332363636363638"/>
    <n v="3798"/>
    <n v="330"/>
    <n v="203.99386301369861"/>
    <n v="54.440976619791236"/>
    <n v="112.81478787878787"/>
    <n v="33.332363636363638"/>
    <n v="2009"/>
    <x v="0"/>
  </r>
  <r>
    <n v="8860"/>
    <s v="石家庄国际城店"/>
    <x v="9"/>
    <s v="控股"/>
    <s v="河北新兴"/>
    <x v="42"/>
    <d v="2010-01-08T00:00:00"/>
    <d v="2019-09-07T00:00:00"/>
    <n v="74405.1059210526"/>
    <n v="0.25462383368705999"/>
    <n v="18945.3133155102"/>
    <n v="6735.9"/>
    <n v="0.22231327662227801"/>
    <n v="1497.48"/>
    <n v="76"/>
    <n v="87.630263157894731"/>
    <n v="18.703684210526315"/>
    <n v="116"/>
    <n v="81"/>
    <n v="203.8496052631578"/>
    <n v="51.90496798769918"/>
    <n v="83.159259259259258"/>
    <n v="18.487407407407407"/>
    <n v="2010"/>
    <x v="0"/>
  </r>
  <r>
    <n v="5001"/>
    <s v="常德滨湖店"/>
    <x v="0"/>
    <s v="直营"/>
    <m/>
    <x v="0"/>
    <d v="2001-06-09T00:00:00"/>
    <d v="2001-06-09T00:00:00"/>
    <n v="74373.588000000003"/>
    <n v="0.277102790703878"/>
    <n v="20609.128789460501"/>
    <n v="41318.660000000003"/>
    <n v="0.33821087131092797"/>
    <n v="13974.42"/>
    <n v="330"/>
    <n v="124.20806060606061"/>
    <n v="41.346727272727271"/>
    <n v="6780"/>
    <n v="330"/>
    <n v="203.76325479452055"/>
    <n v="56.463366546467128"/>
    <n v="125.20806060606061"/>
    <n v="42.346727272727271"/>
    <n v="2001"/>
    <x v="0"/>
  </r>
  <r>
    <n v="5365"/>
    <s v="南京中圣南街店"/>
    <x v="3"/>
    <s v="直营"/>
    <m/>
    <x v="2"/>
    <d v="2011-03-19T00:00:00"/>
    <d v="2011-03-19T00:00:00"/>
    <n v="74180.332500000004"/>
    <n v="0.25066694982103099"/>
    <n v="18594.557684484898"/>
    <n v="51158.85"/>
    <n v="0.27604412530774203"/>
    <n v="14122.1"/>
    <n v="330"/>
    <n v="154.02681818181819"/>
    <n v="41.794242424242427"/>
    <n v="3210"/>
    <n v="330"/>
    <n v="203.23378767123288"/>
    <n v="50.943993656123013"/>
    <n v="155.02681818181819"/>
    <n v="42.794242424242427"/>
    <n v="2011"/>
    <x v="0"/>
  </r>
  <r>
    <n v="8956"/>
    <s v="邯郸创鑫店"/>
    <x v="9"/>
    <s v="控股"/>
    <s v="河北新兴"/>
    <x v="30"/>
    <d v="2014-01-01T00:00:00"/>
    <d v="2019-09-03T00:00:00"/>
    <n v="74025.430999999997"/>
    <n v="0.27871944698539097"/>
    <n v="20632.327191175202"/>
    <n v="3086.23"/>
    <n v="0.341491074871283"/>
    <n v="1053.92"/>
    <n v="35"/>
    <n v="87.177999999999997"/>
    <n v="29.112000000000002"/>
    <n v="120"/>
    <n v="85"/>
    <n v="202.80939999999998"/>
    <n v="56.526923811438905"/>
    <n v="36.308588235294117"/>
    <n v="12.399058823529412"/>
    <n v="2014"/>
    <x v="0"/>
  </r>
  <r>
    <n v="7087"/>
    <s v="荆门掇刀城南新区店"/>
    <x v="7"/>
    <s v="直营"/>
    <m/>
    <x v="0"/>
    <d v="2014-12-27T00:00:00"/>
    <d v="2014-12-27T00:00:00"/>
    <n v="73946.127999999997"/>
    <n v="0.27414086311721902"/>
    <n v="20271.655354096401"/>
    <n v="46216.33"/>
    <n v="0.33203307142735"/>
    <n v="15345.35"/>
    <n v="330"/>
    <n v="139.04948484848487"/>
    <n v="45.501060606060605"/>
    <n v="1831"/>
    <n v="330"/>
    <n v="202.59213150684931"/>
    <n v="55.538781792044936"/>
    <n v="140.04948484848487"/>
    <n v="46.501060606060605"/>
    <n v="2014"/>
    <x v="0"/>
  </r>
  <r>
    <n v="6821"/>
    <s v="利川同安人民医院店"/>
    <x v="7"/>
    <s v="收购"/>
    <s v="湖北利川"/>
    <x v="7"/>
    <d v="2002-07-01T00:00:00"/>
    <d v="2017-05-24T00:00:00"/>
    <n v="73904.304000000004"/>
    <n v="0.27913905384306198"/>
    <n v="20629.57749349"/>
    <n v="46190.19"/>
    <n v="0.31564472889156803"/>
    <n v="14579.69"/>
    <n v="330"/>
    <n v="138.97027272727274"/>
    <n v="43.18087878787879"/>
    <n v="952"/>
    <n v="330"/>
    <n v="202.47754520547946"/>
    <n v="56.519390393123288"/>
    <n v="139.97027272727274"/>
    <n v="44.18087878787879"/>
    <n v="2002"/>
    <x v="0"/>
  </r>
  <r>
    <n v="8773"/>
    <s v="石家庄正定祥云店"/>
    <x v="9"/>
    <s v="控股"/>
    <s v="河北新兴"/>
    <x v="26"/>
    <d v="2011-09-03T00:00:00"/>
    <d v="2019-09-07T00:00:00"/>
    <n v="73853.322597402599"/>
    <n v="0.26456225279141499"/>
    <n v="19538.801402500001"/>
    <n v="6773.92"/>
    <n v="0.25376296147577798"/>
    <n v="1718.97"/>
    <n v="77"/>
    <n v="86.972987012987019"/>
    <n v="21.324285714285715"/>
    <n v="116"/>
    <n v="81"/>
    <n v="202.33787012987014"/>
    <n v="53.530962746575348"/>
    <n v="83.628641975308639"/>
    <n v="21.221851851851852"/>
    <n v="2011"/>
    <x v="0"/>
  </r>
  <r>
    <n v="5395"/>
    <s v="淮安楚州东门大街店"/>
    <x v="3"/>
    <s v="直营"/>
    <m/>
    <x v="0"/>
    <d v="2011-07-23T00:00:00"/>
    <d v="2011-07-23T00:00:00"/>
    <n v="73835.8125"/>
    <n v="0.237715172275408"/>
    <n v="17551.892888532198"/>
    <n v="50921.25"/>
    <n v="0.322521933377519"/>
    <n v="16423.22"/>
    <n v="330"/>
    <n v="153.30681818181819"/>
    <n v="48.76733333333334"/>
    <n v="3084"/>
    <n v="330"/>
    <n v="202.28989726027396"/>
    <n v="48.087377776800544"/>
    <n v="154.30681818181819"/>
    <n v="49.76733333333334"/>
    <n v="2011"/>
    <x v="0"/>
  </r>
  <r>
    <n v="6311"/>
    <s v="南昌凤凰花园店"/>
    <x v="5"/>
    <s v="直营"/>
    <m/>
    <x v="3"/>
    <d v="2016-05-21T00:00:00"/>
    <d v="2016-05-21T00:00:00"/>
    <n v="73794.891846584404"/>
    <n v="0.27432528031318998"/>
    <n v="20243.8043914958"/>
    <n v="64667.14"/>
    <n v="0.30040682176450101"/>
    <n v="19426.45"/>
    <n v="330"/>
    <n v="194.9610303030303"/>
    <n v="57.868030303030302"/>
    <n v="1320"/>
    <n v="330"/>
    <n v="202.17778588105315"/>
    <n v="55.462477784919997"/>
    <n v="195.9610303030303"/>
    <n v="58.868030303030302"/>
    <n v="2016"/>
    <x v="1"/>
  </r>
  <r>
    <n v="7167"/>
    <s v="南京龙西路福润雅居店"/>
    <x v="3"/>
    <s v="直营"/>
    <m/>
    <x v="8"/>
    <d v="2017-09-23T00:00:00"/>
    <d v="2017-09-23T00:00:00"/>
    <n v="73696.25"/>
    <n v="0.27261894450841001"/>
    <n v="20090.993889227899"/>
    <n v="50825"/>
    <n v="0.23148332513526801"/>
    <n v="11765.14"/>
    <n v="330"/>
    <n v="153.0151515151515"/>
    <n v="34.651939393939394"/>
    <n v="830"/>
    <n v="330"/>
    <n v="201.90753424657535"/>
    <n v="55.04381887459698"/>
    <n v="154.0151515151515"/>
    <n v="35.651939393939394"/>
    <n v="2017"/>
    <x v="2"/>
  </r>
  <r>
    <n v="6181"/>
    <s v="上海双山路店"/>
    <x v="2"/>
    <s v="直营"/>
    <m/>
    <x v="0"/>
    <d v="2015-12-26T00:00:00"/>
    <d v="2015-12-26T00:00:00"/>
    <n v="73286.166544500404"/>
    <n v="0.26580299966631799"/>
    <n v="19479.6829015736"/>
    <n v="62113.57"/>
    <n v="0.30050406054586798"/>
    <n v="18665.38"/>
    <n v="330"/>
    <n v="187.22293939393938"/>
    <n v="55.561757575757582"/>
    <n v="1467"/>
    <n v="330"/>
    <n v="200.78401793013811"/>
    <n v="53.368994250886573"/>
    <n v="188.22293939393938"/>
    <n v="56.561757575757582"/>
    <n v="2015"/>
    <x v="0"/>
  </r>
  <r>
    <n v="8864"/>
    <s v="石家庄自强店"/>
    <x v="9"/>
    <s v="控股"/>
    <s v="河北新兴"/>
    <x v="47"/>
    <d v="2010-02-09T00:00:00"/>
    <d v="2019-09-07T00:00:00"/>
    <n v="73181.313750000001"/>
    <n v="0.27741196641004201"/>
    <n v="20301.3721518577"/>
    <n v="6625.11"/>
    <n v="0.25943720179740398"/>
    <n v="1718.8"/>
    <n v="76"/>
    <n v="86.172499999999999"/>
    <n v="21.61578947368421"/>
    <n v="116"/>
    <n v="81"/>
    <n v="200.49674999999999"/>
    <n v="55.620197676322469"/>
    <n v="81.791481481481483"/>
    <n v="21.219753086419754"/>
    <n v="2010"/>
    <x v="0"/>
  </r>
  <r>
    <n v="5528"/>
    <s v="南昌北京东路店"/>
    <x v="5"/>
    <s v="直营"/>
    <m/>
    <x v="3"/>
    <d v="2012-06-09T00:00:00"/>
    <d v="2012-06-09T00:00:00"/>
    <n v="73044.939630162698"/>
    <n v="0.27368089917400701"/>
    <n v="19991.004758094001"/>
    <n v="64009.95"/>
    <n v="0.19219699437353099"/>
    <n v="12302.52"/>
    <n v="330"/>
    <n v="192.96954545454545"/>
    <n v="36.280363636363639"/>
    <n v="2762"/>
    <n v="330"/>
    <n v="200.12312227441836"/>
    <n v="54.769876049572602"/>
    <n v="193.96954545454545"/>
    <n v="37.280363636363639"/>
    <n v="2012"/>
    <x v="0"/>
  </r>
  <r>
    <n v="8758"/>
    <s v="石家庄汇丰路店"/>
    <x v="9"/>
    <s v="控股"/>
    <s v="河北新兴"/>
    <x v="27"/>
    <d v="2018-05-04T00:00:00"/>
    <d v="2019-09-07T00:00:00"/>
    <n v="72996.596493506499"/>
    <n v="0.27251590608873999"/>
    <n v="19892.7336348221"/>
    <n v="6695.34"/>
    <n v="0.188247348155583"/>
    <n v="1260.3800000000001"/>
    <n v="77"/>
    <n v="85.952467532467537"/>
    <n v="15.368571428571428"/>
    <n v="116"/>
    <n v="81"/>
    <n v="199.99067532467535"/>
    <n v="54.500640095403014"/>
    <n v="82.65851851851852"/>
    <n v="15.560246913580249"/>
    <n v="2018"/>
    <x v="4"/>
  </r>
  <r>
    <n v="5370"/>
    <s v="苏州东苑路店"/>
    <x v="2"/>
    <s v="直营"/>
    <m/>
    <x v="0"/>
    <d v="2011-05-21T00:00:00"/>
    <d v="2011-05-21T00:00:00"/>
    <n v="72918.258332946905"/>
    <n v="0.26133231260061701"/>
    <n v="19055.897080958199"/>
    <n v="61801.75"/>
    <n v="0.28859037163187101"/>
    <n v="17835.39"/>
    <n v="330"/>
    <n v="186.27803030303031"/>
    <n v="53.04663636363636"/>
    <n v="3147"/>
    <n v="330"/>
    <n v="199.7760502272518"/>
    <n v="52.207937208104653"/>
    <n v="187.27803030303031"/>
    <n v="54.04663636363636"/>
    <n v="2011"/>
    <x v="0"/>
  </r>
  <r>
    <n v="8147"/>
    <s v="吉州创天丽景北区店"/>
    <x v="5"/>
    <s v="控股"/>
    <s v="江西天顺"/>
    <x v="18"/>
    <d v="2014-01-17T00:00:00"/>
    <d v="2018-10-22T00:00:00"/>
    <n v="72632.643169557297"/>
    <n v="0.25551852803231501"/>
    <n v="18558.986069781698"/>
    <n v="37885.599999999999"/>
    <n v="0.33743849906032902"/>
    <n v="12784.06"/>
    <n v="272"/>
    <n v="138.28529411764706"/>
    <n v="46.000220588235294"/>
    <n v="436"/>
    <n v="330"/>
    <n v="198.99354293029396"/>
    <n v="50.846537177484109"/>
    <n v="114.80484848484848"/>
    <n v="38.739575757575757"/>
    <n v="2014"/>
    <x v="0"/>
  </r>
  <r>
    <n v="9765"/>
    <s v="上海飞虹路店"/>
    <x v="2"/>
    <s v="直营"/>
    <m/>
    <x v="0"/>
    <d v="2019-03-09T00:00:00"/>
    <d v="2019-03-09T00:00:00"/>
    <n v="72306.889084076698"/>
    <n v="0.26693833434096897"/>
    <n v="19301.480533480601"/>
    <n v="13582.26"/>
    <n v="0.245583577401699"/>
    <n v="3335.58"/>
    <n v="154"/>
    <n v="87.19649350649351"/>
    <n v="20.659610389610389"/>
    <n v="298"/>
    <n v="263"/>
    <n v="198.10106598377178"/>
    <n v="52.880768584878361"/>
    <n v="51.643574144486692"/>
    <n v="12.682813688212928"/>
    <n v="2019"/>
    <x v="3"/>
  </r>
  <r>
    <n v="8831"/>
    <s v="石家庄天山店"/>
    <x v="9"/>
    <s v="控股"/>
    <s v="河北新兴"/>
    <x v="26"/>
    <d v="2008-08-14T00:00:00"/>
    <d v="2019-09-07T00:00:00"/>
    <n v="72171.051818181804"/>
    <n v="0.248225544550673"/>
    <n v="17914.698638362999"/>
    <n v="6619.62"/>
    <n v="0.19180103993884801"/>
    <n v="1269.6500000000001"/>
    <n v="77"/>
    <n v="84.969090909090909"/>
    <n v="15.48896103896104"/>
    <n v="116"/>
    <n v="81"/>
    <n v="197.72890909090904"/>
    <n v="49.081366132501365"/>
    <n v="81.723703703703706"/>
    <n v="15.674691358024692"/>
    <n v="2008"/>
    <x v="0"/>
  </r>
  <r>
    <n v="5802"/>
    <s v="浏阳劳动南路店"/>
    <x v="4"/>
    <s v="直营"/>
    <m/>
    <x v="0"/>
    <d v="2014-07-30T00:00:00"/>
    <d v="2014-07-30T00:00:00"/>
    <n v="72128.717999999993"/>
    <n v="0.26293381951845402"/>
    <n v="18965.079320709501"/>
    <n v="40071.51"/>
    <n v="0.31722612898790198"/>
    <n v="12711.73"/>
    <n v="330"/>
    <n v="120.42881818181819"/>
    <n v="37.520393939393941"/>
    <n v="1981"/>
    <n v="330"/>
    <n v="197.61292602739724"/>
    <n v="51.959121426601371"/>
    <n v="121.42881818181819"/>
    <n v="38.520393939393941"/>
    <n v="2014"/>
    <x v="0"/>
  </r>
  <r>
    <n v="8440"/>
    <s v="上海益丰上虹吴中路店"/>
    <x v="2"/>
    <s v="控股"/>
    <s v="上海上虹"/>
    <x v="46"/>
    <d v="2003-05-21T00:00:00"/>
    <d v="2018-09-11T00:00:00"/>
    <n v="72032.534984109501"/>
    <n v="0.24533909113746399"/>
    <n v="17672.396665329001"/>
    <n v="47094.85"/>
    <n v="0.28180406137826097"/>
    <n v="13271.52"/>
    <n v="330"/>
    <n v="141.71166666666667"/>
    <n v="39.216727272727276"/>
    <n v="477"/>
    <n v="330"/>
    <n v="197.34941091536851"/>
    <n v="48.417525110490416"/>
    <n v="142.71166666666667"/>
    <n v="40.216727272727276"/>
    <n v="2003"/>
    <x v="0"/>
  </r>
  <r>
    <n v="6488"/>
    <s v="豆市街路店"/>
    <x v="2"/>
    <s v="直营"/>
    <m/>
    <x v="0"/>
    <d v="2016-10-08T00:00:00"/>
    <d v="2016-10-08T00:00:00"/>
    <n v="72024.810785910799"/>
    <n v="0.26649027209256998"/>
    <n v="19193.911423753201"/>
    <n v="61044.51"/>
    <n v="0.31916612976334802"/>
    <n v="19483.34"/>
    <n v="330"/>
    <n v="183.98336363636363"/>
    <n v="58.040424242424244"/>
    <n v="1180"/>
    <n v="330"/>
    <n v="197.32824872852274"/>
    <n v="52.586058695214248"/>
    <n v="184.98336363636363"/>
    <n v="59.040424242424244"/>
    <n v="2016"/>
    <x v="1"/>
  </r>
  <r>
    <n v="7781"/>
    <s v="南通人民医院店"/>
    <x v="3"/>
    <s v="直营"/>
    <m/>
    <x v="0"/>
    <d v="2018-04-29T00:00:00"/>
    <d v="2018-04-29T00:00:00"/>
    <n v="71963.055074080199"/>
    <n v="0.280383568846371"/>
    <n v="20177.258206758601"/>
    <n v="30601.040000000001"/>
    <n v="0.271013991681328"/>
    <n v="8293.31"/>
    <n v="236"/>
    <n v="128.66542372881355"/>
    <n v="34.14114406779661"/>
    <n v="612"/>
    <n v="330"/>
    <n v="197.15905499747998"/>
    <n v="55.280159470571512"/>
    <n v="92.730424242424249"/>
    <n v="25.131242424242423"/>
    <n v="2018"/>
    <x v="4"/>
  </r>
  <r>
    <n v="5484"/>
    <s v="南京清凉门大街店"/>
    <x v="3"/>
    <s v="直营"/>
    <m/>
    <x v="2"/>
    <d v="2012-01-14T00:00:00"/>
    <d v="2012-01-14T00:00:00"/>
    <n v="71611.947499999995"/>
    <n v="0.24528192736730201"/>
    <n v="17565.116505326001"/>
    <n v="49387.55"/>
    <n v="0.21044453511056899"/>
    <n v="10393.34"/>
    <n v="330"/>
    <n v="148.65924242424242"/>
    <n v="30.494969696969697"/>
    <n v="2909"/>
    <n v="330"/>
    <n v="196.19711643835615"/>
    <n v="48.123606863906851"/>
    <n v="149.65924242424242"/>
    <n v="31.494969696969697"/>
    <n v="2012"/>
    <x v="0"/>
  </r>
  <r>
    <n v="5831"/>
    <s v="上海灵岩路店"/>
    <x v="2"/>
    <s v="直营"/>
    <m/>
    <x v="0"/>
    <d v="2014-11-22T00:00:00"/>
    <d v="2014-11-22T00:00:00"/>
    <n v="71423.865723404902"/>
    <n v="0.26339584183120102"/>
    <n v="18812.749239054901"/>
    <n v="60535.18"/>
    <n v="0.28377994415809099"/>
    <n v="17178.669999999998"/>
    <n v="330"/>
    <n v="182.4399393939394"/>
    <n v="51.05657575757575"/>
    <n v="1866"/>
    <n v="330"/>
    <n v="195.68182389973947"/>
    <n v="51.541778737136717"/>
    <n v="183.4399393939394"/>
    <n v="52.05657575757575"/>
    <n v="2014"/>
    <x v="0"/>
  </r>
  <r>
    <n v="5938"/>
    <s v="南昌广场南路店"/>
    <x v="5"/>
    <s v="直营"/>
    <m/>
    <x v="3"/>
    <d v="2015-04-30T00:00:00"/>
    <d v="2015-04-30T00:00:00"/>
    <n v="71393.444862059201"/>
    <n v="0.265950377578627"/>
    <n v="18987.1136177035"/>
    <n v="62562.73"/>
    <n v="0.33512492181846898"/>
    <n v="20966.330000000002"/>
    <n v="330"/>
    <n v="188.58403030303032"/>
    <n v="62.534333333333336"/>
    <n v="1707"/>
    <n v="330"/>
    <n v="195.59847907413479"/>
    <n v="52.019489363571232"/>
    <n v="189.58403030303032"/>
    <n v="63.534333333333336"/>
    <n v="2015"/>
    <x v="0"/>
  </r>
  <r>
    <n v="9302"/>
    <s v="普陀志丹路二店"/>
    <x v="2"/>
    <s v="直营"/>
    <m/>
    <x v="0"/>
    <d v="2019-03-16T00:00:00"/>
    <d v="2019-03-16T00:00:00"/>
    <n v="71303.9243698223"/>
    <n v="0.25866228156939403"/>
    <n v="18443.635762349801"/>
    <n v="16698.84"/>
    <n v="0.19674480383068499"/>
    <n v="3285.41"/>
    <n v="192"/>
    <n v="85.973124999999996"/>
    <n v="16.111510416666665"/>
    <n v="291"/>
    <n v="256"/>
    <n v="195.35321745156796"/>
    <n v="50.53050893794466"/>
    <n v="65.229843750000001"/>
    <n v="12.833632812499999"/>
    <n v="2019"/>
    <x v="3"/>
  </r>
  <r>
    <n v="5362"/>
    <s v="长沙四季美景店"/>
    <x v="4"/>
    <s v="直营"/>
    <m/>
    <x v="0"/>
    <d v="2011-02-28T00:00:00"/>
    <d v="2011-02-28T00:00:00"/>
    <n v="71285.096000000005"/>
    <n v="0.250257969439379"/>
    <n v="17839.663376251199"/>
    <n v="61987.040000000001"/>
    <n v="0.261950401245163"/>
    <n v="16237.53"/>
    <n v="330"/>
    <n v="186.83951515151514"/>
    <n v="48.204636363636368"/>
    <n v="3229"/>
    <n v="330"/>
    <n v="195.30163287671235"/>
    <n v="48.875790071921095"/>
    <n v="187.83951515151514"/>
    <n v="49.204636363636368"/>
    <n v="2011"/>
    <x v="0"/>
  </r>
  <r>
    <n v="6199"/>
    <s v="南京汤水雅居店"/>
    <x v="3"/>
    <s v="直营"/>
    <m/>
    <x v="2"/>
    <d v="2016-02-27T00:00:00"/>
    <d v="2016-02-27T00:00:00"/>
    <n v="71050.420499999993"/>
    <n v="0.249879200807722"/>
    <n v="17754.022291592599"/>
    <n v="49000.29"/>
    <n v="0.30971388128519201"/>
    <n v="15176.07"/>
    <n v="330"/>
    <n v="147.48572727272727"/>
    <n v="44.988090909090907"/>
    <n v="1404"/>
    <n v="330"/>
    <n v="194.65868630136984"/>
    <n v="48.641156963267392"/>
    <n v="148.48572727272727"/>
    <n v="45.988090909090907"/>
    <n v="2016"/>
    <x v="1"/>
  </r>
  <r>
    <n v="6666"/>
    <s v="隆回中心市场店"/>
    <x v="1"/>
    <s v="直营"/>
    <m/>
    <x v="0"/>
    <d v="2016-12-24T00:00:00"/>
    <d v="2016-12-24T00:00:00"/>
    <n v="70749.440000000002"/>
    <n v="0.259664726101485"/>
    <n v="18371.133959433399"/>
    <n v="35374.720000000001"/>
    <n v="0.29359780091545601"/>
    <n v="10385.94"/>
    <n v="330"/>
    <n v="106.19612121212121"/>
    <n v="30.472545454545457"/>
    <n v="1103"/>
    <n v="330"/>
    <n v="193.83408219178082"/>
    <n v="50.331873861461368"/>
    <n v="107.19612121212121"/>
    <n v="31.472545454545457"/>
    <n v="2016"/>
    <x v="1"/>
  </r>
  <r>
    <n v="6175"/>
    <s v="岳阳枫桥湖路店"/>
    <x v="4"/>
    <s v="直营"/>
    <m/>
    <x v="0"/>
    <d v="2015-12-29T00:00:00"/>
    <d v="2015-12-29T00:00:00"/>
    <n v="70747.308000000005"/>
    <n v="0.224437026714116"/>
    <n v="15878.3154555478"/>
    <n v="39304.06"/>
    <n v="0.30748426498433001"/>
    <n v="12085.38"/>
    <n v="330"/>
    <n v="118.10321212121211"/>
    <n v="35.622363636363637"/>
    <n v="1464"/>
    <n v="330"/>
    <n v="193.82824109589043"/>
    <n v="43.502234124788494"/>
    <n v="119.10321212121211"/>
    <n v="36.622363636363637"/>
    <n v="2015"/>
    <x v="0"/>
  </r>
  <r>
    <n v="6945"/>
    <s v="武汉武珞路五巷店"/>
    <x v="8"/>
    <s v="直营"/>
    <m/>
    <x v="9"/>
    <d v="2013-08-03T00:00:00"/>
    <d v="2013-08-03T00:00:00"/>
    <n v="70670.317500000005"/>
    <n v="0.238940233755775"/>
    <n v="16885.982183044802"/>
    <n v="61452.45"/>
    <n v="0.16240084813542799"/>
    <n v="9979.93"/>
    <n v="330"/>
    <n v="185.21954545454545"/>
    <n v="29.242212121212123"/>
    <n v="2342"/>
    <n v="330"/>
    <n v="193.61730821917808"/>
    <n v="46.262964885054252"/>
    <n v="186.21954545454545"/>
    <n v="30.242212121212123"/>
    <n v="2013"/>
    <x v="0"/>
  </r>
  <r>
    <n v="5411"/>
    <s v="新建县解放北路店"/>
    <x v="5"/>
    <s v="直营"/>
    <m/>
    <x v="9"/>
    <d v="2011-08-30T00:00:00"/>
    <d v="2011-08-30T00:00:00"/>
    <n v="70647.144324896901"/>
    <n v="0.267105512977941"/>
    <n v="18870.2417253282"/>
    <n v="61908.74"/>
    <n v="0.201891526139928"/>
    <n v="12498.85"/>
    <n v="330"/>
    <n v="186.60224242424241"/>
    <n v="36.87530303030303"/>
    <n v="3046"/>
    <n v="330"/>
    <n v="193.55382006821068"/>
    <n v="51.69929239815945"/>
    <n v="187.60224242424241"/>
    <n v="37.87530303030303"/>
    <n v="2011"/>
    <x v="0"/>
  </r>
  <r>
    <n v="6446"/>
    <s v="第五药店"/>
    <x v="7"/>
    <s v="直营"/>
    <s v="鄂中广生堂"/>
    <x v="0"/>
    <d v="2016-07-19T00:00:00"/>
    <d v="2016-07-19T00:00:00"/>
    <n v="70345.343999999997"/>
    <n v="0.279865965184173"/>
    <n v="19687.2675947727"/>
    <n v="43965.84"/>
    <n v="0.33821121124946102"/>
    <n v="14869.74"/>
    <n v="330"/>
    <n v="132.22981818181816"/>
    <n v="44.05981818181818"/>
    <n v="1261"/>
    <n v="330"/>
    <n v="192.72696986301369"/>
    <n v="53.937719437733428"/>
    <n v="133.22981818181816"/>
    <n v="45.05981818181818"/>
    <n v="2016"/>
    <x v="1"/>
  </r>
  <r>
    <n v="5262"/>
    <s v="南京镇江路店"/>
    <x v="3"/>
    <s v="直营"/>
    <m/>
    <x v="2"/>
    <d v="2008-05-17T00:00:00"/>
    <d v="2008-05-17T00:00:00"/>
    <n v="70170.415500000003"/>
    <n v="0.278906664865677"/>
    <n v="19570.996559343799"/>
    <n v="48393.39"/>
    <n v="0.27162635227662302"/>
    <n v="13144.92"/>
    <n v="330"/>
    <n v="145.64663636363636"/>
    <n v="38.833090909090906"/>
    <n v="4246"/>
    <n v="330"/>
    <n v="192.24771369863015"/>
    <n v="53.619168655736438"/>
    <n v="146.64663636363636"/>
    <n v="39.833090909090906"/>
    <n v="2008"/>
    <x v="0"/>
  </r>
  <r>
    <n v="6914"/>
    <s v="长沙东方红路店"/>
    <x v="4"/>
    <s v="直营"/>
    <m/>
    <x v="0"/>
    <d v="2017-06-30T00:00:00"/>
    <d v="2017-06-30T00:00:00"/>
    <n v="70018.631999999998"/>
    <n v="0.24346295537176499"/>
    <n v="17046.943077807999"/>
    <n v="38899.24"/>
    <n v="0.24003373844836001"/>
    <n v="9337.1299999999992"/>
    <n v="330"/>
    <n v="116.87648484848484"/>
    <n v="27.294333333333331"/>
    <n v="915"/>
    <n v="330"/>
    <n v="191.83186849315067"/>
    <n v="46.703953637830132"/>
    <n v="117.87648484848484"/>
    <n v="28.294333333333331"/>
    <n v="2017"/>
    <x v="2"/>
  </r>
  <r>
    <n v="8787"/>
    <s v="石家庄恒大城店"/>
    <x v="9"/>
    <s v="控股"/>
    <s v="河北新兴"/>
    <x v="47"/>
    <d v="2013-01-29T00:00:00"/>
    <d v="2019-09-07T00:00:00"/>
    <n v="69878.126558441596"/>
    <n v="0.27537614379825598"/>
    <n v="19242.769027510101"/>
    <n v="6409.31"/>
    <n v="0.198685973997201"/>
    <n v="1273.44"/>
    <n v="77"/>
    <n v="82.237792207792211"/>
    <n v="15.538181818181819"/>
    <n v="116"/>
    <n v="81"/>
    <n v="191.44692207792218"/>
    <n v="52.71991514386329"/>
    <n v="79.127283950617283"/>
    <n v="15.721481481481483"/>
    <n v="2013"/>
    <x v="0"/>
  </r>
  <r>
    <n v="9031"/>
    <s v="沧州天成首府店"/>
    <x v="9"/>
    <s v="控股"/>
    <s v="河北新兴"/>
    <x v="28"/>
    <d v="2014-05-28T00:00:00"/>
    <d v="2019-09-05T00:00:00"/>
    <n v="69630.1775609756"/>
    <n v="0.27871944698539097"/>
    <n v="19407.2845832897"/>
    <n v="3400.64"/>
    <n v="0.281576409146514"/>
    <n v="957.54"/>
    <n v="41"/>
    <n v="81.942439024390239"/>
    <n v="22.354634146341464"/>
    <n v="118"/>
    <n v="83"/>
    <n v="190.76760975609753"/>
    <n v="53.170642693944387"/>
    <n v="40.97156626506024"/>
    <n v="11.536626506024096"/>
    <n v="2014"/>
    <x v="0"/>
  </r>
  <r>
    <n v="8866"/>
    <s v="石家庄新浩城店"/>
    <x v="9"/>
    <s v="控股"/>
    <s v="河北新兴"/>
    <x v="26"/>
    <d v="2010-01-25T00:00:00"/>
    <d v="2019-09-07T00:00:00"/>
    <n v="69626.03125"/>
    <n v="0.27277913631954298"/>
    <n v="18992.528669732499"/>
    <n v="6303.25"/>
    <n v="0.235530876928569"/>
    <n v="1484.61"/>
    <n v="76"/>
    <n v="81.9375"/>
    <n v="18.534342105263157"/>
    <n v="116"/>
    <n v="81"/>
    <n v="190.75624999999999"/>
    <n v="52.03432512255479"/>
    <n v="77.817901234567898"/>
    <n v="18.328518518518518"/>
    <n v="2010"/>
    <x v="0"/>
  </r>
  <r>
    <n v="7441"/>
    <s v="长沙新城新世界店"/>
    <x v="4"/>
    <s v="直营"/>
    <m/>
    <x v="0"/>
    <d v="2017-12-23T00:00:00"/>
    <d v="2017-12-23T00:00:00"/>
    <n v="69619.842000000004"/>
    <n v="0.242091742397923"/>
    <n v="16854.3888552481"/>
    <n v="38677.69"/>
    <n v="0.22714386510673201"/>
    <n v="8785.4"/>
    <n v="330"/>
    <n v="116.20512121212121"/>
    <n v="25.622424242424241"/>
    <n v="739"/>
    <n v="330"/>
    <n v="190.73929315068494"/>
    <n v="46.176407822597533"/>
    <n v="117.20512121212121"/>
    <n v="26.622424242424241"/>
    <n v="2017"/>
    <x v="2"/>
  </r>
  <r>
    <n v="8869"/>
    <s v="石家庄和平世家店"/>
    <x v="9"/>
    <s v="控股"/>
    <s v="河北新兴"/>
    <x v="26"/>
    <d v="2010-02-09T00:00:00"/>
    <d v="2019-09-07T00:00:00"/>
    <n v="69188.232000000004"/>
    <n v="0.27428239712075297"/>
    <n v="18977.1141255068"/>
    <n v="6181.2"/>
    <n v="0.19657348087750001"/>
    <n v="1215.06"/>
    <n v="75"/>
    <n v="81.415999999999997"/>
    <n v="15.200800000000001"/>
    <n v="116"/>
    <n v="81"/>
    <n v="189.55680000000001"/>
    <n v="51.992093494539176"/>
    <n v="76.311111111111103"/>
    <n v="15.00074074074074"/>
    <n v="2010"/>
    <x v="0"/>
  </r>
  <r>
    <n v="8421"/>
    <s v="上海益丰上虹邻松店"/>
    <x v="2"/>
    <s v="控股"/>
    <s v="上海上虹"/>
    <x v="24"/>
    <d v="1985-05-10T00:00:00"/>
    <d v="2018-09-11T00:00:00"/>
    <n v="69027.256777181799"/>
    <n v="0.23706201732968801"/>
    <n v="16363.740742333101"/>
    <n v="45130"/>
    <n v="0.255804121426989"/>
    <n v="11544.44"/>
    <n v="330"/>
    <n v="135.75757575757575"/>
    <n v="33.983151515151519"/>
    <n v="477"/>
    <n v="330"/>
    <n v="189.11577199227889"/>
    <n v="44.832166417350962"/>
    <n v="136.75757575757575"/>
    <n v="34.983151515151519"/>
    <n v="1985"/>
    <x v="0"/>
  </r>
  <r>
    <n v="6585"/>
    <s v="沭阳锦绣花园店"/>
    <x v="3"/>
    <s v="直营"/>
    <s v="江苏玖玖"/>
    <x v="0"/>
    <d v="2016-09-28T00:00:00"/>
    <d v="2016-09-28T00:00:00"/>
    <n v="68916.963000000003"/>
    <n v="0.27627605008107797"/>
    <n v="19040.1063212238"/>
    <n v="47528.94"/>
    <n v="0.381942664826945"/>
    <n v="18153.330000000002"/>
    <n v="330"/>
    <n v="143.02709090909093"/>
    <n v="54.010090909090913"/>
    <n v="1190"/>
    <n v="330"/>
    <n v="188.81359726027398"/>
    <n v="52.164674852667943"/>
    <n v="144.02709090909093"/>
    <n v="55.010090909090913"/>
    <n v="2016"/>
    <x v="1"/>
  </r>
  <r>
    <n v="8975"/>
    <s v="北京石景山店"/>
    <x v="9"/>
    <s v="控股"/>
    <s v="河北新兴"/>
    <x v="29"/>
    <d v="2009-07-18T00:00:00"/>
    <d v="2019-09-20T00:00:00"/>
    <n v="68898.986090909093"/>
    <n v="0.233318454219898"/>
    <n v="16075.404932049199"/>
    <n v="4513.93"/>
    <n v="0.32433156916478501"/>
    <n v="1464.01"/>
    <n v="55"/>
    <n v="81.071454545454557"/>
    <n v="25.618363636363636"/>
    <n v="103"/>
    <n v="68"/>
    <n v="188.76434545454546"/>
    <n v="44.042205293285477"/>
    <n v="66.381323529411773"/>
    <n v="21.529558823529413"/>
    <n v="2009"/>
    <x v="0"/>
  </r>
  <r>
    <n v="8565"/>
    <s v="南京友谊街一店"/>
    <x v="3"/>
    <s v="直营"/>
    <m/>
    <x v="20"/>
    <d v="2019-01-19T00:00:00"/>
    <d v="2019-01-19T00:00:00"/>
    <n v="68838.464754368106"/>
    <n v="0.28022914668024701"/>
    <n v="19290.544236894799"/>
    <n v="15752.5"/>
    <n v="0.28034851610855399"/>
    <n v="4416.1899999999996"/>
    <n v="127"/>
    <n v="123.03543307086615"/>
    <n v="33.773149606299206"/>
    <n v="347"/>
    <n v="312"/>
    <n v="188.59853357361123"/>
    <n v="52.850806128478901"/>
    <n v="50.488782051282051"/>
    <n v="14.154455128205127"/>
    <n v="2019"/>
    <x v="3"/>
  </r>
  <r>
    <n v="6716"/>
    <s v="新建长征西路二店"/>
    <x v="5"/>
    <s v="直营"/>
    <m/>
    <x v="3"/>
    <d v="2017-01-18T00:00:00"/>
    <d v="2017-01-18T00:00:00"/>
    <n v="68207.126478193299"/>
    <n v="0.26583991561818798"/>
    <n v="18132.176747522"/>
    <n v="59770.53"/>
    <n v="0.27354868695325302"/>
    <n v="16350.15"/>
    <n v="330"/>
    <n v="180.12281818181819"/>
    <n v="48.545909090909092"/>
    <n v="1078"/>
    <n v="330"/>
    <n v="186.86883966628301"/>
    <n v="49.677196568553427"/>
    <n v="181.12281818181819"/>
    <n v="49.545909090909092"/>
    <n v="2017"/>
    <x v="2"/>
  </r>
  <r>
    <n v="5138"/>
    <s v="株洲杉木塘店"/>
    <x v="4"/>
    <s v="直营"/>
    <m/>
    <x v="0"/>
    <d v="2010-04-24T00:00:00"/>
    <d v="2010-04-24T00:00:00"/>
    <n v="68079.258000000002"/>
    <n v="0.22444306136363701"/>
    <n v="15279.917080884899"/>
    <n v="37821.81"/>
    <n v="0.190696320456372"/>
    <n v="7212.48"/>
    <n v="330"/>
    <n v="113.61154545454545"/>
    <n v="20.855999999999998"/>
    <n v="3539"/>
    <n v="330"/>
    <n v="186.51851506849314"/>
    <n v="41.862786522972328"/>
    <n v="114.61154545454545"/>
    <n v="21.855999999999998"/>
    <n v="2010"/>
    <x v="0"/>
  </r>
  <r>
    <n v="8862"/>
    <s v="石家庄北站店"/>
    <x v="9"/>
    <s v="控股"/>
    <s v="河北新兴"/>
    <x v="26"/>
    <d v="2010-01-25T00:00:00"/>
    <d v="2019-09-07T00:00:00"/>
    <n v="67866.8369078947"/>
    <n v="0.27091352410513703"/>
    <n v="18386.043956586302"/>
    <n v="6143.99"/>
    <n v="0.32848035234432299"/>
    <n v="2018.18"/>
    <n v="76"/>
    <n v="79.841973684210529"/>
    <n v="25.555"/>
    <n v="116"/>
    <n v="81"/>
    <n v="185.93653947368412"/>
    <n v="50.372723168729593"/>
    <n v="75.851728395061727"/>
    <n v="24.915802469135802"/>
    <n v="2010"/>
    <x v="0"/>
  </r>
  <r>
    <n v="6987"/>
    <s v="武汉龙珠路店"/>
    <x v="8"/>
    <s v="直营"/>
    <m/>
    <x v="9"/>
    <d v="2015-01-10T00:00:00"/>
    <d v="2015-01-10T00:00:00"/>
    <n v="67816.2935"/>
    <n v="0.23175480301439699"/>
    <n v="15716.751741259"/>
    <n v="58970.69"/>
    <n v="0.21009216612524001"/>
    <n v="12389.28"/>
    <n v="330"/>
    <n v="177.69906060606061"/>
    <n v="36.543272727272729"/>
    <n v="1817"/>
    <n v="330"/>
    <n v="185.79806438356164"/>
    <n v="43.059593811668492"/>
    <n v="178.69906060606061"/>
    <n v="37.543272727272729"/>
    <n v="2015"/>
    <x v="0"/>
  </r>
  <r>
    <n v="5859"/>
    <s v="南昌解放东路店"/>
    <x v="5"/>
    <s v="直营"/>
    <m/>
    <x v="3"/>
    <d v="2014-11-29T00:00:00"/>
    <d v="2014-11-29T00:00:00"/>
    <n v="67681.706890239904"/>
    <n v="0.25131697447594398"/>
    <n v="17009.561803022701"/>
    <n v="59310.1"/>
    <n v="0.32078296951109497"/>
    <n v="19025.669999999998"/>
    <n v="330"/>
    <n v="178.72757575757575"/>
    <n v="56.653545454545451"/>
    <n v="1859"/>
    <n v="330"/>
    <n v="185.42933394586274"/>
    <n v="46.601539186363567"/>
    <n v="179.72757575757575"/>
    <n v="57.653545454545451"/>
    <n v="2014"/>
    <x v="0"/>
  </r>
  <r>
    <n v="9173"/>
    <s v="长沙向阳路店"/>
    <x v="4"/>
    <s v="直营"/>
    <m/>
    <x v="0"/>
    <d v="2018-12-15T00:00:00"/>
    <d v="2018-12-15T00:00:00"/>
    <n v="67354.851840659394"/>
    <n v="0.26709416746850501"/>
    <n v="17990.088077345401"/>
    <n v="18154.14"/>
    <n v="0.29772988420272201"/>
    <n v="5405.03"/>
    <n v="182"/>
    <n v="98.748021978021981"/>
    <n v="28.697967032967032"/>
    <n v="382"/>
    <n v="330"/>
    <n v="184.5338406593408"/>
    <n v="49.28791254067233"/>
    <n v="55.012545454545453"/>
    <n v="16.378878787878786"/>
    <n v="2018"/>
    <x v="4"/>
  </r>
  <r>
    <n v="5315"/>
    <s v="南京定淮门店"/>
    <x v="3"/>
    <s v="直营"/>
    <m/>
    <x v="2"/>
    <d v="2010-09-25T00:00:00"/>
    <d v="2010-09-25T00:00:00"/>
    <n v="67283.172000000006"/>
    <n v="0.27290585575051302"/>
    <n v="18361.971632269"/>
    <n v="56069.31"/>
    <n v="0.27391972542554899"/>
    <n v="15358.49"/>
    <n v="330"/>
    <n v="168.90699999999998"/>
    <n v="45.540878787878789"/>
    <n v="3385"/>
    <n v="330"/>
    <n v="184.3374575342466"/>
    <n v="50.306771595257537"/>
    <n v="169.90699999999998"/>
    <n v="46.540878787878789"/>
    <n v="2010"/>
    <x v="0"/>
  </r>
  <r>
    <n v="6778"/>
    <s v="南通世纪大道一店"/>
    <x v="3"/>
    <s v="收购"/>
    <s v="江苏南通"/>
    <x v="48"/>
    <d v="2008-03-01T00:00:00"/>
    <d v="2017-04-07T00:00:00"/>
    <n v="67204.150500000003"/>
    <n v="0.277321502230779"/>
    <n v="18637.155972803401"/>
    <n v="46347.69"/>
    <n v="0.26039765951658"/>
    <n v="12068.83"/>
    <n v="330"/>
    <n v="139.44754545454546"/>
    <n v="35.572212121212118"/>
    <n v="999"/>
    <n v="330"/>
    <n v="184.1209602739726"/>
    <n v="51.060701295351784"/>
    <n v="140.44754545454546"/>
    <n v="36.572212121212118"/>
    <n v="2008"/>
    <x v="0"/>
  </r>
  <r>
    <n v="5399"/>
    <s v="南昌下罗店"/>
    <x v="5"/>
    <s v="直营"/>
    <m/>
    <x v="9"/>
    <d v="2011-07-16T00:00:00"/>
    <d v="2011-07-16T00:00:00"/>
    <n v="67162.575037511502"/>
    <n v="0.27407923939391599"/>
    <n v="18407.867482017999"/>
    <n v="58855.18"/>
    <n v="0.24045190244936801"/>
    <n v="14151.84"/>
    <n v="330"/>
    <n v="177.3490303030303"/>
    <n v="41.884363636363638"/>
    <n v="3091"/>
    <n v="330"/>
    <n v="184.00705489729179"/>
    <n v="50.432513649364381"/>
    <n v="178.3490303030303"/>
    <n v="42.884363636363638"/>
    <n v="2011"/>
    <x v="0"/>
  </r>
  <r>
    <n v="8405"/>
    <s v="上海益丰上虹淡家港店"/>
    <x v="2"/>
    <s v="控股"/>
    <s v="上海上虹"/>
    <x v="24"/>
    <d v="1985-05-11T00:00:00"/>
    <d v="2018-09-11T00:00:00"/>
    <n v="67070.709544812999"/>
    <n v="0.262890847279594"/>
    <n v="17632.2756598794"/>
    <n v="43850.81"/>
    <n v="0.27957294289432699"/>
    <n v="12259.5"/>
    <n v="330"/>
    <n v="131.88124242424243"/>
    <n v="36.15"/>
    <n v="477"/>
    <n v="330"/>
    <n v="183.75536861592602"/>
    <n v="48.307604547614794"/>
    <n v="132.88124242424243"/>
    <n v="37.15"/>
    <n v="1985"/>
    <x v="0"/>
  </r>
  <r>
    <n v="5507"/>
    <s v="吉首团结广场店"/>
    <x v="0"/>
    <s v="直营"/>
    <m/>
    <x v="0"/>
    <d v="2012-03-31T00:00:00"/>
    <d v="2012-03-31T00:00:00"/>
    <n v="66930.02"/>
    <n v="0.241678071563627"/>
    <n v="16175.518163315"/>
    <n v="33465.01"/>
    <n v="0.29889457675345099"/>
    <n v="10002.51"/>
    <n v="330"/>
    <n v="100.40912121212122"/>
    <n v="29.310636363636366"/>
    <n v="2832"/>
    <n v="330"/>
    <n v="183.36991780821918"/>
    <n v="44.316488118671231"/>
    <n v="101.40912121212122"/>
    <n v="30.310636363636366"/>
    <n v="2012"/>
    <x v="0"/>
  </r>
  <r>
    <n v="5158"/>
    <s v="株洲响石广场店"/>
    <x v="4"/>
    <s v="直营"/>
    <m/>
    <x v="0"/>
    <d v="2010-09-25T00:00:00"/>
    <d v="2010-09-25T00:00:00"/>
    <n v="66867.588000000003"/>
    <n v="0.26709416746850501"/>
    <n v="17859.942747486999"/>
    <n v="37148.660000000003"/>
    <n v="0.22351573381112499"/>
    <n v="8303.31"/>
    <n v="330"/>
    <n v="111.57169696969699"/>
    <n v="24.161545454545454"/>
    <n v="3385"/>
    <n v="330"/>
    <n v="183.19887123287671"/>
    <n v="48.931349993115063"/>
    <n v="112.57169696969699"/>
    <n v="25.161545454545454"/>
    <n v="2010"/>
    <x v="0"/>
  </r>
  <r>
    <n v="9349"/>
    <s v="长沙洪山路店"/>
    <x v="4"/>
    <s v="收购"/>
    <s v="长沙森炎堂"/>
    <x v="35"/>
    <d v="2015-10-27T00:00:00"/>
    <d v="2019-01-09T00:00:00"/>
    <n v="66828.142000000007"/>
    <n v="0.224484334356188"/>
    <n v="15001.870973130801"/>
    <n v="19793.599999999999"/>
    <n v="0.22630698811737099"/>
    <n v="4479.43"/>
    <n v="200"/>
    <n v="97.967999999999989"/>
    <n v="21.39715"/>
    <n v="357"/>
    <n v="322"/>
    <n v="183.09080000000003"/>
    <n v="41.101016364741923"/>
    <n v="61.470807453416143"/>
    <n v="13.911273291925466"/>
    <n v="2015"/>
    <x v="0"/>
  </r>
  <r>
    <n v="7113"/>
    <s v="仙桃大新路店"/>
    <x v="7"/>
    <s v="直营"/>
    <m/>
    <x v="0"/>
    <d v="2016-09-10T00:00:00"/>
    <d v="2016-09-10T00:00:00"/>
    <n v="66757.248476587702"/>
    <n v="0.27608748270213002"/>
    <n v="18430.840684021699"/>
    <n v="10553.22"/>
    <n v="0.255093705996843"/>
    <n v="2692.06"/>
    <n v="111"/>
    <n v="94.074054054054045"/>
    <n v="23.252792792792793"/>
    <n v="1208"/>
    <n v="330"/>
    <n v="182.89657116873343"/>
    <n v="50.495453928826571"/>
    <n v="31.979454545454544"/>
    <n v="8.1577575757575751"/>
    <n v="2016"/>
    <x v="1"/>
  </r>
  <r>
    <n v="5647"/>
    <s v="新建解放路店"/>
    <x v="5"/>
    <s v="直营"/>
    <m/>
    <x v="3"/>
    <d v="2013-04-13T00:00:00"/>
    <d v="2013-04-13T00:00:00"/>
    <n v="66553.2923530642"/>
    <n v="0.27540109601121399"/>
    <n v="18328.849657188599"/>
    <n v="58321.26"/>
    <n v="0.274726403373315"/>
    <n v="16022.39"/>
    <n v="330"/>
    <n v="175.73109090909091"/>
    <n v="47.552696969696967"/>
    <n v="2454"/>
    <n v="330"/>
    <n v="182.33778726866905"/>
    <n v="50.216026458050955"/>
    <n v="176.73109090909091"/>
    <n v="48.552696969696967"/>
    <n v="2013"/>
    <x v="0"/>
  </r>
  <r>
    <n v="6570"/>
    <s v="楚街北门店"/>
    <x v="3"/>
    <s v="直营"/>
    <s v="江苏玖玖"/>
    <x v="0"/>
    <d v="2016-09-28T00:00:00"/>
    <d v="2016-09-28T00:00:00"/>
    <n v="66345.866500000004"/>
    <n v="0.26008038223559099"/>
    <n v="17255.258319071501"/>
    <n v="45755.77"/>
    <n v="0.42201125672237599"/>
    <n v="19309.45"/>
    <n v="330"/>
    <n v="137.65384848484848"/>
    <n v="57.51348484848485"/>
    <n v="1190"/>
    <n v="330"/>
    <n v="181.76949726027399"/>
    <n v="47.27468032622329"/>
    <n v="138.65384848484848"/>
    <n v="58.51348484848485"/>
    <n v="2016"/>
    <x v="1"/>
  </r>
  <r>
    <n v="6013"/>
    <s v="南京名嘉佳园店"/>
    <x v="3"/>
    <s v="直营"/>
    <m/>
    <x v="2"/>
    <d v="2015-08-22T00:00:00"/>
    <d v="2015-08-22T00:00:00"/>
    <n v="66255.589500000002"/>
    <n v="0.27063053417766397"/>
    <n v="17930.785578641"/>
    <n v="45693.51"/>
    <n v="0.28026540311742298"/>
    <n v="12806.31"/>
    <n v="330"/>
    <n v="137.46518181818183"/>
    <n v="37.806999999999995"/>
    <n v="1593"/>
    <n v="330"/>
    <n v="181.52216301369864"/>
    <n v="49.125439941482192"/>
    <n v="138.46518181818183"/>
    <n v="38.806999999999995"/>
    <n v="2015"/>
    <x v="0"/>
  </r>
  <r>
    <n v="8522"/>
    <s v="沅江金桔路店"/>
    <x v="0"/>
    <s v="直营"/>
    <m/>
    <x v="0"/>
    <d v="2018-11-17T00:00:00"/>
    <d v="2018-11-17T00:00:00"/>
    <n v="66162.671877149405"/>
    <n v="0.26687556093849502"/>
    <n v="17657.200170403801"/>
    <n v="25055.91"/>
    <n v="0.34713406936726698"/>
    <n v="8697.76"/>
    <n v="313"/>
    <n v="79.050830670926516"/>
    <n v="26.788370607028753"/>
    <n v="410"/>
    <n v="330"/>
    <n v="181.26759418397097"/>
    <n v="48.375890877818634"/>
    <n v="75.926999999999992"/>
    <n v="26.356848484848484"/>
    <n v="2018"/>
    <x v="4"/>
  </r>
  <r>
    <n v="7079"/>
    <s v="荆门掇刀星火店"/>
    <x v="7"/>
    <s v="直营"/>
    <m/>
    <x v="0"/>
    <d v="2010-10-30T00:00:00"/>
    <d v="2010-10-30T00:00:00"/>
    <n v="66137.648000000001"/>
    <n v="0.26075752521282602"/>
    <n v="17245.889415877002"/>
    <n v="41336.03"/>
    <n v="0.30061232295409102"/>
    <n v="12426.12"/>
    <n v="330"/>
    <n v="124.26069696969697"/>
    <n v="36.654909090909094"/>
    <n v="3350"/>
    <n v="330"/>
    <n v="181.19903561643835"/>
    <n v="47.249012098293157"/>
    <n v="125.26069696969697"/>
    <n v="37.654909090909094"/>
    <n v="2010"/>
    <x v="0"/>
  </r>
  <r>
    <n v="7188"/>
    <s v="孝感黄陂路店"/>
    <x v="8"/>
    <s v="收购"/>
    <s v="湖北孝感"/>
    <x v="52"/>
    <d v="2014-09-05T00:00:00"/>
    <d v="2017-06-29T00:00:00"/>
    <n v="66114.66"/>
    <n v="0.26394029274932401"/>
    <n v="17450.322715422"/>
    <n v="44076.44"/>
    <n v="0.28749168490014199"/>
    <n v="12671.61"/>
    <n v="330"/>
    <n v="132.56496969696971"/>
    <n v="37.398818181818186"/>
    <n v="916"/>
    <n v="330"/>
    <n v="181.13605479452056"/>
    <n v="47.809103329923289"/>
    <n v="133.56496969696971"/>
    <n v="38.398818181818186"/>
    <n v="2014"/>
    <x v="0"/>
  </r>
  <r>
    <n v="7677"/>
    <s v="南京天润城四店"/>
    <x v="3"/>
    <s v="直营"/>
    <m/>
    <x v="8"/>
    <d v="2018-03-10T00:00:00"/>
    <d v="2018-03-10T00:00:00"/>
    <n v="66105.035999999993"/>
    <n v="0.26900609170774598"/>
    <n v="17782.6573765598"/>
    <n v="45589.68"/>
    <n v="0.22992813285813801"/>
    <n v="10482.35"/>
    <n v="330"/>
    <n v="137.15054545454547"/>
    <n v="30.764696969696971"/>
    <n v="662"/>
    <n v="330"/>
    <n v="181.10968767123285"/>
    <n v="48.719609250848769"/>
    <n v="138.15054545454547"/>
    <n v="31.764696969696971"/>
    <n v="2018"/>
    <x v="4"/>
  </r>
  <r>
    <n v="6961"/>
    <s v="武汉长港路店"/>
    <x v="8"/>
    <s v="直营"/>
    <m/>
    <x v="9"/>
    <d v="2014-05-24T00:00:00"/>
    <d v="2014-05-24T00:00:00"/>
    <n v="66098.481"/>
    <n v="0.25983145945846398"/>
    <n v="17174.464786217599"/>
    <n v="57476.94"/>
    <n v="0.21353641999730699"/>
    <n v="12273.42"/>
    <n v="330"/>
    <n v="173.17254545454546"/>
    <n v="36.192181818181815"/>
    <n v="2048"/>
    <n v="330"/>
    <n v="181.0917287671233"/>
    <n v="47.053328181418081"/>
    <n v="174.17254545454546"/>
    <n v="37.192181818181815"/>
    <n v="2014"/>
    <x v="0"/>
  </r>
  <r>
    <n v="7937"/>
    <s v="武汉复地东湖国际店"/>
    <x v="8"/>
    <s v="直营"/>
    <m/>
    <x v="0"/>
    <d v="2018-05-26T00:00:00"/>
    <d v="2018-05-26T00:00:00"/>
    <n v="66054.714626865694"/>
    <n v="0.22661600847205701"/>
    <n v="14969.055769501099"/>
    <n v="40417.040000000001"/>
    <n v="0.27248012224546903"/>
    <n v="11012.84"/>
    <n v="330"/>
    <n v="121.47587878787878"/>
    <n v="32.372242424242422"/>
    <n v="585"/>
    <n v="330"/>
    <n v="180.97182089552246"/>
    <n v="41.011111697263289"/>
    <n v="122.47587878787878"/>
    <n v="33.372242424242422"/>
    <n v="2018"/>
    <x v="4"/>
  </r>
  <r>
    <n v="6433"/>
    <s v="南京珠泉路店"/>
    <x v="3"/>
    <s v="直营"/>
    <m/>
    <x v="2"/>
    <d v="2016-07-23T00:00:00"/>
    <d v="2016-07-23T00:00:00"/>
    <n v="65996.255999999994"/>
    <n v="0.27631696143981399"/>
    <n v="18235.884924324098"/>
    <n v="54996.88"/>
    <n v="0.28262094140613098"/>
    <n v="15543.27"/>
    <n v="330"/>
    <n v="165.65721212121213"/>
    <n v="46.100818181818184"/>
    <n v="1257"/>
    <n v="330"/>
    <n v="180.81166027397259"/>
    <n v="49.961328559792051"/>
    <n v="166.65721212121213"/>
    <n v="47.100818181818184"/>
    <n v="2016"/>
    <x v="1"/>
  </r>
  <r>
    <n v="7498"/>
    <s v="南京天润城二店"/>
    <x v="3"/>
    <s v="直营"/>
    <m/>
    <x v="8"/>
    <d v="2018-01-31T00:00:00"/>
    <d v="2018-01-31T00:00:00"/>
    <n v="65827.244999999995"/>
    <n v="0.26975886632660301"/>
    <n v="17757.482984603499"/>
    <n v="45398.1"/>
    <n v="0.229138444119908"/>
    <n v="10402.450000000001"/>
    <n v="330"/>
    <n v="136.57"/>
    <n v="30.522575757575758"/>
    <n v="700"/>
    <n v="330"/>
    <n v="180.34861643835615"/>
    <n v="48.650638313982192"/>
    <n v="137.57"/>
    <n v="31.522575757575758"/>
    <n v="2018"/>
    <x v="4"/>
  </r>
  <r>
    <n v="5493"/>
    <s v="泗阳众兴中路店"/>
    <x v="3"/>
    <s v="直营"/>
    <m/>
    <x v="0"/>
    <d v="2012-03-17T00:00:00"/>
    <d v="2012-03-17T00:00:00"/>
    <n v="65733.618499999997"/>
    <n v="0.27710486852024901"/>
    <n v="18215.105711802698"/>
    <n v="45333.53"/>
    <n v="0.41165402297151799"/>
    <n v="18661.73"/>
    <n v="330"/>
    <n v="136.37433333333334"/>
    <n v="55.550696969696972"/>
    <n v="2846"/>
    <n v="330"/>
    <n v="180.09210547945204"/>
    <n v="49.904399210418354"/>
    <n v="137.37433333333334"/>
    <n v="56.550696969696972"/>
    <n v="2012"/>
    <x v="0"/>
  </r>
  <r>
    <n v="6497"/>
    <s v="吉首小溪桥店"/>
    <x v="0"/>
    <s v="直营"/>
    <m/>
    <x v="0"/>
    <d v="2016-09-03T00:00:00"/>
    <d v="2016-09-03T00:00:00"/>
    <n v="65604.62"/>
    <n v="0.244665242616494"/>
    <n v="16051.170269062901"/>
    <n v="32802.31"/>
    <n v="0.305379712587315"/>
    <n v="10017.16"/>
    <n v="330"/>
    <n v="98.400939393939382"/>
    <n v="29.355030303030304"/>
    <n v="1215"/>
    <n v="330"/>
    <n v="179.73868493150684"/>
    <n v="43.975808956336714"/>
    <n v="99.400939393939382"/>
    <n v="30.355030303030304"/>
    <n v="2016"/>
    <x v="1"/>
  </r>
  <r>
    <n v="6772"/>
    <s v="南通裕景苑店"/>
    <x v="3"/>
    <s v="收购"/>
    <s v="江苏南通"/>
    <x v="48"/>
    <d v="2014-10-01T00:00:00"/>
    <d v="2017-04-07T00:00:00"/>
    <n v="65558.719500000007"/>
    <n v="0.27349771604399797"/>
    <n v="17930.160050019102"/>
    <n v="45212.91"/>
    <n v="0.28979576850948102"/>
    <n v="13102.51"/>
    <n v="330"/>
    <n v="136.00881818181819"/>
    <n v="38.704575757575761"/>
    <n v="999"/>
    <n v="330"/>
    <n v="179.61293013698631"/>
    <n v="49.123726164435894"/>
    <n v="137.00881818181819"/>
    <n v="39.704575757575761"/>
    <n v="2014"/>
    <x v="0"/>
  </r>
  <r>
    <n v="5548"/>
    <s v="长沙咸嘉新村西店"/>
    <x v="4"/>
    <s v="直营"/>
    <m/>
    <x v="0"/>
    <d v="2012-06-16T00:00:00"/>
    <d v="2012-06-16T00:00:00"/>
    <n v="65550.862500000003"/>
    <n v="0.238766193093438"/>
    <n v="15651.329893116401"/>
    <n v="57000.75"/>
    <n v="0.20449730924593101"/>
    <n v="11656.5"/>
    <n v="330"/>
    <n v="171.72954545454544"/>
    <n v="34.322727272727271"/>
    <n v="2755"/>
    <n v="330"/>
    <n v="179.59140410958904"/>
    <n v="42.880355871551785"/>
    <n v="172.72954545454544"/>
    <n v="35.322727272727271"/>
    <n v="2012"/>
    <x v="0"/>
  </r>
  <r>
    <n v="6673"/>
    <s v="莲塘澄湖国际店"/>
    <x v="5"/>
    <s v="直营"/>
    <m/>
    <x v="4"/>
    <d v="2016-12-24T00:00:00"/>
    <d v="2016-12-24T00:00:00"/>
    <n v="65544.921000000002"/>
    <n v="0.27753701035375999"/>
    <n v="18191.141418213399"/>
    <n v="50419.17"/>
    <n v="0.29153613595781103"/>
    <n v="14699.01"/>
    <n v="330"/>
    <n v="151.78536363636363"/>
    <n v="43.542454545454547"/>
    <n v="1103"/>
    <n v="330"/>
    <n v="179.57512602739726"/>
    <n v="49.838743611543563"/>
    <n v="152.78536363636363"/>
    <n v="44.542454545454547"/>
    <n v="2016"/>
    <x v="1"/>
  </r>
  <r>
    <n v="8427"/>
    <s v="上海益丰上虹曹行店"/>
    <x v="2"/>
    <s v="控股"/>
    <s v="上海上虹"/>
    <x v="24"/>
    <d v="1993-12-06T00:00:00"/>
    <d v="2018-09-11T00:00:00"/>
    <n v="65519.9899667914"/>
    <n v="0.262198875331215"/>
    <n v="17179.2676810052"/>
    <n v="42836.95"/>
    <n v="0.31752890903764203"/>
    <n v="13601.97"/>
    <n v="330"/>
    <n v="128.8089393939394"/>
    <n v="40.218090909090904"/>
    <n v="477"/>
    <n v="330"/>
    <n v="179.50682182682576"/>
    <n v="47.066486797274521"/>
    <n v="129.8089393939394"/>
    <n v="41.218090909090904"/>
    <n v="1993"/>
    <x v="0"/>
  </r>
  <r>
    <n v="9402"/>
    <s v="浦东新区长青路二店"/>
    <x v="2"/>
    <s v="直营"/>
    <m/>
    <x v="0"/>
    <d v="2019-04-13T00:00:00"/>
    <d v="2019-04-13T00:00:00"/>
    <n v="65241.478781550497"/>
    <n v="0.26521974968650602"/>
    <n v="17303.3286716203"/>
    <n v="13289.6"/>
    <n v="0.215260052973754"/>
    <n v="2860.72"/>
    <n v="167"/>
    <n v="78.578443113772451"/>
    <n v="16.130059880239521"/>
    <n v="263"/>
    <n v="228"/>
    <n v="178.7437774837"/>
    <n v="47.406379922247396"/>
    <n v="58.287719298245612"/>
    <n v="12.547017543859647"/>
    <n v="2019"/>
    <x v="3"/>
  </r>
  <r>
    <n v="7585"/>
    <s v="上海开鲁路店"/>
    <x v="2"/>
    <s v="直营"/>
    <m/>
    <x v="0"/>
    <d v="2018-01-20T00:00:00"/>
    <d v="2018-01-20T00:00:00"/>
    <n v="65008.013594953904"/>
    <n v="0.26630769161273898"/>
    <n v="17312.134036801701"/>
    <n v="42502.22"/>
    <n v="0.31608819492252399"/>
    <n v="13434.45"/>
    <n v="330"/>
    <n v="127.79460606060607"/>
    <n v="39.710454545454546"/>
    <n v="711"/>
    <n v="330"/>
    <n v="178.10414683549016"/>
    <n v="47.43050421041562"/>
    <n v="128.79460606060607"/>
    <n v="40.710454545454546"/>
    <n v="2018"/>
    <x v="4"/>
  </r>
  <r>
    <n v="5432"/>
    <s v="长沙王家冲店"/>
    <x v="4"/>
    <s v="直营"/>
    <m/>
    <x v="0"/>
    <d v="2011-10-29T00:00:00"/>
    <d v="2011-10-29T00:00:00"/>
    <n v="64722.264499999997"/>
    <n v="0.25121531302993999"/>
    <n v="16259.223936374099"/>
    <n v="56280.23"/>
    <n v="0.195996356091651"/>
    <n v="11030.72"/>
    <n v="330"/>
    <n v="169.54615151515154"/>
    <n v="32.42642424242424"/>
    <n v="2986"/>
    <n v="330"/>
    <n v="177.32127260273973"/>
    <n v="44.545819003764656"/>
    <n v="170.54615151515154"/>
    <n v="33.42642424242424"/>
    <n v="2011"/>
    <x v="0"/>
  </r>
  <r>
    <n v="8483"/>
    <s v="仙桃公园世家店"/>
    <x v="7"/>
    <s v="直营"/>
    <m/>
    <x v="0"/>
    <d v="2018-09-29T00:00:00"/>
    <d v="2018-09-29T00:00:00"/>
    <n v="64684.118095238096"/>
    <n v="0.27818172267234398"/>
    <n v="17993.9394012747"/>
    <n v="37215.519999999997"/>
    <n v="0.29841877797220101"/>
    <n v="11105.81"/>
    <n v="330"/>
    <n v="111.77430303030302"/>
    <n v="32.653969696969696"/>
    <n v="459"/>
    <n v="330"/>
    <n v="177.21676190476191"/>
    <n v="49.298464113081373"/>
    <n v="112.77430303030302"/>
    <n v="33.653969696969696"/>
    <n v="2018"/>
    <x v="4"/>
  </r>
  <r>
    <n v="8970"/>
    <s v="邯郸明珠店"/>
    <x v="9"/>
    <s v="控股"/>
    <s v="河北新兴"/>
    <x v="28"/>
    <d v="2006-01-01T00:00:00"/>
    <d v="2019-09-03T00:00:00"/>
    <n v="64683.195166666701"/>
    <n v="0.266609145976823"/>
    <n v="17245.1314224372"/>
    <n v="2311.4899999999998"/>
    <n v="0.430302532132953"/>
    <n v="994.64"/>
    <n v="30"/>
    <n v="76.049666666666653"/>
    <n v="32.154666666666664"/>
    <n v="120"/>
    <n v="85"/>
    <n v="177.21423333333342"/>
    <n v="47.246935403937535"/>
    <n v="27.193999999999999"/>
    <n v="11.701647058823529"/>
    <n v="2006"/>
    <x v="0"/>
  </r>
  <r>
    <n v="6966"/>
    <s v="武汉澳门路店"/>
    <x v="8"/>
    <s v="直营"/>
    <m/>
    <x v="9"/>
    <d v="2014-05-31T00:00:00"/>
    <d v="2014-05-31T00:00:00"/>
    <n v="64608.529499999997"/>
    <n v="0.257649192435775"/>
    <n v="16646.3354501379"/>
    <n v="56181.33"/>
    <n v="0.17917820742228799"/>
    <n v="10066.469999999999"/>
    <n v="330"/>
    <n v="169.24645454545455"/>
    <n v="29.504454545454543"/>
    <n v="2041"/>
    <n v="330"/>
    <n v="177.0096698630137"/>
    <n v="45.606398493528495"/>
    <n v="170.24645454545455"/>
    <n v="30.504454545454543"/>
    <n v="2014"/>
    <x v="0"/>
  </r>
  <r>
    <n v="5830"/>
    <s v="上海莲溪路店"/>
    <x v="2"/>
    <s v="直营"/>
    <m/>
    <x v="0"/>
    <d v="2014-10-18T00:00:00"/>
    <d v="2014-10-18T00:00:00"/>
    <n v="64589.093457715098"/>
    <n v="0.26459856432234902"/>
    <n v="17090.1813997934"/>
    <n v="54742.38"/>
    <n v="0.30797765826038298"/>
    <n v="16859.43"/>
    <n v="330"/>
    <n v="164.886"/>
    <n v="50.089181818181821"/>
    <n v="1901"/>
    <n v="330"/>
    <n v="176.95642043209617"/>
    <n v="46.822414793954522"/>
    <n v="165.886"/>
    <n v="51.089181818181821"/>
    <n v="2014"/>
    <x v="0"/>
  </r>
  <r>
    <n v="6800"/>
    <s v="南京锦嘉路店"/>
    <x v="3"/>
    <s v="直营"/>
    <m/>
    <x v="8"/>
    <d v="2017-04-29T00:00:00"/>
    <d v="2017-04-29T00:00:00"/>
    <n v="64480.428"/>
    <n v="0.27511830770579199"/>
    <n v="17739.7462315052"/>
    <n v="53733.69"/>
    <n v="0.27191934892243602"/>
    <n v="14611.23"/>
    <n v="330"/>
    <n v="161.82936363636364"/>
    <n v="43.276454545454541"/>
    <n v="977"/>
    <n v="330"/>
    <n v="176.65870684931508"/>
    <n v="48.602044469877256"/>
    <n v="162.82936363636364"/>
    <n v="44.276454545454541"/>
    <n v="2017"/>
    <x v="2"/>
  </r>
  <r>
    <n v="5030"/>
    <s v="湘乡东风路店"/>
    <x v="4"/>
    <s v="直营"/>
    <m/>
    <x v="0"/>
    <d v="2005-07-09T00:00:00"/>
    <d v="2005-07-09T00:00:00"/>
    <n v="64422.252"/>
    <n v="0.233698555943819"/>
    <n v="15055.3872630488"/>
    <n v="35790.14"/>
    <n v="0.27887652856345302"/>
    <n v="9981.0299999999897"/>
    <n v="330"/>
    <n v="107.4549696969697"/>
    <n v="29.245545454545425"/>
    <n v="5289"/>
    <n v="330"/>
    <n v="176.49932054794522"/>
    <n v="41.247636337119999"/>
    <n v="108.4549696969697"/>
    <n v="30.245545454545425"/>
    <n v="2005"/>
    <x v="0"/>
  </r>
  <r>
    <n v="6163"/>
    <s v="南昌主题公园南门店"/>
    <x v="5"/>
    <s v="直营"/>
    <m/>
    <x v="3"/>
    <d v="2015-12-05T00:00:00"/>
    <d v="2015-12-05T00:00:00"/>
    <n v="64001.86"/>
    <n v="0.272024898122947"/>
    <n v="17410.099446179102"/>
    <n v="49232.2"/>
    <n v="0.23154866124203299"/>
    <n v="11399.65"/>
    <n v="330"/>
    <n v="148.18848484848485"/>
    <n v="33.544393939393942"/>
    <n v="1488"/>
    <n v="330"/>
    <n v="175.3475616438356"/>
    <n v="47.698902592271509"/>
    <n v="149.18848484848485"/>
    <n v="34.544393939393942"/>
    <n v="2015"/>
    <x v="0"/>
  </r>
  <r>
    <n v="9168"/>
    <s v="长沙龙湾国际店"/>
    <x v="4"/>
    <s v="直营"/>
    <m/>
    <x v="0"/>
    <d v="2018-11-30T00:00:00"/>
    <d v="2018-11-30T00:00:00"/>
    <n v="63498.821875000001"/>
    <n v="0.26709416746850501"/>
    <n v="16960.164963933999"/>
    <n v="22945.15"/>
    <n v="0.190376615537488"/>
    <n v="4368.22"/>
    <n v="244"/>
    <n v="93.037500000000009"/>
    <n v="16.90254098360656"/>
    <n v="397"/>
    <n v="330"/>
    <n v="173.96937500000001"/>
    <n v="46.466205380641092"/>
    <n v="69.530757575757576"/>
    <n v="13.237030303030304"/>
    <n v="2018"/>
    <x v="4"/>
  </r>
  <r>
    <n v="7824"/>
    <s v="广生堂监利书香四季城店"/>
    <x v="7"/>
    <s v="直营"/>
    <m/>
    <x v="0"/>
    <d v="2018-03-31T00:00:00"/>
    <d v="2018-03-31T00:00:00"/>
    <n v="62938.576000000001"/>
    <n v="0.275990777457919"/>
    <n v="17370.4665223343"/>
    <n v="39336.61"/>
    <n v="0.335640005582586"/>
    <n v="13202.94"/>
    <n v="330"/>
    <n v="118.20184848484848"/>
    <n v="39.008909090909093"/>
    <n v="641"/>
    <n v="330"/>
    <n v="172.43445479452055"/>
    <n v="47.590319239272056"/>
    <n v="119.20184848484848"/>
    <n v="40.008909090909093"/>
    <n v="2018"/>
    <x v="4"/>
  </r>
  <r>
    <n v="5052"/>
    <s v="岳阳世纪星店"/>
    <x v="4"/>
    <s v="直营"/>
    <m/>
    <x v="0"/>
    <d v="2007-06-02T00:00:00"/>
    <d v="2007-06-02T00:00:00"/>
    <n v="62818.146000000001"/>
    <n v="0.26284688722170302"/>
    <n v="16511.554137138501"/>
    <n v="34898.97"/>
    <n v="0.27998247512748897"/>
    <n v="9771.1"/>
    <n v="330"/>
    <n v="104.75445454545455"/>
    <n v="28.609393939393939"/>
    <n v="4596"/>
    <n v="330"/>
    <n v="172.1045095890411"/>
    <n v="45.237134622297262"/>
    <n v="105.75445454545455"/>
    <n v="29.609393939393939"/>
    <n v="2007"/>
    <x v="0"/>
  </r>
  <r>
    <n v="8817"/>
    <s v="新兴连锁新世隆店"/>
    <x v="9"/>
    <s v="控股"/>
    <s v="河北新兴"/>
    <x v="26"/>
    <d v="2006-05-01T00:00:00"/>
    <d v="2019-09-07T00:00:00"/>
    <n v="62721.334545454498"/>
    <n v="0.27729518328285402"/>
    <n v="17392.323958526998"/>
    <n v="5752.88"/>
    <n v="0.30316119926019702"/>
    <n v="1744.05"/>
    <n v="77"/>
    <n v="73.712727272727278"/>
    <n v="21.65"/>
    <n v="116"/>
    <n v="81"/>
    <n v="171.8392727272726"/>
    <n v="47.650202626101368"/>
    <n v="71.023209876543206"/>
    <n v="21.531481481481482"/>
    <n v="2006"/>
    <x v="0"/>
  </r>
  <r>
    <n v="5708"/>
    <s v="镇江江滨新村店"/>
    <x v="3"/>
    <s v="直营"/>
    <m/>
    <x v="0"/>
    <d v="2014-01-22T00:00:00"/>
    <d v="2014-01-22T00:00:00"/>
    <n v="62720.663500000002"/>
    <n v="0.27052976554420599"/>
    <n v="16967.806391432001"/>
    <n v="43255.63"/>
    <n v="0.24133112845657301"/>
    <n v="10438.93"/>
    <n v="330"/>
    <n v="130.07766666666666"/>
    <n v="30.633121212121214"/>
    <n v="2170"/>
    <n v="330"/>
    <n v="171.83743424657536"/>
    <n v="46.487140798443839"/>
    <n v="131.07766666666666"/>
    <n v="31.633121212121214"/>
    <n v="2014"/>
    <x v="0"/>
  </r>
  <r>
    <n v="8296"/>
    <s v="桃江振兴路店"/>
    <x v="0"/>
    <s v="直营"/>
    <m/>
    <x v="0"/>
    <d v="2018-08-31T00:00:00"/>
    <d v="2018-08-31T00:00:00"/>
    <n v="62683.274022162797"/>
    <n v="0.26687556093849502"/>
    <n v="16728.633916126098"/>
    <n v="23283.21"/>
    <n v="0.30724543565943002"/>
    <n v="7153.66"/>
    <n v="307"/>
    <n v="74.841074918566775"/>
    <n v="22.301824104234527"/>
    <n v="488"/>
    <n v="330"/>
    <n v="171.73499732099395"/>
    <n v="45.831873742811226"/>
    <n v="70.555181818181822"/>
    <n v="21.677757575757575"/>
    <n v="2018"/>
    <x v="4"/>
  </r>
  <r>
    <n v="6120"/>
    <s v="武汉隆泰阳逻店"/>
    <x v="8"/>
    <s v="直营"/>
    <s v="武汉隆泰"/>
    <x v="9"/>
    <d v="2015-09-25T00:00:00"/>
    <d v="2015-09-25T00:00:00"/>
    <n v="62472.614999999998"/>
    <n v="0.25143473353888102"/>
    <n v="15707.785306002101"/>
    <n v="41648.410000000003"/>
    <n v="0.27584582460651003"/>
    <n v="11488.54"/>
    <n v="330"/>
    <n v="125.20730303030304"/>
    <n v="33.813757575757577"/>
    <n v="1559"/>
    <n v="330"/>
    <n v="171.15784931506849"/>
    <n v="43.035028235622192"/>
    <n v="126.20730303030304"/>
    <n v="34.813757575757577"/>
    <n v="2015"/>
    <x v="0"/>
  </r>
  <r>
    <n v="5239"/>
    <s v="江阴街店"/>
    <x v="2"/>
    <s v="直营"/>
    <m/>
    <x v="0"/>
    <d v="2010-08-28T00:00:00"/>
    <d v="2010-08-28T00:00:00"/>
    <n v="62266.264341020898"/>
    <n v="0.25320888468144298"/>
    <n v="15766.3713470698"/>
    <n v="52773.67"/>
    <n v="0.29302945957709597"/>
    <n v="15464.24"/>
    <n v="330"/>
    <n v="158.9202121212121"/>
    <n v="45.861333333333334"/>
    <n v="3413"/>
    <n v="330"/>
    <n v="170.59250504389288"/>
    <n v="43.195537937177534"/>
    <n v="159.9202121212121"/>
    <n v="46.861333333333334"/>
    <n v="2010"/>
    <x v="0"/>
  </r>
  <r>
    <n v="6186"/>
    <s v="徐州同昌西路店"/>
    <x v="3"/>
    <s v="直营"/>
    <m/>
    <x v="0"/>
    <d v="2016-01-09T00:00:00"/>
    <d v="2016-01-09T00:00:00"/>
    <n v="62238.321000000004"/>
    <n v="0.253776956385529"/>
    <n v="15794.6516739256"/>
    <n v="42922.98"/>
    <n v="0.319556097922372"/>
    <n v="13716.3"/>
    <n v="330"/>
    <n v="129.06963636363636"/>
    <n v="40.564545454545453"/>
    <n v="1453"/>
    <n v="330"/>
    <n v="170.51594794520548"/>
    <n v="43.273018284727669"/>
    <n v="130.06963636363636"/>
    <n v="41.564545454545453"/>
    <n v="2016"/>
    <x v="1"/>
  </r>
  <r>
    <n v="5247"/>
    <s v="浦东大道店"/>
    <x v="2"/>
    <s v="直营"/>
    <m/>
    <x v="41"/>
    <d v="2010-12-18T00:00:00"/>
    <d v="2010-12-18T00:00:00"/>
    <n v="62059.751050442297"/>
    <n v="0.25622870351947902"/>
    <n v="15901.489552396501"/>
    <n v="52598.64"/>
    <n v="0.31314630948632899"/>
    <n v="16471.07"/>
    <n v="330"/>
    <n v="158.38981818181819"/>
    <n v="48.912333333333329"/>
    <n v="3301"/>
    <n v="330"/>
    <n v="170.02671520669122"/>
    <n v="43.565724801086304"/>
    <n v="159.38981818181819"/>
    <n v="49.912333333333329"/>
    <n v="2010"/>
    <x v="0"/>
  </r>
  <r>
    <n v="5317"/>
    <s v="南京文靖路店"/>
    <x v="3"/>
    <s v="直营"/>
    <m/>
    <x v="2"/>
    <d v="2010-10-30T00:00:00"/>
    <d v="2010-10-30T00:00:00"/>
    <n v="61983.203999999998"/>
    <n v="0.24983715663985601"/>
    <n v="15485.707446788199"/>
    <n v="51652.67"/>
    <n v="0.284674151403984"/>
    <n v="14704.18"/>
    <n v="330"/>
    <n v="155.52324242424243"/>
    <n v="43.558121212121215"/>
    <n v="3350"/>
    <n v="330"/>
    <n v="169.81699726027398"/>
    <n v="42.426595744625203"/>
    <n v="156.52324242424243"/>
    <n v="44.558121212121215"/>
    <n v="2010"/>
    <x v="0"/>
  </r>
  <r>
    <n v="7813"/>
    <s v="广生堂人信店"/>
    <x v="7"/>
    <s v="直营"/>
    <m/>
    <x v="0"/>
    <d v="2018-03-31T00:00:00"/>
    <d v="2018-03-31T00:00:00"/>
    <n v="61979.44"/>
    <n v="0.27860474161165799"/>
    <n v="17267.7658664353"/>
    <n v="38737.15"/>
    <n v="0.34256779344892402"/>
    <n v="13270.1"/>
    <n v="330"/>
    <n v="116.38530303030304"/>
    <n v="39.212424242424241"/>
    <n v="641"/>
    <n v="330"/>
    <n v="169.80668493150685"/>
    <n v="47.308947579274793"/>
    <n v="117.38530303030304"/>
    <n v="40.212424242424241"/>
    <n v="2018"/>
    <x v="4"/>
  </r>
  <r>
    <n v="8286"/>
    <s v="长沙蔡锷北路店"/>
    <x v="4"/>
    <s v="直营"/>
    <m/>
    <x v="0"/>
    <d v="2018-08-27T00:00:00"/>
    <d v="2018-08-27T00:00:00"/>
    <n v="61787.468947368397"/>
    <n v="0.26097423188361502"/>
    <n v="16124.9372485722"/>
    <n v="32163.34"/>
    <n v="0.25581329550973197"/>
    <n v="8227.81"/>
    <n v="330"/>
    <n v="96.464666666666673"/>
    <n v="23.932757575757574"/>
    <n v="492"/>
    <n v="330"/>
    <n v="169.2807368421052"/>
    <n v="44.177910270060821"/>
    <n v="97.464666666666673"/>
    <n v="24.932757575757574"/>
    <n v="2018"/>
    <x v="4"/>
  </r>
  <r>
    <n v="6219"/>
    <s v="南京阳光广场店"/>
    <x v="3"/>
    <s v="直营"/>
    <s v="江苏开心"/>
    <x v="0"/>
    <d v="2016-03-22T00:00:00"/>
    <d v="2016-03-22T00:00:00"/>
    <n v="61594.44"/>
    <n v="0.26783932730575599"/>
    <n v="16497.413375374701"/>
    <n v="51328.7"/>
    <n v="0.28755023992425299"/>
    <n v="14759.58"/>
    <n v="330"/>
    <n v="154.54151515151514"/>
    <n v="43.725999999999999"/>
    <n v="1380"/>
    <n v="330"/>
    <n v="168.75189041095891"/>
    <n v="45.198392809245753"/>
    <n v="155.54151515151514"/>
    <n v="44.725999999999999"/>
    <n v="2016"/>
    <x v="1"/>
  </r>
  <r>
    <n v="6796"/>
    <s v="上海永乐路店"/>
    <x v="2"/>
    <s v="直营"/>
    <m/>
    <x v="0"/>
    <d v="2017-03-25T00:00:00"/>
    <d v="2017-03-25T00:00:00"/>
    <n v="61574.421810045802"/>
    <n v="0.23118604574441801"/>
    <n v="14235.1470972633"/>
    <n v="52187.3"/>
    <n v="0.30395153610169501"/>
    <n v="15862.41"/>
    <n v="330"/>
    <n v="157.14333333333335"/>
    <n v="47.06790909090909"/>
    <n v="1012"/>
    <n v="330"/>
    <n v="168.69704605492001"/>
    <n v="39.00040300620082"/>
    <n v="158.14333333333335"/>
    <n v="48.06790909090909"/>
    <n v="2017"/>
    <x v="2"/>
  </r>
  <r>
    <n v="6973"/>
    <s v="武汉杨园店"/>
    <x v="8"/>
    <s v="直营"/>
    <m/>
    <x v="9"/>
    <d v="2014-08-23T00:00:00"/>
    <d v="2014-08-23T00:00:00"/>
    <n v="61551.68"/>
    <n v="0.24061189620846199"/>
    <n v="14810.066439616499"/>
    <n v="53523.199999999997"/>
    <n v="0.212187238431185"/>
    <n v="11356.94"/>
    <n v="330"/>
    <n v="161.19151515151515"/>
    <n v="33.414969696969699"/>
    <n v="1957"/>
    <n v="330"/>
    <n v="168.63473972602739"/>
    <n v="40.575524492100001"/>
    <n v="162.19151515151515"/>
    <n v="34.414969696969699"/>
    <n v="2014"/>
    <x v="0"/>
  </r>
  <r>
    <n v="6216"/>
    <s v="南京上元大街二店"/>
    <x v="3"/>
    <s v="直营"/>
    <s v="江苏开心"/>
    <x v="0"/>
    <d v="2016-03-22T00:00:00"/>
    <d v="2016-03-22T00:00:00"/>
    <n v="61483.972999999998"/>
    <n v="0.27251060729891902"/>
    <n v="16755.034821380301"/>
    <n v="42402.74"/>
    <n v="0.312250812093747"/>
    <n v="13240.29"/>
    <n v="330"/>
    <n v="127.49315151515151"/>
    <n v="39.122090909090915"/>
    <n v="1380"/>
    <n v="330"/>
    <n v="168.44924109589041"/>
    <n v="45.904204990083016"/>
    <n v="128.49315151515151"/>
    <n v="40.122090909090915"/>
    <n v="2016"/>
    <x v="1"/>
  </r>
  <r>
    <n v="6534"/>
    <s v="南昌天祥大道店"/>
    <x v="5"/>
    <s v="直营"/>
    <m/>
    <x v="3"/>
    <d v="2016-11-19T00:00:00"/>
    <d v="2016-11-19T00:00:00"/>
    <n v="61453.106046299799"/>
    <n v="0.27886420777429899"/>
    <n v="17137.071732871402"/>
    <n v="53851.92"/>
    <n v="0.26465333083760101"/>
    <n v="14252.09"/>
    <n v="330"/>
    <n v="162.18763636363636"/>
    <n v="42.188151515151517"/>
    <n v="1138"/>
    <n v="330"/>
    <n v="168.36467409945149"/>
    <n v="46.950881459921646"/>
    <n v="163.18763636363636"/>
    <n v="43.188151515151517"/>
    <n v="2016"/>
    <x v="1"/>
  </r>
  <r>
    <n v="5539"/>
    <s v="上海长岭路店"/>
    <x v="2"/>
    <s v="直营"/>
    <m/>
    <x v="0"/>
    <d v="2012-06-16T00:00:00"/>
    <d v="2012-06-16T00:00:00"/>
    <n v="61443.0074793331"/>
    <n v="0.244578096472121"/>
    <n v="15027.6138108176"/>
    <n v="52075.92"/>
    <n v="0.28930069790413698"/>
    <n v="15065.6"/>
    <n v="330"/>
    <n v="156.80581818181818"/>
    <n v="44.653333333333336"/>
    <n v="2755"/>
    <n v="330"/>
    <n v="168.33700679269342"/>
    <n v="41.171544687171505"/>
    <n v="157.80581818181818"/>
    <n v="45.653333333333336"/>
    <n v="2012"/>
    <x v="0"/>
  </r>
  <r>
    <n v="6975"/>
    <s v="武汉长城嘉苑店"/>
    <x v="8"/>
    <s v="直营"/>
    <m/>
    <x v="9"/>
    <d v="2014-09-20T00:00:00"/>
    <d v="2014-09-20T00:00:00"/>
    <n v="61405.837"/>
    <n v="0.24480501656088899"/>
    <n v="15032.456943720301"/>
    <n v="53396.38"/>
    <n v="0.23081733256074699"/>
    <n v="12324.81"/>
    <n v="330"/>
    <n v="160.8072121212121"/>
    <n v="36.347909090909091"/>
    <n v="1929"/>
    <n v="330"/>
    <n v="168.23516986301371"/>
    <n v="41.18481354443918"/>
    <n v="161.8072121212121"/>
    <n v="37.347909090909091"/>
    <n v="2014"/>
    <x v="0"/>
  </r>
  <r>
    <n v="6567"/>
    <s v="通和桂园店"/>
    <x v="3"/>
    <s v="直营"/>
    <s v="江苏玖玖"/>
    <x v="0"/>
    <d v="2016-09-27T00:00:00"/>
    <d v="2016-09-27T00:00:00"/>
    <n v="61355.213000000003"/>
    <n v="0.25471979519232302"/>
    <n v="15628.387289341401"/>
    <n v="42313.94"/>
    <n v="0.39991950643215901"/>
    <n v="16922.169999999998"/>
    <n v="330"/>
    <n v="127.22406060606062"/>
    <n v="50.279303030303026"/>
    <n v="1191"/>
    <n v="330"/>
    <n v="168.09647397260275"/>
    <n v="42.817499422853153"/>
    <n v="128.22406060606062"/>
    <n v="51.279303030303026"/>
    <n v="2016"/>
    <x v="1"/>
  </r>
  <r>
    <n v="6112"/>
    <s v="武汉隆泰同安家园店"/>
    <x v="8"/>
    <s v="直营"/>
    <s v="武汉隆泰"/>
    <x v="9"/>
    <d v="2015-09-25T00:00:00"/>
    <d v="2015-09-25T00:00:00"/>
    <n v="61323.347500000003"/>
    <n v="0.23232904311878499"/>
    <n v="14247.194645515699"/>
    <n v="53324.65"/>
    <n v="0.25986462170872199"/>
    <n v="13857.19"/>
    <n v="330"/>
    <n v="160.58984848484849"/>
    <n v="40.991484848484852"/>
    <n v="1559"/>
    <n v="330"/>
    <n v="168.00917123287672"/>
    <n v="39.033409987714244"/>
    <n v="161.58984848484849"/>
    <n v="41.991484848484852"/>
    <n v="2015"/>
    <x v="0"/>
  </r>
  <r>
    <n v="8880"/>
    <s v="石家庄塔北路店"/>
    <x v="9"/>
    <s v="控股"/>
    <s v="河北新兴"/>
    <x v="26"/>
    <d v="2010-07-29T00:00:00"/>
    <d v="2019-09-07T00:00:00"/>
    <n v="61228.501987179501"/>
    <n v="0.251011446956308"/>
    <n v="15369.0548787691"/>
    <n v="5688.89"/>
    <n v="0.16543473331352901"/>
    <n v="941.14"/>
    <n v="78"/>
    <n v="71.934487179487178"/>
    <n v="11.065897435897435"/>
    <n v="116"/>
    <n v="81"/>
    <n v="167.74932051282056"/>
    <n v="42.106999667860549"/>
    <n v="70.233209876543214"/>
    <n v="11.619012345679012"/>
    <n v="2010"/>
    <x v="0"/>
  </r>
  <r>
    <n v="7051"/>
    <s v="武汉工业四路店"/>
    <x v="8"/>
    <s v="直营"/>
    <m/>
    <x v="3"/>
    <d v="2016-09-10T00:00:00"/>
    <d v="2016-09-10T00:00:00"/>
    <n v="61151.445500000002"/>
    <n v="0.25290804644778903"/>
    <n v="15465.692618863401"/>
    <n v="53175.17"/>
    <n v="0.26493493109659999"/>
    <n v="14087.96"/>
    <n v="330"/>
    <n v="160.13687878787877"/>
    <n v="41.690787878787873"/>
    <n v="1208"/>
    <n v="330"/>
    <n v="167.53820684931506"/>
    <n v="42.371760599625752"/>
    <n v="161.13687878787877"/>
    <n v="42.690787878787873"/>
    <n v="2016"/>
    <x v="1"/>
  </r>
  <r>
    <n v="8712"/>
    <s v="石家庄新乐孝德店"/>
    <x v="9"/>
    <s v="控股"/>
    <s v="河北新兴"/>
    <x v="26"/>
    <d v="2014-05-08T00:00:00"/>
    <d v="2019-09-07T00:00:00"/>
    <n v="61005.139473684198"/>
    <n v="0.27871944698539097"/>
    <n v="17003.318737371901"/>
    <n v="5522.8"/>
    <n v="0.32809806619830501"/>
    <n v="1812.02"/>
    <n v="76"/>
    <n v="71.668421052631587"/>
    <n v="22.84236842105263"/>
    <n v="116"/>
    <n v="81"/>
    <n v="167.1373684210526"/>
    <n v="46.584434896909315"/>
    <n v="68.182716049382719"/>
    <n v="22.370617283950619"/>
    <n v="2014"/>
    <x v="0"/>
  </r>
  <r>
    <n v="5176"/>
    <s v="益阳大道店"/>
    <x v="0"/>
    <s v="直营"/>
    <m/>
    <x v="0"/>
    <d v="2010-12-25T00:00:00"/>
    <d v="2010-12-25T00:00:00"/>
    <n v="60796.36"/>
    <n v="0.26296044259166002"/>
    <n v="15987.0377335619"/>
    <n v="30398.18"/>
    <n v="0.27916605533620797"/>
    <n v="8486.14"/>
    <n v="330"/>
    <n v="91.11569696969697"/>
    <n v="24.715575757575756"/>
    <n v="3294"/>
    <n v="330"/>
    <n v="166.5653698630137"/>
    <n v="43.800103379621646"/>
    <n v="92.11569696969697"/>
    <n v="25.715575757575756"/>
    <n v="2010"/>
    <x v="0"/>
  </r>
  <r>
    <n v="7288"/>
    <s v="南京花港路一店"/>
    <x v="3"/>
    <s v="直营"/>
    <m/>
    <x v="8"/>
    <d v="2018-03-17T00:00:00"/>
    <d v="2018-03-17T00:00:00"/>
    <n v="60696.188000000002"/>
    <n v="0.27352105389728099"/>
    <n v="16601.685309307501"/>
    <n v="41859.440000000002"/>
    <n v="0.24769681581980099"/>
    <n v="10368.450000000001"/>
    <n v="330"/>
    <n v="125.84678787878788"/>
    <n v="30.419545454545457"/>
    <n v="655"/>
    <n v="330"/>
    <n v="166.29092602739726"/>
    <n v="45.484069340568496"/>
    <n v="126.84678787878788"/>
    <n v="31.419545454545457"/>
    <n v="2018"/>
    <x v="4"/>
  </r>
  <r>
    <n v="5270"/>
    <s v="淮安人民南路店"/>
    <x v="3"/>
    <s v="直营"/>
    <m/>
    <x v="0"/>
    <d v="2009-01-17T00:00:00"/>
    <d v="2009-01-17T00:00:00"/>
    <n v="60542.038500000002"/>
    <n v="0.280383568846371"/>
    <n v="16974.992819864401"/>
    <n v="41753.129999999997"/>
    <n v="0.326912736841525"/>
    <n v="13649.63"/>
    <n v="330"/>
    <n v="125.52463636363636"/>
    <n v="40.362515151515147"/>
    <n v="4001"/>
    <n v="330"/>
    <n v="165.868598630137"/>
    <n v="46.506829643464116"/>
    <n v="126.52463636363636"/>
    <n v="41.362515151515147"/>
    <n v="2009"/>
    <x v="0"/>
  </r>
  <r>
    <n v="6530"/>
    <s v="南京庐山路店"/>
    <x v="3"/>
    <s v="直营"/>
    <m/>
    <x v="2"/>
    <d v="2016-09-24T00:00:00"/>
    <d v="2016-09-24T00:00:00"/>
    <n v="60539.868000000002"/>
    <n v="0.24724666157658701"/>
    <n v="14968.2802552872"/>
    <n v="50449.89"/>
    <n v="0.22580049233011201"/>
    <n v="11391.61"/>
    <n v="330"/>
    <n v="151.87845454545453"/>
    <n v="33.520030303030303"/>
    <n v="1194"/>
    <n v="330"/>
    <n v="165.86265205479452"/>
    <n v="41.008987000786846"/>
    <n v="152.87845454545453"/>
    <n v="34.520030303030303"/>
    <n v="2016"/>
    <x v="1"/>
  </r>
  <r>
    <n v="7449"/>
    <s v="上海世界路店"/>
    <x v="2"/>
    <s v="直营"/>
    <m/>
    <x v="0"/>
    <d v="2017-11-18T00:00:00"/>
    <d v="2017-11-18T00:00:00"/>
    <n v="60530.939063931197"/>
    <n v="0.26332809142445701"/>
    <n v="15939.496655835101"/>
    <n v="39575.11"/>
    <n v="0.302321585461165"/>
    <n v="11964.41"/>
    <n v="330"/>
    <n v="118.92457575757575"/>
    <n v="35.255787878787878"/>
    <n v="774"/>
    <n v="330"/>
    <n v="165.83818921624984"/>
    <n v="43.669853851603015"/>
    <n v="119.92457575757575"/>
    <n v="36.255787878787878"/>
    <n v="2017"/>
    <x v="2"/>
  </r>
  <r>
    <n v="8954"/>
    <s v="邯郸星城国际店"/>
    <x v="9"/>
    <s v="控股"/>
    <s v="河北新兴"/>
    <x v="28"/>
    <d v="2012-01-01T00:00:00"/>
    <d v="2019-09-03T00:00:00"/>
    <n v="60433.686142857099"/>
    <n v="0.266609145976823"/>
    <n v="16112.1734507785"/>
    <n v="2519.5700000000002"/>
    <n v="0.37325019745432703"/>
    <n v="940.43"/>
    <n v="35"/>
    <n v="70.98771428571429"/>
    <n v="25.869428571428571"/>
    <n v="120"/>
    <n v="85"/>
    <n v="165.57174285714274"/>
    <n v="44.142940961036985"/>
    <n v="29.642000000000003"/>
    <n v="11.063882352941176"/>
    <n v="2012"/>
    <x v="0"/>
  </r>
  <r>
    <n v="5753"/>
    <s v="余姚万年桥路店"/>
    <x v="2"/>
    <s v="直营"/>
    <m/>
    <x v="0"/>
    <d v="2014-05-24T00:00:00"/>
    <d v="2014-05-24T00:00:00"/>
    <n v="59984.365042358899"/>
    <n v="0.26679560224098697"/>
    <n v="16003.5647965193"/>
    <n v="50839.65"/>
    <n v="0.38248965128595502"/>
    <n v="19445.64"/>
    <n v="330"/>
    <n v="153.05954545454546"/>
    <n v="57.926181818181817"/>
    <n v="2048"/>
    <n v="330"/>
    <n v="164.34072614344905"/>
    <n v="43.845383004162464"/>
    <n v="154.05954545454546"/>
    <n v="58.926181818181817"/>
    <n v="2014"/>
    <x v="0"/>
  </r>
  <r>
    <n v="8732"/>
    <s v="石家庄无极中昌路店"/>
    <x v="9"/>
    <s v="控股"/>
    <s v="河北新兴"/>
    <x v="26"/>
    <d v="2014-08-01T00:00:00"/>
    <d v="2019-09-07T00:00:00"/>
    <n v="59943.744102564102"/>
    <n v="0.223909870418011"/>
    <n v="13421.995974375501"/>
    <n v="5569.52"/>
    <n v="0.34369748200922201"/>
    <n v="1914.23"/>
    <n v="78"/>
    <n v="70.404102564102573"/>
    <n v="23.541410256410256"/>
    <n v="116"/>
    <n v="81"/>
    <n v="164.22943589743591"/>
    <n v="36.77259171061781"/>
    <n v="68.759506172839508"/>
    <n v="23.63246913580247"/>
    <n v="2014"/>
    <x v="0"/>
  </r>
  <r>
    <n v="8157"/>
    <s v="吉州庐境园店"/>
    <x v="5"/>
    <s v="控股"/>
    <s v="江西天顺"/>
    <x v="18"/>
    <d v="2017-03-31T00:00:00"/>
    <d v="2018-10-23T00:00:00"/>
    <n v="59910.451668280199"/>
    <n v="0.25551852803231501"/>
    <n v="15308.2304240301"/>
    <n v="35615.39"/>
    <n v="0.33564338338005001"/>
    <n v="11954.07"/>
    <n v="310"/>
    <n v="113.88835483870967"/>
    <n v="37.561516129032256"/>
    <n v="435"/>
    <n v="330"/>
    <n v="164.13822374871287"/>
    <n v="41.940357326109861"/>
    <n v="107.92542424242424"/>
    <n v="36.224454545454542"/>
    <n v="2017"/>
    <x v="2"/>
  </r>
  <r>
    <n v="6972"/>
    <s v="武汉利济北路店"/>
    <x v="8"/>
    <s v="直营"/>
    <m/>
    <x v="9"/>
    <d v="2014-07-26T00:00:00"/>
    <d v="2014-07-26T00:00:00"/>
    <n v="59909.73"/>
    <n v="0.25258783823539499"/>
    <n v="15132.469189966199"/>
    <n v="39939.82"/>
    <n v="0.19987746564706599"/>
    <n v="7983.07"/>
    <n v="330"/>
    <n v="120.02975757575757"/>
    <n v="23.19112121212121"/>
    <n v="1985"/>
    <n v="330"/>
    <n v="164.13624657534248"/>
    <n v="41.458819698537532"/>
    <n v="121.02975757575757"/>
    <n v="24.19112121212121"/>
    <n v="2014"/>
    <x v="0"/>
  </r>
  <r>
    <n v="9285"/>
    <s v="衡阳香江城市花园店"/>
    <x v="1"/>
    <s v="直营"/>
    <m/>
    <x v="0"/>
    <d v="2019-01-26T00:00:00"/>
    <d v="2019-01-26T00:00:00"/>
    <n v="59794.145576923103"/>
    <n v="0.26627086795747901"/>
    <n v="15921.439041543201"/>
    <n v="15077.2"/>
    <n v="0.26801461809885102"/>
    <n v="4040.91"/>
    <n v="208"/>
    <n v="71.486538461538458"/>
    <n v="18.427451923076923"/>
    <n v="340"/>
    <n v="305"/>
    <n v="163.81957692307699"/>
    <n v="43.620380935734794"/>
    <n v="49.433442622950821"/>
    <n v="13.248885245901638"/>
    <n v="2019"/>
    <x v="3"/>
  </r>
  <r>
    <n v="5896"/>
    <s v="莲塘澄湖西路店"/>
    <x v="5"/>
    <s v="直营"/>
    <m/>
    <x v="3"/>
    <d v="2015-03-21T00:00:00"/>
    <d v="2015-03-21T00:00:00"/>
    <n v="59786.142"/>
    <n v="0.27200369281968501"/>
    <n v="16262.051403442099"/>
    <n v="45989.34"/>
    <n v="0.17795906616620299"/>
    <n v="8184.22"/>
    <n v="330"/>
    <n v="138.36163636363636"/>
    <n v="23.800666666666668"/>
    <n v="1747"/>
    <n v="330"/>
    <n v="163.7976493150685"/>
    <n v="44.553565488882462"/>
    <n v="139.36163636363636"/>
    <n v="24.800666666666668"/>
    <n v="2015"/>
    <x v="0"/>
  </r>
  <r>
    <n v="6738"/>
    <s v="张家界古庸路二店"/>
    <x v="0"/>
    <s v="直营"/>
    <m/>
    <x v="0"/>
    <d v="2017-03-31T00:00:00"/>
    <d v="2017-03-31T00:00:00"/>
    <n v="59781.546000000002"/>
    <n v="0.235880583004561"/>
    <n v="14101.305923394"/>
    <n v="33211.97"/>
    <n v="0.33093610526566197"/>
    <n v="10991.04"/>
    <n v="330"/>
    <n v="99.64233333333334"/>
    <n v="32.30618181818182"/>
    <n v="1006"/>
    <n v="330"/>
    <n v="163.78505753424659"/>
    <n v="38.6337148586137"/>
    <n v="100.64233333333334"/>
    <n v="33.30618181818182"/>
    <n v="2017"/>
    <x v="2"/>
  </r>
  <r>
    <n v="7446"/>
    <s v="上海金山隆安路店"/>
    <x v="2"/>
    <s v="直营"/>
    <m/>
    <x v="0"/>
    <d v="2017-12-30T00:00:00"/>
    <d v="2017-12-30T00:00:00"/>
    <n v="59595.989113782998"/>
    <n v="0.25666973387646902"/>
    <n v="15296.486665939599"/>
    <n v="38963.839999999997"/>
    <n v="0.26855874574990601"/>
    <n v="10464.08"/>
    <n v="330"/>
    <n v="117.07224242424242"/>
    <n v="30.709333333333333"/>
    <n v="732"/>
    <n v="330"/>
    <n v="163.27668250351508"/>
    <n v="41.908182646409863"/>
    <n v="118.07224242424242"/>
    <n v="31.709333333333333"/>
    <n v="2017"/>
    <x v="2"/>
  </r>
  <r>
    <n v="6093"/>
    <s v="武汉隆泰新华家园店"/>
    <x v="8"/>
    <s v="直营"/>
    <s v="武汉隆泰"/>
    <x v="9"/>
    <d v="2015-09-25T00:00:00"/>
    <d v="2015-09-25T00:00:00"/>
    <n v="59549.483999999997"/>
    <n v="0.25120632846625002"/>
    <n v="14959.2072376997"/>
    <n v="51782.16"/>
    <n v="0.22549600093932001"/>
    <n v="11676.67"/>
    <n v="330"/>
    <n v="155.91563636363637"/>
    <n v="34.383848484848485"/>
    <n v="1559"/>
    <n v="330"/>
    <n v="163.14927123287671"/>
    <n v="40.984129418355344"/>
    <n v="156.91563636363637"/>
    <n v="35.383848484848485"/>
    <n v="2015"/>
    <x v="0"/>
  </r>
  <r>
    <n v="5746"/>
    <s v="南京三牌楼大街店"/>
    <x v="3"/>
    <s v="直营"/>
    <m/>
    <x v="20"/>
    <d v="2014-04-26T00:00:00"/>
    <d v="2014-04-26T00:00:00"/>
    <n v="59511.408000000003"/>
    <n v="0.26393243562642099"/>
    <n v="15706.990860997699"/>
    <n v="49592.84"/>
    <n v="0.292832392740565"/>
    <n v="14522.39"/>
    <n v="330"/>
    <n v="149.28133333333332"/>
    <n v="43.00724242424242"/>
    <n v="2076"/>
    <n v="330"/>
    <n v="163.04495342465754"/>
    <n v="43.032851673966299"/>
    <n v="150.28133333333332"/>
    <n v="44.00724242424242"/>
    <n v="2014"/>
    <x v="0"/>
  </r>
  <r>
    <n v="5103"/>
    <s v="辰溪辰洲北路店"/>
    <x v="0"/>
    <s v="直营"/>
    <m/>
    <x v="0"/>
    <d v="2009-08-29T00:00:00"/>
    <d v="2009-08-29T00:00:00"/>
    <n v="59074.92"/>
    <n v="0.26614933322718198"/>
    <n v="15722.750568449101"/>
    <n v="29537.46"/>
    <n v="0.28926217758737499"/>
    <n v="8544.07"/>
    <n v="330"/>
    <n v="88.507454545454536"/>
    <n v="24.89112121212121"/>
    <n v="3777"/>
    <n v="330"/>
    <n v="161.84909589041095"/>
    <n v="43.076028954655072"/>
    <n v="89.507454545454536"/>
    <n v="25.89112121212121"/>
    <n v="2009"/>
    <x v="0"/>
  </r>
  <r>
    <n v="8854"/>
    <s v="石家庄卓达店"/>
    <x v="9"/>
    <s v="控股"/>
    <s v="河北新兴"/>
    <x v="26"/>
    <d v="2009-08-31T00:00:00"/>
    <d v="2019-09-07T00:00:00"/>
    <n v="59030.6178"/>
    <n v="0.27128275484686998"/>
    <n v="16013.9886170967"/>
    <n v="5273.73"/>
    <n v="0.22222601460446401"/>
    <n v="1171.96"/>
    <n v="75"/>
    <n v="69.316399999999987"/>
    <n v="14.626133333333334"/>
    <n v="116"/>
    <n v="81"/>
    <n v="161.72772000000001"/>
    <n v="43.873941416703289"/>
    <n v="65.10777777777777"/>
    <n v="14.468641975308643"/>
    <n v="2009"/>
    <x v="0"/>
  </r>
  <r>
    <n v="6104"/>
    <s v="武汉隆泰熊家咀路店"/>
    <x v="8"/>
    <s v="直营"/>
    <s v="武汉隆泰"/>
    <x v="9"/>
    <d v="2015-09-25T00:00:00"/>
    <d v="2015-09-25T00:00:00"/>
    <n v="58606.495499999997"/>
    <n v="0.23135534503942201"/>
    <n v="13558.9259879538"/>
    <n v="50962.17"/>
    <n v="0.209346658511598"/>
    <n v="10668.76"/>
    <n v="330"/>
    <n v="153.43081818181818"/>
    <n v="31.329575757575761"/>
    <n v="1559"/>
    <n v="330"/>
    <n v="160.56574109589042"/>
    <n v="37.147742432750135"/>
    <n v="154.43081818181818"/>
    <n v="32.329575757575761"/>
    <n v="2015"/>
    <x v="0"/>
  </r>
  <r>
    <n v="6768"/>
    <s v="南通永怡路店"/>
    <x v="3"/>
    <s v="收购"/>
    <s v="江苏南通"/>
    <x v="48"/>
    <d v="2013-04-01T00:00:00"/>
    <d v="2017-04-07T00:00:00"/>
    <n v="58458.794500000004"/>
    <n v="0.271782676698617"/>
    <n v="15888.087645784401"/>
    <n v="40316.410000000003"/>
    <n v="0.266749445201098"/>
    <n v="10754.38"/>
    <n v="330"/>
    <n v="121.17093939393941"/>
    <n v="31.589030303030299"/>
    <n v="999"/>
    <n v="330"/>
    <n v="160.16108082191781"/>
    <n v="43.529007248724383"/>
    <n v="122.17093939393941"/>
    <n v="32.589030303030299"/>
    <n v="2013"/>
    <x v="0"/>
  </r>
  <r>
    <n v="7358"/>
    <s v="南京东新南路二店"/>
    <x v="3"/>
    <s v="直营"/>
    <m/>
    <x v="20"/>
    <d v="2018-01-13T00:00:00"/>
    <d v="2018-01-13T00:00:00"/>
    <n v="58104.98"/>
    <n v="0.27284225026877301"/>
    <n v="15853.4934950221"/>
    <n v="40072.400000000001"/>
    <n v="0.252560615286332"/>
    <n v="10120.709999999999"/>
    <n v="330"/>
    <n v="120.43151515151516"/>
    <n v="29.668818181818178"/>
    <n v="718"/>
    <n v="330"/>
    <n v="159.19172602739727"/>
    <n v="43.434228753485208"/>
    <n v="121.43151515151516"/>
    <n v="30.668818181818178"/>
    <n v="2018"/>
    <x v="4"/>
  </r>
  <r>
    <n v="7461"/>
    <s v="南京白下路二店"/>
    <x v="3"/>
    <s v="直营"/>
    <m/>
    <x v="8"/>
    <d v="2017-12-23T00:00:00"/>
    <d v="2017-12-23T00:00:00"/>
    <n v="57944.421499999997"/>
    <n v="0.27433519357477099"/>
    <n v="15896.194088780599"/>
    <n v="39961.67"/>
    <n v="0.24510612294230899"/>
    <n v="9794.85"/>
    <n v="330"/>
    <n v="120.09596969696969"/>
    <n v="28.681363636363638"/>
    <n v="739"/>
    <n v="330"/>
    <n v="158.75183972602738"/>
    <n v="43.551216681590681"/>
    <n v="121.09596969696969"/>
    <n v="29.681363636363638"/>
    <n v="2017"/>
    <x v="2"/>
  </r>
  <r>
    <n v="5148"/>
    <s v="株洲合泰路店"/>
    <x v="4"/>
    <s v="直营"/>
    <m/>
    <x v="0"/>
    <d v="2010-06-19T00:00:00"/>
    <d v="2010-06-19T00:00:00"/>
    <n v="57913.775999999998"/>
    <n v="0.242642420152543"/>
    <n v="14052.3387688123"/>
    <n v="32174.32"/>
    <n v="0.28404920445871101"/>
    <n v="9139.09"/>
    <n v="330"/>
    <n v="96.49793939393939"/>
    <n v="26.694212121212122"/>
    <n v="3483"/>
    <n v="330"/>
    <n v="158.66787945205479"/>
    <n v="38.49955827071863"/>
    <n v="97.49793939393939"/>
    <n v="27.694212121212122"/>
    <n v="2010"/>
    <x v="0"/>
  </r>
  <r>
    <n v="8693"/>
    <s v="石家庄五里庄园店"/>
    <x v="9"/>
    <s v="控股"/>
    <s v="河北新兴"/>
    <x v="42"/>
    <d v="2013-08-12T00:00:00"/>
    <d v="2019-09-07T00:00:00"/>
    <n v="57890.263092105299"/>
    <n v="0.266609145976823"/>
    <n v="15434.0736033598"/>
    <n v="5240.8100000000004"/>
    <n v="0.177844646152026"/>
    <n v="932.05"/>
    <n v="76"/>
    <n v="67.958026315789482"/>
    <n v="11.263815789473684"/>
    <n v="116"/>
    <n v="81"/>
    <n v="158.6034605263159"/>
    <n v="42.285133159889867"/>
    <n v="64.701358024691359"/>
    <n v="11.50679012345679"/>
    <n v="2013"/>
    <x v="0"/>
  </r>
  <r>
    <n v="6531"/>
    <s v="南京经久市场店"/>
    <x v="3"/>
    <s v="直营"/>
    <m/>
    <x v="2"/>
    <d v="2016-09-24T00:00:00"/>
    <d v="2016-09-24T00:00:00"/>
    <n v="57878.928"/>
    <n v="0.26462176092420597"/>
    <n v="15316.0238477653"/>
    <n v="48232.44"/>
    <n v="0.282242822465544"/>
    <n v="13613.26"/>
    <n v="330"/>
    <n v="145.15890909090911"/>
    <n v="40.252303030303032"/>
    <n v="1194"/>
    <n v="330"/>
    <n v="158.57240547945204"/>
    <n v="41.961709171959725"/>
    <n v="146.15890909090911"/>
    <n v="41.252303030303032"/>
    <n v="2016"/>
    <x v="1"/>
  </r>
  <r>
    <n v="8410"/>
    <s v="上海益丰上虹竹园路店"/>
    <x v="2"/>
    <s v="控股"/>
    <s v="上海上虹"/>
    <x v="24"/>
    <d v="2012-02-22T00:00:00"/>
    <d v="2018-09-11T00:00:00"/>
    <n v="57254.7521993396"/>
    <n v="0.25982353063473701"/>
    <n v="14876.1318620494"/>
    <n v="37433.14"/>
    <n v="0.31733031212449703"/>
    <n v="11878.67"/>
    <n v="330"/>
    <n v="112.43375757575757"/>
    <n v="34.995969696969695"/>
    <n v="477"/>
    <n v="330"/>
    <n v="156.86233479271124"/>
    <n v="40.75652564945041"/>
    <n v="113.43375757575757"/>
    <n v="35.995969696969695"/>
    <n v="2012"/>
    <x v="0"/>
  </r>
  <r>
    <n v="6658"/>
    <s v="长沙东五路店"/>
    <x v="4"/>
    <s v="直营"/>
    <m/>
    <x v="0"/>
    <d v="2016-11-30T00:00:00"/>
    <d v="2016-11-30T00:00:00"/>
    <n v="57139.506000000001"/>
    <n v="0.239897415098277"/>
    <n v="13707.6197893925"/>
    <n v="31744.17"/>
    <n v="0.22717273754519299"/>
    <n v="7211.41"/>
    <n v="330"/>
    <n v="95.194454545454533"/>
    <n v="20.852757575757575"/>
    <n v="1127"/>
    <n v="330"/>
    <n v="156.54659178082193"/>
    <n v="37.555122710664385"/>
    <n v="96.194454545454533"/>
    <n v="21.852757575757575"/>
    <n v="2016"/>
    <x v="1"/>
  </r>
  <r>
    <n v="6774"/>
    <s v="南通城山路二店"/>
    <x v="3"/>
    <s v="收购"/>
    <s v="江苏南通"/>
    <x v="48"/>
    <d v="2004-07-01T00:00:00"/>
    <d v="2017-04-07T00:00:00"/>
    <n v="56975.749000000003"/>
    <n v="0.26945103099969198"/>
    <n v="15352.174310029701"/>
    <n v="39293.620000000003"/>
    <n v="0.30654493019477502"/>
    <n v="12045.26"/>
    <n v="330"/>
    <n v="118.07157575757577"/>
    <n v="35.500787878787882"/>
    <n v="999"/>
    <n v="330"/>
    <n v="156.09794246575345"/>
    <n v="42.060751534327949"/>
    <n v="119.07157575757577"/>
    <n v="36.500787878787882"/>
    <n v="2004"/>
    <x v="0"/>
  </r>
  <r>
    <n v="8413"/>
    <s v="上海益丰上虹景舒药店"/>
    <x v="2"/>
    <s v="控股"/>
    <s v="上海上虹"/>
    <x v="46"/>
    <d v="2008-03-18T00:00:00"/>
    <d v="2018-09-11T00:00:00"/>
    <n v="56927.710142080599"/>
    <n v="0.24467730818205"/>
    <n v="13928.9188785323"/>
    <n v="37219.32"/>
    <n v="0.27516999235880701"/>
    <n v="10241.64"/>
    <n v="330"/>
    <n v="111.78581818181819"/>
    <n v="30.035272727272726"/>
    <n v="477"/>
    <n v="330"/>
    <n v="155.9663291563852"/>
    <n v="38.161421585020001"/>
    <n v="112.78581818181819"/>
    <n v="31.035272727272726"/>
    <n v="2008"/>
    <x v="0"/>
  </r>
  <r>
    <n v="8448"/>
    <s v="上海益丰上虹联明路店"/>
    <x v="2"/>
    <s v="控股"/>
    <s v="上海上虹"/>
    <x v="46"/>
    <d v="2009-01-13T00:00:00"/>
    <d v="2018-09-11T00:00:00"/>
    <n v="56815.336276460803"/>
    <n v="0.24405719815813401"/>
    <n v="13866.191784045201"/>
    <n v="37145.85"/>
    <n v="0.27716824355883601"/>
    <n v="10295.65"/>
    <n v="330"/>
    <n v="111.56318181818182"/>
    <n v="30.198939393939394"/>
    <n v="477"/>
    <n v="330"/>
    <n v="155.65845555194741"/>
    <n v="37.989566531630686"/>
    <n v="112.56318181818182"/>
    <n v="31.198939393939394"/>
    <n v="2009"/>
    <x v="0"/>
  </r>
  <r>
    <n v="6230"/>
    <s v="娄底金谷市场店"/>
    <x v="4"/>
    <s v="直营"/>
    <m/>
    <x v="0"/>
    <d v="2016-02-27T00:00:00"/>
    <d v="2016-02-27T00:00:00"/>
    <n v="56766.474000000002"/>
    <n v="0.22419774279988799"/>
    <n v="12726.915337508501"/>
    <n v="31536.93"/>
    <n v="0.22691301911758699"/>
    <n v="7156.14"/>
    <n v="330"/>
    <n v="94.566454545454548"/>
    <n v="20.685272727272729"/>
    <n v="1404"/>
    <n v="330"/>
    <n v="155.52458630136988"/>
    <n v="34.868261198653428"/>
    <n v="95.566454545454548"/>
    <n v="21.685272727272729"/>
    <n v="2016"/>
    <x v="1"/>
  </r>
  <r>
    <n v="7503"/>
    <s v="上海双阳路店"/>
    <x v="2"/>
    <s v="直营"/>
    <m/>
    <x v="0"/>
    <d v="2018-03-31T00:00:00"/>
    <d v="2018-03-31T00:00:00"/>
    <n v="56706.602669452397"/>
    <n v="0.26588490011584998"/>
    <n v="15077.4293866766"/>
    <n v="37074.76"/>
    <n v="0.31323951928481802"/>
    <n v="11613.28"/>
    <n v="330"/>
    <n v="111.34775757575758"/>
    <n v="34.191757575757578"/>
    <n v="641"/>
    <n v="330"/>
    <n v="155.3605552587737"/>
    <n v="41.308025716922195"/>
    <n v="112.34775757575758"/>
    <n v="35.191757575757578"/>
    <n v="2018"/>
    <x v="4"/>
  </r>
  <r>
    <n v="5611"/>
    <s v="南京天地新城店"/>
    <x v="3"/>
    <s v="直营"/>
    <m/>
    <x v="2"/>
    <d v="2012-12-28T00:00:00"/>
    <d v="2012-12-28T00:00:00"/>
    <n v="56604.24"/>
    <n v="0.26540312781880498"/>
    <n v="15022.9423438063"/>
    <n v="47170.2"/>
    <n v="0.271769676617865"/>
    <n v="12819.43"/>
    <n v="330"/>
    <n v="141.94"/>
    <n v="37.846757575757579"/>
    <n v="2560"/>
    <n v="330"/>
    <n v="155.08010958904109"/>
    <n v="41.158746147414519"/>
    <n v="142.94"/>
    <n v="38.846757575757579"/>
    <n v="2012"/>
    <x v="0"/>
  </r>
  <r>
    <n v="7464"/>
    <s v="长沙雅雀湖店"/>
    <x v="4"/>
    <s v="直营"/>
    <m/>
    <x v="0"/>
    <d v="2017-12-29T00:00:00"/>
    <d v="2017-12-29T00:00:00"/>
    <n v="56151.504000000001"/>
    <n v="0.234245118867908"/>
    <n v="13153.2157290918"/>
    <n v="31195.279999999999"/>
    <n v="0.208682210898572"/>
    <n v="6509.9"/>
    <n v="330"/>
    <n v="93.531151515151507"/>
    <n v="18.726969696969697"/>
    <n v="733"/>
    <n v="330"/>
    <n v="153.83973698630138"/>
    <n v="36.036207476963838"/>
    <n v="94.531151515151507"/>
    <n v="19.726969696969697"/>
    <n v="2017"/>
    <x v="2"/>
  </r>
  <r>
    <n v="6027"/>
    <s v="沭阳学府路店"/>
    <x v="3"/>
    <s v="直营"/>
    <m/>
    <x v="0"/>
    <d v="2015-08-29T00:00:00"/>
    <d v="2015-08-29T00:00:00"/>
    <n v="55962.648500000003"/>
    <n v="0.27802418698426601"/>
    <n v="15558.969850698801"/>
    <n v="38594.93"/>
    <n v="0.41116980909150502"/>
    <n v="15869.07"/>
    <n v="330"/>
    <n v="115.95433333333334"/>
    <n v="47.088090909090909"/>
    <n v="1586"/>
    <n v="330"/>
    <n v="153.32232465753427"/>
    <n v="42.627314659448771"/>
    <n v="116.95433333333334"/>
    <n v="48.088090909090909"/>
    <n v="2015"/>
    <x v="0"/>
  </r>
  <r>
    <n v="6939"/>
    <s v="武汉将军路店"/>
    <x v="8"/>
    <s v="直营"/>
    <m/>
    <x v="9"/>
    <d v="2012-11-25T00:00:00"/>
    <d v="2012-11-25T00:00:00"/>
    <n v="55677.802000000003"/>
    <n v="0.25194211044804599"/>
    <n v="14027.582940988401"/>
    <n v="48415.48"/>
    <n v="0.18381352410427401"/>
    <n v="8899.42"/>
    <n v="330"/>
    <n v="145.71357575757577"/>
    <n v="25.967939393939393"/>
    <n v="2593"/>
    <n v="330"/>
    <n v="152.54192328767124"/>
    <n v="38.43173408489973"/>
    <n v="146.71357575757577"/>
    <n v="26.967939393939393"/>
    <n v="2012"/>
    <x v="0"/>
  </r>
  <r>
    <n v="7319"/>
    <s v="南京六合园林东路店"/>
    <x v="3"/>
    <s v="直营"/>
    <m/>
    <x v="20"/>
    <d v="2017-12-16T00:00:00"/>
    <d v="2017-12-16T00:00:00"/>
    <n v="55606.252999999997"/>
    <n v="0.25097130339836299"/>
    <n v="13955.5737925091"/>
    <n v="38349.14"/>
    <n v="0.27595508008784603"/>
    <n v="10582.64"/>
    <n v="330"/>
    <n v="115.20951515151515"/>
    <n v="31.068606060606058"/>
    <n v="746"/>
    <n v="330"/>
    <n v="152.34589863013699"/>
    <n v="38.234448746600272"/>
    <n v="116.20951515151515"/>
    <n v="32.068606060606058"/>
    <n v="2017"/>
    <x v="2"/>
  </r>
  <r>
    <n v="7950"/>
    <s v="南京白下路三店"/>
    <x v="3"/>
    <s v="直营"/>
    <m/>
    <x v="20"/>
    <d v="2018-06-30T00:00:00"/>
    <d v="2018-06-30T00:00:00"/>
    <n v="55589.075952816303"/>
    <n v="0.27990581441322798"/>
    <n v="15559.7055770518"/>
    <n v="25441.21"/>
    <n v="0.14610232768016901"/>
    <n v="3717.02"/>
    <n v="254"/>
    <n v="99.162244094488187"/>
    <n v="13.633937007874016"/>
    <n v="550"/>
    <n v="330"/>
    <n v="152.29883822689399"/>
    <n v="42.629330348087123"/>
    <n v="77.094575757575754"/>
    <n v="11.263696969696969"/>
    <n v="2018"/>
    <x v="4"/>
  </r>
  <r>
    <n v="7190"/>
    <s v="孝感体育店"/>
    <x v="8"/>
    <s v="收购"/>
    <s v="湖北孝感"/>
    <x v="52"/>
    <d v="2014-06-19T00:00:00"/>
    <d v="2017-06-29T00:00:00"/>
    <n v="55490.7"/>
    <n v="0.23691829352527999"/>
    <n v="13146.7619505233"/>
    <n v="36993.800000000003"/>
    <n v="0.28387432488687298"/>
    <n v="10501.59"/>
    <n v="330"/>
    <n v="111.10242424242425"/>
    <n v="30.823"/>
    <n v="916"/>
    <n v="330"/>
    <n v="152.02931506849313"/>
    <n v="36.018525891844654"/>
    <n v="112.10242424242425"/>
    <n v="31.823"/>
    <n v="2014"/>
    <x v="0"/>
  </r>
  <r>
    <n v="6890"/>
    <s v="南京东宝路店"/>
    <x v="3"/>
    <s v="直营"/>
    <m/>
    <x v="8"/>
    <d v="2017-06-30T00:00:00"/>
    <d v="2017-06-30T00:00:00"/>
    <n v="55449.565999999999"/>
    <n v="0.27192224571724"/>
    <n v="15077.970510766299"/>
    <n v="38241.08"/>
    <n v="0.219580618539016"/>
    <n v="8397"/>
    <n v="330"/>
    <n v="114.88206060606061"/>
    <n v="24.445454545454545"/>
    <n v="915"/>
    <n v="330"/>
    <n v="151.91661917808219"/>
    <n v="41.309508248674796"/>
    <n v="115.88206060606061"/>
    <n v="25.445454545454545"/>
    <n v="2017"/>
    <x v="2"/>
  </r>
  <r>
    <n v="8788"/>
    <s v="石家庄淮海店"/>
    <x v="9"/>
    <s v="控股"/>
    <s v="河北新兴"/>
    <x v="51"/>
    <d v="2013-01-29T00:00:00"/>
    <d v="2019-09-07T00:00:00"/>
    <n v="55432.968533333296"/>
    <n v="0.25746479350576501"/>
    <n v="14272.0377968462"/>
    <n v="4952.32"/>
    <n v="0.168482650555699"/>
    <n v="834.38"/>
    <n v="75"/>
    <n v="65.030933333333323"/>
    <n v="10.125066666666667"/>
    <n v="116"/>
    <n v="81"/>
    <n v="151.87114666666656"/>
    <n v="39.101473416016987"/>
    <n v="61.139753086419752"/>
    <n v="10.300987654320988"/>
    <n v="2013"/>
    <x v="0"/>
  </r>
  <r>
    <n v="5040"/>
    <s v="长沙左家塘店"/>
    <x v="4"/>
    <s v="直营"/>
    <m/>
    <x v="0"/>
    <d v="2006-04-08T00:00:00"/>
    <d v="2006-04-08T00:00:00"/>
    <n v="55389.542999999998"/>
    <n v="0.261285099125105"/>
    <n v="14472.4622332493"/>
    <n v="48164.82"/>
    <n v="0.210532500692414"/>
    <n v="10140.26"/>
    <n v="330"/>
    <n v="144.95400000000001"/>
    <n v="29.728060606060605"/>
    <n v="5016"/>
    <n v="330"/>
    <n v="151.75217260273973"/>
    <n v="39.650581460956985"/>
    <n v="145.95400000000001"/>
    <n v="30.728060606060605"/>
    <n v="2006"/>
    <x v="0"/>
  </r>
  <r>
    <n v="8418"/>
    <s v="上海益丰上虹景谷路店"/>
    <x v="2"/>
    <s v="控股"/>
    <s v="上海上虹"/>
    <x v="46"/>
    <d v="2009-01-15T00:00:00"/>
    <d v="2018-09-11T00:00:00"/>
    <n v="55365.7332937315"/>
    <n v="0.25467704378082301"/>
    <n v="14100.381282005001"/>
    <n v="36198.1"/>
    <n v="0.26975642367969599"/>
    <n v="9764.67"/>
    <n v="330"/>
    <n v="108.69121212121212"/>
    <n v="28.589909090909092"/>
    <n v="477"/>
    <n v="330"/>
    <n v="151.68694053077124"/>
    <n v="38.631181594534247"/>
    <n v="109.69121212121212"/>
    <n v="29.589909090909092"/>
    <n v="2009"/>
    <x v="0"/>
  </r>
  <r>
    <n v="9069"/>
    <s v="唐山龙王庙店"/>
    <x v="9"/>
    <s v="控股"/>
    <s v="河北新兴"/>
    <x v="28"/>
    <d v="2011-11-01T00:00:00"/>
    <d v="2019-09-03T00:00:00"/>
    <n v="55126.544814814799"/>
    <n v="0.266609145976823"/>
    <n v="14697.241033730799"/>
    <n v="1772.98"/>
    <n v="0.32231610057643101"/>
    <n v="571.46"/>
    <n v="27"/>
    <n v="64.665925925925933"/>
    <n v="20.165185185185187"/>
    <n v="120"/>
    <n v="85"/>
    <n v="151.03162962962958"/>
    <n v="40.266413791043284"/>
    <n v="20.858588235294118"/>
    <n v="6.7230588235294118"/>
    <n v="2011"/>
    <x v="0"/>
  </r>
  <r>
    <n v="5043"/>
    <s v="长沙林学院店"/>
    <x v="4"/>
    <s v="直营"/>
    <m/>
    <x v="0"/>
    <d v="2006-05-27T00:00:00"/>
    <d v="2006-05-27T00:00:00"/>
    <n v="54835.5075"/>
    <n v="0.25230367959039202"/>
    <n v="13835.200314456501"/>
    <n v="47683.05"/>
    <n v="0.18442570263437399"/>
    <n v="8793.98"/>
    <n v="330"/>
    <n v="143.49409090909091"/>
    <n v="25.648424242424241"/>
    <n v="4967"/>
    <n v="330"/>
    <n v="150.23426712328768"/>
    <n v="37.904658395771236"/>
    <n v="144.49409090909091"/>
    <n v="26.648424242424241"/>
    <n v="2006"/>
    <x v="0"/>
  </r>
  <r>
    <n v="5845"/>
    <s v="湘潭县紫薇南路店"/>
    <x v="4"/>
    <s v="直营"/>
    <m/>
    <x v="0"/>
    <d v="2014-10-25T00:00:00"/>
    <d v="2014-10-25T00:00:00"/>
    <n v="54758.232000000004"/>
    <n v="0.26035161788434602"/>
    <n v="14256.3942936864"/>
    <n v="30421.24"/>
    <n v="0.31995737188885098"/>
    <n v="9733.5"/>
    <n v="330"/>
    <n v="91.185575757575762"/>
    <n v="28.495454545454546"/>
    <n v="1894"/>
    <n v="330"/>
    <n v="150.02255342465753"/>
    <n v="39.058614503250411"/>
    <n v="92.185575757575762"/>
    <n v="29.495454545454546"/>
    <n v="2014"/>
    <x v="0"/>
  </r>
  <r>
    <n v="9390"/>
    <s v="上海周家嘴路二店"/>
    <x v="2"/>
    <s v="直营"/>
    <m/>
    <x v="0"/>
    <d v="2019-03-16T00:00:00"/>
    <d v="2019-03-16T00:00:00"/>
    <n v="54750.7808094418"/>
    <n v="0.23220331077887099"/>
    <n v="12713.312571680701"/>
    <n v="13690.39"/>
    <n v="0.206925441861043"/>
    <n v="2832.89"/>
    <n v="205"/>
    <n v="65.782390243902441"/>
    <n v="12.818975609756096"/>
    <n v="291"/>
    <n v="256"/>
    <n v="150.00213920395012"/>
    <n v="34.830993347070411"/>
    <n v="53.478085937499998"/>
    <n v="11.0659765625"/>
    <n v="2019"/>
    <x v="3"/>
  </r>
  <r>
    <n v="6117"/>
    <s v="武汉隆泰复兴村店"/>
    <x v="8"/>
    <s v="直营"/>
    <s v="武汉隆泰"/>
    <x v="9"/>
    <d v="2015-09-25T00:00:00"/>
    <d v="2015-09-25T00:00:00"/>
    <n v="54698.968000000001"/>
    <n v="0.23713659925366801"/>
    <n v="12971.127254205199"/>
    <n v="47564.32"/>
    <n v="0.26503458895239101"/>
    <n v="12606.19"/>
    <n v="330"/>
    <n v="143.13430303030302"/>
    <n v="37.200575757575756"/>
    <n v="1559"/>
    <n v="330"/>
    <n v="149.86018630136988"/>
    <n v="35.537334943027943"/>
    <n v="144.13430303030302"/>
    <n v="38.200575757575756"/>
    <n v="2015"/>
    <x v="0"/>
  </r>
  <r>
    <n v="5579"/>
    <s v="长沙仁和家园店"/>
    <x v="4"/>
    <s v="直营"/>
    <m/>
    <x v="0"/>
    <d v="2012-10-13T00:00:00"/>
    <d v="2012-10-13T00:00:00"/>
    <n v="54673.104500000001"/>
    <n v="0.24855707025450899"/>
    <n v="13589.386676238601"/>
    <n v="47541.83"/>
    <n v="0.16658740313530199"/>
    <n v="7919.87"/>
    <n v="330"/>
    <n v="143.06615151515152"/>
    <n v="22.999606060606059"/>
    <n v="2636"/>
    <n v="330"/>
    <n v="149.78932739726028"/>
    <n v="37.231196373256438"/>
    <n v="144.06615151515152"/>
    <n v="23.999606060606059"/>
    <n v="2012"/>
    <x v="0"/>
  </r>
  <r>
    <n v="7000"/>
    <s v="武汉景胜花园店"/>
    <x v="8"/>
    <s v="直营"/>
    <m/>
    <x v="9"/>
    <d v="2015-07-31T00:00:00"/>
    <d v="2015-07-31T00:00:00"/>
    <n v="54601.356"/>
    <n v="0.246236319739012"/>
    <n v="13444.8369541996"/>
    <n v="47479.44"/>
    <n v="0.18329891843711699"/>
    <n v="8702.93"/>
    <n v="330"/>
    <n v="142.87709090909092"/>
    <n v="25.372515151515152"/>
    <n v="1615"/>
    <n v="330"/>
    <n v="149.59275616438356"/>
    <n v="36.83516973753315"/>
    <n v="143.87709090909092"/>
    <n v="26.372515151515152"/>
    <n v="2015"/>
    <x v="0"/>
  </r>
  <r>
    <n v="7018"/>
    <s v="武汉六顺路店"/>
    <x v="8"/>
    <s v="直营"/>
    <m/>
    <x v="3"/>
    <d v="2016-01-23T00:00:00"/>
    <d v="2016-01-23T00:00:00"/>
    <n v="54454.489500000003"/>
    <n v="0.26139482861243801"/>
    <n v="14234.1219500303"/>
    <n v="47351.73"/>
    <n v="0.221028038468711"/>
    <n v="10466.06"/>
    <n v="330"/>
    <n v="142.49009090909092"/>
    <n v="30.71533333333333"/>
    <n v="1439"/>
    <n v="330"/>
    <n v="149.19038219178083"/>
    <n v="38.997594383644653"/>
    <n v="143.49009090909092"/>
    <n v="31.71533333333333"/>
    <n v="2016"/>
    <x v="1"/>
  </r>
  <r>
    <n v="8118"/>
    <s v="长沙恒盛世家店"/>
    <x v="4"/>
    <s v="收购"/>
    <s v="庆元堂"/>
    <x v="50"/>
    <s v="2009年"/>
    <d v="2018-06-27T00:00:00"/>
    <n v="54389.538"/>
    <n v="0.254556753901863"/>
    <n v="13845.224239502"/>
    <n v="30216.41"/>
    <n v="0.17199065011362999"/>
    <n v="5196.9399999999996"/>
    <n v="330"/>
    <n v="90.564878787878783"/>
    <n v="14.748303030303029"/>
    <n v="553"/>
    <n v="330"/>
    <n v="149.01243287671232"/>
    <n v="37.93212120411507"/>
    <n v="91.564878787878783"/>
    <n v="15.748303030303029"/>
    <n v="2009"/>
    <x v="0"/>
  </r>
  <r>
    <n v="8829"/>
    <s v="石家庄长安店"/>
    <x v="9"/>
    <s v="控股"/>
    <s v="河北新兴"/>
    <x v="26"/>
    <d v="2008-08-15T00:00:00"/>
    <d v="2019-09-07T00:00:00"/>
    <n v="54096.4845333333"/>
    <n v="0.23397574753870401"/>
    <n v="12657.2654079026"/>
    <n v="4832.92"/>
    <n v="0.28549406983769599"/>
    <n v="1379.77"/>
    <n v="75"/>
    <n v="63.438933333333338"/>
    <n v="17.396933333333333"/>
    <n v="116"/>
    <n v="81"/>
    <n v="148.20954666666657"/>
    <n v="34.677439473705753"/>
    <n v="59.665679012345677"/>
    <n v="17.034197530864198"/>
    <n v="2008"/>
    <x v="0"/>
  </r>
  <r>
    <n v="5578"/>
    <s v="余姚阳明东路店"/>
    <x v="2"/>
    <s v="直营"/>
    <m/>
    <x v="0"/>
    <d v="2012-09-22T00:00:00"/>
    <d v="2012-09-22T00:00:00"/>
    <n v="54080.996860058498"/>
    <n v="0.26678734935983001"/>
    <n v="14428.125803032301"/>
    <n v="45836.26"/>
    <n v="0.43442484181737301"/>
    <n v="19912.41"/>
    <n v="330"/>
    <n v="137.89775757575759"/>
    <n v="59.340636363636364"/>
    <n v="2657"/>
    <n v="330"/>
    <n v="148.16711468509178"/>
    <n v="39.529111789129594"/>
    <n v="138.89775757575759"/>
    <n v="60.340636363636364"/>
    <n v="2012"/>
    <x v="0"/>
  </r>
  <r>
    <n v="8930"/>
    <s v="三河第三店"/>
    <x v="9"/>
    <s v="控股"/>
    <s v="河北新兴"/>
    <x v="30"/>
    <d v="2009-01-01T00:00:00"/>
    <d v="2019-09-05T00:00:00"/>
    <n v="53957.063571428604"/>
    <n v="0.25009039203401001"/>
    <n v="13494.1431815826"/>
    <n v="4049.19"/>
    <n v="0.212489411462539"/>
    <n v="860.41"/>
    <n v="63"/>
    <n v="63.272857142857148"/>
    <n v="12.657301587301587"/>
    <n v="118"/>
    <n v="83"/>
    <n v="147.8275714285715"/>
    <n v="36.970255292007124"/>
    <n v="48.785421686746986"/>
    <n v="10.366385542168674"/>
    <n v="2009"/>
    <x v="0"/>
  </r>
  <r>
    <n v="6895"/>
    <s v="浏阳洞阳镇店"/>
    <x v="4"/>
    <s v="直营"/>
    <m/>
    <x v="0"/>
    <d v="2017-05-20T00:00:00"/>
    <d v="2017-05-20T00:00:00"/>
    <n v="53906.67"/>
    <n v="0.25839397882363402"/>
    <n v="13929.158946432601"/>
    <n v="29948.15"/>
    <n v="0.290312423304945"/>
    <n v="8694.32"/>
    <n v="330"/>
    <n v="89.751969696969695"/>
    <n v="25.346424242424241"/>
    <n v="956"/>
    <n v="330"/>
    <n v="147.68950684931505"/>
    <n v="38.162079305294796"/>
    <n v="90.751969696969695"/>
    <n v="26.346424242424241"/>
    <n v="2017"/>
    <x v="2"/>
  </r>
  <r>
    <n v="7828"/>
    <s v="长沙天剑社区店"/>
    <x v="4"/>
    <s v="直营"/>
    <m/>
    <x v="0"/>
    <d v="2018-04-28T00:00:00"/>
    <d v="2018-04-28T00:00:00"/>
    <n v="53608.697999999997"/>
    <n v="0.25716310420884297"/>
    <n v="13786.179190274401"/>
    <n v="29782.61"/>
    <n v="0.24816327380306799"/>
    <n v="7390.95"/>
    <n v="330"/>
    <n v="89.25033333333333"/>
    <n v="21.39681818181818"/>
    <n v="613"/>
    <n v="330"/>
    <n v="146.87314520547943"/>
    <n v="37.770353945957261"/>
    <n v="90.25033333333333"/>
    <n v="22.39681818181818"/>
    <n v="2018"/>
    <x v="4"/>
  </r>
  <r>
    <n v="8281"/>
    <s v="南昌桂苑大道店"/>
    <x v="5"/>
    <s v="直营"/>
    <m/>
    <x v="4"/>
    <d v="2018-09-29T00:00:00"/>
    <d v="2018-09-29T00:00:00"/>
    <n v="53527.907217261898"/>
    <n v="0.27961277418903602"/>
    <n v="14967.0866335519"/>
    <n v="37903.85"/>
    <n v="0.288385216805153"/>
    <n v="10930.91"/>
    <n v="330"/>
    <n v="113.86015151515151"/>
    <n v="32.123969696969695"/>
    <n v="459"/>
    <n v="330"/>
    <n v="146.65180059523809"/>
    <n v="41.005716804251783"/>
    <n v="114.86015151515151"/>
    <n v="33.123969696969695"/>
    <n v="2018"/>
    <x v="4"/>
  </r>
  <r>
    <n v="6029"/>
    <s v="花垣西门口店"/>
    <x v="0"/>
    <s v="直营"/>
    <m/>
    <x v="0"/>
    <d v="2015-08-22T00:00:00"/>
    <d v="2015-08-22T00:00:00"/>
    <n v="53438.82"/>
    <n v="0.26687556093849502"/>
    <n v="14261.5150633913"/>
    <n v="26719.41"/>
    <n v="0.29877493552439999"/>
    <n v="7983.0900000000101"/>
    <n v="330"/>
    <n v="79.967909090909089"/>
    <n v="23.19118181818185"/>
    <n v="1593"/>
    <n v="330"/>
    <n v="146.40772602739725"/>
    <n v="39.072644009291231"/>
    <n v="80.967909090909089"/>
    <n v="24.19118181818185"/>
    <n v="2015"/>
    <x v="0"/>
  </r>
  <r>
    <n v="6356"/>
    <s v="长沙望城莲湖路店"/>
    <x v="4"/>
    <s v="直营"/>
    <m/>
    <x v="0"/>
    <d v="2016-05-31T00:00:00"/>
    <d v="2016-05-31T00:00:00"/>
    <n v="53412.732000000004"/>
    <n v="0.25115352432974097"/>
    <n v="13414.795885879899"/>
    <n v="29673.74"/>
    <n v="0.26966806341229699"/>
    <n v="8002.06"/>
    <n v="330"/>
    <n v="88.920424242424247"/>
    <n v="23.248666666666669"/>
    <n v="1310"/>
    <n v="330"/>
    <n v="146.33625205479453"/>
    <n v="36.752865440766847"/>
    <n v="89.920424242424247"/>
    <n v="24.248666666666669"/>
    <n v="2016"/>
    <x v="1"/>
  </r>
  <r>
    <n v="8949"/>
    <s v="三河第二十二店"/>
    <x v="9"/>
    <s v="控股"/>
    <s v="河北新兴"/>
    <x v="29"/>
    <d v="2016-01-01T00:00:00"/>
    <d v="2019-09-05T00:00:00"/>
    <n v="53384.545735294101"/>
    <n v="0.27871944698539097"/>
    <n v="14879.311064907501"/>
    <n v="2162.09"/>
    <n v="0.28583916488212802"/>
    <n v="618.01"/>
    <n v="34"/>
    <n v="62.590882352941179"/>
    <n v="17.176764705882352"/>
    <n v="118"/>
    <n v="83"/>
    <n v="146.25902941176466"/>
    <n v="40.765235794267127"/>
    <n v="26.049277108433738"/>
    <n v="7.4459036144578308"/>
    <n v="2016"/>
    <x v="1"/>
  </r>
  <r>
    <n v="9248"/>
    <s v="南京福园街二店"/>
    <x v="3"/>
    <s v="直营"/>
    <m/>
    <x v="0"/>
    <d v="2019-01-19T00:00:00"/>
    <d v="2019-01-19T00:00:00"/>
    <n v="53255.076293649603"/>
    <n v="0.27789927918336399"/>
    <n v="14799.5473148603"/>
    <n v="22549.84"/>
    <n v="0.22772933200413001"/>
    <n v="5135.26"/>
    <n v="235"/>
    <n v="94.956765957446805"/>
    <n v="20.852170212765959"/>
    <n v="347"/>
    <n v="312"/>
    <n v="145.90431861273865"/>
    <n v="40.546704972219999"/>
    <n v="72.275128205128212"/>
    <n v="16.459166666666668"/>
    <n v="2019"/>
    <x v="3"/>
  </r>
  <r>
    <n v="5835"/>
    <s v="常德柳明路店"/>
    <x v="0"/>
    <s v="直营"/>
    <m/>
    <x v="0"/>
    <d v="2014-09-30T00:00:00"/>
    <d v="2014-09-30T00:00:00"/>
    <n v="52860.84"/>
    <n v="0.230983178475197"/>
    <n v="12209.9648400688"/>
    <n v="26430.42"/>
    <n v="0.35037430354871402"/>
    <n v="9260.5400000000009"/>
    <n v="330"/>
    <n v="79.092181818181814"/>
    <n v="27.062242424242427"/>
    <n v="1919"/>
    <n v="330"/>
    <n v="144.82421917808219"/>
    <n v="33.451958465941921"/>
    <n v="80.092181818181814"/>
    <n v="28.062242424242427"/>
    <n v="2014"/>
    <x v="0"/>
  </r>
  <r>
    <n v="8136"/>
    <s v="高安安居店"/>
    <x v="5"/>
    <s v="控股"/>
    <s v="江西天顺"/>
    <x v="18"/>
    <d v="2014-07-24T00:00:00"/>
    <d v="2018-10-23T00:00:00"/>
    <n v="52797.802119628497"/>
    <n v="0.25551852803231501"/>
    <n v="13490.816680948899"/>
    <n v="27843.38"/>
    <n v="0.33570672813429903"/>
    <n v="9347.20999999999"/>
    <n v="275"/>
    <n v="100.24865454545454"/>
    <n v="32.989854545454506"/>
    <n v="435"/>
    <n v="330"/>
    <n v="144.65151265651642"/>
    <n v="36.961141591640818"/>
    <n v="84.373878787878795"/>
    <n v="28.324878787878756"/>
    <n v="2014"/>
    <x v="0"/>
  </r>
  <r>
    <n v="5368"/>
    <s v="龙山北正街店"/>
    <x v="0"/>
    <s v="直营"/>
    <m/>
    <x v="0"/>
    <d v="2011-03-26T00:00:00"/>
    <d v="2011-03-26T00:00:00"/>
    <n v="52775.76"/>
    <n v="0.26501677003861301"/>
    <n v="13986.461451532999"/>
    <n v="26387.88"/>
    <n v="0.32965020304776299"/>
    <n v="8698.77"/>
    <n v="330"/>
    <n v="78.963272727272724"/>
    <n v="25.359909090909092"/>
    <n v="3203"/>
    <n v="330"/>
    <n v="144.59112328767125"/>
    <n v="38.319072469953426"/>
    <n v="79.963272727272724"/>
    <n v="26.359909090909092"/>
    <n v="2011"/>
    <x v="0"/>
  </r>
  <r>
    <n v="8836"/>
    <s v="石家庄白佛店"/>
    <x v="9"/>
    <s v="控股"/>
    <s v="河北新兴"/>
    <x v="26"/>
    <d v="2008-08-26T00:00:00"/>
    <d v="2019-09-07T00:00:00"/>
    <n v="52716.457012986997"/>
    <n v="0.268741583646187"/>
    <n v="14167.104141886301"/>
    <n v="4835.22"/>
    <n v="0.15043162462101001"/>
    <n v="727.37"/>
    <n v="77"/>
    <n v="61.795064935064936"/>
    <n v="8.4463636363636372"/>
    <n v="116"/>
    <n v="81"/>
    <n v="144.42864935064929"/>
    <n v="38.813983950373427"/>
    <n v="59.694074074074081"/>
    <n v="8.9798765432098762"/>
    <n v="2008"/>
    <x v="0"/>
  </r>
  <r>
    <n v="5836"/>
    <s v="长沙望岳路店"/>
    <x v="4"/>
    <s v="直营"/>
    <m/>
    <x v="0"/>
    <d v="2014-09-30T00:00:00"/>
    <d v="2014-09-30T00:00:00"/>
    <n v="52670.977500000001"/>
    <n v="0.23217459656984499"/>
    <n v="12228.8629520019"/>
    <n v="45800.85"/>
    <n v="0.177692117067696"/>
    <n v="8138.45"/>
    <n v="330"/>
    <n v="137.79045454545454"/>
    <n v="23.661969696969695"/>
    <n v="1919"/>
    <n v="330"/>
    <n v="144.30404794520547"/>
    <n v="33.503734115073698"/>
    <n v="138.79045454545454"/>
    <n v="24.661969696969695"/>
    <n v="2014"/>
    <x v="0"/>
  </r>
  <r>
    <n v="6372"/>
    <s v="淮安深圳路店"/>
    <x v="3"/>
    <s v="直营"/>
    <m/>
    <x v="0"/>
    <d v="2016-06-30T00:00:00"/>
    <d v="2016-06-30T00:00:00"/>
    <n v="52620.781398832201"/>
    <n v="0.27912769971183299"/>
    <n v="14687.917668895299"/>
    <n v="22281.26"/>
    <n v="0.29305658656646899"/>
    <n v="6529.67"/>
    <n v="235"/>
    <n v="93.813872340425519"/>
    <n v="26.785829787234043"/>
    <n v="1280"/>
    <n v="330"/>
    <n v="144.1665243803622"/>
    <n v="40.240870325740545"/>
    <n v="67.518969696969691"/>
    <n v="19.786878787878788"/>
    <n v="2016"/>
    <x v="1"/>
  </r>
  <r>
    <n v="8977"/>
    <s v="北京马家堡店"/>
    <x v="9"/>
    <s v="控股"/>
    <s v="河北新兴"/>
    <x v="29"/>
    <d v="2008-10-01T00:00:00"/>
    <d v="2019-09-20T00:00:00"/>
    <n v="52353.429210526301"/>
    <n v="0.24065300028637401"/>
    <n v="12599.0098147935"/>
    <n v="3554.67"/>
    <n v="0.23055304711829799"/>
    <n v="819.54"/>
    <n v="57"/>
    <n v="61.362631578947372"/>
    <n v="13.377894736842105"/>
    <n v="103"/>
    <n v="68"/>
    <n v="143.43405263157891"/>
    <n v="34.517835109023288"/>
    <n v="52.274558823529411"/>
    <n v="12.052058823529411"/>
    <n v="2008"/>
    <x v="0"/>
  </r>
  <r>
    <n v="5164"/>
    <s v="宁乡花明路店"/>
    <x v="4"/>
    <s v="直营"/>
    <m/>
    <x v="0"/>
    <d v="2010-10-30T00:00:00"/>
    <d v="2010-10-30T00:00:00"/>
    <n v="52349.832000000002"/>
    <n v="0.22884676812346999"/>
    <n v="11980.089865006599"/>
    <n v="29083.24"/>
    <n v="0.34756134460947302"/>
    <n v="10108.209999999999"/>
    <n v="330"/>
    <n v="87.131030303030315"/>
    <n v="29.630939393939393"/>
    <n v="3350"/>
    <n v="330"/>
    <n v="143.42419726027398"/>
    <n v="32.822164013716709"/>
    <n v="88.131030303030315"/>
    <n v="30.630939393939393"/>
    <n v="2010"/>
    <x v="0"/>
  </r>
  <r>
    <n v="8821"/>
    <s v="石家庄二院店"/>
    <x v="9"/>
    <s v="控股"/>
    <s v="河北新兴"/>
    <x v="26"/>
    <d v="2006-11-03T00:00:00"/>
    <d v="2019-09-07T00:00:00"/>
    <n v="52314.841666666704"/>
    <n v="0.271151709116151"/>
    <n v="14185.2587300575"/>
    <n v="4673.75"/>
    <n v="0.20656860123027501"/>
    <n v="965.45"/>
    <n v="75"/>
    <n v="61.31666666666667"/>
    <n v="11.872666666666667"/>
    <n v="116"/>
    <n v="81"/>
    <n v="143.32833333333343"/>
    <n v="38.863722548102736"/>
    <n v="57.700617283950621"/>
    <n v="11.919135802469137"/>
    <n v="2006"/>
    <x v="0"/>
  </r>
  <r>
    <n v="8855"/>
    <s v="石家庄平安店"/>
    <x v="9"/>
    <s v="控股"/>
    <s v="河北新兴"/>
    <x v="26"/>
    <d v="2009-10-16T00:00:00"/>
    <d v="2019-09-07T00:00:00"/>
    <n v="52264.287565789498"/>
    <n v="0.26944839848885199"/>
    <n v="14082.528582762799"/>
    <n v="4731.49"/>
    <n v="0.26775286431969603"/>
    <n v="1266.8699999999999"/>
    <n v="76"/>
    <n v="61.25644736842105"/>
    <n v="15.669342105263155"/>
    <n v="116"/>
    <n v="81"/>
    <n v="143.18982894736848"/>
    <n v="38.582270089761096"/>
    <n v="58.413456790123455"/>
    <n v="15.64037037037037"/>
    <n v="2009"/>
    <x v="0"/>
  </r>
  <r>
    <n v="6030"/>
    <s v="南京潭桥店"/>
    <x v="3"/>
    <s v="直营"/>
    <m/>
    <x v="2"/>
    <d v="2015-10-24T00:00:00"/>
    <d v="2015-10-24T00:00:00"/>
    <n v="52252.576999999997"/>
    <n v="0.260286957740679"/>
    <n v="13600.6643014406"/>
    <n v="36036.26"/>
    <n v="0.286961521534144"/>
    <n v="10341.02"/>
    <n v="330"/>
    <n v="108.20078787878788"/>
    <n v="30.336424242424243"/>
    <n v="1530"/>
    <n v="330"/>
    <n v="143.15774520547944"/>
    <n v="37.262093976549586"/>
    <n v="109.20078787878788"/>
    <n v="31.336424242424243"/>
    <n v="2015"/>
    <x v="0"/>
  </r>
  <r>
    <n v="7153"/>
    <s v="武汉奥山世纪城店"/>
    <x v="8"/>
    <s v="直营"/>
    <m/>
    <x v="3"/>
    <d v="2017-05-31T00:00:00"/>
    <d v="2017-05-31T00:00:00"/>
    <n v="51790.065999999999"/>
    <n v="0.25363750521429701"/>
    <n v="13135.903135123801"/>
    <n v="45034.84"/>
    <n v="0.23443782635843699"/>
    <n v="10557.87"/>
    <n v="330"/>
    <n v="135.46921212121211"/>
    <n v="30.993545454545458"/>
    <n v="945"/>
    <n v="330"/>
    <n v="141.89059178082192"/>
    <n v="35.988775712667945"/>
    <n v="136.46921212121211"/>
    <n v="31.993545454545458"/>
    <n v="2017"/>
    <x v="2"/>
  </r>
  <r>
    <n v="5680"/>
    <s v="莲塘三小店"/>
    <x v="5"/>
    <s v="直营"/>
    <m/>
    <x v="9"/>
    <d v="2013-09-07T00:00:00"/>
    <d v="2013-09-07T00:00:00"/>
    <n v="51679.927000000003"/>
    <n v="0.25062071831967397"/>
    <n v="12952.060427448299"/>
    <n v="39753.79"/>
    <n v="0.26806324629676798"/>
    <n v="10656.53"/>
    <n v="330"/>
    <n v="119.46603030303031"/>
    <n v="31.292515151515154"/>
    <n v="2307"/>
    <n v="330"/>
    <n v="141.58884109589042"/>
    <n v="35.485097061502188"/>
    <n v="120.46603030303031"/>
    <n v="32.292515151515154"/>
    <n v="2013"/>
    <x v="0"/>
  </r>
  <r>
    <n v="5652"/>
    <s v="湘潭砂子岭店"/>
    <x v="4"/>
    <s v="直营"/>
    <m/>
    <x v="0"/>
    <d v="2013-05-25T00:00:00"/>
    <d v="2013-05-25T00:00:00"/>
    <n v="51543.99"/>
    <n v="0.25043026746064101"/>
    <n v="12908.1752016886"/>
    <n v="28635.55"/>
    <n v="0.20164061804295699"/>
    <n v="5774.09"/>
    <n v="330"/>
    <n v="85.774393939393931"/>
    <n v="16.497242424242426"/>
    <n v="2412"/>
    <n v="330"/>
    <n v="141.21641095890411"/>
    <n v="35.364863566270138"/>
    <n v="86.774393939393931"/>
    <n v="17.497242424242426"/>
    <n v="2013"/>
    <x v="0"/>
  </r>
  <r>
    <n v="7019"/>
    <s v="武汉麒麟路店"/>
    <x v="8"/>
    <s v="直营"/>
    <m/>
    <x v="3"/>
    <d v="2016-01-23T00:00:00"/>
    <d v="2016-01-23T00:00:00"/>
    <n v="51260.640500000001"/>
    <n v="0.25522083223500303"/>
    <n v="13082.783329309301"/>
    <n v="44574.47"/>
    <n v="0.171074608402523"/>
    <n v="7625.56"/>
    <n v="330"/>
    <n v="134.07415151515153"/>
    <n v="22.107757575757578"/>
    <n v="1439"/>
    <n v="330"/>
    <n v="140.44011095890411"/>
    <n v="35.843241998107672"/>
    <n v="135.07415151515153"/>
    <n v="23.107757575757578"/>
    <n v="2016"/>
    <x v="1"/>
  </r>
  <r>
    <n v="6430"/>
    <s v="佳和御庭世纪店"/>
    <x v="3"/>
    <s v="直营"/>
    <s v="江苏佳和"/>
    <x v="0"/>
    <d v="2016-06-22T00:00:00"/>
    <d v="2016-06-22T00:00:00"/>
    <n v="51129.479500000001"/>
    <n v="0.275033005801052"/>
    <n v="14062.2944319283"/>
    <n v="35261.71"/>
    <n v="0.377760182362115"/>
    <n v="13320.47"/>
    <n v="330"/>
    <n v="105.85366666666667"/>
    <n v="39.365060606060602"/>
    <n v="1288"/>
    <n v="330"/>
    <n v="140.08076575342466"/>
    <n v="38.526834060077533"/>
    <n v="106.85366666666667"/>
    <n v="40.365060606060602"/>
    <n v="2016"/>
    <x v="1"/>
  </r>
  <r>
    <n v="7389"/>
    <s v="宜昌清江润城店"/>
    <x v="7"/>
    <s v="直营"/>
    <m/>
    <x v="0"/>
    <d v="2017-10-31T00:00:00"/>
    <d v="2017-10-31T00:00:00"/>
    <n v="51043.92"/>
    <n v="0.27568963822805598"/>
    <n v="14072.279838541799"/>
    <n v="31902.45"/>
    <n v="0.36557035588175801"/>
    <n v="11662.59"/>
    <n v="330"/>
    <n v="95.674090909090907"/>
    <n v="34.341181818181816"/>
    <n v="792"/>
    <n v="330"/>
    <n v="139.84635616438356"/>
    <n v="38.55419133847068"/>
    <n v="96.674090909090907"/>
    <n v="35.341181818181816"/>
    <n v="2017"/>
    <x v="2"/>
  </r>
  <r>
    <n v="8955"/>
    <s v="邯郸友谊店"/>
    <x v="9"/>
    <s v="控股"/>
    <s v="河北新兴"/>
    <x v="28"/>
    <d v="2015-01-01T00:00:00"/>
    <d v="2019-09-03T00:00:00"/>
    <n v="50906.320571428601"/>
    <n v="0.218036789596876"/>
    <n v="11099.450707583699"/>
    <n v="2122.36"/>
    <n v="0.37832884147835399"/>
    <n v="802.95"/>
    <n v="35"/>
    <n v="59.638857142857148"/>
    <n v="21.941428571428574"/>
    <n v="120"/>
    <n v="85"/>
    <n v="139.46937142857152"/>
    <n v="30.409453993379998"/>
    <n v="24.96894117647059"/>
    <n v="9.4464705882352948"/>
    <n v="2015"/>
    <x v="0"/>
  </r>
  <r>
    <n v="8342"/>
    <s v="长沙晟通城店"/>
    <x v="4"/>
    <s v="直营"/>
    <m/>
    <x v="0"/>
    <d v="2018-08-30T00:00:00"/>
    <d v="2018-08-30T00:00:00"/>
    <n v="50848.631999999998"/>
    <n v="0.25312919686211599"/>
    <n v="12871.273379697301"/>
    <n v="28249.24"/>
    <n v="0.28065463000066498"/>
    <n v="7928.28"/>
    <n v="330"/>
    <n v="84.603757575757584"/>
    <n v="23.02509090909091"/>
    <n v="489"/>
    <n v="330"/>
    <n v="139.3113205479452"/>
    <n v="35.263762684102197"/>
    <n v="85.603757575757584"/>
    <n v="24.02509090909091"/>
    <n v="2018"/>
    <x v="4"/>
  </r>
  <r>
    <n v="7077"/>
    <s v="荆门苏畈桥店"/>
    <x v="7"/>
    <s v="直营"/>
    <m/>
    <x v="0"/>
    <d v="2010-05-29T00:00:00"/>
    <d v="2010-05-29T00:00:00"/>
    <n v="50761.760000000002"/>
    <n v="0.27314625844845097"/>
    <n v="13865.3848162582"/>
    <n v="31726.1"/>
    <n v="0.275019305871191"/>
    <n v="8725.2900000000009"/>
    <n v="330"/>
    <n v="95.139696969696971"/>
    <n v="25.440272727272731"/>
    <n v="3504"/>
    <n v="330"/>
    <n v="139.07331506849314"/>
    <n v="37.987355660981372"/>
    <n v="96.139696969696971"/>
    <n v="26.440272727272731"/>
    <n v="2010"/>
    <x v="0"/>
  </r>
  <r>
    <n v="6017"/>
    <s v="南昌象湖路店"/>
    <x v="5"/>
    <s v="直营"/>
    <m/>
    <x v="3"/>
    <d v="2015-08-28T00:00:00"/>
    <d v="2015-08-28T00:00:00"/>
    <n v="50700.142999999996"/>
    <n v="0.26809226078348802"/>
    <n v="13592.3159589161"/>
    <n v="39000.11"/>
    <n v="0.18513793935452999"/>
    <n v="7220.4"/>
    <n v="330"/>
    <n v="117.18215151515152"/>
    <n v="20.88"/>
    <n v="1587"/>
    <n v="330"/>
    <n v="138.904501369863"/>
    <n v="37.239221805249592"/>
    <n v="118.18215151515152"/>
    <n v="21.88"/>
    <n v="2015"/>
    <x v="0"/>
  </r>
  <r>
    <n v="5073"/>
    <s v="株洲文化路店"/>
    <x v="4"/>
    <s v="直营"/>
    <m/>
    <x v="0"/>
    <d v="2008-06-28T00:00:00"/>
    <d v="2008-06-28T00:00:00"/>
    <n v="50515.883999999998"/>
    <n v="0.25525749484954402"/>
    <n v="12894.557999950201"/>
    <n v="28064.38"/>
    <n v="0.157074555005313"/>
    <n v="4408.2"/>
    <n v="330"/>
    <n v="84.043575757575766"/>
    <n v="12.358181818181817"/>
    <n v="4204"/>
    <n v="330"/>
    <n v="138.39968219178081"/>
    <n v="35.327556164247127"/>
    <n v="85.043575757575766"/>
    <n v="13.358181818181817"/>
    <n v="2008"/>
    <x v="0"/>
  </r>
  <r>
    <n v="8935"/>
    <s v="三河第八店"/>
    <x v="9"/>
    <s v="控股"/>
    <s v="河北新兴"/>
    <x v="30"/>
    <d v="2012-01-01T00:00:00"/>
    <d v="2019-09-05T00:00:00"/>
    <n v="50503.120714285702"/>
    <n v="0.266609145976823"/>
    <n v="13464.5938828001"/>
    <n v="2105.5500000000002"/>
    <n v="0.293576500201847"/>
    <n v="618.14"/>
    <n v="35"/>
    <n v="59.158571428571435"/>
    <n v="16.661142857142856"/>
    <n v="118"/>
    <n v="83"/>
    <n v="138.36471428571426"/>
    <n v="36.889298309041372"/>
    <n v="25.368072289156629"/>
    <n v="7.4474698795180725"/>
    <n v="2012"/>
    <x v="0"/>
  </r>
  <r>
    <n v="8839"/>
    <s v="石家庄育才店"/>
    <x v="9"/>
    <s v="控股"/>
    <s v="河北新兴"/>
    <x v="26"/>
    <d v="2009-02-10T00:00:00"/>
    <d v="2019-09-07T00:00:00"/>
    <n v="50502.597948718001"/>
    <n v="0.27307147227612699"/>
    <n v="13790.818775625699"/>
    <n v="4692.32"/>
    <n v="0.28463531898932698"/>
    <n v="1335.6"/>
    <n v="78"/>
    <n v="59.157948717948713"/>
    <n v="16.123076923076923"/>
    <n v="116"/>
    <n v="81"/>
    <n v="138.3632820512822"/>
    <n v="37.783065138700543"/>
    <n v="57.929876543209872"/>
    <n v="16.488888888888887"/>
    <n v="2009"/>
    <x v="0"/>
  </r>
  <r>
    <n v="5219"/>
    <s v="豫园店"/>
    <x v="2"/>
    <s v="直营"/>
    <m/>
    <x v="0"/>
    <d v="2009-11-14T00:00:00"/>
    <d v="2009-11-14T00:00:00"/>
    <n v="50438.290250142301"/>
    <n v="0.25483793087422302"/>
    <n v="12853.589524179801"/>
    <n v="42748.89"/>
    <n v="0.29995936736603002"/>
    <n v="12822.93"/>
    <n v="330"/>
    <n v="128.54209090909092"/>
    <n v="37.857363636363637"/>
    <n v="3700"/>
    <n v="330"/>
    <n v="138.18709657573234"/>
    <n v="35.215313764876164"/>
    <n v="129.54209090909092"/>
    <n v="38.857363636363637"/>
    <n v="2009"/>
    <x v="0"/>
  </r>
  <r>
    <n v="6947"/>
    <s v="武汉涂家岭店"/>
    <x v="8"/>
    <s v="直营"/>
    <m/>
    <x v="9"/>
    <d v="2013-10-19T00:00:00"/>
    <d v="2013-10-19T00:00:00"/>
    <n v="50410.583500000001"/>
    <n v="0.24779739622314501"/>
    <n v="12491.611333389401"/>
    <n v="43835.29"/>
    <n v="0.26437215312137802"/>
    <n v="11588.83"/>
    <n v="330"/>
    <n v="131.83421212121212"/>
    <n v="34.117666666666665"/>
    <n v="2265"/>
    <n v="330"/>
    <n v="138.11118767123287"/>
    <n v="34.223592694217537"/>
    <n v="132.83421212121212"/>
    <n v="35.117666666666665"/>
    <n v="2013"/>
    <x v="0"/>
  </r>
  <r>
    <n v="7361"/>
    <s v="长沙咸嘉湖西路店"/>
    <x v="4"/>
    <s v="直营"/>
    <m/>
    <x v="0"/>
    <d v="2017-11-11T00:00:00"/>
    <d v="2017-11-11T00:00:00"/>
    <n v="50335.614000000001"/>
    <n v="0.263498469084475"/>
    <n v="13263.3572294271"/>
    <n v="27964.23"/>
    <n v="0.178392181726441"/>
    <n v="4988.6000000000004"/>
    <n v="330"/>
    <n v="83.74009090909091"/>
    <n v="14.116969696969699"/>
    <n v="781"/>
    <n v="330"/>
    <n v="137.90579178082191"/>
    <n v="36.33796501212904"/>
    <n v="84.74009090909091"/>
    <n v="15.116969696969699"/>
    <n v="2017"/>
    <x v="2"/>
  </r>
  <r>
    <n v="5026"/>
    <s v="南县东红店"/>
    <x v="0"/>
    <s v="直营"/>
    <m/>
    <x v="0"/>
    <d v="2005-01-30T00:00:00"/>
    <d v="2005-01-30T00:00:00"/>
    <n v="50325.012000000002"/>
    <n v="0.248049453531512"/>
    <n v="12483.091725566799"/>
    <n v="27958.34"/>
    <n v="0.25759576569996601"/>
    <n v="7201.95"/>
    <n v="330"/>
    <n v="83.722242424242424"/>
    <n v="20.824090909090909"/>
    <n v="5449"/>
    <n v="330"/>
    <n v="137.87674520547947"/>
    <n v="34.200251302922737"/>
    <n v="84.722242424242424"/>
    <n v="21.824090909090909"/>
    <n v="2005"/>
    <x v="0"/>
  </r>
  <r>
    <n v="8368"/>
    <s v="长沙福城路店"/>
    <x v="4"/>
    <s v="直营"/>
    <m/>
    <x v="0"/>
    <d v="2018-09-28T00:00:00"/>
    <d v="2018-09-28T00:00:00"/>
    <n v="50139.128857938696"/>
    <n v="0.25485450026977302"/>
    <n v="12778.1826290517"/>
    <n v="27397.18"/>
    <n v="0.26704719244827402"/>
    <n v="7316.34"/>
    <n v="330"/>
    <n v="82.021757575757576"/>
    <n v="21.170727272727273"/>
    <n v="460"/>
    <n v="330"/>
    <n v="137.36747632311972"/>
    <n v="35.008719531648495"/>
    <n v="83.021757575757576"/>
    <n v="22.170727272727273"/>
    <n v="2018"/>
    <x v="4"/>
  </r>
  <r>
    <n v="6974"/>
    <s v="武汉民意一路店"/>
    <x v="8"/>
    <s v="直营"/>
    <m/>
    <x v="9"/>
    <d v="2014-09-13T00:00:00"/>
    <d v="2014-09-13T00:00:00"/>
    <n v="50098.29"/>
    <n v="0.26113120614843699"/>
    <n v="13082.2268936742"/>
    <n v="33398.86"/>
    <n v="0.136439686863564"/>
    <n v="4556.93"/>
    <n v="330"/>
    <n v="100.20866666666667"/>
    <n v="12.808878787878788"/>
    <n v="1936"/>
    <n v="330"/>
    <n v="137.2555890410959"/>
    <n v="35.841717516915615"/>
    <n v="101.20866666666667"/>
    <n v="13.808878787878788"/>
    <n v="2014"/>
    <x v="0"/>
  </r>
  <r>
    <n v="6952"/>
    <s v="武汉俊才街店"/>
    <x v="8"/>
    <s v="直营"/>
    <m/>
    <x v="9"/>
    <d v="2013-12-28T00:00:00"/>
    <d v="2013-12-28T00:00:00"/>
    <n v="49862.873"/>
    <n v="0.23957759082121899"/>
    <n v="11946.026984764399"/>
    <n v="43359.02"/>
    <n v="0.22271674959443299"/>
    <n v="9656.7800000000007"/>
    <n v="330"/>
    <n v="130.39096969696968"/>
    <n v="28.262969696969698"/>
    <n v="2195"/>
    <n v="330"/>
    <n v="136.61061095890412"/>
    <n v="32.728841054149036"/>
    <n v="131.39096969696968"/>
    <n v="29.262969696969698"/>
    <n v="2013"/>
    <x v="0"/>
  </r>
  <r>
    <n v="8846"/>
    <s v="石家庄东风店"/>
    <x v="9"/>
    <s v="控股"/>
    <s v="河北新兴"/>
    <x v="26"/>
    <d v="2009-11-01T00:00:00"/>
    <d v="2019-09-07T00:00:00"/>
    <n v="49663.936315789499"/>
    <n v="0.27871944698539097"/>
    <n v="13842.304865054501"/>
    <n v="4496.08"/>
    <n v="0.21366835109695601"/>
    <n v="960.67"/>
    <n v="76"/>
    <n v="58.158947368421053"/>
    <n v="11.640394736842104"/>
    <n v="116"/>
    <n v="81"/>
    <n v="136.06557894736849"/>
    <n v="37.924122917957533"/>
    <n v="55.507160493827158"/>
    <n v="11.860123456790124"/>
    <n v="2009"/>
    <x v="0"/>
  </r>
  <r>
    <n v="6483"/>
    <s v="郴州健康路店"/>
    <x v="1"/>
    <s v="直营"/>
    <m/>
    <x v="0"/>
    <d v="2016-08-13T00:00:00"/>
    <d v="2016-08-13T00:00:00"/>
    <n v="49662.26"/>
    <n v="0.26572966320565899"/>
    <n v="13196.735623831901"/>
    <n v="24831.13"/>
    <n v="0.34249951572884502"/>
    <n v="8504.65"/>
    <n v="330"/>
    <n v="74.245848484848494"/>
    <n v="24.771666666666665"/>
    <n v="1236"/>
    <n v="330"/>
    <n v="136.06098630136987"/>
    <n v="36.155440065292879"/>
    <n v="75.245848484848494"/>
    <n v="25.771666666666665"/>
    <n v="2016"/>
    <x v="1"/>
  </r>
  <r>
    <n v="8971"/>
    <s v="北京立水桥店"/>
    <x v="9"/>
    <s v="控股"/>
    <s v="河北新兴"/>
    <x v="29"/>
    <d v="2010-03-05T00:00:00"/>
    <d v="2019-09-20T00:00:00"/>
    <n v="49416.5217307692"/>
    <n v="0.23878441407560899"/>
    <n v="11799.895187136301"/>
    <n v="3060.94"/>
    <n v="0.32491652890942002"/>
    <n v="994.55"/>
    <n v="52"/>
    <n v="57.864230769230772"/>
    <n v="18.125961538461539"/>
    <n v="103"/>
    <n v="68"/>
    <n v="135.38773076923067"/>
    <n v="32.328479964756987"/>
    <n v="45.013823529411766"/>
    <n v="14.625735294117646"/>
    <n v="2010"/>
    <x v="0"/>
  </r>
  <r>
    <n v="7404"/>
    <s v="长沙井塘路店"/>
    <x v="4"/>
    <s v="直营"/>
    <m/>
    <x v="0"/>
    <d v="2017-11-30T00:00:00"/>
    <d v="2017-11-30T00:00:00"/>
    <n v="48865.086000000003"/>
    <n v="0.23397945841327999"/>
    <n v="11433.4263575983"/>
    <n v="27147.27"/>
    <n v="0.18228389079270199"/>
    <n v="4948.51"/>
    <n v="330"/>
    <n v="81.264454545454541"/>
    <n v="13.99548484848485"/>
    <n v="762"/>
    <n v="330"/>
    <n v="133.8769479452055"/>
    <n v="31.324455774241919"/>
    <n v="82.264454545454541"/>
    <n v="14.99548484848485"/>
    <n v="2017"/>
    <x v="2"/>
  </r>
  <r>
    <n v="7609"/>
    <s v="南京悦民路店"/>
    <x v="3"/>
    <s v="直营"/>
    <m/>
    <x v="20"/>
    <d v="2018-04-21T00:00:00"/>
    <d v="2018-04-21T00:00:00"/>
    <n v="48743.258000000002"/>
    <n v="0.25255126061553301"/>
    <n v="12310.1712544082"/>
    <n v="33616.04"/>
    <n v="0.28589595919090999"/>
    <n v="9610.69"/>
    <n v="330"/>
    <n v="100.86678787878787"/>
    <n v="28.123303030303031"/>
    <n v="620"/>
    <n v="330"/>
    <n v="133.54317260273973"/>
    <n v="33.726496587419724"/>
    <n v="101.86678787878787"/>
    <n v="29.123303030303031"/>
    <n v="2018"/>
    <x v="4"/>
  </r>
  <r>
    <n v="8338"/>
    <s v="南通外环西路店"/>
    <x v="3"/>
    <s v="直营"/>
    <m/>
    <x v="0"/>
    <d v="2018-12-08T00:00:00"/>
    <d v="2018-12-08T00:00:00"/>
    <n v="48522.735485513302"/>
    <n v="0.273483372891628"/>
    <n v="13270.1613625065"/>
    <n v="21332.89"/>
    <n v="0.238328234008613"/>
    <n v="5084.2299999999996"/>
    <n v="244"/>
    <n v="86.42987704918032"/>
    <n v="19.83700819672131"/>
    <n v="389"/>
    <n v="330"/>
    <n v="132.93900133017343"/>
    <n v="36.356606472620548"/>
    <n v="64.645121212121211"/>
    <n v="15.406757575757574"/>
    <n v="2018"/>
    <x v="4"/>
  </r>
  <r>
    <n v="6236"/>
    <s v="南京珠江路二店"/>
    <x v="3"/>
    <s v="直营"/>
    <m/>
    <x v="2"/>
    <d v="2016-06-25T00:00:00"/>
    <d v="2016-06-25T00:00:00"/>
    <n v="48507.408000000003"/>
    <n v="0.26028092289698201"/>
    <n v="12625.5529215804"/>
    <n v="40422.839999999997"/>
    <n v="0.27349760679853302"/>
    <n v="11055.55"/>
    <n v="330"/>
    <n v="121.49345454545454"/>
    <n v="32.501666666666665"/>
    <n v="1285"/>
    <n v="330"/>
    <n v="132.8970082191781"/>
    <n v="34.590555949535343"/>
    <n v="122.49345454545454"/>
    <n v="33.501666666666665"/>
    <n v="2016"/>
    <x v="1"/>
  </r>
  <r>
    <n v="7948"/>
    <s v="长沙洞井中路店"/>
    <x v="4"/>
    <s v="直营"/>
    <m/>
    <x v="0"/>
    <d v="2018-06-23T00:00:00"/>
    <d v="2018-06-23T00:00:00"/>
    <n v="48465.54"/>
    <n v="0.266800287240266"/>
    <n v="12930.619993254601"/>
    <n v="26925.3"/>
    <n v="0.13227559210110901"/>
    <n v="3561.56"/>
    <n v="330"/>
    <n v="80.591818181818184"/>
    <n v="9.7926060606060599"/>
    <n v="557"/>
    <n v="330"/>
    <n v="132.78230136986301"/>
    <n v="35.426356145903014"/>
    <n v="81.591818181818184"/>
    <n v="10.79260606060606"/>
    <n v="2018"/>
    <x v="4"/>
  </r>
  <r>
    <n v="5837"/>
    <s v="上海龙江路店"/>
    <x v="2"/>
    <s v="直营"/>
    <m/>
    <x v="0"/>
    <d v="2014-10-31T00:00:00"/>
    <d v="2014-10-31T00:00:00"/>
    <n v="48378.160008768398"/>
    <n v="0.25427461121175798"/>
    <n v="12301.3378273698"/>
    <n v="41002.83"/>
    <n v="0.30112067874339399"/>
    <n v="12346.8"/>
    <n v="330"/>
    <n v="123.251"/>
    <n v="36.414545454545454"/>
    <n v="1888"/>
    <n v="330"/>
    <n v="132.54290413361204"/>
    <n v="33.702295417451509"/>
    <n v="124.251"/>
    <n v="37.414545454545454"/>
    <n v="2014"/>
    <x v="0"/>
  </r>
  <r>
    <n v="6964"/>
    <s v="武汉江博社区店"/>
    <x v="8"/>
    <s v="直营"/>
    <m/>
    <x v="9"/>
    <d v="2014-06-21T00:00:00"/>
    <d v="2014-06-21T00:00:00"/>
    <n v="48280.91"/>
    <n v="0.25508799004258298"/>
    <n v="12315.8802893268"/>
    <n v="41983.4"/>
    <n v="0.23455246597464699"/>
    <n v="9847.3100000000104"/>
    <n v="330"/>
    <n v="126.22242424242425"/>
    <n v="28.840333333333366"/>
    <n v="2020"/>
    <n v="330"/>
    <n v="132.27646575342467"/>
    <n v="33.742137778977536"/>
    <n v="127.22242424242425"/>
    <n v="29.840333333333366"/>
    <n v="2014"/>
    <x v="0"/>
  </r>
  <r>
    <n v="8113"/>
    <s v="长沙晚报大道店"/>
    <x v="4"/>
    <s v="收购"/>
    <s v="庆元堂"/>
    <x v="50"/>
    <s v="2003年"/>
    <d v="2018-06-27T00:00:00"/>
    <n v="48187.08"/>
    <n v="0.25242771725731"/>
    <n v="12163.7546056954"/>
    <n v="26770.6"/>
    <n v="0.239300202460909"/>
    <n v="6406.21"/>
    <n v="330"/>
    <n v="80.123030303030305"/>
    <n v="18.412757575757574"/>
    <n v="553"/>
    <n v="330"/>
    <n v="132.01939726027399"/>
    <n v="33.325355084096984"/>
    <n v="81.123030303030305"/>
    <n v="19.412757575757574"/>
    <n v="2003"/>
    <x v="0"/>
  </r>
  <r>
    <n v="7613"/>
    <s v="郴州五岭大道店"/>
    <x v="1"/>
    <s v="直营"/>
    <m/>
    <x v="0"/>
    <d v="2018-02-10T00:00:00"/>
    <d v="2018-02-10T00:00:00"/>
    <n v="48003.72"/>
    <n v="0.26627086795747901"/>
    <n v="12781.9921895878"/>
    <n v="24001.86"/>
    <n v="0.255572276481906"/>
    <n v="6134.21"/>
    <n v="330"/>
    <n v="71.732909090909089"/>
    <n v="17.58851515151515"/>
    <n v="690"/>
    <n v="330"/>
    <n v="131.51704109589042"/>
    <n v="35.019156683802194"/>
    <n v="72.732909090909089"/>
    <n v="18.58851515151515"/>
    <n v="2018"/>
    <x v="4"/>
  </r>
  <r>
    <n v="8677"/>
    <s v="石家正定聚祥店"/>
    <x v="9"/>
    <s v="控股"/>
    <s v="河北新兴"/>
    <x v="26"/>
    <d v="2017-02-03T00:00:00"/>
    <d v="2019-09-07T00:00:00"/>
    <n v="47960.118384615402"/>
    <n v="0.27871944698539097"/>
    <n v="13367.417673513901"/>
    <n v="3713.41"/>
    <n v="0.18513980411535499"/>
    <n v="687.5"/>
    <n v="65"/>
    <n v="56.129384615384616"/>
    <n v="9.5769230769230766"/>
    <n v="116"/>
    <n v="81"/>
    <n v="131.39758461538466"/>
    <n v="36.623062119216165"/>
    <n v="45.844567901234569"/>
    <n v="8.4876543209876552"/>
    <n v="2017"/>
    <x v="2"/>
  </r>
  <r>
    <n v="7857"/>
    <s v="祁东健康中心店"/>
    <x v="1"/>
    <s v="收购"/>
    <s v="国大健康"/>
    <x v="17"/>
    <s v="2013年"/>
    <d v="2018-06-03T00:00:00"/>
    <n v="47880.508590551202"/>
    <n v="0.26627086795747901"/>
    <n v="12749.184580651599"/>
    <n v="7371.59"/>
    <n v="0.27067973123844402"/>
    <n v="1995.34"/>
    <n v="127"/>
    <n v="57.044015748031498"/>
    <n v="14.711338582677165"/>
    <n v="577"/>
    <n v="330"/>
    <n v="131.17947559055125"/>
    <n v="34.929272823703009"/>
    <n v="22.338151515151516"/>
    <n v="6.0464848484848481"/>
    <n v="2013"/>
    <x v="0"/>
  </r>
  <r>
    <n v="6248"/>
    <s v="新建礼步湖店"/>
    <x v="5"/>
    <s v="直营"/>
    <m/>
    <x v="3"/>
    <d v="2016-04-23T00:00:00"/>
    <d v="2016-04-23T00:00:00"/>
    <n v="47797.708512894496"/>
    <n v="0.25622809840599198"/>
    <n v="12247.1159604229"/>
    <n v="41885.57"/>
    <n v="0.23373897024679399"/>
    <n v="9790.2900000000009"/>
    <n v="330"/>
    <n v="125.9259696969697"/>
    <n v="28.667545454545458"/>
    <n v="1348"/>
    <n v="330"/>
    <n v="130.95262606272465"/>
    <n v="33.55374235732301"/>
    <n v="126.9259696969697"/>
    <n v="29.667545454545458"/>
    <n v="2016"/>
    <x v="1"/>
  </r>
  <r>
    <n v="6244"/>
    <s v="长沙普瑞大道店"/>
    <x v="4"/>
    <s v="直营"/>
    <m/>
    <x v="0"/>
    <d v="2016-03-30T00:00:00"/>
    <d v="2016-03-30T00:00:00"/>
    <n v="47779.762999999999"/>
    <n v="0.23899978436011499"/>
    <n v="11419.3530537774"/>
    <n v="41547.620000000003"/>
    <n v="0.20233240796945801"/>
    <n v="8406.43"/>
    <n v="330"/>
    <n v="124.9018787878788"/>
    <n v="24.474030303030304"/>
    <n v="1372"/>
    <n v="330"/>
    <n v="130.9034602739726"/>
    <n v="31.28589877747233"/>
    <n v="125.9018787878788"/>
    <n v="25.474030303030304"/>
    <n v="2016"/>
    <x v="1"/>
  </r>
  <r>
    <n v="9182"/>
    <s v="衡阳财富大厦店"/>
    <x v="1"/>
    <s v="直营"/>
    <m/>
    <x v="0"/>
    <d v="2018-12-31T00:00:00"/>
    <d v="2018-12-31T00:00:00"/>
    <n v="47681.292408866997"/>
    <n v="0.26627086795747901"/>
    <n v="12696.139115043399"/>
    <n v="11733.91"/>
    <n v="0.27273517523144503"/>
    <n v="3200.25"/>
    <n v="203"/>
    <n v="56.802512315270938"/>
    <n v="14.764778325123153"/>
    <n v="366"/>
    <n v="330"/>
    <n v="130.63367783251232"/>
    <n v="34.783942780940819"/>
    <n v="35.557303030303032"/>
    <n v="9.6977272727272723"/>
    <n v="2018"/>
    <x v="4"/>
  </r>
  <r>
    <n v="6510"/>
    <s v="南京四方新村店"/>
    <x v="3"/>
    <s v="直营"/>
    <m/>
    <x v="2"/>
    <d v="2016-08-27T00:00:00"/>
    <d v="2016-08-27T00:00:00"/>
    <n v="47515.470500000003"/>
    <n v="0.26953268853177198"/>
    <n v="12806.9725107171"/>
    <n v="32769.29"/>
    <n v="0.30781991309546203"/>
    <n v="10087.040000000001"/>
    <n v="330"/>
    <n v="98.300878787878787"/>
    <n v="29.566787878787881"/>
    <n v="1222"/>
    <n v="330"/>
    <n v="130.17937123287672"/>
    <n v="35.087595919772873"/>
    <n v="99.300878787878787"/>
    <n v="30.566787878787881"/>
    <n v="2016"/>
    <x v="1"/>
  </r>
  <r>
    <n v="6959"/>
    <s v="武汉建安街风华天城店"/>
    <x v="8"/>
    <s v="直营"/>
    <m/>
    <x v="9"/>
    <d v="2014-04-26T00:00:00"/>
    <d v="2014-04-26T00:00:00"/>
    <n v="47481.292000000001"/>
    <n v="0.23714512395593099"/>
    <n v="11259.956876927799"/>
    <n v="41288.080000000002"/>
    <n v="0.209272264537368"/>
    <n v="8640.4500000000007"/>
    <n v="330"/>
    <n v="124.11539393939394"/>
    <n v="25.183181818181822"/>
    <n v="2076"/>
    <n v="330"/>
    <n v="130.08573150684933"/>
    <n v="30.84919692308986"/>
    <n v="125.11539393939394"/>
    <n v="26.183181818181822"/>
    <n v="2014"/>
    <x v="0"/>
  </r>
  <r>
    <n v="7080"/>
    <s v="荆门掇刀关公路店"/>
    <x v="7"/>
    <s v="直营"/>
    <m/>
    <x v="0"/>
    <d v="2011-01-15T00:00:00"/>
    <d v="2011-01-15T00:00:00"/>
    <n v="47480.031999999999"/>
    <n v="0.27279302076786999"/>
    <n v="12952.2213554351"/>
    <n v="29675.02"/>
    <n v="0.27003452735667899"/>
    <n v="8013.28"/>
    <n v="330"/>
    <n v="88.924303030303037"/>
    <n v="23.282666666666668"/>
    <n v="3273"/>
    <n v="330"/>
    <n v="130.08227945205479"/>
    <n v="35.485537960096167"/>
    <n v="89.924303030303037"/>
    <n v="24.282666666666668"/>
    <n v="2011"/>
    <x v="0"/>
  </r>
  <r>
    <n v="7011"/>
    <s v="武汉江宏花园店"/>
    <x v="8"/>
    <s v="直营"/>
    <m/>
    <x v="3"/>
    <d v="2015-11-28T00:00:00"/>
    <d v="2015-11-28T00:00:00"/>
    <n v="47387.911999999997"/>
    <n v="0.24830547902353101"/>
    <n v="11766.6781890849"/>
    <n v="41206.879999999997"/>
    <n v="0.20159473369495601"/>
    <n v="8307.09"/>
    <n v="330"/>
    <n v="123.86933333333333"/>
    <n v="24.173000000000002"/>
    <n v="1495"/>
    <n v="330"/>
    <n v="129.82989589041094"/>
    <n v="32.237474490643564"/>
    <n v="124.86933333333333"/>
    <n v="25.173000000000002"/>
    <n v="2015"/>
    <x v="0"/>
  </r>
  <r>
    <n v="7506"/>
    <s v="长沙白沙湾店"/>
    <x v="4"/>
    <s v="直营"/>
    <m/>
    <x v="0"/>
    <d v="2018-01-20T00:00:00"/>
    <d v="2018-01-20T00:00:00"/>
    <n v="47381.58"/>
    <n v="0.23911329800265599"/>
    <n v="11329.5658583767"/>
    <n v="26323.1"/>
    <n v="0.24636991843665801"/>
    <n v="6485.22"/>
    <n v="330"/>
    <n v="78.766969696969696"/>
    <n v="18.65218181818182"/>
    <n v="711"/>
    <n v="330"/>
    <n v="129.81254794520549"/>
    <n v="31.039906461306028"/>
    <n v="79.766969696969696"/>
    <n v="19.65218181818182"/>
    <n v="2018"/>
    <x v="4"/>
  </r>
  <r>
    <n v="7405"/>
    <s v="长沙五一新村店"/>
    <x v="4"/>
    <s v="直营"/>
    <m/>
    <x v="0"/>
    <d v="2017-11-25T00:00:00"/>
    <d v="2017-11-25T00:00:00"/>
    <n v="47324.826000000001"/>
    <n v="0.25910118948907201"/>
    <n v="12261.9187089634"/>
    <n v="26291.57"/>
    <n v="0.234728089650029"/>
    <n v="6171.37"/>
    <n v="330"/>
    <n v="78.671424242424237"/>
    <n v="17.701121212121212"/>
    <n v="767"/>
    <n v="330"/>
    <n v="129.65705753424658"/>
    <n v="33.594297832776441"/>
    <n v="79.671424242424237"/>
    <n v="18.701121212121212"/>
    <n v="2017"/>
    <x v="2"/>
  </r>
  <r>
    <n v="6955"/>
    <s v="武汉江汉北路店"/>
    <x v="8"/>
    <s v="直营"/>
    <m/>
    <x v="9"/>
    <d v="2014-01-21T00:00:00"/>
    <d v="2014-01-21T00:00:00"/>
    <n v="47185.328000000001"/>
    <n v="0.24356113475786001"/>
    <n v="11492.5120316018"/>
    <n v="41030.720000000001"/>
    <n v="0.23536779271726199"/>
    <n v="9657.31"/>
    <n v="330"/>
    <n v="123.33551515151515"/>
    <n v="28.264575757575756"/>
    <n v="2171"/>
    <n v="330"/>
    <n v="129.27487123287671"/>
    <n v="31.486334333155618"/>
    <n v="124.33551515151515"/>
    <n v="29.264575757575756"/>
    <n v="2014"/>
    <x v="0"/>
  </r>
  <r>
    <n v="6166"/>
    <s v="泗阳建凌路店"/>
    <x v="3"/>
    <s v="直营"/>
    <m/>
    <x v="0"/>
    <d v="2015-12-26T00:00:00"/>
    <d v="2015-12-26T00:00:00"/>
    <n v="47080.108"/>
    <n v="0.260120995393055"/>
    <n v="12246.524556172501"/>
    <n v="32469.040000000001"/>
    <n v="0.39836595107216"/>
    <n v="12934.56"/>
    <n v="330"/>
    <n v="97.391030303030306"/>
    <n v="38.19563636363636"/>
    <n v="1467"/>
    <n v="330"/>
    <n v="128.98659726027398"/>
    <n v="33.552122071705483"/>
    <n v="98.391030303030306"/>
    <n v="39.19563636363636"/>
    <n v="2015"/>
    <x v="0"/>
  </r>
  <r>
    <n v="5287"/>
    <s v="南京盐仓桥店"/>
    <x v="3"/>
    <s v="直营"/>
    <m/>
    <x v="2"/>
    <d v="2009-12-12T00:00:00"/>
    <d v="2009-12-12T00:00:00"/>
    <n v="47021.875999999997"/>
    <n v="0.27471939440499599"/>
    <n v="12917.8212985068"/>
    <n v="32428.880000000001"/>
    <n v="0.27461848821174201"/>
    <n v="8905.57"/>
    <n v="330"/>
    <n v="97.269333333333336"/>
    <n v="25.986575757575757"/>
    <n v="3672"/>
    <n v="330"/>
    <n v="128.82705753424656"/>
    <n v="35.391291228785754"/>
    <n v="98.269333333333336"/>
    <n v="26.986575757575757"/>
    <n v="2009"/>
    <x v="0"/>
  </r>
  <r>
    <n v="6697"/>
    <s v="南京长乐路店"/>
    <x v="3"/>
    <s v="直营"/>
    <m/>
    <x v="8"/>
    <d v="2016-12-31T00:00:00"/>
    <d v="2016-12-31T00:00:00"/>
    <n v="46952.247000000003"/>
    <n v="0.27777625209416901"/>
    <n v="13042.2191990597"/>
    <n v="32380.86"/>
    <n v="0.29839170423515599"/>
    <n v="9662.18"/>
    <n v="330"/>
    <n v="97.12381818181818"/>
    <n v="28.279333333333334"/>
    <n v="1096"/>
    <n v="330"/>
    <n v="128.63629315068493"/>
    <n v="35.732107394684107"/>
    <n v="98.12381818181818"/>
    <n v="29.279333333333334"/>
    <n v="2016"/>
    <x v="1"/>
  </r>
  <r>
    <n v="7071"/>
    <s v="石首建设路店"/>
    <x v="7"/>
    <s v="直营"/>
    <m/>
    <x v="0"/>
    <d v="2005-12-28T00:00:00"/>
    <d v="2005-12-28T00:00:00"/>
    <n v="46697.423999999999"/>
    <n v="0.27931937509602001"/>
    <n v="13043.495290273901"/>
    <n v="29185.89"/>
    <n v="0.28412736428459101"/>
    <n v="8292.51"/>
    <n v="330"/>
    <n v="87.442090909090908"/>
    <n v="24.128818181818183"/>
    <n v="5117"/>
    <n v="330"/>
    <n v="127.93814794520547"/>
    <n v="35.73560353499699"/>
    <n v="88.442090909090908"/>
    <n v="25.128818181818183"/>
    <n v="2005"/>
    <x v="0"/>
  </r>
  <r>
    <n v="6683"/>
    <s v="南京泰冯路店"/>
    <x v="3"/>
    <s v="直营"/>
    <m/>
    <x v="8"/>
    <d v="2016-12-31T00:00:00"/>
    <d v="2016-12-31T00:00:00"/>
    <n v="46614.141556135102"/>
    <n v="0.26173479416961198"/>
    <n v="12200.5427455882"/>
    <n v="12010.7"/>
    <n v="0.29365149408444102"/>
    <n v="3526.96"/>
    <n v="143"/>
    <n v="82.990909090909099"/>
    <n v="23.664055944055946"/>
    <n v="1096"/>
    <n v="330"/>
    <n v="127.70997686612357"/>
    <n v="33.426144508460823"/>
    <n v="36.396060606060608"/>
    <n v="10.687757575757576"/>
    <n v="2016"/>
    <x v="1"/>
  </r>
  <r>
    <n v="7833"/>
    <s v="武汉满庭春店"/>
    <x v="8"/>
    <s v="直营"/>
    <m/>
    <x v="0"/>
    <d v="2018-04-14T00:00:00"/>
    <d v="2018-04-14T00:00:00"/>
    <n v="46561.5"/>
    <n v="0.24994777415595901"/>
    <n v="11637.943286362701"/>
    <n v="31041"/>
    <n v="0.269330562804033"/>
    <n v="8360.2900000000009"/>
    <n v="330"/>
    <n v="93.063636363636363"/>
    <n v="24.334212121212126"/>
    <n v="627"/>
    <n v="330"/>
    <n v="127.56575342465753"/>
    <n v="31.884776127021098"/>
    <n v="94.063636363636363"/>
    <n v="25.334212121212126"/>
    <n v="2018"/>
    <x v="4"/>
  </r>
  <r>
    <n v="7499"/>
    <s v="南京长虹路店"/>
    <x v="3"/>
    <s v="直营"/>
    <m/>
    <x v="8"/>
    <d v="2018-01-31T00:00:00"/>
    <d v="2018-01-31T00:00:00"/>
    <n v="46430.667500000003"/>
    <n v="0.27907283879519501"/>
    <n v="12957.5381863808"/>
    <n v="32021.15"/>
    <n v="0.20278378509204101"/>
    <n v="6493.37"/>
    <n v="330"/>
    <n v="96.033787878787876"/>
    <n v="18.676878787878788"/>
    <n v="700"/>
    <n v="330"/>
    <n v="127.20730821917809"/>
    <n v="35.500104620221371"/>
    <n v="97.033787878787876"/>
    <n v="19.676878787878788"/>
    <n v="2018"/>
    <x v="4"/>
  </r>
  <r>
    <n v="6500"/>
    <s v="南京热河路店"/>
    <x v="3"/>
    <s v="直营"/>
    <m/>
    <x v="2"/>
    <d v="2016-08-20T00:00:00"/>
    <d v="2016-08-20T00:00:00"/>
    <n v="46408.294000000002"/>
    <n v="0.25893139115388902"/>
    <n v="12016.564126498701"/>
    <n v="32005.72"/>
    <n v="0.29477949566514999"/>
    <n v="9434.6299999999992"/>
    <n v="330"/>
    <n v="95.987030303030309"/>
    <n v="27.589787878787877"/>
    <n v="1229"/>
    <n v="330"/>
    <n v="127.14601095890411"/>
    <n v="32.922093497256711"/>
    <n v="96.987030303030309"/>
    <n v="28.589787878787877"/>
    <n v="2016"/>
    <x v="1"/>
  </r>
  <r>
    <n v="7122"/>
    <s v="枝江团结西路店"/>
    <x v="7"/>
    <s v="直营"/>
    <m/>
    <x v="0"/>
    <d v="2016-08-31T00:00:00"/>
    <d v="2016-08-31T00:00:00"/>
    <n v="46360.031999999999"/>
    <n v="0.27891199307368703"/>
    <n v="12930.368924079899"/>
    <n v="28975.02"/>
    <n v="0.27916287892122199"/>
    <n v="8088.75"/>
    <n v="330"/>
    <n v="86.803090909090912"/>
    <n v="23.511363636363637"/>
    <n v="1218"/>
    <n v="330"/>
    <n v="127.01378630136986"/>
    <n v="35.425668285150408"/>
    <n v="87.803090909090912"/>
    <n v="24.511363636363637"/>
    <n v="2016"/>
    <x v="1"/>
  </r>
  <r>
    <n v="7480"/>
    <s v="武汉工业路店"/>
    <x v="8"/>
    <s v="直营"/>
    <m/>
    <x v="3"/>
    <d v="2017-12-23T00:00:00"/>
    <d v="2017-12-23T00:00:00"/>
    <n v="46302.449776785703"/>
    <n v="0.26690086492179499"/>
    <n v="12358.163893422099"/>
    <n v="28415.75"/>
    <n v="0.13218408804976101"/>
    <n v="3756.11"/>
    <n v="330"/>
    <n v="85.108333333333334"/>
    <n v="10.382151515151515"/>
    <n v="739"/>
    <n v="330"/>
    <n v="126.85602678571425"/>
    <n v="33.857983269649587"/>
    <n v="86.108333333333334"/>
    <n v="11.382151515151515"/>
    <n v="2017"/>
    <x v="2"/>
  </r>
  <r>
    <n v="9027"/>
    <s v="沧州锦绣天地店"/>
    <x v="9"/>
    <s v="控股"/>
    <s v="河北新兴"/>
    <x v="30"/>
    <d v="2017-03-29T00:00:00"/>
    <d v="2019-09-05T00:00:00"/>
    <n v="46026.661279069798"/>
    <n v="0.266609145976823"/>
    <n v="12271.1288557773"/>
    <n v="2357.5300000000002"/>
    <n v="0.36411413640547502"/>
    <n v="858.41"/>
    <n v="43"/>
    <n v="53.826279069767445"/>
    <n v="18.963023255813951"/>
    <n v="118"/>
    <n v="83"/>
    <n v="126.1004418604652"/>
    <n v="33.619531111718629"/>
    <n v="28.403975903614459"/>
    <n v="10.342289156626506"/>
    <n v="2017"/>
    <x v="2"/>
  </r>
  <r>
    <n v="8168"/>
    <s v="润达店"/>
    <x v="5"/>
    <s v="控股"/>
    <s v="江西天顺"/>
    <x v="18"/>
    <d v="2016-03-17T00:00:00"/>
    <d v="2018-10-23T00:00:00"/>
    <n v="45972.016315856403"/>
    <n v="0.26032285173562097"/>
    <n v="11967.5663873802"/>
    <n v="23538.47"/>
    <n v="0.27876578214302"/>
    <n v="6561.72"/>
    <n v="267"/>
    <n v="87.159063670411996"/>
    <n v="23.575730337078653"/>
    <n v="435"/>
    <n v="330"/>
    <n v="125.9507296324833"/>
    <n v="32.787853116110135"/>
    <n v="71.328696969696978"/>
    <n v="19.884"/>
    <n v="2016"/>
    <x v="1"/>
  </r>
  <r>
    <n v="6393"/>
    <s v="长沙秋月路店"/>
    <x v="4"/>
    <s v="直营"/>
    <m/>
    <x v="0"/>
    <d v="2016-07-30T00:00:00"/>
    <d v="2016-07-30T00:00:00"/>
    <n v="45879.525999999998"/>
    <n v="0.26602281870726202"/>
    <n v="12205.000827473101"/>
    <n v="39895.24"/>
    <n v="0.18986575842130499"/>
    <n v="7574.74"/>
    <n v="330"/>
    <n v="119.89466666666667"/>
    <n v="21.953757575757574"/>
    <n v="1250"/>
    <n v="330"/>
    <n v="125.69733150684931"/>
    <n v="33.438358431433151"/>
    <n v="120.89466666666667"/>
    <n v="22.953757575757574"/>
    <n v="2016"/>
    <x v="1"/>
  </r>
  <r>
    <n v="5149"/>
    <s v="株洲向阳广场店"/>
    <x v="4"/>
    <s v="直营"/>
    <m/>
    <x v="0"/>
    <d v="2010-06-19T00:00:00"/>
    <d v="2010-06-19T00:00:00"/>
    <n v="45872.675999999999"/>
    <n v="0.250375944353813"/>
    <n v="11485.4145735365"/>
    <n v="25484.82"/>
    <n v="0.27092755609025299"/>
    <n v="6904.54"/>
    <n v="330"/>
    <n v="76.226727272727274"/>
    <n v="19.922848484848483"/>
    <n v="3483"/>
    <n v="330"/>
    <n v="125.67856438356164"/>
    <n v="31.466889242565752"/>
    <n v="77.226727272727274"/>
    <n v="20.922848484848483"/>
    <n v="2010"/>
    <x v="0"/>
  </r>
  <r>
    <n v="8843"/>
    <s v="石家庄天健店"/>
    <x v="9"/>
    <s v="控股"/>
    <s v="河北新兴"/>
    <x v="26"/>
    <d v="2012-08-16T00:00:00"/>
    <d v="2019-09-07T00:00:00"/>
    <n v="45851.122179487204"/>
    <n v="0.23990717569232101"/>
    <n v="11000.0132244043"/>
    <n v="4260.1400000000003"/>
    <n v="0.34538771026304299"/>
    <n v="1471.4"/>
    <n v="78"/>
    <n v="53.617179487179492"/>
    <n v="17.864102564102566"/>
    <n v="116"/>
    <n v="81"/>
    <n v="125.61951282051288"/>
    <n v="30.13702253261452"/>
    <n v="52.594320987654328"/>
    <n v="18.165432098765432"/>
    <n v="2012"/>
    <x v="0"/>
  </r>
  <r>
    <n v="5418"/>
    <s v="衡阳立新大道店"/>
    <x v="1"/>
    <s v="直营"/>
    <m/>
    <x v="0"/>
    <d v="2011-09-30T00:00:00"/>
    <d v="2011-09-30T00:00:00"/>
    <n v="45739.26"/>
    <n v="0.26627086795747901"/>
    <n v="12179.0324599328"/>
    <n v="22869.63"/>
    <n v="0.20081610415209999"/>
    <n v="4592.59"/>
    <n v="330"/>
    <n v="68.301909090909092"/>
    <n v="12.916939393939394"/>
    <n v="3015"/>
    <n v="330"/>
    <n v="125.31304109589041"/>
    <n v="33.36721221899397"/>
    <n v="69.301909090909092"/>
    <n v="13.916939393939394"/>
    <n v="2011"/>
    <x v="0"/>
  </r>
  <r>
    <n v="5601"/>
    <s v="上海裕民路店"/>
    <x v="2"/>
    <s v="直营"/>
    <m/>
    <x v="0"/>
    <d v="2012-12-08T00:00:00"/>
    <d v="2012-12-08T00:00:00"/>
    <n v="45665.087671718502"/>
    <n v="0.26294009340187902"/>
    <n v="12007.1824176066"/>
    <n v="38703.370000000003"/>
    <n v="0.33172873576641998"/>
    <n v="12839.02"/>
    <n v="330"/>
    <n v="116.2829393939394"/>
    <n v="37.906121212121214"/>
    <n v="2580"/>
    <n v="330"/>
    <n v="125.10982923758493"/>
    <n v="32.896390185223559"/>
    <n v="117.2829393939394"/>
    <n v="38.906121212121214"/>
    <n v="2012"/>
    <x v="0"/>
  </r>
  <r>
    <n v="5985"/>
    <s v="南京殷巷二店"/>
    <x v="3"/>
    <s v="直营"/>
    <m/>
    <x v="2"/>
    <d v="2015-06-13T00:00:00"/>
    <d v="2015-06-13T00:00:00"/>
    <n v="45540.483500000002"/>
    <n v="0.25375227830182401"/>
    <n v="11556.0014430916"/>
    <n v="31407.23"/>
    <n v="0.20373143381316999"/>
    <n v="6398.64"/>
    <n v="330"/>
    <n v="94.173424242424247"/>
    <n v="18.389818181818182"/>
    <n v="1663"/>
    <n v="330"/>
    <n v="124.76844794520548"/>
    <n v="31.660277926278354"/>
    <n v="95.173424242424247"/>
    <n v="19.389818181818182"/>
    <n v="2015"/>
    <x v="0"/>
  </r>
  <r>
    <n v="5196"/>
    <s v="上海济宁路店"/>
    <x v="2"/>
    <s v="直营"/>
    <m/>
    <x v="0"/>
    <d v="2008-03-01T00:00:00"/>
    <d v="2008-03-01T00:00:00"/>
    <n v="45497.852376017101"/>
    <n v="0.26554019446081301"/>
    <n v="12081.5085674769"/>
    <n v="38561.629999999997"/>
    <n v="0.33142919529075898"/>
    <n v="12780.45"/>
    <n v="330"/>
    <n v="115.85342424242424"/>
    <n v="37.728636363636369"/>
    <n v="4323"/>
    <n v="330"/>
    <n v="124.65165034525234"/>
    <n v="33.100023472539455"/>
    <n v="116.85342424242424"/>
    <n v="38.728636363636369"/>
    <n v="2008"/>
    <x v="0"/>
  </r>
  <r>
    <n v="5394"/>
    <s v="南京柳洲东路店"/>
    <x v="3"/>
    <s v="直营"/>
    <m/>
    <x v="43"/>
    <d v="2011-07-09T00:00:00"/>
    <d v="2011-07-09T00:00:00"/>
    <n v="45283.934999999998"/>
    <n v="0.24964135272669699"/>
    <n v="11304.7427901878"/>
    <n v="31230.3"/>
    <n v="0.20889969036480599"/>
    <n v="6524"/>
    <n v="330"/>
    <n v="93.63727272727273"/>
    <n v="18.76969696969697"/>
    <n v="3098"/>
    <n v="330"/>
    <n v="124.06557534246575"/>
    <n v="30.97189805530904"/>
    <n v="94.63727272727273"/>
    <n v="19.76969696969697"/>
    <n v="2011"/>
    <x v="0"/>
  </r>
  <r>
    <n v="6069"/>
    <s v="南京经五路店"/>
    <x v="3"/>
    <s v="直营"/>
    <m/>
    <x v="2"/>
    <d v="2015-09-05T00:00:00"/>
    <d v="2015-09-05T00:00:00"/>
    <n v="45116.7935"/>
    <n v="0.26691399658113002"/>
    <n v="12042.303666010501"/>
    <n v="31115.03"/>
    <n v="0.25565393959125199"/>
    <n v="7954.68"/>
    <n v="330"/>
    <n v="93.287969696969697"/>
    <n v="23.105090909090912"/>
    <n v="1579"/>
    <n v="330"/>
    <n v="123.60765342465753"/>
    <n v="32.99261278359041"/>
    <n v="94.287969696969697"/>
    <n v="24.105090909090912"/>
    <n v="2015"/>
    <x v="0"/>
  </r>
  <r>
    <n v="5593"/>
    <s v="宁乡富豪山庄店"/>
    <x v="4"/>
    <s v="直营"/>
    <m/>
    <x v="0"/>
    <d v="2012-10-31T00:00:00"/>
    <d v="2012-10-31T00:00:00"/>
    <n v="44947.998"/>
    <n v="0.26083906889303299"/>
    <n v="11724.1939469259"/>
    <n v="24971.11"/>
    <n v="0.32180027239477899"/>
    <n v="8035.71"/>
    <n v="330"/>
    <n v="74.670030303030302"/>
    <n v="23.350636363636365"/>
    <n v="2618"/>
    <n v="330"/>
    <n v="123.1452"/>
    <n v="32.121079306646301"/>
    <n v="75.670030303030302"/>
    <n v="24.350636363636365"/>
    <n v="2012"/>
    <x v="0"/>
  </r>
  <r>
    <n v="5860"/>
    <s v="衡阳常胜西路店"/>
    <x v="1"/>
    <s v="直营"/>
    <m/>
    <x v="0"/>
    <d v="2014-11-29T00:00:00"/>
    <d v="2014-11-29T00:00:00"/>
    <n v="44936.58"/>
    <n v="0.24623730311599801"/>
    <n v="11065.062270456299"/>
    <n v="22468.29"/>
    <n v="0.28305536380383201"/>
    <n v="6359.77"/>
    <n v="330"/>
    <n v="67.085727272727269"/>
    <n v="18.272030303030306"/>
    <n v="1859"/>
    <n v="330"/>
    <n v="123.11391780821918"/>
    <n v="30.315239097140545"/>
    <n v="68.085727272727269"/>
    <n v="19.272030303030306"/>
    <n v="2014"/>
    <x v="0"/>
  </r>
  <r>
    <n v="6948"/>
    <s v="武汉二七路家乐福店"/>
    <x v="8"/>
    <s v="直营"/>
    <m/>
    <x v="9"/>
    <d v="2013-11-09T00:00:00"/>
    <d v="2013-11-09T00:00:00"/>
    <n v="44823.067000000003"/>
    <n v="0.26262743990244602"/>
    <n v="11771.7673347858"/>
    <n v="38976.58"/>
    <n v="0.210682158362791"/>
    <n v="8211.67"/>
    <n v="330"/>
    <n v="117.11084848484849"/>
    <n v="23.883848484848485"/>
    <n v="2244"/>
    <n v="330"/>
    <n v="122.80292328767123"/>
    <n v="32.251417355577537"/>
    <n v="118.11084848484849"/>
    <n v="24.883848484848485"/>
    <n v="2013"/>
    <x v="0"/>
  </r>
  <r>
    <n v="8074"/>
    <s v="南京龙城路店"/>
    <x v="3"/>
    <s v="直营"/>
    <m/>
    <x v="20"/>
    <d v="2018-10-20T00:00:00"/>
    <d v="2018-10-20T00:00:00"/>
    <n v="44736.899624219397"/>
    <n v="0.26193126081115498"/>
    <n v="11717.9925233539"/>
    <n v="19023.59"/>
    <n v="0.19481969491562801"/>
    <n v="3706.17"/>
    <n v="236"/>
    <n v="79.608432203389825"/>
    <n v="14.704110169491527"/>
    <n v="438"/>
    <n v="330"/>
    <n v="122.5668482855326"/>
    <n v="32.104089105079176"/>
    <n v="57.647242424242428"/>
    <n v="11.230818181818183"/>
    <n v="2018"/>
    <x v="4"/>
  </r>
  <r>
    <n v="8728"/>
    <s v="石家庄赞皇太行路店"/>
    <x v="9"/>
    <s v="控股"/>
    <s v="河北新兴"/>
    <x v="26"/>
    <d v="2014-07-08T00:00:00"/>
    <d v="2019-09-07T00:00:00"/>
    <n v="44631.962987013001"/>
    <n v="0.27104489100192303"/>
    <n v="12097.2655430168"/>
    <n v="4093.7"/>
    <n v="0.34058919803600701"/>
    <n v="1394.27"/>
    <n v="77"/>
    <n v="52.164935064935065"/>
    <n v="17.107402597402597"/>
    <n v="116"/>
    <n v="81"/>
    <n v="122.27935064935069"/>
    <n v="33.143193268539179"/>
    <n v="50.539506172839502"/>
    <n v="17.21320987654321"/>
    <n v="2014"/>
    <x v="0"/>
  </r>
  <r>
    <n v="7893"/>
    <s v="武汉余华岭佳园店"/>
    <x v="8"/>
    <s v="直营"/>
    <m/>
    <x v="0"/>
    <d v="2018-05-12T00:00:00"/>
    <d v="2018-05-12T00:00:00"/>
    <n v="44589.416419758702"/>
    <n v="0.26690086492179499"/>
    <n v="11900.953808791701"/>
    <n v="8783.6"/>
    <n v="0.28392344824445598"/>
    <n v="2493.87"/>
    <n v="125"/>
    <n v="69.268799999999999"/>
    <n v="18.950959999999998"/>
    <n v="599"/>
    <n v="330"/>
    <n v="122.16278471166767"/>
    <n v="32.605352900799183"/>
    <n v="26.616969696969697"/>
    <n v="7.5571818181818182"/>
    <n v="2018"/>
    <x v="4"/>
  </r>
  <r>
    <n v="8706"/>
    <s v="路德堂店"/>
    <x v="9"/>
    <s v="控股"/>
    <s v="河北新兴"/>
    <x v="26"/>
    <d v="2014-01-01T00:00:00"/>
    <d v="2019-09-07T00:00:00"/>
    <n v="44588.461623376599"/>
    <n v="0.27314190624027701"/>
    <n v="12178.977404130501"/>
    <n v="4089.71"/>
    <n v="0.16206772607348699"/>
    <n v="662.81"/>
    <n v="77"/>
    <n v="52.113116883116881"/>
    <n v="7.607922077922078"/>
    <n v="116"/>
    <n v="81"/>
    <n v="122.16016883116876"/>
    <n v="33.367061381179454"/>
    <n v="50.490246913580251"/>
    <n v="8.1828395061728383"/>
    <n v="2014"/>
    <x v="0"/>
  </r>
  <r>
    <n v="5702"/>
    <s v="长沙识字岭店"/>
    <x v="4"/>
    <s v="直营"/>
    <m/>
    <x v="0"/>
    <d v="2013-12-28T00:00:00"/>
    <d v="2013-12-28T00:00:00"/>
    <n v="44576.322999999997"/>
    <n v="0.242357426401201"/>
    <n v="10803.402920708701"/>
    <n v="38762.019999999997"/>
    <n v="0.25250077266355098"/>
    <n v="9787.44"/>
    <n v="330"/>
    <n v="116.46066666666665"/>
    <n v="28.658909090909091"/>
    <n v="2195"/>
    <n v="330"/>
    <n v="122.12691232876712"/>
    <n v="29.598364166325208"/>
    <n v="117.46066666666665"/>
    <n v="29.658909090909091"/>
    <n v="2013"/>
    <x v="0"/>
  </r>
  <r>
    <n v="5391"/>
    <s v="邵阳江北广场店"/>
    <x v="1"/>
    <s v="直营"/>
    <m/>
    <x v="0"/>
    <d v="2012-02-18T00:00:00"/>
    <d v="2012-02-18T00:00:00"/>
    <n v="44576.12"/>
    <n v="0.26537137910419101"/>
    <n v="11829.226439513899"/>
    <n v="22288.06"/>
    <n v="0.263532582019252"/>
    <n v="5873.63"/>
    <n v="330"/>
    <n v="66.539575757575761"/>
    <n v="16.798878787878788"/>
    <n v="2874"/>
    <n v="330"/>
    <n v="122.12635616438357"/>
    <n v="32.408839560312053"/>
    <n v="67.539575757575761"/>
    <n v="17.798878787878788"/>
    <n v="2012"/>
    <x v="0"/>
  </r>
  <r>
    <n v="5163"/>
    <s v="浏阳金沙北路店"/>
    <x v="4"/>
    <s v="直营"/>
    <m/>
    <x v="0"/>
    <d v="2010-10-09T00:00:00"/>
    <d v="2010-10-09T00:00:00"/>
    <n v="44569.332000000002"/>
    <n v="0.25834316855350897"/>
    <n v="11514.1824491933"/>
    <n v="24760.74"/>
    <n v="0.29140688040825902"/>
    <n v="7215.45"/>
    <n v="330"/>
    <n v="74.032545454545456"/>
    <n v="20.864999999999998"/>
    <n v="3371"/>
    <n v="330"/>
    <n v="122.1077589041096"/>
    <n v="31.545705340255616"/>
    <n v="75.032545454545456"/>
    <n v="21.864999999999998"/>
    <n v="2010"/>
    <x v="0"/>
  </r>
  <r>
    <n v="7447"/>
    <s v="上海许昌路店"/>
    <x v="2"/>
    <s v="直营"/>
    <m/>
    <x v="0"/>
    <d v="2017-11-25T00:00:00"/>
    <d v="2017-11-25T00:00:00"/>
    <n v="44527.3068393953"/>
    <n v="0.26154886085964901"/>
    <n v="11646.066380991901"/>
    <n v="29111.94"/>
    <n v="0.26751463488864002"/>
    <n v="7787.87"/>
    <n v="330"/>
    <n v="87.217999999999989"/>
    <n v="22.59960606060606"/>
    <n v="767"/>
    <n v="330"/>
    <n v="121.99262147779534"/>
    <n v="31.907031180799727"/>
    <n v="88.217999999999989"/>
    <n v="23.59960606060606"/>
    <n v="2017"/>
    <x v="2"/>
  </r>
  <r>
    <n v="6737"/>
    <s v="慈利零阳东路店"/>
    <x v="0"/>
    <s v="直营"/>
    <m/>
    <x v="0"/>
    <d v="2017-02-28T00:00:00"/>
    <d v="2017-02-28T00:00:00"/>
    <n v="44469.8"/>
    <n v="0.24631801433518899"/>
    <n v="10953.712833883001"/>
    <n v="22234.9"/>
    <n v="0.326547904420528"/>
    <n v="7260.76"/>
    <n v="330"/>
    <n v="66.37848484848486"/>
    <n v="21.002303030303032"/>
    <n v="1037"/>
    <n v="330"/>
    <n v="121.83506849315069"/>
    <n v="30.010172147624658"/>
    <n v="67.37848484848486"/>
    <n v="22.002303030303032"/>
    <n v="2017"/>
    <x v="2"/>
  </r>
  <r>
    <n v="5526"/>
    <s v="郴州罗家井店"/>
    <x v="1"/>
    <s v="直营"/>
    <m/>
    <x v="0"/>
    <d v="2012-04-28T00:00:00"/>
    <d v="2012-04-28T00:00:00"/>
    <n v="44294.52"/>
    <n v="0.26536038509778997"/>
    <n v="11754.0108849218"/>
    <n v="22147.26"/>
    <n v="0.34515827240028801"/>
    <n v="7644.31"/>
    <n v="330"/>
    <n v="66.112909090909085"/>
    <n v="22.164575757575758"/>
    <n v="2804"/>
    <n v="330"/>
    <n v="121.35484931506848"/>
    <n v="32.202769547730959"/>
    <n v="67.112909090909085"/>
    <n v="23.164575757575758"/>
    <n v="2012"/>
    <x v="0"/>
  </r>
  <r>
    <n v="8730"/>
    <s v="石家庄行唐永昌路店"/>
    <x v="9"/>
    <s v="控股"/>
    <s v="河北新兴"/>
    <x v="26"/>
    <d v="2014-07-01T00:00:00"/>
    <d v="2019-09-07T00:00:00"/>
    <n v="44266.945460526302"/>
    <n v="0.24458146109777801"/>
    <n v="10826.874199071201"/>
    <n v="4007.49"/>
    <n v="0.304988908269266"/>
    <n v="1222.24"/>
    <n v="76"/>
    <n v="51.730131578947365"/>
    <n v="15.082105263157896"/>
    <n v="116"/>
    <n v="81"/>
    <n v="121.27930263157891"/>
    <n v="29.662669038551236"/>
    <n v="49.475185185185182"/>
    <n v="15.089382716049382"/>
    <n v="2014"/>
    <x v="0"/>
  </r>
  <r>
    <n v="7767"/>
    <s v="武汉观澜御苑店"/>
    <x v="8"/>
    <s v="直营"/>
    <m/>
    <x v="0"/>
    <d v="2018-04-12T00:00:00"/>
    <d v="2018-04-12T00:00:00"/>
    <n v="44243.97"/>
    <n v="0.24808082811293"/>
    <n v="10976.080716603599"/>
    <n v="29495.98"/>
    <n v="0.26717166203665699"/>
    <n v="7880.49"/>
    <n v="330"/>
    <n v="88.381757575757575"/>
    <n v="22.880272727272725"/>
    <n v="629"/>
    <n v="330"/>
    <n v="121.21635616438357"/>
    <n v="30.071454018092052"/>
    <n v="89.381757575757575"/>
    <n v="23.880272727272725"/>
    <n v="2018"/>
    <x v="4"/>
  </r>
  <r>
    <n v="5762"/>
    <s v="志丹路店"/>
    <x v="2"/>
    <s v="直营"/>
    <m/>
    <x v="0"/>
    <d v="2014-05-24T00:00:00"/>
    <d v="2014-05-24T00:00:00"/>
    <n v="44232.956996381101"/>
    <n v="0.25439190339671103"/>
    <n v="11252.5061231743"/>
    <n v="37489.57"/>
    <n v="0.345758033501051"/>
    <n v="12962.32"/>
    <n v="330"/>
    <n v="112.60475757575757"/>
    <n v="38.279757575757571"/>
    <n v="2048"/>
    <n v="330"/>
    <n v="121.18618355172904"/>
    <n v="30.828783899107673"/>
    <n v="113.60475757575757"/>
    <n v="39.279757575757571"/>
    <n v="2014"/>
    <x v="0"/>
  </r>
  <r>
    <n v="5592"/>
    <s v="湘潭电工北路店"/>
    <x v="4"/>
    <s v="直营"/>
    <m/>
    <x v="0"/>
    <d v="2012-11-10T00:00:00"/>
    <d v="2012-11-10T00:00:00"/>
    <n v="43986.222000000002"/>
    <n v="0.24089327657682799"/>
    <n v="10595.9851418158"/>
    <n v="24436.79"/>
    <n v="0.20804328228052901"/>
    <n v="5083.91"/>
    <n v="330"/>
    <n v="73.050878787878787"/>
    <n v="14.405787878787878"/>
    <n v="2608"/>
    <n v="330"/>
    <n v="120.51019726027398"/>
    <n v="29.030096278947397"/>
    <n v="74.050878787878787"/>
    <n v="15.405787878787878"/>
    <n v="2012"/>
    <x v="0"/>
  </r>
  <r>
    <n v="8783"/>
    <s v="石家庄建国店"/>
    <x v="9"/>
    <s v="控股"/>
    <s v="河北新兴"/>
    <x v="26"/>
    <d v="2012-11-29T00:00:00"/>
    <d v="2019-09-07T00:00:00"/>
    <n v="43955.212599999999"/>
    <n v="0.27725156470653001"/>
    <n v="12186.6514703582"/>
    <n v="3926.91"/>
    <n v="0.13026017912302501"/>
    <n v="511.52"/>
    <n v="75"/>
    <n v="51.358799999999995"/>
    <n v="5.820266666666666"/>
    <n v="116"/>
    <n v="81"/>
    <n v="120.42524"/>
    <n v="33.388086220159451"/>
    <n v="48.480370370370366"/>
    <n v="6.3150617283950616"/>
    <n v="2012"/>
    <x v="0"/>
  </r>
  <r>
    <n v="6638"/>
    <s v="长沙双拥路店"/>
    <x v="4"/>
    <s v="直营"/>
    <m/>
    <x v="0"/>
    <d v="2016-11-30T00:00:00"/>
    <d v="2016-11-30T00:00:00"/>
    <n v="43727.910499999998"/>
    <n v="0.26126674263125399"/>
    <n v="11424.648738406"/>
    <n v="38024.269999999997"/>
    <n v="0.19047308469038299"/>
    <n v="7242.6"/>
    <n v="330"/>
    <n v="114.22506060606059"/>
    <n v="20.947272727272729"/>
    <n v="1127"/>
    <n v="330"/>
    <n v="119.80249452054794"/>
    <n v="31.300407502482191"/>
    <n v="115.22506060606059"/>
    <n v="21.947272727272729"/>
    <n v="2016"/>
    <x v="1"/>
  </r>
  <r>
    <n v="6263"/>
    <s v="乡亲碧桂园店"/>
    <x v="6"/>
    <s v="直营"/>
    <s v="韶关乡亲"/>
    <x v="0"/>
    <d v="2016-03-25T00:00:00"/>
    <d v="2016-03-25T00:00:00"/>
    <n v="43651.964999999997"/>
    <n v="0.27514558297251701"/>
    <n v="12010.6453578209"/>
    <n v="29101.31"/>
    <n v="0.33975102839013099"/>
    <n v="9887.2000000000007"/>
    <n v="330"/>
    <n v="87.185787878787878"/>
    <n v="28.961212121212125"/>
    <n v="1377"/>
    <n v="330"/>
    <n v="119.59442465753423"/>
    <n v="32.905877692659999"/>
    <n v="88.185787878787878"/>
    <n v="29.961212121212125"/>
    <n v="2016"/>
    <x v="1"/>
  </r>
  <r>
    <n v="5119"/>
    <s v="岳阳康岳花园店"/>
    <x v="4"/>
    <s v="直营"/>
    <m/>
    <x v="0"/>
    <d v="2009-11-14T00:00:00"/>
    <d v="2009-11-14T00:00:00"/>
    <n v="43537.517999999996"/>
    <n v="0.229973698518916"/>
    <n v="10012.4840387939"/>
    <n v="24187.51"/>
    <n v="0.27587833555417701"/>
    <n v="6672.81"/>
    <n v="330"/>
    <n v="72.295484848484847"/>
    <n v="19.220636363636366"/>
    <n v="3700"/>
    <n v="330"/>
    <n v="119.28087123287671"/>
    <n v="27.431463119983288"/>
    <n v="73.295484848484847"/>
    <n v="20.220636363636366"/>
    <n v="2009"/>
    <x v="0"/>
  </r>
  <r>
    <n v="7069"/>
    <s v="武汉磨山村店"/>
    <x v="8"/>
    <s v="直营"/>
    <m/>
    <x v="3"/>
    <d v="2017-03-31T00:00:00"/>
    <d v="2017-03-31T00:00:00"/>
    <n v="43522.32"/>
    <n v="0.25233810169749998"/>
    <n v="10982.339610271099"/>
    <n v="29014.880000000001"/>
    <n v="0.19090859586529399"/>
    <n v="5539.19"/>
    <n v="330"/>
    <n v="86.923878787878792"/>
    <n v="15.785424242424241"/>
    <n v="1006"/>
    <n v="330"/>
    <n v="119.23923287671232"/>
    <n v="30.088601671975614"/>
    <n v="87.923878787878792"/>
    <n v="16.785424242424241"/>
    <n v="2017"/>
    <x v="2"/>
  </r>
  <r>
    <n v="8556"/>
    <s v="邵阳客村路店"/>
    <x v="1"/>
    <s v="直营"/>
    <m/>
    <x v="0"/>
    <d v="2018-10-31T00:00:00"/>
    <d v="2018-10-31T00:00:00"/>
    <n v="43492.591455696202"/>
    <n v="0.26627086795747901"/>
    <n v="11580.810076628301"/>
    <n v="8330.5"/>
    <n v="0.22890582798151399"/>
    <n v="1906.9"/>
    <n v="158"/>
    <n v="51.724683544303801"/>
    <n v="11.068987341772152"/>
    <n v="427"/>
    <n v="330"/>
    <n v="119.15778481012659"/>
    <n v="31.728246785283016"/>
    <n v="25.243939393939392"/>
    <n v="5.7784848484848483"/>
    <n v="2018"/>
    <x v="4"/>
  </r>
  <r>
    <n v="6649"/>
    <s v="南昌青春家园店"/>
    <x v="5"/>
    <s v="直营"/>
    <m/>
    <x v="3"/>
    <d v="2016-11-26T00:00:00"/>
    <d v="2016-11-26T00:00:00"/>
    <n v="43418.957089834803"/>
    <n v="0.27549266142678702"/>
    <n v="11961.6040450541"/>
    <n v="38048.43"/>
    <n v="0.29245753372741001"/>
    <n v="11127.55"/>
    <n v="330"/>
    <n v="114.29827272727273"/>
    <n v="32.719848484848484"/>
    <n v="1131"/>
    <n v="330"/>
    <n v="118.95604682146521"/>
    <n v="32.771517931655069"/>
    <n v="115.29827272727273"/>
    <n v="33.719848484848484"/>
    <n v="2016"/>
    <x v="1"/>
  </r>
  <r>
    <n v="8534"/>
    <s v="徐州建国东路店"/>
    <x v="3"/>
    <s v="直营"/>
    <m/>
    <x v="0"/>
    <d v="2018-10-27T00:00:00"/>
    <d v="2018-10-27T00:00:00"/>
    <n v="43257.350844358298"/>
    <n v="0.24888170097294501"/>
    <n v="10765.9630577274"/>
    <n v="24318.07"/>
    <n v="0.26697636777918599"/>
    <n v="6492.35"/>
    <n v="312"/>
    <n v="76.942532051282043"/>
    <n v="19.808814102564103"/>
    <n v="431"/>
    <n v="330"/>
    <n v="118.51328998454328"/>
    <n v="29.495789199253149"/>
    <n v="73.691121212121217"/>
    <n v="19.673787878787881"/>
    <n v="2018"/>
    <x v="4"/>
  </r>
  <r>
    <n v="8822"/>
    <s v="石家庄阳光店"/>
    <x v="9"/>
    <s v="控股"/>
    <s v="河北新兴"/>
    <x v="26"/>
    <d v="2006-12-25T00:00:00"/>
    <d v="2019-09-07T00:00:00"/>
    <n v="43133.841381578903"/>
    <n v="0.26677872192976698"/>
    <n v="11507.1910756989"/>
    <n v="3904.91"/>
    <n v="0.204506633955712"/>
    <n v="798.58"/>
    <n v="76"/>
    <n v="50.380394736842106"/>
    <n v="9.5076315789473682"/>
    <n v="116"/>
    <n v="81"/>
    <n v="118.17490789473672"/>
    <n v="31.526550892325755"/>
    <n v="48.208765432098765"/>
    <n v="9.8590123456790124"/>
    <n v="2006"/>
    <x v="0"/>
  </r>
  <r>
    <n v="8972"/>
    <s v="北京新街口店"/>
    <x v="9"/>
    <s v="控股"/>
    <s v="河北新兴"/>
    <x v="30"/>
    <d v="2011-07-27T00:00:00"/>
    <d v="2019-09-20T00:00:00"/>
    <n v="43077.707941176501"/>
    <n v="0.26914336130973898"/>
    <n v="11594.0791128075"/>
    <n v="2616.9899999999998"/>
    <n v="0.26256882907462398"/>
    <n v="687.14"/>
    <n v="51"/>
    <n v="50.313529411764705"/>
    <n v="12.473333333333333"/>
    <n v="103"/>
    <n v="68"/>
    <n v="118.0211176470589"/>
    <n v="31.764600309061642"/>
    <n v="38.485147058823529"/>
    <n v="10.105"/>
    <n v="2011"/>
    <x v="0"/>
  </r>
  <r>
    <n v="6868"/>
    <s v="长沙凉塘西路店"/>
    <x v="4"/>
    <s v="直营"/>
    <m/>
    <x v="0"/>
    <d v="2017-05-13T00:00:00"/>
    <d v="2017-05-13T00:00:00"/>
    <n v="43052.904000000002"/>
    <n v="0.227712281451351"/>
    <n v="9803.6749929460002"/>
    <n v="23918.28"/>
    <n v="0.27631292885608799"/>
    <n v="6608.93"/>
    <n v="330"/>
    <n v="71.479636363636359"/>
    <n v="19.027060606060608"/>
    <n v="963"/>
    <n v="330"/>
    <n v="117.95316164383563"/>
    <n v="26.859383542317808"/>
    <n v="72.479636363636359"/>
    <n v="20.027060606060608"/>
    <n v="2017"/>
    <x v="2"/>
  </r>
  <r>
    <n v="6936"/>
    <s v="武汉古田路店"/>
    <x v="8"/>
    <s v="直营"/>
    <m/>
    <x v="9"/>
    <d v="2012-05-12T00:00:00"/>
    <d v="2012-05-12T00:00:00"/>
    <n v="42901.762000000002"/>
    <n v="0.25897549172328799"/>
    <n v="11110.504909745499"/>
    <n v="37305.879999999997"/>
    <n v="0.226138614073706"/>
    <n v="8436.2999999999993"/>
    <n v="330"/>
    <n v="112.0481212121212"/>
    <n v="24.564545454545453"/>
    <n v="2790"/>
    <n v="330"/>
    <n v="117.53907397260275"/>
    <n v="30.439739478754792"/>
    <n v="113.0481212121212"/>
    <n v="25.564545454545453"/>
    <n v="2012"/>
    <x v="0"/>
  </r>
  <r>
    <n v="6119"/>
    <s v="武汉隆泰新生路店"/>
    <x v="8"/>
    <s v="直营"/>
    <s v="武汉隆泰"/>
    <x v="9"/>
    <d v="2015-09-25T00:00:00"/>
    <d v="2015-09-25T00:00:00"/>
    <n v="42803.805"/>
    <n v="0.226293294598713"/>
    <n v="9686.2140548108691"/>
    <n v="37220.699999999997"/>
    <n v="0.31763857208488799"/>
    <n v="11822.73"/>
    <n v="330"/>
    <n v="111.78999999999999"/>
    <n v="34.826454545454546"/>
    <n v="1559"/>
    <n v="330"/>
    <n v="117.27069863013699"/>
    <n v="26.537572752906492"/>
    <n v="112.78999999999999"/>
    <n v="35.826454545454546"/>
    <n v="2015"/>
    <x v="0"/>
  </r>
  <r>
    <n v="7474"/>
    <s v="石首解放中路店"/>
    <x v="7"/>
    <s v="直营"/>
    <m/>
    <x v="0"/>
    <d v="2017-11-30T00:00:00"/>
    <d v="2017-11-30T00:00:00"/>
    <n v="42609.983999999997"/>
    <n v="0.28002876751676198"/>
    <n v="11932.021303428901"/>
    <n v="26631.24"/>
    <n v="0.30815125394086001"/>
    <n v="8206.4500000000007"/>
    <n v="330"/>
    <n v="79.700727272727278"/>
    <n v="23.868030303030306"/>
    <n v="762"/>
    <n v="330"/>
    <n v="116.73968219178082"/>
    <n v="32.69046932446274"/>
    <n v="80.700727272727278"/>
    <n v="24.868030303030306"/>
    <n v="2017"/>
    <x v="2"/>
  </r>
  <r>
    <n v="6019"/>
    <s v="张家界古庸路店"/>
    <x v="0"/>
    <s v="直营"/>
    <m/>
    <x v="0"/>
    <d v="2015-07-25T00:00:00"/>
    <d v="2015-07-25T00:00:00"/>
    <n v="42587.519999999997"/>
    <n v="0.26687556093849502"/>
    <n v="11365.568288979401"/>
    <n v="21293.759999999998"/>
    <n v="0.29894814255443802"/>
    <n v="6365.73"/>
    <n v="330"/>
    <n v="63.526545454545456"/>
    <n v="18.290090909090907"/>
    <n v="1621"/>
    <n v="330"/>
    <n v="116.67813698630137"/>
    <n v="31.13854325747781"/>
    <n v="64.526545454545456"/>
    <n v="19.290090909090907"/>
    <n v="2015"/>
    <x v="0"/>
  </r>
  <r>
    <n v="7252"/>
    <s v="武汉恒银佳园分店"/>
    <x v="8"/>
    <s v="直营"/>
    <m/>
    <x v="3"/>
    <d v="2017-08-26T00:00:00"/>
    <d v="2017-08-26T00:00:00"/>
    <n v="42582.42"/>
    <n v="0.22117680715992499"/>
    <n v="9418.2436967429294"/>
    <n v="28388.28"/>
    <n v="0.240850449551716"/>
    <n v="6837.33"/>
    <n v="330"/>
    <n v="85.025090909090906"/>
    <n v="19.719181818181816"/>
    <n v="858"/>
    <n v="330"/>
    <n v="116.66416438356164"/>
    <n v="25.803407388336794"/>
    <n v="86.025090909090906"/>
    <n v="20.719181818181816"/>
    <n v="2017"/>
    <x v="2"/>
  </r>
  <r>
    <n v="5706"/>
    <s v="徐州下淀路店"/>
    <x v="3"/>
    <s v="直营"/>
    <m/>
    <x v="0"/>
    <d v="2014-03-29T00:00:00"/>
    <d v="2014-03-29T00:00:00"/>
    <n v="42510.302499999998"/>
    <n v="0.27201059412513401"/>
    <n v="11563.252639464199"/>
    <n v="29317.45"/>
    <n v="0.29892845387303502"/>
    <n v="8763.82"/>
    <n v="330"/>
    <n v="87.840757575757578"/>
    <n v="25.557030303030302"/>
    <n v="2104"/>
    <n v="330"/>
    <n v="116.46658219178082"/>
    <n v="31.680144217710133"/>
    <n v="88.840757575757578"/>
    <n v="26.557030303030302"/>
    <n v="2014"/>
    <x v="0"/>
  </r>
  <r>
    <n v="5445"/>
    <s v="永州零陵北路店"/>
    <x v="1"/>
    <s v="直营"/>
    <m/>
    <x v="0"/>
    <d v="2011-11-26T00:00:00"/>
    <d v="2011-11-26T00:00:00"/>
    <n v="42438.62"/>
    <n v="0.25006324648936601"/>
    <n v="10612.3390937285"/>
    <n v="21219.31"/>
    <n v="0.29520516925385398"/>
    <n v="6264.05"/>
    <n v="330"/>
    <n v="63.300939393939402"/>
    <n v="17.981969696969699"/>
    <n v="2958"/>
    <n v="330"/>
    <n v="116.27019178082193"/>
    <n v="29.074901626653425"/>
    <n v="64.300939393939402"/>
    <n v="18.981969696969699"/>
    <n v="2011"/>
    <x v="0"/>
  </r>
  <r>
    <n v="6994"/>
    <s v="武汉姑嫂树路店"/>
    <x v="8"/>
    <s v="直营"/>
    <m/>
    <x v="9"/>
    <d v="2015-04-11T00:00:00"/>
    <d v="2015-04-11T00:00:00"/>
    <n v="42416.4735"/>
    <n v="0.26652719379920697"/>
    <n v="11305.1436528134"/>
    <n v="36883.89"/>
    <n v="0.13860143276644701"/>
    <n v="5112.1600000000099"/>
    <n v="330"/>
    <n v="110.76936363636364"/>
    <n v="14.491393939393969"/>
    <n v="1726"/>
    <n v="330"/>
    <n v="116.20951643835616"/>
    <n v="30.972996309077807"/>
    <n v="111.76936363636364"/>
    <n v="15.491393939393969"/>
    <n v="2015"/>
    <x v="0"/>
  </r>
  <r>
    <n v="7439"/>
    <s v="南京花港路二店"/>
    <x v="3"/>
    <s v="直营"/>
    <m/>
    <x v="20"/>
    <d v="2018-04-28T00:00:00"/>
    <d v="2018-04-28T00:00:00"/>
    <n v="42401.842499999999"/>
    <n v="0.27232514754965398"/>
    <n v="11547.0880151897"/>
    <n v="29242.65"/>
    <n v="0.21361299335046599"/>
    <n v="6246.61"/>
    <n v="330"/>
    <n v="87.614090909090919"/>
    <n v="17.92912121212121"/>
    <n v="613"/>
    <n v="330"/>
    <n v="116.16943150684931"/>
    <n v="31.635857575862193"/>
    <n v="88.614090909090919"/>
    <n v="18.92912121212121"/>
    <n v="2018"/>
    <x v="4"/>
  </r>
  <r>
    <n v="7324"/>
    <s v="中港雅典城店"/>
    <x v="3"/>
    <s v="收购"/>
    <s v="江苏大盛"/>
    <x v="11"/>
    <d v="2003-12-01T00:00:00"/>
    <d v="2017-09-01T00:00:00"/>
    <n v="42374.582499999997"/>
    <n v="0.262367223048597"/>
    <n v="11117.701538368699"/>
    <n v="29223.85"/>
    <n v="0.40899778776581502"/>
    <n v="11952.49"/>
    <n v="330"/>
    <n v="87.557121212121203"/>
    <n v="35.219666666666669"/>
    <n v="852"/>
    <n v="330"/>
    <n v="116.09474657534246"/>
    <n v="30.459456269503285"/>
    <n v="88.557121212121203"/>
    <n v="36.219666666666669"/>
    <n v="2003"/>
    <x v="0"/>
  </r>
  <r>
    <n v="6735"/>
    <s v="祁东车站路店"/>
    <x v="1"/>
    <s v="直营"/>
    <m/>
    <x v="0"/>
    <d v="2017-03-04T00:00:00"/>
    <d v="2017-03-04T00:00:00"/>
    <n v="42182.12"/>
    <n v="0.26627086795747901"/>
    <n v="11231.8697046865"/>
    <n v="21091.06"/>
    <n v="0.29127507104906097"/>
    <n v="6143.3"/>
    <n v="330"/>
    <n v="62.912303030303036"/>
    <n v="17.616060606060607"/>
    <n v="1033"/>
    <n v="330"/>
    <n v="115.56745205479453"/>
    <n v="30.772245766264383"/>
    <n v="63.912303030303036"/>
    <n v="18.616060606060607"/>
    <n v="2017"/>
    <x v="2"/>
  </r>
  <r>
    <n v="8699"/>
    <s v="正定仁济店"/>
    <x v="9"/>
    <s v="控股"/>
    <s v="河北新兴"/>
    <x v="26"/>
    <d v="2013-09-23T00:00:00"/>
    <d v="2019-09-07T00:00:00"/>
    <n v="42180.677499999998"/>
    <n v="0.27871944698539097"/>
    <n v="11756.5751062691"/>
    <n v="3818.62"/>
    <n v="0.212288732578785"/>
    <n v="810.65"/>
    <n v="76"/>
    <n v="49.244999999999997"/>
    <n v="9.6664473684210517"/>
    <n v="116"/>
    <n v="81"/>
    <n v="115.56349999999999"/>
    <n v="32.209794811696163"/>
    <n v="47.143456790123459"/>
    <n v="10.008024691358024"/>
    <n v="2013"/>
    <x v="0"/>
  </r>
  <r>
    <n v="8998"/>
    <s v="青县吉祥店"/>
    <x v="9"/>
    <s v="控股"/>
    <s v="河北新兴"/>
    <x v="28"/>
    <d v="2011-03-01T00:00:00"/>
    <d v="2019-09-05T00:00:00"/>
    <n v="42153.232307692298"/>
    <n v="0.27871944698539097"/>
    <n v="11748.9255974467"/>
    <n v="1958.28"/>
    <n v="0.201988479686255"/>
    <n v="395.55"/>
    <n v="39"/>
    <n v="49.212307692307689"/>
    <n v="9.1423076923076927"/>
    <n v="118"/>
    <n v="83"/>
    <n v="115.48830769230767"/>
    <n v="32.188837253278628"/>
    <n v="23.593734939759035"/>
    <n v="4.76566265060241"/>
    <n v="2011"/>
    <x v="0"/>
  </r>
  <r>
    <n v="6857"/>
    <s v="金山卫零路二店"/>
    <x v="2"/>
    <s v="直营"/>
    <m/>
    <x v="41"/>
    <d v="2017-04-22T00:00:00"/>
    <d v="2017-04-22T00:00:00"/>
    <n v="41888.512593830797"/>
    <n v="0.26320359765137402"/>
    <n v="11025.207214961099"/>
    <n v="35502.54"/>
    <n v="0.28543929532929202"/>
    <n v="10133.82"/>
    <n v="330"/>
    <n v="106.58345454545454"/>
    <n v="29.708545454545455"/>
    <n v="984"/>
    <n v="330"/>
    <n v="114.76304820227615"/>
    <n v="30.206047164276985"/>
    <n v="107.58345454545454"/>
    <n v="30.708545454545455"/>
    <n v="2017"/>
    <x v="2"/>
  </r>
  <r>
    <n v="8117"/>
    <s v="长沙丽景香山店"/>
    <x v="4"/>
    <s v="收购"/>
    <s v="庆元堂"/>
    <x v="50"/>
    <s v="2014年"/>
    <d v="2018-06-27T00:00:00"/>
    <n v="41832.521999999997"/>
    <n v="0.265655590155847"/>
    <n v="11113.0433196175"/>
    <n v="23240.29"/>
    <n v="0.235533635767884"/>
    <n v="5473.87"/>
    <n v="330"/>
    <n v="69.425121212121212"/>
    <n v="15.587484848484848"/>
    <n v="553"/>
    <n v="330"/>
    <n v="114.60964931506848"/>
    <n v="30.446694026349316"/>
    <n v="70.425121212121212"/>
    <n v="16.587484848484848"/>
    <n v="2014"/>
    <x v="0"/>
  </r>
  <r>
    <n v="6888"/>
    <s v="南京珠江路店"/>
    <x v="3"/>
    <s v="直营"/>
    <m/>
    <x v="2"/>
    <d v="2017-07-22T00:00:00"/>
    <d v="2017-07-22T00:00:00"/>
    <n v="41822.610999999997"/>
    <n v="0.26924294633020301"/>
    <n v="11260.443008861999"/>
    <n v="28843.18"/>
    <n v="0.25146187070912401"/>
    <n v="7252.96"/>
    <n v="330"/>
    <n v="86.403575757575751"/>
    <n v="20.978666666666665"/>
    <n v="893"/>
    <n v="330"/>
    <n v="114.58249589041095"/>
    <n v="30.850528791402738"/>
    <n v="87.403575757575751"/>
    <n v="21.978666666666665"/>
    <n v="2017"/>
    <x v="2"/>
  </r>
  <r>
    <n v="7522"/>
    <s v="南京黑龙江路二店"/>
    <x v="3"/>
    <s v="直营"/>
    <m/>
    <x v="20"/>
    <d v="2018-01-31T00:00:00"/>
    <d v="2018-01-31T00:00:00"/>
    <n v="41719.211499999998"/>
    <n v="0.26014318014391502"/>
    <n v="10852.968352706601"/>
    <n v="28771.87"/>
    <n v="0.21592409530558801"/>
    <n v="6212.54"/>
    <n v="330"/>
    <n v="86.187484848484843"/>
    <n v="17.825878787878789"/>
    <n v="700"/>
    <n v="330"/>
    <n v="114.29920958904108"/>
    <n v="29.734159870429043"/>
    <n v="87.187484848484843"/>
    <n v="18.825878787878789"/>
    <n v="2018"/>
    <x v="4"/>
  </r>
  <r>
    <n v="7129"/>
    <s v="长阳龙门街店"/>
    <x v="7"/>
    <s v="直营"/>
    <m/>
    <x v="0"/>
    <d v="2016-12-28T00:00:00"/>
    <d v="2016-12-28T00:00:00"/>
    <n v="41512.095999999998"/>
    <n v="0.27322186141829402"/>
    <n v="11342.0121404949"/>
    <n v="25945.06"/>
    <n v="0.31673929449382698"/>
    <n v="8217.82"/>
    <n v="330"/>
    <n v="77.62139393939394"/>
    <n v="23.902484848484846"/>
    <n v="1099"/>
    <n v="330"/>
    <n v="113.7317698630137"/>
    <n v="31.074005864369589"/>
    <n v="78.62139393939394"/>
    <n v="24.902484848484846"/>
    <n v="2016"/>
    <x v="1"/>
  </r>
  <r>
    <n v="8341"/>
    <s v="邵阳宝庆中路店"/>
    <x v="1"/>
    <s v="直营"/>
    <m/>
    <x v="0"/>
    <d v="2018-08-31T00:00:00"/>
    <d v="2018-08-31T00:00:00"/>
    <n v="41493.604783068797"/>
    <n v="0.26627086795747901"/>
    <n v="11048.538160272299"/>
    <n v="9506.9599999999991"/>
    <n v="0.127956781137188"/>
    <n v="1216.48"/>
    <n v="189"/>
    <n v="49.301375661375658"/>
    <n v="5.4364021164021166"/>
    <n v="488"/>
    <n v="330"/>
    <n v="113.68110899470904"/>
    <n v="30.269967562389862"/>
    <n v="28.808969696969694"/>
    <n v="3.6863030303030304"/>
    <n v="2018"/>
    <x v="4"/>
  </r>
  <r>
    <n v="8962"/>
    <s v="邯郸先锋路店"/>
    <x v="9"/>
    <s v="控股"/>
    <s v="河北新兴"/>
    <x v="29"/>
    <d v="2015-01-01T00:00:00"/>
    <d v="2019-09-03T00:00:00"/>
    <n v="41490.8883333333"/>
    <n v="0.266609145976823"/>
    <n v="11061.8503043697"/>
    <n v="1482.7"/>
    <n v="0.50642746341134404"/>
    <n v="750.88"/>
    <n v="30"/>
    <n v="48.423333333333332"/>
    <n v="24.029333333333334"/>
    <n v="120"/>
    <n v="85"/>
    <n v="113.67366666666658"/>
    <n v="30.306439190053972"/>
    <n v="17.443529411764708"/>
    <n v="8.8338823529411759"/>
    <n v="2015"/>
    <x v="0"/>
  </r>
  <r>
    <n v="6095"/>
    <s v="武汉隆泰汉西店"/>
    <x v="8"/>
    <s v="直营"/>
    <s v="武汉隆泰"/>
    <x v="9"/>
    <d v="2015-09-25T00:00:00"/>
    <d v="2015-09-25T00:00:00"/>
    <n v="41481.512000000002"/>
    <n v="0.25445194599184401"/>
    <n v="10555.051451084"/>
    <n v="36070.879999999997"/>
    <n v="0.24846579845016301"/>
    <n v="8962.3799999999992"/>
    <n v="330"/>
    <n v="108.30569696969697"/>
    <n v="26.158727272727269"/>
    <n v="1559"/>
    <n v="330"/>
    <n v="113.64797808219178"/>
    <n v="28.917949181052055"/>
    <n v="109.30569696969697"/>
    <n v="27.158727272727269"/>
    <n v="2015"/>
    <x v="0"/>
  </r>
  <r>
    <n v="7433"/>
    <s v="徐州纺织东路店"/>
    <x v="3"/>
    <s v="直营"/>
    <m/>
    <x v="0"/>
    <d v="2017-12-16T00:00:00"/>
    <d v="2017-12-16T00:00:00"/>
    <n v="41480.6324524312"/>
    <n v="0.26668578524904002"/>
    <n v="11062.2950382034"/>
    <n v="24664.59"/>
    <n v="0.307506834697029"/>
    <n v="7584.53"/>
    <n v="330"/>
    <n v="73.741181818181815"/>
    <n v="21.983424242424242"/>
    <n v="746"/>
    <n v="330"/>
    <n v="113.6455683628252"/>
    <n v="30.307657638913422"/>
    <n v="74.741181818181815"/>
    <n v="22.983424242424242"/>
    <n v="2017"/>
    <x v="2"/>
  </r>
  <r>
    <n v="8734"/>
    <s v="石家庄藁城四明街店"/>
    <x v="9"/>
    <s v="控股"/>
    <s v="河北新兴"/>
    <x v="26"/>
    <d v="2014-09-11T00:00:00"/>
    <d v="2019-09-07T00:00:00"/>
    <n v="41478.921776315801"/>
    <n v="0.27701341644779498"/>
    <n v="11490.2178318281"/>
    <n v="3755.09"/>
    <n v="0.30026177801331"/>
    <n v="1127.51"/>
    <n v="76"/>
    <n v="48.409078947368421"/>
    <n v="13.835657894736842"/>
    <n v="116"/>
    <n v="81"/>
    <n v="113.6408815789474"/>
    <n v="31.480048854323563"/>
    <n v="46.35913580246914"/>
    <n v="13.919876543209876"/>
    <n v="2014"/>
    <x v="0"/>
  </r>
  <r>
    <n v="7795"/>
    <s v="武汉新湾路店"/>
    <x v="8"/>
    <s v="直营"/>
    <m/>
    <x v="0"/>
    <d v="2018-03-17T00:00:00"/>
    <d v="2018-03-17T00:00:00"/>
    <n v="41357.256454005903"/>
    <n v="0.26690086492179499"/>
    <n v="11038.2875183667"/>
    <n v="25456.43"/>
    <n v="0.17561378402234701"/>
    <n v="4470.5"/>
    <n v="330"/>
    <n v="76.140696969696975"/>
    <n v="12.546969696969697"/>
    <n v="655"/>
    <n v="330"/>
    <n v="113.3075519287833"/>
    <n v="30.241883611963562"/>
    <n v="77.140696969696975"/>
    <n v="13.546969696969697"/>
    <n v="2018"/>
    <x v="4"/>
  </r>
  <r>
    <n v="8747"/>
    <s v="石家庄永惠店"/>
    <x v="9"/>
    <s v="控股"/>
    <s v="河北新兴"/>
    <x v="42"/>
    <d v="2015-09-28T00:00:00"/>
    <d v="2019-09-07T00:00:00"/>
    <n v="41308.436999999998"/>
    <n v="0.22932182886515801"/>
    <n v="9472.9263204011604"/>
    <n v="3690.45"/>
    <n v="0.27599615223075802"/>
    <n v="1018.55"/>
    <n v="75"/>
    <n v="48.205999999999996"/>
    <n v="12.580666666666666"/>
    <n v="116"/>
    <n v="81"/>
    <n v="113.1738"/>
    <n v="25.953222795619617"/>
    <n v="45.56111111111111"/>
    <n v="12.57469135802469"/>
    <n v="2015"/>
    <x v="0"/>
  </r>
  <r>
    <n v="8163"/>
    <s v="长沙星城荣域店"/>
    <x v="4"/>
    <s v="收购"/>
    <s v="庆元堂"/>
    <x v="50"/>
    <s v="2013年"/>
    <d v="2018-06-27T00:00:00"/>
    <n v="41289.065999999999"/>
    <n v="0.255659879062548"/>
    <n v="10555.9576201656"/>
    <n v="22938.37"/>
    <n v="0.252312173881579"/>
    <n v="5787.63"/>
    <n v="330"/>
    <n v="68.51021212121212"/>
    <n v="16.538272727272727"/>
    <n v="553"/>
    <n v="330"/>
    <n v="113.12072876712328"/>
    <n v="28.920431836070136"/>
    <n v="69.51021212121212"/>
    <n v="17.538272727272727"/>
    <n v="2013"/>
    <x v="0"/>
  </r>
  <r>
    <n v="8457"/>
    <s v="南通青年路店"/>
    <x v="3"/>
    <s v="直营"/>
    <m/>
    <x v="0"/>
    <d v="2018-10-20T00:00:00"/>
    <d v="2018-10-20T00:00:00"/>
    <n v="41222.588035374501"/>
    <n v="0.26378986142364802"/>
    <n v="10874.1007853756"/>
    <n v="17529.189999999999"/>
    <n v="0.222393618872292"/>
    <n v="3898.38"/>
    <n v="236"/>
    <n v="73.276228813559314"/>
    <n v="15.518559322033898"/>
    <n v="438"/>
    <n v="330"/>
    <n v="112.93859735719042"/>
    <n v="29.792056946234521"/>
    <n v="53.11875757575757"/>
    <n v="11.813272727272727"/>
    <n v="2018"/>
    <x v="4"/>
  </r>
  <r>
    <n v="6220"/>
    <s v="南京汉中门大街店"/>
    <x v="3"/>
    <s v="直营"/>
    <m/>
    <x v="2"/>
    <d v="2017-03-25T00:00:00"/>
    <d v="2017-03-25T00:00:00"/>
    <n v="41187.960500000001"/>
    <n v="0.27398256179362801"/>
    <n v="11284.782932844801"/>
    <n v="28405.49"/>
    <n v="0.23363546976306299"/>
    <n v="6636.53"/>
    <n v="330"/>
    <n v="85.077242424242428"/>
    <n v="19.110696969696971"/>
    <n v="1012"/>
    <n v="330"/>
    <n v="112.84372739726028"/>
    <n v="30.91721351464329"/>
    <n v="86.077242424242428"/>
    <n v="20.110696969696971"/>
    <n v="2017"/>
    <x v="2"/>
  </r>
  <r>
    <n v="8365"/>
    <s v="沅江东方名居小区店"/>
    <x v="0"/>
    <s v="直营"/>
    <m/>
    <x v="0"/>
    <d v="2018-09-29T00:00:00"/>
    <d v="2018-09-29T00:00:00"/>
    <n v="41177.334158381702"/>
    <n v="0.26687556093849502"/>
    <n v="10989.22415147"/>
    <n v="15444.46"/>
    <n v="0.35591920986554398"/>
    <n v="5496.98"/>
    <n v="310"/>
    <n v="48.820838709677417"/>
    <n v="16.732193548387094"/>
    <n v="459"/>
    <n v="330"/>
    <n v="112.81461413255261"/>
    <n v="30.10746342868493"/>
    <n v="46.80139393939394"/>
    <n v="16.657515151515149"/>
    <n v="2018"/>
    <x v="4"/>
  </r>
  <r>
    <n v="5718"/>
    <s v="常德鼎城建材城店"/>
    <x v="0"/>
    <s v="直营"/>
    <m/>
    <x v="0"/>
    <d v="2014-01-23T00:00:00"/>
    <d v="2014-01-23T00:00:00"/>
    <n v="41076.480000000003"/>
    <n v="0.25571638450779999"/>
    <n v="10503.928953907"/>
    <n v="20538.240000000002"/>
    <n v="0.36875068165529301"/>
    <n v="7573.49"/>
    <n v="330"/>
    <n v="61.237090909090917"/>
    <n v="21.949969696969696"/>
    <n v="2169"/>
    <n v="330"/>
    <n v="112.53830136986302"/>
    <n v="28.777887544950683"/>
    <n v="62.237090909090917"/>
    <n v="22.949969696969696"/>
    <n v="2014"/>
    <x v="0"/>
  </r>
  <r>
    <n v="6064"/>
    <s v="长沙湘江世纪城北一路店"/>
    <x v="4"/>
    <s v="直营"/>
    <m/>
    <x v="0"/>
    <d v="2015-09-19T00:00:00"/>
    <d v="2015-09-19T00:00:00"/>
    <n v="40803.5985"/>
    <n v="0.22602041833938"/>
    <n v="9222.4464027221002"/>
    <n v="35481.39"/>
    <n v="0.23954078461976799"/>
    <n v="8499.24"/>
    <n v="330"/>
    <n v="106.51936363636364"/>
    <n v="24.755272727272725"/>
    <n v="1565"/>
    <n v="330"/>
    <n v="111.7906808219178"/>
    <n v="25.266976445813974"/>
    <n v="107.51936363636364"/>
    <n v="25.755272727272725"/>
    <n v="2015"/>
    <x v="0"/>
  </r>
  <r>
    <n v="6703"/>
    <s v="娄底仙桥街店"/>
    <x v="4"/>
    <s v="直营"/>
    <m/>
    <x v="0"/>
    <d v="2016-12-29T00:00:00"/>
    <d v="2016-12-29T00:00:00"/>
    <n v="40720.086000000003"/>
    <n v="0.22717666920919799"/>
    <n v="9250.6535073920895"/>
    <n v="22622.27"/>
    <n v="0.150067168325725"/>
    <n v="3394.86"/>
    <n v="330"/>
    <n v="67.552333333333337"/>
    <n v="9.2874545454545459"/>
    <n v="1098"/>
    <n v="330"/>
    <n v="111.5618794520548"/>
    <n v="25.34425618463586"/>
    <n v="68.552333333333337"/>
    <n v="10.287454545454546"/>
    <n v="2016"/>
    <x v="1"/>
  </r>
  <r>
    <n v="6935"/>
    <s v="武汉铭新街店"/>
    <x v="8"/>
    <s v="直营"/>
    <m/>
    <x v="9"/>
    <d v="2012-04-14T00:00:00"/>
    <d v="2012-04-14T00:00:00"/>
    <n v="40585.995499999997"/>
    <n v="0.25725495004604398"/>
    <n v="10440.948244921499"/>
    <n v="35292.17"/>
    <n v="0.19341343986498999"/>
    <n v="6825.98"/>
    <n v="330"/>
    <n v="105.9459696969697"/>
    <n v="19.684787878787876"/>
    <n v="2818"/>
    <n v="330"/>
    <n v="111.19450821917808"/>
    <n v="28.605337657319176"/>
    <n v="106.9459696969697"/>
    <n v="20.684787878787876"/>
    <n v="2012"/>
    <x v="0"/>
  </r>
  <r>
    <n v="8740"/>
    <s v="石家庄中心医院店"/>
    <x v="9"/>
    <s v="控股"/>
    <s v="河北新兴"/>
    <x v="42"/>
    <d v="2015-02-08T00:00:00"/>
    <d v="2019-09-07T00:00:00"/>
    <n v="40579.5271333333"/>
    <n v="0.27871944698539097"/>
    <n v="11310.3033615313"/>
    <n v="3625.33"/>
    <n v="0.30602455500602699"/>
    <n v="1109.44"/>
    <n v="75"/>
    <n v="47.337733333333333"/>
    <n v="13.792533333333335"/>
    <n v="116"/>
    <n v="81"/>
    <n v="111.17678666666657"/>
    <n v="30.987132497346028"/>
    <n v="44.757160493827158"/>
    <n v="13.696790123456791"/>
    <n v="2015"/>
    <x v="0"/>
  </r>
  <r>
    <n v="8877"/>
    <s v="石家庄西兴店"/>
    <x v="9"/>
    <s v="控股"/>
    <s v="河北新兴"/>
    <x v="26"/>
    <d v="2010-07-07T00:00:00"/>
    <d v="2019-09-07T00:00:00"/>
    <n v="40545.309407894703"/>
    <n v="0.270971928398335"/>
    <n v="10986.640677764401"/>
    <n v="3670.57"/>
    <n v="0.23787313686975001"/>
    <n v="873.13"/>
    <n v="76"/>
    <n v="47.296973684210528"/>
    <n v="10.488552631578948"/>
    <n v="116"/>
    <n v="81"/>
    <n v="111.08303947368412"/>
    <n v="30.100385418532603"/>
    <n v="45.315679012345683"/>
    <n v="10.779382716049383"/>
    <n v="2010"/>
    <x v="0"/>
  </r>
  <r>
    <n v="6110"/>
    <s v="武汉隆泰新洲店"/>
    <x v="8"/>
    <s v="直营"/>
    <s v="武汉隆泰"/>
    <x v="9"/>
    <d v="2015-09-25T00:00:00"/>
    <d v="2015-09-25T00:00:00"/>
    <n v="40472.175000000003"/>
    <n v="0.234447507354197"/>
    <n v="9488.6005459528496"/>
    <n v="26981.45"/>
    <n v="0.29541703651953499"/>
    <n v="7970.78"/>
    <n v="330"/>
    <n v="80.7619696969697"/>
    <n v="23.153878787878789"/>
    <n v="1559"/>
    <n v="330"/>
    <n v="110.88267123287672"/>
    <n v="25.996165879322877"/>
    <n v="81.7619696969697"/>
    <n v="24.153878787878789"/>
    <n v="2015"/>
    <x v="0"/>
  </r>
  <r>
    <n v="6877"/>
    <s v="徐州民馨园店"/>
    <x v="3"/>
    <s v="直营"/>
    <m/>
    <x v="0"/>
    <d v="2017-04-29T00:00:00"/>
    <d v="2017-04-29T00:00:00"/>
    <n v="40382.050499999998"/>
    <n v="0.25100323152218901"/>
    <n v="10136.025170992199"/>
    <n v="27849.69"/>
    <n v="0.26807982422784599"/>
    <n v="7465.94"/>
    <n v="330"/>
    <n v="83.393000000000001"/>
    <n v="21.624060606060606"/>
    <n v="977"/>
    <n v="330"/>
    <n v="110.63575479452054"/>
    <n v="27.769931975321093"/>
    <n v="84.393000000000001"/>
    <n v="22.624060606060606"/>
    <n v="2017"/>
    <x v="2"/>
  </r>
  <r>
    <n v="7373"/>
    <s v="益阳致富南路店"/>
    <x v="0"/>
    <s v="直营"/>
    <m/>
    <x v="0"/>
    <d v="2017-11-11T00:00:00"/>
    <d v="2017-11-11T00:00:00"/>
    <n v="40324.4830357143"/>
    <n v="0.26687556093849502"/>
    <n v="10761.619029711101"/>
    <n v="18560.310000000001"/>
    <n v="0.32357541441926302"/>
    <n v="6005.66"/>
    <n v="330"/>
    <n v="55.24336363636364"/>
    <n v="17.198969696969698"/>
    <n v="781"/>
    <n v="330"/>
    <n v="110.47803571428575"/>
    <n v="29.483887752633152"/>
    <n v="56.24336363636364"/>
    <n v="18.198969696969698"/>
    <n v="2017"/>
    <x v="2"/>
  </r>
  <r>
    <n v="5121"/>
    <s v="株洲醴陵店"/>
    <x v="4"/>
    <s v="直营"/>
    <m/>
    <x v="0"/>
    <d v="2009-12-19T00:00:00"/>
    <d v="2009-12-19T00:00:00"/>
    <n v="40218.894"/>
    <n v="0.22959894588101901"/>
    <n v="9234.2156669004398"/>
    <n v="22343.83"/>
    <n v="0.26551625213761498"/>
    <n v="5932.65"/>
    <n v="330"/>
    <n v="66.708575757575758"/>
    <n v="16.977727272727272"/>
    <n v="3665"/>
    <n v="330"/>
    <n v="110.18875068493151"/>
    <n v="25.299221005206686"/>
    <n v="67.708575757575758"/>
    <n v="17.977727272727272"/>
    <n v="2009"/>
    <x v="0"/>
  </r>
  <r>
    <n v="6920"/>
    <s v="广生堂燎原店"/>
    <x v="7"/>
    <s v="直营"/>
    <m/>
    <x v="0"/>
    <d v="2017-06-30T00:00:00"/>
    <d v="2017-06-30T00:00:00"/>
    <n v="40211.296000000002"/>
    <n v="0.27828362001961199"/>
    <n v="11190.1450165601"/>
    <n v="25132.06"/>
    <n v="0.31441712298952001"/>
    <n v="7901.95"/>
    <n v="330"/>
    <n v="75.157757575757586"/>
    <n v="22.94530303030303"/>
    <n v="915"/>
    <n v="330"/>
    <n v="110.16793424657534"/>
    <n v="30.657931552219452"/>
    <n v="76.157757575757586"/>
    <n v="23.94530303030303"/>
    <n v="2017"/>
    <x v="2"/>
  </r>
  <r>
    <n v="8362"/>
    <s v="益阳国色天香小区店"/>
    <x v="0"/>
    <s v="直营"/>
    <m/>
    <x v="0"/>
    <d v="2018-10-20T00:00:00"/>
    <d v="2018-10-20T00:00:00"/>
    <n v="40206.441982507298"/>
    <n v="0.26687556093849502"/>
    <n v="10730.1167574227"/>
    <n v="18891.52"/>
    <n v="0.34304280439054102"/>
    <n v="6480.6"/>
    <n v="330"/>
    <n v="56.247030303030307"/>
    <n v="18.63818181818182"/>
    <n v="438"/>
    <n v="330"/>
    <n v="110.15463556851314"/>
    <n v="29.397580157322466"/>
    <n v="57.247030303030307"/>
    <n v="19.63818181818182"/>
    <n v="2018"/>
    <x v="4"/>
  </r>
  <r>
    <n v="8420"/>
    <s v="上海益丰上虹景华路店"/>
    <x v="2"/>
    <s v="控股"/>
    <s v="上海上虹"/>
    <x v="24"/>
    <d v="2009-02-18T00:00:00"/>
    <d v="2018-09-11T00:00:00"/>
    <n v="40105.295043670099"/>
    <n v="0.23815422345980999"/>
    <n v="9551.2453977518198"/>
    <n v="26220.83"/>
    <n v="0.225473030411318"/>
    <n v="5912.09"/>
    <n v="330"/>
    <n v="78.457060606060608"/>
    <n v="16.915424242424244"/>
    <n v="477"/>
    <n v="330"/>
    <n v="109.87752066758931"/>
    <n v="26.167795610278958"/>
    <n v="79.457060606060608"/>
    <n v="17.915424242424244"/>
    <n v="2009"/>
    <x v="0"/>
  </r>
  <r>
    <n v="6521"/>
    <s v="南昌云锦路店"/>
    <x v="5"/>
    <s v="直营"/>
    <m/>
    <x v="4"/>
    <d v="2016-09-24T00:00:00"/>
    <d v="2016-09-24T00:00:00"/>
    <n v="40076.780470574398"/>
    <n v="0.27496188546295403"/>
    <n v="11019.587121474"/>
    <n v="35119.65"/>
    <n v="0.267060178561005"/>
    <n v="9379.06"/>
    <n v="330"/>
    <n v="105.42318181818182"/>
    <n v="27.421393939393937"/>
    <n v="1194"/>
    <n v="330"/>
    <n v="109.7993985495189"/>
    <n v="30.190649647873972"/>
    <n v="106.42318181818182"/>
    <n v="28.421393939393937"/>
    <n v="2016"/>
    <x v="1"/>
  </r>
  <r>
    <n v="5665"/>
    <s v="南京明发广场店"/>
    <x v="3"/>
    <s v="直营"/>
    <m/>
    <x v="2"/>
    <d v="2013-06-22T00:00:00"/>
    <d v="2013-06-22T00:00:00"/>
    <n v="40070.199000000001"/>
    <n v="0.27838714063673398"/>
    <n v="11155.0281243549"/>
    <n v="27634.62"/>
    <n v="0.26004989393738698"/>
    <n v="7186.38"/>
    <n v="330"/>
    <n v="82.74127272727273"/>
    <n v="20.77690909090909"/>
    <n v="2384"/>
    <n v="330"/>
    <n v="109.78136712328767"/>
    <n v="30.56172088864356"/>
    <n v="83.74127272727273"/>
    <n v="21.77690909090909"/>
    <n v="2013"/>
    <x v="0"/>
  </r>
  <r>
    <n v="7174"/>
    <s v="金山区龙胜路店"/>
    <x v="2"/>
    <s v="直营"/>
    <m/>
    <x v="0"/>
    <d v="2017-10-14T00:00:00"/>
    <d v="2017-10-14T00:00:00"/>
    <n v="40045.290330174903"/>
    <n v="0.26607703246151199"/>
    <n v="10655.1320151126"/>
    <n v="33940.32"/>
    <n v="0.29585784695017597"/>
    <n v="10041.51"/>
    <n v="330"/>
    <n v="101.84945454545455"/>
    <n v="29.428818181818183"/>
    <n v="809"/>
    <n v="330"/>
    <n v="109.71312419226001"/>
    <n v="29.192142507157808"/>
    <n v="102.84945454545455"/>
    <n v="30.428818181818183"/>
    <n v="2017"/>
    <x v="2"/>
  </r>
  <r>
    <n v="5330"/>
    <s v="民德路店"/>
    <x v="5"/>
    <s v="直营"/>
    <m/>
    <x v="9"/>
    <d v="2009-05-02T00:00:00"/>
    <d v="2009-05-02T00:00:00"/>
    <n v="40011.2556508618"/>
    <n v="0.26376763983336798"/>
    <n v="10553.674469797301"/>
    <n v="35062.230000000003"/>
    <n v="0.32538860192292401"/>
    <n v="11408.85"/>
    <n v="330"/>
    <n v="105.24918181818182"/>
    <n v="33.572272727272725"/>
    <n v="3896"/>
    <n v="330"/>
    <n v="109.61987849551178"/>
    <n v="28.914176629581647"/>
    <n v="106.24918181818182"/>
    <n v="34.572272727272725"/>
    <n v="2009"/>
    <x v="0"/>
  </r>
  <r>
    <n v="5952"/>
    <s v="吉首火车站店"/>
    <x v="0"/>
    <s v="直营"/>
    <m/>
    <x v="0"/>
    <d v="2015-05-25T00:00:00"/>
    <d v="2015-05-25T00:00:00"/>
    <n v="39962.239999999998"/>
    <n v="0.247872924902829"/>
    <n v="9905.5573144688296"/>
    <n v="19981.12"/>
    <n v="0.32724842251085001"/>
    <n v="6538.79"/>
    <n v="330"/>
    <n v="59.548848484848484"/>
    <n v="18.814515151515153"/>
    <n v="1682"/>
    <n v="330"/>
    <n v="109.48558904109588"/>
    <n v="27.138513190325561"/>
    <n v="60.548848484848484"/>
    <n v="19.814515151515153"/>
    <n v="2015"/>
    <x v="0"/>
  </r>
  <r>
    <n v="8875"/>
    <s v="石家庄维明街店"/>
    <x v="9"/>
    <s v="控股"/>
    <s v="河北新兴"/>
    <x v="47"/>
    <d v="2010-06-12T00:00:00"/>
    <d v="2019-09-07T00:00:00"/>
    <n v="39922.422500000001"/>
    <n v="0.27430620531681998"/>
    <n v="10950.9682230298"/>
    <n v="3614.18"/>
    <n v="0.15676861694768901"/>
    <n v="566.59"/>
    <n v="76"/>
    <n v="46.555"/>
    <n v="6.4551315789473689"/>
    <n v="116"/>
    <n v="81"/>
    <n v="109.37650000000001"/>
    <n v="30.002652665835068"/>
    <n v="44.619506172839507"/>
    <n v="6.9949382716049389"/>
    <n v="2010"/>
    <x v="0"/>
  </r>
  <r>
    <n v="6395"/>
    <s v="徐州香槟城店"/>
    <x v="3"/>
    <s v="直营"/>
    <m/>
    <x v="0"/>
    <d v="2016-07-30T00:00:00"/>
    <d v="2016-07-30T00:00:00"/>
    <n v="39917.091572127101"/>
    <n v="0.27630742267229602"/>
    <n v="11029.388692868501"/>
    <n v="17333.669999999998"/>
    <n v="0.25983303016614501"/>
    <n v="4503.8599999999997"/>
    <n v="241"/>
    <n v="70.923941908713687"/>
    <n v="17.688215767634855"/>
    <n v="1250"/>
    <n v="330"/>
    <n v="109.36189471815644"/>
    <n v="30.217503268132877"/>
    <n v="52.526272727272719"/>
    <n v="13.648060606060605"/>
    <n v="2016"/>
    <x v="1"/>
  </r>
  <r>
    <n v="9067"/>
    <s v="唐山翔云道店"/>
    <x v="9"/>
    <s v="控股"/>
    <s v="河北新兴"/>
    <x v="28"/>
    <d v="2011-11-01T00:00:00"/>
    <d v="2019-09-03T00:00:00"/>
    <n v="39821.082857142901"/>
    <n v="0.27871944698539097"/>
    <n v="11098.910192302301"/>
    <n v="1328.16"/>
    <n v="0.32632363570654099"/>
    <n v="433.41"/>
    <n v="28"/>
    <n v="46.434285714285714"/>
    <n v="14.478928571428572"/>
    <n v="120"/>
    <n v="85"/>
    <n v="109.09885714285727"/>
    <n v="30.407973129595344"/>
    <n v="15.625411764705884"/>
    <n v="5.0989411764705883"/>
    <n v="2011"/>
    <x v="0"/>
  </r>
  <r>
    <n v="7940"/>
    <s v="南昌永富路店"/>
    <x v="5"/>
    <s v="直营"/>
    <m/>
    <x v="4"/>
    <d v="2018-06-23T00:00:00"/>
    <d v="2018-06-23T00:00:00"/>
    <n v="39725.537784431101"/>
    <n v="0.27775946708979299"/>
    <n v="11034.144204859"/>
    <n v="27962.76"/>
    <n v="0.29669889524496201"/>
    <n v="8296.5200000000095"/>
    <n v="330"/>
    <n v="83.73563636363636"/>
    <n v="24.140969696969726"/>
    <n v="557"/>
    <n v="330"/>
    <n v="108.83708982035918"/>
    <n v="30.23053206810685"/>
    <n v="84.73563636363636"/>
    <n v="25.140969696969726"/>
    <n v="2018"/>
    <x v="4"/>
  </r>
  <r>
    <n v="5142"/>
    <s v="慈利幸福路店"/>
    <x v="0"/>
    <s v="直营"/>
    <m/>
    <x v="0"/>
    <d v="2010-05-22T00:00:00"/>
    <d v="2010-05-22T00:00:00"/>
    <n v="39467.879999999997"/>
    <n v="0.23341918859628899"/>
    <n v="9212.5605252157002"/>
    <n v="21926.6"/>
    <n v="0.29769047640765101"/>
    <n v="6527.34"/>
    <n v="330"/>
    <n v="65.444242424242418"/>
    <n v="18.779818181818182"/>
    <n v="3511"/>
    <n v="330"/>
    <n v="108.13117808219178"/>
    <n v="25.239891849906027"/>
    <n v="66.444242424242418"/>
    <n v="19.779818181818182"/>
    <n v="2010"/>
    <x v="0"/>
  </r>
  <r>
    <n v="6451"/>
    <s v="第十药店"/>
    <x v="7"/>
    <s v="直营"/>
    <s v="鄂中广生堂"/>
    <x v="0"/>
    <d v="2016-07-19T00:00:00"/>
    <d v="2016-07-19T00:00:00"/>
    <n v="39362.767999999996"/>
    <n v="0.27932054537544299"/>
    <n v="10994.829825246999"/>
    <n v="24601.73"/>
    <n v="0.35405721467555301"/>
    <n v="8710.42"/>
    <n v="330"/>
    <n v="73.550696969696972"/>
    <n v="25.395212121212122"/>
    <n v="1261"/>
    <n v="330"/>
    <n v="107.8432"/>
    <n v="30.122821439032876"/>
    <n v="74.550696969696972"/>
    <n v="26.395212121212122"/>
    <n v="2016"/>
    <x v="1"/>
  </r>
  <r>
    <n v="7475"/>
    <s v="祁阳民生南路店"/>
    <x v="1"/>
    <s v="直营"/>
    <m/>
    <x v="0"/>
    <d v="2017-12-30T00:00:00"/>
    <d v="2017-12-30T00:00:00"/>
    <n v="39309.499057692301"/>
    <n v="0.26627086795747901"/>
    <n v="10466.974433065399"/>
    <n v="4955.9799999999996"/>
    <n v="0.24800745765721399"/>
    <n v="1229.1199999999999"/>
    <n v="104"/>
    <n v="46.653653846153844"/>
    <n v="10.818461538461538"/>
    <n v="732"/>
    <n v="330"/>
    <n v="107.69725769230767"/>
    <n v="28.676642282370956"/>
    <n v="15.01812121212121"/>
    <n v="3.7246060606060603"/>
    <n v="2017"/>
    <x v="2"/>
  </r>
  <r>
    <n v="5298"/>
    <s v="南京兴贤路店"/>
    <x v="3"/>
    <s v="直营"/>
    <m/>
    <x v="2"/>
    <d v="2010-04-10T00:00:00"/>
    <d v="2010-04-10T00:00:00"/>
    <n v="39252.504000000001"/>
    <n v="0.25844489553274302"/>
    <n v="10144.6092956786"/>
    <n v="32710.42"/>
    <n v="0.26954652370712501"/>
    <n v="8816.98"/>
    <n v="330"/>
    <n v="98.122484848484845"/>
    <n v="25.718121212121211"/>
    <n v="3553"/>
    <n v="330"/>
    <n v="107.54110684931507"/>
    <n v="27.793450125146848"/>
    <n v="99.122484848484845"/>
    <n v="26.718121212121211"/>
    <n v="2010"/>
    <x v="0"/>
  </r>
  <r>
    <n v="6898"/>
    <s v="广生堂荆中路店"/>
    <x v="7"/>
    <s v="直营"/>
    <m/>
    <x v="0"/>
    <d v="2017-05-20T00:00:00"/>
    <d v="2017-05-20T00:00:00"/>
    <n v="39002.656000000003"/>
    <n v="0.27976838612836402"/>
    <n v="10911.710123839801"/>
    <n v="24376.66"/>
    <n v="0.333599024640783"/>
    <n v="8132.03"/>
    <n v="330"/>
    <n v="72.86866666666667"/>
    <n v="23.642515151515152"/>
    <n v="956"/>
    <n v="330"/>
    <n v="106.85659178082193"/>
    <n v="29.895096229698083"/>
    <n v="73.86866666666667"/>
    <n v="24.642515151515152"/>
    <n v="2017"/>
    <x v="2"/>
  </r>
  <r>
    <n v="5900"/>
    <s v="长沙火炬中路店"/>
    <x v="4"/>
    <s v="直营"/>
    <m/>
    <x v="0"/>
    <d v="2015-01-31T00:00:00"/>
    <d v="2015-01-31T00:00:00"/>
    <n v="38999.605000000003"/>
    <n v="0.26263580432618999"/>
    <n v="10242.692627578699"/>
    <n v="33912.699999999997"/>
    <n v="0.27869913041427002"/>
    <n v="9451.44"/>
    <n v="330"/>
    <n v="101.76575757575756"/>
    <n v="27.640727272727275"/>
    <n v="1796"/>
    <n v="330"/>
    <n v="106.84823287671233"/>
    <n v="28.062171582407395"/>
    <n v="102.76575757575756"/>
    <n v="28.640727272727275"/>
    <n v="2015"/>
    <x v="0"/>
  </r>
  <r>
    <n v="8776"/>
    <s v="石家庄赵县永通路店"/>
    <x v="9"/>
    <s v="控股"/>
    <s v="河北新兴"/>
    <x v="26"/>
    <d v="2011-09-15T00:00:00"/>
    <d v="2019-09-07T00:00:00"/>
    <n v="38848.701999999997"/>
    <n v="0.27639391518391399"/>
    <n v="10737.5448455931"/>
    <n v="3470.7"/>
    <n v="0.238741464257931"/>
    <n v="828.6"/>
    <n v="75"/>
    <n v="45.275999999999996"/>
    <n v="10.048"/>
    <n v="116"/>
    <n v="81"/>
    <n v="106.4348"/>
    <n v="29.417931083816711"/>
    <n v="42.848148148148148"/>
    <n v="10.229629629629629"/>
    <n v="2011"/>
    <x v="0"/>
  </r>
  <r>
    <n v="6619"/>
    <s v="濠江路店"/>
    <x v="5"/>
    <s v="直营"/>
    <m/>
    <x v="3"/>
    <d v="2016-10-29T00:00:00"/>
    <d v="2016-10-29T00:00:00"/>
    <n v="38832.174063960498"/>
    <n v="0.26334042585489698"/>
    <n v="10226.0812548748"/>
    <n v="34028.99"/>
    <n v="0.27656036808615198"/>
    <n v="9411.07"/>
    <n v="330"/>
    <n v="102.11815151515151"/>
    <n v="27.518393939393938"/>
    <n v="1159"/>
    <n v="330"/>
    <n v="106.38951798345342"/>
    <n v="28.016660972259725"/>
    <n v="103.11815151515151"/>
    <n v="28.518393939393938"/>
    <n v="2016"/>
    <x v="1"/>
  </r>
  <r>
    <n v="5397"/>
    <s v="南昌青山南路店"/>
    <x v="5"/>
    <s v="直营"/>
    <m/>
    <x v="9"/>
    <d v="2011-07-16T00:00:00"/>
    <d v="2011-07-16T00:00:00"/>
    <n v="38805.6537433384"/>
    <n v="0.27570705949195301"/>
    <n v="10698.9926852387"/>
    <n v="34005.75"/>
    <n v="0.28939429361211"/>
    <n v="9841.07"/>
    <n v="330"/>
    <n v="102.04772727272727"/>
    <n v="28.821424242424243"/>
    <n v="3091"/>
    <n v="330"/>
    <n v="106.31685957079014"/>
    <n v="29.312308726681369"/>
    <n v="103.04772727272727"/>
    <n v="29.821424242424243"/>
    <n v="2011"/>
    <x v="0"/>
  </r>
  <r>
    <n v="8946"/>
    <s v="三河第十九店"/>
    <x v="9"/>
    <s v="控股"/>
    <s v="河北新兴"/>
    <x v="29"/>
    <d v="2016-01-01T00:00:00"/>
    <d v="2019-09-05T00:00:00"/>
    <n v="38784.653088235304"/>
    <n v="0.266609145976823"/>
    <n v="10340.3432368618"/>
    <n v="1570.79"/>
    <n v="0.32272296105781201"/>
    <n v="506.93"/>
    <n v="34"/>
    <n v="45.199705882352937"/>
    <n v="13.909705882352942"/>
    <n v="118"/>
    <n v="83"/>
    <n v="106.25932352941179"/>
    <n v="28.329707498251505"/>
    <n v="18.925180722891564"/>
    <n v="6.1075903614457836"/>
    <n v="2016"/>
    <x v="1"/>
  </r>
  <r>
    <n v="8833"/>
    <s v="石家庄九中店"/>
    <x v="9"/>
    <s v="控股"/>
    <s v="河北新兴"/>
    <x v="26"/>
    <d v="2008-08-26T00:00:00"/>
    <d v="2019-09-07T00:00:00"/>
    <n v="38764.084999999999"/>
    <n v="0.27871944698539097"/>
    <n v="10804.304334094701"/>
    <n v="3370.79"/>
    <n v="0.37705107704722002"/>
    <n v="1270.96"/>
    <n v="73"/>
    <n v="45.175205479452053"/>
    <n v="16.410410958904109"/>
    <n v="116"/>
    <n v="81"/>
    <n v="106.20297260273972"/>
    <n v="29.600833792040277"/>
    <n v="41.614691358024693"/>
    <n v="15.690864197530864"/>
    <n v="2008"/>
    <x v="0"/>
  </r>
  <r>
    <n v="7943"/>
    <s v="南京珠江路三店"/>
    <x v="3"/>
    <s v="直营"/>
    <m/>
    <x v="0"/>
    <d v="2018-07-28T00:00:00"/>
    <d v="2018-07-28T00:00:00"/>
    <n v="38617.110500000003"/>
    <n v="0.27990114670586602"/>
    <n v="10808.9735114171"/>
    <n v="26632.49"/>
    <n v="0.23407386992354101"/>
    <n v="6233.97"/>
    <n v="330"/>
    <n v="79.704515151515153"/>
    <n v="17.890818181818183"/>
    <n v="522"/>
    <n v="330"/>
    <n v="105.80030273972604"/>
    <n v="29.613626058676985"/>
    <n v="80.704515151515153"/>
    <n v="18.890818181818183"/>
    <n v="2018"/>
    <x v="4"/>
  </r>
  <r>
    <n v="8828"/>
    <s v="石家庄东苑店"/>
    <x v="9"/>
    <s v="控股"/>
    <s v="河北新兴"/>
    <x v="42"/>
    <d v="2008-03-22T00:00:00"/>
    <d v="2019-09-07T00:00:00"/>
    <n v="38570.771533333304"/>
    <n v="0.26241447712277499"/>
    <n v="10121.5288441417"/>
    <n v="3445.87"/>
    <n v="0.240717148354407"/>
    <n v="829.48"/>
    <n v="75"/>
    <n v="44.944933333333331"/>
    <n v="10.059733333333334"/>
    <n v="116"/>
    <n v="81"/>
    <n v="105.67334666666659"/>
    <n v="27.730216011347121"/>
    <n v="42.541604938271604"/>
    <n v="10.240493827160494"/>
    <n v="2008"/>
    <x v="0"/>
  </r>
  <r>
    <n v="8287"/>
    <s v="郴州青年大道南院店"/>
    <x v="1"/>
    <s v="直营"/>
    <m/>
    <x v="0"/>
    <d v="2018-08-26T00:00:00"/>
    <d v="2018-08-26T00:00:00"/>
    <n v="38468.612506224097"/>
    <n v="0.26627086795747901"/>
    <n v="10243.070841152199"/>
    <n v="11238.86"/>
    <n v="0.295498831732044"/>
    <n v="3321.07"/>
    <n v="241"/>
    <n v="45.634273858921162"/>
    <n v="12.780373443983404"/>
    <n v="493"/>
    <n v="330"/>
    <n v="105.39345892116191"/>
    <n v="28.063207783978626"/>
    <n v="34.057151515151517"/>
    <n v="10.063848484848485"/>
    <n v="2018"/>
    <x v="4"/>
  </r>
  <r>
    <n v="5567"/>
    <s v="淮安北京东路店"/>
    <x v="3"/>
    <s v="直营"/>
    <m/>
    <x v="0"/>
    <d v="2012-08-04T00:00:00"/>
    <d v="2012-08-04T00:00:00"/>
    <n v="38400.436999999998"/>
    <n v="0.26227510825179101"/>
    <n v="10071.4787710911"/>
    <n v="26483.06"/>
    <n v="0.294399891855397"/>
    <n v="7796.61"/>
    <n v="330"/>
    <n v="79.25169696969698"/>
    <n v="22.626090909090909"/>
    <n v="2706"/>
    <n v="330"/>
    <n v="105.20667671232876"/>
    <n v="27.593092523537262"/>
    <n v="80.25169696969698"/>
    <n v="23.626090909090909"/>
    <n v="2012"/>
    <x v="0"/>
  </r>
  <r>
    <n v="7209"/>
    <s v="益阳环保路社区店"/>
    <x v="0"/>
    <s v="直营"/>
    <m/>
    <x v="0"/>
    <d v="2017-08-30T00:00:00"/>
    <d v="2017-08-30T00:00:00"/>
    <n v="38378.309495549001"/>
    <n v="0.26687556093849502"/>
    <n v="10242.232874495799"/>
    <n v="17717.11"/>
    <n v="0.32533184023805201"/>
    <n v="5763.94"/>
    <n v="330"/>
    <n v="52.688212121212125"/>
    <n v="16.466484848484846"/>
    <n v="854"/>
    <n v="330"/>
    <n v="105.14605341246302"/>
    <n v="28.060911984919997"/>
    <n v="53.688212121212125"/>
    <n v="17.466484848484846"/>
    <n v="2017"/>
    <x v="2"/>
  </r>
  <r>
    <n v="7826"/>
    <s v="句容华阳南路二店"/>
    <x v="3"/>
    <s v="直营"/>
    <m/>
    <x v="0"/>
    <d v="2018-07-07T00:00:00"/>
    <d v="2018-07-07T00:00:00"/>
    <n v="38214.198069629099"/>
    <n v="0.27700611123910501"/>
    <n v="10585.5664013889"/>
    <n v="16318.78"/>
    <n v="0.295816231360433"/>
    <n v="4827.3599999999997"/>
    <n v="237"/>
    <n v="67.855611814345991"/>
    <n v="19.368607594936709"/>
    <n v="543"/>
    <n v="330"/>
    <n v="104.69643306747699"/>
    <n v="29.001551784627122"/>
    <n v="49.450848484848485"/>
    <n v="14.628363636363636"/>
    <n v="2018"/>
    <x v="4"/>
  </r>
  <r>
    <n v="5429"/>
    <s v="湘潭南岭路店"/>
    <x v="4"/>
    <s v="直营"/>
    <m/>
    <x v="0"/>
    <d v="2011-10-22T00:00:00"/>
    <d v="2011-10-22T00:00:00"/>
    <n v="38202.300000000003"/>
    <n v="0.23618538509694201"/>
    <n v="9022.8249370889098"/>
    <n v="21223.5"/>
    <n v="0.210629255306618"/>
    <n v="4470.29"/>
    <n v="330"/>
    <n v="63.313636363636363"/>
    <n v="12.546333333333333"/>
    <n v="2993"/>
    <n v="330"/>
    <n v="104.66383561643836"/>
    <n v="24.720068320791533"/>
    <n v="64.313636363636363"/>
    <n v="13.546333333333333"/>
    <n v="2011"/>
    <x v="0"/>
  </r>
  <r>
    <n v="6639"/>
    <s v="曲江城南大道店"/>
    <x v="6"/>
    <s v="直营"/>
    <m/>
    <x v="0"/>
    <d v="2016-10-29T00:00:00"/>
    <d v="2016-10-29T00:00:00"/>
    <n v="37944.870000000003"/>
    <n v="0.27947116316720999"/>
    <n v="10604.496955128599"/>
    <n v="25296.58"/>
    <n v="0.31634869219475498"/>
    <n v="8002.54"/>
    <n v="330"/>
    <n v="75.656303030303036"/>
    <n v="23.250121212121211"/>
    <n v="1159"/>
    <n v="330"/>
    <n v="103.95854794520548"/>
    <n v="29.053416315420819"/>
    <n v="76.656303030303036"/>
    <n v="24.250121212121211"/>
    <n v="2016"/>
    <x v="1"/>
  </r>
  <r>
    <n v="7066"/>
    <s v="武汉徐东馨苑店"/>
    <x v="8"/>
    <s v="直营"/>
    <m/>
    <x v="3"/>
    <d v="2017-04-15T00:00:00"/>
    <d v="2017-04-15T00:00:00"/>
    <n v="37900.189029850699"/>
    <n v="0.26690086492179499"/>
    <n v="10115.5932327667"/>
    <n v="23190.07"/>
    <n v="0.16560019008135801"/>
    <n v="3840.28"/>
    <n v="330"/>
    <n v="69.272939393939396"/>
    <n v="10.637212121212121"/>
    <n v="991"/>
    <n v="330"/>
    <n v="103.83613432835809"/>
    <n v="27.713954062374519"/>
    <n v="70.272939393939396"/>
    <n v="11.637212121212121"/>
    <n v="2017"/>
    <x v="2"/>
  </r>
  <r>
    <n v="8325"/>
    <s v="南京东郊小镇店"/>
    <x v="3"/>
    <s v="直营"/>
    <m/>
    <x v="0"/>
    <d v="2018-12-01T00:00:00"/>
    <d v="2018-12-01T00:00:00"/>
    <n v="37817.3792109145"/>
    <n v="0.27104321562170502"/>
    <n v="10250.144067711701"/>
    <n v="24223.13"/>
    <n v="0.24717573657904701"/>
    <n v="5987.37"/>
    <n v="330"/>
    <n v="72.403424242424251"/>
    <n v="17.143545454545453"/>
    <n v="396"/>
    <n v="330"/>
    <n v="103.60925811209452"/>
    <n v="28.082586486881372"/>
    <n v="73.403424242424251"/>
    <n v="18.143545454545453"/>
    <n v="2018"/>
    <x v="4"/>
  </r>
  <r>
    <n v="5486"/>
    <s v="南京龙蟠里店"/>
    <x v="3"/>
    <s v="直营"/>
    <m/>
    <x v="2"/>
    <d v="2012-02-18T00:00:00"/>
    <d v="2012-02-18T00:00:00"/>
    <n v="37735.284"/>
    <n v="0.25559567874091099"/>
    <n v="9644.9755264610394"/>
    <n v="31446.07"/>
    <n v="0.27578613162153498"/>
    <n v="8672.39"/>
    <n v="330"/>
    <n v="94.291121212121212"/>
    <n v="25.279969696969694"/>
    <n v="2874"/>
    <n v="330"/>
    <n v="103.38433972602739"/>
    <n v="26.424590483454903"/>
    <n v="95.291121212121212"/>
    <n v="26.279969696969694"/>
    <n v="2012"/>
    <x v="0"/>
  </r>
  <r>
    <n v="5413"/>
    <s v="桥南大湖路店"/>
    <x v="0"/>
    <s v="直营"/>
    <m/>
    <x v="0"/>
    <d v="2011-09-28T00:00:00"/>
    <d v="2011-09-28T00:00:00"/>
    <n v="37416.78"/>
    <n v="0.26687556093849502"/>
    <n v="9985.62415101226"/>
    <n v="20787.099999999999"/>
    <n v="0.30944335669718198"/>
    <n v="6432.43"/>
    <n v="330"/>
    <n v="61.991212121212115"/>
    <n v="18.492212121212123"/>
    <n v="3017"/>
    <n v="330"/>
    <n v="102.51172602739726"/>
    <n v="27.357874386334959"/>
    <n v="62.991212121212115"/>
    <n v="19.492212121212123"/>
    <n v="2011"/>
    <x v="0"/>
  </r>
  <r>
    <n v="7337"/>
    <s v="永州梧桐路店"/>
    <x v="1"/>
    <s v="直营"/>
    <m/>
    <x v="0"/>
    <d v="2017-09-23T00:00:00"/>
    <d v="2017-09-23T00:00:00"/>
    <n v="37389.612537634399"/>
    <n v="0.27"/>
    <n v="10095.1953851613"/>
    <n v="8430.68"/>
    <n v="0.32508172531753099"/>
    <n v="2740.66"/>
    <n v="186"/>
    <n v="44.326236559139787"/>
    <n v="13.734731182795699"/>
    <n v="830"/>
    <n v="330"/>
    <n v="102.43729462365589"/>
    <n v="27.658069548387122"/>
    <n v="25.547515151515153"/>
    <n v="8.3050303030303034"/>
    <n v="2017"/>
    <x v="2"/>
  </r>
  <r>
    <n v="8532"/>
    <s v="淮安梁红玉路店"/>
    <x v="3"/>
    <s v="直营"/>
    <m/>
    <x v="0"/>
    <d v="2018-10-27T00:00:00"/>
    <d v="2018-10-27T00:00:00"/>
    <n v="37360.737903893598"/>
    <n v="0.225807319953333"/>
    <n v="8436.3280975571197"/>
    <n v="16358.23"/>
    <n v="0.232622967154759"/>
    <n v="3805.3"/>
    <n v="243"/>
    <n v="66.317818930041156"/>
    <n v="14.659670781893006"/>
    <n v="431"/>
    <n v="330"/>
    <n v="102.35818603806464"/>
    <n v="23.113227664540055"/>
    <n v="49.570393939393938"/>
    <n v="11.531212121212121"/>
    <n v="2018"/>
    <x v="4"/>
  </r>
  <r>
    <n v="8680"/>
    <s v="石家庄裕西店"/>
    <x v="9"/>
    <s v="控股"/>
    <s v="河北新兴"/>
    <x v="26"/>
    <d v="2013-06-15T00:00:00"/>
    <d v="2019-09-07T00:00:00"/>
    <n v="37322.534610389601"/>
    <n v="0.27470686548526502"/>
    <n v="10252.756494785401"/>
    <n v="3423.27"/>
    <n v="0.188784407890701"/>
    <n v="646.26"/>
    <n v="77"/>
    <n v="43.458051948051946"/>
    <n v="7.3929870129870121"/>
    <n v="116"/>
    <n v="81"/>
    <n v="102.25351948051946"/>
    <n v="28.089743821329865"/>
    <n v="42.26259259259259"/>
    <n v="7.9785185185185181"/>
    <n v="2013"/>
    <x v="0"/>
  </r>
  <r>
    <n v="5010"/>
    <s v="慈利慈姑路店"/>
    <x v="0"/>
    <s v="直营"/>
    <m/>
    <x v="0"/>
    <d v="2002-12-31T00:00:00"/>
    <d v="2002-12-31T00:00:00"/>
    <n v="37308.383999999998"/>
    <n v="0.25476978678485201"/>
    <n v="9505.0490369673898"/>
    <n v="20726.88"/>
    <n v="0.26335270913905001"/>
    <n v="5458.48"/>
    <n v="330"/>
    <n v="61.808727272727275"/>
    <n v="15.540848484848482"/>
    <n v="6210"/>
    <n v="330"/>
    <n v="102.2147506849315"/>
    <n v="26.04123023826682"/>
    <n v="62.808727272727275"/>
    <n v="16.540848484848482"/>
    <n v="2002"/>
    <x v="0"/>
  </r>
  <r>
    <n v="6424"/>
    <s v="泗洪佳和龙郡店"/>
    <x v="3"/>
    <s v="直营"/>
    <s v="江苏佳和"/>
    <x v="0"/>
    <d v="2016-06-22T00:00:00"/>
    <d v="2016-06-22T00:00:00"/>
    <n v="37289.4035"/>
    <n v="0.265905004310243"/>
    <n v="9915.4389983938909"/>
    <n v="25716.83"/>
    <n v="0.40671731313696102"/>
    <n v="10459.48"/>
    <n v="330"/>
    <n v="76.929787878787877"/>
    <n v="30.695393939393938"/>
    <n v="1288"/>
    <n v="330"/>
    <n v="102.1627493150685"/>
    <n v="27.165586296969565"/>
    <n v="77.929787878787877"/>
    <n v="31.695393939393938"/>
    <n v="2016"/>
    <x v="1"/>
  </r>
  <r>
    <n v="5545"/>
    <s v="南京樱驼花园店"/>
    <x v="3"/>
    <s v="直营"/>
    <m/>
    <x v="2"/>
    <d v="2012-06-30T00:00:00"/>
    <d v="2012-06-30T00:00:00"/>
    <n v="37126.608"/>
    <n v="0.248938703136654"/>
    <n v="9242.2496473829306"/>
    <n v="30938.84"/>
    <n v="0.24667763885135999"/>
    <n v="7631.92"/>
    <n v="330"/>
    <n v="92.754060606060605"/>
    <n v="22.127030303030303"/>
    <n v="2741"/>
    <n v="330"/>
    <n v="101.71673424657534"/>
    <n v="25.321231910638165"/>
    <n v="93.754060606060605"/>
    <n v="23.127030303030303"/>
    <n v="2012"/>
    <x v="0"/>
  </r>
  <r>
    <n v="8791"/>
    <s v="石家庄北城国际店"/>
    <x v="9"/>
    <s v="控股"/>
    <s v="河北新兴"/>
    <x v="42"/>
    <d v="2013-05-25T00:00:00"/>
    <d v="2019-09-07T00:00:00"/>
    <n v="37067.730733333301"/>
    <n v="0.25774360393391499"/>
    <n v="9553.9705088612809"/>
    <n v="3311.59"/>
    <n v="0.23352528543690501"/>
    <n v="773.34"/>
    <n v="75"/>
    <n v="43.154533333333333"/>
    <n v="9.3112000000000013"/>
    <n v="116"/>
    <n v="81"/>
    <n v="101.55542666666658"/>
    <n v="26.175261668113098"/>
    <n v="40.88382716049383"/>
    <n v="9.5474074074074071"/>
    <n v="2013"/>
    <x v="0"/>
  </r>
  <r>
    <n v="6249"/>
    <s v="南昌象湖幸福时光店"/>
    <x v="5"/>
    <s v="直营"/>
    <m/>
    <x v="3"/>
    <d v="2016-04-16T00:00:00"/>
    <d v="2016-04-16T00:00:00"/>
    <n v="37045.267999999996"/>
    <n v="0.27804414246687498"/>
    <n v="10300.219773515601"/>
    <n v="28496.36"/>
    <n v="0.25570879929927898"/>
    <n v="7286.77"/>
    <n v="330"/>
    <n v="85.352606060606064"/>
    <n v="21.081121212121214"/>
    <n v="1355"/>
    <n v="330"/>
    <n v="101.49388493150684"/>
    <n v="28.219780201412604"/>
    <n v="86.352606060606064"/>
    <n v="22.081121212121214"/>
    <n v="2016"/>
    <x v="1"/>
  </r>
  <r>
    <n v="7134"/>
    <s v="来凤凤南路店"/>
    <x v="7"/>
    <s v="直营"/>
    <m/>
    <x v="0"/>
    <d v="2017-04-28T00:00:00"/>
    <d v="2017-04-28T00:00:00"/>
    <n v="37030.368000000002"/>
    <n v="0.27693088787790199"/>
    <n v="10254.8526886854"/>
    <n v="23143.98"/>
    <n v="0.37826899262788899"/>
    <n v="8754.65"/>
    <n v="330"/>
    <n v="69.133272727272725"/>
    <n v="25.529242424242423"/>
    <n v="978"/>
    <n v="330"/>
    <n v="101.45306301369864"/>
    <n v="28.095486818316164"/>
    <n v="70.133272727272725"/>
    <n v="26.529242424242423"/>
    <n v="2017"/>
    <x v="2"/>
  </r>
  <r>
    <n v="5619"/>
    <s v="保靖酉水南路店"/>
    <x v="0"/>
    <s v="直营"/>
    <m/>
    <x v="0"/>
    <d v="2012-12-29T00:00:00"/>
    <d v="2012-12-29T00:00:00"/>
    <n v="36971.46"/>
    <n v="0.26687556093849502"/>
    <n v="9866.7791262151295"/>
    <n v="18485.73"/>
    <n v="0.33181270093201598"/>
    <n v="6133.8"/>
    <n v="330"/>
    <n v="55.017363636363633"/>
    <n v="17.587272727272726"/>
    <n v="2559"/>
    <n v="330"/>
    <n v="101.29167123287671"/>
    <n v="27.032271578671587"/>
    <n v="56.017363636363633"/>
    <n v="18.587272727272726"/>
    <n v="2012"/>
    <x v="0"/>
  </r>
  <r>
    <n v="8685"/>
    <s v="石家庄党家庄店"/>
    <x v="9"/>
    <s v="控股"/>
    <s v="河北新兴"/>
    <x v="47"/>
    <d v="2013-08-08T00:00:00"/>
    <d v="2019-09-07T00:00:00"/>
    <n v="36875.6371428571"/>
    <n v="0.278170309458246"/>
    <n v="10257.707395498601"/>
    <n v="3382.28"/>
    <n v="0.18374291897773101"/>
    <n v="621.47"/>
    <n v="77"/>
    <n v="42.925714285714285"/>
    <n v="7.0710389610389619"/>
    <n v="116"/>
    <n v="81"/>
    <n v="101.02914285714274"/>
    <n v="28.10330793287288"/>
    <n v="41.756543209876547"/>
    <n v="7.6724691358024693"/>
    <n v="2013"/>
    <x v="0"/>
  </r>
  <r>
    <n v="6522"/>
    <s v="紫云路店"/>
    <x v="5"/>
    <s v="直营"/>
    <m/>
    <x v="3"/>
    <d v="2016-09-10T00:00:00"/>
    <d v="2016-09-10T00:00:00"/>
    <n v="36839.749390992103"/>
    <n v="0.24882771795754199"/>
    <n v="9166.7507710883201"/>
    <n v="32283.01"/>
    <n v="0.27046858393935402"/>
    <n v="8731.5400000000009"/>
    <n v="330"/>
    <n v="96.827303030303028"/>
    <n v="25.459212121212126"/>
    <n v="1208"/>
    <n v="330"/>
    <n v="100.93082024929343"/>
    <n v="25.114385674214574"/>
    <n v="97.827303030303028"/>
    <n v="26.459212121212126"/>
    <n v="2016"/>
    <x v="1"/>
  </r>
  <r>
    <n v="7374"/>
    <s v="武汉玉龙路分店"/>
    <x v="8"/>
    <s v="直营"/>
    <m/>
    <x v="3"/>
    <d v="2017-10-28T00:00:00"/>
    <d v="2017-10-28T00:00:00"/>
    <n v="36810.480000000003"/>
    <n v="0.23905828857438299"/>
    <n v="8799.8503504015498"/>
    <n v="24540.32"/>
    <n v="0.23169298525854601"/>
    <n v="5685.82"/>
    <n v="330"/>
    <n v="73.364606060606064"/>
    <n v="16.229757575757574"/>
    <n v="795"/>
    <n v="330"/>
    <n v="100.85063013698631"/>
    <n v="24.109179042196025"/>
    <n v="74.364606060606064"/>
    <n v="17.229757575757574"/>
    <n v="2017"/>
    <x v="2"/>
  </r>
  <r>
    <n v="6340"/>
    <s v="南昌广阳店"/>
    <x v="5"/>
    <s v="直营"/>
    <m/>
    <x v="3"/>
    <d v="2016-05-14T00:00:00"/>
    <d v="2016-05-14T00:00:00"/>
    <n v="36800.471015957199"/>
    <n v="0.27932809860544899"/>
    <n v="10279.405596672301"/>
    <n v="32248.59"/>
    <n v="0.26762100296478097"/>
    <n v="8630.4"/>
    <n v="330"/>
    <n v="96.722999999999999"/>
    <n v="25.152727272727272"/>
    <n v="1327"/>
    <n v="330"/>
    <n v="100.82320826289643"/>
    <n v="28.162755059376167"/>
    <n v="97.722999999999999"/>
    <n v="26.152727272727272"/>
    <n v="2016"/>
    <x v="1"/>
  </r>
  <r>
    <n v="8110"/>
    <s v="长沙新建西路店"/>
    <x v="4"/>
    <s v="收购"/>
    <s v="庆元堂"/>
    <x v="50"/>
    <s v="2010年"/>
    <d v="2018-06-27T00:00:00"/>
    <n v="36759.383999999998"/>
    <n v="0.239448875818627"/>
    <n v="8801.99317458523"/>
    <n v="20421.88"/>
    <n v="0.19823738069169"/>
    <n v="4048.38"/>
    <n v="330"/>
    <n v="60.884484848484853"/>
    <n v="11.267818181818182"/>
    <n v="553"/>
    <n v="330"/>
    <n v="100.71064109589041"/>
    <n v="24.115049793384191"/>
    <n v="61.884484848484853"/>
    <n v="12.267818181818182"/>
    <n v="2010"/>
    <x v="0"/>
  </r>
  <r>
    <n v="8139"/>
    <s v="高安中央城店"/>
    <x v="5"/>
    <s v="控股"/>
    <s v="江西天顺"/>
    <x v="18"/>
    <d v="2015-07-01T00:00:00"/>
    <d v="2018-10-22T00:00:00"/>
    <n v="36700.731780202099"/>
    <n v="0.25551852803231501"/>
    <n v="9377.7169621860394"/>
    <n v="19354.45"/>
    <n v="0.36422166478510098"/>
    <n v="7049.31"/>
    <n v="275"/>
    <n v="69.37981818181818"/>
    <n v="24.633854545454547"/>
    <n v="436"/>
    <n v="330"/>
    <n v="100.54995008274548"/>
    <n v="25.692375238865861"/>
    <n v="58.649848484848484"/>
    <n v="21.361545454545457"/>
    <n v="2015"/>
    <x v="0"/>
  </r>
  <r>
    <n v="6761"/>
    <s v="南通北园路店"/>
    <x v="3"/>
    <s v="收购"/>
    <s v="江苏南通"/>
    <x v="48"/>
    <d v="2010-04-01T00:00:00"/>
    <d v="2017-04-07T00:00:00"/>
    <n v="36606.294000000002"/>
    <n v="0.274352225868085"/>
    <n v="10043.0182396815"/>
    <n v="25245.72"/>
    <n v="0.25546864973548"/>
    <n v="6449.49"/>
    <n v="330"/>
    <n v="75.502181818181825"/>
    <n v="18.543909090909089"/>
    <n v="999"/>
    <n v="330"/>
    <n v="100.29121643835617"/>
    <n v="27.515118464880821"/>
    <n v="76.502181818181825"/>
    <n v="19.543909090909089"/>
    <n v="2010"/>
    <x v="0"/>
  </r>
  <r>
    <n v="7925"/>
    <s v="长沙傅家湾路店"/>
    <x v="4"/>
    <s v="直营"/>
    <m/>
    <x v="0"/>
    <d v="2018-06-09T00:00:00"/>
    <d v="2018-06-09T00:00:00"/>
    <n v="36557.339093406597"/>
    <n v="0.253537535293268"/>
    <n v="9268.6576506225392"/>
    <n v="20253.990000000002"/>
    <n v="0.152382320718041"/>
    <n v="3086.35"/>
    <n v="330"/>
    <n v="60.375727272727275"/>
    <n v="8.3525757575757567"/>
    <n v="571"/>
    <n v="330"/>
    <n v="100.15709340659342"/>
    <n v="25.393582604445314"/>
    <n v="61.375727272727275"/>
    <n v="9.3525757575757567"/>
    <n v="2018"/>
    <x v="4"/>
  </r>
  <r>
    <n v="5072"/>
    <s v="邵阳宝庆东路店"/>
    <x v="1"/>
    <s v="直营"/>
    <m/>
    <x v="0"/>
    <d v="2008-06-14T00:00:00"/>
    <d v="2008-06-14T00:00:00"/>
    <n v="36542.42"/>
    <n v="0.24880352550684701"/>
    <n v="9091.8829265519198"/>
    <n v="18271.21"/>
    <n v="0.30025816571535202"/>
    <n v="5486.08"/>
    <n v="330"/>
    <n v="54.367303030303027"/>
    <n v="15.624484848484848"/>
    <n v="4218"/>
    <n v="330"/>
    <n v="100.11621917808219"/>
    <n v="24.90926829192307"/>
    <n v="55.367303030303027"/>
    <n v="16.624484848484848"/>
    <n v="2008"/>
    <x v="0"/>
  </r>
  <r>
    <n v="7003"/>
    <s v="武汉陈怀民路店"/>
    <x v="8"/>
    <s v="直营"/>
    <m/>
    <x v="3"/>
    <d v="2015-07-25T00:00:00"/>
    <d v="2015-07-25T00:00:00"/>
    <n v="36519.055"/>
    <n v="0.253992496500068"/>
    <n v="9275.5659492732902"/>
    <n v="31755.7"/>
    <n v="0.24601441630951301"/>
    <n v="7812.36"/>
    <n v="330"/>
    <n v="95.229393939393944"/>
    <n v="22.673818181818181"/>
    <n v="1621"/>
    <n v="330"/>
    <n v="100.05220547945206"/>
    <n v="25.412509450063808"/>
    <n v="96.229393939393944"/>
    <n v="23.673818181818181"/>
    <n v="2015"/>
    <x v="0"/>
  </r>
  <r>
    <n v="8131"/>
    <s v="袁州月亮湾店"/>
    <x v="5"/>
    <s v="控股"/>
    <s v="江西天顺"/>
    <x v="18"/>
    <d v="2014-03-29T00:00:00"/>
    <d v="2018-08-09T00:00:00"/>
    <n v="36452.207999999999"/>
    <n v="0.25551852803231501"/>
    <n v="9314.2145316877795"/>
    <n v="28040.16"/>
    <n v="0.29370196175770802"/>
    <n v="8235.4500000000098"/>
    <n v="330"/>
    <n v="83.970181818181814"/>
    <n v="23.95590909090912"/>
    <n v="510"/>
    <n v="330"/>
    <n v="99.869063013698621"/>
    <n v="25.518395977226792"/>
    <n v="84.970181818181814"/>
    <n v="24.95590909090912"/>
    <n v="2014"/>
    <x v="0"/>
  </r>
  <r>
    <n v="7527"/>
    <s v="长沙凯乐国际城店"/>
    <x v="4"/>
    <s v="直营"/>
    <m/>
    <x v="0"/>
    <d v="2018-02-03T00:00:00"/>
    <d v="2018-02-03T00:00:00"/>
    <n v="36401.49"/>
    <n v="0.234828948397132"/>
    <n v="8548.12361678872"/>
    <n v="20223.05"/>
    <n v="0.21886213998383"/>
    <n v="4426.0600000000004"/>
    <n v="330"/>
    <n v="60.281969696969696"/>
    <n v="12.412303030303031"/>
    <n v="697"/>
    <n v="330"/>
    <n v="99.730109589041092"/>
    <n v="23.419516758325262"/>
    <n v="61.281969696969696"/>
    <n v="13.412303030303031"/>
    <n v="2018"/>
    <x v="4"/>
  </r>
  <r>
    <n v="5544"/>
    <s v="上海新村路店"/>
    <x v="2"/>
    <s v="直营"/>
    <m/>
    <x v="0"/>
    <d v="2012-06-23T00:00:00"/>
    <d v="2012-06-23T00:00:00"/>
    <n v="36387.386947233099"/>
    <n v="0.239772190574049"/>
    <n v="8724.6834776036503"/>
    <n v="30840.07"/>
    <n v="0.34413540565893702"/>
    <n v="10613.16"/>
    <n v="330"/>
    <n v="92.454757575757569"/>
    <n v="31.161090909090909"/>
    <n v="2748"/>
    <n v="330"/>
    <n v="99.691471088309854"/>
    <n v="23.903242404393563"/>
    <n v="93.454757575757569"/>
    <n v="32.161090909090909"/>
    <n v="2012"/>
    <x v="0"/>
  </r>
  <r>
    <n v="7026"/>
    <s v="武汉芳卉园店"/>
    <x v="8"/>
    <s v="直营"/>
    <s v="武汉厚德堂"/>
    <x v="9"/>
    <d v="2016-01-30T00:00:00"/>
    <d v="2016-01-30T00:00:00"/>
    <n v="36376.558499999999"/>
    <n v="0.235735726520134"/>
    <n v="8575.2544462996593"/>
    <n v="31631.79"/>
    <n v="0.196585144248871"/>
    <n v="6218.34"/>
    <n v="330"/>
    <n v="94.853909090909099"/>
    <n v="17.843454545454545"/>
    <n v="1432"/>
    <n v="330"/>
    <n v="99.661804109589042"/>
    <n v="23.493847798081259"/>
    <n v="95.853909090909099"/>
    <n v="18.843454545454545"/>
    <n v="2016"/>
    <x v="1"/>
  </r>
  <r>
    <n v="7865"/>
    <s v="祁东健康新城花园店"/>
    <x v="1"/>
    <s v="收购"/>
    <s v="国大健康"/>
    <x v="17"/>
    <d v="2017-09-27T00:00:00"/>
    <d v="2018-06-02T00:00:00"/>
    <n v="36368.2444193548"/>
    <n v="0.26627086795747901"/>
    <n v="9683.80400763135"/>
    <n v="4100.1899999999996"/>
    <n v="0.27698960292084002"/>
    <n v="1135.71"/>
    <n v="93"/>
    <n v="43.08806451612903"/>
    <n v="11.211935483870969"/>
    <n v="578"/>
    <n v="330"/>
    <n v="99.6390258064515"/>
    <n v="26.530969883921507"/>
    <n v="12.42481818181818"/>
    <n v="3.4415454545454547"/>
    <n v="2017"/>
    <x v="2"/>
  </r>
  <r>
    <n v="8683"/>
    <s v="石家庄跃进店"/>
    <x v="9"/>
    <s v="控股"/>
    <s v="河北新兴"/>
    <x v="42"/>
    <d v="2013-07-18T00:00:00"/>
    <d v="2019-09-07T00:00:00"/>
    <n v="36229.714999999997"/>
    <n v="0.27564293111787802"/>
    <n v="9986.4648361653508"/>
    <n v="3150.41"/>
    <n v="0.25318609323865798"/>
    <n v="797.64"/>
    <n v="73"/>
    <n v="42.156301369863009"/>
    <n v="9.9265753424657532"/>
    <n v="116"/>
    <n v="81"/>
    <n v="99.259493150684918"/>
    <n v="27.360177633329727"/>
    <n v="38.893950617283949"/>
    <n v="9.8474074074074078"/>
    <n v="2013"/>
    <x v="0"/>
  </r>
  <r>
    <n v="6063"/>
    <s v="娄底长青街店"/>
    <x v="4"/>
    <s v="直营"/>
    <m/>
    <x v="0"/>
    <d v="2015-09-12T00:00:00"/>
    <d v="2015-09-12T00:00:00"/>
    <n v="35980.307999999997"/>
    <n v="0.235086583189548"/>
    <n v="8458.4876698275602"/>
    <n v="19989.060000000001"/>
    <n v="0.22154968767916"/>
    <n v="4428.57"/>
    <n v="330"/>
    <n v="59.572909090909093"/>
    <n v="12.419909090909091"/>
    <n v="1572"/>
    <n v="330"/>
    <n v="98.576186301369859"/>
    <n v="23.173938821445372"/>
    <n v="60.572909090909093"/>
    <n v="13.419909090909091"/>
    <n v="2015"/>
    <x v="0"/>
  </r>
  <r>
    <n v="8943"/>
    <s v="三河第十六店"/>
    <x v="9"/>
    <s v="控股"/>
    <s v="河北新兴"/>
    <x v="28"/>
    <d v="2015-01-01T00:00:00"/>
    <d v="2019-09-05T00:00:00"/>
    <n v="35951.093676470598"/>
    <n v="0.266609145976823"/>
    <n v="9584.8903820165906"/>
    <n v="1456.03"/>
    <n v="0.35604348811494302"/>
    <n v="518.41"/>
    <n v="34"/>
    <n v="41.824411764705879"/>
    <n v="14.247352941176469"/>
    <n v="118"/>
    <n v="83"/>
    <n v="98.496147058823553"/>
    <n v="26.259973649360521"/>
    <n v="17.542530120481928"/>
    <n v="6.2459036144578306"/>
    <n v="2015"/>
    <x v="0"/>
  </r>
  <r>
    <n v="5521"/>
    <s v="常德沙港路店"/>
    <x v="0"/>
    <s v="直营"/>
    <m/>
    <x v="0"/>
    <d v="2012-04-14T00:00:00"/>
    <d v="2012-04-14T00:00:00"/>
    <n v="35835.5"/>
    <n v="0.26318212827857701"/>
    <n v="9431.2631579269491"/>
    <n v="17917.75"/>
    <n v="0.34181747150172298"/>
    <n v="6124.6"/>
    <n v="330"/>
    <n v="53.296212121212122"/>
    <n v="17.559393939393942"/>
    <n v="2818"/>
    <n v="330"/>
    <n v="98.179452054794524"/>
    <n v="25.839077145005341"/>
    <n v="54.296212121212122"/>
    <n v="18.559393939393942"/>
    <n v="2012"/>
    <x v="0"/>
  </r>
  <r>
    <n v="6159"/>
    <s v="张家界回龙路店"/>
    <x v="0"/>
    <s v="直营"/>
    <m/>
    <x v="0"/>
    <d v="2015-12-19T00:00:00"/>
    <d v="2015-12-19T00:00:00"/>
    <n v="35676.136686390499"/>
    <n v="0.26687556093849502"/>
    <n v="9521.0889902988893"/>
    <n v="16518.54"/>
    <n v="0.30676924231802599"/>
    <n v="5067.38"/>
    <n v="330"/>
    <n v="49.05618181818182"/>
    <n v="14.35569696969697"/>
    <n v="1474"/>
    <n v="330"/>
    <n v="97.742840236686291"/>
    <n v="26.085175315887369"/>
    <n v="50.05618181818182"/>
    <n v="15.35569696969697"/>
    <n v="2015"/>
    <x v="0"/>
  </r>
  <r>
    <n v="6986"/>
    <s v="武汉港东名居店"/>
    <x v="8"/>
    <s v="直营"/>
    <m/>
    <x v="9"/>
    <d v="2014-12-20T00:00:00"/>
    <d v="2014-12-20T00:00:00"/>
    <n v="35625.447500000002"/>
    <n v="0.24287676466726299"/>
    <n v="8652.5934286234296"/>
    <n v="30978.65"/>
    <n v="0.25924047690909702"/>
    <n v="8030.92"/>
    <n v="330"/>
    <n v="92.87469696969697"/>
    <n v="23.336121212121213"/>
    <n v="1838"/>
    <n v="330"/>
    <n v="97.60396575342466"/>
    <n v="23.705735420886107"/>
    <n v="93.87469696969697"/>
    <n v="24.336121212121213"/>
    <n v="2014"/>
    <x v="0"/>
  </r>
  <r>
    <n v="7240"/>
    <s v="长沙自然岭路店"/>
    <x v="4"/>
    <s v="直营"/>
    <m/>
    <x v="0"/>
    <d v="2017-09-28T00:00:00"/>
    <d v="2017-09-28T00:00:00"/>
    <n v="35613.161999999997"/>
    <n v="0.257859101605661"/>
    <n v="9183.17795865687"/>
    <n v="19785.09"/>
    <n v="0.262324811259388"/>
    <n v="5190.12"/>
    <n v="330"/>
    <n v="58.954818181818183"/>
    <n v="14.727636363636364"/>
    <n v="825"/>
    <n v="330"/>
    <n v="97.57030684931506"/>
    <n v="25.15939166755307"/>
    <n v="59.954818181818183"/>
    <n v="15.727636363636364"/>
    <n v="2017"/>
    <x v="2"/>
  </r>
  <r>
    <n v="7205"/>
    <s v="南京集庆路店"/>
    <x v="3"/>
    <s v="直营"/>
    <m/>
    <x v="8"/>
    <d v="2017-09-09T00:00:00"/>
    <d v="2017-09-09T00:00:00"/>
    <n v="35610.027999999998"/>
    <n v="0.257817823879332"/>
    <n v="9180.8999272420806"/>
    <n v="24558.639999999999"/>
    <n v="0.24580554949296901"/>
    <n v="6036.65"/>
    <n v="330"/>
    <n v="73.420121212121217"/>
    <n v="17.292878787878788"/>
    <n v="844"/>
    <n v="330"/>
    <n v="97.5617205479452"/>
    <n v="25.15315048559474"/>
    <n v="74.420121212121217"/>
    <n v="18.292878787878788"/>
    <n v="2017"/>
    <x v="2"/>
  </r>
  <r>
    <n v="5171"/>
    <s v="长沙望月湖店"/>
    <x v="4"/>
    <s v="直营"/>
    <m/>
    <x v="0"/>
    <d v="2010-12-18T00:00:00"/>
    <d v="2010-12-18T00:00:00"/>
    <n v="35578.055999999997"/>
    <n v="0.25756396905935403"/>
    <n v="9163.6253147759599"/>
    <n v="30937.439999999999"/>
    <n v="0.187091433551063"/>
    <n v="5788.13"/>
    <n v="330"/>
    <n v="92.749818181818185"/>
    <n v="16.53978787878788"/>
    <n v="3301"/>
    <n v="330"/>
    <n v="97.474126027397247"/>
    <n v="25.105822780208108"/>
    <n v="93.749818181818185"/>
    <n v="17.53978787878788"/>
    <n v="2010"/>
    <x v="0"/>
  </r>
  <r>
    <n v="5467"/>
    <s v="长沙彭家井店"/>
    <x v="4"/>
    <s v="直营"/>
    <m/>
    <x v="0"/>
    <d v="2011-12-25T00:00:00"/>
    <d v="2011-12-25T00:00:00"/>
    <n v="35424.7955"/>
    <n v="0.22659124835977501"/>
    <n v="8026.9486352347403"/>
    <n v="30804.17"/>
    <n v="0.18835761521897801"/>
    <n v="5802.2"/>
    <n v="330"/>
    <n v="92.345969696969689"/>
    <n v="16.582424242424242"/>
    <n v="2929"/>
    <n v="330"/>
    <n v="97.054234246575348"/>
    <n v="21.991640096533533"/>
    <n v="93.345969696969689"/>
    <n v="17.582424242424242"/>
    <n v="2011"/>
    <x v="0"/>
  </r>
  <r>
    <n v="8825"/>
    <s v="石家庄力生店"/>
    <x v="9"/>
    <s v="控股"/>
    <s v="河北新兴"/>
    <x v="26"/>
    <d v="2007-06-01T00:00:00"/>
    <d v="2019-09-07T00:00:00"/>
    <n v="35365.336666666699"/>
    <n v="0.23432525730259701"/>
    <n v="8286.9916140096393"/>
    <n v="3285.88"/>
    <n v="0.22963407062948099"/>
    <n v="754.55"/>
    <n v="78"/>
    <n v="41.126666666666665"/>
    <n v="8.6737179487179485"/>
    <n v="116"/>
    <n v="81"/>
    <n v="96.891333333333421"/>
    <n v="22.704086613725039"/>
    <n v="40.566419753086421"/>
    <n v="9.3154320987654309"/>
    <n v="2007"/>
    <x v="0"/>
  </r>
  <r>
    <n v="7147"/>
    <s v="郴州协作路店"/>
    <x v="1"/>
    <s v="直营"/>
    <m/>
    <x v="0"/>
    <d v="2017-06-28T00:00:00"/>
    <d v="2017-06-28T00:00:00"/>
    <n v="35350.04"/>
    <n v="0.26627086795747901"/>
    <n v="9412.6858331315998"/>
    <n v="17675.02"/>
    <n v="0.32184291729231401"/>
    <n v="5688.58"/>
    <n v="330"/>
    <n v="52.56066666666667"/>
    <n v="16.238121212121211"/>
    <n v="917"/>
    <n v="330"/>
    <n v="96.849424657534243"/>
    <n v="25.788180364744107"/>
    <n v="53.56066666666667"/>
    <n v="17.238121212121211"/>
    <n v="2017"/>
    <x v="2"/>
  </r>
  <r>
    <n v="6392"/>
    <s v="长沙时代阳光大道店"/>
    <x v="4"/>
    <s v="直营"/>
    <m/>
    <x v="0"/>
    <d v="2016-06-30T00:00:00"/>
    <d v="2016-06-30T00:00:00"/>
    <n v="35218.2785"/>
    <n v="0.232458323325129"/>
    <n v="8186.7819705074398"/>
    <n v="30624.59"/>
    <n v="0.19561568007930899"/>
    <n v="5990.65"/>
    <n v="330"/>
    <n v="91.801787878787877"/>
    <n v="17.153484848484847"/>
    <n v="1280"/>
    <n v="330"/>
    <n v="96.488434246575338"/>
    <n v="22.429539645225862"/>
    <n v="92.801787878787877"/>
    <n v="18.153484848484847"/>
    <n v="2016"/>
    <x v="1"/>
  </r>
  <r>
    <n v="8736"/>
    <s v="石家庄广源路店"/>
    <x v="9"/>
    <s v="控股"/>
    <s v="河北新兴"/>
    <x v="42"/>
    <d v="2014-12-08T00:00:00"/>
    <d v="2019-09-07T00:00:00"/>
    <n v="35152.551399999997"/>
    <n v="0.27415694666675999"/>
    <n v="9637.3161593703408"/>
    <n v="3140.49"/>
    <n v="0.18529910937465199"/>
    <n v="581.92999999999995"/>
    <n v="75"/>
    <n v="40.873199999999997"/>
    <n v="6.7590666666666657"/>
    <n v="116"/>
    <n v="81"/>
    <n v="96.308359999999993"/>
    <n v="26.403605916083126"/>
    <n v="38.77148148148148"/>
    <n v="7.1843209876543206"/>
    <n v="2014"/>
    <x v="0"/>
  </r>
  <r>
    <n v="8657"/>
    <s v="中京店"/>
    <x v="9"/>
    <s v="控股"/>
    <s v="河北新兴"/>
    <x v="26"/>
    <d v="2016-04-12T00:00:00"/>
    <d v="2019-09-07T00:00:00"/>
    <n v="35137.904999999999"/>
    <n v="0.22742599150141601"/>
    <n v="7991.2728839075598"/>
    <n v="3055.47"/>
    <n v="0.26968682395834398"/>
    <n v="824.02"/>
    <n v="73"/>
    <n v="40.855753424657529"/>
    <n v="10.287945205479453"/>
    <n v="116"/>
    <n v="81"/>
    <n v="96.268232876712332"/>
    <n v="21.893898312075507"/>
    <n v="37.721851851851852"/>
    <n v="10.173086419753087"/>
    <n v="2016"/>
    <x v="1"/>
  </r>
  <r>
    <n v="7491"/>
    <s v="长沙重阳路店"/>
    <x v="4"/>
    <s v="直营"/>
    <m/>
    <x v="0"/>
    <d v="2017-12-29T00:00:00"/>
    <d v="2017-12-29T00:00:00"/>
    <n v="34957.637999999999"/>
    <n v="0.25675684692899498"/>
    <n v="8975.6129089652204"/>
    <n v="19420.91"/>
    <n v="0.15206599484782099"/>
    <n v="2953.26"/>
    <n v="330"/>
    <n v="57.851242424242422"/>
    <n v="7.9492727272727279"/>
    <n v="733"/>
    <n v="330"/>
    <n v="95.774350684931505"/>
    <n v="24.590720298534851"/>
    <n v="58.851242424242422"/>
    <n v="8.9492727272727279"/>
    <n v="2017"/>
    <x v="2"/>
  </r>
  <r>
    <n v="5499"/>
    <s v="南昌广州路店"/>
    <x v="5"/>
    <s v="直营"/>
    <m/>
    <x v="9"/>
    <d v="2012-03-24T00:00:00"/>
    <d v="2012-03-24T00:00:00"/>
    <n v="34892.571306348502"/>
    <n v="0.27245348209728898"/>
    <n v="9506.6025517426006"/>
    <n v="30576.68"/>
    <n v="0.25391965380152498"/>
    <n v="7764.02"/>
    <n v="330"/>
    <n v="91.656606060606066"/>
    <n v="22.527333333333335"/>
    <n v="2839"/>
    <n v="330"/>
    <n v="95.596085770817808"/>
    <n v="26.045486443130411"/>
    <n v="92.656606060606066"/>
    <n v="23.527333333333335"/>
    <n v="2012"/>
    <x v="0"/>
  </r>
  <r>
    <n v="5304"/>
    <s v="南京海福巷店"/>
    <x v="3"/>
    <s v="直营"/>
    <m/>
    <x v="2"/>
    <d v="2010-05-28T00:00:00"/>
    <d v="2010-05-28T00:00:00"/>
    <n v="34853.112000000001"/>
    <n v="0.24909670566644601"/>
    <n v="8681.7953814236807"/>
    <n v="29044.26"/>
    <n v="0.28586681154899501"/>
    <n v="8302.7900000000009"/>
    <n v="330"/>
    <n v="87.012909090909091"/>
    <n v="24.1599696969697"/>
    <n v="3505"/>
    <n v="330"/>
    <n v="95.487978082191788"/>
    <n v="23.785740771023782"/>
    <n v="88.012909090909091"/>
    <n v="25.1599696969697"/>
    <n v="2010"/>
    <x v="0"/>
  </r>
  <r>
    <n v="8748"/>
    <s v="石家庄鹿泉龙泉花园店"/>
    <x v="9"/>
    <s v="控股"/>
    <s v="河北新兴"/>
    <x v="26"/>
    <d v="2015-12-02T00:00:00"/>
    <d v="2019-09-07T00:00:00"/>
    <n v="34491.137333333303"/>
    <n v="0.264092113182814"/>
    <n v="9108.8373444386507"/>
    <n v="3081.4"/>
    <n v="0.282196404231843"/>
    <n v="869.56"/>
    <n v="75"/>
    <n v="40.085333333333331"/>
    <n v="10.594133333333332"/>
    <n v="116"/>
    <n v="81"/>
    <n v="94.496266666666585"/>
    <n v="24.955718751886714"/>
    <n v="38.041975308641973"/>
    <n v="10.735308641975308"/>
    <n v="2015"/>
    <x v="0"/>
  </r>
  <r>
    <n v="7035"/>
    <s v="武汉楚康路店"/>
    <x v="8"/>
    <s v="直营"/>
    <m/>
    <x v="3"/>
    <d v="2016-04-30T00:00:00"/>
    <d v="2016-04-30T00:00:00"/>
    <n v="34312.883500000004"/>
    <n v="0.239160649260372"/>
    <n v="8206.2914958555102"/>
    <n v="29837.29"/>
    <n v="0.23522913776686799"/>
    <n v="7018.6"/>
    <n v="330"/>
    <n v="89.416030303030311"/>
    <n v="20.268484848484849"/>
    <n v="1341"/>
    <n v="330"/>
    <n v="94.007900000000006"/>
    <n v="22.482990399604137"/>
    <n v="90.416030303030311"/>
    <n v="21.268484848484849"/>
    <n v="2016"/>
    <x v="1"/>
  </r>
  <r>
    <n v="7296"/>
    <s v="南县兴盛东路店"/>
    <x v="0"/>
    <s v="直营"/>
    <m/>
    <x v="0"/>
    <d v="2017-10-28T00:00:00"/>
    <d v="2017-10-28T00:00:00"/>
    <n v="34302.0991845381"/>
    <n v="0.26687556093849502"/>
    <n v="9154.3919612414902"/>
    <n v="12990.26"/>
    <n v="0.29741437045909802"/>
    <n v="3863.49"/>
    <n v="313"/>
    <n v="40.502428115015974"/>
    <n v="11.343418530351437"/>
    <n v="795"/>
    <n v="330"/>
    <n v="93.978353930241369"/>
    <n v="25.080525921209563"/>
    <n v="39.364424242424242"/>
    <n v="11.707545454545453"/>
    <n v="2017"/>
    <x v="2"/>
  </r>
  <r>
    <n v="6933"/>
    <s v="武汉同馨花园店"/>
    <x v="8"/>
    <s v="直营"/>
    <m/>
    <x v="3"/>
    <d v="2017-06-24T00:00:00"/>
    <d v="2017-06-24T00:00:00"/>
    <n v="34239.15"/>
    <n v="0.235962413088419"/>
    <n v="8079.1524560963398"/>
    <n v="22826.1"/>
    <n v="0.23498758000709699"/>
    <n v="5363.85"/>
    <n v="330"/>
    <n v="68.17"/>
    <n v="15.254090909090909"/>
    <n v="921"/>
    <n v="330"/>
    <n v="93.805890410958909"/>
    <n v="22.134664263277642"/>
    <n v="69.17"/>
    <n v="16.254090909090909"/>
    <n v="2017"/>
    <x v="2"/>
  </r>
  <r>
    <n v="6960"/>
    <s v="武汉才盛景苑店"/>
    <x v="8"/>
    <s v="直营"/>
    <m/>
    <x v="9"/>
    <d v="2014-04-26T00:00:00"/>
    <d v="2014-04-26T00:00:00"/>
    <n v="33954.267500000002"/>
    <n v="0.23784366858300199"/>
    <n v="8075.8075462486004"/>
    <n v="29525.45"/>
    <n v="0.24247047885806999"/>
    <n v="7159.05"/>
    <n v="330"/>
    <n v="88.471060606060604"/>
    <n v="20.69409090909091"/>
    <n v="2076"/>
    <n v="330"/>
    <n v="93.025390410958906"/>
    <n v="22.125500126708495"/>
    <n v="89.471060606060604"/>
    <n v="21.69409090909091"/>
    <n v="2014"/>
    <x v="0"/>
  </r>
  <r>
    <n v="6992"/>
    <s v="武汉秋桂街店"/>
    <x v="8"/>
    <s v="直营"/>
    <m/>
    <x v="9"/>
    <d v="2015-02-08T00:00:00"/>
    <d v="2015-02-08T00:00:00"/>
    <n v="33929.985000000001"/>
    <n v="0.24680487126974601"/>
    <n v="8374.0855801094094"/>
    <n v="22619.99"/>
    <n v="0.28584053308599999"/>
    <n v="6465.71"/>
    <n v="330"/>
    <n v="67.545424242424247"/>
    <n v="18.593060606060607"/>
    <n v="1788"/>
    <n v="330"/>
    <n v="92.958863013698632"/>
    <n v="22.942700219477835"/>
    <n v="68.545424242424247"/>
    <n v="19.593060606060607"/>
    <n v="2015"/>
    <x v="0"/>
  </r>
  <r>
    <n v="6065"/>
    <s v="长沙湘江世纪城金北路店"/>
    <x v="4"/>
    <s v="直营"/>
    <m/>
    <x v="0"/>
    <d v="2015-09-12T00:00:00"/>
    <d v="2015-09-12T00:00:00"/>
    <n v="33898.711000000003"/>
    <n v="0.25778899082059098"/>
    <n v="8738.7144988088694"/>
    <n v="29477.14"/>
    <n v="0.203069565093493"/>
    <n v="5985.91"/>
    <n v="330"/>
    <n v="88.324666666666658"/>
    <n v="17.139121212121211"/>
    <n v="1572"/>
    <n v="330"/>
    <n v="92.873180821917813"/>
    <n v="23.941683558380465"/>
    <n v="89.324666666666658"/>
    <n v="18.139121212121211"/>
    <n v="2015"/>
    <x v="0"/>
  </r>
  <r>
    <n v="8968"/>
    <s v="邯郸水厂路店"/>
    <x v="9"/>
    <s v="控股"/>
    <s v="河北新兴"/>
    <x v="28"/>
    <d v="2012-01-01T00:00:00"/>
    <d v="2019-09-03T00:00:00"/>
    <n v="33897.610833333303"/>
    <n v="0.27871944698539097"/>
    <n v="9447.9233455926606"/>
    <n v="1453.62"/>
    <n v="0.350442343941333"/>
    <n v="509.41"/>
    <n v="36"/>
    <n v="39.37833333333333"/>
    <n v="13.150277777777779"/>
    <n v="120"/>
    <n v="85"/>
    <n v="92.870166666666577"/>
    <n v="25.884721494774414"/>
    <n v="17.10141176470588"/>
    <n v="5.9930588235294122"/>
    <n v="2012"/>
    <x v="0"/>
  </r>
  <r>
    <n v="8379"/>
    <s v="如东中央广场店"/>
    <x v="3"/>
    <s v="控股"/>
    <s v="江苏如东"/>
    <x v="23"/>
    <d v="2016-12-07T00:00:00"/>
    <d v="2018-08-29T00:00:00"/>
    <n v="33855.857137883002"/>
    <n v="0.27959891963790301"/>
    <n v="9466.0610791672807"/>
    <n v="22965.05"/>
    <n v="0.29321251205636401"/>
    <n v="6733.64"/>
    <n v="330"/>
    <n v="68.591060606060609"/>
    <n v="19.404969696969697"/>
    <n v="490"/>
    <n v="330"/>
    <n v="92.755772980501376"/>
    <n v="25.934413915526797"/>
    <n v="69.591060606060609"/>
    <n v="20.404969696969697"/>
    <n v="2016"/>
    <x v="1"/>
  </r>
  <r>
    <n v="8753"/>
    <s v="石家庄大经街店"/>
    <x v="9"/>
    <s v="控股"/>
    <s v="河北新兴"/>
    <x v="47"/>
    <d v="2010-12-15T00:00:00"/>
    <d v="2019-09-07T00:00:00"/>
    <n v="33811.202837837802"/>
    <n v="0.27408482405486001"/>
    <n v="9267.1375808919693"/>
    <n v="2980.38"/>
    <n v="0.158483146444413"/>
    <n v="472.34"/>
    <n v="74"/>
    <n v="39.275405405405408"/>
    <n v="5.3829729729729729"/>
    <n v="116"/>
    <n v="81"/>
    <n v="92.633432432432329"/>
    <n v="25.389418029841011"/>
    <n v="36.794814814814814"/>
    <n v="5.8313580246913581"/>
    <n v="2010"/>
    <x v="0"/>
  </r>
  <r>
    <n v="5980"/>
    <s v="长沙天马路二店"/>
    <x v="4"/>
    <s v="直营"/>
    <m/>
    <x v="0"/>
    <d v="2015-10-31T00:00:00"/>
    <d v="2015-10-31T00:00:00"/>
    <n v="33743.357499999998"/>
    <n v="0.246397507281956"/>
    <n v="8314.2791753238907"/>
    <n v="29342.05"/>
    <n v="0.20217639871788101"/>
    <n v="5932.27"/>
    <n v="330"/>
    <n v="87.915303030303022"/>
    <n v="16.976575757575759"/>
    <n v="1523"/>
    <n v="330"/>
    <n v="92.447554794520542"/>
    <n v="22.778847055681894"/>
    <n v="88.915303030303022"/>
    <n v="17.976575757575759"/>
    <n v="2015"/>
    <x v="0"/>
  </r>
  <r>
    <n v="7336"/>
    <s v="邵阳东大路中医院店"/>
    <x v="1"/>
    <s v="直营"/>
    <m/>
    <x v="0"/>
    <d v="2017-09-23T00:00:00"/>
    <d v="2017-09-23T00:00:00"/>
    <n v="33704.165502702701"/>
    <n v="0.26627086795747901"/>
    <n v="8974.4374021871699"/>
    <n v="7558.82"/>
    <n v="0.30544846947010201"/>
    <n v="2308.83"/>
    <n v="185"/>
    <n v="39.858486486486484"/>
    <n v="11.480162162162161"/>
    <n v="830"/>
    <n v="330"/>
    <n v="92.340179459459449"/>
    <n v="24.587499732019644"/>
    <n v="22.90551515151515"/>
    <n v="6.9964545454545455"/>
    <n v="2017"/>
    <x v="2"/>
  </r>
  <r>
    <n v="9381"/>
    <s v="武汉后湖南路店"/>
    <x v="8"/>
    <s v="直营"/>
    <m/>
    <x v="0"/>
    <d v="2019-01-19T00:00:00"/>
    <d v="2019-01-19T00:00:00"/>
    <n v="33571.370753895899"/>
    <n v="0.22745971317535099"/>
    <n v="7636.1343625845202"/>
    <n v="6295.74"/>
    <n v="0.12824862526089101"/>
    <n v="807.42"/>
    <n v="119"/>
    <n v="51.9053781512605"/>
    <n v="5.785042016806722"/>
    <n v="347"/>
    <n v="312"/>
    <n v="91.976358229851783"/>
    <n v="20.920916061875399"/>
    <n v="20.178653846153846"/>
    <n v="2.5878846153846151"/>
    <n v="2019"/>
    <x v="3"/>
  </r>
  <r>
    <n v="7961"/>
    <s v="长沙劳动西路店"/>
    <x v="4"/>
    <s v="直营"/>
    <m/>
    <x v="0"/>
    <d v="2018-06-30T00:00:00"/>
    <d v="2018-06-30T00:00:00"/>
    <n v="33476.508000000002"/>
    <n v="0.266531774460601"/>
    <n v="8922.5530799845092"/>
    <n v="18598.060000000001"/>
    <n v="0.21046818861752201"/>
    <n v="3914.3"/>
    <n v="330"/>
    <n v="55.357757575757581"/>
    <n v="10.861515151515151"/>
    <n v="550"/>
    <n v="330"/>
    <n v="91.716460273972601"/>
    <n v="24.445350904067148"/>
    <n v="56.357757575757581"/>
    <n v="11.861515151515151"/>
    <n v="2018"/>
    <x v="4"/>
  </r>
  <r>
    <n v="8681"/>
    <s v="石家庄市庄店"/>
    <x v="9"/>
    <s v="控股"/>
    <s v="河北新兴"/>
    <x v="26"/>
    <d v="2013-05-22T00:00:00"/>
    <d v="2019-09-07T00:00:00"/>
    <n v="33374.266533333299"/>
    <n v="0.27574384831614202"/>
    <n v="9202.7486886299594"/>
    <n v="2981.62"/>
    <n v="0.16932405873317199"/>
    <n v="504.86"/>
    <n v="75"/>
    <n v="38.754933333333334"/>
    <n v="5.7314666666666669"/>
    <n v="116"/>
    <n v="81"/>
    <n v="91.436346666666566"/>
    <n v="25.213010105835505"/>
    <n v="36.810123456790123"/>
    <n v="6.2328395061728399"/>
    <n v="2013"/>
    <x v="0"/>
  </r>
  <r>
    <n v="5319"/>
    <s v="南京红山路店"/>
    <x v="3"/>
    <s v="直营"/>
    <m/>
    <x v="2"/>
    <d v="2010-11-27T00:00:00"/>
    <d v="2010-11-27T00:00:00"/>
    <n v="33358.699999999997"/>
    <n v="0.26622398113321299"/>
    <n v="8880.8859194285105"/>
    <n v="23006"/>
    <n v="0.271935147352865"/>
    <n v="6256.14"/>
    <n v="330"/>
    <n v="68.715151515151518"/>
    <n v="17.958000000000002"/>
    <n v="3322"/>
    <n v="330"/>
    <n v="91.393698630136981"/>
    <n v="24.331194299804139"/>
    <n v="69.715151515151518"/>
    <n v="18.958000000000002"/>
    <n v="2010"/>
    <x v="0"/>
  </r>
  <r>
    <n v="7072"/>
    <s v="荆门长宁大道店"/>
    <x v="7"/>
    <s v="直营"/>
    <m/>
    <x v="0"/>
    <d v="2007-06-23T00:00:00"/>
    <d v="2007-06-23T00:00:00"/>
    <n v="33258.671999999999"/>
    <n v="0.27567532572303299"/>
    <n v="9168.5952367155205"/>
    <n v="20786.669999999998"/>
    <n v="0.35409663981772899"/>
    <n v="7360.49"/>
    <n v="330"/>
    <n v="61.989909090909087"/>
    <n v="21.304515151515151"/>
    <n v="4575"/>
    <n v="330"/>
    <n v="91.119649315068486"/>
    <n v="25.119439004700055"/>
    <n v="62.989909090909087"/>
    <n v="22.304515151515151"/>
    <n v="2007"/>
    <x v="0"/>
  </r>
  <r>
    <n v="8804"/>
    <s v="石家庄长瑞康店"/>
    <x v="9"/>
    <s v="控股"/>
    <s v="河北新兴"/>
    <x v="26"/>
    <d v="2013-06-08T00:00:00"/>
    <d v="2019-09-07T00:00:00"/>
    <n v="33256.288800000002"/>
    <n v="0.27457359409315102"/>
    <n v="9131.2987420158006"/>
    <n v="2971.08"/>
    <n v="0.123699126243656"/>
    <n v="367.52"/>
    <n v="75"/>
    <n v="38.614399999999996"/>
    <n v="3.9002666666666661"/>
    <n v="116"/>
    <n v="81"/>
    <n v="91.113120000000009"/>
    <n v="25.017256827440551"/>
    <n v="36.68"/>
    <n v="4.537283950617284"/>
    <n v="2013"/>
    <x v="0"/>
  </r>
  <r>
    <n v="7093"/>
    <s v="宜昌金东山市场店"/>
    <x v="7"/>
    <s v="直营"/>
    <m/>
    <x v="0"/>
    <d v="2015-05-25T00:00:00"/>
    <d v="2015-05-25T00:00:00"/>
    <n v="33209.936000000002"/>
    <n v="0.267593162303498"/>
    <n v="8886.7517941367805"/>
    <n v="20756.21"/>
    <n v="0.28457459237500499"/>
    <n v="5906.69"/>
    <n v="330"/>
    <n v="61.897606060606059"/>
    <n v="16.899060606060605"/>
    <n v="1682"/>
    <n v="330"/>
    <n v="90.986126027397262"/>
    <n v="24.347265189415836"/>
    <n v="62.897606060606059"/>
    <n v="17.899060606060605"/>
    <n v="2015"/>
    <x v="0"/>
  </r>
  <r>
    <n v="7029"/>
    <s v="武汉世纪家园店"/>
    <x v="8"/>
    <s v="直营"/>
    <m/>
    <x v="3"/>
    <d v="2016-01-26T00:00:00"/>
    <d v="2016-01-26T00:00:00"/>
    <n v="33040.351000000002"/>
    <n v="0.22210828138890901"/>
    <n v="7338.5355770963197"/>
    <n v="28730.74"/>
    <n v="0.21476543938652501"/>
    <n v="6170.37"/>
    <n v="330"/>
    <n v="86.062848484848487"/>
    <n v="17.698090909090908"/>
    <n v="1436"/>
    <n v="330"/>
    <n v="90.521509589041102"/>
    <n v="20.10557692355156"/>
    <n v="87.062848484848487"/>
    <n v="18.698090909090908"/>
    <n v="2016"/>
    <x v="1"/>
  </r>
  <r>
    <n v="5686"/>
    <s v="上饶赣东北大道店"/>
    <x v="5"/>
    <s v="直营"/>
    <m/>
    <x v="9"/>
    <d v="2013-11-02T00:00:00"/>
    <d v="2013-11-02T00:00:00"/>
    <n v="33009.925000000003"/>
    <n v="0.26631374415002901"/>
    <n v="8790.9967208616508"/>
    <n v="25392.25"/>
    <n v="0.29105573550984998"/>
    <n v="7390.56"/>
    <n v="330"/>
    <n v="75.946212121212127"/>
    <n v="21.395636363636363"/>
    <n v="2251"/>
    <n v="330"/>
    <n v="90.438150684931514"/>
    <n v="24.084922522908631"/>
    <n v="76.946212121212127"/>
    <n v="22.395636363636363"/>
    <n v="2013"/>
    <x v="0"/>
  </r>
  <r>
    <n v="8360"/>
    <s v="南昌吾悦广场店"/>
    <x v="5"/>
    <s v="直营"/>
    <m/>
    <x v="0"/>
    <d v="2018-09-22T00:00:00"/>
    <d v="2018-09-22T00:00:00"/>
    <n v="33008.680642960098"/>
    <n v="0.24758231536817599"/>
    <n v="8172.3655808327603"/>
    <n v="18131.38"/>
    <n v="0.29369910067518301"/>
    <n v="5325.17"/>
    <n v="309"/>
    <n v="57.677605177993527"/>
    <n v="16.233559870550163"/>
    <n v="466"/>
    <n v="330"/>
    <n v="90.434741487561908"/>
    <n v="22.390042687213043"/>
    <n v="54.943575757575758"/>
    <n v="16.136878787878789"/>
    <n v="2018"/>
    <x v="4"/>
  </r>
  <r>
    <n v="5408"/>
    <s v="泗阳泗中路店"/>
    <x v="3"/>
    <s v="直营"/>
    <m/>
    <x v="0"/>
    <d v="2011-08-31T00:00:00"/>
    <d v="2011-08-31T00:00:00"/>
    <n v="32750.802"/>
    <n v="0.2772172971588"/>
    <n v="9079.0888102230201"/>
    <n v="22586.76"/>
    <n v="0.41776819694369599"/>
    <n v="9436.0300000000007"/>
    <n v="330"/>
    <n v="67.444727272727263"/>
    <n v="27.594030303030305"/>
    <n v="3045"/>
    <n v="330"/>
    <n v="89.728224657534241"/>
    <n v="24.874215918419232"/>
    <n v="68.444727272727263"/>
    <n v="28.594030303030305"/>
    <n v="2011"/>
    <x v="0"/>
  </r>
  <r>
    <n v="8124"/>
    <s v="袁州官塘店"/>
    <x v="5"/>
    <s v="控股"/>
    <s v="江西天顺"/>
    <x v="18"/>
    <d v="2014-05-17T00:00:00"/>
    <d v="2018-08-09T00:00:00"/>
    <n v="32719.453000000001"/>
    <n v="0.25551852803231501"/>
    <n v="8360.4264685825092"/>
    <n v="25168.81"/>
    <n v="0.32266881111979501"/>
    <n v="8121.19"/>
    <n v="330"/>
    <n v="75.26912121212122"/>
    <n v="23.609666666666666"/>
    <n v="510"/>
    <n v="330"/>
    <n v="89.642336986301373"/>
    <n v="22.905277996116464"/>
    <n v="76.26912121212122"/>
    <n v="24.609666666666666"/>
    <n v="2014"/>
    <x v="0"/>
  </r>
  <r>
    <n v="9165"/>
    <s v="南京典雅居店"/>
    <x v="3"/>
    <s v="直营"/>
    <m/>
    <x v="0"/>
    <d v="2018-12-22T00:00:00"/>
    <d v="2018-12-22T00:00:00"/>
    <n v="32609.550784280102"/>
    <n v="0.27924475910854002"/>
    <n v="9106.0461533939906"/>
    <n v="14748"/>
    <n v="6.7842419311093E-2"/>
    <n v="1000.54"/>
    <n v="251"/>
    <n v="57.756972111553786"/>
    <n v="2.9862151394422307"/>
    <n v="375"/>
    <n v="330"/>
    <n v="89.341235025424936"/>
    <n v="24.948071653134221"/>
    <n v="44.690909090909088"/>
    <n v="3.0319393939393939"/>
    <n v="2018"/>
    <x v="4"/>
  </r>
  <r>
    <n v="7074"/>
    <s v="荆门白云路店"/>
    <x v="7"/>
    <s v="直营"/>
    <m/>
    <x v="0"/>
    <d v="2008-08-02T00:00:00"/>
    <d v="2008-08-02T00:00:00"/>
    <n v="32544.256000000001"/>
    <n v="0.262373905726623"/>
    <n v="8538.7635556870791"/>
    <n v="20340.16"/>
    <n v="0.33575891241760097"/>
    <n v="6829.3899999999903"/>
    <n v="330"/>
    <n v="60.636848484848485"/>
    <n v="19.695121212121183"/>
    <n v="4169"/>
    <n v="330"/>
    <n v="89.162345205479454"/>
    <n v="23.393872755307065"/>
    <n v="61.636848484848485"/>
    <n v="20.695121212121183"/>
    <n v="2008"/>
    <x v="0"/>
  </r>
  <r>
    <n v="9100"/>
    <s v="恒康第十二药房"/>
    <x v="9"/>
    <s v="控股"/>
    <s v="河北新兴"/>
    <x v="28"/>
    <d v="2007-07-01T00:00:00"/>
    <d v="2019-08-29T00:00:00"/>
    <n v="32514.674500000001"/>
    <n v="0.27"/>
    <n v="8778.9621150000003"/>
    <n v="1549.24"/>
    <n v="0.376339366399009"/>
    <n v="583.04"/>
    <n v="40"/>
    <n v="37.731000000000002"/>
    <n v="13.575999999999999"/>
    <n v="125"/>
    <n v="90"/>
    <n v="89.081299999999999"/>
    <n v="24.051950999999999"/>
    <n v="17.213777777777779"/>
    <n v="6.4782222222222217"/>
    <n v="2007"/>
    <x v="0"/>
  </r>
  <r>
    <n v="8863"/>
    <s v="石家庄青园店"/>
    <x v="9"/>
    <s v="控股"/>
    <s v="河北新兴"/>
    <x v="47"/>
    <d v="2010-02-01T00:00:00"/>
    <d v="2019-09-07T00:00:00"/>
    <n v="32478.728636363601"/>
    <n v="0.266104023308808"/>
    <n v="8642.7203620913606"/>
    <n v="2978.99"/>
    <n v="0.137778240276067"/>
    <n v="410.44"/>
    <n v="77"/>
    <n v="37.688181818181818"/>
    <n v="4.3303896103896102"/>
    <n v="116"/>
    <n v="81"/>
    <n v="88.982818181818089"/>
    <n v="23.678685923537973"/>
    <n v="36.777654320987651"/>
    <n v="5.0671604938271608"/>
    <n v="2010"/>
    <x v="0"/>
  </r>
  <r>
    <n v="5240"/>
    <s v="兰州路店"/>
    <x v="2"/>
    <s v="直营"/>
    <m/>
    <x v="0"/>
    <d v="2010-08-28T00:00:00"/>
    <d v="2010-08-28T00:00:00"/>
    <n v="32379.556627653099"/>
    <n v="0.26701511164591102"/>
    <n v="8645.8309279779005"/>
    <n v="27443.24"/>
    <n v="0.32331167894169899"/>
    <n v="8872.7199999999993"/>
    <n v="330"/>
    <n v="82.161333333333332"/>
    <n v="25.887030303030301"/>
    <n v="3413"/>
    <n v="330"/>
    <n v="88.711114048364649"/>
    <n v="23.687208021857263"/>
    <n v="83.161333333333332"/>
    <n v="26.887030303030301"/>
    <n v="2010"/>
    <x v="0"/>
  </r>
  <r>
    <n v="5131"/>
    <s v="长沙井坡子店"/>
    <x v="4"/>
    <s v="直营"/>
    <m/>
    <x v="0"/>
    <d v="2010-01-30T00:00:00"/>
    <d v="2010-01-30T00:00:00"/>
    <n v="32331.123"/>
    <n v="0.25684623785204402"/>
    <n v="8304.12730808169"/>
    <n v="28114.02"/>
    <n v="0.182689988838309"/>
    <n v="5136.1499999999996"/>
    <n v="330"/>
    <n v="84.194000000000003"/>
    <n v="14.564090909090908"/>
    <n v="3623"/>
    <n v="330"/>
    <n v="88.578419178082186"/>
    <n v="22.751033720771755"/>
    <n v="85.194000000000003"/>
    <n v="15.564090909090908"/>
    <n v="2010"/>
    <x v="0"/>
  </r>
  <r>
    <n v="8834"/>
    <s v="石家庄丰收店"/>
    <x v="9"/>
    <s v="控股"/>
    <s v="河北新兴"/>
    <x v="26"/>
    <d v="2009-07-08T00:00:00"/>
    <d v="2019-09-07T00:00:00"/>
    <n v="32316.779391891901"/>
    <n v="0.26869177629477298"/>
    <n v="8683.2528589337508"/>
    <n v="2848.65"/>
    <n v="0.25817843539922403"/>
    <n v="735.46"/>
    <n v="74"/>
    <n v="37.495270270270268"/>
    <n v="8.9386486486486483"/>
    <n v="116"/>
    <n v="81"/>
    <n v="88.539121621621646"/>
    <n v="23.789733860092468"/>
    <n v="35.168518518518518"/>
    <n v="9.0797530864197533"/>
    <n v="2009"/>
    <x v="0"/>
  </r>
  <r>
    <n v="5839"/>
    <s v="新建文化大道店"/>
    <x v="5"/>
    <s v="直营"/>
    <m/>
    <x v="3"/>
    <d v="2014-10-18T00:00:00"/>
    <d v="2014-10-18T00:00:00"/>
    <n v="32294.823738629901"/>
    <n v="0.27203989313326299"/>
    <n v="8785.4803986144398"/>
    <n v="28300.25"/>
    <n v="0.21396489430305399"/>
    <n v="6055.26"/>
    <n v="330"/>
    <n v="84.75833333333334"/>
    <n v="17.349272727272727"/>
    <n v="1901"/>
    <n v="330"/>
    <n v="88.478969146931234"/>
    <n v="24.069809311272437"/>
    <n v="85.75833333333334"/>
    <n v="18.349272727272727"/>
    <n v="2014"/>
    <x v="0"/>
  </r>
  <r>
    <n v="8437"/>
    <s v="上海益丰上虹纪王店"/>
    <x v="2"/>
    <s v="控股"/>
    <s v="上海上虹"/>
    <x v="24"/>
    <d v="1985-05-10T00:00:00"/>
    <d v="2018-09-11T00:00:00"/>
    <n v="32284.459435682202"/>
    <n v="0.25879391018300202"/>
    <n v="8355.0214955047195"/>
    <n v="21107.57"/>
    <n v="0.357554659299957"/>
    <n v="7547.11"/>
    <n v="330"/>
    <n v="62.962333333333333"/>
    <n v="21.870030303030301"/>
    <n v="477"/>
    <n v="330"/>
    <n v="88.450573796389591"/>
    <n v="22.890469850697862"/>
    <n v="63.962333333333333"/>
    <n v="22.870030303030301"/>
    <n v="1985"/>
    <x v="0"/>
  </r>
  <r>
    <n v="5894"/>
    <s v="沭阳广州路店"/>
    <x v="3"/>
    <s v="直营"/>
    <m/>
    <x v="0"/>
    <d v="2015-01-31T00:00:00"/>
    <d v="2015-01-31T00:00:00"/>
    <n v="32271.272499999999"/>
    <n v="0.256371639568097"/>
    <n v="8273.4390417738396"/>
    <n v="22256.05"/>
    <n v="0.38617454579765897"/>
    <n v="8594.7199999999993"/>
    <n v="330"/>
    <n v="66.442575757575753"/>
    <n v="25.044606060606057"/>
    <n v="1796"/>
    <n v="330"/>
    <n v="88.414445205479453"/>
    <n v="22.666956278832437"/>
    <n v="67.442575757575753"/>
    <n v="26.044606060606057"/>
    <n v="2015"/>
    <x v="0"/>
  </r>
  <r>
    <n v="7075"/>
    <s v="宜昌东湖路店"/>
    <x v="7"/>
    <s v="直营"/>
    <m/>
    <x v="0"/>
    <d v="2008-12-20T00:00:00"/>
    <d v="2008-12-20T00:00:00"/>
    <n v="32265.632000000001"/>
    <n v="0.27289921769451703"/>
    <n v="8805.2657312191695"/>
    <n v="20166.02"/>
    <n v="0.28618785461880902"/>
    <n v="5771.27"/>
    <n v="330"/>
    <n v="60.109151515151517"/>
    <n v="16.488696969696971"/>
    <n v="4029"/>
    <n v="330"/>
    <n v="88.398991780821916"/>
    <n v="24.124015701970329"/>
    <n v="61.109151515151517"/>
    <n v="17.488696969696971"/>
    <n v="2008"/>
    <x v="0"/>
  </r>
  <r>
    <n v="6118"/>
    <s v="武汉隆泰康达街店"/>
    <x v="8"/>
    <s v="直营"/>
    <s v="武汉隆泰"/>
    <x v="9"/>
    <d v="2015-09-25T00:00:00"/>
    <d v="2015-09-25T00:00:00"/>
    <n v="32217.802"/>
    <n v="0.25397728422538401"/>
    <n v="8182.58985567115"/>
    <n v="28015.48"/>
    <n v="0.29536813218977498"/>
    <n v="8274.8799999999992"/>
    <n v="330"/>
    <n v="83.895393939393941"/>
    <n v="24.075393939393937"/>
    <n v="1559"/>
    <n v="330"/>
    <n v="88.267950684931506"/>
    <n v="22.418054399099042"/>
    <n v="84.895393939393941"/>
    <n v="25.075393939393937"/>
    <n v="2015"/>
    <x v="0"/>
  </r>
  <r>
    <n v="7041"/>
    <s v="武汉粮道街店"/>
    <x v="8"/>
    <s v="直营"/>
    <m/>
    <x v="3"/>
    <d v="2016-06-30T00:00:00"/>
    <d v="2016-06-30T00:00:00"/>
    <n v="32162.9355"/>
    <n v="0.22857679182638299"/>
    <n v="7351.7006123088804"/>
    <n v="27967.77"/>
    <n v="0.259358182650959"/>
    <n v="7253.67"/>
    <n v="330"/>
    <n v="83.75081818181819"/>
    <n v="20.980818181818183"/>
    <n v="1280"/>
    <n v="330"/>
    <n v="88.117631506849321"/>
    <n v="20.141645513175014"/>
    <n v="84.75081818181819"/>
    <n v="21.980818181818183"/>
    <n v="2016"/>
    <x v="1"/>
  </r>
  <r>
    <n v="7219"/>
    <s v="南京凤仪路店"/>
    <x v="3"/>
    <s v="直营"/>
    <m/>
    <x v="8"/>
    <d v="2017-12-02T00:00:00"/>
    <d v="2017-12-02T00:00:00"/>
    <n v="32008.358499999998"/>
    <n v="0.27865017328206398"/>
    <n v="8919.1346424994299"/>
    <n v="22074.73"/>
    <n v="0.32629119359557301"/>
    <n v="7202.79"/>
    <n v="330"/>
    <n v="65.893121212121216"/>
    <n v="20.826636363636364"/>
    <n v="760"/>
    <n v="330"/>
    <n v="87.694132876712331"/>
    <n v="24.435985321916245"/>
    <n v="66.893121212121216"/>
    <n v="21.826636363636364"/>
    <n v="2017"/>
    <x v="2"/>
  </r>
  <r>
    <n v="8749"/>
    <s v="石家庄广安店"/>
    <x v="9"/>
    <s v="控股"/>
    <s v="河北新兴"/>
    <x v="42"/>
    <d v="2010-08-20T00:00:00"/>
    <d v="2019-09-07T00:00:00"/>
    <n v="31905.37"/>
    <n v="0.26768063884429799"/>
    <n v="8540.4498241636993"/>
    <n v="2774.38"/>
    <n v="0.183731139930363"/>
    <n v="509.74"/>
    <n v="73"/>
    <n v="37.005205479452059"/>
    <n v="5.9827397260273978"/>
    <n v="116"/>
    <n v="81"/>
    <n v="87.411972602739723"/>
    <n v="23.398492668941643"/>
    <n v="34.251604938271605"/>
    <n v="6.2930864197530862"/>
    <n v="2010"/>
    <x v="0"/>
  </r>
  <r>
    <n v="5654"/>
    <s v="南京张府园店"/>
    <x v="3"/>
    <s v="直营"/>
    <m/>
    <x v="2"/>
    <d v="2013-05-25T00:00:00"/>
    <d v="2013-05-25T00:00:00"/>
    <n v="31851.279999999999"/>
    <n v="0.27394049210068699"/>
    <n v="8725.3553172367701"/>
    <n v="21966.400000000001"/>
    <n v="0.25474178745720699"/>
    <n v="5595.76"/>
    <n v="330"/>
    <n v="65.564848484848483"/>
    <n v="15.956848484848486"/>
    <n v="2412"/>
    <n v="330"/>
    <n v="87.263780821917805"/>
    <n v="23.905083060922657"/>
    <n v="66.564848484848483"/>
    <n v="16.956848484848486"/>
    <n v="2013"/>
    <x v="0"/>
  </r>
  <r>
    <n v="8282"/>
    <s v="南昌嘉轩路店"/>
    <x v="5"/>
    <s v="直营"/>
    <m/>
    <x v="4"/>
    <d v="2018-10-31T00:00:00"/>
    <d v="2018-10-31T00:00:00"/>
    <n v="31732.521245805401"/>
    <n v="0.23394451614294401"/>
    <n v="7423.6493288456304"/>
    <n v="7728.04"/>
    <n v="0.25179864493455001"/>
    <n v="1945.91"/>
    <n v="137"/>
    <n v="55.409051094890508"/>
    <n v="13.203722627737227"/>
    <n v="427"/>
    <n v="330"/>
    <n v="86.938414372069587"/>
    <n v="20.338765284508575"/>
    <n v="23.418303030303029"/>
    <n v="5.8966969696969702"/>
    <n v="2018"/>
    <x v="4"/>
  </r>
  <r>
    <n v="6941"/>
    <s v="武汉西马路店"/>
    <x v="8"/>
    <s v="直营"/>
    <m/>
    <x v="9"/>
    <d v="2013-04-27T00:00:00"/>
    <d v="2013-04-27T00:00:00"/>
    <n v="31700.819500000001"/>
    <n v="0.227730306687774"/>
    <n v="7219.2373469887698"/>
    <n v="27565.93"/>
    <n v="0.231511507139429"/>
    <n v="6381.83"/>
    <n v="330"/>
    <n v="82.533121212121216"/>
    <n v="18.338878787878787"/>
    <n v="2440"/>
    <n v="330"/>
    <n v="86.851560273972609"/>
    <n v="19.77873245750348"/>
    <n v="83.533121212121216"/>
    <n v="19.338878787878787"/>
    <n v="2013"/>
    <x v="0"/>
  </r>
  <r>
    <n v="6682"/>
    <s v="南京龙脊路店"/>
    <x v="3"/>
    <s v="直营"/>
    <m/>
    <x v="8"/>
    <d v="2016-12-24T00:00:00"/>
    <d v="2016-12-24T00:00:00"/>
    <n v="31684.32"/>
    <n v="0.274151518404048"/>
    <n v="8686.3044375997506"/>
    <n v="26403.599999999999"/>
    <n v="0.29642359375236699"/>
    <n v="7826.65"/>
    <n v="330"/>
    <n v="79.010909090909081"/>
    <n v="22.71712121212121"/>
    <n v="1103"/>
    <n v="330"/>
    <n v="86.806356164383558"/>
    <n v="23.798094349588357"/>
    <n v="80.010909090909081"/>
    <n v="23.71712121212121"/>
    <n v="2016"/>
    <x v="1"/>
  </r>
  <r>
    <n v="8171"/>
    <s v="北桥总店"/>
    <x v="5"/>
    <s v="控股"/>
    <s v="江西天顺"/>
    <x v="18"/>
    <d v="2006-07-29T00:00:00"/>
    <d v="2018-10-22T00:00:00"/>
    <n v="31657.852957722102"/>
    <n v="0.26032285173562097"/>
    <n v="8241.2625617811791"/>
    <n v="16209.37"/>
    <n v="0.25365143740934998"/>
    <n v="4111.53"/>
    <n v="267"/>
    <n v="59.709250936329589"/>
    <n v="14.398988764044942"/>
    <n v="436"/>
    <n v="330"/>
    <n v="86.733843719786577"/>
    <n v="22.57880153912652"/>
    <n v="49.11930303030303"/>
    <n v="12.459181818181817"/>
    <n v="2006"/>
    <x v="0"/>
  </r>
  <r>
    <n v="6776"/>
    <s v="南通洪江路店"/>
    <x v="3"/>
    <s v="收购"/>
    <s v="江苏南通"/>
    <x v="48"/>
    <d v="2004-12-01T00:00:00"/>
    <d v="2017-04-07T00:00:00"/>
    <n v="31476.339"/>
    <n v="0.24432518444082801"/>
    <n v="7690.4623316970301"/>
    <n v="21707.82"/>
    <n v="0.24594086370717999"/>
    <n v="5338.84"/>
    <n v="330"/>
    <n v="64.781272727272722"/>
    <n v="15.178303030303031"/>
    <n v="999"/>
    <n v="330"/>
    <n v="86.236545205479459"/>
    <n v="21.069759812868575"/>
    <n v="65.781272727272722"/>
    <n v="16.178303030303031"/>
    <n v="2004"/>
    <x v="0"/>
  </r>
  <r>
    <n v="7965"/>
    <s v="荆门长宁大道二店"/>
    <x v="7"/>
    <s v="直营"/>
    <m/>
    <x v="0"/>
    <d v="2018-06-02T00:00:00"/>
    <d v="2018-06-02T00:00:00"/>
    <n v="31394.240000000002"/>
    <n v="0.27752994851961998"/>
    <n v="8712.8418110125895"/>
    <n v="19621.400000000001"/>
    <n v="0.34920698828829699"/>
    <n v="6851.93"/>
    <n v="330"/>
    <n v="58.458787878787881"/>
    <n v="19.763424242424243"/>
    <n v="578"/>
    <n v="330"/>
    <n v="86.011616438356171"/>
    <n v="23.870799482226271"/>
    <n v="59.458787878787881"/>
    <n v="20.763424242424243"/>
    <n v="2018"/>
    <x v="4"/>
  </r>
  <r>
    <n v="5911"/>
    <s v="徐州奎园店(坡里)"/>
    <x v="3"/>
    <s v="直营"/>
    <m/>
    <x v="0"/>
    <d v="2015-02-07T00:00:00"/>
    <d v="2015-02-07T00:00:00"/>
    <n v="31343.954000000002"/>
    <n v="0.27718426641568999"/>
    <n v="8688.0508960571296"/>
    <n v="21616.52"/>
    <n v="0.32638787371880401"/>
    <n v="7055.37"/>
    <n v="330"/>
    <n v="64.504606060606065"/>
    <n v="20.379909090909091"/>
    <n v="1789"/>
    <n v="330"/>
    <n v="85.873846575342469"/>
    <n v="23.802879167279809"/>
    <n v="65.504606060606065"/>
    <n v="21.379909090909091"/>
    <n v="2015"/>
    <x v="0"/>
  </r>
  <r>
    <n v="6419"/>
    <s v="佳和恒山路店"/>
    <x v="3"/>
    <s v="直营"/>
    <s v="江苏佳和"/>
    <x v="0"/>
    <d v="2016-06-22T00:00:00"/>
    <d v="2016-06-22T00:00:00"/>
    <n v="31335.4715"/>
    <n v="0.26935573867040602"/>
    <n v="8440.3890724679495"/>
    <n v="21610.67"/>
    <n v="0.383927013831593"/>
    <n v="8296.92"/>
    <n v="330"/>
    <n v="64.48687878787878"/>
    <n v="24.142181818181818"/>
    <n v="1288"/>
    <n v="330"/>
    <n v="85.850606849315071"/>
    <n v="23.124353623199863"/>
    <n v="65.48687878787878"/>
    <n v="25.142181818181818"/>
    <n v="2016"/>
    <x v="1"/>
  </r>
  <r>
    <n v="7044"/>
    <s v="武汉荷花池街店"/>
    <x v="8"/>
    <s v="直营"/>
    <m/>
    <x v="3"/>
    <d v="2016-06-30T00:00:00"/>
    <d v="2016-06-30T00:00:00"/>
    <n v="31295.203000000001"/>
    <n v="0.25472553712066598"/>
    <n v="7971.6873934752803"/>
    <n v="27213.22"/>
    <n v="0.243460347581065"/>
    <n v="6625.34"/>
    <n v="330"/>
    <n v="81.464303030303029"/>
    <n v="19.076787878787879"/>
    <n v="1280"/>
    <n v="330"/>
    <n v="85.740282191780821"/>
    <n v="21.840239434178851"/>
    <n v="82.464303030303029"/>
    <n v="20.076787878787879"/>
    <n v="2016"/>
    <x v="1"/>
  </r>
  <r>
    <n v="8320"/>
    <s v="长沙友谊小区店"/>
    <x v="4"/>
    <s v="直营"/>
    <m/>
    <x v="0"/>
    <d v="2018-08-18T00:00:00"/>
    <d v="2018-08-18T00:00:00"/>
    <n v="31262.6583050847"/>
    <n v="0.24985940686222499"/>
    <n v="7811.2692610448903"/>
    <n v="16844.72"/>
    <n v="0.21835447546768399"/>
    <n v="3678.12"/>
    <n v="330"/>
    <n v="50.044606060606064"/>
    <n v="10.145818181818182"/>
    <n v="501"/>
    <n v="330"/>
    <n v="85.651118644067665"/>
    <n v="21.400737701492851"/>
    <n v="51.044606060606064"/>
    <n v="11.145818181818182"/>
    <n v="2018"/>
    <x v="4"/>
  </r>
  <r>
    <n v="7873"/>
    <s v="益阳梓山苑店"/>
    <x v="0"/>
    <s v="直营"/>
    <m/>
    <x v="0"/>
    <d v="2018-06-09T00:00:00"/>
    <d v="2018-06-09T00:00:00"/>
    <n v="31252.683381924198"/>
    <n v="0.26687556093849502"/>
    <n v="8340.5774083842007"/>
    <n v="14684.48"/>
    <n v="0.37816524657325301"/>
    <n v="5553.16"/>
    <n v="330"/>
    <n v="43.498424242424242"/>
    <n v="15.827757575757577"/>
    <n v="571"/>
    <n v="330"/>
    <n v="85.623790087463561"/>
    <n v="22.850897009271783"/>
    <n v="44.498424242424242"/>
    <n v="16.827757575757577"/>
    <n v="2018"/>
    <x v="4"/>
  </r>
  <r>
    <n v="8029"/>
    <s v="益阳欣百康南站店"/>
    <x v="0"/>
    <s v="收购"/>
    <s v="益阳欣百康"/>
    <x v="19"/>
    <d v="2000-08-18T00:00:00"/>
    <d v="2018-07-19T00:00:00"/>
    <n v="31237.895321637399"/>
    <n v="0.26687556093849502"/>
    <n v="8336.6308364999804"/>
    <n v="14634.74"/>
    <n v="0.35041278492135802"/>
    <n v="5128.2"/>
    <n v="330"/>
    <n v="43.347696969696969"/>
    <n v="14.54"/>
    <n v="531"/>
    <n v="330"/>
    <n v="85.5832748538011"/>
    <n v="22.84008448356159"/>
    <n v="44.347696969696969"/>
    <n v="15.54"/>
    <n v="2000"/>
    <x v="0"/>
  </r>
  <r>
    <n v="5929"/>
    <s v="湘乡燕兴佳园店"/>
    <x v="4"/>
    <s v="直营"/>
    <m/>
    <x v="0"/>
    <d v="2015-03-28T00:00:00"/>
    <d v="2015-03-28T00:00:00"/>
    <n v="31222.151999999998"/>
    <n v="0.23411527270298799"/>
    <n v="7309.5826298541397"/>
    <n v="17345.64"/>
    <n v="0.321594360311871"/>
    <n v="5578.26"/>
    <n v="330"/>
    <n v="51.56254545454545"/>
    <n v="15.903818181818181"/>
    <n v="1740"/>
    <n v="330"/>
    <n v="85.540142465753419"/>
    <n v="20.026253780422302"/>
    <n v="52.56254545454545"/>
    <n v="16.903818181818181"/>
    <n v="2015"/>
    <x v="0"/>
  </r>
  <r>
    <n v="8116"/>
    <s v="长沙融科东南海店"/>
    <x v="4"/>
    <s v="收购"/>
    <s v="庆元堂"/>
    <x v="50"/>
    <s v="2014年"/>
    <d v="2018-06-27T00:00:00"/>
    <n v="31185.18"/>
    <n v="0.245312474274407"/>
    <n v="7650.1136664927499"/>
    <n v="17325.099999999999"/>
    <n v="0.173272881541809"/>
    <n v="3001.97"/>
    <n v="330"/>
    <n v="51.500303030303023"/>
    <n v="8.0968787878787865"/>
    <n v="553"/>
    <n v="330"/>
    <n v="85.438849315068495"/>
    <n v="20.959215524637671"/>
    <n v="52.500303030303023"/>
    <n v="9.0968787878787865"/>
    <n v="2014"/>
    <x v="0"/>
  </r>
  <r>
    <n v="8103"/>
    <s v="长沙西子街店"/>
    <x v="4"/>
    <s v="直营"/>
    <m/>
    <x v="0"/>
    <d v="2018-07-28T00:00:00"/>
    <d v="2018-07-28T00:00:00"/>
    <n v="31132.0988429752"/>
    <n v="0.26709416746850501"/>
    <n v="8315.2020220116701"/>
    <n v="17200.84"/>
    <n v="0.24582404115147899"/>
    <n v="4228.38"/>
    <n v="330"/>
    <n v="51.12375757575758"/>
    <n v="11.813272727272727"/>
    <n v="522"/>
    <n v="330"/>
    <n v="85.293421487603283"/>
    <n v="22.781375402771697"/>
    <n v="52.12375757575758"/>
    <n v="12.813272727272727"/>
    <n v="2018"/>
    <x v="4"/>
  </r>
  <r>
    <n v="6461"/>
    <s v="北湖小区店"/>
    <x v="7"/>
    <s v="直营"/>
    <s v="鄂中广生堂"/>
    <x v="0"/>
    <d v="2016-07-19T00:00:00"/>
    <d v="2016-07-19T00:00:00"/>
    <n v="30960.959999999999"/>
    <n v="0.278905464306416"/>
    <n v="8635.1809241723695"/>
    <n v="19350.599999999999"/>
    <n v="0.31343524231806802"/>
    <n v="6065.16"/>
    <n v="330"/>
    <n v="57.638181818181813"/>
    <n v="17.379272727272728"/>
    <n v="1261"/>
    <n v="330"/>
    <n v="84.824547945205481"/>
    <n v="23.658029929239369"/>
    <n v="58.638181818181813"/>
    <n v="18.379272727272728"/>
    <n v="2016"/>
    <x v="1"/>
  </r>
  <r>
    <n v="8813"/>
    <s v="石家庄桃李店"/>
    <x v="9"/>
    <s v="控股"/>
    <s v="河北新兴"/>
    <x v="26"/>
    <d v="2003-12-26T00:00:00"/>
    <d v="2019-09-07T00:00:00"/>
    <n v="30895.278999999999"/>
    <n v="0.230886170348861"/>
    <n v="7133.2926501695902"/>
    <n v="2760.15"/>
    <n v="0.23508504972555799"/>
    <n v="648.87"/>
    <n v="75"/>
    <n v="35.802"/>
    <n v="7.6516000000000002"/>
    <n v="116"/>
    <n v="81"/>
    <n v="84.644599999999997"/>
    <n v="19.543267534711205"/>
    <n v="34.07592592592593"/>
    <n v="8.0107407407407401"/>
    <n v="2003"/>
    <x v="0"/>
  </r>
  <r>
    <n v="8115"/>
    <s v="长沙德雅路店"/>
    <x v="4"/>
    <s v="收购"/>
    <s v="庆元堂"/>
    <x v="50"/>
    <s v="2005年"/>
    <d v="2018-06-27T00:00:00"/>
    <n v="30875.795999999998"/>
    <n v="0.26476470550359699"/>
    <n v="8174.82103512914"/>
    <n v="17153.22"/>
    <n v="0.21411140299022599"/>
    <n v="3672.7"/>
    <n v="330"/>
    <n v="50.979454545454551"/>
    <n v="10.129393939393939"/>
    <n v="553"/>
    <n v="330"/>
    <n v="84.591221917808213"/>
    <n v="22.396769959257917"/>
    <n v="51.979454545454551"/>
    <n v="11.129393939393939"/>
    <n v="2005"/>
    <x v="0"/>
  </r>
  <r>
    <n v="9352"/>
    <s v="长沙东三路店"/>
    <x v="4"/>
    <s v="直营"/>
    <m/>
    <x v="0"/>
    <d v="2019-03-09T00:00:00"/>
    <d v="2019-03-09T00:00:00"/>
    <n v="30796.361781767999"/>
    <n v="0.26709416746850501"/>
    <n v="8225.5286111601999"/>
    <n v="8254.93"/>
    <n v="0.12214397941593701"/>
    <n v="1008.29"/>
    <n v="181"/>
    <n v="44.607348066298343"/>
    <n v="4.5706629834254144"/>
    <n v="298"/>
    <n v="263"/>
    <n v="84.373593922652049"/>
    <n v="22.535694825096439"/>
    <n v="31.387566539923956"/>
    <n v="3.8338022813688211"/>
    <n v="2019"/>
    <x v="3"/>
  </r>
  <r>
    <n v="8830"/>
    <s v="石家庄工农店"/>
    <x v="9"/>
    <s v="控股"/>
    <s v="河北新兴"/>
    <x v="26"/>
    <d v="2008-07-08T00:00:00"/>
    <d v="2019-09-07T00:00:00"/>
    <n v="30737.2874647887"/>
    <n v="0.26831211592030402"/>
    <n v="8247.1866373280991"/>
    <n v="2599.58"/>
    <n v="0.231687426430423"/>
    <n v="602.29"/>
    <n v="71"/>
    <n v="35.613802816901405"/>
    <n v="7.4829577464788724"/>
    <n v="116"/>
    <n v="81"/>
    <n v="84.211746478873152"/>
    <n v="22.595031883090684"/>
    <n v="32.093580246913582"/>
    <n v="7.4356790123456786"/>
    <n v="2008"/>
    <x v="0"/>
  </r>
  <r>
    <n v="8973"/>
    <s v="北京西三旗店"/>
    <x v="9"/>
    <s v="控股"/>
    <s v="河北新兴"/>
    <x v="28"/>
    <d v="2011-04-18T00:00:00"/>
    <d v="2019-09-20T00:00:00"/>
    <n v="30731.149385964902"/>
    <n v="0.256237773381089"/>
    <n v="7874.4812921012699"/>
    <n v="2086.5700000000002"/>
    <n v="0.29752656273213901"/>
    <n v="620.80999999999995"/>
    <n v="57"/>
    <n v="35.606491228070176"/>
    <n v="9.8914035087719281"/>
    <n v="103"/>
    <n v="68"/>
    <n v="84.19492982456137"/>
    <n v="21.573921348222658"/>
    <n v="30.684852941176473"/>
    <n v="9.1295588235294112"/>
    <n v="2011"/>
    <x v="0"/>
  </r>
  <r>
    <n v="6956"/>
    <s v="武汉大成路店"/>
    <x v="8"/>
    <s v="直营"/>
    <m/>
    <x v="9"/>
    <d v="2014-03-22T00:00:00"/>
    <d v="2014-03-22T00:00:00"/>
    <n v="30697.927500000002"/>
    <n v="0.26187959844441"/>
    <n v="8039.1609267756103"/>
    <n v="26693.85"/>
    <n v="0.22108800341651699"/>
    <n v="5901.69"/>
    <n v="330"/>
    <n v="79.890454545454546"/>
    <n v="16.883909090909089"/>
    <n v="2111"/>
    <n v="330"/>
    <n v="84.103910958904109"/>
    <n v="22.02509842952222"/>
    <n v="80.890454545454546"/>
    <n v="17.883909090909089"/>
    <n v="2014"/>
    <x v="0"/>
  </r>
  <r>
    <n v="7315"/>
    <s v="徐州姚庄店"/>
    <x v="3"/>
    <s v="直营"/>
    <m/>
    <x v="0"/>
    <d v="2017-09-30T00:00:00"/>
    <d v="2017-09-30T00:00:00"/>
    <n v="30547.489448651198"/>
    <n v="0.26726784257799902"/>
    <n v="8164.3616011151898"/>
    <n v="1486.12"/>
    <n v="0.24045164589669701"/>
    <n v="357.34"/>
    <n v="27"/>
    <n v="54.041481481481476"/>
    <n v="12.234814814814813"/>
    <n v="823"/>
    <n v="330"/>
    <n v="83.691751914112871"/>
    <n v="22.368113975658055"/>
    <n v="4.5033939393939395"/>
    <n v="1.0828484848484847"/>
    <n v="2017"/>
    <x v="2"/>
  </r>
  <r>
    <n v="8152"/>
    <s v="吉州九九店"/>
    <x v="5"/>
    <s v="控股"/>
    <s v="江西天顺"/>
    <x v="18"/>
    <d v="2014-12-13T00:00:00"/>
    <d v="2018-10-22T00:00:00"/>
    <n v="30526.178327007801"/>
    <n v="0.25551852803231501"/>
    <n v="7800.0041525689803"/>
    <n v="16449.48"/>
    <n v="0.26990701225813801"/>
    <n v="4439.83"/>
    <n v="281"/>
    <n v="57.539074733096086"/>
    <n v="14.800106761565836"/>
    <n v="436"/>
    <n v="330"/>
    <n v="83.633365279473423"/>
    <n v="21.369874390599946"/>
    <n v="49.846909090909087"/>
    <n v="13.454030303030303"/>
    <n v="2014"/>
    <x v="0"/>
  </r>
  <r>
    <n v="5892"/>
    <s v="湘潭车站路店"/>
    <x v="4"/>
    <s v="直营"/>
    <m/>
    <x v="0"/>
    <d v="2014-12-27T00:00:00"/>
    <d v="2014-12-27T00:00:00"/>
    <n v="30507.101999999999"/>
    <n v="0.23065733365053001"/>
    <n v="7036.6868047247499"/>
    <n v="16948.39"/>
    <n v="0.147370340191605"/>
    <n v="2497.69"/>
    <n v="330"/>
    <n v="50.358757575757572"/>
    <n v="6.5687575757575756"/>
    <n v="1831"/>
    <n v="330"/>
    <n v="83.581101369863006"/>
    <n v="19.278593985547261"/>
    <n v="51.358757575757572"/>
    <n v="7.5687575757575756"/>
    <n v="2014"/>
    <x v="0"/>
  </r>
  <r>
    <n v="5080"/>
    <s v="株洲龙泉店"/>
    <x v="4"/>
    <s v="直营"/>
    <m/>
    <x v="0"/>
    <d v="2008-10-04T00:00:00"/>
    <d v="2008-10-04T00:00:00"/>
    <n v="30457.925999999999"/>
    <n v="0.26709416746850501"/>
    <n v="8135.1343877873296"/>
    <n v="16921.07"/>
    <n v="0.189274673528329"/>
    <n v="3202.73"/>
    <n v="330"/>
    <n v="50.275969696969696"/>
    <n v="8.7052424242424244"/>
    <n v="4106"/>
    <n v="330"/>
    <n v="83.446372602739729"/>
    <n v="22.288039418595424"/>
    <n v="51.275969696969696"/>
    <n v="9.7052424242424244"/>
    <n v="2008"/>
    <x v="0"/>
  </r>
  <r>
    <n v="6361"/>
    <s v="南昌县银河城店"/>
    <x v="5"/>
    <s v="直营"/>
    <m/>
    <x v="3"/>
    <d v="2016-06-18T00:00:00"/>
    <d v="2016-06-18T00:00:00"/>
    <n v="30367.973999999998"/>
    <n v="0.27032386500612698"/>
    <n v="8209.1881040855696"/>
    <n v="23359.98"/>
    <n v="0.27853491312920597"/>
    <n v="6506.57"/>
    <n v="330"/>
    <n v="69.787818181818182"/>
    <n v="18.716878787878787"/>
    <n v="1292"/>
    <n v="330"/>
    <n v="83.199928767123282"/>
    <n v="22.490926312563204"/>
    <n v="70.787818181818182"/>
    <n v="19.716878787878787"/>
    <n v="2016"/>
    <x v="1"/>
  </r>
  <r>
    <n v="6012"/>
    <s v="徐州世贸广场店"/>
    <x v="3"/>
    <s v="直营"/>
    <m/>
    <x v="0"/>
    <d v="2015-07-25T00:00:00"/>
    <d v="2015-07-25T00:00:00"/>
    <n v="30334.435000000001"/>
    <n v="0.28013676153379202"/>
    <n v="8497.7903838573093"/>
    <n v="20920.3"/>
    <n v="0.295551689029316"/>
    <n v="6183.03"/>
    <n v="330"/>
    <n v="62.394848484848481"/>
    <n v="17.736454545454546"/>
    <n v="1621"/>
    <n v="330"/>
    <n v="83.108041095890414"/>
    <n v="23.281617490020025"/>
    <n v="63.394848484848481"/>
    <n v="18.736454545454546"/>
    <n v="2015"/>
    <x v="0"/>
  </r>
  <r>
    <n v="7082"/>
    <s v="咸丰武粮路店"/>
    <x v="7"/>
    <s v="直营"/>
    <m/>
    <x v="0"/>
    <d v="2011-06-25T00:00:00"/>
    <d v="2011-06-25T00:00:00"/>
    <n v="30298.659613119002"/>
    <n v="0.278905375864889"/>
    <n v="8450.4590475993009"/>
    <n v="9104.7800000000007"/>
    <n v="0.26562970220038301"/>
    <n v="2418.5"/>
    <n v="211"/>
    <n v="42.150616113744078"/>
    <n v="10.462085308056873"/>
    <n v="3112"/>
    <n v="330"/>
    <n v="83.01002633731234"/>
    <n v="23.151942596162467"/>
    <n v="27.590242424242426"/>
    <n v="7.3287878787878791"/>
    <n v="2011"/>
    <x v="0"/>
  </r>
  <r>
    <n v="8025"/>
    <s v="益阳欣百康七里桥店"/>
    <x v="0"/>
    <s v="收购"/>
    <s v="益阳欣百康"/>
    <x v="19"/>
    <d v="2005-12-19T00:00:00"/>
    <d v="2018-07-19T00:00:00"/>
    <n v="30253.709917350501"/>
    <n v="0.26687556093849502"/>
    <n v="8073.9758046634197"/>
    <n v="11383.92"/>
    <n v="0.350707840532962"/>
    <n v="3992.43"/>
    <n v="311"/>
    <n v="35.604244372990351"/>
    <n v="11.837395498392283"/>
    <n v="531"/>
    <n v="330"/>
    <n v="82.88687648589179"/>
    <n v="22.12048165661211"/>
    <n v="34.49672727272727"/>
    <n v="12.098272727272727"/>
    <n v="2005"/>
    <x v="0"/>
  </r>
  <r>
    <n v="5122"/>
    <s v="湘潭泗神庙店"/>
    <x v="4"/>
    <s v="直营"/>
    <m/>
    <x v="0"/>
    <d v="2009-12-26T00:00:00"/>
    <d v="2009-12-26T00:00:00"/>
    <n v="30103.02"/>
    <n v="0.26680155233624597"/>
    <n v="8031.53246600906"/>
    <n v="16723.900000000001"/>
    <n v="0.24470129575039301"/>
    <n v="4092.36"/>
    <n v="330"/>
    <n v="49.67848484848485"/>
    <n v="11.401090909090909"/>
    <n v="3658"/>
    <n v="330"/>
    <n v="82.474027397260272"/>
    <n v="22.004198537011124"/>
    <n v="50.67848484848485"/>
    <n v="12.401090909090909"/>
    <n v="2009"/>
    <x v="0"/>
  </r>
  <r>
    <n v="5720"/>
    <s v="汨罗高泉南路店"/>
    <x v="4"/>
    <s v="直营"/>
    <m/>
    <x v="0"/>
    <d v="2014-01-25T00:00:00"/>
    <d v="2014-01-25T00:00:00"/>
    <n v="30004.901999999998"/>
    <n v="0.24594425529001401"/>
    <n v="7379.5332774398503"/>
    <n v="16669.39"/>
    <n v="0.30473220675741602"/>
    <n v="5079.7"/>
    <n v="330"/>
    <n v="49.513303030303028"/>
    <n v="14.393030303030303"/>
    <n v="2167"/>
    <n v="330"/>
    <n v="82.205210958904104"/>
    <n v="20.217899390246163"/>
    <n v="50.513303030303028"/>
    <n v="15.393030303030303"/>
    <n v="2014"/>
    <x v="0"/>
  </r>
  <r>
    <n v="7342"/>
    <s v="秭归橘颂路店"/>
    <x v="7"/>
    <s v="直营"/>
    <m/>
    <x v="0"/>
    <d v="2017-10-21T00:00:00"/>
    <d v="2017-10-21T00:00:00"/>
    <n v="29890.432000000001"/>
    <n v="0.27724601923547998"/>
    <n v="8287.0032852288095"/>
    <n v="18681.52"/>
    <n v="0.30619350031475001"/>
    <n v="5720.16"/>
    <n v="330"/>
    <n v="55.610666666666667"/>
    <n v="16.333818181818181"/>
    <n v="802"/>
    <n v="330"/>
    <n v="81.89159452054794"/>
    <n v="22.704118589667971"/>
    <n v="56.610666666666667"/>
    <n v="17.333818181818181"/>
    <n v="2017"/>
    <x v="2"/>
  </r>
  <r>
    <n v="5519"/>
    <s v="南昌南塘店"/>
    <x v="5"/>
    <s v="直营"/>
    <m/>
    <x v="0"/>
    <d v="2012-04-28T00:00:00"/>
    <d v="2012-04-28T00:00:00"/>
    <n v="29872.151368408799"/>
    <n v="0.23887236918356"/>
    <n v="7135.6315699817396"/>
    <n v="26177.24"/>
    <n v="0.28449905337613901"/>
    <n v="7447.4"/>
    <n v="330"/>
    <n v="78.324969696969703"/>
    <n v="21.567878787878787"/>
    <n v="2804"/>
    <n v="330"/>
    <n v="81.841510598380268"/>
    <n v="19.549675534196545"/>
    <n v="79.324969696969703"/>
    <n v="22.567878787878787"/>
    <n v="2012"/>
    <x v="0"/>
  </r>
  <r>
    <n v="7375"/>
    <s v="南昌万达星城店"/>
    <x v="5"/>
    <s v="直营"/>
    <m/>
    <x v="4"/>
    <d v="2017-10-21T00:00:00"/>
    <d v="2017-10-21T00:00:00"/>
    <n v="29842.474999999999"/>
    <n v="0.27377182524433902"/>
    <n v="8170.0288505585604"/>
    <n v="22955.75"/>
    <n v="0.266027030264748"/>
    <n v="6106.85"/>
    <n v="330"/>
    <n v="68.562878787878788"/>
    <n v="17.505606060606063"/>
    <n v="802"/>
    <n v="330"/>
    <n v="81.760205479452054"/>
    <n v="22.38364068646181"/>
    <n v="69.562878787878788"/>
    <n v="18.505606060606063"/>
    <n v="2017"/>
    <x v="2"/>
  </r>
  <r>
    <n v="5145"/>
    <s v="衡阳东风路店"/>
    <x v="1"/>
    <s v="直营"/>
    <m/>
    <x v="0"/>
    <d v="2010-05-29T00:00:00"/>
    <d v="2010-05-29T00:00:00"/>
    <n v="29838.82"/>
    <n v="0.25872781547618001"/>
    <n v="7720.1327149869503"/>
    <n v="14919.41"/>
    <n v="7.3659749279629705E-2"/>
    <n v="1098.96"/>
    <n v="330"/>
    <n v="44.210333333333331"/>
    <n v="2.3301818181818184"/>
    <n v="3504"/>
    <n v="330"/>
    <n v="81.750191780821922"/>
    <n v="21.151048534210823"/>
    <n v="45.210333333333331"/>
    <n v="3.3301818181818184"/>
    <n v="2010"/>
    <x v="0"/>
  </r>
  <r>
    <n v="8951"/>
    <s v="邯郸春晖店"/>
    <x v="9"/>
    <s v="控股"/>
    <s v="河北新兴"/>
    <x v="28"/>
    <d v="2012-01-01T00:00:00"/>
    <d v="2019-09-03T00:00:00"/>
    <n v="29813.7631428571"/>
    <n v="0.266609145976823"/>
    <n v="7948.62192987243"/>
    <n v="1242.98"/>
    <n v="0.321228016540894"/>
    <n v="399.28"/>
    <n v="35"/>
    <n v="34.513714285714286"/>
    <n v="10.407999999999999"/>
    <n v="120"/>
    <n v="85"/>
    <n v="81.681542857142745"/>
    <n v="21.777046383212138"/>
    <n v="14.62329411764706"/>
    <n v="4.6974117647058824"/>
    <n v="2012"/>
    <x v="0"/>
  </r>
  <r>
    <n v="5557"/>
    <s v="南昌建设路店"/>
    <x v="5"/>
    <s v="直营"/>
    <m/>
    <x v="9"/>
    <d v="2012-07-28T00:00:00"/>
    <d v="2012-07-28T00:00:00"/>
    <n v="29797.075125133098"/>
    <n v="0.26624498839261102"/>
    <n v="7933.3219208248101"/>
    <n v="26111.45"/>
    <n v="0.21797295822330801"/>
    <n v="5691.59"/>
    <n v="330"/>
    <n v="78.12560606060606"/>
    <n v="16.247242424242426"/>
    <n v="2713"/>
    <n v="330"/>
    <n v="81.635822260638619"/>
    <n v="21.735128550204958"/>
    <n v="79.12560606060606"/>
    <n v="17.247242424242426"/>
    <n v="2012"/>
    <x v="0"/>
  </r>
  <r>
    <n v="5949"/>
    <s v="南京黑龙江路店"/>
    <x v="3"/>
    <s v="直营"/>
    <m/>
    <x v="2"/>
    <d v="2015-05-16T00:00:00"/>
    <d v="2015-05-16T00:00:00"/>
    <n v="29570.676500000001"/>
    <n v="0.24085440896973501"/>
    <n v="7122.2278112427302"/>
    <n v="20393.57"/>
    <n v="0.27274283021560197"/>
    <n v="5562.2"/>
    <n v="330"/>
    <n v="60.798696969696969"/>
    <n v="15.855151515151515"/>
    <n v="1691"/>
    <n v="330"/>
    <n v="81.015552054794526"/>
    <n v="19.512952907514329"/>
    <n v="61.798696969696969"/>
    <n v="16.855151515151515"/>
    <n v="2015"/>
    <x v="0"/>
  </r>
  <r>
    <n v="5062"/>
    <s v="湘潭易俗河店"/>
    <x v="4"/>
    <s v="直营"/>
    <m/>
    <x v="0"/>
    <d v="2008-03-15T00:00:00"/>
    <d v="2008-03-15T00:00:00"/>
    <n v="29476.044000000002"/>
    <n v="0.25068245746846302"/>
    <n v="7389.1271463685498"/>
    <n v="16375.58"/>
    <n v="0.24251965426568101"/>
    <n v="3971.4"/>
    <n v="330"/>
    <n v="48.622969696969697"/>
    <n v="11.034545454545455"/>
    <n v="4309"/>
    <n v="330"/>
    <n v="80.756284931506855"/>
    <n v="20.244183962653562"/>
    <n v="49.622969696969697"/>
    <n v="12.034545454545455"/>
    <n v="2008"/>
    <x v="0"/>
  </r>
  <r>
    <n v="5363"/>
    <s v="南京秦虹路店"/>
    <x v="3"/>
    <s v="直营"/>
    <m/>
    <x v="2"/>
    <d v="2011-03-05T00:00:00"/>
    <d v="2011-03-05T00:00:00"/>
    <n v="29464.4205"/>
    <n v="0.24680174722366599"/>
    <n v="7271.8704603327997"/>
    <n v="20320.29"/>
    <n v="0.27251924062107402"/>
    <n v="5537.67"/>
    <n v="330"/>
    <n v="60.576636363636368"/>
    <n v="15.780818181818184"/>
    <n v="3224"/>
    <n v="330"/>
    <n v="80.724439726027398"/>
    <n v="19.922932768035068"/>
    <n v="61.576636363636368"/>
    <n v="16.780818181818184"/>
    <n v="2011"/>
    <x v="0"/>
  </r>
  <r>
    <n v="5431"/>
    <s v="长沙福乐康城店"/>
    <x v="4"/>
    <s v="直营"/>
    <m/>
    <x v="0"/>
    <d v="2011-10-15T00:00:00"/>
    <d v="2011-10-15T00:00:00"/>
    <n v="29453.397499999999"/>
    <n v="0.233540884340489"/>
    <n v="6878.57249898195"/>
    <n v="25611.65"/>
    <n v="0.21275279023413199"/>
    <n v="5448.95"/>
    <n v="330"/>
    <n v="76.611060606060605"/>
    <n v="15.511969696969697"/>
    <n v="3000"/>
    <n v="330"/>
    <n v="80.694239726027391"/>
    <n v="18.845404106799862"/>
    <n v="77.611060606060605"/>
    <n v="16.511969696969697"/>
    <n v="2011"/>
    <x v="0"/>
  </r>
  <r>
    <n v="5012"/>
    <s v="德山莲花池店"/>
    <x v="0"/>
    <s v="直营"/>
    <m/>
    <x v="0"/>
    <d v="2003-02-22T00:00:00"/>
    <d v="2003-02-22T00:00:00"/>
    <n v="29400.12"/>
    <n v="0.266226692169588"/>
    <n v="7827.0966969889496"/>
    <n v="16333.4"/>
    <n v="0.29470287876376"/>
    <n v="4813.5"/>
    <n v="330"/>
    <n v="48.495151515151512"/>
    <n v="13.586363636363636"/>
    <n v="6157"/>
    <n v="330"/>
    <n v="80.548273972602743"/>
    <n v="21.444100539695754"/>
    <n v="49.495151515151512"/>
    <n v="14.586363636363636"/>
    <n v="2003"/>
    <x v="0"/>
  </r>
  <r>
    <n v="5725"/>
    <s v="湘潭三义井店"/>
    <x v="4"/>
    <s v="直营"/>
    <m/>
    <x v="0"/>
    <d v="2014-03-22T00:00:00"/>
    <d v="2014-03-22T00:00:00"/>
    <n v="29382.371999999999"/>
    <n v="0.26068210424934302"/>
    <n v="7659.4585607969802"/>
    <n v="16323.54"/>
    <n v="0.35852272239967597"/>
    <n v="5852.36"/>
    <n v="330"/>
    <n v="48.465272727272733"/>
    <n v="16.734424242424243"/>
    <n v="2111"/>
    <n v="330"/>
    <n v="80.499649315068496"/>
    <n v="20.984817974786246"/>
    <n v="49.465272727272733"/>
    <n v="17.734424242424243"/>
    <n v="2014"/>
    <x v="0"/>
  </r>
  <r>
    <n v="9063"/>
    <s v="唐山兴源道店"/>
    <x v="9"/>
    <s v="控股"/>
    <s v="河北新兴"/>
    <x v="28"/>
    <d v="2014-09-01T00:00:00"/>
    <d v="2019-09-03T00:00:00"/>
    <n v="29285.9575"/>
    <n v="0.218036789596876"/>
    <n v="6385.4161535705498"/>
    <n v="976.78"/>
    <n v="0.290966235999918"/>
    <n v="284.20999999999998"/>
    <n v="28"/>
    <n v="33.884999999999998"/>
    <n v="9.1503571428571426"/>
    <n v="120"/>
    <n v="85"/>
    <n v="80.235500000000002"/>
    <n v="17.494290831700138"/>
    <n v="11.491529411764706"/>
    <n v="3.343647058823529"/>
    <n v="2014"/>
    <x v="0"/>
  </r>
  <r>
    <n v="8964"/>
    <s v="邯郸沁河店"/>
    <x v="9"/>
    <s v="控股"/>
    <s v="河北新兴"/>
    <x v="30"/>
    <d v="2015-01-01T00:00:00"/>
    <d v="2019-09-03T00:00:00"/>
    <n v="29283.982205882399"/>
    <n v="0.266609145976823"/>
    <n v="7807.3774867107704"/>
    <n v="1186.01"/>
    <n v="0.39590728577330703"/>
    <n v="469.55"/>
    <n v="34"/>
    <n v="33.88264705882353"/>
    <n v="12.810294117647059"/>
    <n v="120"/>
    <n v="85"/>
    <n v="80.230088235294247"/>
    <n v="21.390075306056904"/>
    <n v="13.953058823529412"/>
    <n v="5.5241176470588238"/>
    <n v="2015"/>
    <x v="0"/>
  </r>
  <r>
    <n v="5562"/>
    <s v="徐州明珠路店"/>
    <x v="3"/>
    <s v="直营"/>
    <m/>
    <x v="0"/>
    <d v="2012-07-28T00:00:00"/>
    <d v="2012-07-28T00:00:00"/>
    <n v="29241.729500000001"/>
    <n v="0.26200597784865198"/>
    <n v="7661.5079316332703"/>
    <n v="20166.71"/>
    <n v="0.23005686103484399"/>
    <n v="4639.49"/>
    <n v="330"/>
    <n v="60.11124242424242"/>
    <n v="13.059060606060605"/>
    <n v="2713"/>
    <n v="330"/>
    <n v="80.114327397260283"/>
    <n v="20.990432689406219"/>
    <n v="61.11124242424242"/>
    <n v="14.059060606060605"/>
    <n v="2012"/>
    <x v="0"/>
  </r>
  <r>
    <n v="7166"/>
    <s v="南京德邑花园店"/>
    <x v="3"/>
    <s v="直营"/>
    <m/>
    <x v="8"/>
    <d v="2017-10-14T00:00:00"/>
    <d v="2017-10-14T00:00:00"/>
    <n v="29220.893"/>
    <n v="0.26802092831468699"/>
    <n v="7831.8108680441401"/>
    <n v="20152.34"/>
    <n v="0.27252964171902599"/>
    <n v="5492.11"/>
    <n v="330"/>
    <n v="60.067696969696968"/>
    <n v="15.642757575757575"/>
    <n v="809"/>
    <n v="330"/>
    <n v="80.057241095890404"/>
    <n v="21.457016076833259"/>
    <n v="61.067696969696968"/>
    <n v="16.642757575757575"/>
    <n v="2017"/>
    <x v="2"/>
  </r>
  <r>
    <n v="5621"/>
    <s v="祁东鼎山东路店"/>
    <x v="1"/>
    <s v="直营"/>
    <m/>
    <x v="0"/>
    <d v="2012-12-29T00:00:00"/>
    <d v="2012-12-29T00:00:00"/>
    <n v="29218.2"/>
    <n v="0.26237566383313099"/>
    <n v="7666.1446210091899"/>
    <n v="14609.1"/>
    <n v="0.248427350076322"/>
    <n v="3629.3"/>
    <n v="330"/>
    <n v="43.27"/>
    <n v="9.997878787878788"/>
    <n v="2559"/>
    <n v="330"/>
    <n v="80.049863013698626"/>
    <n v="21.003135947970382"/>
    <n v="44.27"/>
    <n v="10.997878787878788"/>
    <n v="2012"/>
    <x v="0"/>
  </r>
  <r>
    <n v="7203"/>
    <s v="南京嫩江路店"/>
    <x v="3"/>
    <s v="直营"/>
    <m/>
    <x v="8"/>
    <d v="2017-08-05T00:00:00"/>
    <d v="2017-08-05T00:00:00"/>
    <n v="29176.146000000001"/>
    <n v="0.253158979270315"/>
    <n v="7386.2033404016802"/>
    <n v="20121.48"/>
    <n v="0.23863652176678901"/>
    <n v="4801.72"/>
    <n v="330"/>
    <n v="59.974181818181819"/>
    <n v="13.550666666666668"/>
    <n v="879"/>
    <n v="330"/>
    <n v="79.93464657534247"/>
    <n v="20.236173535347071"/>
    <n v="60.974181818181819"/>
    <n v="14.550666666666668"/>
    <n v="2017"/>
    <x v="2"/>
  </r>
  <r>
    <n v="7194"/>
    <s v="应城文昌路分店"/>
    <x v="8"/>
    <s v="收购"/>
    <s v="湖北孝感"/>
    <x v="52"/>
    <d v="2015-12-01T00:00:00"/>
    <d v="2017-06-29T00:00:00"/>
    <n v="29153.355"/>
    <n v="0.26523811178311801"/>
    <n v="7732.5808323429201"/>
    <n v="19435.57"/>
    <n v="0.30283289864922902"/>
    <n v="5885.73"/>
    <n v="330"/>
    <n v="57.895666666666664"/>
    <n v="16.835545454545453"/>
    <n v="916"/>
    <n v="330"/>
    <n v="79.872205479452049"/>
    <n v="21.18515296532307"/>
    <n v="58.895666666666664"/>
    <n v="17.835545454545453"/>
    <n v="2015"/>
    <x v="0"/>
  </r>
  <r>
    <n v="7118"/>
    <s v="远安东门路店"/>
    <x v="7"/>
    <s v="直营"/>
    <m/>
    <x v="0"/>
    <d v="2016-06-28T00:00:00"/>
    <d v="2016-06-28T00:00:00"/>
    <n v="29087.599999999999"/>
    <n v="0.27186580833649898"/>
    <n v="7907.9238865687503"/>
    <n v="18179.75"/>
    <n v="0.30040567114509298"/>
    <n v="5461.3"/>
    <n v="330"/>
    <n v="54.090151515151518"/>
    <n v="15.549393939393941"/>
    <n v="1282"/>
    <n v="330"/>
    <n v="79.692054794520544"/>
    <n v="21.665544894708905"/>
    <n v="55.090151515151518"/>
    <n v="16.549393939393941"/>
    <n v="2016"/>
    <x v="1"/>
  </r>
  <r>
    <n v="8655"/>
    <s v="行唐玉城店"/>
    <x v="9"/>
    <s v="控股"/>
    <s v="河北新兴"/>
    <x v="26"/>
    <d v="2016-04-19T00:00:00"/>
    <d v="2019-09-07T00:00:00"/>
    <n v="29004.365214285699"/>
    <n v="0.23007152570935299"/>
    <n v="6673.0785570819999"/>
    <n v="2418.4699999999998"/>
    <n v="0.31777942252746599"/>
    <n v="768.54"/>
    <n v="70"/>
    <n v="33.549571428571426"/>
    <n v="9.9791428571428558"/>
    <n v="116"/>
    <n v="81"/>
    <n v="79.464014285714242"/>
    <n v="18.282407005704108"/>
    <n v="29.857654320987653"/>
    <n v="9.4881481481481469"/>
    <n v="2016"/>
    <x v="1"/>
  </r>
  <r>
    <n v="7946"/>
    <s v="攸县交通北路店"/>
    <x v="4"/>
    <s v="直营"/>
    <m/>
    <x v="0"/>
    <d v="2018-06-09T00:00:00"/>
    <d v="2018-06-09T00:00:00"/>
    <n v="28962.144"/>
    <n v="0.26709416746850501"/>
    <n v="7735.6197397829601"/>
    <n v="16090.08"/>
    <n v="0.29620859560673402"/>
    <n v="4766.0200000000004"/>
    <n v="330"/>
    <n v="47.75781818181818"/>
    <n v="13.442484848484849"/>
    <n v="571"/>
    <n v="330"/>
    <n v="79.348339726027405"/>
    <n v="21.193478739131397"/>
    <n v="48.75781818181818"/>
    <n v="14.442484848484849"/>
    <n v="2018"/>
    <x v="4"/>
  </r>
  <r>
    <n v="7007"/>
    <s v="武汉天顺园店"/>
    <x v="8"/>
    <s v="直营"/>
    <m/>
    <x v="3"/>
    <d v="2015-09-05T00:00:00"/>
    <d v="2015-09-05T00:00:00"/>
    <n v="28888.276000000002"/>
    <n v="0.246495316454199"/>
    <n v="7120.8247344362399"/>
    <n v="25120.240000000002"/>
    <n v="0.19469320356811901"/>
    <n v="4890.74"/>
    <n v="330"/>
    <n v="75.1219393939394"/>
    <n v="13.820424242424242"/>
    <n v="1579"/>
    <n v="330"/>
    <n v="79.145961643835619"/>
    <n v="19.509108861469151"/>
    <n v="76.1219393939394"/>
    <n v="14.820424242424242"/>
    <n v="2015"/>
    <x v="0"/>
  </r>
  <r>
    <n v="7973"/>
    <s v="上栗店"/>
    <x v="5"/>
    <s v="控股"/>
    <s v="江西天顺"/>
    <x v="18"/>
    <d v="2015-07-01T00:00:00"/>
    <d v="2018-10-22T00:00:00"/>
    <n v="28872.5938767882"/>
    <n v="0.266531774460601"/>
    <n v="7695.4636792606298"/>
    <n v="15890.63"/>
    <n v="9.6461247917798101E-2"/>
    <n v="1532.83"/>
    <n v="287"/>
    <n v="54.368048780487804"/>
    <n v="4.3408710801393724"/>
    <n v="436"/>
    <n v="330"/>
    <n v="79.102996922707391"/>
    <n v="21.08346213496063"/>
    <n v="48.153424242424236"/>
    <n v="4.6449393939393939"/>
    <n v="2015"/>
    <x v="0"/>
  </r>
  <r>
    <n v="5618"/>
    <s v="南昌天佑路店"/>
    <x v="5"/>
    <s v="直营"/>
    <m/>
    <x v="3"/>
    <d v="2012-12-24T00:00:00"/>
    <d v="2012-12-24T00:00:00"/>
    <n v="28864.732941196999"/>
    <n v="0.25722714377552802"/>
    <n v="7424.7928103075101"/>
    <n v="25294.43"/>
    <n v="0.32655133956369098"/>
    <n v="8259.93"/>
    <n v="330"/>
    <n v="75.649787878787876"/>
    <n v="24.030090909090909"/>
    <n v="2564"/>
    <n v="330"/>
    <n v="79.081460112868484"/>
    <n v="20.341898110431533"/>
    <n v="76.649787878787876"/>
    <n v="25.030090909090909"/>
    <n v="2012"/>
    <x v="0"/>
  </r>
  <r>
    <n v="6694"/>
    <s v="长沙德馨园店"/>
    <x v="4"/>
    <s v="直营"/>
    <m/>
    <x v="0"/>
    <d v="2017-01-07T00:00:00"/>
    <d v="2017-01-07T00:00:00"/>
    <n v="28849.474999999999"/>
    <n v="0.26236030423374401"/>
    <n v="7568.9570379837896"/>
    <n v="25086.5"/>
    <n v="0.214640145097961"/>
    <n v="5384.57"/>
    <n v="330"/>
    <n v="75.019696969696966"/>
    <n v="15.316878787878785"/>
    <n v="1089"/>
    <n v="330"/>
    <n v="79.039657534246572"/>
    <n v="20.736868597215864"/>
    <n v="76.019696969696966"/>
    <n v="16.316878787878785"/>
    <n v="2017"/>
    <x v="2"/>
  </r>
  <r>
    <n v="5771"/>
    <s v="长沙杨家山北店"/>
    <x v="4"/>
    <s v="直营"/>
    <m/>
    <x v="0"/>
    <d v="2014-06-28T00:00:00"/>
    <d v="2014-06-28T00:00:00"/>
    <n v="28825.164000000001"/>
    <n v="0.24572222725605"/>
    <n v="7082.9834991009102"/>
    <n v="25065.360000000001"/>
    <n v="0.21463047009897299"/>
    <n v="5379.79"/>
    <n v="330"/>
    <n v="74.955636363636359"/>
    <n v="15.302393939393941"/>
    <n v="2013"/>
    <n v="330"/>
    <n v="78.973052054794522"/>
    <n v="19.405434244112083"/>
    <n v="75.955636363636359"/>
    <n v="16.302393939393941"/>
    <n v="2014"/>
    <x v="0"/>
  </r>
  <r>
    <n v="7078"/>
    <s v="荆门京山城中路店"/>
    <x v="7"/>
    <s v="直营"/>
    <m/>
    <x v="0"/>
    <d v="2010-10-18T00:00:00"/>
    <d v="2010-10-18T00:00:00"/>
    <n v="28752.432000000001"/>
    <n v="0.278168134028276"/>
    <n v="7998.0103582148904"/>
    <n v="17970.27"/>
    <n v="0.288563833487199"/>
    <n v="5185.57"/>
    <n v="330"/>
    <n v="53.455363636363636"/>
    <n v="14.713848484848484"/>
    <n v="3362"/>
    <n v="330"/>
    <n v="78.773786301369867"/>
    <n v="21.912357145794221"/>
    <n v="54.455363636363636"/>
    <n v="15.713848484848484"/>
    <n v="2010"/>
    <x v="0"/>
  </r>
  <r>
    <n v="8871"/>
    <s v="石家庄三院店"/>
    <x v="9"/>
    <s v="控股"/>
    <s v="河北新兴"/>
    <x v="26"/>
    <d v="2010-05-05T00:00:00"/>
    <d v="2019-09-07T00:00:00"/>
    <n v="28650.575928571401"/>
    <n v="0.266609145976823"/>
    <n v="7638.5055800605496"/>
    <n v="2388.9699999999998"/>
    <n v="0.25843773676521697"/>
    <n v="617.4"/>
    <n v="70"/>
    <n v="33.128142857142855"/>
    <n v="7.82"/>
    <n v="116"/>
    <n v="81"/>
    <n v="78.494728571428496"/>
    <n v="20.927412548111096"/>
    <n v="29.493456790123453"/>
    <n v="7.6222222222222218"/>
    <n v="2010"/>
    <x v="0"/>
  </r>
  <r>
    <n v="8035"/>
    <s v="益阳欣百康益师店"/>
    <x v="0"/>
    <s v="收购"/>
    <s v="益阳欣百康"/>
    <x v="19"/>
    <d v="2010-08-15T00:00:00"/>
    <d v="2018-07-19T00:00:00"/>
    <n v="28647.030320699701"/>
    <n v="0.26687556093849502"/>
    <n v="7645.1922860588102"/>
    <n v="13460.18"/>
    <n v="0.36912507856507099"/>
    <n v="4968.49"/>
    <n v="330"/>
    <n v="39.788424242424242"/>
    <n v="14.056030303030303"/>
    <n v="531"/>
    <n v="330"/>
    <n v="78.485014577259463"/>
    <n v="20.945732290572082"/>
    <n v="40.788424242424242"/>
    <n v="15.056030303030303"/>
    <n v="2010"/>
    <x v="0"/>
  </r>
  <r>
    <n v="6116"/>
    <s v="武汉隆泰三眼桥店"/>
    <x v="8"/>
    <s v="直营"/>
    <s v="武汉隆泰"/>
    <x v="9"/>
    <d v="2015-09-25T00:00:00"/>
    <d v="2015-09-25T00:00:00"/>
    <n v="28632.125"/>
    <n v="0.231631689065673"/>
    <n v="6632.1074752894801"/>
    <n v="24897.5"/>
    <n v="0.23512521337483699"/>
    <n v="5854.03"/>
    <n v="330"/>
    <n v="74.446969696969703"/>
    <n v="16.739484848484846"/>
    <n v="1559"/>
    <n v="330"/>
    <n v="78.444178082191783"/>
    <n v="18.17015746654652"/>
    <n v="75.446969696969703"/>
    <n v="17.739484848484846"/>
    <n v="2015"/>
    <x v="0"/>
  </r>
  <r>
    <n v="7803"/>
    <s v="邵阳海洋明珠店"/>
    <x v="1"/>
    <s v="直营"/>
    <m/>
    <x v="0"/>
    <d v="2018-03-31T00:00:00"/>
    <d v="2018-03-31T00:00:00"/>
    <n v="28610.200794117602"/>
    <n v="0.26627086795747901"/>
    <n v="7618.0629978874604"/>
    <n v="3537.69"/>
    <n v="0.31512936407655801"/>
    <n v="1114.83"/>
    <n v="102"/>
    <n v="33.683235294117651"/>
    <n v="9.9297058823529412"/>
    <n v="641"/>
    <n v="330"/>
    <n v="78.384111764705764"/>
    <n v="20.871405473664275"/>
    <n v="10.720272727272727"/>
    <n v="3.3782727272727269"/>
    <n v="2018"/>
    <x v="4"/>
  </r>
  <r>
    <n v="5053"/>
    <s v="长沙华夏店"/>
    <x v="4"/>
    <s v="直营"/>
    <m/>
    <x v="0"/>
    <d v="2007-06-23T00:00:00"/>
    <d v="2007-06-23T00:00:00"/>
    <n v="28586.297500000001"/>
    <n v="0.222460238026988"/>
    <n v="6359.3145461602899"/>
    <n v="24857.65"/>
    <n v="0.14369781536066401"/>
    <n v="3571.99"/>
    <n v="330"/>
    <n v="74.326212121212123"/>
    <n v="9.8242121212121205"/>
    <n v="4575"/>
    <n v="330"/>
    <n v="78.31862328767123"/>
    <n v="17.422779578521343"/>
    <n v="75.326212121212123"/>
    <n v="10.824212121212121"/>
    <n v="2007"/>
    <x v="0"/>
  </r>
  <r>
    <n v="5057"/>
    <s v="华容北正街店"/>
    <x v="4"/>
    <s v="直营"/>
    <m/>
    <x v="0"/>
    <d v="2007-07-25T00:00:00"/>
    <d v="2007-07-25T00:00:00"/>
    <n v="28559.88"/>
    <n v="0.23056330872347999"/>
    <n v="6584.8604295455398"/>
    <n v="15866.6"/>
    <n v="0.249789494913844"/>
    <n v="3963.31"/>
    <n v="330"/>
    <n v="47.080606060606058"/>
    <n v="11.010030303030304"/>
    <n v="4543"/>
    <n v="330"/>
    <n v="78.246246575342468"/>
    <n v="18.04071350560422"/>
    <n v="48.080606060606058"/>
    <n v="12.010030303030304"/>
    <n v="2007"/>
    <x v="0"/>
  </r>
  <r>
    <n v="8239"/>
    <s v="泰州市百姓人茂业店"/>
    <x v="3"/>
    <s v="控股"/>
    <s v="百姓人"/>
    <x v="21"/>
    <d v="2017-01-12T00:00:00"/>
    <d v="2019-04-19T00:00:00"/>
    <n v="28407.7150721859"/>
    <n v="0.273930085520106"/>
    <n v="7781.7278191547002"/>
    <n v="5835.2"/>
    <n v="0.194222991499863"/>
    <n v="1133.33"/>
    <n v="114"/>
    <n v="50.185964912280703"/>
    <n v="8.9414912280701753"/>
    <n v="257"/>
    <n v="222"/>
    <n v="77.829356362153149"/>
    <n v="21.319802244259453"/>
    <n v="26.284684684684684"/>
    <n v="5.1050900900900897"/>
    <n v="2017"/>
    <x v="2"/>
  </r>
  <r>
    <n v="5178"/>
    <s v="临湘十字街店"/>
    <x v="4"/>
    <s v="直营"/>
    <m/>
    <x v="0"/>
    <d v="2011-01-15T00:00:00"/>
    <d v="2011-01-15T00:00:00"/>
    <n v="28375.65"/>
    <n v="0.231441200848303"/>
    <n v="6567.2945108511503"/>
    <n v="15764.25"/>
    <n v="0.323117814041264"/>
    <n v="5093.71"/>
    <n v="330"/>
    <n v="46.770454545454548"/>
    <n v="14.435484848484849"/>
    <n v="3273"/>
    <n v="330"/>
    <n v="77.741506849315073"/>
    <n v="17.992587700962055"/>
    <n v="47.770454545454548"/>
    <n v="15.435484848484849"/>
    <n v="2011"/>
    <x v="0"/>
  </r>
  <r>
    <n v="7090"/>
    <s v="宜昌亚洲广场店"/>
    <x v="7"/>
    <s v="直营"/>
    <m/>
    <x v="0"/>
    <d v="2015-02-07T00:00:00"/>
    <d v="2015-02-07T00:00:00"/>
    <n v="28289.263999999999"/>
    <n v="0.27474107190192298"/>
    <n v="7772.2227146764799"/>
    <n v="17680.79"/>
    <n v="0.30532628915336901"/>
    <n v="5398.41"/>
    <n v="330"/>
    <n v="52.578151515151518"/>
    <n v="15.358818181818183"/>
    <n v="1789"/>
    <n v="330"/>
    <n v="77.504832876712328"/>
    <n v="21.293760862127343"/>
    <n v="53.578151515151518"/>
    <n v="16.358818181818183"/>
    <n v="2015"/>
    <x v="0"/>
  </r>
  <r>
    <n v="6308"/>
    <s v="徐州天桥东店"/>
    <x v="3"/>
    <s v="直营"/>
    <m/>
    <x v="0"/>
    <d v="2016-03-31T00:00:00"/>
    <d v="2016-03-31T00:00:00"/>
    <n v="28276.290499999999"/>
    <n v="0.263518938598231"/>
    <n v="7451.33806005524"/>
    <n v="19500.89"/>
    <n v="0.26646937652589198"/>
    <n v="5196.3900000000003"/>
    <n v="330"/>
    <n v="58.093606060606056"/>
    <n v="14.746636363636364"/>
    <n v="1371"/>
    <n v="330"/>
    <n v="77.469289041095891"/>
    <n v="20.41462482206915"/>
    <n v="59.093606060606056"/>
    <n v="15.746636363636364"/>
    <n v="2016"/>
    <x v="1"/>
  </r>
  <r>
    <n v="5065"/>
    <s v="岳阳火车站店"/>
    <x v="4"/>
    <s v="直营"/>
    <m/>
    <x v="0"/>
    <d v="2008-06-21T00:00:00"/>
    <d v="2008-06-21T00:00:00"/>
    <n v="28237.121999999999"/>
    <n v="0.24492916366124801"/>
    <n v="6916.0946756606299"/>
    <n v="15687.29"/>
    <n v="0.23347946012345"/>
    <n v="3662.66"/>
    <n v="330"/>
    <n v="46.537242424242429"/>
    <n v="10.098969696969696"/>
    <n v="4211"/>
    <n v="330"/>
    <n v="77.361978082191783"/>
    <n v="18.948204590851041"/>
    <n v="47.537242424242429"/>
    <n v="11.098969696969696"/>
    <n v="2008"/>
    <x v="0"/>
  </r>
  <r>
    <n v="5808"/>
    <s v="上饶中山西路店"/>
    <x v="5"/>
    <s v="直营"/>
    <m/>
    <x v="9"/>
    <d v="2014-08-09T00:00:00"/>
    <d v="2014-08-09T00:00:00"/>
    <n v="28225.678"/>
    <n v="0.27801671485026302"/>
    <n v="7847.2102719813402"/>
    <n v="21712.06"/>
    <n v="0.293636808299166"/>
    <n v="6375.46"/>
    <n v="330"/>
    <n v="64.794121212121212"/>
    <n v="18.319575757575759"/>
    <n v="1971"/>
    <n v="330"/>
    <n v="77.330624657534244"/>
    <n v="21.499206224606411"/>
    <n v="65.794121212121212"/>
    <n v="19.319575757575759"/>
    <n v="2014"/>
    <x v="0"/>
  </r>
  <r>
    <n v="5939"/>
    <s v="徐州立达路店"/>
    <x v="3"/>
    <s v="直营"/>
    <m/>
    <x v="0"/>
    <d v="2015-05-09T00:00:00"/>
    <d v="2015-05-09T00:00:00"/>
    <n v="28188.536499999998"/>
    <n v="0.239275832319329"/>
    <n v="6744.8355329012802"/>
    <n v="19440.37"/>
    <n v="0.25224622782385298"/>
    <n v="4903.76"/>
    <n v="330"/>
    <n v="57.910212121212119"/>
    <n v="13.859878787878788"/>
    <n v="1698"/>
    <n v="330"/>
    <n v="77.228867123287671"/>
    <n v="18.479001460003506"/>
    <n v="58.910212121212119"/>
    <n v="14.859878787878788"/>
    <n v="2015"/>
    <x v="0"/>
  </r>
  <r>
    <n v="5140"/>
    <s v="衡阳雁城路店"/>
    <x v="1"/>
    <s v="直营"/>
    <m/>
    <x v="0"/>
    <d v="2010-04-24T00:00:00"/>
    <d v="2010-04-24T00:00:00"/>
    <n v="28181.82"/>
    <n v="0.256374645881634"/>
    <n v="7225.1041227999503"/>
    <n v="14090.91"/>
    <n v="0.18582405252747999"/>
    <n v="2618.4299999999998"/>
    <n v="330"/>
    <n v="41.699727272727273"/>
    <n v="6.934636363636363"/>
    <n v="3539"/>
    <n v="330"/>
    <n v="77.210465753424657"/>
    <n v="19.794805815890275"/>
    <n v="42.699727272727273"/>
    <n v="7.934636363636363"/>
    <n v="2010"/>
    <x v="0"/>
  </r>
  <r>
    <n v="8865"/>
    <s v="石家庄新石店"/>
    <x v="9"/>
    <s v="控股"/>
    <s v="河北新兴"/>
    <x v="42"/>
    <d v="2010-01-25T00:00:00"/>
    <d v="2019-09-07T00:00:00"/>
    <n v="28117.941397058799"/>
    <n v="0.269336294757132"/>
    <n v="7573.1821520820004"/>
    <n v="2277.5700000000002"/>
    <n v="0.258367470593659"/>
    <n v="588.45000000000005"/>
    <n v="68"/>
    <n v="32.493676470588241"/>
    <n v="7.6536764705882359"/>
    <n v="116"/>
    <n v="81"/>
    <n v="77.035455882352878"/>
    <n v="20.748444252279452"/>
    <n v="28.118148148148151"/>
    <n v="7.2648148148148151"/>
    <n v="2010"/>
    <x v="0"/>
  </r>
  <r>
    <n v="5292"/>
    <s v="南京工人新村店"/>
    <x v="3"/>
    <s v="直营"/>
    <m/>
    <x v="2"/>
    <d v="2010-01-23T00:00:00"/>
    <d v="2010-01-23T00:00:00"/>
    <n v="28084.7745"/>
    <n v="0.255781277409517"/>
    <n v="7183.55949736823"/>
    <n v="19368.810000000001"/>
    <n v="0.27134449664176602"/>
    <n v="5255.62"/>
    <n v="330"/>
    <n v="57.693363636363642"/>
    <n v="14.926121212121211"/>
    <n v="3630"/>
    <n v="330"/>
    <n v="76.944587671232881"/>
    <n v="19.680984924296521"/>
    <n v="58.693363636363642"/>
    <n v="15.926121212121211"/>
    <n v="2010"/>
    <x v="0"/>
  </r>
  <r>
    <n v="8563"/>
    <s v="长沙泉源路店"/>
    <x v="4"/>
    <s v="直营"/>
    <m/>
    <x v="0"/>
    <d v="2018-10-28T00:00:00"/>
    <d v="2018-10-28T00:00:00"/>
    <n v="28059.245999999999"/>
    <n v="0.242778163899635"/>
    <n v="6812.1722242881797"/>
    <n v="15588.47"/>
    <n v="0.23064739515808799"/>
    <n v="3595.44"/>
    <n v="330"/>
    <n v="46.237787878787877"/>
    <n v="9.8952727272727277"/>
    <n v="430"/>
    <n v="330"/>
    <n v="76.874646575342467"/>
    <n v="18.663485545995012"/>
    <n v="47.237787878787877"/>
    <n v="10.895272727272728"/>
    <n v="2018"/>
    <x v="4"/>
  </r>
  <r>
    <n v="6314"/>
    <s v="南昌警民路店"/>
    <x v="5"/>
    <s v="直营"/>
    <m/>
    <x v="3"/>
    <d v="2016-05-21T00:00:00"/>
    <d v="2016-05-21T00:00:00"/>
    <n v="28055.0871803802"/>
    <n v="0.27229817108003102"/>
    <n v="7639.3489287083403"/>
    <n v="24584.93"/>
    <n v="0.33188095308792898"/>
    <n v="8159.2700000000104"/>
    <n v="330"/>
    <n v="73.499787878787885"/>
    <n v="23.725060606060637"/>
    <n v="1320"/>
    <n v="330"/>
    <n v="76.86325254898685"/>
    <n v="20.929723092351619"/>
    <n v="74.499787878787885"/>
    <n v="24.725060606060637"/>
    <n v="2016"/>
    <x v="1"/>
  </r>
  <r>
    <n v="8754"/>
    <s v="石家庄联盟店"/>
    <x v="9"/>
    <s v="控股"/>
    <s v="河北新兴"/>
    <x v="26"/>
    <d v="2011-01-04T00:00:00"/>
    <d v="2019-09-07T00:00:00"/>
    <n v="27969.1084722222"/>
    <n v="0.22860121306176301"/>
    <n v="6393.7721250060304"/>
    <n v="2398.7800000000002"/>
    <n v="0.25239913622758198"/>
    <n v="605.45000000000005"/>
    <n v="72"/>
    <n v="32.316388888888895"/>
    <n v="7.4090277777777782"/>
    <n v="116"/>
    <n v="81"/>
    <n v="76.627694444444387"/>
    <n v="17.51718390412611"/>
    <n v="29.614567901234569"/>
    <n v="7.4746913580246916"/>
    <n v="2011"/>
    <x v="0"/>
  </r>
  <r>
    <n v="7886"/>
    <s v="利川同安东城路店"/>
    <x v="7"/>
    <s v="直营"/>
    <m/>
    <x v="0"/>
    <d v="2018-04-28T00:00:00"/>
    <d v="2018-04-28T00:00:00"/>
    <n v="27904.639999999999"/>
    <n v="0.27609338657710603"/>
    <n v="7704.2865588149798"/>
    <n v="17440.400000000001"/>
    <n v="0.37056432191922201"/>
    <n v="6462.79"/>
    <n v="330"/>
    <n v="51.849696969696971"/>
    <n v="18.584212121212122"/>
    <n v="613"/>
    <n v="330"/>
    <n v="76.451068493150686"/>
    <n v="21.107634407712272"/>
    <n v="52.849696969696971"/>
    <n v="19.584212121212122"/>
    <n v="2018"/>
    <x v="4"/>
  </r>
  <r>
    <n v="9053"/>
    <s v="沧州铁路新村店"/>
    <x v="9"/>
    <s v="控股"/>
    <s v="河北新兴"/>
    <x v="28"/>
    <d v="2011-09-30T00:00:00"/>
    <d v="2019-09-05T00:00:00"/>
    <n v="27824.934651162799"/>
    <n v="0.27871944698539097"/>
    <n v="7755.3503983767396"/>
    <n v="1425.22"/>
    <n v="0.230581945243541"/>
    <n v="328.63"/>
    <n v="43"/>
    <n v="32.144651162790701"/>
    <n v="6.6425581395348834"/>
    <n v="118"/>
    <n v="83"/>
    <n v="76.232697674418631"/>
    <n v="21.247535338018466"/>
    <n v="17.171325301204821"/>
    <n v="3.9593975903614456"/>
    <n v="2011"/>
    <x v="0"/>
  </r>
  <r>
    <n v="7040"/>
    <s v="武汉中山大道建乐路店"/>
    <x v="8"/>
    <s v="直营"/>
    <m/>
    <x v="3"/>
    <d v="2016-05-14T00:00:00"/>
    <d v="2016-05-14T00:00:00"/>
    <n v="27706.0645"/>
    <n v="0.22062279949365399"/>
    <n v="6112.5895129417404"/>
    <n v="24092.23"/>
    <n v="0.19680079428097799"/>
    <n v="4741.37"/>
    <n v="330"/>
    <n v="72.006757575757575"/>
    <n v="13.367787878787878"/>
    <n v="1327"/>
    <n v="330"/>
    <n v="75.907026027397265"/>
    <n v="16.746820583402027"/>
    <n v="73.006757575757575"/>
    <n v="14.367787878787878"/>
    <n v="2016"/>
    <x v="1"/>
  </r>
  <r>
    <n v="5482"/>
    <s v="南京花红园店"/>
    <x v="3"/>
    <s v="直营"/>
    <m/>
    <x v="2"/>
    <d v="2012-01-14T00:00:00"/>
    <d v="2012-01-14T00:00:00"/>
    <n v="27667.188999999998"/>
    <n v="0.27607273908433999"/>
    <n v="7638.15664999412"/>
    <n v="19080.82"/>
    <n v="0.28377816047738003"/>
    <n v="5414.72"/>
    <n v="330"/>
    <n v="56.820666666666668"/>
    <n v="15.408242424242424"/>
    <n v="2909"/>
    <n v="330"/>
    <n v="75.800517808219169"/>
    <n v="20.926456575326355"/>
    <n v="57.820666666666668"/>
    <n v="16.408242424242424"/>
    <n v="2012"/>
    <x v="0"/>
  </r>
  <r>
    <n v="5710"/>
    <s v="南京大桥南路店"/>
    <x v="3"/>
    <s v="直营"/>
    <m/>
    <x v="2"/>
    <d v="2014-01-18T00:00:00"/>
    <d v="2014-01-18T00:00:00"/>
    <n v="27655.951499999999"/>
    <n v="0.27848059468494502"/>
    <n v="7701.6458202980002"/>
    <n v="19073.07"/>
    <n v="0.29458708010823598"/>
    <n v="5618.68"/>
    <n v="330"/>
    <n v="56.797181818181819"/>
    <n v="16.02630303030303"/>
    <n v="2174"/>
    <n v="330"/>
    <n v="75.769730136986297"/>
    <n v="21.100399507665752"/>
    <n v="57.797181818181819"/>
    <n v="17.02630303030303"/>
    <n v="2014"/>
    <x v="0"/>
  </r>
  <r>
    <n v="6373"/>
    <s v="南京威尼斯水城店"/>
    <x v="3"/>
    <s v="直营"/>
    <m/>
    <x v="2"/>
    <d v="2016-07-16T00:00:00"/>
    <d v="2016-07-16T00:00:00"/>
    <n v="27624.3995"/>
    <n v="0.22924467796429701"/>
    <n v="6332.7465673345896"/>
    <n v="19051.310000000001"/>
    <n v="0.26168804139977803"/>
    <n v="4985.5"/>
    <n v="330"/>
    <n v="56.731242424242431"/>
    <n v="14.107575757575757"/>
    <n v="1264"/>
    <n v="330"/>
    <n v="75.683286301369861"/>
    <n v="17.34999059543723"/>
    <n v="57.731242424242431"/>
    <n v="15.107575757575757"/>
    <n v="2016"/>
    <x v="1"/>
  </r>
  <r>
    <n v="6109"/>
    <s v="武汉隆泰南郡帝苑店"/>
    <x v="8"/>
    <s v="直营"/>
    <s v="武汉隆泰"/>
    <x v="3"/>
    <d v="2015-09-25T00:00:00"/>
    <d v="2015-09-25T00:00:00"/>
    <n v="27588.48"/>
    <n v="0.25003285955772397"/>
    <n v="6898.0265452510803"/>
    <n v="18392.32"/>
    <n v="0.340176769434199"/>
    <n v="6256.64"/>
    <n v="330"/>
    <n v="54.734303030303032"/>
    <n v="17.959515151515152"/>
    <n v="1559"/>
    <n v="330"/>
    <n v="75.584876712328764"/>
    <n v="18.89870286370159"/>
    <n v="55.734303030303032"/>
    <n v="18.959515151515152"/>
    <n v="2015"/>
    <x v="0"/>
  </r>
  <r>
    <n v="6632"/>
    <s v="南京健民路店"/>
    <x v="3"/>
    <s v="直营"/>
    <m/>
    <x v="8"/>
    <d v="2016-11-19T00:00:00"/>
    <d v="2016-11-19T00:00:00"/>
    <n v="27573.768"/>
    <n v="0.27068457210871499"/>
    <n v="7463.7935925049796"/>
    <n v="22978.14"/>
    <n v="0.28995384308738698"/>
    <n v="6662.6"/>
    <n v="330"/>
    <n v="68.63072727272727"/>
    <n v="19.189696969696971"/>
    <n v="1138"/>
    <n v="330"/>
    <n v="75.544569863013692"/>
    <n v="20.448749568506795"/>
    <n v="69.63072727272727"/>
    <n v="20.189696969696971"/>
    <n v="2016"/>
    <x v="1"/>
  </r>
  <r>
    <n v="5125"/>
    <s v="保靖北门路店"/>
    <x v="0"/>
    <s v="直营"/>
    <m/>
    <x v="0"/>
    <d v="2010-01-23T00:00:00"/>
    <d v="2010-01-23T00:00:00"/>
    <n v="27573.52"/>
    <n v="0.26687556093849502"/>
    <n v="7358.6986170488099"/>
    <n v="13786.76"/>
    <n v="0.227080184176703"/>
    <n v="3130.7"/>
    <n v="330"/>
    <n v="40.778060606060606"/>
    <n v="8.4869696969696964"/>
    <n v="3630"/>
    <n v="330"/>
    <n v="75.543890410958909"/>
    <n v="20.16081812890085"/>
    <n v="41.778060606060606"/>
    <n v="9.4869696969696964"/>
    <n v="2010"/>
    <x v="0"/>
  </r>
  <r>
    <n v="7202"/>
    <s v="南京升州路店"/>
    <x v="3"/>
    <s v="直营"/>
    <m/>
    <x v="8"/>
    <d v="2017-08-26T00:00:00"/>
    <d v="2017-08-26T00:00:00"/>
    <n v="27567.327499999999"/>
    <n v="0.27472164538580002"/>
    <n v="7573.3415696892098"/>
    <n v="19011.95"/>
    <n v="0.23162747640299899"/>
    <n v="4403.6899999999996"/>
    <n v="330"/>
    <n v="56.611969696969702"/>
    <n v="12.34451515151515"/>
    <n v="858"/>
    <n v="330"/>
    <n v="75.526924657534238"/>
    <n v="20.74888101284715"/>
    <n v="57.611969696969702"/>
    <n v="13.34451515151515"/>
    <n v="2017"/>
    <x v="2"/>
  </r>
  <r>
    <n v="6319"/>
    <s v="南京银城街店"/>
    <x v="3"/>
    <s v="直营"/>
    <m/>
    <x v="2"/>
    <d v="2016-05-07T00:00:00"/>
    <d v="2016-05-07T00:00:00"/>
    <n v="27515.52"/>
    <n v="0.25129241102737399"/>
    <n v="6914.4413614719297"/>
    <n v="22929.599999999999"/>
    <n v="0.25115658362989302"/>
    <n v="5758.92"/>
    <n v="330"/>
    <n v="68.483636363636364"/>
    <n v="16.451272727272727"/>
    <n v="1334"/>
    <n v="330"/>
    <n v="75.384986301369864"/>
    <n v="18.943674962936793"/>
    <n v="69.483636363636364"/>
    <n v="17.451272727272727"/>
    <n v="2016"/>
    <x v="1"/>
  </r>
  <r>
    <n v="5852"/>
    <s v="南京福园街店"/>
    <x v="3"/>
    <s v="直营"/>
    <m/>
    <x v="2"/>
    <d v="2014-11-22T00:00:00"/>
    <d v="2014-11-22T00:00:00"/>
    <n v="27465.204000000002"/>
    <n v="0.27983293277455601"/>
    <n v="7685.6685845714701"/>
    <n v="18941.52"/>
    <n v="0.31093703145259699"/>
    <n v="5889.62"/>
    <n v="330"/>
    <n v="56.398545454545456"/>
    <n v="16.847333333333331"/>
    <n v="1866"/>
    <n v="330"/>
    <n v="75.247134246575342"/>
    <n v="21.056626259099918"/>
    <n v="57.398545454545456"/>
    <n v="17.847333333333331"/>
    <n v="2014"/>
    <x v="0"/>
  </r>
  <r>
    <n v="6754"/>
    <s v="南京西善花苑店"/>
    <x v="3"/>
    <s v="直营"/>
    <m/>
    <x v="8"/>
    <d v="2017-03-25T00:00:00"/>
    <d v="2017-03-25T00:00:00"/>
    <n v="27434.7395"/>
    <n v="0.25592394762474002"/>
    <n v="7021.2068348963903"/>
    <n v="18920.509999999998"/>
    <n v="0.284240223968593"/>
    <n v="5377.97"/>
    <n v="330"/>
    <n v="56.334878787878786"/>
    <n v="15.296878787878789"/>
    <n v="1012"/>
    <n v="330"/>
    <n v="75.163669863013695"/>
    <n v="19.23618310930518"/>
    <n v="57.334878787878786"/>
    <n v="16.296878787878789"/>
    <n v="2017"/>
    <x v="2"/>
  </r>
  <r>
    <n v="6072"/>
    <s v="南京义德西苑店"/>
    <x v="3"/>
    <s v="直营"/>
    <m/>
    <x v="2"/>
    <d v="2015-09-24T00:00:00"/>
    <d v="2015-09-24T00:00:00"/>
    <n v="27376.572"/>
    <n v="0.26453537556405099"/>
    <n v="7242.0717556762802"/>
    <n v="22813.81"/>
    <n v="0.27017232106342598"/>
    <n v="6163.66"/>
    <n v="330"/>
    <n v="68.13275757575758"/>
    <n v="17.677757575757575"/>
    <n v="1560"/>
    <n v="330"/>
    <n v="75.004306849315071"/>
    <n v="19.841292481304876"/>
    <n v="69.13275757575758"/>
    <n v="18.677757575757575"/>
    <n v="2015"/>
    <x v="0"/>
  </r>
  <r>
    <n v="8684"/>
    <s v="石家庄西简良店"/>
    <x v="9"/>
    <s v="控股"/>
    <s v="河北新兴"/>
    <x v="42"/>
    <d v="2013-07-18T00:00:00"/>
    <d v="2019-09-07T00:00:00"/>
    <n v="27371.013815789502"/>
    <n v="0.27269502075087998"/>
    <n v="7463.9391804693296"/>
    <n v="2477.9"/>
    <n v="0.41186892126397401"/>
    <n v="1020.57"/>
    <n v="76"/>
    <n v="31.603947368421053"/>
    <n v="12.428552631578947"/>
    <n v="116"/>
    <n v="81"/>
    <n v="74.989078947368498"/>
    <n v="20.449148439641998"/>
    <n v="30.59135802469136"/>
    <n v="12.59962962962963"/>
    <n v="2013"/>
    <x v="0"/>
  </r>
  <r>
    <n v="7607"/>
    <s v="南昌景星路店"/>
    <x v="5"/>
    <s v="直营"/>
    <m/>
    <x v="4"/>
    <d v="2018-01-31T00:00:00"/>
    <d v="2018-01-31T00:00:00"/>
    <n v="27204.873060567199"/>
    <n v="0.26193175802747798"/>
    <n v="7125.8202276687498"/>
    <n v="15958.97"/>
    <n v="0.295957069911153"/>
    <n v="4723.17"/>
    <n v="330"/>
    <n v="47.360515151515152"/>
    <n v="13.312636363636363"/>
    <n v="700"/>
    <n v="330"/>
    <n v="74.533898796074524"/>
    <n v="19.522795144297945"/>
    <n v="48.360515151515152"/>
    <n v="14.312636363636363"/>
    <n v="2018"/>
    <x v="4"/>
  </r>
  <r>
    <n v="6922"/>
    <s v="泸溪辛女市场店"/>
    <x v="0"/>
    <s v="直营"/>
    <m/>
    <x v="0"/>
    <d v="2017-06-30T00:00:00"/>
    <d v="2017-06-30T00:00:00"/>
    <n v="27193.279999999999"/>
    <n v="0.26687556093849502"/>
    <n v="7257.22185375756"/>
    <n v="13596.64"/>
    <n v="0.34280233940149901"/>
    <n v="4660.96"/>
    <n v="330"/>
    <n v="40.201939393939391"/>
    <n v="13.124121212121212"/>
    <n v="915"/>
    <n v="330"/>
    <n v="74.502136986301366"/>
    <n v="19.88279959933578"/>
    <n v="41.201939393939391"/>
    <n v="14.124121212121212"/>
    <n v="2017"/>
    <x v="2"/>
  </r>
  <r>
    <n v="8928"/>
    <s v="三河第一分店"/>
    <x v="9"/>
    <s v="控股"/>
    <s v="河北新兴"/>
    <x v="30"/>
    <d v="2007-01-01T00:00:00"/>
    <d v="2019-09-05T00:00:00"/>
    <n v="27115.06296875"/>
    <n v="0.27871944698539097"/>
    <n v="7557.4953556240498"/>
    <n v="1033.57"/>
    <n v="0.31906885842274801"/>
    <n v="329.78"/>
    <n v="32"/>
    <n v="31.299062499999998"/>
    <n v="9.3056249999999991"/>
    <n v="118"/>
    <n v="83"/>
    <n v="74.287843750000008"/>
    <n v="20.705466727737122"/>
    <n v="12.452650602409637"/>
    <n v="3.9732530120481924"/>
    <n v="2007"/>
    <x v="0"/>
  </r>
  <r>
    <n v="5348"/>
    <s v="南昌抚生路店"/>
    <x v="5"/>
    <s v="直营"/>
    <m/>
    <x v="9"/>
    <d v="2010-08-28T00:00:00"/>
    <d v="2010-08-28T00:00:00"/>
    <n v="27091.386200803201"/>
    <n v="0.27540817708690102"/>
    <n v="7461.18928832044"/>
    <n v="23740.43"/>
    <n v="0.25484163513466301"/>
    <n v="6050.05"/>
    <n v="330"/>
    <n v="70.940696969696972"/>
    <n v="17.333484848484851"/>
    <n v="3413"/>
    <n v="330"/>
    <n v="74.222975892611515"/>
    <n v="20.441614488549149"/>
    <n v="71.940696969696972"/>
    <n v="18.333484848484851"/>
    <n v="2010"/>
    <x v="0"/>
  </r>
  <r>
    <n v="7508"/>
    <s v="娄底东贸街店"/>
    <x v="4"/>
    <s v="直营"/>
    <m/>
    <x v="0"/>
    <d v="2017-12-29T00:00:00"/>
    <d v="2017-12-29T00:00:00"/>
    <n v="27057.7130964467"/>
    <n v="0.235308619761737"/>
    <n v="6366.9131226339496"/>
    <n v="7893.92"/>
    <n v="0.114631260514421"/>
    <n v="904.89"/>
    <n v="197"/>
    <n v="39.07065989847716"/>
    <n v="3.5933502538071069"/>
    <n v="733"/>
    <n v="330"/>
    <n v="74.130720812182744"/>
    <n v="17.443597596257398"/>
    <n v="23.920969696969696"/>
    <n v="2.7420909090909089"/>
    <n v="2017"/>
    <x v="2"/>
  </r>
  <r>
    <n v="6752"/>
    <s v="南京幕府西路店"/>
    <x v="3"/>
    <s v="直营"/>
    <m/>
    <x v="8"/>
    <d v="2017-03-18T00:00:00"/>
    <d v="2017-03-18T00:00:00"/>
    <n v="27018.198"/>
    <n v="0.264779375838752"/>
    <n v="7153.8616027278204"/>
    <n v="18633.240000000002"/>
    <n v="0.22989345921589599"/>
    <n v="4283.66"/>
    <n v="330"/>
    <n v="55.464363636363643"/>
    <n v="11.980787878787879"/>
    <n v="1019"/>
    <n v="330"/>
    <n v="74.022460273972598"/>
    <n v="19.599620829391288"/>
    <n v="56.464363636363643"/>
    <n v="12.980787878787879"/>
    <n v="2017"/>
    <x v="2"/>
  </r>
  <r>
    <n v="6100"/>
    <s v="武汉隆泰徐东店"/>
    <x v="8"/>
    <s v="直营"/>
    <s v="武汉隆泰"/>
    <x v="9"/>
    <d v="2015-09-25T00:00:00"/>
    <d v="2015-09-25T00:00:00"/>
    <n v="26933.528999999999"/>
    <n v="0.24114961333877499"/>
    <n v="6495.01010419868"/>
    <n v="23420.46"/>
    <n v="0.25833523338141101"/>
    <n v="6050.33"/>
    <n v="330"/>
    <n v="69.971090909090904"/>
    <n v="17.334333333333333"/>
    <n v="1559"/>
    <n v="330"/>
    <n v="73.790490410958895"/>
    <n v="17.794548230681315"/>
    <n v="70.971090909090904"/>
    <n v="18.334333333333333"/>
    <n v="2015"/>
    <x v="0"/>
  </r>
  <r>
    <n v="6255"/>
    <s v="乡亲山水华府店"/>
    <x v="6"/>
    <s v="直营"/>
    <s v="韶关乡亲"/>
    <x v="0"/>
    <d v="2016-03-25T00:00:00"/>
    <d v="2016-03-25T00:00:00"/>
    <n v="26906.31"/>
    <n v="0.270778718227354"/>
    <n v="7285.6561340278404"/>
    <n v="17937.54"/>
    <n v="0.27584941970861099"/>
    <n v="4948.0600000000004"/>
    <n v="330"/>
    <n v="53.356181818181824"/>
    <n v="13.994121212121213"/>
    <n v="1377"/>
    <n v="330"/>
    <n v="73.715917808219189"/>
    <n v="19.960701737062575"/>
    <n v="54.356181818181824"/>
    <n v="14.994121212121213"/>
    <n v="2016"/>
    <x v="1"/>
  </r>
  <r>
    <n v="7098"/>
    <s v="宜昌广福堂胜利店"/>
    <x v="7"/>
    <s v="直营"/>
    <s v="鄂中广福堂"/>
    <x v="0"/>
    <d v="2015-08-16T00:00:00"/>
    <d v="2015-08-16T00:00:00"/>
    <n v="26899.696"/>
    <n v="0.27375537422333501"/>
    <n v="7363.9363449739503"/>
    <n v="16812.310000000001"/>
    <n v="0.30717016281522302"/>
    <n v="5164.24"/>
    <n v="330"/>
    <n v="49.946393939393943"/>
    <n v="14.64921212121212"/>
    <n v="1599"/>
    <n v="330"/>
    <n v="73.697797260273973"/>
    <n v="20.175168068421783"/>
    <n v="50.946393939393943"/>
    <n v="15.64921212121212"/>
    <n v="2015"/>
    <x v="0"/>
  </r>
  <r>
    <n v="7312"/>
    <s v="长沙芙蓉中路店"/>
    <x v="4"/>
    <s v="直营"/>
    <m/>
    <x v="0"/>
    <d v="2017-09-28T00:00:00"/>
    <d v="2017-09-28T00:00:00"/>
    <n v="26869.945500000002"/>
    <n v="0.26665345712663502"/>
    <n v="7164.96386037927"/>
    <n v="23365.17"/>
    <n v="0.246670150484674"/>
    <n v="5763.49"/>
    <n v="330"/>
    <n v="69.803545454545443"/>
    <n v="16.465121212121211"/>
    <n v="825"/>
    <n v="330"/>
    <n v="73.616289041095897"/>
    <n v="19.630037973641837"/>
    <n v="70.803545454545443"/>
    <n v="17.465121212121211"/>
    <n v="2017"/>
    <x v="2"/>
  </r>
  <r>
    <n v="7529"/>
    <s v="普康爱国路店"/>
    <x v="7"/>
    <s v="控股"/>
    <s v="洪湖普康"/>
    <x v="14"/>
    <s v="2000年"/>
    <d v="2018-04-12T00:00:00"/>
    <n v="26844.32"/>
    <n v="0.27938247419262302"/>
    <n v="7499.8325396185101"/>
    <n v="16777.7"/>
    <n v="0.30611227999070201"/>
    <n v="5135.8599999999997"/>
    <n v="330"/>
    <n v="49.841515151515154"/>
    <n v="14.563212121212119"/>
    <n v="629"/>
    <n v="330"/>
    <n v="73.546082191780826"/>
    <n v="20.547486409913727"/>
    <n v="50.841515151515154"/>
    <n v="15.563212121212119"/>
    <n v="2000"/>
    <x v="0"/>
  </r>
  <r>
    <n v="8882"/>
    <s v="石家庄益友店"/>
    <x v="9"/>
    <s v="控股"/>
    <s v="河北新兴"/>
    <x v="26"/>
    <d v="2010-08-10T00:00:00"/>
    <d v="2019-09-07T00:00:00"/>
    <n v="26835.326168831201"/>
    <n v="0.23378926407543599"/>
    <n v="6273.8111562353297"/>
    <n v="2461.37"/>
    <n v="0.32214173407492602"/>
    <n v="792.91"/>
    <n v="77"/>
    <n v="30.965844155844156"/>
    <n v="9.2975324675324664"/>
    <n v="116"/>
    <n v="81"/>
    <n v="73.521441558441651"/>
    <n v="17.188523715713231"/>
    <n v="30.387283950617281"/>
    <n v="9.7890123456790121"/>
    <n v="2010"/>
    <x v="0"/>
  </r>
  <r>
    <n v="5132"/>
    <s v="株洲长寿路店"/>
    <x v="4"/>
    <s v="直营"/>
    <m/>
    <x v="0"/>
    <d v="2010-02-06T00:00:00"/>
    <d v="2010-02-06T00:00:00"/>
    <n v="26775.108"/>
    <n v="0.24225585866399499"/>
    <n v="6486.4267793611998"/>
    <n v="14875.06"/>
    <n v="0.299234423256108"/>
    <n v="4451.13"/>
    <n v="330"/>
    <n v="44.075939393939393"/>
    <n v="12.488272727272728"/>
    <n v="3616"/>
    <n v="330"/>
    <n v="73.356460273972601"/>
    <n v="17.771032272222467"/>
    <n v="45.075939393939393"/>
    <n v="13.488272727272728"/>
    <n v="2010"/>
    <x v="0"/>
  </r>
  <r>
    <n v="6563"/>
    <s v="广生堂红星路店"/>
    <x v="7"/>
    <s v="直营"/>
    <m/>
    <x v="0"/>
    <d v="2016-10-22T00:00:00"/>
    <d v="2016-10-22T00:00:00"/>
    <n v="26749.135999999999"/>
    <n v="0.27704226673079102"/>
    <n v="7410.6412705302"/>
    <n v="16718.21"/>
    <n v="0.333672683857901"/>
    <n v="5578.41"/>
    <n v="330"/>
    <n v="49.661242424242424"/>
    <n v="15.904272727272726"/>
    <n v="1166"/>
    <n v="330"/>
    <n v="73.285304109589035"/>
    <n v="20.30312676857589"/>
    <n v="50.661242424242424"/>
    <n v="16.904272727272726"/>
    <n v="2016"/>
    <x v="1"/>
  </r>
  <r>
    <n v="7081"/>
    <s v="仙桃沔阳大道店"/>
    <x v="7"/>
    <s v="直营"/>
    <m/>
    <x v="0"/>
    <d v="2011-06-25T00:00:00"/>
    <d v="2011-06-25T00:00:00"/>
    <n v="26667.5748640483"/>
    <n v="0.27516591225281001"/>
    <n v="7338.0075650359704"/>
    <n v="15114.67"/>
    <n v="0.25471545194172301"/>
    <n v="3849.94"/>
    <n v="330"/>
    <n v="44.8020303030303"/>
    <n v="10.666484848484849"/>
    <n v="3112"/>
    <n v="330"/>
    <n v="73.061848942598075"/>
    <n v="20.104130315167041"/>
    <n v="45.8020303030303"/>
    <n v="11.666484848484849"/>
    <n v="2011"/>
    <x v="0"/>
  </r>
  <r>
    <n v="8132"/>
    <s v="宜丰东郊店"/>
    <x v="5"/>
    <s v="控股"/>
    <s v="江西天顺"/>
    <x v="18"/>
    <d v="2014-07-18T00:00:00"/>
    <d v="2018-10-23T00:00:00"/>
    <n v="26565.448"/>
    <n v="0.25551852803231501"/>
    <n v="6787.9641694790098"/>
    <n v="20434.96"/>
    <n v="0.311585146239582"/>
    <n v="6367.23"/>
    <n v="330"/>
    <n v="60.924121212121207"/>
    <n v="18.294636363636361"/>
    <n v="435"/>
    <n v="330"/>
    <n v="72.782049315068491"/>
    <n v="18.597162108161669"/>
    <n v="61.924121212121207"/>
    <n v="19.294636363636361"/>
    <n v="2014"/>
    <x v="0"/>
  </r>
  <r>
    <n v="5291"/>
    <s v="徐州湖滨路店"/>
    <x v="3"/>
    <s v="直营"/>
    <m/>
    <x v="0"/>
    <d v="2010-01-23T00:00:00"/>
    <d v="2010-01-23T00:00:00"/>
    <n v="26561.230500000001"/>
    <n v="0.27275323383648398"/>
    <n v="7244.6615135512502"/>
    <n v="18318.09"/>
    <n v="0.25139247596228598"/>
    <n v="4605.03"/>
    <n v="330"/>
    <n v="54.509363636363638"/>
    <n v="12.954636363636363"/>
    <n v="3630"/>
    <n v="330"/>
    <n v="72.770494520547956"/>
    <n v="19.848387708359589"/>
    <n v="55.509363636363638"/>
    <n v="13.954636363636363"/>
    <n v="2010"/>
    <x v="0"/>
  </r>
  <r>
    <n v="8857"/>
    <s v="石家庄佳农店"/>
    <x v="9"/>
    <s v="控股"/>
    <s v="河北新兴"/>
    <x v="26"/>
    <d v="2009-12-08T00:00:00"/>
    <d v="2019-09-07T00:00:00"/>
    <n v="26550.441298701298"/>
    <n v="0.27728450093893803"/>
    <n v="7362.0258652189596"/>
    <n v="2435.2399999999998"/>
    <n v="0.26466795880488198"/>
    <n v="644.53"/>
    <n v="77"/>
    <n v="30.626493506493503"/>
    <n v="7.37051948051948"/>
    <n v="116"/>
    <n v="81"/>
    <n v="72.740935064935059"/>
    <n v="20.169933877312218"/>
    <n v="30.064691358024689"/>
    <n v="7.9571604938271605"/>
    <n v="2009"/>
    <x v="0"/>
  </r>
  <r>
    <n v="7197"/>
    <s v="应城城南店"/>
    <x v="8"/>
    <s v="收购"/>
    <s v="湖北孝感"/>
    <x v="52"/>
    <d v="2008-06-28T00:00:00"/>
    <d v="2017-06-29T00:00:00"/>
    <n v="26542.29"/>
    <n v="0.23405483995284501"/>
    <n v="6212.3514379320004"/>
    <n v="17694.86"/>
    <n v="0.29157563269785702"/>
    <n v="5159.3900000000003"/>
    <n v="330"/>
    <n v="52.62078787878788"/>
    <n v="14.634515151515153"/>
    <n v="916"/>
    <n v="330"/>
    <n v="72.718602739726023"/>
    <n v="17.020140925841098"/>
    <n v="53.62078787878788"/>
    <n v="15.634515151515153"/>
    <n v="2008"/>
    <x v="0"/>
  </r>
  <r>
    <n v="6894"/>
    <s v="郴州香雪路店"/>
    <x v="1"/>
    <s v="直营"/>
    <m/>
    <x v="0"/>
    <d v="2017-06-03T00:00:00"/>
    <d v="2017-06-03T00:00:00"/>
    <n v="26524.92"/>
    <n v="0.25298390791266501"/>
    <n v="6710.3779186708098"/>
    <n v="13262.46"/>
    <n v="0.30939810563047898"/>
    <n v="4103.38"/>
    <n v="330"/>
    <n v="39.189272727272723"/>
    <n v="11.434484848484848"/>
    <n v="942"/>
    <n v="330"/>
    <n v="72.671013698630134"/>
    <n v="18.384597037454274"/>
    <n v="40.189272727272723"/>
    <n v="12.434484848484848"/>
    <n v="2017"/>
    <x v="2"/>
  </r>
  <r>
    <n v="6718"/>
    <s v="涟源交通路店"/>
    <x v="4"/>
    <s v="直营"/>
    <m/>
    <x v="0"/>
    <d v="2017-02-25T00:00:00"/>
    <d v="2017-02-25T00:00:00"/>
    <n v="26498.214"/>
    <n v="0.24413866760721201"/>
    <n v="6469.2386599307702"/>
    <n v="14721.23"/>
    <n v="0.29487481684614703"/>
    <n v="4340.92"/>
    <n v="330"/>
    <n v="43.609787878787877"/>
    <n v="12.15430303030303"/>
    <n v="1040"/>
    <n v="330"/>
    <n v="72.597846575342459"/>
    <n v="17.723941534056905"/>
    <n v="44.609787878787877"/>
    <n v="13.15430303030303"/>
    <n v="2017"/>
    <x v="2"/>
  </r>
  <r>
    <n v="8852"/>
    <s v="石家庄万信店"/>
    <x v="9"/>
    <s v="控股"/>
    <s v="河北新兴"/>
    <x v="27"/>
    <d v="2009-08-06T00:00:00"/>
    <d v="2019-09-07T00:00:00"/>
    <n v="26486.6727333333"/>
    <n v="0.27002228922063698"/>
    <n v="7151.9920052924899"/>
    <n v="2366.29"/>
    <n v="0.20727383372283201"/>
    <n v="490.47"/>
    <n v="75"/>
    <n v="30.550533333333334"/>
    <n v="5.5396000000000001"/>
    <n v="116"/>
    <n v="81"/>
    <n v="72.56622666666658"/>
    <n v="19.59449864463696"/>
    <n v="29.213456790123455"/>
    <n v="6.0551851851851852"/>
    <n v="2009"/>
    <x v="0"/>
  </r>
  <r>
    <n v="6351"/>
    <s v="南京建宁路二店"/>
    <x v="3"/>
    <s v="直营"/>
    <m/>
    <x v="2"/>
    <d v="2016-05-21T00:00:00"/>
    <d v="2016-05-21T00:00:00"/>
    <n v="26459.46"/>
    <n v="0.271194239778975"/>
    <n v="7175.6531396622004"/>
    <n v="22049.55"/>
    <n v="0.29216786737144301"/>
    <n v="6442.17"/>
    <n v="330"/>
    <n v="65.816818181818178"/>
    <n v="18.521727272727272"/>
    <n v="1320"/>
    <n v="330"/>
    <n v="72.491671232876712"/>
    <n v="19.659323670307398"/>
    <n v="66.816818181818178"/>
    <n v="19.521727272727272"/>
    <n v="2016"/>
    <x v="1"/>
  </r>
  <r>
    <n v="7777"/>
    <s v="南昌凤凰中大道店"/>
    <x v="5"/>
    <s v="直营"/>
    <m/>
    <x v="4"/>
    <d v="2018-07-14T00:00:00"/>
    <d v="2018-07-14T00:00:00"/>
    <n v="26415.973999999998"/>
    <n v="0.237039493681306"/>
    <n v="6261.6291020585404"/>
    <n v="20319.98"/>
    <n v="0.30850965404493502"/>
    <n v="6268.91"/>
    <n v="330"/>
    <n v="60.57569696969697"/>
    <n v="17.99669696969697"/>
    <n v="536"/>
    <n v="330"/>
    <n v="72.372531506849313"/>
    <n v="17.155148224817918"/>
    <n v="61.57569696969697"/>
    <n v="18.99669696969697"/>
    <n v="2018"/>
    <x v="4"/>
  </r>
  <r>
    <n v="7608"/>
    <s v="南京湖西路二店"/>
    <x v="3"/>
    <s v="直营"/>
    <m/>
    <x v="20"/>
    <d v="2018-04-28T00:00:00"/>
    <d v="2018-04-28T00:00:00"/>
    <n v="26293.401000000002"/>
    <n v="0.26693508079138301"/>
    <n v="7018.6311202152301"/>
    <n v="18133.38"/>
    <n v="0.22042553566957701"/>
    <n v="3997.06"/>
    <n v="330"/>
    <n v="53.949636363636365"/>
    <n v="11.11230303030303"/>
    <n v="613"/>
    <n v="330"/>
    <n v="72.036715068493152"/>
    <n v="19.229126356754055"/>
    <n v="54.949636363636365"/>
    <n v="12.11230303030303"/>
    <n v="2018"/>
    <x v="4"/>
  </r>
  <r>
    <n v="5405"/>
    <s v="镇江桃花坞路店"/>
    <x v="3"/>
    <s v="直营"/>
    <m/>
    <x v="0"/>
    <d v="2011-08-20T00:00:00"/>
    <d v="2011-08-20T00:00:00"/>
    <n v="26227.484"/>
    <n v="0.26349015439639401"/>
    <n v="6910.6838085889503"/>
    <n v="18087.919999999998"/>
    <n v="0.27328017815204803"/>
    <n v="4943.07"/>
    <n v="330"/>
    <n v="53.811878787878783"/>
    <n v="13.978999999999999"/>
    <n v="3056"/>
    <n v="330"/>
    <n v="71.85612054794521"/>
    <n v="18.933380297503973"/>
    <n v="54.811878787878783"/>
    <n v="14.978999999999999"/>
    <n v="2011"/>
    <x v="0"/>
  </r>
  <r>
    <n v="5849"/>
    <s v="南昌芳草路店"/>
    <x v="5"/>
    <s v="直营"/>
    <m/>
    <x v="3"/>
    <d v="2014-11-15T00:00:00"/>
    <d v="2014-11-15T00:00:00"/>
    <n v="26221.416000000001"/>
    <n v="0.26804534935538998"/>
    <n v="7028.5286123130099"/>
    <n v="20170.32"/>
    <n v="0.25325527805210801"/>
    <n v="5108.24"/>
    <n v="330"/>
    <n v="60.122181818181815"/>
    <n v="14.479515151515152"/>
    <n v="1873"/>
    <n v="330"/>
    <n v="71.839495890410959"/>
    <n v="19.256242773460301"/>
    <n v="61.122181818181815"/>
    <n v="15.479515151515152"/>
    <n v="2014"/>
    <x v="0"/>
  </r>
  <r>
    <n v="5568"/>
    <s v="益阳朝阳店"/>
    <x v="0"/>
    <s v="直营"/>
    <m/>
    <x v="0"/>
    <d v="2012-07-28T00:00:00"/>
    <d v="2012-07-28T00:00:00"/>
    <n v="26175.1"/>
    <n v="0.25480345803848198"/>
    <n v="6669.5059945030698"/>
    <n v="13087.55"/>
    <n v="0.31517281691378501"/>
    <n v="4124.84"/>
    <n v="330"/>
    <n v="38.659242424242422"/>
    <n v="11.499515151515151"/>
    <n v="2713"/>
    <n v="330"/>
    <n v="71.712602739726023"/>
    <n v="18.27261916302211"/>
    <n v="39.659242424242422"/>
    <n v="12.499515151515151"/>
    <n v="2012"/>
    <x v="0"/>
  </r>
  <r>
    <n v="8811"/>
    <s v="新兴连锁七店"/>
    <x v="9"/>
    <s v="控股"/>
    <s v="河北新兴"/>
    <x v="26"/>
    <d v="2004-04-26T00:00:00"/>
    <d v="2019-09-07T00:00:00"/>
    <n v="26142.975915493"/>
    <n v="0.27820385706756301"/>
    <n v="7273.0767349145499"/>
    <n v="2211.02"/>
    <n v="0.25358884134924198"/>
    <n v="560.69000000000005"/>
    <n v="71"/>
    <n v="30.141126760563381"/>
    <n v="6.8970422535211275"/>
    <n v="116"/>
    <n v="81"/>
    <n v="71.624591549295886"/>
    <n v="19.926237629902875"/>
    <n v="27.296543209876543"/>
    <n v="6.9220987654320991"/>
    <n v="2004"/>
    <x v="0"/>
  </r>
  <r>
    <n v="5440"/>
    <s v="古丈古阳路店"/>
    <x v="0"/>
    <s v="直营"/>
    <m/>
    <x v="0"/>
    <d v="2011-10-29T00:00:00"/>
    <d v="2011-10-29T00:00:00"/>
    <n v="26052.9"/>
    <n v="0.26687556093849502"/>
    <n v="6952.8823015745202"/>
    <n v="13026.45"/>
    <n v="0.310327832985963"/>
    <n v="4042.47"/>
    <n v="330"/>
    <n v="38.474090909090911"/>
    <n v="11.249909090909091"/>
    <n v="2986"/>
    <n v="330"/>
    <n v="71.377808219178092"/>
    <n v="19.048992607053481"/>
    <n v="39.474090909090911"/>
    <n v="12.249909090909091"/>
    <n v="2011"/>
    <x v="0"/>
  </r>
  <r>
    <n v="8800"/>
    <s v="石家庄正定常山店"/>
    <x v="9"/>
    <s v="控股"/>
    <s v="河北新兴"/>
    <x v="42"/>
    <d v="2013-05-25T00:00:00"/>
    <d v="2019-09-07T00:00:00"/>
    <n v="26023.156800000001"/>
    <n v="0.244585760157116"/>
    <n v="6364.8935876158203"/>
    <n v="2324.88"/>
    <n v="0.24086404459585001"/>
    <n v="559.98"/>
    <n v="75"/>
    <n v="29.9984"/>
    <n v="6.4664000000000001"/>
    <n v="116"/>
    <n v="81"/>
    <n v="71.296320000000009"/>
    <n v="17.438064623604987"/>
    <n v="28.702222222222222"/>
    <n v="6.913333333333334"/>
    <n v="2013"/>
    <x v="0"/>
  </r>
  <r>
    <n v="7034"/>
    <s v="武汉长丰大道天勤花园店"/>
    <x v="8"/>
    <s v="直营"/>
    <m/>
    <x v="3"/>
    <d v="2016-04-23T00:00:00"/>
    <d v="2016-04-23T00:00:00"/>
    <n v="26016.622500000001"/>
    <n v="0.25350340318072201"/>
    <n v="6595.3023430181402"/>
    <n v="22623.15"/>
    <n v="0.26823629777462499"/>
    <n v="6068.35"/>
    <n v="330"/>
    <n v="67.555000000000007"/>
    <n v="17.388939393939395"/>
    <n v="1348"/>
    <n v="330"/>
    <n v="71.278417808219189"/>
    <n v="18.069321487720931"/>
    <n v="68.555000000000007"/>
    <n v="18.388939393939395"/>
    <n v="2016"/>
    <x v="1"/>
  </r>
  <r>
    <n v="6574"/>
    <s v="玖玖希望城店"/>
    <x v="3"/>
    <s v="直营"/>
    <s v="江苏玖玖"/>
    <x v="0"/>
    <d v="2016-09-28T00:00:00"/>
    <d v="2016-09-28T00:00:00"/>
    <n v="25968.717000000001"/>
    <n v="0.27292422665070198"/>
    <n v="7087.4920043359398"/>
    <n v="17909.46"/>
    <n v="0.43262275914516701"/>
    <n v="7748.04"/>
    <n v="330"/>
    <n v="53.271090909090908"/>
    <n v="22.478909090909092"/>
    <n v="1190"/>
    <n v="330"/>
    <n v="71.147169863013701"/>
    <n v="19.417786313249149"/>
    <n v="54.271090909090908"/>
    <n v="23.478909090909092"/>
    <n v="2016"/>
    <x v="1"/>
  </r>
  <r>
    <n v="8952"/>
    <s v="邯郸家和店"/>
    <x v="9"/>
    <s v="控股"/>
    <s v="河北新兴"/>
    <x v="29"/>
    <d v="2015-01-01T00:00:00"/>
    <d v="2019-09-03T00:00:00"/>
    <n v="25895.9365714286"/>
    <n v="0.218036789596876"/>
    <n v="5646.2668736386204"/>
    <n v="1079.6400000000001"/>
    <n v="0.35591493460783202"/>
    <n v="384.26"/>
    <n v="35"/>
    <n v="29.846857142857147"/>
    <n v="9.9788571428571426"/>
    <n v="120"/>
    <n v="85"/>
    <n v="70.9477714285715"/>
    <n v="15.469224311338685"/>
    <n v="12.70164705882353"/>
    <n v="4.5207058823529414"/>
    <n v="2015"/>
    <x v="0"/>
  </r>
  <r>
    <n v="5549"/>
    <s v="衡阳司前街店"/>
    <x v="1"/>
    <s v="直营"/>
    <m/>
    <x v="0"/>
    <d v="2012-06-09T00:00:00"/>
    <d v="2012-06-09T00:00:00"/>
    <n v="25836.26"/>
    <n v="0.26554803407838601"/>
    <n v="6860.7680509380398"/>
    <n v="12918.13"/>
    <n v="0.18484873584644201"/>
    <n v="2387.9"/>
    <n v="330"/>
    <n v="38.145848484848486"/>
    <n v="6.2360606060606063"/>
    <n v="2762"/>
    <n v="330"/>
    <n v="70.784273972602733"/>
    <n v="18.796624797090519"/>
    <n v="39.145848484848486"/>
    <n v="7.2360606060606063"/>
    <n v="2012"/>
    <x v="0"/>
  </r>
  <r>
    <n v="6367"/>
    <s v="徐州黄河新村店"/>
    <x v="3"/>
    <s v="直营"/>
    <m/>
    <x v="0"/>
    <d v="2016-06-30T00:00:00"/>
    <d v="2016-06-30T00:00:00"/>
    <n v="25807.071"/>
    <n v="0.23643289182973301"/>
    <n v="6101.6404261852404"/>
    <n v="17797.98"/>
    <n v="0.29483458235148002"/>
    <n v="5247.46"/>
    <n v="330"/>
    <n v="52.933272727272723"/>
    <n v="14.901393939393939"/>
    <n v="1280"/>
    <n v="330"/>
    <n v="70.704304109589046"/>
    <n v="16.716823085439014"/>
    <n v="53.933272727272723"/>
    <n v="15.901393939393939"/>
    <n v="2016"/>
    <x v="1"/>
  </r>
  <r>
    <n v="6984"/>
    <s v="武汉拦江路店"/>
    <x v="8"/>
    <s v="直营"/>
    <m/>
    <x v="9"/>
    <d v="2015-01-10T00:00:00"/>
    <d v="2015-01-10T00:00:00"/>
    <n v="25791.096000000001"/>
    <n v="0.25774523715589998"/>
    <n v="6647.5321550305798"/>
    <n v="22427.040000000001"/>
    <n v="0.26328797737017501"/>
    <n v="5904.77"/>
    <n v="330"/>
    <n v="66.960727272727269"/>
    <n v="16.893242424242427"/>
    <n v="1817"/>
    <n v="330"/>
    <n v="70.660536986301381"/>
    <n v="18.212416863097477"/>
    <n v="67.960727272727269"/>
    <n v="17.893242424242427"/>
    <n v="2015"/>
    <x v="0"/>
  </r>
  <r>
    <n v="8678"/>
    <s v="石家庄正定燕赵街店"/>
    <x v="9"/>
    <s v="控股"/>
    <s v="河北新兴"/>
    <x v="26"/>
    <d v="2017-02-03T00:00:00"/>
    <d v="2019-09-07T00:00:00"/>
    <n v="25752.3900666667"/>
    <n v="0.275270297308292"/>
    <n v="7088.8680700504401"/>
    <n v="2300.69"/>
    <n v="0.139214757311937"/>
    <n v="320.29000000000002"/>
    <n v="75"/>
    <n v="29.675866666666668"/>
    <n v="3.2705333333333337"/>
    <n v="116"/>
    <n v="81"/>
    <n v="70.554493333333426"/>
    <n v="19.421556356302574"/>
    <n v="28.403580246913581"/>
    <n v="3.9541975308641977"/>
    <n v="2017"/>
    <x v="2"/>
  </r>
  <r>
    <n v="7428"/>
    <s v="南昌翠林路店"/>
    <x v="5"/>
    <s v="直营"/>
    <m/>
    <x v="4"/>
    <d v="2017-12-02T00:00:00"/>
    <d v="2017-12-02T00:00:00"/>
    <n v="25747.942999999999"/>
    <n v="0.26582290619480797"/>
    <n v="6844.3930367982603"/>
    <n v="19806.11"/>
    <n v="0.27294153167886098"/>
    <n v="5405.91"/>
    <n v="330"/>
    <n v="59.018515151515153"/>
    <n v="15.381545454545453"/>
    <n v="760"/>
    <n v="330"/>
    <n v="70.542309589041096"/>
    <n v="18.751761744652768"/>
    <n v="60.018515151515153"/>
    <n v="16.381545454545453"/>
    <n v="2017"/>
    <x v="2"/>
  </r>
  <r>
    <n v="7217"/>
    <s v="南昌湾里区乐祖路店"/>
    <x v="5"/>
    <s v="直营"/>
    <m/>
    <x v="4"/>
    <d v="2017-08-05T00:00:00"/>
    <d v="2017-08-05T00:00:00"/>
    <n v="25683.827000000001"/>
    <n v="0.25608737886798699"/>
    <n v="6577.3039357288299"/>
    <n v="19756.79"/>
    <n v="0.30469878963131197"/>
    <n v="6019.87"/>
    <n v="330"/>
    <n v="58.869060606060607"/>
    <n v="17.242030303030301"/>
    <n v="879"/>
    <n v="330"/>
    <n v="70.3666493150685"/>
    <n v="18.020010782818712"/>
    <n v="59.869060606060607"/>
    <n v="18.242030303030301"/>
    <n v="2017"/>
    <x v="2"/>
  </r>
  <r>
    <n v="5126"/>
    <s v="株洲贺家土店"/>
    <x v="4"/>
    <s v="直营"/>
    <m/>
    <x v="0"/>
    <d v="2010-01-23T00:00:00"/>
    <d v="2010-01-23T00:00:00"/>
    <n v="25680.042000000001"/>
    <n v="0.26621109504556401"/>
    <n v="6836.3121016360801"/>
    <n v="14266.69"/>
    <n v="0.26884932664829803"/>
    <n v="3835.59"/>
    <n v="330"/>
    <n v="42.232393939393944"/>
    <n v="10.623000000000001"/>
    <n v="3630"/>
    <n v="330"/>
    <n v="70.356279452054793"/>
    <n v="18.729622196263232"/>
    <n v="43.232393939393944"/>
    <n v="11.623000000000001"/>
    <n v="2010"/>
    <x v="0"/>
  </r>
  <r>
    <n v="5090"/>
    <s v="邵东衡宝路店"/>
    <x v="1"/>
    <s v="直营"/>
    <m/>
    <x v="0"/>
    <d v="2009-03-14T00:00:00"/>
    <d v="2009-03-14T00:00:00"/>
    <n v="25667.5"/>
    <n v="0.26588596482314097"/>
    <n v="6824.6280020979702"/>
    <n v="12833.75"/>
    <n v="0.238827310801597"/>
    <n v="3065.05"/>
    <n v="330"/>
    <n v="37.890151515151516"/>
    <n v="8.288030303030304"/>
    <n v="3945"/>
    <n v="330"/>
    <n v="70.321917808219183"/>
    <n v="18.697610964651972"/>
    <n v="38.890151515151516"/>
    <n v="9.288030303030304"/>
    <n v="2009"/>
    <x v="0"/>
  </r>
  <r>
    <n v="5334"/>
    <s v="南昌解放西路店"/>
    <x v="5"/>
    <s v="直营"/>
    <m/>
    <x v="9"/>
    <d v="2009-09-19T00:00:00"/>
    <d v="2009-09-19T00:00:00"/>
    <n v="25644.533820701599"/>
    <n v="0.275575620674817"/>
    <n v="7067.00832455617"/>
    <n v="22472.54"/>
    <n v="0.224055224732051"/>
    <n v="5035.09"/>
    <n v="330"/>
    <n v="67.098606060606059"/>
    <n v="14.257848484848486"/>
    <n v="3756"/>
    <n v="330"/>
    <n v="70.258996769045481"/>
    <n v="19.361666642619642"/>
    <n v="68.098606060606059"/>
    <n v="15.257848484848486"/>
    <n v="2009"/>
    <x v="0"/>
  </r>
  <r>
    <n v="5271"/>
    <s v="南京后宰门店"/>
    <x v="3"/>
    <s v="直营"/>
    <m/>
    <x v="2"/>
    <d v="2009-01-17T00:00:00"/>
    <d v="2009-01-17T00:00:00"/>
    <n v="25643.664000000001"/>
    <n v="0.25617444234407299"/>
    <n v="6569.2513248587802"/>
    <n v="21369.72"/>
    <n v="0.27679913447625898"/>
    <n v="5915.12"/>
    <n v="330"/>
    <n v="63.756727272727275"/>
    <n v="16.92460606060606"/>
    <n v="4001"/>
    <n v="330"/>
    <n v="70.256613698630133"/>
    <n v="17.997948835229536"/>
    <n v="64.756727272727275"/>
    <n v="17.92460606060606"/>
    <n v="2009"/>
    <x v="0"/>
  </r>
  <r>
    <n v="5105"/>
    <s v="株洲新华西路店"/>
    <x v="4"/>
    <s v="直营"/>
    <m/>
    <x v="0"/>
    <d v="2009-09-26T00:00:00"/>
    <d v="2009-09-26T00:00:00"/>
    <n v="25594.614000000001"/>
    <n v="0.25765690732065699"/>
    <n v="6594.6290873059897"/>
    <n v="14219.23"/>
    <n v="0.32087743147835701"/>
    <n v="4562.63"/>
    <n v="330"/>
    <n v="42.088575757575754"/>
    <n v="12.826151515151516"/>
    <n v="3749"/>
    <n v="330"/>
    <n v="70.122230136986303"/>
    <n v="18.067476951523261"/>
    <n v="43.088575757575754"/>
    <n v="13.826151515151516"/>
    <n v="2009"/>
    <x v="0"/>
  </r>
  <r>
    <n v="6989"/>
    <s v="武汉学院路店"/>
    <x v="8"/>
    <s v="直营"/>
    <m/>
    <x v="9"/>
    <d v="2015-01-24T00:00:00"/>
    <d v="2015-01-24T00:00:00"/>
    <n v="25560.7395"/>
    <n v="0.26602055194483998"/>
    <n v="6799.6820299082701"/>
    <n v="22226.73"/>
    <n v="0.29345567251683002"/>
    <n v="6522.56"/>
    <n v="330"/>
    <n v="66.353727272727269"/>
    <n v="18.765333333333334"/>
    <n v="1803"/>
    <n v="330"/>
    <n v="70.029423287671236"/>
    <n v="18.629265835365125"/>
    <n v="67.353727272727269"/>
    <n v="19.765333333333334"/>
    <n v="2015"/>
    <x v="0"/>
  </r>
  <r>
    <n v="9344"/>
    <s v="长沙古曲南路店"/>
    <x v="4"/>
    <s v="收购"/>
    <s v="长沙森炎堂"/>
    <x v="35"/>
    <d v="2009-07-20T00:00:00"/>
    <d v="2019-01-09T00:00:00"/>
    <n v="25540.5639204545"/>
    <n v="0.23292106128808801"/>
    <n v="5948.9352542485203"/>
    <n v="6657"/>
    <n v="-4.3747934505032303E-2"/>
    <n v="-291.23"/>
    <n v="176"/>
    <n v="36.823863636363633"/>
    <n v="-2.6547159090909092"/>
    <n v="357"/>
    <n v="322"/>
    <n v="69.974147727272609"/>
    <n v="16.298452751365808"/>
    <n v="20.673913043478262"/>
    <n v="-0.90444099378881992"/>
    <n v="2009"/>
    <x v="0"/>
  </r>
  <r>
    <n v="7037"/>
    <s v="武汉常青三路金色雅园店"/>
    <x v="8"/>
    <s v="直营"/>
    <m/>
    <x v="3"/>
    <d v="2016-05-21T00:00:00"/>
    <d v="2016-05-21T00:00:00"/>
    <n v="25482.148499999999"/>
    <n v="0.25222053607179801"/>
    <n v="6427.1211549311602"/>
    <n v="22158.39"/>
    <n v="0.27410655738074802"/>
    <n v="6073.76"/>
    <n v="330"/>
    <n v="66.146636363636361"/>
    <n v="17.405333333333335"/>
    <n v="1320"/>
    <n v="330"/>
    <n v="69.814105479452053"/>
    <n v="17.608551109400437"/>
    <n v="67.146636363636361"/>
    <n v="18.405333333333335"/>
    <n v="2016"/>
    <x v="1"/>
  </r>
  <r>
    <n v="8690"/>
    <s v="石家庄望桂店"/>
    <x v="9"/>
    <s v="控股"/>
    <s v="河北新兴"/>
    <x v="26"/>
    <d v="2015-06-01T00:00:00"/>
    <d v="2019-09-07T00:00:00"/>
    <n v="25447.534545454499"/>
    <n v="0.25843924676378"/>
    <n v="6576.6416599225404"/>
    <n v="2334.08"/>
    <n v="0.133290204277488"/>
    <n v="311.11"/>
    <n v="77"/>
    <n v="29.312727272727273"/>
    <n v="3.0403896103896102"/>
    <n v="116"/>
    <n v="81"/>
    <n v="69.719272727272596"/>
    <n v="18.018196328554904"/>
    <n v="28.8158024691358"/>
    <n v="3.8408641975308644"/>
    <n v="2015"/>
    <x v="0"/>
  </r>
  <r>
    <n v="8762"/>
    <s v="石家庄赵州二店"/>
    <x v="9"/>
    <s v="控股"/>
    <s v="河北新兴"/>
    <x v="26"/>
    <d v="2011-03-12T00:00:00"/>
    <d v="2019-09-07T00:00:00"/>
    <n v="25382.282500000001"/>
    <n v="0.269519722194137"/>
    <n v="6841.0257280531096"/>
    <n v="2297.86"/>
    <n v="0.281966699450793"/>
    <n v="647.91999999999996"/>
    <n v="76"/>
    <n v="29.235000000000003"/>
    <n v="7.5252631578947362"/>
    <n v="116"/>
    <n v="81"/>
    <n v="69.540500000000009"/>
    <n v="18.742536241241396"/>
    <n v="28.368641975308645"/>
    <n v="7.9990123456790121"/>
    <n v="2011"/>
    <x v="0"/>
  </r>
  <r>
    <n v="7023"/>
    <s v="武汉青扬十街店"/>
    <x v="8"/>
    <s v="直营"/>
    <s v="武汉厚德堂"/>
    <x v="9"/>
    <d v="2016-01-30T00:00:00"/>
    <d v="2016-01-30T00:00:00"/>
    <n v="25372.381000000001"/>
    <n v="0.24971624353069399"/>
    <n v="6335.8956727495497"/>
    <n v="22062.94"/>
    <n v="0.20122204928264301"/>
    <n v="4439.55"/>
    <n v="330"/>
    <n v="65.85739393939393"/>
    <n v="12.453181818181818"/>
    <n v="1432"/>
    <n v="330"/>
    <n v="69.513372602739736"/>
    <n v="17.358618281505617"/>
    <n v="66.85739393939393"/>
    <n v="13.453181818181818"/>
    <n v="2016"/>
    <x v="1"/>
  </r>
  <r>
    <n v="8841"/>
    <s v="石家庄西里店"/>
    <x v="9"/>
    <s v="控股"/>
    <s v="河北新兴"/>
    <x v="42"/>
    <d v="2009-03-21T00:00:00"/>
    <d v="2019-09-07T00:00:00"/>
    <n v="25296.373666666699"/>
    <n v="0.27518294354848"/>
    <n v="6961.1305666955896"/>
    <n v="2259.9499999999998"/>
    <n v="0.25650567490431198"/>
    <n v="579.69000000000005"/>
    <n v="75"/>
    <n v="29.132666666666665"/>
    <n v="6.7292000000000005"/>
    <n v="116"/>
    <n v="81"/>
    <n v="69.305133333333416"/>
    <n v="19.071590593686548"/>
    <n v="27.900617283950616"/>
    <n v="7.1566666666666672"/>
    <n v="2009"/>
    <x v="0"/>
  </r>
  <r>
    <n v="8805"/>
    <s v="新兴连锁一店"/>
    <x v="9"/>
    <s v="控股"/>
    <s v="河北新兴"/>
    <x v="26"/>
    <d v="1996-01-01T00:00:00"/>
    <d v="2019-09-07T00:00:00"/>
    <n v="25266.9678472222"/>
    <n v="0.266609145976823"/>
    <n v="6736.40471917176"/>
    <n v="2167.0300000000002"/>
    <n v="0.26055015389726899"/>
    <n v="564.62"/>
    <n v="72"/>
    <n v="29.097638888888891"/>
    <n v="6.8419444444444446"/>
    <n v="116"/>
    <n v="81"/>
    <n v="69.224569444444384"/>
    <n v="18.455903340196603"/>
    <n v="26.753456790123458"/>
    <n v="6.9706172839506175"/>
    <n v="1996"/>
    <x v="0"/>
  </r>
  <r>
    <n v="5237"/>
    <s v="沪太路店"/>
    <x v="2"/>
    <s v="直营"/>
    <m/>
    <x v="0"/>
    <d v="2010-07-31T00:00:00"/>
    <d v="2010-07-31T00:00:00"/>
    <n v="25255.455737637902"/>
    <n v="0.24499412460008499"/>
    <n v="6187.4382698187901"/>
    <n v="21405.22"/>
    <n v="0.30722786311002598"/>
    <n v="6576.28"/>
    <n v="330"/>
    <n v="63.864303030303034"/>
    <n v="18.928121212121212"/>
    <n v="3441"/>
    <n v="330"/>
    <n v="69.193029418186029"/>
    <n v="16.951885670736413"/>
    <n v="64.864303030303034"/>
    <n v="19.928121212121212"/>
    <n v="2010"/>
    <x v="0"/>
  </r>
  <r>
    <n v="7042"/>
    <s v="武汉民生路店"/>
    <x v="8"/>
    <s v="直营"/>
    <m/>
    <x v="3"/>
    <d v="2016-06-30T00:00:00"/>
    <d v="2016-06-30T00:00:00"/>
    <n v="25252.769499999999"/>
    <n v="0.25168657297215802"/>
    <n v="6355.7830135108397"/>
    <n v="21958.93"/>
    <n v="0.25986512093257702"/>
    <n v="5706.36"/>
    <n v="330"/>
    <n v="65.542212121212117"/>
    <n v="16.291999999999998"/>
    <n v="1280"/>
    <n v="330"/>
    <n v="69.1856698630137"/>
    <n v="17.41310414660504"/>
    <n v="66.542212121212117"/>
    <n v="17.291999999999998"/>
    <n v="2016"/>
    <x v="1"/>
  </r>
  <r>
    <n v="8383"/>
    <s v="如东上成店"/>
    <x v="3"/>
    <s v="控股"/>
    <s v="江苏如东"/>
    <x v="23"/>
    <d v="2014-05-08T00:00:00"/>
    <d v="2018-08-29T00:00:00"/>
    <n v="25240.253257575801"/>
    <n v="0.23868585725983901"/>
    <n v="6024.49148623991"/>
    <n v="17311.689999999999"/>
    <n v="0.30693710434971999"/>
    <n v="5313.6"/>
    <n v="330"/>
    <n v="51.459666666666664"/>
    <n v="15.101818181818182"/>
    <n v="490"/>
    <n v="330"/>
    <n v="69.151378787878912"/>
    <n v="16.505456126684685"/>
    <n v="52.459666666666664"/>
    <n v="16.101818181818182"/>
    <n v="2014"/>
    <x v="0"/>
  </r>
  <r>
    <n v="5944"/>
    <s v="衡阳黄白路店"/>
    <x v="1"/>
    <s v="直营"/>
    <m/>
    <x v="0"/>
    <d v="2015-04-30T00:00:00"/>
    <d v="2015-04-30T00:00:00"/>
    <n v="25228.92"/>
    <n v="0.26627086795747901"/>
    <n v="6717.7264260297998"/>
    <n v="12614.46"/>
    <n v="0.27717080239661501"/>
    <n v="3496.36"/>
    <n v="330"/>
    <n v="37.225636363636362"/>
    <n v="9.5950303030303026"/>
    <n v="1707"/>
    <n v="330"/>
    <n v="69.120328767123283"/>
    <n v="18.40472993432822"/>
    <n v="38.225636363636362"/>
    <n v="10.595030303030303"/>
    <n v="2015"/>
    <x v="0"/>
  </r>
  <r>
    <n v="5842"/>
    <s v="常德新河路店"/>
    <x v="0"/>
    <s v="直营"/>
    <m/>
    <x v="0"/>
    <d v="2014-10-25T00:00:00"/>
    <d v="2014-10-25T00:00:00"/>
    <n v="25165.54"/>
    <n v="0.25689077146537997"/>
    <n v="6464.7949849428796"/>
    <n v="12582.77"/>
    <n v="0.331788628418067"/>
    <n v="4174.82"/>
    <n v="330"/>
    <n v="37.129606060606065"/>
    <n v="11.650969696969696"/>
    <n v="1894"/>
    <n v="330"/>
    <n v="68.946684931506852"/>
    <n v="17.711767082035287"/>
    <n v="38.129606060606065"/>
    <n v="12.650969696969696"/>
    <n v="2014"/>
    <x v="0"/>
  </r>
  <r>
    <n v="6455"/>
    <s v="广生堂长港路店"/>
    <x v="7"/>
    <s v="直营"/>
    <s v="鄂中广生堂"/>
    <x v="0"/>
    <d v="2016-07-19T00:00:00"/>
    <d v="2016-07-19T00:00:00"/>
    <n v="25158.736000000001"/>
    <n v="0.278626928845639"/>
    <n v="7009.9013453182197"/>
    <n v="15724.21"/>
    <n v="0.36893808973551001"/>
    <n v="5801.26"/>
    <n v="330"/>
    <n v="46.649121212121209"/>
    <n v="16.579575757575757"/>
    <n v="1261"/>
    <n v="330"/>
    <n v="68.928043835616435"/>
    <n v="19.205209165255397"/>
    <n v="47.649121212121209"/>
    <n v="17.579575757575757"/>
    <n v="2016"/>
    <x v="1"/>
  </r>
  <r>
    <n v="6699"/>
    <s v="南京八宝东街一店"/>
    <x v="3"/>
    <s v="直营"/>
    <m/>
    <x v="8"/>
    <d v="2016-12-31T00:00:00"/>
    <d v="2016-12-31T00:00:00"/>
    <n v="25137.78"/>
    <n v="0.25002221541499098"/>
    <n v="6285.0034462146496"/>
    <n v="17336.400000000001"/>
    <n v="0.28727648185321097"/>
    <n v="4980.34"/>
    <n v="330"/>
    <n v="51.534545454545459"/>
    <n v="14.091939393939395"/>
    <n v="1096"/>
    <n v="330"/>
    <n v="68.870630136986293"/>
    <n v="17.219187523875753"/>
    <n v="52.534545454545459"/>
    <n v="15.091939393939395"/>
    <n v="2016"/>
    <x v="1"/>
  </r>
  <r>
    <n v="7216"/>
    <s v="广生堂洪垸市店"/>
    <x v="7"/>
    <s v="直营"/>
    <m/>
    <x v="0"/>
    <d v="2017-08-19T00:00:00"/>
    <d v="2017-08-19T00:00:00"/>
    <n v="25134.704000000002"/>
    <n v="0.275099139334956"/>
    <n v="6914.5354378388802"/>
    <n v="15709.19"/>
    <n v="0.28858330696872297"/>
    <n v="4533.41"/>
    <n v="330"/>
    <n v="46.603606060606062"/>
    <n v="12.73760606060606"/>
    <n v="865"/>
    <n v="330"/>
    <n v="68.86220273972603"/>
    <n v="18.943932706407892"/>
    <n v="47.603606060606062"/>
    <n v="13.73760606060606"/>
    <n v="2017"/>
    <x v="2"/>
  </r>
  <r>
    <n v="6134"/>
    <s v="冷水江建新路店"/>
    <x v="4"/>
    <s v="直营"/>
    <m/>
    <x v="0"/>
    <d v="2015-11-28T00:00:00"/>
    <d v="2015-11-28T00:00:00"/>
    <n v="25100.441999999999"/>
    <n v="0.226260852684047"/>
    <n v="5679.24740966647"/>
    <n v="13944.69"/>
    <n v="0.26095022549802099"/>
    <n v="3638.87"/>
    <n v="330"/>
    <n v="41.256636363636368"/>
    <n v="10.026878787878788"/>
    <n v="1495"/>
    <n v="330"/>
    <n v="68.768334246575336"/>
    <n v="15.559581944291699"/>
    <n v="42.256636363636368"/>
    <n v="11.026878787878788"/>
    <n v="2015"/>
    <x v="0"/>
  </r>
  <r>
    <n v="6060"/>
    <s v="南昌洪都北一路店"/>
    <x v="5"/>
    <s v="直营"/>
    <m/>
    <x v="3"/>
    <d v="2015-09-25T00:00:00"/>
    <d v="2015-09-25T00:00:00"/>
    <n v="24994.534912510899"/>
    <n v="0.27307811245892799"/>
    <n v="6825.46041569725"/>
    <n v="21902.94"/>
    <n v="0.30681771488211201"/>
    <n v="6720.21"/>
    <n v="330"/>
    <n v="65.372545454545445"/>
    <n v="19.364272727272727"/>
    <n v="1559"/>
    <n v="330"/>
    <n v="68.478177842495612"/>
    <n v="18.699891549855479"/>
    <n v="66.372545454545445"/>
    <n v="20.364272727272727"/>
    <n v="2015"/>
    <x v="0"/>
  </r>
  <r>
    <n v="5541"/>
    <s v="徐州煤港路店"/>
    <x v="3"/>
    <s v="直营"/>
    <m/>
    <x v="0"/>
    <d v="2012-06-23T00:00:00"/>
    <d v="2012-06-23T00:00:00"/>
    <n v="24973.958999999999"/>
    <n v="0.27367805832602499"/>
    <n v="6834.8246078337597"/>
    <n v="17223.419999999998"/>
    <n v="0.23124907828991001"/>
    <n v="3982.9"/>
    <n v="330"/>
    <n v="51.192181818181815"/>
    <n v="11.06939393939394"/>
    <n v="2748"/>
    <n v="330"/>
    <n v="68.421805479452047"/>
    <n v="18.725546870777425"/>
    <n v="52.192181818181815"/>
    <n v="12.06939393939394"/>
    <n v="2012"/>
    <x v="0"/>
  </r>
  <r>
    <n v="6536"/>
    <s v="宁乡新康东路店"/>
    <x v="4"/>
    <s v="直营"/>
    <m/>
    <x v="0"/>
    <d v="2016-09-25T00:00:00"/>
    <d v="2016-09-25T00:00:00"/>
    <n v="24973.434000000001"/>
    <n v="0.26096362105294302"/>
    <n v="6517.1577667666797"/>
    <n v="13874.13"/>
    <n v="0.285585474548674"/>
    <n v="3962.25"/>
    <n v="330"/>
    <n v="41.042818181818177"/>
    <n v="11.006818181818181"/>
    <n v="1193"/>
    <n v="330"/>
    <n v="68.420367123287676"/>
    <n v="17.855226758264877"/>
    <n v="42.042818181818177"/>
    <n v="12.006818181818181"/>
    <n v="2016"/>
    <x v="1"/>
  </r>
  <r>
    <n v="7235"/>
    <s v="进贤民和路店"/>
    <x v="5"/>
    <s v="直营"/>
    <m/>
    <x v="4"/>
    <d v="2017-09-23T00:00:00"/>
    <d v="2017-09-23T00:00:00"/>
    <n v="24925.966"/>
    <n v="0.258315212153645"/>
    <n v="6438.7561954245402"/>
    <n v="19173.82"/>
    <n v="0.28913748016827101"/>
    <n v="5543.87"/>
    <n v="330"/>
    <n v="57.102484848484849"/>
    <n v="15.79960606060606"/>
    <n v="830"/>
    <n v="330"/>
    <n v="68.290317808219186"/>
    <n v="17.640427932669972"/>
    <n v="58.102484848484849"/>
    <n v="16.79960606060606"/>
    <n v="2017"/>
    <x v="2"/>
  </r>
  <r>
    <n v="6097"/>
    <s v="武汉隆泰钟家村店"/>
    <x v="8"/>
    <s v="直营"/>
    <s v="武汉隆泰"/>
    <x v="9"/>
    <d v="2015-09-25T00:00:00"/>
    <d v="2015-09-25T00:00:00"/>
    <n v="24918.913"/>
    <n v="0.24656151679795099"/>
    <n v="6144.0449862361802"/>
    <n v="21668.62"/>
    <n v="0.249966541477953"/>
    <n v="5416.43"/>
    <n v="330"/>
    <n v="64.662484848484851"/>
    <n v="15.413424242424242"/>
    <n v="1559"/>
    <n v="330"/>
    <n v="68.270994520547944"/>
    <n v="16.832999962290906"/>
    <n v="65.662484848484851"/>
    <n v="16.413424242424242"/>
    <n v="2015"/>
    <x v="0"/>
  </r>
  <r>
    <n v="6026"/>
    <s v="徐州解放桥店"/>
    <x v="3"/>
    <s v="直营"/>
    <m/>
    <x v="0"/>
    <d v="2015-08-08T00:00:00"/>
    <d v="2015-08-08T00:00:00"/>
    <n v="24889.046999999999"/>
    <n v="0.26187458630056598"/>
    <n v="6517.8088865403397"/>
    <n v="17164.86"/>
    <n v="0.225345269346793"/>
    <n v="3868.02"/>
    <n v="330"/>
    <n v="51.014727272727278"/>
    <n v="10.721272727272726"/>
    <n v="1607"/>
    <n v="330"/>
    <n v="68.189169863013689"/>
    <n v="17.857010648055724"/>
    <n v="52.014727272727278"/>
    <n v="11.721272727272726"/>
    <n v="2015"/>
    <x v="0"/>
  </r>
  <r>
    <n v="5671"/>
    <s v="洪泽东风路店"/>
    <x v="3"/>
    <s v="直营"/>
    <m/>
    <x v="0"/>
    <d v="2013-11-16T00:00:00"/>
    <d v="2013-11-16T00:00:00"/>
    <n v="24876.069500000001"/>
    <n v="0.27448848363204997"/>
    <n v="6828.1945957804901"/>
    <n v="17155.91"/>
    <n v="0.283167724708278"/>
    <n v="4858"/>
    <n v="330"/>
    <n v="50.987606060606062"/>
    <n v="13.721212121212121"/>
    <n v="2237"/>
    <n v="330"/>
    <n v="68.153615068493153"/>
    <n v="18.707382454193123"/>
    <n v="51.987606060606062"/>
    <n v="14.721212121212121"/>
    <n v="2013"/>
    <x v="0"/>
  </r>
  <r>
    <n v="7180"/>
    <s v="新邵中医医院店"/>
    <x v="1"/>
    <s v="直营"/>
    <m/>
    <x v="0"/>
    <d v="2017-07-29T00:00:00"/>
    <d v="2017-07-29T00:00:00"/>
    <n v="24847.848068627402"/>
    <n v="0.26627086795747901"/>
    <n v="6616.2580721089998"/>
    <n v="3072.47"/>
    <n v="0.22144073009663201"/>
    <n v="680.37"/>
    <n v="102"/>
    <n v="29.122254901960783"/>
    <n v="5.6702941176470585"/>
    <n v="886"/>
    <n v="330"/>
    <n v="68.076296078431241"/>
    <n v="18.126734444134247"/>
    <n v="9.3105151515151512"/>
    <n v="2.0617272727272726"/>
    <n v="2017"/>
    <x v="2"/>
  </r>
  <r>
    <n v="7758"/>
    <s v="益阳桃花仑中路店"/>
    <x v="0"/>
    <s v="直营"/>
    <m/>
    <x v="0"/>
    <d v="2018-02-28T00:00:00"/>
    <d v="2018-02-28T00:00:00"/>
    <n v="24786.6624444597"/>
    <n v="0.26687556093849502"/>
    <n v="6614.9544436583101"/>
    <n v="9296.7800000000007"/>
    <n v="0.280306729857004"/>
    <n v="2605.9499999999998"/>
    <n v="310"/>
    <n v="28.989612903225808"/>
    <n v="7.4062903225806451"/>
    <n v="672"/>
    <n v="330"/>
    <n v="67.908664231396443"/>
    <n v="18.123162859337835"/>
    <n v="28.172060606060608"/>
    <n v="7.8968181818181815"/>
    <n v="2018"/>
    <x v="4"/>
  </r>
  <r>
    <n v="7068"/>
    <s v="武汉武锅路店"/>
    <x v="8"/>
    <s v="直营"/>
    <m/>
    <x v="3"/>
    <d v="2017-03-11T00:00:00"/>
    <d v="2017-03-11T00:00:00"/>
    <n v="24697.514999999999"/>
    <n v="0.262651919535836"/>
    <n v="6486.8497225151004"/>
    <n v="16465.009999999998"/>
    <n v="0.249192074587261"/>
    <n v="4102.95"/>
    <n v="330"/>
    <n v="48.893969696969691"/>
    <n v="11.433181818181817"/>
    <n v="1026"/>
    <n v="330"/>
    <n v="67.664424657534241"/>
    <n v="17.772191020589315"/>
    <n v="49.893969696969691"/>
    <n v="12.433181818181817"/>
    <n v="2017"/>
    <x v="2"/>
  </r>
  <r>
    <n v="5925"/>
    <s v="南昌南京西路店"/>
    <x v="5"/>
    <s v="直营"/>
    <m/>
    <x v="3"/>
    <d v="2015-04-11T00:00:00"/>
    <d v="2015-04-11T00:00:00"/>
    <n v="24546.2912834075"/>
    <n v="0.27824569449327602"/>
    <n v="6829.8998653859599"/>
    <n v="21510.14"/>
    <n v="0.28124177713394699"/>
    <n v="6049.55"/>
    <n v="330"/>
    <n v="64.182242424242418"/>
    <n v="17.331969696969697"/>
    <n v="1726"/>
    <n v="330"/>
    <n v="67.250113105226021"/>
    <n v="18.712054425714957"/>
    <n v="65.182242424242418"/>
    <n v="18.331969696969697"/>
    <n v="2015"/>
    <x v="0"/>
  </r>
  <r>
    <n v="5335"/>
    <s v="南昌丁公路店"/>
    <x v="5"/>
    <s v="直营"/>
    <m/>
    <x v="9"/>
    <d v="2009-12-12T00:00:00"/>
    <d v="2009-12-12T00:00:00"/>
    <n v="24542.468431682701"/>
    <n v="0.27530169751344902"/>
    <n v="6756.5832204124799"/>
    <n v="21506.79"/>
    <n v="0.27726499398561999"/>
    <n v="5963.08"/>
    <n v="330"/>
    <n v="64.172090909090912"/>
    <n v="17.069939393939393"/>
    <n v="3672"/>
    <n v="330"/>
    <n v="67.239639538856707"/>
    <n v="18.511186905239672"/>
    <n v="65.172090909090912"/>
    <n v="18.069939393939393"/>
    <n v="2009"/>
    <x v="0"/>
  </r>
  <r>
    <n v="7442"/>
    <s v="新建明矾路店"/>
    <x v="5"/>
    <s v="直营"/>
    <m/>
    <x v="4"/>
    <d v="2017-12-23T00:00:00"/>
    <d v="2017-12-23T00:00:00"/>
    <n v="24531.715"/>
    <n v="0.24879618959161401"/>
    <n v="6103.3972161474403"/>
    <n v="18870.55"/>
    <n v="0.27768612997501402"/>
    <n v="5240.09"/>
    <n v="330"/>
    <n v="56.183484848484845"/>
    <n v="14.879060606060607"/>
    <n v="739"/>
    <n v="330"/>
    <n v="67.210178082191774"/>
    <n v="16.721636208623124"/>
    <n v="57.183484848484845"/>
    <n v="15.879060606060607"/>
    <n v="2017"/>
    <x v="2"/>
  </r>
  <r>
    <n v="5260"/>
    <s v="南京湖西路店"/>
    <x v="3"/>
    <s v="直营"/>
    <m/>
    <x v="2"/>
    <d v="2008-03-28T00:00:00"/>
    <d v="2008-03-28T00:00:00"/>
    <n v="24516.425999999999"/>
    <n v="0.25775218978623998"/>
    <n v="6319.16248723231"/>
    <n v="16907.88"/>
    <n v="0.24449250881837301"/>
    <n v="4133.8500000000004"/>
    <n v="330"/>
    <n v="50.236000000000004"/>
    <n v="11.526818181818182"/>
    <n v="4296"/>
    <n v="330"/>
    <n v="67.168290410958903"/>
    <n v="17.312773937622769"/>
    <n v="51.236000000000004"/>
    <n v="12.526818181818182"/>
    <n v="2008"/>
    <x v="0"/>
  </r>
  <r>
    <n v="6978"/>
    <s v="武汉百步亭花园路店"/>
    <x v="8"/>
    <s v="直营"/>
    <m/>
    <x v="9"/>
    <d v="2014-10-18T00:00:00"/>
    <d v="2014-10-18T00:00:00"/>
    <n v="24495.045999999998"/>
    <n v="0.229959855575918"/>
    <n v="5632.8772404854699"/>
    <n v="21300.04"/>
    <n v="0.231496278880227"/>
    <n v="4930.88"/>
    <n v="330"/>
    <n v="63.545575757575762"/>
    <n v="13.942060606060606"/>
    <n v="1901"/>
    <n v="330"/>
    <n v="67.109715068493145"/>
    <n v="15.432540384891698"/>
    <n v="64.545575757575762"/>
    <n v="14.942060606060606"/>
    <n v="2014"/>
    <x v="0"/>
  </r>
  <r>
    <n v="7576"/>
    <s v="武汉大东门店"/>
    <x v="8"/>
    <s v="直营"/>
    <m/>
    <x v="3"/>
    <d v="2017-12-30T00:00:00"/>
    <d v="2017-12-30T00:00:00"/>
    <n v="24467.654999999999"/>
    <n v="0.265352942016158"/>
    <n v="6492.5642384863604"/>
    <n v="16311.77"/>
    <n v="0.28782406814220701"/>
    <n v="4694.92"/>
    <n v="330"/>
    <n v="48.429606060606062"/>
    <n v="13.227030303030304"/>
    <n v="732"/>
    <n v="330"/>
    <n v="67.034671232876704"/>
    <n v="17.787847228729756"/>
    <n v="49.429606060606062"/>
    <n v="14.227030303030304"/>
    <n v="2017"/>
    <x v="2"/>
  </r>
  <r>
    <n v="6034"/>
    <s v="采森南昌团结路店"/>
    <x v="5"/>
    <s v="直营"/>
    <s v="江西采森"/>
    <x v="9"/>
    <d v="2015-07-31T00:00:00"/>
    <d v="2015-07-31T00:00:00"/>
    <n v="24396.2985578236"/>
    <n v="0.26527938963287201"/>
    <n v="6471.8351907207498"/>
    <n v="21378.7"/>
    <n v="0.26417742893627799"/>
    <n v="5647.77"/>
    <n v="330"/>
    <n v="63.783939393939391"/>
    <n v="16.114454545454546"/>
    <n v="1615"/>
    <n v="330"/>
    <n v="66.839174131023569"/>
    <n v="17.73105531704315"/>
    <n v="64.783939393939391"/>
    <n v="17.114454545454546"/>
    <n v="2015"/>
    <x v="0"/>
  </r>
  <r>
    <n v="7896"/>
    <s v="宜昌南苑市场店"/>
    <x v="7"/>
    <s v="直营"/>
    <m/>
    <x v="0"/>
    <d v="2018-04-21T00:00:00"/>
    <d v="2018-04-21T00:00:00"/>
    <n v="24375.312000000002"/>
    <n v="0.27645199201920501"/>
    <n v="6738.6035584896299"/>
    <n v="15234.57"/>
    <n v="0.32103892659917499"/>
    <n v="4890.8900000000003"/>
    <n v="330"/>
    <n v="45.165363636363637"/>
    <n v="13.820878787878788"/>
    <n v="620"/>
    <n v="330"/>
    <n v="66.781676712328775"/>
    <n v="18.461927557505835"/>
    <n v="46.165363636363637"/>
    <n v="14.820878787878788"/>
    <n v="2018"/>
    <x v="4"/>
  </r>
  <r>
    <n v="5712"/>
    <s v="洪泽北京路店"/>
    <x v="3"/>
    <s v="直营"/>
    <m/>
    <x v="0"/>
    <d v="2015-02-07T00:00:00"/>
    <d v="2015-02-07T00:00:00"/>
    <n v="24361.928500000002"/>
    <n v="0.26547307310385099"/>
    <n v="6467.4360256312902"/>
    <n v="16801.330000000002"/>
    <n v="0.31461437874263498"/>
    <n v="5285.94"/>
    <n v="330"/>
    <n v="49.913121212121219"/>
    <n v="15.017999999999997"/>
    <n v="1789"/>
    <n v="330"/>
    <n v="66.745009589041103"/>
    <n v="17.719002809948741"/>
    <n v="50.913121212121219"/>
    <n v="16.017999999999997"/>
    <n v="2015"/>
    <x v="0"/>
  </r>
  <r>
    <n v="6171"/>
    <s v="株洲解放街店"/>
    <x v="4"/>
    <s v="直营"/>
    <m/>
    <x v="0"/>
    <d v="2015-12-29T00:00:00"/>
    <d v="2015-12-29T00:00:00"/>
    <n v="24329.736000000001"/>
    <n v="0.26598345991328998"/>
    <n v="6471.3073600569296"/>
    <n v="13516.52"/>
    <n v="0.16354727400248001"/>
    <n v="2210.59"/>
    <n v="330"/>
    <n v="39.959151515151518"/>
    <n v="5.6987575757575764"/>
    <n v="1464"/>
    <n v="330"/>
    <n v="66.656810958904117"/>
    <n v="17.729609205635423"/>
    <n v="40.959151515151518"/>
    <n v="6.6987575757575764"/>
    <n v="2015"/>
    <x v="0"/>
  </r>
  <r>
    <n v="5046"/>
    <s v="岳阳景源店"/>
    <x v="4"/>
    <s v="直营"/>
    <m/>
    <x v="0"/>
    <d v="2006-10-28T00:00:00"/>
    <d v="2006-10-28T00:00:00"/>
    <n v="24325.434000000001"/>
    <n v="0.25344694948392199"/>
    <n v="6165.2070421724802"/>
    <n v="13514.13"/>
    <n v="0.270709250244004"/>
    <n v="3658.4"/>
    <n v="330"/>
    <n v="39.951909090909091"/>
    <n v="10.086060606060606"/>
    <n v="4813"/>
    <n v="330"/>
    <n v="66.64502465753425"/>
    <n v="16.890978197732821"/>
    <n v="40.951909090909091"/>
    <n v="11.086060606060606"/>
    <n v="2006"/>
    <x v="0"/>
  </r>
  <r>
    <n v="6295"/>
    <s v="乡亲乐昌乐城解放路店"/>
    <x v="6"/>
    <s v="直营"/>
    <s v="韶关乡亲"/>
    <x v="0"/>
    <d v="2016-03-25T00:00:00"/>
    <d v="2016-03-25T00:00:00"/>
    <n v="24311.25"/>
    <n v="0.27983708428123799"/>
    <n v="6803.18931523225"/>
    <n v="16207.5"/>
    <n v="0.27011753817676998"/>
    <n v="4377.93"/>
    <n v="330"/>
    <n v="48.113636363636367"/>
    <n v="12.266454545454547"/>
    <n v="1377"/>
    <n v="330"/>
    <n v="66.606164383561648"/>
    <n v="18.638874836252739"/>
    <n v="49.113636363636367"/>
    <n v="13.266454545454547"/>
    <n v="2016"/>
    <x v="1"/>
  </r>
  <r>
    <n v="7301"/>
    <s v="湖北应城海山应置城分店"/>
    <x v="8"/>
    <s v="直营"/>
    <m/>
    <x v="4"/>
    <d v="2017-12-09T00:00:00"/>
    <d v="2017-12-09T00:00:00"/>
    <n v="24289.095000000001"/>
    <n v="0.26036194650913502"/>
    <n v="6323.9560531452998"/>
    <n v="16192.73"/>
    <n v="0.31127919751641597"/>
    <n v="5040.46"/>
    <n v="330"/>
    <n v="48.068878787878788"/>
    <n v="14.274121212121212"/>
    <n v="753"/>
    <n v="330"/>
    <n v="66.545465753424665"/>
    <n v="17.325906994918629"/>
    <n v="49.068878787878788"/>
    <n v="15.274121212121212"/>
    <n v="2017"/>
    <x v="2"/>
  </r>
  <r>
    <n v="5338"/>
    <s v="进贤街心花园店"/>
    <x v="5"/>
    <s v="直营"/>
    <m/>
    <x v="9"/>
    <d v="2010-01-29T00:00:00"/>
    <d v="2010-01-29T00:00:00"/>
    <n v="24260.590222841201"/>
    <n v="0.27424473436796099"/>
    <n v="6653.3391212730403"/>
    <n v="18355.22"/>
    <n v="0.29155575362212999"/>
    <n v="5351.57"/>
    <n v="330"/>
    <n v="54.621878787878792"/>
    <n v="15.216878787878787"/>
    <n v="3624"/>
    <n v="330"/>
    <n v="66.467370473537542"/>
    <n v="18.228326359652165"/>
    <n v="55.621878787878792"/>
    <n v="16.216878787878787"/>
    <n v="2010"/>
    <x v="0"/>
  </r>
  <r>
    <n v="5692"/>
    <s v="上饶兴隆路店"/>
    <x v="5"/>
    <s v="直营"/>
    <m/>
    <x v="9"/>
    <d v="2013-11-30T00:00:00"/>
    <d v="2013-11-30T00:00:00"/>
    <n v="24220.859"/>
    <n v="0.25936405736384999"/>
    <n v="6282.0202630777203"/>
    <n v="18631.43"/>
    <n v="0.28407803373117402"/>
    <n v="5292.78"/>
    <n v="330"/>
    <n v="55.458878787878788"/>
    <n v="15.038727272727272"/>
    <n v="2223"/>
    <n v="330"/>
    <n v="66.358517808219176"/>
    <n v="17.211014419391013"/>
    <n v="56.458878787878788"/>
    <n v="16.038727272727272"/>
    <n v="2013"/>
    <x v="0"/>
  </r>
  <r>
    <n v="8789"/>
    <s v="石家庄裕华店"/>
    <x v="9"/>
    <s v="控股"/>
    <s v="河北新兴"/>
    <x v="42"/>
    <d v="2013-01-29T00:00:00"/>
    <d v="2019-09-07T00:00:00"/>
    <n v="24129.4686666667"/>
    <n v="0.252482091484938"/>
    <n v="6092.2587153802797"/>
    <n v="2155.6999999999998"/>
    <n v="0.31509950364150902"/>
    <n v="679.26"/>
    <n v="75"/>
    <n v="27.742666666666665"/>
    <n v="8.0567999999999991"/>
    <n v="116"/>
    <n v="81"/>
    <n v="66.108133333333427"/>
    <n v="16.691119768165152"/>
    <n v="26.613580246913578"/>
    <n v="8.3859259259259264"/>
    <n v="2013"/>
    <x v="0"/>
  </r>
  <r>
    <n v="6006"/>
    <s v="南昌杨坊店"/>
    <x v="5"/>
    <s v="直营"/>
    <m/>
    <x v="3"/>
    <d v="2015-08-15T00:00:00"/>
    <d v="2015-08-15T00:00:00"/>
    <n v="24094.761142970499"/>
    <n v="0.277501209509673"/>
    <n v="6686.32536002099"/>
    <n v="21114.46"/>
    <n v="0.25699875819698897"/>
    <n v="5426.39"/>
    <n v="330"/>
    <n v="62.983212121212119"/>
    <n v="15.443606060606061"/>
    <n v="1600"/>
    <n v="330"/>
    <n v="66.013044227316442"/>
    <n v="18.318699616495863"/>
    <n v="63.983212121212119"/>
    <n v="16.443606060606061"/>
    <n v="2015"/>
    <x v="0"/>
  </r>
  <r>
    <n v="7201"/>
    <s v="南京墨香路店"/>
    <x v="3"/>
    <s v="直营"/>
    <m/>
    <x v="8"/>
    <d v="2017-08-26T00:00:00"/>
    <d v="2017-08-26T00:00:00"/>
    <n v="24021.019"/>
    <n v="0.26833396675222199"/>
    <n v="6445.6553137004903"/>
    <n v="16566.22"/>
    <n v="0.258791082093561"/>
    <n v="4287.1899999999996"/>
    <n v="330"/>
    <n v="49.20066666666667"/>
    <n v="11.991484848484847"/>
    <n v="858"/>
    <n v="330"/>
    <n v="65.811010958904106"/>
    <n v="17.659329626576685"/>
    <n v="50.20066666666667"/>
    <n v="12.991484848484847"/>
    <n v="2017"/>
    <x v="2"/>
  </r>
  <r>
    <n v="7888"/>
    <s v="邵阳李子园店"/>
    <x v="1"/>
    <s v="直营"/>
    <m/>
    <x v="0"/>
    <d v="2018-04-28T00:00:00"/>
    <d v="2018-04-28T00:00:00"/>
    <n v="23961.4229029126"/>
    <n v="0.26627086795747901"/>
    <n v="6380.2288738547604"/>
    <n v="2991.91"/>
    <n v="0.29544337897864598"/>
    <n v="883.94"/>
    <n v="103"/>
    <n v="28.04766990291262"/>
    <n v="7.5819417475728166"/>
    <n v="613"/>
    <n v="330"/>
    <n v="65.647733980582473"/>
    <n v="17.480079106451399"/>
    <n v="9.0663939393939383"/>
    <n v="2.6786060606060609"/>
    <n v="2018"/>
    <x v="4"/>
  </r>
  <r>
    <n v="6801"/>
    <s v="南京迈化路店"/>
    <x v="3"/>
    <s v="直营"/>
    <m/>
    <x v="8"/>
    <d v="2017-04-29T00:00:00"/>
    <d v="2017-04-29T00:00:00"/>
    <n v="23924.856"/>
    <n v="0.27858984323976699"/>
    <n v="6665.2218825740001"/>
    <n v="19937.38"/>
    <n v="0.28964036397962001"/>
    <n v="5774.67"/>
    <n v="330"/>
    <n v="59.416303030303034"/>
    <n v="16.498999999999999"/>
    <n v="977"/>
    <n v="330"/>
    <n v="65.547550684931508"/>
    <n v="18.260881870065752"/>
    <n v="60.416303030303034"/>
    <n v="17.498999999999999"/>
    <n v="2017"/>
    <x v="2"/>
  </r>
  <r>
    <n v="8490"/>
    <s v="长沙陡岭路店"/>
    <x v="4"/>
    <s v="直营"/>
    <m/>
    <x v="0"/>
    <d v="2018-09-28T00:00:00"/>
    <d v="2018-09-28T00:00:00"/>
    <n v="23906.502"/>
    <n v="0.26511271521680102"/>
    <n v="6337.9176565558801"/>
    <n v="13281.39"/>
    <n v="0.15258794448472601"/>
    <n v="2026.58"/>
    <n v="330"/>
    <n v="39.246636363636362"/>
    <n v="5.141151515151515"/>
    <n v="460"/>
    <n v="330"/>
    <n v="65.497265753424657"/>
    <n v="17.364157963166793"/>
    <n v="40.246636363636362"/>
    <n v="6.141151515151515"/>
    <n v="2018"/>
    <x v="4"/>
  </r>
  <r>
    <n v="5321"/>
    <s v="南京葛关路店"/>
    <x v="3"/>
    <s v="直营"/>
    <m/>
    <x v="8"/>
    <d v="2010-12-28T00:00:00"/>
    <d v="2010-12-28T00:00:00"/>
    <n v="23902.031999999999"/>
    <n v="0.26220648011602199"/>
    <n v="6267.2676783405204"/>
    <n v="16484.16"/>
    <n v="0.319075403296255"/>
    <n v="5259.69"/>
    <n v="330"/>
    <n v="48.951999999999998"/>
    <n v="14.938454545454544"/>
    <n v="3291"/>
    <n v="330"/>
    <n v="65.485019178082183"/>
    <n v="17.170596379015123"/>
    <n v="49.951999999999998"/>
    <n v="15.938454545454544"/>
    <n v="2010"/>
    <x v="0"/>
  </r>
  <r>
    <n v="6071"/>
    <s v="常德鸿升小区店"/>
    <x v="0"/>
    <s v="直营"/>
    <m/>
    <x v="0"/>
    <d v="2015-09-26T00:00:00"/>
    <d v="2015-09-26T00:00:00"/>
    <n v="23884.46"/>
    <n v="0.25650638423548899"/>
    <n v="6126.5164740171704"/>
    <n v="11942.23"/>
    <n v="0.34714454503053499"/>
    <n v="4145.68"/>
    <n v="330"/>
    <n v="35.188575757575755"/>
    <n v="11.562666666666667"/>
    <n v="1558"/>
    <n v="330"/>
    <n v="65.436876712328768"/>
    <n v="16.784976641142933"/>
    <n v="36.188575757575755"/>
    <n v="12.562666666666667"/>
    <n v="2015"/>
    <x v="0"/>
  </r>
  <r>
    <n v="8802"/>
    <s v="石家庄明珠花苑店"/>
    <x v="9"/>
    <s v="控股"/>
    <s v="河北新兴"/>
    <x v="47"/>
    <d v="2013-07-05T00:00:00"/>
    <d v="2019-09-07T00:00:00"/>
    <n v="23858.705000000002"/>
    <n v="0.272359859614204"/>
    <n v="6498.1535443767098"/>
    <n v="2074.67"/>
    <n v="0.26446615606337398"/>
    <n v="548.67999999999995"/>
    <n v="73"/>
    <n v="27.420136986301372"/>
    <n v="6.5161643835616427"/>
    <n v="116"/>
    <n v="81"/>
    <n v="65.366315068493151"/>
    <n v="17.803160395552631"/>
    <n v="25.613209876543209"/>
    <n v="6.7738271604938269"/>
    <n v="2013"/>
    <x v="0"/>
  </r>
  <r>
    <n v="6341"/>
    <s v="长沙东六路店"/>
    <x v="4"/>
    <s v="直营"/>
    <m/>
    <x v="0"/>
    <d v="2016-05-28T00:00:00"/>
    <d v="2016-05-28T00:00:00"/>
    <n v="23828.4715"/>
    <n v="0.22686967750288201"/>
    <n v="5405.95764459161"/>
    <n v="20720.41"/>
    <n v="0.25216875534798799"/>
    <n v="5225.04"/>
    <n v="330"/>
    <n v="61.789121212121209"/>
    <n v="14.833454545454545"/>
    <n v="1313"/>
    <n v="330"/>
    <n v="65.283483561643834"/>
    <n v="14.810842861894821"/>
    <n v="62.789121212121209"/>
    <n v="15.833454545454545"/>
    <n v="2016"/>
    <x v="1"/>
  </r>
  <r>
    <n v="6040"/>
    <s v="采森南昌新溪桥店"/>
    <x v="5"/>
    <s v="直营"/>
    <s v="江西采森"/>
    <x v="9"/>
    <d v="2015-07-31T00:00:00"/>
    <d v="2015-07-31T00:00:00"/>
    <n v="23709.2807511397"/>
    <n v="0.276664332825105"/>
    <n v="6559.5123407771698"/>
    <n v="20776.66"/>
    <n v="0.20890605130949799"/>
    <n v="4340.37"/>
    <n v="330"/>
    <n v="61.959575757575756"/>
    <n v="12.152636363636363"/>
    <n v="1615"/>
    <n v="330"/>
    <n v="64.956933564766302"/>
    <n v="17.971266687060741"/>
    <n v="62.959575757575756"/>
    <n v="13.152636363636363"/>
    <n v="2015"/>
    <x v="0"/>
  </r>
  <r>
    <n v="8868"/>
    <s v="石家庄北杜店"/>
    <x v="9"/>
    <s v="控股"/>
    <s v="河北新兴"/>
    <x v="26"/>
    <d v="2010-02-05T00:00:00"/>
    <d v="2019-09-07T00:00:00"/>
    <n v="23656.107611940301"/>
    <n v="0.27871944698539097"/>
    <n v="6593.4172314268999"/>
    <n v="1887.98"/>
    <n v="0.25195711818981098"/>
    <n v="475.69"/>
    <n v="67"/>
    <n v="27.178805970149256"/>
    <n v="6.0998507462686566"/>
    <n v="116"/>
    <n v="81"/>
    <n v="64.811253731343285"/>
    <n v="18.064156798429863"/>
    <n v="23.308395061728394"/>
    <n v="5.8727160493827162"/>
    <n v="2010"/>
    <x v="0"/>
  </r>
  <r>
    <n v="7467"/>
    <s v="徐州奔腾大道店"/>
    <x v="3"/>
    <s v="直营"/>
    <m/>
    <x v="0"/>
    <d v="2017-11-17T00:00:00"/>
    <d v="2017-11-17T00:00:00"/>
    <n v="23589.644"/>
    <n v="0.26771534460074897"/>
    <n v="6315.3096724689904"/>
    <n v="16268.72"/>
    <n v="0.22946058448359799"/>
    <n v="3733.03"/>
    <n v="330"/>
    <n v="48.299151515151515"/>
    <n v="10.312212121212122"/>
    <n v="775"/>
    <n v="330"/>
    <n v="64.629161643835616"/>
    <n v="17.302218280736959"/>
    <n v="49.299151515151515"/>
    <n v="11.312212121212122"/>
    <n v="2017"/>
    <x v="2"/>
  </r>
  <r>
    <n v="7524"/>
    <s v="京山联合广场店"/>
    <x v="7"/>
    <s v="直营"/>
    <m/>
    <x v="0"/>
    <d v="2018-02-06T00:00:00"/>
    <d v="2018-02-06T00:00:00"/>
    <n v="23587.759999999998"/>
    <n v="0.27803803663474902"/>
    <n v="6558.2944790116699"/>
    <n v="14742.35"/>
    <n v="0.33950625239531002"/>
    <n v="5005.12"/>
    <n v="330"/>
    <n v="43.673787878787877"/>
    <n v="14.167030303030304"/>
    <n v="694"/>
    <n v="330"/>
    <n v="64.623999999999995"/>
    <n v="17.967930079484027"/>
    <n v="44.673787878787877"/>
    <n v="15.167030303030304"/>
    <n v="2018"/>
    <x v="4"/>
  </r>
  <r>
    <n v="7515"/>
    <s v="广生堂津泰园店"/>
    <x v="7"/>
    <s v="直营"/>
    <m/>
    <x v="0"/>
    <d v="2017-12-23T00:00:00"/>
    <d v="2017-12-23T00:00:00"/>
    <n v="23575.279999999999"/>
    <n v="0.27827270557892902"/>
    <n v="6560.3569503808103"/>
    <n v="14734.55"/>
    <n v="0.29011269431370501"/>
    <n v="4274.68"/>
    <n v="330"/>
    <n v="43.650151515151514"/>
    <n v="11.953575757575759"/>
    <n v="739"/>
    <n v="330"/>
    <n v="64.589808219178082"/>
    <n v="17.973580685974824"/>
    <n v="44.650151515151514"/>
    <n v="12.953575757575759"/>
    <n v="2017"/>
    <x v="2"/>
  </r>
  <r>
    <n v="5311"/>
    <s v="宝船公园店"/>
    <x v="3"/>
    <s v="直营"/>
    <m/>
    <x v="2"/>
    <d v="2010-08-14T00:00:00"/>
    <d v="2010-08-14T00:00:00"/>
    <n v="23569.866000000002"/>
    <n v="0.27951536230471902"/>
    <n v="6588.1396344636796"/>
    <n v="16255.08"/>
    <n v="0.272881462287482"/>
    <n v="4435.71"/>
    <n v="330"/>
    <n v="48.25781818181818"/>
    <n v="12.441545454545455"/>
    <n v="3427"/>
    <n v="330"/>
    <n v="64.574975342465763"/>
    <n v="18.049697628667616"/>
    <n v="49.25781818181818"/>
    <n v="13.441545454545455"/>
    <n v="2010"/>
    <x v="0"/>
  </r>
  <r>
    <n v="9408"/>
    <s v="长沙青山路店"/>
    <x v="4"/>
    <s v="直营"/>
    <m/>
    <x v="0"/>
    <d v="2019-03-16T00:00:00"/>
    <d v="2019-03-16T00:00:00"/>
    <n v="23565.827794117598"/>
    <n v="0.250323100694755"/>
    <n v="5899.0710838621699"/>
    <n v="6526.19"/>
    <n v="0.15931500615213501"/>
    <n v="1039.72"/>
    <n v="187"/>
    <n v="33.899411764705881"/>
    <n v="4.5600000000000005"/>
    <n v="291"/>
    <n v="256"/>
    <n v="64.56391176470575"/>
    <n v="16.161838585923753"/>
    <n v="25.492929687499998"/>
    <n v="4.0614062500000001"/>
    <n v="2019"/>
    <x v="3"/>
  </r>
  <r>
    <n v="8976"/>
    <s v="北京鼓楼店"/>
    <x v="9"/>
    <s v="控股"/>
    <s v="河北新兴"/>
    <x v="29"/>
    <d v="2008-12-01T00:00:00"/>
    <d v="2019-09-20T00:00:00"/>
    <n v="23565.398584905699"/>
    <n v="0.27386027926172102"/>
    <n v="6453.62663737603"/>
    <n v="1487.75"/>
    <n v="0.26264493362460101"/>
    <n v="390.75"/>
    <n v="53"/>
    <n v="27.070754716981131"/>
    <n v="6.3726415094339623"/>
    <n v="103"/>
    <n v="68"/>
    <n v="64.562735849056708"/>
    <n v="17.681168869523368"/>
    <n v="21.878676470588236"/>
    <n v="5.7463235294117645"/>
    <n v="2008"/>
    <x v="0"/>
  </r>
  <r>
    <n v="5780"/>
    <s v="余姚低塘镇南路店"/>
    <x v="2"/>
    <s v="直营"/>
    <m/>
    <x v="0"/>
    <d v="2014-06-28T00:00:00"/>
    <d v="2014-06-28T00:00:00"/>
    <n v="23561.206776984502"/>
    <n v="0.266066374534637"/>
    <n v="6268.8448668131796"/>
    <n v="15404.31"/>
    <n v="0.38469168693696798"/>
    <n v="5925.91"/>
    <n v="330"/>
    <n v="45.67972727272727"/>
    <n v="16.957303030303031"/>
    <n v="2013"/>
    <n v="330"/>
    <n v="64.551251443793149"/>
    <n v="17.174917443323778"/>
    <n v="46.67972727272727"/>
    <n v="17.957303030303031"/>
    <n v="2014"/>
    <x v="0"/>
  </r>
  <r>
    <n v="5742"/>
    <s v="长沙白沙路店"/>
    <x v="4"/>
    <s v="直营"/>
    <m/>
    <x v="0"/>
    <d v="2014-04-30T00:00:00"/>
    <d v="2014-04-30T00:00:00"/>
    <n v="23551.034"/>
    <n v="0.243710307613828"/>
    <n v="5739.6297407637203"/>
    <n v="20479.16"/>
    <n v="0.205845356938468"/>
    <n v="4215.54"/>
    <n v="330"/>
    <n v="61.058060606060607"/>
    <n v="11.774363636363637"/>
    <n v="2072"/>
    <n v="330"/>
    <n v="64.523380821917812"/>
    <n v="15.725012988393754"/>
    <n v="62.058060606060607"/>
    <n v="12.774363636363637"/>
    <n v="2014"/>
    <x v="0"/>
  </r>
  <r>
    <n v="7681"/>
    <s v="永州黄古山路店"/>
    <x v="1"/>
    <s v="直营"/>
    <m/>
    <x v="0"/>
    <d v="2018-02-10T00:00:00"/>
    <d v="2018-02-10T00:00:00"/>
    <n v="23532.825761904802"/>
    <n v="0.26627086795747901"/>
    <n v="6266.1059411144997"/>
    <n v="5391.81"/>
    <n v="0.201051223986008"/>
    <n v="1084.03"/>
    <n v="189"/>
    <n v="27.52809523809524"/>
    <n v="4.7356084656084656"/>
    <n v="690"/>
    <n v="330"/>
    <n v="64.473495238095353"/>
    <n v="17.1674135373"/>
    <n v="16.338818181818183"/>
    <n v="3.284939393939394"/>
    <n v="2018"/>
    <x v="4"/>
  </r>
  <r>
    <n v="7492"/>
    <s v="枝江城南市场店"/>
    <x v="7"/>
    <s v="直营"/>
    <m/>
    <x v="0"/>
    <d v="2017-11-30T00:00:00"/>
    <d v="2017-11-30T00:00:00"/>
    <n v="23503.248"/>
    <n v="0.279364281311065"/>
    <n v="6565.9679859957296"/>
    <n v="14689.53"/>
    <n v="0.29414351582385501"/>
    <n v="4320.83"/>
    <n v="330"/>
    <n v="43.513727272727273"/>
    <n v="12.093424242424243"/>
    <n v="762"/>
    <n v="330"/>
    <n v="64.392460273972603"/>
    <n v="17.988953386289669"/>
    <n v="44.513727272727273"/>
    <n v="13.093424242424243"/>
    <n v="2017"/>
    <x v="2"/>
  </r>
  <r>
    <n v="7390"/>
    <s v="乐昌人民中路分店"/>
    <x v="6"/>
    <s v="直营"/>
    <m/>
    <x v="0"/>
    <d v="2017-10-28T00:00:00"/>
    <d v="2017-10-28T00:00:00"/>
    <n v="23502.959999999999"/>
    <n v="0.27742544374343903"/>
    <n v="6520.3191072843001"/>
    <n v="15668.64"/>
    <n v="0.25867018452143897"/>
    <n v="4053.01"/>
    <n v="330"/>
    <n v="46.480727272727272"/>
    <n v="11.281848484848485"/>
    <n v="795"/>
    <n v="330"/>
    <n v="64.391671232876703"/>
    <n v="17.863887965162466"/>
    <n v="47.480727272727272"/>
    <n v="12.281848484848485"/>
    <n v="2017"/>
    <x v="2"/>
  </r>
  <r>
    <n v="8881"/>
    <s v="石家庄益民店"/>
    <x v="9"/>
    <s v="控股"/>
    <s v="河北新兴"/>
    <x v="26"/>
    <d v="2010-07-29T00:00:00"/>
    <d v="2019-09-07T00:00:00"/>
    <n v="23467.891118421099"/>
    <n v="0.26984687772636601"/>
    <n v="6332.7371451282397"/>
    <n v="2124.5500000000002"/>
    <n v="0.33702666447012303"/>
    <n v="716.03"/>
    <n v="76"/>
    <n v="26.954605263157898"/>
    <n v="8.4214473684210525"/>
    <n v="116"/>
    <n v="81"/>
    <n v="64.295592105263282"/>
    <n v="17.349964781173259"/>
    <n v="26.229012345679013"/>
    <n v="8.8398765432098756"/>
    <n v="2010"/>
    <x v="0"/>
  </r>
  <r>
    <n v="8112"/>
    <s v="长沙北桥新村店"/>
    <x v="4"/>
    <s v="收购"/>
    <s v="庆元堂"/>
    <x v="50"/>
    <s v="2004年"/>
    <d v="2018-06-27T00:00:00"/>
    <n v="23462.657999999999"/>
    <n v="0.258860628752836"/>
    <n v="6073.5584020927599"/>
    <n v="13034.81"/>
    <n v="0.20271641857457101"/>
    <n v="2642.37"/>
    <n v="330"/>
    <n v="38.49942424242424"/>
    <n v="7.0071818181818184"/>
    <n v="553"/>
    <n v="330"/>
    <n v="64.281254794520549"/>
    <n v="16.63988603313085"/>
    <n v="39.49942424242424"/>
    <n v="8.0071818181818184"/>
    <n v="2004"/>
    <x v="0"/>
  </r>
  <r>
    <n v="7290"/>
    <s v="淮安翔宇北道店"/>
    <x v="3"/>
    <s v="直营"/>
    <m/>
    <x v="0"/>
    <d v="2017-11-11T00:00:00"/>
    <d v="2017-11-11T00:00:00"/>
    <n v="23438.67"/>
    <n v="0.26708995041470301"/>
    <n v="6260.2332080865899"/>
    <n v="16164.6"/>
    <n v="0.30673632505598702"/>
    <n v="4958.2700000000004"/>
    <n v="330"/>
    <n v="47.983636363636364"/>
    <n v="14.025060606060608"/>
    <n v="781"/>
    <n v="330"/>
    <n v="64.215534246575331"/>
    <n v="17.15132385777148"/>
    <n v="48.983636363636364"/>
    <n v="15.025060606060608"/>
    <n v="2017"/>
    <x v="2"/>
  </r>
  <r>
    <n v="6782"/>
    <s v="长沙红花坡路店"/>
    <x v="4"/>
    <s v="直营"/>
    <m/>
    <x v="0"/>
    <d v="2017-03-31T00:00:00"/>
    <d v="2017-03-31T00:00:00"/>
    <n v="23430.502499999999"/>
    <n v="0.24375253875808101"/>
    <n v="5711.2444687525604"/>
    <n v="20374.349999999999"/>
    <n v="0.23372770174263199"/>
    <n v="4762.05"/>
    <n v="330"/>
    <n v="60.74045454545454"/>
    <n v="13.430454545454547"/>
    <n v="1006"/>
    <n v="330"/>
    <n v="64.193157534246566"/>
    <n v="15.647245119870028"/>
    <n v="61.74045454545454"/>
    <n v="14.430454545454547"/>
    <n v="2017"/>
    <x v="2"/>
  </r>
  <r>
    <n v="7172"/>
    <s v="南京大新华府店"/>
    <x v="3"/>
    <s v="直营"/>
    <m/>
    <x v="8"/>
    <d v="2017-06-30T00:00:00"/>
    <d v="2017-06-30T00:00:00"/>
    <n v="23420.255000000001"/>
    <n v="0.26679721260642603"/>
    <n v="6248.4587525317102"/>
    <n v="16151.9"/>
    <n v="0.31033129229378598"/>
    <n v="5012.4399999999996"/>
    <n v="330"/>
    <n v="47.945151515151515"/>
    <n v="14.189212121212121"/>
    <n v="915"/>
    <n v="330"/>
    <n v="64.165082191780826"/>
    <n v="17.119065075429344"/>
    <n v="48.945151515151515"/>
    <n v="15.189212121212121"/>
    <n v="2017"/>
    <x v="2"/>
  </r>
  <r>
    <n v="5341"/>
    <s v="莲塘向阳路店"/>
    <x v="5"/>
    <s v="直营"/>
    <m/>
    <x v="9"/>
    <d v="2010-05-22T00:00:00"/>
    <d v="2010-05-22T00:00:00"/>
    <n v="23368.383999999998"/>
    <n v="0.27923431547296002"/>
    <n v="6525.2547099492704"/>
    <n v="17975.68"/>
    <n v="0.23447012852921301"/>
    <n v="4214.76"/>
    <n v="330"/>
    <n v="53.471757575757579"/>
    <n v="11.772"/>
    <n v="3511"/>
    <n v="330"/>
    <n v="64.022969863013699"/>
    <n v="17.877410164244576"/>
    <n v="54.471757575757579"/>
    <n v="12.772"/>
    <n v="2010"/>
    <x v="0"/>
  </r>
  <r>
    <n v="8724"/>
    <s v="石家庄晋州天民店"/>
    <x v="9"/>
    <s v="控股"/>
    <s v="河北新兴"/>
    <x v="26"/>
    <d v="2014-10-01T00:00:00"/>
    <d v="2019-09-07T00:00:00"/>
    <n v="23232.935608108099"/>
    <n v="0.22366173630432501"/>
    <n v="5196.3187175560397"/>
    <n v="2047.93"/>
    <n v="0.33438154624425598"/>
    <n v="684.79"/>
    <n v="74"/>
    <n v="26.67472972972973"/>
    <n v="8.2539189189189184"/>
    <n v="116"/>
    <n v="81"/>
    <n v="63.651878378378349"/>
    <n v="14.236489637139835"/>
    <n v="25.283086419753086"/>
    <n v="8.4541975308641977"/>
    <n v="2014"/>
    <x v="0"/>
  </r>
  <r>
    <n v="6276"/>
    <s v="乡亲翁源建设路店"/>
    <x v="6"/>
    <s v="直营"/>
    <s v="韶关乡亲"/>
    <x v="0"/>
    <d v="2016-03-25T00:00:00"/>
    <d v="2016-03-25T00:00:00"/>
    <n v="23197.994999999999"/>
    <n v="0.27224231503026702"/>
    <n v="6315.4758628605596"/>
    <n v="15465.33"/>
    <n v="0.28665925654350699"/>
    <n v="4433.28"/>
    <n v="330"/>
    <n v="45.864636363636365"/>
    <n v="12.434181818181818"/>
    <n v="1377"/>
    <n v="330"/>
    <n v="63.556150684931502"/>
    <n v="17.302673596878247"/>
    <n v="46.864636363636365"/>
    <n v="13.434181818181818"/>
    <n v="2016"/>
    <x v="1"/>
  </r>
  <r>
    <n v="5628"/>
    <s v="抚州大公路店"/>
    <x v="5"/>
    <s v="直营"/>
    <m/>
    <x v="9"/>
    <d v="2013-01-12T00:00:00"/>
    <d v="2013-01-12T00:00:00"/>
    <n v="23162.333999999999"/>
    <n v="0.275795625679295"/>
    <n v="6388.0703977228104"/>
    <n v="17817.18"/>
    <n v="0.30256864442072201"/>
    <n v="5390.92"/>
    <n v="330"/>
    <n v="52.991454545454545"/>
    <n v="15.336121212121213"/>
    <n v="2545"/>
    <n v="330"/>
    <n v="63.458449315068492"/>
    <n v="17.501562733487152"/>
    <n v="53.991454545454545"/>
    <n v="16.336121212121213"/>
    <n v="2013"/>
    <x v="0"/>
  </r>
  <r>
    <n v="7004"/>
    <s v="武汉龙江庭苑店"/>
    <x v="8"/>
    <s v="直营"/>
    <m/>
    <x v="3"/>
    <d v="2015-08-30T00:00:00"/>
    <d v="2015-08-30T00:00:00"/>
    <n v="23154.606"/>
    <n v="0.26268748630944699"/>
    <n v="6082.4252466256403"/>
    <n v="20134.439999999999"/>
    <n v="0.19616090638726499"/>
    <n v="3949.59"/>
    <n v="330"/>
    <n v="60.013454545454543"/>
    <n v="10.968454545454545"/>
    <n v="1585"/>
    <n v="330"/>
    <n v="63.437276712328767"/>
    <n v="16.664178757878467"/>
    <n v="61.013454545454543"/>
    <n v="11.968454545454545"/>
    <n v="2015"/>
    <x v="0"/>
  </r>
  <r>
    <n v="9059"/>
    <s v="唐山裕祥园店"/>
    <x v="9"/>
    <s v="控股"/>
    <s v="河北新兴"/>
    <x v="28"/>
    <d v="2016-09-05T00:00:00"/>
    <d v="2019-09-03T00:00:00"/>
    <n v="23059.266071428599"/>
    <n v="0.27871944698539097"/>
    <n v="6427.0658873175598"/>
    <n v="769.1"/>
    <n v="0.33385775581848898"/>
    <n v="256.77"/>
    <n v="28"/>
    <n v="26.467857142857145"/>
    <n v="8.1703571428571422"/>
    <n v="120"/>
    <n v="85"/>
    <n v="63.176071428571504"/>
    <n v="17.608399691280987"/>
    <n v="9.0482352941176476"/>
    <n v="3.0208235294117647"/>
    <n v="2016"/>
    <x v="1"/>
  </r>
  <r>
    <n v="8953"/>
    <s v="邯郸人和店"/>
    <x v="9"/>
    <s v="控股"/>
    <s v="河北新兴"/>
    <x v="28"/>
    <d v="2015-01-01T00:00:00"/>
    <d v="2019-09-03T00:00:00"/>
    <n v="23058.266666666699"/>
    <n v="0.27871944698539097"/>
    <n v="6426.7873337750098"/>
    <n v="988.8"/>
    <n v="0.47968244336569599"/>
    <n v="474.31"/>
    <n v="36"/>
    <n v="26.466666666666665"/>
    <n v="12.175277777777778"/>
    <n v="120"/>
    <n v="85"/>
    <n v="63.173333333333424"/>
    <n v="17.607636530890439"/>
    <n v="11.632941176470588"/>
    <n v="5.5801176470588238"/>
    <n v="2015"/>
    <x v="0"/>
  </r>
  <r>
    <n v="5385"/>
    <s v="湘潭下摄司店"/>
    <x v="4"/>
    <s v="直营"/>
    <m/>
    <x v="0"/>
    <d v="2011-06-18T00:00:00"/>
    <d v="2011-06-18T00:00:00"/>
    <n v="23043.312000000002"/>
    <n v="0.234849818030166"/>
    <n v="5411.7176300123401"/>
    <n v="12801.84"/>
    <n v="0.24933368953213"/>
    <n v="3191.93"/>
    <n v="330"/>
    <n v="37.793454545454544"/>
    <n v="8.6725151515151513"/>
    <n v="3119"/>
    <n v="330"/>
    <n v="63.132361643835623"/>
    <n v="14.826623643869425"/>
    <n v="38.793454545454544"/>
    <n v="9.6725151515151513"/>
    <n v="2011"/>
    <x v="0"/>
  </r>
  <r>
    <n v="6495"/>
    <s v="南昌县诚义路店"/>
    <x v="5"/>
    <s v="直营"/>
    <m/>
    <x v="3"/>
    <d v="2016-08-27T00:00:00"/>
    <d v="2016-08-27T00:00:00"/>
    <n v="22974.9"/>
    <n v="0.23539147899235599"/>
    <n v="5408.0956907014797"/>
    <n v="17673"/>
    <n v="0.185662875572908"/>
    <n v="3281.22"/>
    <n v="330"/>
    <n v="52.554545454545455"/>
    <n v="8.943090909090909"/>
    <n v="1222"/>
    <n v="330"/>
    <n v="62.944931506849322"/>
    <n v="14.816700522469807"/>
    <n v="53.554545454545455"/>
    <n v="9.943090909090909"/>
    <n v="2016"/>
    <x v="1"/>
  </r>
  <r>
    <n v="8497"/>
    <s v="武汉熊廷弼街店"/>
    <x v="8"/>
    <s v="直营"/>
    <m/>
    <x v="0"/>
    <d v="2018-10-20T00:00:00"/>
    <d v="2018-10-20T00:00:00"/>
    <n v="22927.091381751099"/>
    <n v="0.26690086492179499"/>
    <n v="6119.2605199303998"/>
    <n v="4805.42"/>
    <n v="0.26932089182631302"/>
    <n v="1294.2"/>
    <n v="133"/>
    <n v="35.130977443609027"/>
    <n v="8.730827067669173"/>
    <n v="438"/>
    <n v="330"/>
    <n v="62.813948991098904"/>
    <n v="16.765097314877806"/>
    <n v="14.561878787878788"/>
    <n v="3.9218181818181819"/>
    <n v="2018"/>
    <x v="4"/>
  </r>
  <r>
    <n v="9216"/>
    <s v="娄底东方豪苑店"/>
    <x v="4"/>
    <s v="直营"/>
    <m/>
    <x v="0"/>
    <d v="2018-12-29T00:00:00"/>
    <d v="2018-12-29T00:00:00"/>
    <n v="22871.291462500001"/>
    <n v="0.242441222834063"/>
    <n v="5544.9438699627599"/>
    <n v="6774.17"/>
    <n v="0.22529697365138501"/>
    <n v="1526.2"/>
    <n v="200"/>
    <n v="32.870849999999997"/>
    <n v="6.6310000000000002"/>
    <n v="368"/>
    <n v="330"/>
    <n v="62.661072500000003"/>
    <n v="15.191627040993863"/>
    <n v="20.52778787878788"/>
    <n v="4.624848484848485"/>
    <n v="2018"/>
    <x v="4"/>
  </r>
  <r>
    <n v="6237"/>
    <s v="南京中圣街店"/>
    <x v="3"/>
    <s v="直营"/>
    <m/>
    <x v="2"/>
    <d v="2016-03-12T00:00:00"/>
    <d v="2016-03-12T00:00:00"/>
    <n v="22838.558499999999"/>
    <n v="0.26317861323504999"/>
    <n v="6010.6201543175603"/>
    <n v="15750.73"/>
    <n v="0.28154123650141899"/>
    <n v="4434.4799999999996"/>
    <n v="330"/>
    <n v="46.729484848484844"/>
    <n v="12.43781818181818"/>
    <n v="1390"/>
    <n v="330"/>
    <n v="62.571393150684926"/>
    <n v="16.467452477582356"/>
    <n v="47.729484848484844"/>
    <n v="13.43781818181818"/>
    <n v="2016"/>
    <x v="1"/>
  </r>
  <r>
    <n v="8801"/>
    <s v="石家庄元南店"/>
    <x v="9"/>
    <s v="控股"/>
    <s v="河北新兴"/>
    <x v="47"/>
    <d v="2013-08-19T00:00:00"/>
    <d v="2019-09-07T00:00:00"/>
    <n v="22833.217605633799"/>
    <n v="0.27818333567203402"/>
    <n v="6351.8206376606204"/>
    <n v="1931.1"/>
    <n v="0.26521671586142598"/>
    <n v="512.16"/>
    <n v="71"/>
    <n v="26.198591549295774"/>
    <n v="6.213521126760563"/>
    <n v="116"/>
    <n v="81"/>
    <n v="62.556760563380273"/>
    <n v="17.402248322357863"/>
    <n v="23.840740740740738"/>
    <n v="6.3229629629629622"/>
    <n v="2013"/>
    <x v="0"/>
  </r>
  <r>
    <n v="6532"/>
    <s v="东乡景泰店"/>
    <x v="5"/>
    <s v="直营"/>
    <m/>
    <x v="9"/>
    <d v="2016-10-15T00:00:00"/>
    <d v="2016-10-15T00:00:00"/>
    <n v="22764.144"/>
    <n v="0.27644372822678498"/>
    <n v="6293.0048372514002"/>
    <n v="17510.88"/>
    <n v="0.27614774357428101"/>
    <n v="4835.59"/>
    <n v="330"/>
    <n v="52.063272727272732"/>
    <n v="13.65330303030303"/>
    <n v="1173"/>
    <n v="330"/>
    <n v="62.367517808219176"/>
    <n v="17.241109143154521"/>
    <n v="53.063272727272732"/>
    <n v="14.65330303030303"/>
    <n v="2016"/>
    <x v="1"/>
  </r>
  <r>
    <n v="6114"/>
    <s v="武汉隆泰堤角店"/>
    <x v="8"/>
    <s v="直营"/>
    <s v="武汉隆泰"/>
    <x v="9"/>
    <d v="2015-09-25T00:00:00"/>
    <d v="2015-09-25T00:00:00"/>
    <n v="22681.933000000001"/>
    <n v="0.236169096376705"/>
    <n v="5356.77162068696"/>
    <n v="19723.419999999998"/>
    <n v="0.28183094007023102"/>
    <n v="5558.67"/>
    <n v="330"/>
    <n v="58.767939393939386"/>
    <n v="15.844454545454546"/>
    <n v="1559"/>
    <n v="330"/>
    <n v="62.142282191780822"/>
    <n v="14.676086632019068"/>
    <n v="59.767939393939386"/>
    <n v="16.844454545454546"/>
    <n v="2015"/>
    <x v="0"/>
  </r>
  <r>
    <n v="5909"/>
    <s v="南京新亭路店"/>
    <x v="3"/>
    <s v="直营"/>
    <m/>
    <x v="2"/>
    <d v="2015-03-21T00:00:00"/>
    <d v="2015-03-21T00:00:00"/>
    <n v="22666.719000000001"/>
    <n v="0.26934248747421102"/>
    <n v="6105.1104783389601"/>
    <n v="15632.22"/>
    <n v="0.30008149834124598"/>
    <n v="4690.9399999999996"/>
    <n v="330"/>
    <n v="46.370363636363635"/>
    <n v="13.214969696969696"/>
    <n v="1747"/>
    <n v="330"/>
    <n v="62.1006"/>
    <n v="16.726330077640988"/>
    <n v="47.370363636363635"/>
    <n v="14.214969696969696"/>
    <n v="2015"/>
    <x v="0"/>
  </r>
  <r>
    <n v="7325"/>
    <s v="府苑小区二店"/>
    <x v="3"/>
    <s v="收购"/>
    <s v="江苏大盛"/>
    <x v="11"/>
    <d v="2003-12-01T00:00:00"/>
    <d v="2017-09-01T00:00:00"/>
    <n v="22650.420999999998"/>
    <n v="0.25885340342895302"/>
    <n v="5863.1385649486301"/>
    <n v="15620.98"/>
    <n v="0.38232812538009803"/>
    <n v="5972.34"/>
    <n v="330"/>
    <n v="46.336303030303029"/>
    <n v="17.097999999999999"/>
    <n v="852"/>
    <n v="330"/>
    <n v="62.055947945205475"/>
    <n v="16.063393328626383"/>
    <n v="47.336303030303029"/>
    <n v="18.097999999999999"/>
    <n v="2003"/>
    <x v="0"/>
  </r>
  <r>
    <n v="7094"/>
    <s v="宜昌伍临路店"/>
    <x v="7"/>
    <s v="直营"/>
    <m/>
    <x v="0"/>
    <d v="2015-06-27T00:00:00"/>
    <d v="2015-06-27T00:00:00"/>
    <n v="22615.295999999998"/>
    <n v="0.27860089180945302"/>
    <n v="6300.6416341347604"/>
    <n v="14134.56"/>
    <n v="0.32611556355486099"/>
    <n v="4609.5"/>
    <n v="330"/>
    <n v="41.832000000000001"/>
    <n v="12.968181818181819"/>
    <n v="1649"/>
    <n v="330"/>
    <n v="61.959715068493146"/>
    <n v="17.262031874341808"/>
    <n v="42.832000000000001"/>
    <n v="13.968181818181819"/>
    <n v="2015"/>
    <x v="0"/>
  </r>
  <r>
    <n v="6562"/>
    <s v="南昌京东南大道店"/>
    <x v="5"/>
    <s v="直营"/>
    <m/>
    <x v="3"/>
    <d v="2016-10-22T00:00:00"/>
    <d v="2016-10-22T00:00:00"/>
    <n v="22599.581070168901"/>
    <n v="0.273777014136108"/>
    <n v="6187.2458261177599"/>
    <n v="19804.22"/>
    <n v="0.234591920307894"/>
    <n v="4645.91"/>
    <n v="330"/>
    <n v="59.012787878787883"/>
    <n v="13.078515151515152"/>
    <n v="1166"/>
    <n v="330"/>
    <n v="61.916660466216165"/>
    <n v="16.951358427719889"/>
    <n v="60.012787878787883"/>
    <n v="14.078515151515152"/>
    <n v="2016"/>
    <x v="1"/>
  </r>
  <r>
    <n v="7024"/>
    <s v="武汉车辆厂店"/>
    <x v="8"/>
    <s v="直营"/>
    <s v="武汉厚德堂"/>
    <x v="9"/>
    <d v="2016-01-30T00:00:00"/>
    <d v="2016-01-30T00:00:00"/>
    <n v="22497.737499999999"/>
    <n v="0.24471997811521901"/>
    <n v="5505.6458286419402"/>
    <n v="19563.25"/>
    <n v="0.22103893780430101"/>
    <n v="4324.24"/>
    <n v="330"/>
    <n v="58.282575757575756"/>
    <n v="12.103757575757575"/>
    <n v="1432"/>
    <n v="330"/>
    <n v="61.637636986301366"/>
    <n v="15.08396117436148"/>
    <n v="59.282575757575756"/>
    <n v="13.103757575757575"/>
    <n v="2016"/>
    <x v="1"/>
  </r>
  <r>
    <n v="8292"/>
    <s v="南通工农路店"/>
    <x v="3"/>
    <s v="直营"/>
    <m/>
    <x v="0"/>
    <d v="2018-09-21T00:00:00"/>
    <d v="2018-09-21T00:00:00"/>
    <n v="22474.1788649999"/>
    <n v="0.27507922634484799"/>
    <n v="6182.1797349199096"/>
    <n v="10204.67"/>
    <n v="0.243208256611924"/>
    <n v="2481.86"/>
    <n v="252"/>
    <n v="39.494722222222222"/>
    <n v="8.8486507936507941"/>
    <n v="467"/>
    <n v="330"/>
    <n v="61.573092780821646"/>
    <n v="16.937478725807971"/>
    <n v="30.923242424242424"/>
    <n v="7.5207878787878792"/>
    <n v="2018"/>
    <x v="4"/>
  </r>
  <r>
    <n v="7225"/>
    <s v="韶关乐昌市兴业茗居店"/>
    <x v="6"/>
    <s v="直营"/>
    <m/>
    <x v="0"/>
    <d v="2017-07-29T00:00:00"/>
    <d v="2017-07-29T00:00:00"/>
    <n v="22458.555"/>
    <n v="0.27725109663819397"/>
    <n v="6226.6590026591903"/>
    <n v="14972.37"/>
    <n v="0.276882684571648"/>
    <n v="4145.59"/>
    <n v="330"/>
    <n v="44.370818181818187"/>
    <n v="11.562393939393941"/>
    <n v="886"/>
    <n v="330"/>
    <n v="61.530287671232877"/>
    <n v="17.05933973331285"/>
    <n v="45.370818181818187"/>
    <n v="12.562393939393941"/>
    <n v="2017"/>
    <x v="2"/>
  </r>
  <r>
    <n v="6234"/>
    <s v="南京新河一村店"/>
    <x v="3"/>
    <s v="直营"/>
    <s v="江苏开心"/>
    <x v="0"/>
    <d v="2016-03-22T00:00:00"/>
    <d v="2016-03-22T00:00:00"/>
    <n v="22448.943500000001"/>
    <n v="0.274518404913415"/>
    <n v="6162.6481616113797"/>
    <n v="15482.03"/>
    <n v="0.26823226669887601"/>
    <n v="4152.78"/>
    <n v="330"/>
    <n v="45.915242424242429"/>
    <n v="11.584181818181817"/>
    <n v="1380"/>
    <n v="330"/>
    <n v="61.503954794520553"/>
    <n v="16.883967566058576"/>
    <n v="46.915242424242429"/>
    <n v="12.584181818181817"/>
    <n v="2016"/>
    <x v="1"/>
  </r>
  <r>
    <n v="5724"/>
    <s v="衡阳首峰店"/>
    <x v="1"/>
    <s v="直营"/>
    <m/>
    <x v="0"/>
    <d v="2014-03-29T00:00:00"/>
    <d v="2014-03-29T00:00:00"/>
    <n v="22425.439999999999"/>
    <n v="0.24036856149872499"/>
    <n v="5390.3707537759701"/>
    <n v="11212.72"/>
    <n v="0.13629520758567101"/>
    <n v="1528.24"/>
    <n v="330"/>
    <n v="32.977939393939394"/>
    <n v="3.6310303030303031"/>
    <n v="2104"/>
    <n v="330"/>
    <n v="61.43956164383561"/>
    <n v="14.768139051441015"/>
    <n v="33.977939393939394"/>
    <n v="4.6310303030303031"/>
    <n v="2014"/>
    <x v="0"/>
  </r>
  <r>
    <n v="7125"/>
    <s v="宜昌金岭路店"/>
    <x v="7"/>
    <s v="直营"/>
    <m/>
    <x v="0"/>
    <d v="2016-10-22T00:00:00"/>
    <d v="2016-10-22T00:00:00"/>
    <n v="22393.743999999999"/>
    <n v="0.27845864359003702"/>
    <n v="6235.7315791425299"/>
    <n v="13996.09"/>
    <n v="0.36738046125739499"/>
    <n v="5141.8900000000103"/>
    <n v="330"/>
    <n v="41.412393939393937"/>
    <n v="14.58148484848488"/>
    <n v="1166"/>
    <n v="330"/>
    <n v="61.352723287671232"/>
    <n v="17.084196107239809"/>
    <n v="42.412393939393937"/>
    <n v="15.58148484848488"/>
    <n v="2016"/>
    <x v="1"/>
  </r>
  <r>
    <n v="6289"/>
    <s v="乡亲南雄雄州大道建设路店"/>
    <x v="6"/>
    <s v="直营"/>
    <s v="韶关乡亲"/>
    <x v="0"/>
    <d v="2016-03-25T00:00:00"/>
    <d v="2016-03-25T00:00:00"/>
    <n v="22293.974999999999"/>
    <n v="0.27269661890868202"/>
    <n v="6079.4916045346799"/>
    <n v="14862.65"/>
    <n v="0.27754135366169602"/>
    <n v="4125"/>
    <n v="330"/>
    <n v="44.038333333333334"/>
    <n v="11.5"/>
    <n v="1377"/>
    <n v="330"/>
    <n v="61.07938356164383"/>
    <n v="16.656141382286794"/>
    <n v="45.038333333333334"/>
    <n v="12.5"/>
    <n v="2016"/>
    <x v="1"/>
  </r>
  <r>
    <n v="6122"/>
    <s v="南京安泰村店"/>
    <x v="3"/>
    <s v="直营"/>
    <m/>
    <x v="2"/>
    <d v="2015-09-19T00:00:00"/>
    <d v="2015-09-19T00:00:00"/>
    <n v="22268.911499999998"/>
    <n v="0.27621013737581301"/>
    <n v="6150.8991046248202"/>
    <n v="15357.87"/>
    <n v="0.319588588782168"/>
    <n v="4908.2"/>
    <n v="330"/>
    <n v="45.539000000000001"/>
    <n v="13.873333333333333"/>
    <n v="1565"/>
    <n v="330"/>
    <n v="61.010716438356162"/>
    <n v="16.851778368835124"/>
    <n v="46.539000000000001"/>
    <n v="14.873333333333333"/>
    <n v="2015"/>
    <x v="0"/>
  </r>
  <r>
    <n v="8698"/>
    <s v="北郡店"/>
    <x v="9"/>
    <s v="控股"/>
    <s v="河北新兴"/>
    <x v="27"/>
    <d v="2013-10-24T00:00:00"/>
    <d v="2019-09-07T00:00:00"/>
    <n v="22243.1521428571"/>
    <n v="0.27750939848588202"/>
    <n v="6172.6837715942402"/>
    <n v="2040.17"/>
    <n v="0.24246018714126799"/>
    <n v="494.66"/>
    <n v="77"/>
    <n v="25.495714285714286"/>
    <n v="5.4241558441558446"/>
    <n v="116"/>
    <n v="81"/>
    <n v="60.940142857142739"/>
    <n v="16.911462387929426"/>
    <n v="25.187283950617285"/>
    <n v="6.1069135802469141"/>
    <n v="2013"/>
    <x v="0"/>
  </r>
  <r>
    <n v="6543"/>
    <s v="衡阳向明路店"/>
    <x v="1"/>
    <s v="直营"/>
    <m/>
    <x v="0"/>
    <d v="2016-09-24T00:00:00"/>
    <d v="2016-09-24T00:00:00"/>
    <n v="22226.48"/>
    <n v="0.24333506704510399"/>
    <n v="5408.4820009766599"/>
    <n v="11113.24"/>
    <n v="0.197364584945524"/>
    <n v="2193.36"/>
    <n v="330"/>
    <n v="32.676484848484847"/>
    <n v="5.6465454545454552"/>
    <n v="1194"/>
    <n v="330"/>
    <n v="60.894465753424655"/>
    <n v="14.81775890678537"/>
    <n v="33.676484848484847"/>
    <n v="6.6465454545454552"/>
    <n v="2016"/>
    <x v="1"/>
  </r>
  <r>
    <n v="8711"/>
    <s v="石家庄鹿泉北斗路店"/>
    <x v="9"/>
    <s v="控股"/>
    <s v="河北新兴"/>
    <x v="51"/>
    <d v="2014-05-12T00:00:00"/>
    <d v="2019-09-07T00:00:00"/>
    <n v="22220.445666666699"/>
    <n v="0.244800762299792"/>
    <n v="5439.5820378411099"/>
    <n v="1191.0899999999999"/>
    <n v="0.14958567362667799"/>
    <n v="178.17"/>
    <n v="45"/>
    <n v="25.468666666666664"/>
    <n v="2.9593333333333329"/>
    <n v="116"/>
    <n v="81"/>
    <n v="60.877933333333424"/>
    <n v="14.902964487235918"/>
    <n v="14.704814814814814"/>
    <n v="2.1996296296296296"/>
    <n v="2014"/>
    <x v="0"/>
  </r>
  <r>
    <n v="5425"/>
    <s v="南京朝天宫店"/>
    <x v="3"/>
    <s v="直营"/>
    <m/>
    <x v="2"/>
    <d v="2011-09-30T00:00:00"/>
    <d v="2011-09-30T00:00:00"/>
    <n v="22204.981"/>
    <n v="0.27006381799776702"/>
    <n v="5996.7619474278699"/>
    <n v="15313.78"/>
    <n v="0.26443503824659897"/>
    <n v="4049.5"/>
    <n v="330"/>
    <n v="45.405393939393939"/>
    <n v="11.271212121212121"/>
    <n v="3015"/>
    <n v="330"/>
    <n v="60.835564383561646"/>
    <n v="16.429484787473616"/>
    <n v="46.405393939393939"/>
    <n v="12.271212121212121"/>
    <n v="2011"/>
    <x v="0"/>
  </r>
  <r>
    <n v="9193"/>
    <s v="南县世纪康宝塔湖店"/>
    <x v="0"/>
    <s v="收购"/>
    <s v="南县世纪康"/>
    <x v="32"/>
    <d v="2018-11-16T00:00:00"/>
    <d v="2018-11-16T00:00:00"/>
    <n v="22198.819485018001"/>
    <n v="0.26687556093849502"/>
    <n v="5924.3224022365803"/>
    <n v="8379.8700000000008"/>
    <n v="0.24866495542293601"/>
    <n v="2083.7800000000002"/>
    <n v="312"/>
    <n v="25.858557692307695"/>
    <n v="5.6787820512820515"/>
    <n v="411"/>
    <n v="330"/>
    <n v="60.818683520597261"/>
    <n v="16.231020280100221"/>
    <n v="25.393545454545457"/>
    <n v="6.3144848484848488"/>
    <n v="2018"/>
    <x v="4"/>
  </r>
  <r>
    <n v="7359"/>
    <s v="南京葛关路二店"/>
    <x v="3"/>
    <s v="直营"/>
    <m/>
    <x v="8"/>
    <d v="2018-01-20T00:00:00"/>
    <d v="2018-01-20T00:00:00"/>
    <n v="22194.483"/>
    <n v="0.24430064623732101"/>
    <n v="5422.1265398032401"/>
    <n v="15306.54"/>
    <n v="0.28599605136105199"/>
    <n v="4377.6099999999997"/>
    <n v="330"/>
    <n v="45.383454545454548"/>
    <n v="12.265484848484848"/>
    <n v="711"/>
    <n v="330"/>
    <n v="60.806802739726031"/>
    <n v="14.855141204940384"/>
    <n v="46.383454545454548"/>
    <n v="13.265484848484848"/>
    <n v="2018"/>
    <x v="4"/>
  </r>
  <r>
    <n v="8746"/>
    <s v="石家庄留营店"/>
    <x v="9"/>
    <s v="控股"/>
    <s v="河北新兴"/>
    <x v="27"/>
    <d v="2015-07-22T00:00:00"/>
    <d v="2019-09-07T00:00:00"/>
    <n v="22083.327333333302"/>
    <n v="0.26538002849860798"/>
    <n v="5860.4740370640902"/>
    <n v="1972.9"/>
    <n v="0.232971767448933"/>
    <n v="459.63"/>
    <n v="75"/>
    <n v="25.305333333333333"/>
    <n v="5.1284000000000001"/>
    <n v="116"/>
    <n v="81"/>
    <n v="60.502266666666578"/>
    <n v="16.056093252230383"/>
    <n v="24.35679012345679"/>
    <n v="5.6744444444444442"/>
    <n v="2015"/>
    <x v="0"/>
  </r>
  <r>
    <n v="8111"/>
    <s v="长沙星城世家店"/>
    <x v="4"/>
    <s v="收购"/>
    <s v="庆元堂"/>
    <x v="50"/>
    <s v="2008年"/>
    <d v="2018-06-27T00:00:00"/>
    <n v="22075.901999999998"/>
    <n v="0.25158047565637998"/>
    <n v="5553.8659257036297"/>
    <n v="12264.39"/>
    <n v="0.18408661172712201"/>
    <n v="2257.71"/>
    <n v="330"/>
    <n v="36.164818181818177"/>
    <n v="5.8415454545454546"/>
    <n v="553"/>
    <n v="330"/>
    <n v="60.481923287671229"/>
    <n v="15.216071029325013"/>
    <n v="37.164818181818177"/>
    <n v="6.8415454545454546"/>
    <n v="2008"/>
    <x v="0"/>
  </r>
  <r>
    <n v="7006"/>
    <s v="武汉友益街店"/>
    <x v="8"/>
    <s v="直营"/>
    <m/>
    <x v="3"/>
    <d v="2015-07-31T00:00:00"/>
    <d v="2015-07-31T00:00:00"/>
    <n v="22057.287499999999"/>
    <n v="0.26060087431130902"/>
    <n v="5748.1484074359096"/>
    <n v="19180.25"/>
    <n v="0.192601243466587"/>
    <n v="3694.14"/>
    <n v="330"/>
    <n v="57.1219696969697"/>
    <n v="10.194363636363637"/>
    <n v="1615"/>
    <n v="330"/>
    <n v="60.430924657534241"/>
    <n v="15.748351801194273"/>
    <n v="58.1219696969697"/>
    <n v="11.194363636363637"/>
    <n v="2015"/>
    <x v="0"/>
  </r>
  <r>
    <n v="7283"/>
    <s v="增城万达路口店"/>
    <x v="6"/>
    <s v="收购"/>
    <s v="益荔康信"/>
    <x v="10"/>
    <d v="2016-01-18T00:00:00"/>
    <d v="2018-05-28T00:00:00"/>
    <n v="22048.552020014798"/>
    <n v="0.26113839076518702"/>
    <n v="5757.7233932091804"/>
    <n v="11437.61"/>
    <n v="0.21670873547882799"/>
    <n v="2478.63"/>
    <n v="329"/>
    <n v="33.764772036474163"/>
    <n v="6.5338297872340432"/>
    <n v="583"/>
    <n v="330"/>
    <n v="60.406991835656981"/>
    <n v="15.774584638929261"/>
    <n v="34.659424242424244"/>
    <n v="7.5110000000000001"/>
    <n v="2016"/>
    <x v="1"/>
  </r>
  <r>
    <n v="6036"/>
    <s v="采森青山路店"/>
    <x v="5"/>
    <s v="直营"/>
    <s v="江西采森"/>
    <x v="9"/>
    <d v="2015-07-31T00:00:00"/>
    <d v="2015-07-31T00:00:00"/>
    <n v="22021.451774404301"/>
    <n v="0.23556587886847999"/>
    <n v="5187.5026411973904"/>
    <n v="19297.599999999999"/>
    <n v="0.195759576320371"/>
    <n v="3777.69"/>
    <n v="330"/>
    <n v="57.477575757575757"/>
    <n v="10.447545454545455"/>
    <n v="1615"/>
    <n v="330"/>
    <n v="60.332744587409046"/>
    <n v="14.212336003280521"/>
    <n v="58.477575757575757"/>
    <n v="11.447545454545455"/>
    <n v="2015"/>
    <x v="0"/>
  </r>
  <r>
    <n v="5801"/>
    <s v="湘潭解放南路店"/>
    <x v="4"/>
    <s v="直营"/>
    <m/>
    <x v="0"/>
    <d v="2014-06-28T00:00:00"/>
    <d v="2014-06-28T00:00:00"/>
    <n v="22008.905999999999"/>
    <n v="0.22503654483865901"/>
    <n v="4952.8081619188297"/>
    <n v="12227.17"/>
    <n v="0.30822913233397398"/>
    <n v="3768.77"/>
    <n v="330"/>
    <n v="36.0520303030303"/>
    <n v="10.420515151515151"/>
    <n v="2013"/>
    <n v="330"/>
    <n v="60.298372602739725"/>
    <n v="13.569337429914603"/>
    <n v="37.0520303030303"/>
    <n v="11.420515151515151"/>
    <n v="2014"/>
    <x v="0"/>
  </r>
  <r>
    <n v="6130"/>
    <s v="南京女人街店"/>
    <x v="3"/>
    <s v="直营"/>
    <m/>
    <x v="2"/>
    <d v="2015-11-30T00:00:00"/>
    <d v="2015-11-30T00:00:00"/>
    <n v="22001.053"/>
    <n v="0.26489275245449001"/>
    <n v="5827.9194860671196"/>
    <n v="15173.14"/>
    <n v="0.26614794300981898"/>
    <n v="4038.3"/>
    <n v="330"/>
    <n v="44.979212121212122"/>
    <n v="11.237272727272728"/>
    <n v="1493"/>
    <n v="330"/>
    <n v="60.276857534246574"/>
    <n v="15.966902701553753"/>
    <n v="45.979212121212122"/>
    <n v="12.237272727272728"/>
    <n v="2015"/>
    <x v="0"/>
  </r>
  <r>
    <n v="8047"/>
    <s v="娄底三元市场店"/>
    <x v="4"/>
    <s v="直营"/>
    <m/>
    <x v="0"/>
    <d v="2018-06-23T00:00:00"/>
    <d v="2018-06-23T00:00:00"/>
    <n v="21986.518966836698"/>
    <n v="0.26709416746850501"/>
    <n v="5872.4709789777498"/>
    <n v="6381.87"/>
    <n v="8.5109850247654703E-2"/>
    <n v="543.16"/>
    <n v="196"/>
    <n v="31.560561224489796"/>
    <n v="1.7712244897959182"/>
    <n v="557"/>
    <n v="330"/>
    <n v="60.237038265306026"/>
    <n v="16.088961586240412"/>
    <n v="19.338999999999999"/>
    <n v="1.6459393939393938"/>
    <n v="2018"/>
    <x v="4"/>
  </r>
  <r>
    <n v="5902"/>
    <s v="吉首吉新路店"/>
    <x v="0"/>
    <s v="直营"/>
    <m/>
    <x v="0"/>
    <d v="2015-01-31T00:00:00"/>
    <d v="2015-01-31T00:00:00"/>
    <n v="21968.080000000002"/>
    <n v="0.26467577639467998"/>
    <n v="5814.4186299004396"/>
    <n v="10984.04"/>
    <n v="0.33394088149715401"/>
    <n v="3668.02"/>
    <n v="330"/>
    <n v="32.284969696969696"/>
    <n v="10.115212121212121"/>
    <n v="1796"/>
    <n v="330"/>
    <n v="60.186520547945207"/>
    <n v="15.929914054521753"/>
    <n v="33.284969696969696"/>
    <n v="11.115212121212121"/>
    <n v="2015"/>
    <x v="0"/>
  </r>
  <r>
    <n v="6260"/>
    <s v="乡亲金沙店"/>
    <x v="6"/>
    <s v="直营"/>
    <s v="韶关乡亲"/>
    <x v="0"/>
    <d v="2016-03-25T00:00:00"/>
    <d v="2016-03-25T00:00:00"/>
    <n v="21953.43"/>
    <n v="0.27619097695012501"/>
    <n v="6063.3392791061797"/>
    <n v="14635.62"/>
    <n v="0.334205178871821"/>
    <n v="4891.3"/>
    <n v="330"/>
    <n v="43.350363636363639"/>
    <n v="13.822121212121212"/>
    <n v="1377"/>
    <n v="330"/>
    <n v="60.146383561643837"/>
    <n v="16.611888435907343"/>
    <n v="44.350363636363639"/>
    <n v="14.822121212121212"/>
    <n v="2016"/>
    <x v="1"/>
  </r>
  <r>
    <n v="5002"/>
    <s v="常德紫桥店"/>
    <x v="0"/>
    <s v="直营"/>
    <m/>
    <x v="0"/>
    <d v="2001-12-08T00:00:00"/>
    <d v="2001-12-08T00:00:00"/>
    <n v="21951.86"/>
    <n v="0.26540784603608603"/>
    <n v="5826.1958790857198"/>
    <n v="10975.93"/>
    <n v="0.315829273692525"/>
    <n v="3466.52"/>
    <n v="330"/>
    <n v="32.260393939393943"/>
    <n v="9.5046060606060614"/>
    <n v="6598"/>
    <n v="330"/>
    <n v="60.142082191780823"/>
    <n v="15.962180490645807"/>
    <n v="33.260393939393943"/>
    <n v="10.504606060606061"/>
    <n v="2001"/>
    <x v="0"/>
  </r>
  <r>
    <n v="5607"/>
    <s v="镇江花山路店"/>
    <x v="3"/>
    <s v="直营"/>
    <m/>
    <x v="0"/>
    <d v="2012-11-30T00:00:00"/>
    <d v="2012-11-30T00:00:00"/>
    <n v="21914.6185"/>
    <n v="0.26948494232465298"/>
    <n v="5905.6597025392703"/>
    <n v="15113.53"/>
    <n v="0.29260139755570003"/>
    <n v="4422.24"/>
    <n v="330"/>
    <n v="44.798575757575762"/>
    <n v="12.400727272727272"/>
    <n v="2588"/>
    <n v="330"/>
    <n v="60.040050684931508"/>
    <n v="16.179889595998002"/>
    <n v="45.798575757575762"/>
    <n v="13.400727272727272"/>
    <n v="2012"/>
    <x v="0"/>
  </r>
  <r>
    <n v="8694"/>
    <s v="石家庄裕丰店"/>
    <x v="9"/>
    <s v="控股"/>
    <s v="河北新兴"/>
    <x v="42"/>
    <d v="2013-09-25T00:00:00"/>
    <d v="2019-09-07T00:00:00"/>
    <n v="21879.832533333301"/>
    <n v="0.266609145976823"/>
    <n v="5833.3634658279097"/>
    <n v="1954.72"/>
    <n v="0.225152451502005"/>
    <n v="440.11"/>
    <n v="75"/>
    <n v="25.062933333333334"/>
    <n v="4.8681333333333336"/>
    <n v="116"/>
    <n v="81"/>
    <n v="59.944746666666582"/>
    <n v="15.981817714597012"/>
    <n v="24.132345679012346"/>
    <n v="5.4334567901234569"/>
    <n v="2013"/>
    <x v="0"/>
  </r>
  <r>
    <n v="8781"/>
    <s v="石家庄建明店"/>
    <x v="9"/>
    <s v="控股"/>
    <s v="河北新兴"/>
    <x v="26"/>
    <d v="2018-02-01T00:00:00"/>
    <d v="2019-08-29T00:00:00"/>
    <n v="21868.643618421102"/>
    <n v="0.25873426462135601"/>
    <n v="5658.1674248786803"/>
    <n v="1979.77"/>
    <n v="0.19726533890300399"/>
    <n v="390.54"/>
    <n v="76"/>
    <n v="25.049605263157893"/>
    <n v="4.138684210526316"/>
    <n v="125"/>
    <n v="90"/>
    <n v="59.914092105263293"/>
    <n v="15.501828561311452"/>
    <n v="21.997444444444444"/>
    <n v="4.3393333333333333"/>
    <n v="2018"/>
    <x v="4"/>
  </r>
  <r>
    <n v="6467"/>
    <s v="广生堂三湾路店"/>
    <x v="7"/>
    <s v="直营"/>
    <s v="鄂中广生堂"/>
    <x v="0"/>
    <d v="2016-07-19T00:00:00"/>
    <d v="2016-07-19T00:00:00"/>
    <n v="21835.968000000001"/>
    <n v="0.27354294904925602"/>
    <n v="5973.0750820651801"/>
    <n v="13647.48"/>
    <n v="0.35769387462007601"/>
    <n v="4881.62"/>
    <n v="330"/>
    <n v="40.356000000000002"/>
    <n v="13.792787878787879"/>
    <n v="1261"/>
    <n v="330"/>
    <n v="59.8245698630137"/>
    <n v="16.364589265932"/>
    <n v="41.356000000000002"/>
    <n v="14.792787878787879"/>
    <n v="2016"/>
    <x v="1"/>
  </r>
  <r>
    <n v="9277"/>
    <s v="长沙园艺路店"/>
    <x v="4"/>
    <s v="直营"/>
    <m/>
    <x v="0"/>
    <d v="2019-01-26T00:00:00"/>
    <d v="2019-01-26T00:00:00"/>
    <n v="21834.181075819699"/>
    <n v="0.241710258692098"/>
    <n v="5277.5455561664803"/>
    <n v="7889.73"/>
    <n v="0.117382977617739"/>
    <n v="926.12"/>
    <n v="244"/>
    <n v="31.334959016393441"/>
    <n v="2.7955737704918033"/>
    <n v="340"/>
    <n v="305"/>
    <n v="59.819674180327944"/>
    <n v="14.459028921004055"/>
    <n v="25.867967213114753"/>
    <n v="3.0364590163934428"/>
    <n v="2019"/>
    <x v="3"/>
  </r>
  <r>
    <n v="8704"/>
    <s v="石家庄鹿泉聚诚店"/>
    <x v="9"/>
    <s v="控股"/>
    <s v="河北新兴"/>
    <x v="26"/>
    <d v="2014-04-28T00:00:00"/>
    <d v="2019-09-07T00:00:00"/>
    <n v="21821.595000000001"/>
    <n v="0.27779755751399898"/>
    <n v="6061.9857920596896"/>
    <n v="1897.53"/>
    <n v="0.34713548665897198"/>
    <n v="658.7"/>
    <n v="73"/>
    <n v="24.993561643835616"/>
    <n v="8.0232876712328771"/>
    <n v="116"/>
    <n v="81"/>
    <n v="59.785191780821918"/>
    <n v="16.608180252218329"/>
    <n v="23.426296296296297"/>
    <n v="8.1320987654320991"/>
    <n v="2014"/>
    <x v="0"/>
  </r>
  <r>
    <n v="5100"/>
    <s v="吉首武陵东路店"/>
    <x v="0"/>
    <s v="直营"/>
    <m/>
    <x v="0"/>
    <d v="2009-07-18T00:00:00"/>
    <d v="2009-07-18T00:00:00"/>
    <n v="21803.18"/>
    <n v="0.26588266500069901"/>
    <n v="5797.0876038899396"/>
    <n v="10901.59"/>
    <n v="0.293393899422011"/>
    <n v="3198.46"/>
    <n v="330"/>
    <n v="32.035121212121211"/>
    <n v="8.6923030303030302"/>
    <n v="3819"/>
    <n v="330"/>
    <n v="59.734739726027399"/>
    <n v="15.882431791479286"/>
    <n v="33.035121212121211"/>
    <n v="9.6923030303030302"/>
    <n v="2009"/>
    <x v="0"/>
  </r>
  <r>
    <n v="6325"/>
    <s v="慈利笔架西路店"/>
    <x v="0"/>
    <s v="直营"/>
    <m/>
    <x v="0"/>
    <d v="2016-05-28T00:00:00"/>
    <d v="2016-05-28T00:00:00"/>
    <n v="21738.22"/>
    <n v="0.26687556093849502"/>
    <n v="5801.3996563044102"/>
    <n v="10869.11"/>
    <n v="0.34246778255073301"/>
    <n v="3722.32"/>
    <n v="330"/>
    <n v="31.936696969696975"/>
    <n v="10.279757575757577"/>
    <n v="1313"/>
    <n v="330"/>
    <n v="59.556767123287678"/>
    <n v="15.894245633710712"/>
    <n v="32.936696969696975"/>
    <n v="11.279757575757577"/>
    <n v="2016"/>
    <x v="1"/>
  </r>
  <r>
    <n v="7599"/>
    <s v="南京泰亿店"/>
    <x v="3"/>
    <s v="直营"/>
    <m/>
    <x v="20"/>
    <d v="2018-06-30T00:00:00"/>
    <d v="2018-06-30T00:00:00"/>
    <n v="21683.718484618399"/>
    <n v="0.27011703567059298"/>
    <n v="5857.14175938075"/>
    <n v="7032.68"/>
    <n v="0.19707707445810099"/>
    <n v="1385.98"/>
    <n v="180"/>
    <n v="38.070444444444448"/>
    <n v="6.6998888888888892"/>
    <n v="550"/>
    <n v="330"/>
    <n v="59.40744790306411"/>
    <n v="16.046963724330823"/>
    <n v="21.311151515151515"/>
    <n v="4.1999393939393936"/>
    <n v="2018"/>
    <x v="4"/>
  </r>
  <r>
    <n v="6962"/>
    <s v="武汉梨花园路店"/>
    <x v="8"/>
    <s v="直营"/>
    <m/>
    <x v="9"/>
    <d v="2014-05-17T00:00:00"/>
    <d v="2014-05-17T00:00:00"/>
    <n v="21680.28"/>
    <n v="0.22183208892759601"/>
    <n v="4809.3818009351799"/>
    <n v="14453.52"/>
    <n v="0.246119976310269"/>
    <n v="3557.3"/>
    <n v="330"/>
    <n v="42.798545454545454"/>
    <n v="9.7796969696969711"/>
    <n v="2055"/>
    <n v="330"/>
    <n v="59.398027397260272"/>
    <n v="13.176388495712821"/>
    <n v="43.798545454545454"/>
    <n v="10.779696969696971"/>
    <n v="2014"/>
    <x v="0"/>
  </r>
  <r>
    <n v="6799"/>
    <s v="南昌赣通路店"/>
    <x v="5"/>
    <s v="直营"/>
    <m/>
    <x v="3"/>
    <d v="2017-03-31T00:00:00"/>
    <d v="2017-03-31T00:00:00"/>
    <n v="21672.716405122199"/>
    <n v="0.27804172305811897"/>
    <n v="6025.91941263013"/>
    <n v="18992"/>
    <n v="0.24414858887952801"/>
    <n v="4636.87"/>
    <n v="330"/>
    <n v="56.551515151515154"/>
    <n v="13.051121212121211"/>
    <n v="1006"/>
    <n v="330"/>
    <n v="59.377305219512877"/>
    <n v="16.509368253781179"/>
    <n v="57.551515151515154"/>
    <n v="14.051121212121211"/>
    <n v="2017"/>
    <x v="2"/>
  </r>
  <r>
    <n v="7303"/>
    <s v="韶关仁化丹霞新城分店"/>
    <x v="6"/>
    <s v="直营"/>
    <m/>
    <x v="0"/>
    <d v="2017-08-26T00:00:00"/>
    <d v="2017-08-26T00:00:00"/>
    <n v="21570.09"/>
    <n v="0.27037756501792198"/>
    <n v="5832.0684114174301"/>
    <n v="14380.06"/>
    <n v="0.35034832956190698"/>
    <n v="5038.03"/>
    <n v="330"/>
    <n v="42.575939393939393"/>
    <n v="14.266757575757575"/>
    <n v="858"/>
    <n v="330"/>
    <n v="59.096136986301367"/>
    <n v="15.978269620321726"/>
    <n v="43.575939393939393"/>
    <n v="15.266757575757575"/>
    <n v="2017"/>
    <x v="2"/>
  </r>
  <r>
    <n v="8100"/>
    <s v="荆门南苑小区店"/>
    <x v="7"/>
    <s v="直营"/>
    <m/>
    <x v="0"/>
    <d v="2018-06-30T00:00:00"/>
    <d v="2018-06-30T00:00:00"/>
    <n v="21554.704000000002"/>
    <n v="0.26985936368361302"/>
    <n v="5816.7387058286304"/>
    <n v="13471.69"/>
    <n v="0.32499634418547302"/>
    <n v="4378.25"/>
    <n v="330"/>
    <n v="39.82330303030303"/>
    <n v="12.267424242424243"/>
    <n v="550"/>
    <n v="330"/>
    <n v="59.05398356164384"/>
    <n v="15.936270426927754"/>
    <n v="40.82330303030303"/>
    <n v="13.267424242424243"/>
    <n v="2018"/>
    <x v="4"/>
  </r>
  <r>
    <n v="7346"/>
    <s v="荆州监利宫门口店"/>
    <x v="7"/>
    <s v="直营"/>
    <m/>
    <x v="0"/>
    <d v="2017-09-23T00:00:00"/>
    <d v="2017-09-23T00:00:00"/>
    <n v="21551.212624502299"/>
    <n v="0.28004207637777301"/>
    <n v="6035.24633182449"/>
    <n v="2148.4899999999998"/>
    <n v="0.34489339024151799"/>
    <n v="741"/>
    <n v="70"/>
    <n v="29.692714285714281"/>
    <n v="9.5857142857142854"/>
    <n v="830"/>
    <n v="330"/>
    <n v="59.044418149321366"/>
    <n v="16.534921457053397"/>
    <n v="6.510575757575757"/>
    <n v="2.2454545454545456"/>
    <n v="2017"/>
    <x v="2"/>
  </r>
  <r>
    <n v="8701"/>
    <s v="石家庄井陉矿区百康源店"/>
    <x v="9"/>
    <s v="控股"/>
    <s v="河北新兴"/>
    <x v="26"/>
    <d v="2014-04-13T00:00:00"/>
    <d v="2019-09-07T00:00:00"/>
    <n v="21540.152662337699"/>
    <n v="0.26276811240107001"/>
    <n v="5660.0652559133496"/>
    <n v="1975.69"/>
    <n v="0.13595250266995301"/>
    <n v="268.60000000000002"/>
    <n v="77"/>
    <n v="24.658311688311688"/>
    <n v="2.4883116883116885"/>
    <n v="116"/>
    <n v="81"/>
    <n v="59.014116883116984"/>
    <n v="15.507028098392739"/>
    <n v="24.391234567901236"/>
    <n v="3.3160493827160495"/>
    <n v="2014"/>
    <x v="0"/>
  </r>
  <r>
    <n v="7157"/>
    <s v="宜昌夷陵大道店"/>
    <x v="7"/>
    <s v="直营"/>
    <m/>
    <x v="0"/>
    <d v="2017-06-10T00:00:00"/>
    <d v="2017-06-10T00:00:00"/>
    <n v="21522.000517245098"/>
    <n v="0.27638705234158001"/>
    <n v="5948.4022834553398"/>
    <n v="3586.18"/>
    <n v="0.29699568900612899"/>
    <n v="1065.08"/>
    <n v="117"/>
    <n v="29.65111111111111"/>
    <n v="8.1032478632478622"/>
    <n v="935"/>
    <n v="330"/>
    <n v="58.964384978753692"/>
    <n v="16.29699255741189"/>
    <n v="10.867212121212122"/>
    <n v="3.2275151515151514"/>
    <n v="2017"/>
    <x v="2"/>
  </r>
  <r>
    <n v="9107"/>
    <s v="为民幸福里店"/>
    <x v="9"/>
    <s v="控股"/>
    <s v="河北新兴"/>
    <x v="29"/>
    <d v="2012-06-01T00:00:00"/>
    <d v="2019-08-29T00:00:00"/>
    <n v="21439.062631578901"/>
    <n v="0.27"/>
    <n v="5788.5469105263201"/>
    <n v="970.44"/>
    <n v="0.44293310251020201"/>
    <n v="429.84"/>
    <n v="38"/>
    <n v="24.537894736842105"/>
    <n v="10.311578947368421"/>
    <n v="125"/>
    <n v="90"/>
    <n v="58.737157894736718"/>
    <n v="15.859032631578959"/>
    <n v="10.782666666666668"/>
    <n v="4.7759999999999998"/>
    <n v="2012"/>
    <x v="0"/>
  </r>
  <r>
    <n v="5433"/>
    <s v="南昌龙王庙店"/>
    <x v="5"/>
    <s v="直营"/>
    <m/>
    <x v="9"/>
    <d v="2011-10-29T00:00:00"/>
    <d v="2011-10-29T00:00:00"/>
    <n v="21402.720369873001"/>
    <n v="0.25768160112626298"/>
    <n v="5515.0872533665597"/>
    <n v="18755.400000000001"/>
    <n v="0.27112884822504502"/>
    <n v="5085.13"/>
    <n v="330"/>
    <n v="55.834545454545456"/>
    <n v="14.409484848484849"/>
    <n v="2986"/>
    <n v="330"/>
    <n v="58.637590054446576"/>
    <n v="15.109828091415231"/>
    <n v="56.834545454545456"/>
    <n v="15.409484848484849"/>
    <n v="2011"/>
    <x v="0"/>
  </r>
  <r>
    <n v="7590"/>
    <s v="南京竹山路店"/>
    <x v="3"/>
    <s v="直营"/>
    <m/>
    <x v="20"/>
    <d v="2018-05-19T00:00:00"/>
    <d v="2018-05-19T00:00:00"/>
    <n v="21394.3981099456"/>
    <n v="0.26710853558730302"/>
    <n v="5714.6263489193198"/>
    <n v="12065.88"/>
    <n v="0.21835953946168901"/>
    <n v="2634.7"/>
    <n v="313"/>
    <n v="37.549137380191688"/>
    <n v="7.4175718849840244"/>
    <n v="592"/>
    <n v="330"/>
    <n v="58.614789342316712"/>
    <n v="15.656510544984437"/>
    <n v="36.563272727272725"/>
    <n v="7.9839393939393934"/>
    <n v="2018"/>
    <x v="4"/>
  </r>
  <r>
    <n v="8240"/>
    <s v="泰州市百姓人凤城国际店"/>
    <x v="3"/>
    <s v="控股"/>
    <s v="百姓人"/>
    <x v="21"/>
    <d v="2017-12-23T00:00:00"/>
    <d v="2019-04-18T00:00:00"/>
    <n v="21373.748276720999"/>
    <n v="0.27912840532493099"/>
    <n v="5966.0202722976201"/>
    <n v="4390.3599999999997"/>
    <n v="0.19533705664227999"/>
    <n v="857.6"/>
    <n v="114"/>
    <n v="37.511929824561399"/>
    <n v="6.5228070175438599"/>
    <n v="258"/>
    <n v="223"/>
    <n v="58.558214456769861"/>
    <n v="16.34526101999348"/>
    <n v="19.687713004484305"/>
    <n v="3.8457399103139016"/>
    <n v="2017"/>
    <x v="2"/>
  </r>
  <r>
    <n v="7120"/>
    <s v="荆门掇刀水产路店"/>
    <x v="7"/>
    <s v="直营"/>
    <m/>
    <x v="0"/>
    <d v="2016-07-23T00:00:00"/>
    <d v="2016-07-23T00:00:00"/>
    <n v="21348.16"/>
    <n v="0.25372193664667902"/>
    <n v="5416.4964990431699"/>
    <n v="13342.6"/>
    <n v="0.33052553475334601"/>
    <n v="4410.07"/>
    <n v="330"/>
    <n v="39.43212121212121"/>
    <n v="12.363848484848484"/>
    <n v="1257"/>
    <n v="330"/>
    <n v="58.488109589041095"/>
    <n v="14.839716435734712"/>
    <n v="40.43212121212121"/>
    <n v="13.363848484848484"/>
    <n v="2016"/>
    <x v="1"/>
  </r>
  <r>
    <n v="5643"/>
    <s v="徐州复兴南路店"/>
    <x v="3"/>
    <s v="直营"/>
    <m/>
    <x v="0"/>
    <d v="2013-05-28T00:00:00"/>
    <d v="2013-05-28T00:00:00"/>
    <n v="21293.409500000002"/>
    <n v="0.25246609046889601"/>
    <n v="5375.8638492182499"/>
    <n v="14685.11"/>
    <n v="0.29258275899874098"/>
    <n v="4296.6099999999997"/>
    <n v="330"/>
    <n v="43.500333333333337"/>
    <n v="12.020030303030302"/>
    <n v="2409"/>
    <n v="330"/>
    <n v="58.338108219178089"/>
    <n v="14.72839410744726"/>
    <n v="44.500333333333337"/>
    <n v="13.020030303030302"/>
    <n v="2013"/>
    <x v="0"/>
  </r>
  <r>
    <n v="8313"/>
    <s v="荆门星球广场店"/>
    <x v="7"/>
    <s v="直营"/>
    <m/>
    <x v="0"/>
    <d v="2018-08-18T00:00:00"/>
    <d v="2018-08-18T00:00:00"/>
    <n v="21277.826160206801"/>
    <n v="0.27465103812317099"/>
    <n v="5843.9770439051699"/>
    <n v="9909.2000000000098"/>
    <n v="6.0465022403422997E-2"/>
    <n v="599.16"/>
    <n v="327"/>
    <n v="29.303363914373119"/>
    <n v="0.83229357798165138"/>
    <n v="501"/>
    <n v="330"/>
    <n v="58.295414137552882"/>
    <n v="16.010896010699096"/>
    <n v="30.027878787878819"/>
    <n v="1.8156363636363635"/>
    <n v="2018"/>
    <x v="4"/>
  </r>
  <r>
    <n v="5594"/>
    <s v="抚州瑶坪路店"/>
    <x v="5"/>
    <s v="直营"/>
    <m/>
    <x v="9"/>
    <d v="2012-11-24T00:00:00"/>
    <d v="2012-11-24T00:00:00"/>
    <n v="21276.645"/>
    <n v="0.25171387387611099"/>
    <n v="5355.6267360367901"/>
    <n v="16366.65"/>
    <n v="0.29565977154762901"/>
    <n v="4838.96"/>
    <n v="330"/>
    <n v="48.595909090909089"/>
    <n v="13.663515151515151"/>
    <n v="2594"/>
    <n v="330"/>
    <n v="58.292178082191782"/>
    <n v="14.67294996174463"/>
    <n v="49.595909090909089"/>
    <n v="14.663515151515151"/>
    <n v="2012"/>
    <x v="0"/>
  </r>
  <r>
    <n v="5847"/>
    <s v="邵东汽车西站店"/>
    <x v="1"/>
    <s v="直营"/>
    <m/>
    <x v="0"/>
    <d v="2015-01-25T00:00:00"/>
    <d v="2015-01-25T00:00:00"/>
    <n v="21197.98"/>
    <n v="0.245187675847819"/>
    <n v="5197.4834488685501"/>
    <n v="10598.99"/>
    <n v="0.31727362701540401"/>
    <n v="3362.78"/>
    <n v="330"/>
    <n v="31.118151515151517"/>
    <n v="9.1902424242424257"/>
    <n v="1802"/>
    <n v="330"/>
    <n v="58.076657534246571"/>
    <n v="14.239680681831643"/>
    <n v="32.118151515151517"/>
    <n v="10.190242424242426"/>
    <n v="2015"/>
    <x v="0"/>
  </r>
  <r>
    <n v="6690"/>
    <s v="桃源御景园店"/>
    <x v="0"/>
    <s v="直营"/>
    <m/>
    <x v="0"/>
    <d v="2016-12-31T00:00:00"/>
    <d v="2016-12-31T00:00:00"/>
    <n v="21197.448"/>
    <n v="0.264663316684147"/>
    <n v="5610.1868929197399"/>
    <n v="11776.36"/>
    <n v="0.40742810172243399"/>
    <n v="4798.0200000000004"/>
    <n v="330"/>
    <n v="34.685939393939393"/>
    <n v="13.539454545454547"/>
    <n v="1096"/>
    <n v="330"/>
    <n v="58.075200000000002"/>
    <n v="15.370375049095177"/>
    <n v="35.685939393939393"/>
    <n v="14.539454545454547"/>
    <n v="2016"/>
    <x v="1"/>
  </r>
  <r>
    <n v="5626"/>
    <s v="株洲公园路店"/>
    <x v="4"/>
    <s v="直营"/>
    <m/>
    <x v="0"/>
    <d v="2012-12-29T00:00:00"/>
    <d v="2012-12-29T00:00:00"/>
    <n v="21162.905999999999"/>
    <n v="0.24781848438170201"/>
    <n v="5244.55929003243"/>
    <n v="11757.17"/>
    <n v="0.22402755084769499"/>
    <n v="2633.93"/>
    <n v="330"/>
    <n v="34.627787878787878"/>
    <n v="6.9816060606060599"/>
    <n v="2559"/>
    <n v="330"/>
    <n v="57.980564383561642"/>
    <n v="14.368655589129945"/>
    <n v="35.627787878787878"/>
    <n v="7.9816060606060599"/>
    <n v="2012"/>
    <x v="0"/>
  </r>
  <r>
    <n v="8778"/>
    <s v="石家庄辛集清河湾小区店"/>
    <x v="9"/>
    <s v="控股"/>
    <s v="河北新兴"/>
    <x v="27"/>
    <d v="2018-06-30T00:00:00"/>
    <d v="2019-09-07T00:00:00"/>
    <n v="21147.6677631579"/>
    <n v="0.269321167332706"/>
    <n v="5695.5145683379196"/>
    <n v="1914.5"/>
    <n v="0.16045965003917501"/>
    <n v="307.2"/>
    <n v="76"/>
    <n v="24.190789473684209"/>
    <n v="3.0421052631578949"/>
    <n v="116"/>
    <n v="81"/>
    <n v="57.938815789473701"/>
    <n v="15.60414950229567"/>
    <n v="23.635802469135804"/>
    <n v="3.7925925925925923"/>
    <n v="2018"/>
    <x v="4"/>
  </r>
  <r>
    <n v="5796"/>
    <s v="南昌蓝天碧水店"/>
    <x v="5"/>
    <s v="直营"/>
    <m/>
    <x v="3"/>
    <d v="2014-06-28T00:00:00"/>
    <d v="2014-06-28T00:00:00"/>
    <n v="20980.940003903299"/>
    <n v="0.25233512495549698"/>
    <n v="5294.2281175687203"/>
    <n v="18385.79"/>
    <n v="0.234569197189786"/>
    <n v="4312.74"/>
    <n v="330"/>
    <n v="54.714515151515151"/>
    <n v="12.06890909090909"/>
    <n v="2013"/>
    <n v="330"/>
    <n v="57.482027407954241"/>
    <n v="14.504734568681426"/>
    <n v="55.714515151515151"/>
    <n v="13.06890909090909"/>
    <n v="2014"/>
    <x v="0"/>
  </r>
  <r>
    <n v="5422"/>
    <s v="东乡恒安西路店"/>
    <x v="5"/>
    <s v="直营"/>
    <m/>
    <x v="9"/>
    <d v="2011-10-15T00:00:00"/>
    <d v="2011-10-15T00:00:00"/>
    <n v="20980.323"/>
    <n v="0.26122160292742902"/>
    <n v="5480.5136039952104"/>
    <n v="16138.71"/>
    <n v="0.28755148335895497"/>
    <n v="4640.71"/>
    <n v="330"/>
    <n v="47.905181818181816"/>
    <n v="13.062757575757576"/>
    <n v="3000"/>
    <n v="330"/>
    <n v="57.480336986301374"/>
    <n v="15.015105764370439"/>
    <n v="48.905181818181816"/>
    <n v="14.062757575757576"/>
    <n v="2011"/>
    <x v="0"/>
  </r>
  <r>
    <n v="5063"/>
    <s v="吉首人民北路店"/>
    <x v="0"/>
    <s v="直营"/>
    <m/>
    <x v="0"/>
    <d v="2008-03-22T00:00:00"/>
    <d v="2008-03-22T00:00:00"/>
    <n v="20954.62"/>
    <n v="0.25570727794804798"/>
    <n v="5358.2488406357297"/>
    <n v="10477.31"/>
    <n v="0.311525572880825"/>
    <n v="3263.95"/>
    <n v="330"/>
    <n v="30.74942424242424"/>
    <n v="8.8907575757575756"/>
    <n v="4302"/>
    <n v="330"/>
    <n v="57.409917808219177"/>
    <n v="14.680133809960903"/>
    <n v="31.74942424242424"/>
    <n v="9.8907575757575756"/>
    <n v="2008"/>
    <x v="0"/>
  </r>
  <r>
    <n v="8492"/>
    <s v="抚州赣东大道店(原抚临路)"/>
    <x v="5"/>
    <s v="直营"/>
    <m/>
    <x v="9"/>
    <d v="2018-10-27T00:00:00"/>
    <d v="2018-10-27T00:00:00"/>
    <n v="20953.395925373101"/>
    <n v="0.27202687643758899"/>
    <n v="5699.8868443393603"/>
    <n v="14793.23"/>
    <n v="0.32634928274622899"/>
    <n v="4827.76"/>
    <n v="330"/>
    <n v="43.827969696969696"/>
    <n v="13.629575757575758"/>
    <n v="431"/>
    <n v="330"/>
    <n v="57.406564179104386"/>
    <n v="15.616128340655782"/>
    <n v="44.827969696969696"/>
    <n v="14.629575757575758"/>
    <n v="2018"/>
    <x v="4"/>
  </r>
  <r>
    <n v="5071"/>
    <s v="湘潭岳塘店"/>
    <x v="4"/>
    <s v="直营"/>
    <m/>
    <x v="0"/>
    <d v="2008-05-24T00:00:00"/>
    <d v="2008-05-24T00:00:00"/>
    <n v="20952.216"/>
    <n v="0.26423377771185402"/>
    <n v="5536.2831851147503"/>
    <n v="11640.12"/>
    <n v="0.17590368484173699"/>
    <n v="2047.54"/>
    <n v="330"/>
    <n v="34.273090909090911"/>
    <n v="5.2046666666666663"/>
    <n v="4239"/>
    <n v="330"/>
    <n v="57.40333150684932"/>
    <n v="15.167899137300685"/>
    <n v="35.273090909090911"/>
    <n v="6.2046666666666663"/>
    <n v="2008"/>
    <x v="0"/>
  </r>
  <r>
    <n v="6417"/>
    <s v="佳和泰山路店"/>
    <x v="3"/>
    <s v="直营"/>
    <s v="江苏佳和"/>
    <x v="0"/>
    <d v="2016-06-22T00:00:00"/>
    <d v="2016-06-22T00:00:00"/>
    <n v="20945.264500000001"/>
    <n v="0.265846926648732"/>
    <n v="5568.2341951697899"/>
    <n v="14445.01"/>
    <n v="0.35801498233646101"/>
    <n v="5171.53"/>
    <n v="330"/>
    <n v="42.772757575757574"/>
    <n v="14.671303030303029"/>
    <n v="1288"/>
    <n v="330"/>
    <n v="57.384286301369869"/>
    <n v="15.255436151150109"/>
    <n v="43.772757575757574"/>
    <n v="15.671303030303029"/>
    <n v="2016"/>
    <x v="1"/>
  </r>
  <r>
    <n v="5707"/>
    <s v="徐州大坝头店"/>
    <x v="3"/>
    <s v="直营"/>
    <m/>
    <x v="0"/>
    <d v="2013-12-31T00:00:00"/>
    <d v="2013-12-31T00:00:00"/>
    <n v="20870.125499999998"/>
    <n v="0.249959408217659"/>
    <n v="5216.6842194082701"/>
    <n v="14393.19"/>
    <n v="0.19901772991254901"/>
    <n v="2864.5"/>
    <n v="330"/>
    <n v="42.615727272727277"/>
    <n v="7.6803030303030297"/>
    <n v="2192"/>
    <n v="330"/>
    <n v="57.178426027397258"/>
    <n v="14.292285532625398"/>
    <n v="43.615727272727277"/>
    <n v="8.6803030303030297"/>
    <n v="2013"/>
    <x v="0"/>
  </r>
  <r>
    <n v="7055"/>
    <s v="武汉万象城店"/>
    <x v="8"/>
    <s v="直营"/>
    <m/>
    <x v="3"/>
    <d v="2016-11-30T00:00:00"/>
    <d v="2016-11-30T00:00:00"/>
    <n v="20845.755000000001"/>
    <n v="0.26690086492179499"/>
    <n v="5563.7500394478302"/>
    <n v="13897.17"/>
    <n v="0.16689297173453299"/>
    <n v="2319.34"/>
    <n v="330"/>
    <n v="41.112636363636362"/>
    <n v="6.0283030303030305"/>
    <n v="1127"/>
    <n v="330"/>
    <n v="57.111657534246575"/>
    <n v="15.243150793007754"/>
    <n v="42.112636363636362"/>
    <n v="7.0283030303030305"/>
    <n v="2016"/>
    <x v="1"/>
  </r>
  <r>
    <n v="5709"/>
    <s v="镇江南门大街店"/>
    <x v="3"/>
    <s v="直营"/>
    <m/>
    <x v="0"/>
    <d v="2014-01-18T00:00:00"/>
    <d v="2014-01-18T00:00:00"/>
    <n v="20796.146499999999"/>
    <n v="0.26702809750656098"/>
    <n v="5553.1554353627298"/>
    <n v="14342.17"/>
    <n v="0.32701327623365201"/>
    <n v="4690.08"/>
    <n v="330"/>
    <n v="42.461121212121213"/>
    <n v="13.212363636363635"/>
    <n v="2174"/>
    <n v="330"/>
    <n v="56.975743835616434"/>
    <n v="15.214124480445834"/>
    <n v="43.461121212121213"/>
    <n v="14.212363636363635"/>
    <n v="2014"/>
    <x v="0"/>
  </r>
  <r>
    <n v="5102"/>
    <s v="花垣建设路店"/>
    <x v="0"/>
    <s v="直营"/>
    <m/>
    <x v="0"/>
    <d v="2009-08-08T00:00:00"/>
    <d v="2009-08-08T00:00:00"/>
    <n v="20720.007433485302"/>
    <n v="0.26687556093849502"/>
    <n v="5529.6636064611603"/>
    <n v="8222.74"/>
    <n v="0.19012397327411501"/>
    <n v="1563.34"/>
    <n v="328"/>
    <n v="24.069329268292684"/>
    <n v="3.7662804878048775"/>
    <n v="3798"/>
    <n v="330"/>
    <n v="56.767143653384387"/>
    <n v="15.149763305373042"/>
    <n v="24.917393939393939"/>
    <n v="4.7373939393939395"/>
    <n v="2009"/>
    <x v="0"/>
  </r>
  <r>
    <n v="5969"/>
    <s v="湘潭凤凰中路店"/>
    <x v="4"/>
    <s v="直营"/>
    <m/>
    <x v="0"/>
    <d v="2015-05-23T00:00:00"/>
    <d v="2015-05-23T00:00:00"/>
    <n v="20630.142"/>
    <n v="0.23470524347796601"/>
    <n v="4842.0025010950103"/>
    <n v="11461.19"/>
    <n v="0.29249929544837799"/>
    <n v="3352.39"/>
    <n v="330"/>
    <n v="33.730878787878787"/>
    <n v="9.1587575757575745"/>
    <n v="1684"/>
    <n v="330"/>
    <n v="56.520936986301372"/>
    <n v="13.265760276972632"/>
    <n v="34.730878787878787"/>
    <n v="10.158757575757575"/>
    <n v="2015"/>
    <x v="0"/>
  </r>
  <r>
    <n v="8849"/>
    <s v="石家庄鸣鹿店"/>
    <x v="9"/>
    <s v="控股"/>
    <s v="河北新兴"/>
    <x v="26"/>
    <d v="2009-03-21T00:00:00"/>
    <d v="2019-09-07T00:00:00"/>
    <n v="20588.682987012999"/>
    <n v="0.27246333181877203"/>
    <n v="5609.6611644020304"/>
    <n v="1888.42"/>
    <n v="0.29795808135902002"/>
    <n v="562.66999999999996"/>
    <n v="77"/>
    <n v="23.524935064935065"/>
    <n v="6.3074025974025965"/>
    <n v="116"/>
    <n v="81"/>
    <n v="56.407350649350683"/>
    <n v="15.368934696991865"/>
    <n v="23.31382716049383"/>
    <n v="6.9465432098765429"/>
    <n v="2009"/>
    <x v="0"/>
  </r>
  <r>
    <n v="8782"/>
    <s v="石家庄华夏店"/>
    <x v="9"/>
    <s v="控股"/>
    <s v="河北新兴"/>
    <x v="26"/>
    <d v="2012-05-11T00:00:00"/>
    <d v="2019-09-07T00:00:00"/>
    <n v="20572.5471428571"/>
    <n v="0.25276637593864099"/>
    <n v="5200.0481851268396"/>
    <n v="1886.94"/>
    <n v="0.15004716631159401"/>
    <n v="283.13"/>
    <n v="77"/>
    <n v="23.505714285714287"/>
    <n v="2.6770129870129868"/>
    <n v="116"/>
    <n v="81"/>
    <n v="56.363142857142741"/>
    <n v="14.246707356511889"/>
    <n v="23.295555555555556"/>
    <n v="3.4954320987654319"/>
    <n v="2012"/>
    <x v="0"/>
  </r>
  <r>
    <n v="8845"/>
    <s v="石家庄众康店"/>
    <x v="9"/>
    <s v="控股"/>
    <s v="河北新兴"/>
    <x v="26"/>
    <d v="2008-09-20T00:00:00"/>
    <d v="2019-09-07T00:00:00"/>
    <n v="20510.838441558401"/>
    <n v="0.27871944698539097"/>
    <n v="5716.7695476378703"/>
    <n v="1881.28"/>
    <n v="0.310299370641266"/>
    <n v="583.76"/>
    <n v="77"/>
    <n v="23.432207792207791"/>
    <n v="6.5812987012987012"/>
    <n v="116"/>
    <n v="81"/>
    <n v="56.19407792207781"/>
    <n v="15.662382322295535"/>
    <n v="23.22567901234568"/>
    <n v="7.2069135802469138"/>
    <n v="2008"/>
    <x v="0"/>
  </r>
  <r>
    <n v="5681"/>
    <s v="南昌金沙二路店"/>
    <x v="5"/>
    <s v="直营"/>
    <m/>
    <x v="9"/>
    <d v="2013-09-28T00:00:00"/>
    <d v="2013-09-28T00:00:00"/>
    <n v="20504.262999999999"/>
    <n v="0.27862394989149403"/>
    <n v="5712.9787466740099"/>
    <n v="15772.51"/>
    <n v="0.23929926181692099"/>
    <n v="3774.35"/>
    <n v="330"/>
    <n v="46.795484848484847"/>
    <n v="10.437424242424242"/>
    <n v="2286"/>
    <n v="330"/>
    <n v="56.176063013698631"/>
    <n v="15.651996566230164"/>
    <n v="47.795484848484847"/>
    <n v="11.437424242424242"/>
    <n v="2013"/>
    <x v="0"/>
  </r>
  <r>
    <n v="7207"/>
    <s v="宜昌葛三三0菜市场店"/>
    <x v="7"/>
    <s v="直营"/>
    <m/>
    <x v="0"/>
    <d v="2017-07-03T00:00:00"/>
    <d v="2017-07-03T00:00:00"/>
    <n v="20440.416000000001"/>
    <n v="0.272158743370082"/>
    <n v="5563.03793252172"/>
    <n v="12775.26"/>
    <n v="0.29018196107163402"/>
    <n v="3707.15"/>
    <n v="330"/>
    <n v="37.712909090909093"/>
    <n v="10.233787878787879"/>
    <n v="912"/>
    <n v="330"/>
    <n v="56.001139726027404"/>
    <n v="15.241199815128001"/>
    <n v="38.712909090909093"/>
    <n v="11.233787878787879"/>
    <n v="2017"/>
    <x v="2"/>
  </r>
  <r>
    <n v="8847"/>
    <s v="石家庄雅清店"/>
    <x v="9"/>
    <s v="控股"/>
    <s v="河北新兴"/>
    <x v="26"/>
    <d v="2008-11-07T00:00:00"/>
    <d v="2019-09-07T00:00:00"/>
    <n v="20433.43"/>
    <n v="0.27871944698539097"/>
    <n v="5695.1943096146997"/>
    <n v="1874.18"/>
    <n v="0.20401455569902599"/>
    <n v="382.36"/>
    <n v="77"/>
    <n v="23.34"/>
    <n v="3.9657142857142862"/>
    <n v="116"/>
    <n v="81"/>
    <n v="55.981999999999999"/>
    <n v="15.603272081136163"/>
    <n v="23.138024691358027"/>
    <n v="4.7204938271604941"/>
    <n v="2008"/>
    <x v="0"/>
  </r>
  <r>
    <n v="6454"/>
    <s v="梅台巷药店"/>
    <x v="7"/>
    <s v="直营"/>
    <s v="鄂中广生堂"/>
    <x v="0"/>
    <d v="2016-07-19T00:00:00"/>
    <d v="2016-07-19T00:00:00"/>
    <n v="20242.096000000001"/>
    <n v="0.27975678222992501"/>
    <n v="5662.8636425492396"/>
    <n v="12651.31"/>
    <n v="0.35105139309684102"/>
    <n v="4441.26"/>
    <n v="330"/>
    <n v="37.337303030303026"/>
    <n v="12.458363636363638"/>
    <n v="1261"/>
    <n v="330"/>
    <n v="55.457797260273978"/>
    <n v="15.514694911093807"/>
    <n v="38.337303030303026"/>
    <n v="13.458363636363638"/>
    <n v="2016"/>
    <x v="1"/>
  </r>
  <r>
    <n v="8851"/>
    <s v="石家庄圣康店"/>
    <x v="9"/>
    <s v="控股"/>
    <s v="河北新兴"/>
    <x v="26"/>
    <d v="2009-05-22T00:00:00"/>
    <d v="2019-09-07T00:00:00"/>
    <n v="20093.772837837801"/>
    <n v="0.27226884004337698"/>
    <n v="5470.90822265322"/>
    <n v="1771.22"/>
    <n v="0.16949334357109799"/>
    <n v="300.20999999999998"/>
    <n v="74"/>
    <n v="22.935405405405405"/>
    <n v="3.0568918918918913"/>
    <n v="116"/>
    <n v="81"/>
    <n v="55.051432432432335"/>
    <n v="14.988789651104712"/>
    <n v="21.866913580246916"/>
    <n v="3.706296296296296"/>
    <n v="2009"/>
    <x v="0"/>
  </r>
  <r>
    <n v="5346"/>
    <s v="南昌文教路店"/>
    <x v="5"/>
    <s v="直营"/>
    <m/>
    <x v="9"/>
    <d v="2010-07-31T00:00:00"/>
    <d v="2010-07-31T00:00:00"/>
    <n v="20070.279665570499"/>
    <n v="0.25545446260579902"/>
    <n v="5127.0425063164203"/>
    <n v="17587.77"/>
    <n v="0.22292934237825501"/>
    <n v="3920.83"/>
    <n v="330"/>
    <n v="52.296272727272729"/>
    <n v="10.88130303030303"/>
    <n v="3441"/>
    <n v="330"/>
    <n v="54.987067576905474"/>
    <n v="14.046691798127179"/>
    <n v="53.296272727272729"/>
    <n v="11.88130303030303"/>
    <n v="2010"/>
    <x v="0"/>
  </r>
  <r>
    <n v="8990"/>
    <s v="沧州永济店"/>
    <x v="9"/>
    <s v="控股"/>
    <s v="河北新兴"/>
    <x v="28"/>
    <d v="2018-01-02T00:00:00"/>
    <d v="2019-09-05T00:00:00"/>
    <n v="20064.679625000001"/>
    <n v="0.27871944698539097"/>
    <n v="5592.4164090190397"/>
    <n v="956.03"/>
    <n v="0.23928119410478799"/>
    <n v="228.76"/>
    <n v="40"/>
    <n v="22.900749999999999"/>
    <n v="4.7189999999999994"/>
    <n v="118"/>
    <n v="83"/>
    <n v="54.971724999999999"/>
    <n v="15.321688791832985"/>
    <n v="11.518433734939759"/>
    <n v="2.7561445783132528"/>
    <n v="2018"/>
    <x v="4"/>
  </r>
  <r>
    <n v="7402"/>
    <s v="南昌火炬大街店"/>
    <x v="5"/>
    <s v="直营"/>
    <m/>
    <x v="4"/>
    <d v="2017-12-02T00:00:00"/>
    <d v="2017-12-02T00:00:00"/>
    <n v="20060.260999999999"/>
    <n v="0.25513742027959302"/>
    <n v="5118.1232416753301"/>
    <n v="15430.97"/>
    <n v="0.257979893681343"/>
    <n v="3980.88"/>
    <n v="330"/>
    <n v="45.76051515151515"/>
    <n v="11.063272727272727"/>
    <n v="760"/>
    <n v="330"/>
    <n v="54.959619178082185"/>
    <n v="14.022255456644739"/>
    <n v="46.76051515151515"/>
    <n v="12.063272727272727"/>
    <n v="2017"/>
    <x v="2"/>
  </r>
  <r>
    <n v="6437"/>
    <s v="张家界武陵源店"/>
    <x v="0"/>
    <s v="直营"/>
    <m/>
    <x v="0"/>
    <d v="2016-07-30T00:00:00"/>
    <d v="2016-07-30T00:00:00"/>
    <n v="20024.48"/>
    <n v="0.25946955039004299"/>
    <n v="5195.7428223944098"/>
    <n v="10012.24"/>
    <n v="0.31984251276437597"/>
    <n v="3202.34"/>
    <n v="330"/>
    <n v="29.340121212121211"/>
    <n v="8.7040606060606063"/>
    <n v="1250"/>
    <n v="330"/>
    <n v="54.86158904109589"/>
    <n v="14.234911842176466"/>
    <n v="30.340121212121211"/>
    <n v="9.7040606060606063"/>
    <n v="2016"/>
    <x v="1"/>
  </r>
  <r>
    <n v="7807"/>
    <s v="武汉白沙五路店"/>
    <x v="8"/>
    <s v="直营"/>
    <m/>
    <x v="3"/>
    <d v="2018-03-28T00:00:00"/>
    <d v="2018-03-28T00:00:00"/>
    <n v="19975.904999999999"/>
    <n v="0.24636861900217799"/>
    <n v="4921.4361281686997"/>
    <n v="13317.27"/>
    <n v="0.28610969064981001"/>
    <n v="3810.2"/>
    <n v="330"/>
    <n v="39.355363636363634"/>
    <n v="10.546060606060605"/>
    <n v="644"/>
    <n v="330"/>
    <n v="54.728506849315067"/>
    <n v="13.483386652516986"/>
    <n v="40.355363636363634"/>
    <n v="11.546060606060605"/>
    <n v="2018"/>
    <x v="4"/>
  </r>
  <r>
    <n v="8636"/>
    <s v="湘潭纱厂街店"/>
    <x v="4"/>
    <s v="直营"/>
    <m/>
    <x v="0"/>
    <d v="2018-11-17T00:00:00"/>
    <d v="2018-11-17T00:00:00"/>
    <n v="19970.198375912401"/>
    <n v="0.27"/>
    <n v="5391.9535614963497"/>
    <n v="8103.42"/>
    <n v="0.29099071749952499"/>
    <n v="2358.02"/>
    <n v="274"/>
    <n v="28.574525547445255"/>
    <n v="7.6059124087591243"/>
    <n v="410"/>
    <n v="330"/>
    <n v="54.712872262773701"/>
    <n v="14.772475510948903"/>
    <n v="24.555818181818182"/>
    <n v="7.1455151515151512"/>
    <n v="2018"/>
    <x v="4"/>
  </r>
  <r>
    <n v="8879"/>
    <s v="石家庄长征街店"/>
    <x v="9"/>
    <s v="控股"/>
    <s v="河北新兴"/>
    <x v="47"/>
    <d v="2010-07-22T00:00:00"/>
    <d v="2019-09-07T00:00:00"/>
    <n v="19970.137933333299"/>
    <n v="0.258582754724832"/>
    <n v="5163.9332790361996"/>
    <n v="1784.11"/>
    <n v="0.26349832689688402"/>
    <n v="470.11"/>
    <n v="75"/>
    <n v="22.788133333333331"/>
    <n v="5.2681333333333331"/>
    <n v="116"/>
    <n v="81"/>
    <n v="54.71270666666657"/>
    <n v="14.147762408318355"/>
    <n v="22.02604938271605"/>
    <n v="5.8038271604938272"/>
    <n v="2010"/>
    <x v="0"/>
  </r>
  <r>
    <n v="8750"/>
    <s v="石家庄健康路店"/>
    <x v="9"/>
    <s v="控股"/>
    <s v="河北新兴"/>
    <x v="26"/>
    <d v="2011-01-05T00:00:00"/>
    <d v="2019-09-07T00:00:00"/>
    <n v="19931.828750000001"/>
    <n v="0.27571414518015203"/>
    <n v="5495.4871256834303"/>
    <n v="1804.43"/>
    <n v="0.243522885343294"/>
    <n v="439.42"/>
    <n v="76"/>
    <n v="22.7425"/>
    <n v="4.7818421052631583"/>
    <n v="116"/>
    <n v="81"/>
    <n v="54.607750000000003"/>
    <n v="15.056129111461454"/>
    <n v="22.276913580246916"/>
    <n v="5.4249382716049386"/>
    <n v="2011"/>
    <x v="0"/>
  </r>
  <r>
    <n v="6144"/>
    <s v="娄底金谷路店"/>
    <x v="4"/>
    <s v="直营"/>
    <m/>
    <x v="0"/>
    <d v="2015-11-28T00:00:00"/>
    <d v="2015-11-28T00:00:00"/>
    <n v="19910.808000000001"/>
    <n v="0.22649408645195801"/>
    <n v="4509.6802684803397"/>
    <n v="11061.56"/>
    <n v="0.18059930064113899"/>
    <n v="1997.71"/>
    <n v="330"/>
    <n v="32.519878787878788"/>
    <n v="5.0536666666666665"/>
    <n v="1495"/>
    <n v="330"/>
    <n v="54.550158904109594"/>
    <n v="12.35528840679545"/>
    <n v="33.519878787878788"/>
    <n v="6.0536666666666665"/>
    <n v="2015"/>
    <x v="0"/>
  </r>
  <r>
    <n v="7924"/>
    <s v="莲塘澄湖西路永通店"/>
    <x v="5"/>
    <s v="直营"/>
    <m/>
    <x v="4"/>
    <d v="2018-05-26T00:00:00"/>
    <d v="2018-05-26T00:00:00"/>
    <n v="19906.4663427737"/>
    <n v="0.271649606407244"/>
    <n v="5407.5837469735197"/>
    <n v="11429.86"/>
    <n v="0.27707338497584399"/>
    <n v="3166.91"/>
    <n v="323"/>
    <n v="34.386563467492259"/>
    <n v="8.8046749226006185"/>
    <n v="585"/>
    <n v="330"/>
    <n v="54.538263952804655"/>
    <n v="14.815297936913753"/>
    <n v="34.635939393939395"/>
    <n v="9.5966969696969695"/>
    <n v="2018"/>
    <x v="4"/>
  </r>
  <r>
    <n v="6864"/>
    <s v="南京象山路店"/>
    <x v="3"/>
    <s v="直营"/>
    <m/>
    <x v="8"/>
    <d v="2017-06-10T00:00:00"/>
    <d v="2017-06-10T00:00:00"/>
    <n v="19871.235000000001"/>
    <n v="0.26861541316148602"/>
    <n v="5337.7199995539804"/>
    <n v="13704.3"/>
    <n v="0.26015994979677898"/>
    <n v="3565.31"/>
    <n v="330"/>
    <n v="40.528181818181814"/>
    <n v="9.8039696969696966"/>
    <n v="935"/>
    <n v="330"/>
    <n v="54.4417397260274"/>
    <n v="14.623890409736932"/>
    <n v="41.528181818181814"/>
    <n v="10.803969696969697"/>
    <n v="2017"/>
    <x v="2"/>
  </r>
  <r>
    <n v="9916"/>
    <s v="泰州百姓人明发店"/>
    <x v="3"/>
    <s v="控股"/>
    <s v="百姓人"/>
    <x v="21"/>
    <d v="2019-05-28T00:00:00"/>
    <d v="2019-05-28T00:00:00"/>
    <n v="19855.175137836799"/>
    <n v="0.26726784257799902"/>
    <n v="5306.6498230979696"/>
    <n v="3756.45"/>
    <n v="0.28516817740153599"/>
    <n v="1071.22"/>
    <n v="105"/>
    <n v="34.775714285714287"/>
    <n v="9.2020952380952377"/>
    <n v="218"/>
    <n v="183"/>
    <n v="54.397740103662464"/>
    <n v="14.538766638624574"/>
    <n v="20.527049180327868"/>
    <n v="5.8536612021857923"/>
    <n v="2019"/>
    <x v="3"/>
  </r>
  <r>
    <n v="8317"/>
    <s v="邵阳青城店"/>
    <x v="1"/>
    <s v="直营"/>
    <m/>
    <x v="0"/>
    <d v="2018-08-26T00:00:00"/>
    <d v="2018-08-26T00:00:00"/>
    <n v="19843.5587142857"/>
    <n v="0.26627086795747901"/>
    <n v="5283.76160221805"/>
    <n v="2357.46"/>
    <n v="0.282744988250066"/>
    <n v="666.56"/>
    <n v="98"/>
    <n v="23.055714285714288"/>
    <n v="5.8016326530612243"/>
    <n v="493"/>
    <n v="330"/>
    <n v="54.365914285714247"/>
    <n v="14.476059184159041"/>
    <n v="7.1438181818181823"/>
    <n v="2.0198787878787878"/>
    <n v="2018"/>
    <x v="4"/>
  </r>
  <r>
    <n v="6161"/>
    <s v="常德金和嘉苑店"/>
    <x v="0"/>
    <s v="直营"/>
    <m/>
    <x v="0"/>
    <d v="2015-12-19T00:00:00"/>
    <d v="2015-12-19T00:00:00"/>
    <n v="19792.008000000002"/>
    <n v="0.26646793788855999"/>
    <n v="5273.93555843388"/>
    <n v="10995.56"/>
    <n v="0.32777593865160098"/>
    <n v="3604.08"/>
    <n v="330"/>
    <n v="32.319878787878785"/>
    <n v="9.9214545454545444"/>
    <n v="1474"/>
    <n v="330"/>
    <n v="54.224679452054801"/>
    <n v="14.449138516257205"/>
    <n v="33.319878787878785"/>
    <n v="10.921454545454544"/>
    <n v="2015"/>
    <x v="0"/>
  </r>
  <r>
    <n v="6797"/>
    <s v="南昌北京东路恒茂店"/>
    <x v="5"/>
    <s v="直营"/>
    <m/>
    <x v="3"/>
    <d v="2017-03-31T00:00:00"/>
    <d v="2017-03-31T00:00:00"/>
    <n v="19719.96"/>
    <n v="0.26723484697158001"/>
    <n v="5269.8604928856803"/>
    <n v="15169.2"/>
    <n v="0.27021266777417402"/>
    <n v="4098.91"/>
    <n v="330"/>
    <n v="44.967272727272729"/>
    <n v="11.420939393939394"/>
    <n v="1006"/>
    <n v="330"/>
    <n v="54.027287671232877"/>
    <n v="14.437973953111452"/>
    <n v="45.967272727272729"/>
    <n v="12.420939393939394"/>
    <n v="2017"/>
    <x v="2"/>
  </r>
  <r>
    <n v="7949"/>
    <s v="长沙仰天湖店"/>
    <x v="4"/>
    <s v="直营"/>
    <m/>
    <x v="0"/>
    <d v="2018-06-23T00:00:00"/>
    <d v="2018-06-23T00:00:00"/>
    <n v="19633.248"/>
    <n v="0.237444772438831"/>
    <n v="4661.8121035951299"/>
    <n v="10907.36"/>
    <n v="0.19500869137903201"/>
    <n v="2127.0300000000002"/>
    <n v="330"/>
    <n v="32.05260606060606"/>
    <n v="5.4455454545454556"/>
    <n v="557"/>
    <n v="330"/>
    <n v="53.789720547945201"/>
    <n v="12.77208795505515"/>
    <n v="33.05260606060606"/>
    <n v="6.4455454545454556"/>
    <n v="2018"/>
    <x v="4"/>
  </r>
  <r>
    <n v="7912"/>
    <s v="京山翰林华府店"/>
    <x v="7"/>
    <s v="直营"/>
    <m/>
    <x v="0"/>
    <d v="2018-04-28T00:00:00"/>
    <d v="2018-04-28T00:00:00"/>
    <n v="19597.808000000001"/>
    <n v="0.276832733608812"/>
    <n v="5425.3147613806404"/>
    <n v="12248.63"/>
    <n v="0.27037880971178002"/>
    <n v="3311.77"/>
    <n v="330"/>
    <n v="36.117060606060605"/>
    <n v="9.0356666666666658"/>
    <n v="613"/>
    <n v="330"/>
    <n v="53.692624657534246"/>
    <n v="14.863876058577096"/>
    <n v="37.117060606060605"/>
    <n v="10.035666666666666"/>
    <n v="2018"/>
    <x v="4"/>
  </r>
  <r>
    <n v="6844"/>
    <s v="利川同安龙船大道店"/>
    <x v="7"/>
    <s v="收购"/>
    <s v="湖北利川"/>
    <x v="7"/>
    <d v="2016-04-01T00:00:00"/>
    <d v="2017-05-24T00:00:00"/>
    <n v="19558.88"/>
    <n v="0.26351127025177301"/>
    <n v="5153.9853135020003"/>
    <n v="12224.3"/>
    <n v="0.17821061328665"/>
    <n v="2178.5"/>
    <n v="330"/>
    <n v="36.043333333333329"/>
    <n v="5.6015151515151516"/>
    <n v="952"/>
    <n v="330"/>
    <n v="53.58597260273973"/>
    <n v="14.120507708224658"/>
    <n v="37.043333333333329"/>
    <n v="6.6015151515151516"/>
    <n v="2016"/>
    <x v="1"/>
  </r>
  <r>
    <n v="7091"/>
    <s v="宜昌四零三店"/>
    <x v="7"/>
    <s v="直营"/>
    <m/>
    <x v="0"/>
    <d v="2015-03-31T00:00:00"/>
    <d v="2015-03-31T00:00:00"/>
    <n v="19478.72"/>
    <n v="0.27235248575975302"/>
    <n v="5305.0778114182203"/>
    <n v="12174.2"/>
    <n v="0.34387639434213302"/>
    <n v="4186.42"/>
    <n v="330"/>
    <n v="35.891515151515151"/>
    <n v="11.686121212121213"/>
    <n v="1737"/>
    <n v="330"/>
    <n v="53.366356164383568"/>
    <n v="14.534459757310193"/>
    <n v="36.891515151515151"/>
    <n v="12.686121212121213"/>
    <n v="2015"/>
    <x v="0"/>
  </r>
  <r>
    <n v="7901"/>
    <s v="长沙月贵路店"/>
    <x v="4"/>
    <s v="直营"/>
    <m/>
    <x v="0"/>
    <d v="2018-05-31T00:00:00"/>
    <d v="2018-05-31T00:00:00"/>
    <n v="19466.91"/>
    <n v="0.25074971813347202"/>
    <n v="4881.3221954296696"/>
    <n v="10814.95"/>
    <n v="0.262673428910906"/>
    <n v="2840.8"/>
    <n v="330"/>
    <n v="31.772575757575758"/>
    <n v="7.6084848484848493"/>
    <n v="580"/>
    <n v="330"/>
    <n v="53.333999999999996"/>
    <n v="13.373485466930601"/>
    <n v="32.772575757575758"/>
    <n v="8.6084848484848493"/>
    <n v="2018"/>
    <x v="4"/>
  </r>
  <r>
    <n v="5406"/>
    <s v="衡阳船山大道店"/>
    <x v="1"/>
    <s v="直营"/>
    <m/>
    <x v="0"/>
    <d v="2011-08-27T00:00:00"/>
    <d v="2011-08-27T00:00:00"/>
    <n v="19428.34"/>
    <n v="0.26272254072634199"/>
    <n v="5104.2628468952198"/>
    <n v="9714.17"/>
    <n v="8.4795715948969397E-2"/>
    <n v="823.72"/>
    <n v="330"/>
    <n v="28.43687878787879"/>
    <n v="1.4961212121212122"/>
    <n v="3049"/>
    <n v="330"/>
    <n v="53.228328767123287"/>
    <n v="13.98428177231567"/>
    <n v="29.43687878787879"/>
    <n v="2.4961212121212122"/>
    <n v="2011"/>
    <x v="0"/>
  </r>
  <r>
    <n v="7814"/>
    <s v="宜昌汉城印象店"/>
    <x v="7"/>
    <s v="直营"/>
    <m/>
    <x v="0"/>
    <d v="2018-03-31T00:00:00"/>
    <d v="2018-03-31T00:00:00"/>
    <n v="19407.36"/>
    <n v="0.27241899499618799"/>
    <n v="5286.9335067292204"/>
    <n v="12129.6"/>
    <n v="0.34118272655322501"/>
    <n v="4138.41"/>
    <n v="330"/>
    <n v="35.756363636363638"/>
    <n v="11.540636363636363"/>
    <n v="641"/>
    <n v="330"/>
    <n v="53.170849315068494"/>
    <n v="14.484749333504713"/>
    <n v="36.756363636363638"/>
    <n v="12.540636363636363"/>
    <n v="2018"/>
    <x v="4"/>
  </r>
  <r>
    <n v="7253"/>
    <s v="武汉土山村分店"/>
    <x v="8"/>
    <s v="直营"/>
    <m/>
    <x v="3"/>
    <d v="2017-10-28T00:00:00"/>
    <d v="2017-10-28T00:00:00"/>
    <n v="19380.36"/>
    <n v="0.26554990482413399"/>
    <n v="5146.4527534574499"/>
    <n v="12920.24"/>
    <n v="0.30046655480084"/>
    <n v="3882.1"/>
    <n v="330"/>
    <n v="38.152242424242424"/>
    <n v="10.763939393939394"/>
    <n v="795"/>
    <n v="330"/>
    <n v="53.096876712328772"/>
    <n v="14.09987055741767"/>
    <n v="39.152242424242424"/>
    <n v="11.763939393939394"/>
    <n v="2017"/>
    <x v="2"/>
  </r>
  <r>
    <n v="6228"/>
    <s v="南昌黄溪店"/>
    <x v="5"/>
    <s v="直营"/>
    <m/>
    <x v="3"/>
    <d v="2016-03-12T00:00:00"/>
    <d v="2016-03-12T00:00:00"/>
    <n v="19372.854572997101"/>
    <n v="0.25175139273640301"/>
    <n v="4877.1431200318202"/>
    <n v="16976.61"/>
    <n v="0.28424343847210998"/>
    <n v="4825.49"/>
    <n v="330"/>
    <n v="50.444272727272732"/>
    <n v="13.622696969696969"/>
    <n v="1390"/>
    <n v="330"/>
    <n v="53.076313898622196"/>
    <n v="13.362035945292659"/>
    <n v="51.444272727272732"/>
    <n v="14.622696969696969"/>
    <n v="2016"/>
    <x v="1"/>
  </r>
  <r>
    <n v="5419"/>
    <s v="石门梯云东路店"/>
    <x v="0"/>
    <s v="直营"/>
    <m/>
    <x v="0"/>
    <d v="2011-09-17T00:00:00"/>
    <d v="2011-09-17T00:00:00"/>
    <n v="19353.437999999998"/>
    <n v="0.26539023085434199"/>
    <n v="5136.2133786451996"/>
    <n v="10751.91"/>
    <n v="0.31266816779530299"/>
    <n v="3361.78"/>
    <n v="330"/>
    <n v="31.581545454545456"/>
    <n v="9.1872121212121218"/>
    <n v="3028"/>
    <n v="330"/>
    <n v="53.023117808219176"/>
    <n v="14.071817475740273"/>
    <n v="32.581545454545456"/>
    <n v="10.187212121212122"/>
    <n v="2011"/>
    <x v="0"/>
  </r>
  <r>
    <n v="5534"/>
    <s v="衡阳蒸湘南路店"/>
    <x v="1"/>
    <s v="直营"/>
    <m/>
    <x v="0"/>
    <d v="2012-05-26T00:00:00"/>
    <d v="2012-05-26T00:00:00"/>
    <n v="19339.919999999998"/>
    <n v="0.22840747367099501"/>
    <n v="4417.3822681991496"/>
    <n v="9669.96000000001"/>
    <n v="0.24575075801761301"/>
    <n v="2376.4"/>
    <n v="330"/>
    <n v="28.302909090909122"/>
    <n v="6.2012121212121212"/>
    <n v="2776"/>
    <n v="330"/>
    <n v="52.986082191780817"/>
    <n v="12.102417173148355"/>
    <n v="29.302909090909122"/>
    <n v="7.2012121212121212"/>
    <n v="2012"/>
    <x v="0"/>
  </r>
  <r>
    <n v="5788"/>
    <s v="南京刘公巷店"/>
    <x v="3"/>
    <s v="直营"/>
    <m/>
    <x v="2"/>
    <d v="2014-07-19T00:00:00"/>
    <d v="2014-07-19T00:00:00"/>
    <n v="19292.583500000001"/>
    <n v="0.27828521974312798"/>
    <n v="5368.8408387101399"/>
    <n v="13305.23"/>
    <n v="0.35239225477500202"/>
    <n v="4688.66"/>
    <n v="330"/>
    <n v="39.318878787878788"/>
    <n v="13.208060606060606"/>
    <n v="1992"/>
    <n v="330"/>
    <n v="52.85639315068493"/>
    <n v="14.709152982767506"/>
    <n v="40.318878787878788"/>
    <n v="14.208060606060606"/>
    <n v="2014"/>
    <x v="0"/>
  </r>
  <r>
    <n v="6474"/>
    <s v="南昌中大紫都店"/>
    <x v="5"/>
    <s v="直营"/>
    <m/>
    <x v="3"/>
    <d v="2016-08-06T00:00:00"/>
    <d v="2016-08-06T00:00:00"/>
    <n v="19287.199871366502"/>
    <n v="0.27199029765714999"/>
    <n v="5245.9312339859198"/>
    <n v="16901.55"/>
    <n v="0.221682035079623"/>
    <n v="3746.77"/>
    <n v="330"/>
    <n v="50.216818181818176"/>
    <n v="10.353848484848484"/>
    <n v="1243"/>
    <n v="330"/>
    <n v="52.841643483195895"/>
    <n v="14.372414339687451"/>
    <n v="51.216818181818176"/>
    <n v="11.353848484848484"/>
    <n v="2016"/>
    <x v="1"/>
  </r>
  <r>
    <n v="7614"/>
    <s v="永州育才路店"/>
    <x v="1"/>
    <s v="直营"/>
    <m/>
    <x v="0"/>
    <d v="2018-02-03T00:00:00"/>
    <d v="2018-02-03T00:00:00"/>
    <n v="19282.550275675701"/>
    <n v="0.26627086795747901"/>
    <n v="5134.3813983378896"/>
    <n v="4324.49"/>
    <n v="0.27756799067635701"/>
    <n v="1200.3399999999999"/>
    <n v="185"/>
    <n v="22.375621621621619"/>
    <n v="5.4883243243243243"/>
    <n v="697"/>
    <n v="330"/>
    <n v="52.828904864864938"/>
    <n v="14.066798351610656"/>
    <n v="13.104515151515152"/>
    <n v="3.637393939393939"/>
    <n v="2018"/>
    <x v="4"/>
  </r>
  <r>
    <n v="5210"/>
    <s v="靖宇南路店"/>
    <x v="2"/>
    <s v="直营"/>
    <m/>
    <x v="0"/>
    <d v="2009-05-09T00:00:00"/>
    <d v="2009-05-09T00:00:00"/>
    <n v="19253.981058670601"/>
    <n v="0.26117730492984098"/>
    <n v="5028.7028820737896"/>
    <n v="16318.68"/>
    <n v="0.30736554672314198"/>
    <n v="5015.8"/>
    <n v="330"/>
    <n v="48.450545454545455"/>
    <n v="14.199393939393939"/>
    <n v="3889"/>
    <n v="330"/>
    <n v="52.750633037453703"/>
    <n v="13.777268170065177"/>
    <n v="49.450545454545455"/>
    <n v="15.199393939393939"/>
    <n v="2009"/>
    <x v="0"/>
  </r>
  <r>
    <n v="8870"/>
    <s v="石家庄新华店"/>
    <x v="9"/>
    <s v="控股"/>
    <s v="河北新兴"/>
    <x v="26"/>
    <d v="2012-03-27T00:00:00"/>
    <d v="2019-09-07T00:00:00"/>
    <n v="19185.564999999999"/>
    <n v="0.24960646717676199"/>
    <n v="4788.8411004401296"/>
    <n v="1668.31"/>
    <n v="0.38098434943146098"/>
    <n v="635.6"/>
    <n v="73"/>
    <n v="21.853561643835615"/>
    <n v="7.706849315068494"/>
    <n v="116"/>
    <n v="81"/>
    <n v="52.563191780821917"/>
    <n v="13.120112603945561"/>
    <n v="20.596419753086419"/>
    <n v="7.8469135802469134"/>
    <n v="2012"/>
    <x v="0"/>
  </r>
  <r>
    <n v="5356"/>
    <s v="桑植和平东路店"/>
    <x v="0"/>
    <s v="直营"/>
    <m/>
    <x v="0"/>
    <d v="2011-02-26T00:00:00"/>
    <d v="2011-02-26T00:00:00"/>
    <n v="19175.094000000001"/>
    <n v="0.25267861672485498"/>
    <n v="4845.1362274890698"/>
    <n v="10652.83"/>
    <n v="0.29680845371605502"/>
    <n v="3161.85"/>
    <n v="330"/>
    <n v="31.281303030303029"/>
    <n v="8.581363636363637"/>
    <n v="3231"/>
    <n v="330"/>
    <n v="52.534504109589044"/>
    <n v="13.274345828737177"/>
    <n v="32.281303030303029"/>
    <n v="9.581363636363637"/>
    <n v="2011"/>
    <x v="0"/>
  </r>
  <r>
    <n v="8671"/>
    <s v="方丹店"/>
    <x v="9"/>
    <s v="控股"/>
    <s v="河北新兴"/>
    <x v="26"/>
    <d v="2016-12-18T00:00:00"/>
    <d v="2019-09-07T00:00:00"/>
    <n v="19169.8470967742"/>
    <n v="0.26163587216838902"/>
    <n v="5015.5196644991802"/>
    <n v="1415.76"/>
    <n v="0.34257925072046103"/>
    <n v="485.01"/>
    <n v="62"/>
    <n v="21.83483870967742"/>
    <n v="6.8227419354838705"/>
    <n v="116"/>
    <n v="81"/>
    <n v="52.520129032258083"/>
    <n v="13.741149765751178"/>
    <n v="17.47851851851852"/>
    <n v="5.9877777777777776"/>
    <n v="2016"/>
    <x v="1"/>
  </r>
  <r>
    <n v="8119"/>
    <s v="长沙橙子街店"/>
    <x v="4"/>
    <s v="收购"/>
    <s v="庆元堂"/>
    <x v="50"/>
    <s v="2005年"/>
    <d v="2018-06-27T00:00:00"/>
    <n v="19151.657999999999"/>
    <n v="0.25551852803231501"/>
    <n v="4893.6034615383096"/>
    <n v="10639.81"/>
    <n v="0.17219292449771201"/>
    <n v="1832.1"/>
    <n v="330"/>
    <n v="31.241848484848482"/>
    <n v="4.5518181818181818"/>
    <n v="553"/>
    <n v="330"/>
    <n v="52.470295890410959"/>
    <n v="13.407132771337835"/>
    <n v="32.241848484848482"/>
    <n v="5.5518181818181818"/>
    <n v="2005"/>
    <x v="0"/>
  </r>
  <r>
    <n v="6869"/>
    <s v="娄底甘桂路店"/>
    <x v="4"/>
    <s v="直营"/>
    <m/>
    <x v="0"/>
    <d v="2017-04-29T00:00:00"/>
    <d v="2017-04-29T00:00:00"/>
    <n v="19138.273125"/>
    <n v="0.26709416746850501"/>
    <n v="5111.7211271067399"/>
    <n v="5895.24"/>
    <n v="0.11075036809358101"/>
    <n v="652.9"/>
    <n v="208"/>
    <n v="27.342499999999998"/>
    <n v="2.1389423076923078"/>
    <n v="977"/>
    <n v="330"/>
    <n v="52.433624999999999"/>
    <n v="14.004715416730795"/>
    <n v="17.864363636363635"/>
    <n v="1.9784848484848485"/>
    <n v="2017"/>
    <x v="2"/>
  </r>
  <r>
    <n v="5165"/>
    <s v="华容工农桥店"/>
    <x v="4"/>
    <s v="直营"/>
    <m/>
    <x v="0"/>
    <d v="2010-11-06T00:00:00"/>
    <d v="2010-11-06T00:00:00"/>
    <n v="19125.900000000001"/>
    <n v="0.26345489282472101"/>
    <n v="5038.8119346763297"/>
    <n v="10625.5"/>
    <n v="0.296357818455602"/>
    <n v="3148.95"/>
    <n v="330"/>
    <n v="31.198484848484846"/>
    <n v="8.5422727272727261"/>
    <n v="3343"/>
    <n v="330"/>
    <n v="52.399726027397264"/>
    <n v="13.804964204592684"/>
    <n v="32.198484848484846"/>
    <n v="9.5422727272727261"/>
    <n v="2010"/>
    <x v="0"/>
  </r>
  <r>
    <n v="5278"/>
    <s v="南京长白街店"/>
    <x v="3"/>
    <s v="直营"/>
    <m/>
    <x v="2"/>
    <d v="2009-08-28T00:00:00"/>
    <d v="2009-08-28T00:00:00"/>
    <n v="19079.274000000001"/>
    <n v="0.26776346797088701"/>
    <n v="5108.7325726067802"/>
    <n v="13158.12"/>
    <n v="0.26285517991932"/>
    <n v="3458.68"/>
    <n v="330"/>
    <n v="38.873090909090912"/>
    <n v="9.4808484848484849"/>
    <n v="3778"/>
    <n v="330"/>
    <n v="52.271983561643836"/>
    <n v="13.996527596182959"/>
    <n v="39.873090909090912"/>
    <n v="10.480848484848485"/>
    <n v="2009"/>
    <x v="0"/>
  </r>
  <r>
    <n v="5337"/>
    <s v="南昌顺外路店"/>
    <x v="5"/>
    <s v="直营"/>
    <m/>
    <x v="9"/>
    <d v="2010-01-23T00:00:00"/>
    <d v="2010-01-23T00:00:00"/>
    <n v="19064.036622620399"/>
    <n v="0.25631576597908201"/>
    <n v="4886.4131495802203"/>
    <n v="16705.990000000002"/>
    <n v="0.19395498261402"/>
    <n v="3240.21"/>
    <n v="330"/>
    <n v="49.624212121212125"/>
    <n v="8.8188181818181821"/>
    <n v="3630"/>
    <n v="330"/>
    <n v="52.230237322247667"/>
    <n v="13.387433286521151"/>
    <n v="50.624212121212125"/>
    <n v="9.8188181818181821"/>
    <n v="2010"/>
    <x v="0"/>
  </r>
  <r>
    <n v="7124"/>
    <s v="宜昌深圳横路店"/>
    <x v="7"/>
    <s v="直营"/>
    <m/>
    <x v="0"/>
    <d v="2016-10-29T00:00:00"/>
    <d v="2016-10-29T00:00:00"/>
    <n v="19044.432000000001"/>
    <n v="0.27663211374498903"/>
    <n v="5268.3014792327103"/>
    <n v="11902.77"/>
    <n v="0.30878442581012699"/>
    <n v="3675.39"/>
    <n v="330"/>
    <n v="35.069000000000003"/>
    <n v="10.137545454545455"/>
    <n v="1159"/>
    <n v="330"/>
    <n v="52.176526027397259"/>
    <n v="14.433702682829344"/>
    <n v="36.069000000000003"/>
    <n v="11.137545454545455"/>
    <n v="2016"/>
    <x v="1"/>
  </r>
  <r>
    <n v="5962"/>
    <s v="南昌社保大楼店"/>
    <x v="5"/>
    <s v="直营"/>
    <m/>
    <x v="3"/>
    <d v="2015-05-30T00:00:00"/>
    <d v="2015-05-30T00:00:00"/>
    <n v="19039.9469510054"/>
    <n v="0.24821839402259599"/>
    <n v="4726.0650544539903"/>
    <n v="16684.88"/>
    <n v="0.342948825523468"/>
    <n v="5722.06"/>
    <n v="330"/>
    <n v="49.560242424242425"/>
    <n v="16.339575757575759"/>
    <n v="1677"/>
    <n v="330"/>
    <n v="52.164238221932607"/>
    <n v="12.948123436860248"/>
    <n v="50.560242424242425"/>
    <n v="17.339575757575759"/>
    <n v="2015"/>
    <x v="0"/>
  </r>
  <r>
    <n v="7146"/>
    <s v="永州中兴路店"/>
    <x v="1"/>
    <s v="直营"/>
    <m/>
    <x v="0"/>
    <d v="2017-06-30T00:00:00"/>
    <d v="2017-06-30T00:00:00"/>
    <n v="19020.658281914901"/>
    <n v="0.26627086795747901"/>
    <n v="5064.6471898480904"/>
    <n v="4334.93"/>
    <n v="0.21546599368386599"/>
    <n v="934.03"/>
    <n v="188"/>
    <n v="22.058138297872343"/>
    <n v="3.9682446808510639"/>
    <n v="915"/>
    <n v="330"/>
    <n v="52.111392553191507"/>
    <n v="13.875745725611207"/>
    <n v="13.136151515151516"/>
    <n v="2.8303939393939395"/>
    <n v="2017"/>
    <x v="2"/>
  </r>
  <r>
    <n v="5965"/>
    <s v="莲塘大湖之都店"/>
    <x v="5"/>
    <s v="直营"/>
    <m/>
    <x v="3"/>
    <d v="2015-06-27T00:00:00"/>
    <d v="2015-06-27T00:00:00"/>
    <n v="19007.403999999999"/>
    <n v="0.27851928833845502"/>
    <n v="5293.9286352415002"/>
    <n v="14621.08"/>
    <n v="0.270458133051731"/>
    <n v="3954.39"/>
    <n v="330"/>
    <n v="43.306303030303027"/>
    <n v="10.982999999999999"/>
    <n v="1649"/>
    <n v="330"/>
    <n v="52.075079452054794"/>
    <n v="14.503914069154796"/>
    <n v="44.306303030303027"/>
    <n v="11.982999999999999"/>
    <n v="2015"/>
    <x v="0"/>
  </r>
  <r>
    <n v="7102"/>
    <s v="宜昌广福堂时运市场店"/>
    <x v="7"/>
    <s v="直营"/>
    <s v="鄂中广福堂"/>
    <x v="0"/>
    <d v="2015-08-16T00:00:00"/>
    <d v="2015-08-16T00:00:00"/>
    <n v="18826.16"/>
    <n v="0.27775026840634198"/>
    <n v="5228.9709930607396"/>
    <n v="11766.35"/>
    <n v="0.35218823169462099"/>
    <n v="4143.97"/>
    <n v="330"/>
    <n v="34.655606060606061"/>
    <n v="11.557484848484849"/>
    <n v="1599"/>
    <n v="330"/>
    <n v="51.578520547945203"/>
    <n v="14.325947926193807"/>
    <n v="35.655606060606061"/>
    <n v="12.557484848484849"/>
    <n v="2015"/>
    <x v="0"/>
  </r>
  <r>
    <n v="7050"/>
    <s v="武汉吴中街店"/>
    <x v="8"/>
    <s v="直营"/>
    <m/>
    <x v="3"/>
    <d v="2016-09-24T00:00:00"/>
    <d v="2016-09-24T00:00:00"/>
    <n v="18797.785"/>
    <n v="0.25632900821665799"/>
    <n v="4818.4175857199698"/>
    <n v="16345.9"/>
    <n v="0.29757003285227501"/>
    <n v="4864.05"/>
    <n v="330"/>
    <n v="48.533030303030301"/>
    <n v="13.739545454545455"/>
    <n v="1194"/>
    <n v="330"/>
    <n v="51.500780821917807"/>
    <n v="13.20114407046567"/>
    <n v="49.533030303030301"/>
    <n v="14.739545454545455"/>
    <n v="2016"/>
    <x v="1"/>
  </r>
  <r>
    <n v="5415"/>
    <s v="南京福建路店"/>
    <x v="3"/>
    <s v="直营"/>
    <m/>
    <x v="2"/>
    <d v="2011-09-27T00:00:00"/>
    <d v="2011-09-27T00:00:00"/>
    <n v="18716.135999999999"/>
    <n v="0.27909676688707302"/>
    <n v="5223.6130462187602"/>
    <n v="12907.68"/>
    <n v="0.28192440469549901"/>
    <n v="3638.99"/>
    <n v="330"/>
    <n v="38.114181818181819"/>
    <n v="10.027242424242424"/>
    <n v="3018"/>
    <n v="330"/>
    <n v="51.277084931506849"/>
    <n v="14.311268619777426"/>
    <n v="39.114181818181819"/>
    <n v="11.027242424242424"/>
    <n v="2011"/>
    <x v="0"/>
  </r>
  <r>
    <n v="9268"/>
    <s v="衡阳名郡店"/>
    <x v="1"/>
    <s v="直营"/>
    <m/>
    <x v="0"/>
    <d v="2019-01-30T00:00:00"/>
    <d v="2019-01-30T00:00:00"/>
    <n v="18708.848731132101"/>
    <n v="0.26627086795747901"/>
    <n v="4981.6213901237197"/>
    <n v="4808.1899999999996"/>
    <n v="0.12301094590688"/>
    <n v="591.46"/>
    <n v="212"/>
    <n v="21.680141509433959"/>
    <n v="1.7899056603773587"/>
    <n v="336"/>
    <n v="301"/>
    <n v="51.257119811320827"/>
    <n v="13.648277781160877"/>
    <n v="15.974053156146178"/>
    <n v="1.9649833887043191"/>
    <n v="2019"/>
    <x v="3"/>
  </r>
  <r>
    <n v="6584"/>
    <s v="沭阳广州路二店"/>
    <x v="3"/>
    <s v="直营"/>
    <s v="江苏玖玖"/>
    <x v="0"/>
    <d v="2016-09-28T00:00:00"/>
    <d v="2016-09-28T00:00:00"/>
    <n v="18701.969499999999"/>
    <n v="0.25221602439634899"/>
    <n v="4716.9363956717698"/>
    <n v="12897.91"/>
    <n v="0.37134310907736201"/>
    <n v="4789.55"/>
    <n v="330"/>
    <n v="38.084575757575756"/>
    <n v="13.513787878787879"/>
    <n v="1190"/>
    <n v="330"/>
    <n v="51.238272602739727"/>
    <n v="12.923113412799369"/>
    <n v="39.084575757575756"/>
    <n v="14.513787878787879"/>
    <n v="2016"/>
    <x v="1"/>
  </r>
  <r>
    <n v="6599"/>
    <s v="黄河北路店"/>
    <x v="3"/>
    <s v="直营"/>
    <s v="江苏玖玖"/>
    <x v="0"/>
    <d v="2016-09-27T00:00:00"/>
    <d v="2016-09-27T00:00:00"/>
    <n v="18690.587"/>
    <n v="0.27985282554909902"/>
    <n v="5230.6135831212596"/>
    <n v="12890.06"/>
    <n v="0.43316943443242301"/>
    <n v="5583.58"/>
    <n v="330"/>
    <n v="38.060787878787878"/>
    <n v="15.919939393939394"/>
    <n v="1191"/>
    <n v="330"/>
    <n v="51.207087671232877"/>
    <n v="14.330448172934958"/>
    <n v="39.060787878787878"/>
    <n v="16.919939393939394"/>
    <n v="2016"/>
    <x v="1"/>
  </r>
  <r>
    <n v="8538"/>
    <s v="南昌桃花二村店"/>
    <x v="5"/>
    <s v="直营"/>
    <m/>
    <x v="4"/>
    <d v="2018-10-31T00:00:00"/>
    <d v="2018-10-31T00:00:00"/>
    <n v="18675.9657138043"/>
    <n v="0.24613070449840399"/>
    <n v="4596.7285983266802"/>
    <n v="10856.13"/>
    <n v="0.27250594825227797"/>
    <n v="2958.36"/>
    <n v="327"/>
    <n v="32.199174311926605"/>
    <n v="8.0469724770642213"/>
    <n v="427"/>
    <n v="330"/>
    <n v="51.167029352888491"/>
    <n v="12.593776981716932"/>
    <n v="32.897363636363636"/>
    <n v="8.9647272727272735"/>
    <n v="2018"/>
    <x v="4"/>
  </r>
  <r>
    <n v="8052"/>
    <s v="武汉桥机路店"/>
    <x v="8"/>
    <s v="直营"/>
    <m/>
    <x v="0"/>
    <d v="2018-08-18T00:00:00"/>
    <d v="2018-08-18T00:00:00"/>
    <n v="18668.5073476986"/>
    <n v="0.26690086492179499"/>
    <n v="4982.6407578996304"/>
    <n v="7472.64"/>
    <n v="0.12174947541966399"/>
    <n v="909.79"/>
    <n v="254"/>
    <n v="28.419842519685041"/>
    <n v="2.5818503937007873"/>
    <n v="501"/>
    <n v="330"/>
    <n v="51.146595473146846"/>
    <n v="13.651070569588029"/>
    <n v="22.644363636363636"/>
    <n v="2.756939393939394"/>
    <n v="2018"/>
    <x v="4"/>
  </r>
  <r>
    <n v="8073"/>
    <s v="南昌凤凰北大道店"/>
    <x v="5"/>
    <s v="直营"/>
    <m/>
    <x v="4"/>
    <d v="2018-07-14T00:00:00"/>
    <d v="2018-07-14T00:00:00"/>
    <n v="18597.54"/>
    <n v="0.27620744476544701"/>
    <n v="5136.7790023231901"/>
    <n v="14305.8"/>
    <n v="0.24517258734219699"/>
    <n v="3507.39"/>
    <n v="330"/>
    <n v="42.350909090909092"/>
    <n v="9.6284545454545452"/>
    <n v="536"/>
    <n v="330"/>
    <n v="50.952164383561644"/>
    <n v="14.073367129652576"/>
    <n v="43.350909090909092"/>
    <n v="10.628454545454545"/>
    <n v="2018"/>
    <x v="4"/>
  </r>
  <r>
    <n v="9172"/>
    <s v="来凤和平路店"/>
    <x v="7"/>
    <s v="直营"/>
    <m/>
    <x v="0"/>
    <d v="2018-11-30T00:00:00"/>
    <d v="2018-11-30T00:00:00"/>
    <n v="18591.1682671116"/>
    <n v="0.26642529728412401"/>
    <n v="4953.1575324243804"/>
    <n v="2912.48"/>
    <n v="0.30009819809921401"/>
    <n v="874.03"/>
    <n v="110"/>
    <n v="25.477090909090908"/>
    <n v="6.9457272727272725"/>
    <n v="397"/>
    <n v="330"/>
    <n v="50.934707581127668"/>
    <n v="13.570294609381865"/>
    <n v="8.8256969696969705"/>
    <n v="2.6485757575757574"/>
    <n v="2018"/>
    <x v="4"/>
  </r>
  <r>
    <n v="8978"/>
    <s v="北京韩家川店"/>
    <x v="9"/>
    <s v="控股"/>
    <s v="河北新兴"/>
    <x v="30"/>
    <d v="2010-07-01T00:00:00"/>
    <d v="2019-09-20T00:00:00"/>
    <n v="18558.046964285699"/>
    <n v="0.27593159173520398"/>
    <n v="5120.7514383520302"/>
    <n v="1237.94"/>
    <n v="0.317196309998869"/>
    <n v="392.67"/>
    <n v="56"/>
    <n v="21.106071428571429"/>
    <n v="6.0119642857142859"/>
    <n v="103"/>
    <n v="68"/>
    <n v="50.843964285714243"/>
    <n v="14.029455995485014"/>
    <n v="18.205000000000002"/>
    <n v="5.7745588235294116"/>
    <n v="2010"/>
    <x v="0"/>
  </r>
  <r>
    <n v="7900"/>
    <s v="利川同安黄石大桥店"/>
    <x v="7"/>
    <s v="直营"/>
    <m/>
    <x v="0"/>
    <d v="2018-04-28T00:00:00"/>
    <d v="2018-04-28T00:00:00"/>
    <n v="18551.567999999999"/>
    <n v="0.27272985645634701"/>
    <n v="5059.5664776801596"/>
    <n v="11594.73"/>
    <n v="0.33723941825294801"/>
    <n v="3910.2"/>
    <n v="330"/>
    <n v="34.135545454545451"/>
    <n v="10.849090909090908"/>
    <n v="613"/>
    <n v="330"/>
    <n v="50.826213698630134"/>
    <n v="13.861825966247013"/>
    <n v="35.135545454545451"/>
    <n v="11.849090909090908"/>
    <n v="2018"/>
    <x v="4"/>
  </r>
  <r>
    <n v="5426"/>
    <s v="南京石门坎店"/>
    <x v="3"/>
    <s v="直营"/>
    <m/>
    <x v="2"/>
    <d v="2011-10-15T00:00:00"/>
    <d v="2011-10-15T00:00:00"/>
    <n v="18471.666000000001"/>
    <n v="0.27682185826786099"/>
    <n v="5113.36090742327"/>
    <n v="12739.08"/>
    <n v="0.337414475770621"/>
    <n v="4298.3500000000004"/>
    <n v="330"/>
    <n v="37.603272727272724"/>
    <n v="12.025303030303032"/>
    <n v="3000"/>
    <n v="330"/>
    <n v="50.607304109589045"/>
    <n v="14.009207965543206"/>
    <n v="38.603272727272724"/>
    <n v="13.025303030303032"/>
    <n v="2011"/>
    <x v="0"/>
  </r>
  <r>
    <n v="5890"/>
    <s v="祁东迎宾路店"/>
    <x v="1"/>
    <s v="直营"/>
    <m/>
    <x v="0"/>
    <d v="2015-01-11T00:00:00"/>
    <d v="2015-01-11T00:00:00"/>
    <n v="18465.400000000001"/>
    <n v="0.23317488206345799"/>
    <n v="4305.6674672545796"/>
    <n v="9232.7000000000007"/>
    <n v="0.28170849264028902"/>
    <n v="2600.9299999999998"/>
    <n v="330"/>
    <n v="26.97787878787879"/>
    <n v="6.8816060606060603"/>
    <n v="1816"/>
    <n v="330"/>
    <n v="50.590136986301374"/>
    <n v="11.796349225355012"/>
    <n v="27.97787878787879"/>
    <n v="7.8816060606060603"/>
    <n v="2015"/>
    <x v="0"/>
  </r>
  <r>
    <n v="6032"/>
    <s v="采森羊子巷店"/>
    <x v="5"/>
    <s v="直营"/>
    <s v="江西采森"/>
    <x v="9"/>
    <d v="2015-07-31T00:00:00"/>
    <d v="2015-07-31T00:00:00"/>
    <n v="18451.558718821099"/>
    <n v="0.27975992163754998"/>
    <n v="5162.0066212680304"/>
    <n v="16169.27"/>
    <n v="0.23563896205580101"/>
    <n v="3810.11"/>
    <n v="330"/>
    <n v="47.997787878787882"/>
    <n v="10.545787878787879"/>
    <n v="1615"/>
    <n v="330"/>
    <n v="50.552215668003015"/>
    <n v="14.142483893885014"/>
    <n v="48.997787878787882"/>
    <n v="11.545787878787879"/>
    <n v="2015"/>
    <x v="0"/>
  </r>
  <r>
    <n v="6259"/>
    <s v="乡亲东河店"/>
    <x v="6"/>
    <s v="直营"/>
    <s v="韶关乡亲"/>
    <x v="0"/>
    <d v="2016-03-26T00:00:00"/>
    <d v="2016-03-26T00:00:00"/>
    <n v="18420.36"/>
    <n v="0.27564513908268301"/>
    <n v="5077.4826941530901"/>
    <n v="12280.24"/>
    <n v="0.268813964547924"/>
    <n v="3301.1"/>
    <n v="330"/>
    <n v="36.212848484848486"/>
    <n v="9.0033333333333339"/>
    <n v="1376"/>
    <n v="330"/>
    <n v="50.466739726027399"/>
    <n v="13.910911490830383"/>
    <n v="37.212848484848486"/>
    <n v="10.003333333333334"/>
    <n v="2016"/>
    <x v="1"/>
  </r>
  <r>
    <n v="6940"/>
    <s v="武汉古田四路店"/>
    <x v="8"/>
    <s v="直营"/>
    <m/>
    <x v="9"/>
    <d v="2013-01-31T00:00:00"/>
    <d v="2013-01-31T00:00:00"/>
    <n v="18374.872500000001"/>
    <n v="0.229673351390074"/>
    <n v="4220.2185484403099"/>
    <n v="15978.15"/>
    <n v="0.236869099363819"/>
    <n v="3784.73"/>
    <n v="330"/>
    <n v="47.418636363636359"/>
    <n v="10.468878787878788"/>
    <n v="2526"/>
    <n v="330"/>
    <n v="50.342116438356165"/>
    <n v="11.562242598466602"/>
    <n v="48.418636363636359"/>
    <n v="11.468878787878788"/>
    <n v="2013"/>
    <x v="0"/>
  </r>
  <r>
    <n v="6331"/>
    <s v="宁乡花明南路店"/>
    <x v="4"/>
    <s v="直营"/>
    <m/>
    <x v="0"/>
    <d v="2016-04-30T00:00:00"/>
    <d v="2016-04-30T00:00:00"/>
    <n v="18370.962"/>
    <n v="0.26487916338241102"/>
    <n v="4866.0850450900598"/>
    <n v="10206.09"/>
    <n v="0.26637331240465301"/>
    <n v="2718.63"/>
    <n v="330"/>
    <n v="29.927545454545456"/>
    <n v="7.2382727272727276"/>
    <n v="1341"/>
    <n v="330"/>
    <n v="50.331402739726023"/>
    <n v="13.331739849561808"/>
    <n v="30.927545454545456"/>
    <n v="8.2382727272727276"/>
    <n v="2016"/>
    <x v="1"/>
  </r>
  <r>
    <n v="5120"/>
    <s v="株洲迎新路店"/>
    <x v="4"/>
    <s v="直营"/>
    <m/>
    <x v="0"/>
    <d v="2009-11-28T00:00:00"/>
    <d v="2009-11-28T00:00:00"/>
    <n v="18349.488000000001"/>
    <n v="0.22839868592964499"/>
    <n v="4190.9989466817897"/>
    <n v="10194.16"/>
    <n v="0.27588246603937899"/>
    <n v="2812.39"/>
    <n v="330"/>
    <n v="29.891393939393939"/>
    <n v="7.5223939393939396"/>
    <n v="3686"/>
    <n v="330"/>
    <n v="50.2725698630137"/>
    <n v="11.482188895018602"/>
    <n v="30.891393939393939"/>
    <n v="8.5223939393939396"/>
    <n v="2009"/>
    <x v="0"/>
  </r>
  <r>
    <n v="7119"/>
    <s v="宜昌东方名都店"/>
    <x v="7"/>
    <s v="直营"/>
    <m/>
    <x v="0"/>
    <d v="2016-06-25T00:00:00"/>
    <d v="2016-06-25T00:00:00"/>
    <n v="18331.759999999998"/>
    <n v="0.27798172489489498"/>
    <n v="5095.8942651592397"/>
    <n v="11457.35"/>
    <n v="0.35395619405883599"/>
    <n v="4055.4"/>
    <n v="330"/>
    <n v="33.719242424242424"/>
    <n v="11.289090909090909"/>
    <n v="1285"/>
    <n v="330"/>
    <n v="50.223999999999997"/>
    <n v="13.961354151121204"/>
    <n v="34.719242424242424"/>
    <n v="12.289090909090909"/>
    <n v="2016"/>
    <x v="1"/>
  </r>
  <r>
    <n v="8806"/>
    <s v="新兴连锁二店"/>
    <x v="9"/>
    <s v="控股"/>
    <s v="河北新兴"/>
    <x v="26"/>
    <d v="1999-03-18T00:00:00"/>
    <d v="2019-09-07T00:00:00"/>
    <n v="18307.256333333298"/>
    <n v="0.25028670651977902"/>
    <n v="4582.06289308337"/>
    <n v="1635.55"/>
    <n v="0.100816239185595"/>
    <n v="164.89"/>
    <n v="75"/>
    <n v="20.807333333333332"/>
    <n v="1.1985333333333332"/>
    <n v="116"/>
    <n v="81"/>
    <n v="50.156866666666573"/>
    <n v="12.553596967351698"/>
    <n v="20.191975308641975"/>
    <n v="2.0356790123456787"/>
    <n v="1999"/>
    <x v="0"/>
  </r>
  <r>
    <n v="5455"/>
    <s v="南京土山路店"/>
    <x v="3"/>
    <s v="直营"/>
    <m/>
    <x v="2"/>
    <d v="2011-12-31T00:00:00"/>
    <d v="2011-12-31T00:00:00"/>
    <n v="18268.723999999998"/>
    <n v="0.25311669314164997"/>
    <n v="4624.1190067975003"/>
    <n v="12599.12"/>
    <n v="0.31809681946040702"/>
    <n v="4007.74"/>
    <n v="330"/>
    <n v="37.179151515151517"/>
    <n v="11.144666666666666"/>
    <n v="2923"/>
    <n v="330"/>
    <n v="50.051298630136984"/>
    <n v="12.66881919670548"/>
    <n v="38.179151515151517"/>
    <n v="12.144666666666666"/>
    <n v="2011"/>
    <x v="0"/>
  </r>
  <r>
    <n v="8302"/>
    <s v="南京龙蟠路二店"/>
    <x v="3"/>
    <s v="直营"/>
    <m/>
    <x v="0"/>
    <d v="2018-10-20T00:00:00"/>
    <d v="2018-10-20T00:00:00"/>
    <n v="18253.0234329429"/>
    <n v="0.278091305978097"/>
    <n v="5076.0071245158897"/>
    <n v="9603.56"/>
    <n v="0.25232726197368499"/>
    <n v="2423.2399999999998"/>
    <n v="292"/>
    <n v="31.888904109589042"/>
    <n v="7.2987671232876696"/>
    <n v="438"/>
    <n v="330"/>
    <n v="50.008283377925757"/>
    <n v="13.906868834290108"/>
    <n v="29.101696969696967"/>
    <n v="7.3431515151515141"/>
    <n v="2018"/>
    <x v="4"/>
  </r>
  <r>
    <n v="7971"/>
    <s v="南昌高新大道店（新）"/>
    <x v="5"/>
    <s v="直营"/>
    <m/>
    <x v="3"/>
    <d v="2018-05-31T00:00:00"/>
    <d v="2018-05-31T00:00:00"/>
    <n v="18066.892856334998"/>
    <n v="0.27860712968138501"/>
    <n v="5033.5651609646102"/>
    <n v="9891.8700000000008"/>
    <n v="0.29923260212679698"/>
    <n v="2959.97"/>
    <n v="308"/>
    <n v="31.116461038961042"/>
    <n v="8.6102922077922077"/>
    <n v="580"/>
    <n v="330"/>
    <n v="49.498336592698628"/>
    <n v="13.790589482094822"/>
    <n v="29.975363636363639"/>
    <n v="8.9696060606060595"/>
    <n v="2018"/>
    <x v="4"/>
  </r>
  <r>
    <n v="9097"/>
    <s v="恒康第九药房"/>
    <x v="9"/>
    <s v="控股"/>
    <s v="河北新兴"/>
    <x v="28"/>
    <d v="2008-08-01T00:00:00"/>
    <d v="2019-08-29T00:00:00"/>
    <n v="18042.4014473684"/>
    <n v="0.27"/>
    <n v="4871.4483907894701"/>
    <n v="816.69"/>
    <n v="0.41600852220548801"/>
    <n v="339.75"/>
    <n v="38"/>
    <n v="20.49184210526316"/>
    <n v="7.9407894736842106"/>
    <n v="125"/>
    <n v="90"/>
    <n v="49.431236842105207"/>
    <n v="13.346433947368411"/>
    <n v="9.0743333333333336"/>
    <n v="3.7749999999999999"/>
    <n v="2008"/>
    <x v="0"/>
  </r>
  <r>
    <n v="8221"/>
    <s v="玉湖新城恒通花园店"/>
    <x v="5"/>
    <s v="控股"/>
    <s v="江西天顺"/>
    <x v="18"/>
    <d v="2018-05-12T00:00:00"/>
    <d v="2018-10-22T00:00:00"/>
    <n v="17998.1997855724"/>
    <n v="0.26032285173562097"/>
    <n v="4685.3426942876604"/>
    <n v="9664.08"/>
    <n v="0.28892765788362701"/>
    <n v="2792.22"/>
    <n v="280"/>
    <n v="33.514571428571429"/>
    <n v="8.9722142857142853"/>
    <n v="436"/>
    <n v="330"/>
    <n v="49.310136398828497"/>
    <n v="12.836555326815509"/>
    <n v="29.285090909090908"/>
    <n v="8.4612727272727266"/>
    <n v="2018"/>
    <x v="4"/>
  </r>
  <r>
    <n v="5840"/>
    <s v="南昌朝阳中路店"/>
    <x v="5"/>
    <s v="直营"/>
    <m/>
    <x v="3"/>
    <d v="2014-10-25T00:00:00"/>
    <d v="2014-10-25T00:00:00"/>
    <n v="17911.395475857498"/>
    <n v="0.27850918664985203"/>
    <n v="4988.4881857449"/>
    <n v="15695.92"/>
    <n v="0.34363452413111201"/>
    <n v="5393.66"/>
    <n v="330"/>
    <n v="46.56339393939394"/>
    <n v="15.344424242424243"/>
    <n v="1894"/>
    <n v="330"/>
    <n v="49.072316372212327"/>
    <n v="13.667090919849041"/>
    <n v="47.56339393939394"/>
    <n v="16.344424242424243"/>
    <n v="2014"/>
    <x v="0"/>
  </r>
  <r>
    <n v="6644"/>
    <s v="长沙梅溪湖路店"/>
    <x v="4"/>
    <s v="直营"/>
    <m/>
    <x v="0"/>
    <d v="2016-12-17T00:00:00"/>
    <d v="2016-12-17T00:00:00"/>
    <n v="17859.442500000001"/>
    <n v="0.24760975797512799"/>
    <n v="4422.1722349957199"/>
    <n v="15529.95"/>
    <n v="0.227944069362747"/>
    <n v="3539.96"/>
    <n v="330"/>
    <n v="46.060454545454547"/>
    <n v="9.7271515151515153"/>
    <n v="1110"/>
    <n v="330"/>
    <n v="48.929979452054795"/>
    <n v="12.115540369851287"/>
    <n v="47.060454545454547"/>
    <n v="10.727151515151515"/>
    <n v="2016"/>
    <x v="1"/>
  </r>
  <r>
    <n v="8929"/>
    <s v="三河第二店"/>
    <x v="9"/>
    <s v="控股"/>
    <s v="河北新兴"/>
    <x v="29"/>
    <d v="2009-01-01T00:00:00"/>
    <d v="2019-09-05T00:00:00"/>
    <n v="17781.350735294101"/>
    <n v="0.266609145976823"/>
    <n v="4740.6707338511196"/>
    <n v="720.15"/>
    <n v="0.34673331944733699"/>
    <n v="249.7"/>
    <n v="34"/>
    <n v="20.180882352941175"/>
    <n v="6.3441176470588232"/>
    <n v="118"/>
    <n v="83"/>
    <n v="48.716029411764659"/>
    <n v="12.988138996852383"/>
    <n v="8.6765060240963852"/>
    <n v="3.008433734939759"/>
    <n v="2009"/>
    <x v="0"/>
  </r>
  <r>
    <n v="9398"/>
    <s v="南京摄山星城店"/>
    <x v="3"/>
    <s v="直营"/>
    <m/>
    <x v="0"/>
    <d v="2019-03-16T00:00:00"/>
    <d v="2019-03-16T00:00:00"/>
    <n v="17754.305201666"/>
    <n v="0.27555864337327002"/>
    <n v="4892.3522554060701"/>
    <n v="3231.02"/>
    <n v="0.21637749069953099"/>
    <n v="699.12"/>
    <n v="101"/>
    <n v="30.990297029702969"/>
    <n v="5.9219801980198019"/>
    <n v="291"/>
    <n v="256"/>
    <n v="48.641932059358908"/>
    <n v="13.403704809331698"/>
    <n v="12.621171875"/>
    <n v="2.7309375"/>
    <n v="2019"/>
    <x v="3"/>
  </r>
  <r>
    <n v="8759"/>
    <s v="石家庄市四院店"/>
    <x v="9"/>
    <s v="控股"/>
    <s v="河北新兴"/>
    <x v="27"/>
    <d v="2018-05-14T00:00:00"/>
    <d v="2019-08-29T00:00:00"/>
    <n v="17658.8825"/>
    <n v="0.25609168432910701"/>
    <n v="4522.2929627947897"/>
    <n v="1388.31"/>
    <n v="0.36502654306314902"/>
    <n v="506.77"/>
    <n v="66"/>
    <n v="20.035"/>
    <n v="6.6783333333333328"/>
    <n v="125"/>
    <n v="90"/>
    <n v="48.380499999999998"/>
    <n v="12.389843733684355"/>
    <n v="15.425666666666666"/>
    <n v="5.6307777777777774"/>
    <n v="2018"/>
    <x v="4"/>
  </r>
  <r>
    <n v="5318"/>
    <s v="南京新华路店"/>
    <x v="3"/>
    <s v="直营"/>
    <m/>
    <x v="2"/>
    <d v="2010-10-30T00:00:00"/>
    <d v="2010-10-30T00:00:00"/>
    <n v="17593.8505"/>
    <n v="0.27518074580075802"/>
    <n v="4841.4889020970404"/>
    <n v="12133.69"/>
    <n v="0.30792199240297102"/>
    <n v="3736.23"/>
    <n v="330"/>
    <n v="35.768757575757576"/>
    <n v="10.321909090909092"/>
    <n v="3350"/>
    <n v="330"/>
    <n v="48.202330136986305"/>
    <n v="13.264353156430248"/>
    <n v="36.768757575757576"/>
    <n v="11.321909090909092"/>
    <n v="2010"/>
    <x v="0"/>
  </r>
  <r>
    <n v="7281"/>
    <s v="增城金竹第二店"/>
    <x v="6"/>
    <s v="收购"/>
    <s v="益荔康信"/>
    <x v="10"/>
    <d v="2016-04-27T00:00:00"/>
    <d v="2018-05-28T00:00:00"/>
    <n v="17583.075000000001"/>
    <n v="0.26988108256280102"/>
    <n v="4745.3393157829196"/>
    <n v="11722.05"/>
    <n v="0.21734252967697601"/>
    <n v="2547.6999999999998"/>
    <n v="330"/>
    <n v="34.521363636363631"/>
    <n v="6.7203030303030298"/>
    <n v="583"/>
    <n v="330"/>
    <n v="48.172808219178087"/>
    <n v="13.000929632281972"/>
    <n v="35.521363636363631"/>
    <n v="7.7203030303030298"/>
    <n v="2016"/>
    <x v="1"/>
  </r>
  <r>
    <n v="9262"/>
    <s v="长沙天马小区店"/>
    <x v="4"/>
    <s v="直营"/>
    <m/>
    <x v="0"/>
    <d v="2018-12-29T00:00:00"/>
    <d v="2018-12-29T00:00:00"/>
    <n v="17547.496666666699"/>
    <n v="0.26709416746850501"/>
    <n v="4686.8340133396996"/>
    <n v="2416.7600000000002"/>
    <n v="0.214642744831924"/>
    <n v="518.74"/>
    <n v="93"/>
    <n v="24.986666666666668"/>
    <n v="4.5778494623655916"/>
    <n v="368"/>
    <n v="330"/>
    <n v="48.075333333333418"/>
    <n v="12.840641132437533"/>
    <n v="7.323515151515152"/>
    <n v="1.571939393939394"/>
    <n v="2018"/>
    <x v="4"/>
  </r>
  <r>
    <n v="5107"/>
    <s v="隆回大桥路店"/>
    <x v="1"/>
    <s v="直营"/>
    <m/>
    <x v="0"/>
    <d v="2010-03-27T00:00:00"/>
    <d v="2010-03-27T00:00:00"/>
    <n v="17521.259999999998"/>
    <n v="0.246435927847799"/>
    <n v="4317.8679651625298"/>
    <n v="8760.6299999999992"/>
    <n v="0.26155767336367403"/>
    <n v="2291.41"/>
    <n v="330"/>
    <n v="25.547363636363634"/>
    <n v="5.9436666666666662"/>
    <n v="3567"/>
    <n v="330"/>
    <n v="48.003452054794515"/>
    <n v="11.829775247020629"/>
    <n v="26.547363636363634"/>
    <n v="6.9436666666666662"/>
    <n v="2010"/>
    <x v="0"/>
  </r>
  <r>
    <n v="8384"/>
    <s v="如东通海路一店"/>
    <x v="3"/>
    <s v="控股"/>
    <s v="江苏如东"/>
    <x v="23"/>
    <d v="2017-04-07T00:00:00"/>
    <d v="2018-08-29T00:00:00"/>
    <n v="17519.6475688705"/>
    <n v="0.237356902464775"/>
    <n v="4158.4092792216297"/>
    <n v="12016.31"/>
    <n v="0.32979591904669597"/>
    <n v="3962.93"/>
    <n v="330"/>
    <n v="35.413060606060604"/>
    <n v="11.008878787878787"/>
    <n v="490"/>
    <n v="330"/>
    <n v="47.999034435261642"/>
    <n v="11.392902134853781"/>
    <n v="36.413060606060604"/>
    <n v="12.008878787878787"/>
    <n v="2017"/>
    <x v="2"/>
  </r>
  <r>
    <n v="5874"/>
    <s v="湘潭广云路店"/>
    <x v="4"/>
    <s v="直营"/>
    <m/>
    <x v="0"/>
    <d v="2014-12-13T00:00:00"/>
    <d v="2014-12-13T00:00:00"/>
    <n v="17492.759999999998"/>
    <n v="0.23590692852616599"/>
    <n v="4126.66328304538"/>
    <n v="9718.2000000000007"/>
    <n v="0.23837541931633399"/>
    <n v="2316.58"/>
    <n v="330"/>
    <n v="28.449090909090913"/>
    <n v="6.0199393939393939"/>
    <n v="1845"/>
    <n v="330"/>
    <n v="47.925369863013692"/>
    <n v="11.305926802864056"/>
    <n v="29.449090909090913"/>
    <n v="7.0199393939393939"/>
    <n v="2014"/>
    <x v="0"/>
  </r>
  <r>
    <n v="5323"/>
    <s v="南京南湖路店"/>
    <x v="3"/>
    <s v="直营"/>
    <m/>
    <x v="2"/>
    <d v="2011-02-26T00:00:00"/>
    <d v="2011-02-26T00:00:00"/>
    <n v="17481.490000000002"/>
    <n v="0.251090185095171"/>
    <n v="4389.4305598393803"/>
    <n v="12056.2"/>
    <n v="0.275289062888804"/>
    <n v="3318.94"/>
    <n v="330"/>
    <n v="35.533939393939399"/>
    <n v="9.0573939393939398"/>
    <n v="3231"/>
    <n v="330"/>
    <n v="47.894493150684937"/>
    <n v="12.025837150244877"/>
    <n v="36.533939393939399"/>
    <n v="10.05739393939394"/>
    <n v="2011"/>
    <x v="0"/>
  </r>
  <r>
    <n v="6996"/>
    <s v="武汉百花路店"/>
    <x v="8"/>
    <s v="直营"/>
    <m/>
    <x v="9"/>
    <d v="2015-04-30T00:00:00"/>
    <d v="2015-04-30T00:00:00"/>
    <n v="17462.6695"/>
    <n v="0.25181986260961903"/>
    <n v="4397.44703428718"/>
    <n v="15184.93"/>
    <n v="0.233962882937228"/>
    <n v="3552.71"/>
    <n v="330"/>
    <n v="45.014939393939393"/>
    <n v="9.7657878787878794"/>
    <n v="1707"/>
    <n v="330"/>
    <n v="47.842930136986304"/>
    <n v="12.047800093937479"/>
    <n v="46.014939393939393"/>
    <n v="10.765787878787879"/>
    <n v="2015"/>
    <x v="0"/>
  </r>
  <r>
    <n v="8520"/>
    <s v="衡阳长湖街店"/>
    <x v="1"/>
    <s v="直营"/>
    <m/>
    <x v="0"/>
    <d v="2018-11-17T00:00:00"/>
    <d v="2018-11-17T00:00:00"/>
    <n v="17437.5302946058"/>
    <n v="0.26627086795747901"/>
    <n v="4643.1063265795201"/>
    <n v="5094.49"/>
    <n v="0.309654155764365"/>
    <n v="1577.53"/>
    <n v="241"/>
    <n v="20.138962655601659"/>
    <n v="5.545767634854772"/>
    <n v="410"/>
    <n v="330"/>
    <n v="47.774055601659725"/>
    <n v="12.720839250902795"/>
    <n v="15.437848484848484"/>
    <n v="4.7803939393939396"/>
    <n v="2018"/>
    <x v="4"/>
  </r>
  <r>
    <n v="6701"/>
    <s v="南昌县居住主题店"/>
    <x v="5"/>
    <s v="直营"/>
    <m/>
    <x v="3"/>
    <d v="2017-01-14T00:00:00"/>
    <d v="2017-01-14T00:00:00"/>
    <n v="17423.276000000002"/>
    <n v="0.27350548424641502"/>
    <n v="4765.3615395389397"/>
    <n v="13402.52"/>
    <n v="0.30596484840164401"/>
    <n v="4100.7"/>
    <n v="330"/>
    <n v="39.613696969696974"/>
    <n v="11.426363636363636"/>
    <n v="1082"/>
    <n v="330"/>
    <n v="47.735002739726035"/>
    <n v="13.055785039832712"/>
    <n v="40.613696969696974"/>
    <n v="12.426363636363636"/>
    <n v="2017"/>
    <x v="2"/>
  </r>
  <r>
    <n v="5139"/>
    <s v="衡阳古汉大道店"/>
    <x v="1"/>
    <s v="直营"/>
    <m/>
    <x v="0"/>
    <d v="2010-04-24T00:00:00"/>
    <d v="2010-04-24T00:00:00"/>
    <n v="17421.259999999998"/>
    <n v="0.26608199687086498"/>
    <n v="4635.4836488065203"/>
    <n v="8710.6299999999992"/>
    <n v="0.17027815439296601"/>
    <n v="1483.23"/>
    <n v="330"/>
    <n v="25.395848484848482"/>
    <n v="3.4946363636363635"/>
    <n v="3539"/>
    <n v="330"/>
    <n v="47.72947945205479"/>
    <n v="12.699955202209644"/>
    <n v="26.395848484848482"/>
    <n v="4.4946363636363635"/>
    <n v="2010"/>
    <x v="0"/>
  </r>
  <r>
    <n v="9051"/>
    <s v="沧州健康广场店"/>
    <x v="9"/>
    <s v="控股"/>
    <s v="河北新兴"/>
    <x v="28"/>
    <d v="2011-06-18T00:00:00"/>
    <d v="2019-09-05T00:00:00"/>
    <n v="17378.3495833333"/>
    <n v="0.27871944698539097"/>
    <n v="4843.6839853854699"/>
    <n v="745.23"/>
    <n v="0.33475571300135498"/>
    <n v="249.47"/>
    <n v="36"/>
    <n v="19.700833333333335"/>
    <n v="5.9297222222222219"/>
    <n v="118"/>
    <n v="83"/>
    <n v="47.611916666666573"/>
    <n v="13.270367083247862"/>
    <n v="8.9786746987951815"/>
    <n v="3.0056626506024098"/>
    <n v="2011"/>
    <x v="0"/>
  </r>
  <r>
    <n v="8815"/>
    <s v="石家庄石炼店"/>
    <x v="9"/>
    <s v="控股"/>
    <s v="河北新兴"/>
    <x v="26"/>
    <d v="2009-07-18T00:00:00"/>
    <d v="2019-09-07T00:00:00"/>
    <n v="17342.1075324675"/>
    <n v="0.27564400691184998"/>
    <n v="4780.24800854553"/>
    <n v="1590.64"/>
    <n v="0.19578282955288401"/>
    <n v="311.42"/>
    <n v="77"/>
    <n v="19.657662337662337"/>
    <n v="3.0444155844155842"/>
    <n v="116"/>
    <n v="81"/>
    <n v="47.512623376623289"/>
    <n v="13.09656988642611"/>
    <n v="19.637530864197533"/>
    <n v="3.8446913580246918"/>
    <n v="2009"/>
    <x v="0"/>
  </r>
  <r>
    <n v="7085"/>
    <s v="荆门掇刀金典家园店"/>
    <x v="7"/>
    <s v="直营"/>
    <m/>
    <x v="0"/>
    <d v="2014-06-28T00:00:00"/>
    <d v="2014-06-28T00:00:00"/>
    <n v="17336.096000000001"/>
    <n v="0.26284349760040798"/>
    <n v="4556.68010737644"/>
    <n v="10835.06"/>
    <n v="0.26568196207496803"/>
    <n v="2878.68"/>
    <n v="330"/>
    <n v="31.833515151515151"/>
    <n v="7.7232727272727271"/>
    <n v="2013"/>
    <n v="330"/>
    <n v="47.496153424657535"/>
    <n v="12.484055088702576"/>
    <n v="32.833515151515151"/>
    <n v="8.7232727272727271"/>
    <n v="2014"/>
    <x v="0"/>
  </r>
  <r>
    <n v="7291"/>
    <s v="株洲泰山东路店"/>
    <x v="4"/>
    <s v="直营"/>
    <m/>
    <x v="0"/>
    <d v="2017-10-21T00:00:00"/>
    <d v="2017-10-21T00:00:00"/>
    <n v="17329.878000000001"/>
    <n v="0.26467195257107401"/>
    <n v="4586.7326480784996"/>
    <n v="9627.7099999999991"/>
    <n v="0.18442599538207899"/>
    <n v="1775.6"/>
    <n v="330"/>
    <n v="28.174878787878786"/>
    <n v="4.3806060606060599"/>
    <n v="802"/>
    <n v="330"/>
    <n v="47.479117808219179"/>
    <n v="12.566390816653424"/>
    <n v="29.174878787878786"/>
    <n v="5.3806060606060599"/>
    <n v="2017"/>
    <x v="2"/>
  </r>
  <r>
    <n v="5451"/>
    <s v="安化晨州路店"/>
    <x v="0"/>
    <s v="直营"/>
    <m/>
    <x v="0"/>
    <d v="2011-12-17T00:00:00"/>
    <d v="2011-12-17T00:00:00"/>
    <n v="17318.62"/>
    <n v="0.25516561039230101"/>
    <n v="4419.1162434523203"/>
    <n v="8659.3100000000104"/>
    <n v="0.32484574406043898"/>
    <n v="2812.94"/>
    <n v="330"/>
    <n v="25.240333333333364"/>
    <n v="7.5240606060606066"/>
    <n v="2937"/>
    <n v="330"/>
    <n v="47.448273972602735"/>
    <n v="12.107167790280329"/>
    <n v="26.240333333333364"/>
    <n v="8.5240606060606066"/>
    <n v="2011"/>
    <x v="0"/>
  </r>
  <r>
    <n v="7300"/>
    <s v="湖北孝感园林二路分店"/>
    <x v="8"/>
    <s v="直营"/>
    <m/>
    <x v="3"/>
    <d v="2017-09-23T00:00:00"/>
    <d v="2017-09-23T00:00:00"/>
    <n v="17305.53"/>
    <n v="0.26432492737512397"/>
    <n v="4574.2829604380304"/>
    <n v="11537.02"/>
    <n v="0.25476942919402101"/>
    <n v="2939.28"/>
    <n v="330"/>
    <n v="33.960666666666668"/>
    <n v="7.9069090909090907"/>
    <n v="830"/>
    <n v="330"/>
    <n v="47.412410958904104"/>
    <n v="12.532282083391864"/>
    <n v="34.960666666666668"/>
    <n v="8.9069090909090907"/>
    <n v="2017"/>
    <x v="2"/>
  </r>
  <r>
    <n v="5137"/>
    <s v="张家界北正街店"/>
    <x v="0"/>
    <s v="直营"/>
    <m/>
    <x v="0"/>
    <d v="2010-04-17T00:00:00"/>
    <d v="2010-04-17T00:00:00"/>
    <n v="17270.86"/>
    <n v="0.26343320259061698"/>
    <n v="4549.71796129418"/>
    <n v="8635.43"/>
    <n v="0.317055433255785"/>
    <n v="2737.91"/>
    <n v="330"/>
    <n v="25.167969696969699"/>
    <n v="7.2966969696969688"/>
    <n v="3546"/>
    <n v="330"/>
    <n v="47.317424657534247"/>
    <n v="12.464980715874466"/>
    <n v="26.167969696969699"/>
    <n v="8.2966969696969688"/>
    <n v="2010"/>
    <x v="0"/>
  </r>
  <r>
    <n v="6268"/>
    <s v="乡亲风采一店"/>
    <x v="6"/>
    <s v="直营"/>
    <s v="韶关乡亲"/>
    <x v="0"/>
    <d v="2016-03-25T00:00:00"/>
    <d v="2016-03-25T00:00:00"/>
    <n v="17201.099999999999"/>
    <n v="0.275347281214123"/>
    <n v="4736.2761188922505"/>
    <n v="11467.4"/>
    <n v="0.31432757207387901"/>
    <n v="3604.52"/>
    <n v="330"/>
    <n v="33.74969696969697"/>
    <n v="9.9227878787878794"/>
    <n v="1377"/>
    <n v="330"/>
    <n v="47.126301369863008"/>
    <n v="12.97609895586918"/>
    <n v="34.74969696969697"/>
    <n v="10.922787878787879"/>
    <n v="2016"/>
    <x v="1"/>
  </r>
  <r>
    <n v="5392"/>
    <s v="常德高车路店"/>
    <x v="0"/>
    <s v="直营"/>
    <m/>
    <x v="0"/>
    <d v="2011-07-16T00:00:00"/>
    <d v="2011-07-16T00:00:00"/>
    <n v="17187.5"/>
    <n v="0.26466492929148999"/>
    <n v="4548.92847219748"/>
    <n v="8593.75"/>
    <n v="0.35570501818181799"/>
    <n v="3056.84"/>
    <n v="330"/>
    <n v="25.041666666666668"/>
    <n v="8.2631515151515149"/>
    <n v="3091"/>
    <n v="330"/>
    <n v="47.089041095890408"/>
    <n v="12.46281773204789"/>
    <n v="26.041666666666668"/>
    <n v="9.2631515151515149"/>
    <n v="2011"/>
    <x v="0"/>
  </r>
  <r>
    <n v="5060"/>
    <s v="邵阳双拥路店"/>
    <x v="1"/>
    <s v="直营"/>
    <m/>
    <x v="0"/>
    <d v="2008-01-19T00:00:00"/>
    <d v="2008-01-19T00:00:00"/>
    <n v="17184.560000000001"/>
    <n v="0.251848580383006"/>
    <n v="4327.9070405065904"/>
    <n v="8592.2800000000007"/>
    <n v="0.22548846173541801"/>
    <n v="1937.46"/>
    <n v="330"/>
    <n v="25.037212121212121"/>
    <n v="4.8710909090909089"/>
    <n v="4365"/>
    <n v="330"/>
    <n v="47.080986301369869"/>
    <n v="11.857279563031755"/>
    <n v="26.037212121212121"/>
    <n v="5.8710909090909089"/>
    <n v="2008"/>
    <x v="0"/>
  </r>
  <r>
    <n v="6089"/>
    <s v="武汉隆泰工农兵路店"/>
    <x v="8"/>
    <s v="直营"/>
    <s v="武汉隆泰"/>
    <x v="9"/>
    <d v="2015-09-25T00:00:00"/>
    <d v="2015-09-25T00:00:00"/>
    <n v="17105.582999999999"/>
    <n v="0.27035181093093003"/>
    <n v="4624.5253410793302"/>
    <n v="14874.42"/>
    <n v="0.30225514675530202"/>
    <n v="4495.87"/>
    <n v="330"/>
    <n v="44.073999999999998"/>
    <n v="12.623848484848484"/>
    <n v="1559"/>
    <n v="330"/>
    <n v="46.864610958904109"/>
    <n v="12.669932441313234"/>
    <n v="45.073999999999998"/>
    <n v="13.623848484848484"/>
    <n v="2015"/>
    <x v="0"/>
  </r>
  <r>
    <n v="8673"/>
    <s v="康益店"/>
    <x v="9"/>
    <s v="控股"/>
    <s v="河北新兴"/>
    <x v="51"/>
    <d v="2017-02-03T00:00:00"/>
    <d v="2019-09-07T00:00:00"/>
    <n v="17099.194307692302"/>
    <n v="0.27621046781969"/>
    <n v="4722.9764590674704"/>
    <n v="1323.94"/>
    <n v="9.2594830581446297E-2"/>
    <n v="122.59"/>
    <n v="65"/>
    <n v="19.368307692307692"/>
    <n v="0.88600000000000012"/>
    <n v="116"/>
    <n v="81"/>
    <n v="46.847107692307674"/>
    <n v="12.9396615316917"/>
    <n v="16.344938271604939"/>
    <n v="1.5134567901234568"/>
    <n v="2017"/>
    <x v="2"/>
  </r>
  <r>
    <n v="7298"/>
    <s v="湖北孝感北京二路分店"/>
    <x v="8"/>
    <s v="直营"/>
    <m/>
    <x v="3"/>
    <d v="2017-09-23T00:00:00"/>
    <d v="2017-09-23T00:00:00"/>
    <n v="17083.349999999999"/>
    <n v="0.258137536794527"/>
    <n v="4409.8538891987801"/>
    <n v="11388.9"/>
    <n v="0.27879865483058103"/>
    <n v="3175.21"/>
    <n v="330"/>
    <n v="33.511818181818178"/>
    <n v="8.6218484848484849"/>
    <n v="830"/>
    <n v="330"/>
    <n v="46.803698630136985"/>
    <n v="12.081791477256932"/>
    <n v="34.511818181818178"/>
    <n v="9.6218484848484849"/>
    <n v="2017"/>
    <x v="2"/>
  </r>
  <r>
    <n v="6366"/>
    <s v="郴州苏园路店"/>
    <x v="1"/>
    <s v="直营"/>
    <m/>
    <x v="0"/>
    <d v="2016-06-25T00:00:00"/>
    <d v="2016-06-25T00:00:00"/>
    <n v="17034.259999999998"/>
    <n v="0.23821535777172001"/>
    <n v="4057.8223402765002"/>
    <n v="8517.1299999999992"/>
    <n v="0.31271919061937498"/>
    <n v="2663.47"/>
    <n v="330"/>
    <n v="24.809484848484846"/>
    <n v="7.071121212121211"/>
    <n v="1285"/>
    <n v="330"/>
    <n v="46.669205479452053"/>
    <n v="11.11732148020959"/>
    <n v="25.809484848484846"/>
    <n v="8.071121212121211"/>
    <n v="2016"/>
    <x v="1"/>
  </r>
  <r>
    <n v="8697"/>
    <s v="石家庄光华路店"/>
    <x v="9"/>
    <s v="控股"/>
    <s v="河北新兴"/>
    <x v="47"/>
    <d v="2013-09-14T00:00:00"/>
    <d v="2019-09-07T00:00:00"/>
    <n v="17012.522012986999"/>
    <n v="0.27318210922337599"/>
    <n v="4647.5166467169101"/>
    <n v="1560.41"/>
    <n v="0.19194314314827499"/>
    <n v="299.51"/>
    <n v="77"/>
    <n v="19.265064935064935"/>
    <n v="2.8897402597402597"/>
    <n v="116"/>
    <n v="81"/>
    <n v="46.609649350649313"/>
    <n v="12.732922319772356"/>
    <n v="19.264320987654322"/>
    <n v="3.6976543209876542"/>
    <n v="2013"/>
    <x v="0"/>
  </r>
  <r>
    <n v="6767"/>
    <s v="南通世纪大道二店"/>
    <x v="3"/>
    <s v="收购"/>
    <s v="江苏南通"/>
    <x v="48"/>
    <d v="2003-06-01T00:00:00"/>
    <d v="2017-04-07T00:00:00"/>
    <n v="17011.98"/>
    <n v="0.26670158238321801"/>
    <n v="4537.1219854716601"/>
    <n v="11732.4"/>
    <n v="0.28926391872080698"/>
    <n v="3393.76"/>
    <n v="330"/>
    <n v="34.552727272727275"/>
    <n v="9.284121212121212"/>
    <n v="999"/>
    <n v="330"/>
    <n v="46.608164383561643"/>
    <n v="12.430471193073041"/>
    <n v="35.552727272727275"/>
    <n v="10.284121212121212"/>
    <n v="2003"/>
    <x v="0"/>
  </r>
  <r>
    <n v="7927"/>
    <s v="南通人民东路二店"/>
    <x v="3"/>
    <s v="直营"/>
    <m/>
    <x v="0"/>
    <d v="2018-11-01T00:00:00"/>
    <d v="2018-11-01T00:00:00"/>
    <n v="16983.3678985314"/>
    <n v="0.28015782127764799"/>
    <n v="4758.0233484093096"/>
    <n v="7160.68"/>
    <n v="0.23674567219873"/>
    <n v="1695.26"/>
    <n v="234"/>
    <n v="29.601196581196582"/>
    <n v="6.2447008547008549"/>
    <n v="426"/>
    <n v="330"/>
    <n v="46.52977506446959"/>
    <n v="13.035680406600848"/>
    <n v="21.699030303030305"/>
    <n v="5.1371515151515155"/>
    <n v="2018"/>
    <x v="4"/>
  </r>
  <r>
    <n v="8376"/>
    <s v="如东碧霞店"/>
    <x v="3"/>
    <s v="控股"/>
    <s v="江苏如东"/>
    <x v="23"/>
    <d v="2003-05-08T00:00:00"/>
    <d v="2018-08-29T00:00:00"/>
    <n v="16953.867973760902"/>
    <n v="0.27970801632382503"/>
    <n v="4742.1327799566998"/>
    <n v="10987.58"/>
    <n v="0.253057543153269"/>
    <n v="2780.49"/>
    <n v="330"/>
    <n v="32.295696969696969"/>
    <n v="7.4257272727272721"/>
    <n v="490"/>
    <n v="330"/>
    <n v="46.448953352769593"/>
    <n v="12.992144602621096"/>
    <n v="33.295696969696969"/>
    <n v="8.4257272727272721"/>
    <n v="2003"/>
    <x v="0"/>
  </r>
  <r>
    <n v="5136"/>
    <s v="吉首武陵西路店"/>
    <x v="0"/>
    <s v="直营"/>
    <m/>
    <x v="0"/>
    <d v="2010-04-17T00:00:00"/>
    <d v="2010-04-17T00:00:00"/>
    <n v="16942.68"/>
    <n v="0.26679240860814701"/>
    <n v="4520.1784054770797"/>
    <n v="8471.34"/>
    <n v="0.34953620088439402"/>
    <n v="2961.04"/>
    <n v="330"/>
    <n v="24.670727272727273"/>
    <n v="7.972848484848484"/>
    <n v="3546"/>
    <n v="330"/>
    <n v="46.418301369863016"/>
    <n v="12.384050425964602"/>
    <n v="25.670727272727273"/>
    <n v="8.972848484848484"/>
    <n v="2010"/>
    <x v="0"/>
  </r>
  <r>
    <n v="8344"/>
    <s v="郴州同心路店"/>
    <x v="1"/>
    <s v="直营"/>
    <m/>
    <x v="0"/>
    <d v="2018-09-28T00:00:00"/>
    <d v="2018-09-28T00:00:00"/>
    <n v="16942.2226313559"/>
    <n v="0.26627086795747901"/>
    <n v="4511.2203251799901"/>
    <n v="4847.09"/>
    <n v="0.28197743388301"/>
    <n v="1366.77"/>
    <n v="236"/>
    <n v="19.538516949152545"/>
    <n v="4.791398305084746"/>
    <n v="460"/>
    <n v="330"/>
    <n v="46.417048305084656"/>
    <n v="12.359507740219151"/>
    <n v="14.688151515151516"/>
    <n v="4.1417272727272723"/>
    <n v="2018"/>
    <x v="4"/>
  </r>
  <r>
    <n v="8723"/>
    <s v="石家庄新兴药房连锁有限公司晋州育源堂店"/>
    <x v="9"/>
    <s v="控股"/>
    <s v="河北新兴"/>
    <x v="26"/>
    <d v="2014-10-01T00:00:00"/>
    <d v="2019-09-07T00:00:00"/>
    <n v="16939.7519852941"/>
    <n v="0.27023210624855099"/>
    <n v="4577.6648583140995"/>
    <n v="1372.13"/>
    <n v="0.27248875835379999"/>
    <n v="373.89"/>
    <n v="68"/>
    <n v="19.178382352941178"/>
    <n v="4.4983823529411762"/>
    <n v="116"/>
    <n v="81"/>
    <n v="46.410279411764655"/>
    <n v="12.541547557024931"/>
    <n v="16.939876543209877"/>
    <n v="4.615925925925926"/>
    <n v="2014"/>
    <x v="0"/>
  </r>
  <r>
    <n v="7144"/>
    <s v="衡阳仙姬巷店"/>
    <x v="1"/>
    <s v="直营"/>
    <m/>
    <x v="0"/>
    <d v="2017-09-16T00:00:00"/>
    <d v="2017-09-16T00:00:00"/>
    <n v="16924.7644411765"/>
    <n v="0.26627086795747901"/>
    <n v="4506.5717177279303"/>
    <n v="2092.77"/>
    <n v="0.323145878429068"/>
    <n v="676.27"/>
    <n v="102"/>
    <n v="19.517352941176469"/>
    <n v="5.6300980392156861"/>
    <n v="837"/>
    <n v="330"/>
    <n v="46.369217647058903"/>
    <n v="12.34677182939159"/>
    <n v="6.3417272727272724"/>
    <n v="2.0493030303030304"/>
    <n v="2017"/>
    <x v="2"/>
  </r>
  <r>
    <n v="8755"/>
    <s v="石家庄红旗店"/>
    <x v="9"/>
    <s v="控股"/>
    <s v="河北新兴"/>
    <x v="27"/>
    <d v="2018-04-19T00:00:00"/>
    <d v="2019-08-29T00:00:00"/>
    <n v="16828.360486111102"/>
    <n v="0.278085811194066"/>
    <n v="4679.7282768463701"/>
    <n v="1443.29"/>
    <n v="0.32417601452237599"/>
    <n v="467.88"/>
    <n v="72"/>
    <n v="19.045694444444443"/>
    <n v="5.4983333333333331"/>
    <n v="125"/>
    <n v="90"/>
    <n v="46.105097222222199"/>
    <n v="12.821173361222932"/>
    <n v="16.036555555555555"/>
    <n v="5.198666666666667"/>
    <n v="2018"/>
    <x v="4"/>
  </r>
  <r>
    <n v="8705"/>
    <s v="元氏康民店"/>
    <x v="9"/>
    <s v="控股"/>
    <s v="河北新兴"/>
    <x v="26"/>
    <d v="2014-07-01T00:00:00"/>
    <d v="2019-09-07T00:00:00"/>
    <n v="16809.1096710526"/>
    <n v="0.27839674934369701"/>
    <n v="4679.6014917827497"/>
    <n v="1521.73"/>
    <n v="0.223804485684057"/>
    <n v="340.57"/>
    <n v="76"/>
    <n v="19.022763157894737"/>
    <n v="3.4811842105263153"/>
    <n v="116"/>
    <n v="81"/>
    <n v="46.052355263157807"/>
    <n v="12.820826004884246"/>
    <n v="18.78679012345679"/>
    <n v="4.2045679012345678"/>
    <n v="2014"/>
    <x v="0"/>
  </r>
  <r>
    <n v="5614"/>
    <s v="郴州南塔路店"/>
    <x v="1"/>
    <s v="直营"/>
    <m/>
    <x v="0"/>
    <d v="2012-12-15T00:00:00"/>
    <d v="2012-12-15T00:00:00"/>
    <n v="16802.02"/>
    <n v="0.27"/>
    <n v="4536.5454"/>
    <n v="8401.01"/>
    <n v="0.308529569658886"/>
    <n v="2591.96"/>
    <n v="330"/>
    <n v="24.457606060606061"/>
    <n v="6.8544242424242423"/>
    <n v="2573"/>
    <n v="330"/>
    <n v="46.032931506849316"/>
    <n v="12.428891506849315"/>
    <n v="25.457606060606061"/>
    <n v="7.8544242424242423"/>
    <n v="2012"/>
    <x v="0"/>
  </r>
  <r>
    <n v="5560"/>
    <s v="常德三岔路店"/>
    <x v="0"/>
    <s v="直营"/>
    <m/>
    <x v="0"/>
    <d v="2012-06-30T00:00:00"/>
    <d v="2012-06-30T00:00:00"/>
    <n v="16767.18"/>
    <n v="0.26484582322927702"/>
    <n v="4440.7175903334701"/>
    <n v="8383.59"/>
    <n v="0.33678054389587297"/>
    <n v="2823.43"/>
    <n v="330"/>
    <n v="24.404818181818182"/>
    <n v="7.5558484848484841"/>
    <n v="2741"/>
    <n v="330"/>
    <n v="45.937479452054795"/>
    <n v="12.166349562557452"/>
    <n v="25.404818181818182"/>
    <n v="8.5558484848484841"/>
    <n v="2012"/>
    <x v="0"/>
  </r>
  <r>
    <n v="8708"/>
    <s v="石家庄天润一店"/>
    <x v="9"/>
    <s v="控股"/>
    <s v="河北新兴"/>
    <x v="26"/>
    <d v="2014-04-28T00:00:00"/>
    <d v="2019-09-07T00:00:00"/>
    <n v="16761.48"/>
    <n v="0.27871944698539097"/>
    <n v="4671.7504362566897"/>
    <n v="1457.52"/>
    <n v="0.11839288654701099"/>
    <n v="172.56"/>
    <n v="73"/>
    <n v="18.966027397260273"/>
    <n v="1.3638356164383563"/>
    <n v="116"/>
    <n v="81"/>
    <n v="45.921863013698626"/>
    <n v="12.799316263716959"/>
    <n v="17.994074074074074"/>
    <n v="2.1303703703703705"/>
    <n v="2014"/>
    <x v="0"/>
  </r>
  <r>
    <n v="7675"/>
    <s v="广生堂曲江路店"/>
    <x v="7"/>
    <s v="收购"/>
    <s v="沙市心连心"/>
    <x v="16"/>
    <s v="2006年"/>
    <d v="2018-02-10T00:00:00"/>
    <n v="16758.096000000001"/>
    <n v="0.27690772711826001"/>
    <n v="4640.4462741896004"/>
    <n v="10473.81"/>
    <n v="0.32222085372944498"/>
    <n v="3374.88"/>
    <n v="330"/>
    <n v="30.738818181818182"/>
    <n v="9.2269090909090909"/>
    <n v="690"/>
    <n v="330"/>
    <n v="45.91259178082192"/>
    <n v="12.713551436135891"/>
    <n v="31.738818181818182"/>
    <n v="10.226909090909091"/>
    <n v="2006"/>
    <x v="0"/>
  </r>
  <r>
    <n v="8966"/>
    <s v="邯郸阿尔卡迪亚店"/>
    <x v="9"/>
    <s v="控股"/>
    <s v="河北新兴"/>
    <x v="28"/>
    <d v="2012-01-01T00:00:00"/>
    <d v="2019-09-03T00:00:00"/>
    <n v="16749.704000000002"/>
    <n v="0.266609145976823"/>
    <n v="4465.6242788045802"/>
    <n v="698.32"/>
    <n v="0.40593137816473801"/>
    <n v="283.47000000000003"/>
    <n v="35"/>
    <n v="18.952000000000002"/>
    <n v="7.0991428571428585"/>
    <n v="120"/>
    <n v="85"/>
    <n v="45.889600000000002"/>
    <n v="12.234587065218028"/>
    <n v="8.215529411764706"/>
    <n v="3.3349411764705885"/>
    <n v="2012"/>
    <x v="0"/>
  </r>
  <r>
    <n v="5058"/>
    <s v="湘潭雨湖路店"/>
    <x v="4"/>
    <s v="直营"/>
    <m/>
    <x v="0"/>
    <d v="2007-10-27T00:00:00"/>
    <d v="2007-10-27T00:00:00"/>
    <n v="16716.563999999998"/>
    <n v="0.24599076686823401"/>
    <n v="4112.1203977619098"/>
    <n v="9286.98"/>
    <n v="0.21621452829660501"/>
    <n v="2007.98"/>
    <n v="330"/>
    <n v="27.142363636363633"/>
    <n v="5.0847878787878784"/>
    <n v="4449"/>
    <n v="330"/>
    <n v="45.798805479452049"/>
    <n v="11.266083281539478"/>
    <n v="28.142363636363633"/>
    <n v="6.0847878787878784"/>
    <n v="2007"/>
    <x v="0"/>
  </r>
  <r>
    <n v="5327"/>
    <s v="象山北路店"/>
    <x v="5"/>
    <s v="直营"/>
    <m/>
    <x v="9"/>
    <d v="2009-01-17T00:00:00"/>
    <d v="2009-01-17T00:00:00"/>
    <n v="16703.134689373299"/>
    <n v="0.25154277982154699"/>
    <n v="4201.5529314986697"/>
    <n v="14637.11"/>
    <n v="0.24854223272216999"/>
    <n v="3637.94"/>
    <n v="330"/>
    <n v="43.354878787878789"/>
    <n v="10.024060606060607"/>
    <n v="4001"/>
    <n v="330"/>
    <n v="45.762012847598079"/>
    <n v="11.511103921914163"/>
    <n v="44.354878787878789"/>
    <n v="11.024060606060607"/>
    <n v="2009"/>
    <x v="0"/>
  </r>
  <r>
    <n v="6866"/>
    <s v="南京天润城店"/>
    <x v="3"/>
    <s v="直营"/>
    <m/>
    <x v="8"/>
    <d v="2017-06-10T00:00:00"/>
    <d v="2017-06-10T00:00:00"/>
    <n v="16700.316999999999"/>
    <n v="0.27669779237707998"/>
    <n v="4620.9408458974203"/>
    <n v="11517.46"/>
    <n v="0.260481043563425"/>
    <n v="3000.08"/>
    <n v="330"/>
    <n v="33.901393939393934"/>
    <n v="8.0911515151515143"/>
    <n v="935"/>
    <n v="330"/>
    <n v="45.75429315068493"/>
    <n v="12.660111906568275"/>
    <n v="34.901393939393934"/>
    <n v="9.0911515151515143"/>
    <n v="2017"/>
    <x v="2"/>
  </r>
  <r>
    <n v="7070"/>
    <s v="阳逻阳光大道店"/>
    <x v="8"/>
    <s v="直营"/>
    <m/>
    <x v="3"/>
    <d v="2017-04-29T00:00:00"/>
    <d v="2017-04-29T00:00:00"/>
    <n v="16592.797999999999"/>
    <n v="0.26107697618558801"/>
    <n v="4331.9975282982696"/>
    <n v="14428.52"/>
    <n v="0.31316725485358199"/>
    <n v="4518.54"/>
    <n v="330"/>
    <n v="42.722787878787884"/>
    <n v="12.692545454545455"/>
    <n v="977"/>
    <n v="330"/>
    <n v="45.459720547945203"/>
    <n v="11.86848637889937"/>
    <n v="43.722787878787884"/>
    <n v="13.692545454545455"/>
    <n v="2017"/>
    <x v="2"/>
  </r>
  <r>
    <n v="7043"/>
    <s v="武汉丰泽路店"/>
    <x v="8"/>
    <s v="直营"/>
    <m/>
    <x v="3"/>
    <d v="2016-06-18T00:00:00"/>
    <d v="2016-06-18T00:00:00"/>
    <n v="16552.59"/>
    <n v="0.24733075570972701"/>
    <n v="4093.9645936532702"/>
    <n v="11035.06"/>
    <n v="0.25989709163339397"/>
    <n v="2867.98"/>
    <n v="330"/>
    <n v="32.439575757575753"/>
    <n v="7.6908484848484857"/>
    <n v="1292"/>
    <n v="330"/>
    <n v="45.349561643835614"/>
    <n v="11.216341352474712"/>
    <n v="33.439575757575753"/>
    <n v="8.6908484848484857"/>
    <n v="2016"/>
    <x v="1"/>
  </r>
  <r>
    <n v="5257"/>
    <s v="南京五百村店"/>
    <x v="3"/>
    <s v="直营"/>
    <m/>
    <x v="2"/>
    <d v="2007-11-10T00:00:00"/>
    <d v="2007-11-10T00:00:00"/>
    <n v="16539.077000000001"/>
    <n v="0.26665827574886602"/>
    <n v="4410.2817552977303"/>
    <n v="11406.26"/>
    <n v="0.31628158572573301"/>
    <n v="3607.59"/>
    <n v="330"/>
    <n v="33.564424242424245"/>
    <n v="9.9320909090909097"/>
    <n v="4435"/>
    <n v="330"/>
    <n v="45.312539726027403"/>
    <n v="12.082963713144467"/>
    <n v="34.564424242424245"/>
    <n v="10.93209090909091"/>
    <n v="2007"/>
    <x v="0"/>
  </r>
  <r>
    <n v="9208"/>
    <s v="衡阳湘桂碧苑店"/>
    <x v="1"/>
    <s v="直营"/>
    <m/>
    <x v="0"/>
    <d v="2018-12-31T00:00:00"/>
    <d v="2018-12-31T00:00:00"/>
    <n v="16529.104765853699"/>
    <n v="0.26627086795747901"/>
    <n v="4401.2190725639603"/>
    <n v="4107.7299999999996"/>
    <n v="0.29136043508214998"/>
    <n v="1196.83"/>
    <n v="205"/>
    <n v="19.037707317073167"/>
    <n v="4.8381951219512196"/>
    <n v="366"/>
    <n v="330"/>
    <n v="45.285218536585475"/>
    <n v="12.058134445380713"/>
    <n v="12.447666666666665"/>
    <n v="3.6267575757575754"/>
    <n v="2018"/>
    <x v="4"/>
  </r>
  <r>
    <n v="6423"/>
    <s v="泗洪佳和泗州大街同仁堂店"/>
    <x v="3"/>
    <s v="直营"/>
    <s v="江苏佳和"/>
    <x v="0"/>
    <d v="2016-06-22T00:00:00"/>
    <d v="2016-06-22T00:00:00"/>
    <n v="16512.933499999999"/>
    <n v="0.26030462649931102"/>
    <n v="4298.3929871254604"/>
    <n v="11388.23"/>
    <n v="0.42684157239535903"/>
    <n v="4860.97"/>
    <n v="330"/>
    <n v="33.509787878787876"/>
    <n v="13.730212121212123"/>
    <n v="1288"/>
    <n v="330"/>
    <n v="45.240913698630138"/>
    <n v="11.77641914280948"/>
    <n v="34.509787878787876"/>
    <n v="14.730212121212123"/>
    <n v="2016"/>
    <x v="1"/>
  </r>
  <r>
    <n v="5358"/>
    <s v="南昌前进路店"/>
    <x v="5"/>
    <s v="直营"/>
    <m/>
    <x v="9"/>
    <d v="2011-01-22T00:00:00"/>
    <d v="2011-01-22T00:00:00"/>
    <n v="16458.312418019301"/>
    <n v="0.246809426253329"/>
    <n v="4062.0666449893902"/>
    <n v="14422.57"/>
    <n v="0.28143458482087502"/>
    <n v="4059.01"/>
    <n v="330"/>
    <n v="42.704757575757576"/>
    <n v="11.300030303030304"/>
    <n v="3266"/>
    <n v="330"/>
    <n v="45.091266898683017"/>
    <n v="11.128949712299699"/>
    <n v="43.704757575757576"/>
    <n v="12.300030303030304"/>
    <n v="2011"/>
    <x v="0"/>
  </r>
  <r>
    <n v="6094"/>
    <s v="武汉隆泰仁寿店"/>
    <x v="8"/>
    <s v="直营"/>
    <s v="武汉隆泰"/>
    <x v="9"/>
    <d v="2015-09-25T00:00:00"/>
    <d v="2015-09-25T00:00:00"/>
    <n v="16383.7165"/>
    <n v="0.24261918471045299"/>
    <n v="3975.0039397572"/>
    <n v="14246.71"/>
    <n v="0.26879609397538101"/>
    <n v="3829.46"/>
    <n v="330"/>
    <n v="42.171848484848482"/>
    <n v="10.604424242424242"/>
    <n v="1559"/>
    <n v="330"/>
    <n v="44.886894520547948"/>
    <n v="10.890421752759453"/>
    <n v="43.171848484848482"/>
    <n v="11.604424242424242"/>
    <n v="2015"/>
    <x v="0"/>
  </r>
  <r>
    <n v="5897"/>
    <s v="南昌苏圃路店"/>
    <x v="5"/>
    <s v="直营"/>
    <m/>
    <x v="3"/>
    <d v="2015-03-28T00:00:00"/>
    <d v="2015-03-28T00:00:00"/>
    <n v="16381.786914537501"/>
    <n v="0.26043467778058099"/>
    <n v="4266.3853965577"/>
    <n v="14355.51"/>
    <n v="0.25074622914825001"/>
    <n v="3599.59"/>
    <n v="330"/>
    <n v="42.501545454545457"/>
    <n v="9.9078484848484845"/>
    <n v="1740"/>
    <n v="330"/>
    <n v="44.88160798503425"/>
    <n v="11.688727113856713"/>
    <n v="43.501545454545457"/>
    <n v="10.907848484848484"/>
    <n v="2015"/>
    <x v="0"/>
  </r>
  <r>
    <n v="5781"/>
    <s v="南京东井村店"/>
    <x v="3"/>
    <s v="直营"/>
    <m/>
    <x v="2"/>
    <d v="2014-06-28T00:00:00"/>
    <d v="2014-06-28T00:00:00"/>
    <n v="16365.28"/>
    <n v="0.27516402207476398"/>
    <n v="4503.1362671796896"/>
    <n v="11286.4"/>
    <n v="0.15827101644457001"/>
    <n v="1786.31"/>
    <n v="330"/>
    <n v="33.201212121212123"/>
    <n v="4.4130606060606059"/>
    <n v="2013"/>
    <n v="330"/>
    <n v="44.836383561643835"/>
    <n v="12.337359636108738"/>
    <n v="34.201212121212123"/>
    <n v="5.4130606060606059"/>
    <n v="2014"/>
    <x v="0"/>
  </r>
  <r>
    <n v="5501"/>
    <s v="南昌二七南路店"/>
    <x v="5"/>
    <s v="直营"/>
    <m/>
    <x v="3"/>
    <d v="2012-04-14T00:00:00"/>
    <d v="2012-04-14T00:00:00"/>
    <n v="16364.441438054801"/>
    <n v="0.27318831836197299"/>
    <n v="4470.5742373951898"/>
    <n v="14340.31"/>
    <n v="0.32860238028327099"/>
    <n v="4712.26"/>
    <n v="330"/>
    <n v="42.455484848484843"/>
    <n v="13.279575757575758"/>
    <n v="2818"/>
    <n v="330"/>
    <n v="44.834086131656989"/>
    <n v="12.24814859560326"/>
    <n v="43.455484848484843"/>
    <n v="14.279575757575758"/>
    <n v="2012"/>
    <x v="0"/>
  </r>
  <r>
    <n v="8658"/>
    <s v="柏林店"/>
    <x v="9"/>
    <s v="控股"/>
    <s v="河北新兴"/>
    <x v="26"/>
    <d v="2016-04-15T00:00:00"/>
    <d v="2019-09-07T00:00:00"/>
    <n v="16314.410530302999"/>
    <n v="0.26687838765885702"/>
    <n v="4353.9635779319497"/>
    <n v="1282.6099999999999"/>
    <n v="0.17556388925706201"/>
    <n v="225.18"/>
    <n v="66"/>
    <n v="18.433484848484849"/>
    <n v="2.4118181818181821"/>
    <n v="116"/>
    <n v="81"/>
    <n v="44.697015151515068"/>
    <n v="11.928667336799862"/>
    <n v="15.83469135802469"/>
    <n v="2.7800000000000002"/>
    <n v="2016"/>
    <x v="1"/>
  </r>
  <r>
    <n v="8560"/>
    <s v="武汉薛峰市场店"/>
    <x v="8"/>
    <s v="直营"/>
    <m/>
    <x v="0"/>
    <d v="2018-11-24T00:00:00"/>
    <d v="2018-11-24T00:00:00"/>
    <n v="16293.515500949799"/>
    <n v="0.242697852600298"/>
    <n v="3954.4012233901899"/>
    <n v="3774.53"/>
    <n v="0.35172855958225302"/>
    <n v="1327.61"/>
    <n v="147"/>
    <n v="24.677074829931975"/>
    <n v="8.0313605442176872"/>
    <n v="403"/>
    <n v="330"/>
    <n v="44.639768495752875"/>
    <n v="10.83397595449367"/>
    <n v="11.437969696969697"/>
    <n v="4.0230606060606053"/>
    <n v="2018"/>
    <x v="4"/>
  </r>
  <r>
    <n v="7655"/>
    <s v="徐州响山路店"/>
    <x v="3"/>
    <s v="直营"/>
    <m/>
    <x v="0"/>
    <d v="2018-02-09T00:00:00"/>
    <d v="2018-02-09T00:00:00"/>
    <n v="16292.3205150739"/>
    <n v="0.27066371350270002"/>
    <n v="4409.7399721861302"/>
    <n v="6605.11"/>
    <n v="0.23707099503263401"/>
    <n v="1565.88"/>
    <n v="225"/>
    <n v="28.356044444444443"/>
    <n v="5.9594666666666676"/>
    <n v="691"/>
    <n v="330"/>
    <n v="44.636494561846298"/>
    <n v="12.081479375852412"/>
    <n v="20.015484848484846"/>
    <n v="4.7450909090909095"/>
    <n v="2018"/>
    <x v="4"/>
  </r>
  <r>
    <n v="8820"/>
    <s v="石家庄无极东中铺店"/>
    <x v="9"/>
    <s v="控股"/>
    <s v="河北新兴"/>
    <x v="27"/>
    <d v="2018-06-30T00:00:00"/>
    <d v="2019-09-07T00:00:00"/>
    <n v="16289.316953125001"/>
    <n v="0.27426968698940102"/>
    <n v="4467.6658620047401"/>
    <n v="1241.83"/>
    <n v="0.15641432402180699"/>
    <n v="194.24"/>
    <n v="64"/>
    <n v="18.403593749999999"/>
    <n v="2.0350000000000001"/>
    <n v="116"/>
    <n v="81"/>
    <n v="44.628265625000004"/>
    <n v="12.240180443848603"/>
    <n v="15.331234567901234"/>
    <n v="2.398024691358025"/>
    <n v="2018"/>
    <x v="4"/>
  </r>
  <r>
    <n v="5538"/>
    <s v="沅江琼湖西路店"/>
    <x v="0"/>
    <s v="直营"/>
    <m/>
    <x v="0"/>
    <d v="2012-05-26T00:00:00"/>
    <d v="2012-05-26T00:00:00"/>
    <n v="16200.58"/>
    <n v="0.261122109704922"/>
    <n v="4230.3296280433697"/>
    <n v="8100.29000000001"/>
    <n v="0.34091125132556899"/>
    <n v="2761.48"/>
    <n v="330"/>
    <n v="23.546333333333365"/>
    <n v="7.3681212121212116"/>
    <n v="2776"/>
    <n v="330"/>
    <n v="44.38515068493151"/>
    <n v="11.58994418642019"/>
    <n v="24.546333333333365"/>
    <n v="8.3681212121212116"/>
    <n v="2012"/>
    <x v="0"/>
  </r>
  <r>
    <n v="8651"/>
    <s v="金凯园店"/>
    <x v="9"/>
    <s v="控股"/>
    <s v="河北新兴"/>
    <x v="42"/>
    <d v="2016-01-20T00:00:00"/>
    <d v="2019-09-07T00:00:00"/>
    <n v="16165.412"/>
    <n v="0.23095335966912001"/>
    <n v="3733.4562118355102"/>
    <n v="1059.08"/>
    <n v="3.8297390187710098E-2"/>
    <n v="40.56"/>
    <n v="55"/>
    <n v="18.256"/>
    <n v="-0.26254545454545453"/>
    <n v="116"/>
    <n v="81"/>
    <n v="44.288800000000002"/>
    <n v="10.228647155713727"/>
    <n v="13.075061728395061"/>
    <n v="0.50074074074074082"/>
    <n v="2016"/>
    <x v="1"/>
  </r>
  <r>
    <n v="5037"/>
    <s v="常德金钻店"/>
    <x v="0"/>
    <s v="直营"/>
    <m/>
    <x v="0"/>
    <d v="2006-01-14T00:00:00"/>
    <d v="2006-01-14T00:00:00"/>
    <n v="16156.78"/>
    <n v="0.266545011518172"/>
    <n v="4306.5091111965703"/>
    <n v="8078.39"/>
    <n v="0.332926486589531"/>
    <n v="2689.51"/>
    <n v="330"/>
    <n v="23.479969696969697"/>
    <n v="7.1500303030303041"/>
    <n v="5100"/>
    <n v="330"/>
    <n v="44.265150684931506"/>
    <n v="11.798655099168686"/>
    <n v="24.479969696969697"/>
    <n v="8.1500303030303041"/>
    <n v="2006"/>
    <x v="0"/>
  </r>
  <r>
    <n v="5770"/>
    <s v="邵阳红旗路店"/>
    <x v="1"/>
    <s v="直营"/>
    <m/>
    <x v="0"/>
    <d v="2014-05-24T00:00:00"/>
    <d v="2014-05-24T00:00:00"/>
    <n v="16118.94"/>
    <n v="0.24188027791633401"/>
    <n v="3898.8536869167101"/>
    <n v="8059.47"/>
    <n v="0.10410858282244401"/>
    <n v="839.06"/>
    <n v="330"/>
    <n v="23.422636363636364"/>
    <n v="1.5426060606060603"/>
    <n v="2048"/>
    <n v="330"/>
    <n v="44.161479452054799"/>
    <n v="10.681790923059479"/>
    <n v="24.422636363636364"/>
    <n v="2.5426060606060603"/>
    <n v="2014"/>
    <x v="0"/>
  </r>
  <r>
    <n v="8033"/>
    <s v="沅江欣百康东区店"/>
    <x v="0"/>
    <s v="收购"/>
    <s v="益阳欣百康"/>
    <x v="19"/>
    <s v="2011年"/>
    <d v="2018-07-19T00:00:00"/>
    <n v="16116.4340209744"/>
    <n v="0.26687556093849502"/>
    <n v="4301.0823696757798"/>
    <n v="6083.8200000000097"/>
    <n v="0.32041710635751802"/>
    <n v="1949.36"/>
    <n v="312"/>
    <n v="18.499423076923108"/>
    <n v="5.2479487179487174"/>
    <n v="531"/>
    <n v="330"/>
    <n v="44.15461375609425"/>
    <n v="11.783787314180218"/>
    <n v="18.43581818181821"/>
    <n v="5.907151515151515"/>
    <n v="2011"/>
    <x v="0"/>
  </r>
  <r>
    <n v="8661"/>
    <s v="新乐怡景苑店"/>
    <x v="9"/>
    <s v="控股"/>
    <s v="河北新兴"/>
    <x v="26"/>
    <d v="2016-04-30T00:00:00"/>
    <d v="2019-09-07T00:00:00"/>
    <n v="16104.2610526316"/>
    <n v="0.27390706442787499"/>
    <n v="4411.0708697064802"/>
    <n v="1457.92"/>
    <n v="0.35019754170324802"/>
    <n v="510.56"/>
    <n v="76"/>
    <n v="18.183157894736844"/>
    <n v="5.7178947368421049"/>
    <n v="116"/>
    <n v="81"/>
    <n v="44.121263157894795"/>
    <n v="12.085125670428713"/>
    <n v="17.999012345679013"/>
    <n v="6.3032098765432103"/>
    <n v="2016"/>
    <x v="1"/>
  </r>
  <r>
    <n v="5386"/>
    <s v="南昌新溪桥店"/>
    <x v="5"/>
    <s v="直营"/>
    <m/>
    <x v="9"/>
    <d v="2011-06-22T00:00:00"/>
    <d v="2011-06-22T00:00:00"/>
    <n v="16101.9085222923"/>
    <n v="0.277825097474522"/>
    <n v="4473.5143047316897"/>
    <n v="14110.25"/>
    <n v="0.11738913201396101"/>
    <n v="1656.39"/>
    <n v="330"/>
    <n v="41.758333333333333"/>
    <n v="4.0193636363636367"/>
    <n v="3115"/>
    <n v="330"/>
    <n v="44.114817869293972"/>
    <n v="12.256203574607369"/>
    <n v="42.758333333333333"/>
    <n v="5.0193636363636367"/>
    <n v="2011"/>
    <x v="0"/>
  </r>
  <r>
    <n v="7977"/>
    <s v="上栗龙合店"/>
    <x v="5"/>
    <s v="控股"/>
    <s v="江西天顺"/>
    <x v="18"/>
    <d v="2014-12-19T00:00:00"/>
    <d v="2018-10-23T00:00:00"/>
    <n v="16063.6016582745"/>
    <n v="0.266531774460601"/>
    <n v="4281.4602542081502"/>
    <n v="8471.2800000000007"/>
    <n v="0.105124609268021"/>
    <n v="890.54"/>
    <n v="275"/>
    <n v="29.804654545454547"/>
    <n v="2.2383272727272727"/>
    <n v="435"/>
    <n v="330"/>
    <n v="44.00986755691644"/>
    <n v="11.730028093720959"/>
    <n v="25.670545454545458"/>
    <n v="2.6986060606060605"/>
    <n v="2014"/>
    <x v="0"/>
  </r>
  <r>
    <n v="6554"/>
    <s v="常德芙蓉二店"/>
    <x v="0"/>
    <s v="直营"/>
    <m/>
    <x v="0"/>
    <d v="2016-10-15T00:00:00"/>
    <d v="2016-10-15T00:00:00"/>
    <n v="16001.08"/>
    <n v="0.25141892911175001"/>
    <n v="4022.9743982314399"/>
    <n v="8000.54"/>
    <n v="0.26546583105640398"/>
    <n v="2123.87"/>
    <n v="330"/>
    <n v="23.244060606060607"/>
    <n v="5.4359696969696962"/>
    <n v="1173"/>
    <n v="330"/>
    <n v="43.838575342465752"/>
    <n v="11.021847666387506"/>
    <n v="24.244060606060607"/>
    <n v="6.4359696969696962"/>
    <n v="2016"/>
    <x v="1"/>
  </r>
  <r>
    <n v="5559"/>
    <s v="宁乡白马路店"/>
    <x v="4"/>
    <s v="直营"/>
    <m/>
    <x v="0"/>
    <d v="2012-06-30T00:00:00"/>
    <d v="2012-06-30T00:00:00"/>
    <n v="15998.7446017699"/>
    <n v="0.253367852239611"/>
    <n v="4053.5675582805102"/>
    <n v="8255.06"/>
    <n v="0.28107851426882402"/>
    <n v="2320.3200000000002"/>
    <n v="330"/>
    <n v="24.015333333333331"/>
    <n v="6.0312727272727278"/>
    <n v="2741"/>
    <n v="330"/>
    <n v="43.832176991150412"/>
    <n v="11.105664543234274"/>
    <n v="25.015333333333331"/>
    <n v="7.0312727272727278"/>
    <n v="2012"/>
    <x v="0"/>
  </r>
  <r>
    <n v="8102"/>
    <s v="长沙月亮岛路店"/>
    <x v="4"/>
    <s v="直营"/>
    <m/>
    <x v="0"/>
    <d v="2018-07-28T00:00:00"/>
    <d v="2018-07-28T00:00:00"/>
    <n v="15995.196"/>
    <n v="0.22779394787700799"/>
    <n v="3643.6088439065302"/>
    <n v="8886.2200000000103"/>
    <n v="0.195161722307122"/>
    <n v="1734.25"/>
    <n v="330"/>
    <n v="25.927939393939425"/>
    <n v="4.2553030303030299"/>
    <n v="522"/>
    <n v="330"/>
    <n v="43.822454794520546"/>
    <n v="9.9824899833055625"/>
    <n v="26.927939393939425"/>
    <n v="5.2553030303030299"/>
    <n v="2018"/>
    <x v="4"/>
  </r>
  <r>
    <n v="9542"/>
    <s v="长沙曙光中路店"/>
    <x v="4"/>
    <s v="直营"/>
    <m/>
    <x v="0"/>
    <d v="2019-03-30T00:00:00"/>
    <d v="2019-03-30T00:00:00"/>
    <n v="15966.2612407407"/>
    <n v="0.26709416746850501"/>
    <n v="4264.4952536803103"/>
    <n v="3192.07"/>
    <n v="-1.53223456879078E-2"/>
    <n v="-48.91"/>
    <n v="135"/>
    <n v="22.644962962962964"/>
    <n v="-1.3622962962962963"/>
    <n v="277"/>
    <n v="242"/>
    <n v="43.743181481481372"/>
    <n v="11.683548640220028"/>
    <n v="13.190371900826447"/>
    <n v="-0.20210743801652892"/>
    <n v="2019"/>
    <x v="3"/>
  </r>
  <r>
    <n v="7327"/>
    <s v="宿康店"/>
    <x v="3"/>
    <s v="收购"/>
    <s v="江苏大盛"/>
    <x v="11"/>
    <d v="2005-07-01T00:00:00"/>
    <d v="2017-09-01T00:00:00"/>
    <n v="15937.994000000001"/>
    <n v="0.24501209174633301"/>
    <n v="3905.0012481805002"/>
    <n v="10991.72"/>
    <n v="0.41925831444032402"/>
    <n v="4608.37"/>
    <n v="330"/>
    <n v="32.308242424242422"/>
    <n v="12.964757575757575"/>
    <n v="852"/>
    <n v="330"/>
    <n v="43.665736986301368"/>
    <n v="10.698633556658905"/>
    <n v="33.308242424242422"/>
    <n v="13.964757575757575"/>
    <n v="2005"/>
    <x v="0"/>
  </r>
  <r>
    <n v="5485"/>
    <s v="常德建设中路店"/>
    <x v="0"/>
    <s v="直营"/>
    <m/>
    <x v="0"/>
    <d v="2011-12-31T00:00:00"/>
    <d v="2011-12-31T00:00:00"/>
    <n v="15909.62"/>
    <n v="0.26687556093849502"/>
    <n v="4245.8887618182998"/>
    <n v="7954.81"/>
    <n v="0.34330298272366"/>
    <n v="2730.91"/>
    <n v="330"/>
    <n v="23.105484848484849"/>
    <n v="7.2754848484848473"/>
    <n v="2923"/>
    <n v="330"/>
    <n v="43.588000000000001"/>
    <n v="11.632571950187122"/>
    <n v="24.105484848484849"/>
    <n v="8.2754848484848473"/>
    <n v="2011"/>
    <x v="0"/>
  </r>
  <r>
    <n v="8818"/>
    <s v="石家庄康达尔店"/>
    <x v="9"/>
    <s v="控股"/>
    <s v="河北新兴"/>
    <x v="26"/>
    <d v="2006-05-01T00:00:00"/>
    <d v="2019-09-07T00:00:00"/>
    <n v="15893.981549295801"/>
    <n v="0.27224290374939297"/>
    <n v="4327.02368911956"/>
    <n v="1344.22"/>
    <n v="0.166274865721385"/>
    <n v="223.51"/>
    <n v="71"/>
    <n v="17.932676056338028"/>
    <n v="2.1480281690140846"/>
    <n v="116"/>
    <n v="81"/>
    <n v="43.545154929577535"/>
    <n v="11.85485942224537"/>
    <n v="16.595308641975308"/>
    <n v="2.7593827160493825"/>
    <n v="2006"/>
    <x v="0"/>
  </r>
  <r>
    <n v="9169"/>
    <s v="长沙扬帆小区店"/>
    <x v="4"/>
    <s v="直营"/>
    <m/>
    <x v="0"/>
    <d v="2018-12-29T00:00:00"/>
    <d v="2018-12-29T00:00:00"/>
    <n v="15869.2605737705"/>
    <n v="0.25387390971949603"/>
    <n v="4028.79122622057"/>
    <n v="5734.32"/>
    <n v="3.5918818621911597E-2"/>
    <n v="205.97"/>
    <n v="244"/>
    <n v="22.501311475409835"/>
    <n v="-0.15586065573770491"/>
    <n v="368"/>
    <n v="330"/>
    <n v="43.477426229508218"/>
    <n v="11.03778418142622"/>
    <n v="17.376727272727273"/>
    <n v="0.62415151515151512"/>
    <n v="2018"/>
    <x v="4"/>
  </r>
  <r>
    <n v="8963"/>
    <s v="邯郸渚河路店"/>
    <x v="9"/>
    <s v="控股"/>
    <s v="河北新兴"/>
    <x v="28"/>
    <d v="2015-01-01T00:00:00"/>
    <d v="2019-09-03T00:00:00"/>
    <n v="15782.3456060606"/>
    <n v="0.266609145976823"/>
    <n v="4207.71768354288"/>
    <n v="620.39"/>
    <n v="0.31857380035139199"/>
    <n v="197.64"/>
    <n v="33"/>
    <n v="17.799696969696971"/>
    <n v="4.9890909090909084"/>
    <n v="120"/>
    <n v="85"/>
    <n v="43.239303030303013"/>
    <n v="11.527993653542136"/>
    <n v="7.2987058823529409"/>
    <n v="2.325176470588235"/>
    <n v="2015"/>
    <x v="0"/>
  </r>
  <r>
    <n v="6494"/>
    <s v="南昌阳光花园店"/>
    <x v="5"/>
    <s v="直营"/>
    <m/>
    <x v="3"/>
    <d v="2016-08-27T00:00:00"/>
    <d v="2016-08-27T00:00:00"/>
    <n v="15755.763562984899"/>
    <n v="0.27206264591027302"/>
    <n v="4286.5547232823401"/>
    <n v="13806.92"/>
    <n v="0.27836331346889798"/>
    <n v="3843.34"/>
    <n v="330"/>
    <n v="40.839151515151514"/>
    <n v="10.64648484848485"/>
    <n v="1222"/>
    <n v="330"/>
    <n v="43.166475515027123"/>
    <n v="11.743985543239289"/>
    <n v="41.839151515151514"/>
    <n v="11.64648484848485"/>
    <n v="2016"/>
    <x v="1"/>
  </r>
  <r>
    <n v="5352"/>
    <s v="南昌包家花园店"/>
    <x v="5"/>
    <s v="直营"/>
    <m/>
    <x v="9"/>
    <d v="2011-01-22T00:00:00"/>
    <d v="2011-01-22T00:00:00"/>
    <n v="15753.732316396799"/>
    <n v="0.25561781620311902"/>
    <n v="4026.9346517658601"/>
    <n v="13805.14"/>
    <n v="0.32003080012227297"/>
    <n v="4418.07"/>
    <n v="330"/>
    <n v="40.833757575757573"/>
    <n v="12.388090909090907"/>
    <n v="3266"/>
    <n v="330"/>
    <n v="43.160910455881641"/>
    <n v="11.03269767607085"/>
    <n v="41.833757575757573"/>
    <n v="13.388090909090907"/>
    <n v="2011"/>
    <x v="0"/>
  </r>
  <r>
    <n v="6382"/>
    <s v="抚州玉茗路店"/>
    <x v="5"/>
    <s v="直营"/>
    <m/>
    <x v="9"/>
    <d v="2016-08-06T00:00:00"/>
    <d v="2016-08-06T00:00:00"/>
    <n v="15745.418"/>
    <n v="0.265160117744349"/>
    <n v="4175.0568908139903"/>
    <n v="12111.86"/>
    <n v="0.246479896564194"/>
    <n v="2985.33"/>
    <n v="330"/>
    <n v="35.702606060606065"/>
    <n v="8.0464545454545444"/>
    <n v="1243"/>
    <n v="330"/>
    <n v="43.138131506849312"/>
    <n v="11.43851202962737"/>
    <n v="36.702606060606065"/>
    <n v="9.0464545454545444"/>
    <n v="2016"/>
    <x v="1"/>
  </r>
  <r>
    <n v="7062"/>
    <s v="武汉杨汊湖店"/>
    <x v="8"/>
    <s v="直营"/>
    <m/>
    <x v="3"/>
    <d v="2016-12-29T00:00:00"/>
    <d v="2016-12-29T00:00:00"/>
    <n v="15741.915000000001"/>
    <n v="0.22794997425840899"/>
    <n v="3588.3691190280601"/>
    <n v="10494.61"/>
    <n v="0.274839179350162"/>
    <n v="2884.33"/>
    <n v="330"/>
    <n v="30.801848484848488"/>
    <n v="7.7403939393939396"/>
    <n v="1098"/>
    <n v="330"/>
    <n v="43.128534246575342"/>
    <n v="9.831148271309754"/>
    <n v="31.801848484848488"/>
    <n v="8.7403939393939396"/>
    <n v="2016"/>
    <x v="1"/>
  </r>
  <r>
    <n v="5258"/>
    <s v="南京双塘路店"/>
    <x v="3"/>
    <s v="直营"/>
    <m/>
    <x v="2"/>
    <d v="2008-01-18T00:00:00"/>
    <d v="2008-01-18T00:00:00"/>
    <n v="15639.584000000001"/>
    <n v="0.27170146672253398"/>
    <n v="4249.2979117302702"/>
    <n v="10785.92"/>
    <n v="0.33178532753812401"/>
    <n v="3578.61"/>
    <n v="330"/>
    <n v="31.684606060606058"/>
    <n v="9.8442727272727275"/>
    <n v="4366"/>
    <n v="330"/>
    <n v="42.848175342465758"/>
    <n v="11.641912086932248"/>
    <n v="32.684606060606058"/>
    <n v="10.844272727272728"/>
    <n v="2008"/>
    <x v="0"/>
  </r>
  <r>
    <n v="8036"/>
    <s v="桃江欣百康桃花路店"/>
    <x v="0"/>
    <s v="收购"/>
    <s v="益阳欣百康"/>
    <x v="19"/>
    <d v="2007-08-18T00:00:00"/>
    <d v="2018-07-19T00:00:00"/>
    <n v="15569.428609737501"/>
    <n v="0.26687556093849502"/>
    <n v="4155.0999937155502"/>
    <n v="5877.33"/>
    <n v="0.25248199437499702"/>
    <n v="1483.92"/>
    <n v="312"/>
    <n v="17.837596153846153"/>
    <n v="3.756153846153846"/>
    <n v="531"/>
    <n v="330"/>
    <n v="42.655968793801371"/>
    <n v="11.383835599220685"/>
    <n v="17.81009090909091"/>
    <n v="4.4967272727272727"/>
    <n v="2007"/>
    <x v="0"/>
  </r>
  <r>
    <n v="7184"/>
    <s v="冷水江金竹西路店"/>
    <x v="4"/>
    <s v="直营"/>
    <m/>
    <x v="0"/>
    <d v="2017-06-30T00:00:00"/>
    <d v="2017-06-30T00:00:00"/>
    <n v="15568.722"/>
    <n v="0.25338811014381502"/>
    <n v="3944.9290449344398"/>
    <n v="8649.2900000000009"/>
    <n v="0.27431037692111099"/>
    <n v="2372.59"/>
    <n v="330"/>
    <n v="25.209969696969701"/>
    <n v="6.1896666666666675"/>
    <n v="915"/>
    <n v="330"/>
    <n v="42.654032876712328"/>
    <n v="10.808024780642301"/>
    <n v="26.209969696969701"/>
    <n v="7.1896666666666675"/>
    <n v="2017"/>
    <x v="2"/>
  </r>
  <r>
    <n v="7247"/>
    <s v="南昌理想家园店"/>
    <x v="5"/>
    <s v="直营"/>
    <m/>
    <x v="4"/>
    <d v="2017-09-23T00:00:00"/>
    <d v="2017-09-23T00:00:00"/>
    <n v="15567.434999999999"/>
    <n v="0.27281587511217797"/>
    <n v="4247.0434027769497"/>
    <n v="11974.95"/>
    <n v="0.25148413980851703"/>
    <n v="3011.51"/>
    <n v="330"/>
    <n v="35.287727272727274"/>
    <n v="8.1257878787878788"/>
    <n v="830"/>
    <n v="330"/>
    <n v="42.650506849315065"/>
    <n v="11.635735350073835"/>
    <n v="36.287727272727274"/>
    <n v="9.1257878787878788"/>
    <n v="2017"/>
    <x v="2"/>
  </r>
  <r>
    <n v="5807"/>
    <s v="南京沅江路店"/>
    <x v="3"/>
    <s v="直营"/>
    <m/>
    <x v="2"/>
    <d v="2014-08-30T00:00:00"/>
    <d v="2014-08-30T00:00:00"/>
    <n v="15542.622499999999"/>
    <n v="0.27635649168826398"/>
    <n v="4295.3046257350697"/>
    <n v="10719.05"/>
    <n v="0.34519943465139202"/>
    <n v="3700.21"/>
    <n v="330"/>
    <n v="31.481969696969692"/>
    <n v="10.212757575757577"/>
    <n v="1950"/>
    <n v="330"/>
    <n v="42.582527397260272"/>
    <n v="11.767957878726218"/>
    <n v="32.481969696969692"/>
    <n v="11.212757575757577"/>
    <n v="2014"/>
    <x v="0"/>
  </r>
  <r>
    <n v="5583"/>
    <s v="泗阳淮海路店"/>
    <x v="3"/>
    <s v="直营"/>
    <m/>
    <x v="0"/>
    <d v="2013-07-27T00:00:00"/>
    <d v="2013-07-27T00:00:00"/>
    <n v="15489.9451616483"/>
    <n v="0.26086908848651202"/>
    <n v="4040.8478750252598"/>
    <n v="6558.92"/>
    <n v="0.41413068005098402"/>
    <n v="2716.25"/>
    <n v="235"/>
    <n v="26.910297872340426"/>
    <n v="10.558510638297872"/>
    <n v="2349"/>
    <n v="330"/>
    <n v="42.438205922324109"/>
    <n v="11.070816095959616"/>
    <n v="19.875515151515152"/>
    <n v="8.2310606060606055"/>
    <n v="2013"/>
    <x v="0"/>
  </r>
  <r>
    <n v="5452"/>
    <s v="南昌徐家坊店"/>
    <x v="5"/>
    <s v="直营"/>
    <m/>
    <x v="4"/>
    <d v="2011-12-31T00:00:00"/>
    <d v="2011-12-31T00:00:00"/>
    <n v="15472.050907517299"/>
    <n v="0.27599774086457701"/>
    <n v="4270.2510970164903"/>
    <n v="13558.3"/>
    <n v="0.32264443182404901"/>
    <n v="4374.51"/>
    <n v="330"/>
    <n v="40.085757575757576"/>
    <n v="12.25609090909091"/>
    <n v="2923"/>
    <n v="330"/>
    <n v="42.389180568540546"/>
    <n v="11.699318074017782"/>
    <n v="41.085757575757576"/>
    <n v="13.25609090909091"/>
    <n v="2011"/>
    <x v="0"/>
  </r>
  <r>
    <n v="7526"/>
    <s v="南昌奥林匹克花园店"/>
    <x v="5"/>
    <s v="直营"/>
    <m/>
    <x v="4"/>
    <d v="2017-12-30T00:00:00"/>
    <d v="2017-12-30T00:00:00"/>
    <n v="15443.753000000001"/>
    <n v="0.27175121263927299"/>
    <n v="4196.8586054514099"/>
    <n v="11879.81"/>
    <n v="0.27036880219464798"/>
    <n v="3211.93"/>
    <n v="330"/>
    <n v="34.99942424242424"/>
    <n v="8.7331212121212118"/>
    <n v="732"/>
    <n v="330"/>
    <n v="42.311652054794521"/>
    <n v="11.498242754661398"/>
    <n v="35.99942424242424"/>
    <n v="9.7331212121212118"/>
    <n v="2017"/>
    <x v="2"/>
  </r>
  <r>
    <n v="7889"/>
    <s v="衡阳都市村庄店"/>
    <x v="1"/>
    <s v="直营"/>
    <m/>
    <x v="0"/>
    <d v="2018-07-14T00:00:00"/>
    <d v="2018-07-14T00:00:00"/>
    <n v="15427.3919223301"/>
    <n v="0.26627086795747901"/>
    <n v="4107.8650374790404"/>
    <n v="3852.64"/>
    <n v="0.172201399559782"/>
    <n v="663.43"/>
    <n v="206"/>
    <n v="17.702135922330097"/>
    <n v="2.2205339805825242"/>
    <n v="536"/>
    <n v="330"/>
    <n v="42.266827184466024"/>
    <n v="11.254424760216549"/>
    <n v="11.674666666666667"/>
    <n v="2.0103939393939392"/>
    <n v="2018"/>
    <x v="4"/>
  </r>
  <r>
    <n v="7135"/>
    <s v="枝江马店路店"/>
    <x v="7"/>
    <s v="直营"/>
    <m/>
    <x v="0"/>
    <d v="2017-04-22T00:00:00"/>
    <d v="2017-04-22T00:00:00"/>
    <n v="15408.08"/>
    <n v="0.27148173441831203"/>
    <n v="4183.0122824561004"/>
    <n v="9630.0499999999993"/>
    <n v="0.27202662499156299"/>
    <n v="2619.63"/>
    <n v="330"/>
    <n v="28.181969696969695"/>
    <n v="6.9382727272727278"/>
    <n v="984"/>
    <n v="330"/>
    <n v="42.213917808219179"/>
    <n v="11.460307623167399"/>
    <n v="29.181969696969695"/>
    <n v="7.9382727272727278"/>
    <n v="2017"/>
    <x v="2"/>
  </r>
  <r>
    <n v="6596"/>
    <s v="玖玖宿豫上海城店"/>
    <x v="3"/>
    <s v="直营"/>
    <s v="江苏玖玖"/>
    <x v="0"/>
    <d v="2016-09-27T00:00:00"/>
    <d v="2016-09-27T00:00:00"/>
    <n v="15400.9285"/>
    <n v="0.27871428349877497"/>
    <n v="4292.4587520933601"/>
    <n v="10621.33"/>
    <n v="8.7794089817376894E-2"/>
    <n v="932.49"/>
    <n v="330"/>
    <n v="31.185848484848485"/>
    <n v="1.8257272727272729"/>
    <n v="1191"/>
    <n v="330"/>
    <n v="42.194324657534246"/>
    <n v="11.760160964639343"/>
    <n v="32.185848484848485"/>
    <n v="2.8257272727272729"/>
    <n v="2016"/>
    <x v="1"/>
  </r>
  <r>
    <n v="9062"/>
    <s v="唐山凤祥园店"/>
    <x v="9"/>
    <s v="控股"/>
    <s v="河北新兴"/>
    <x v="28"/>
    <d v="2017-02-23T00:00:00"/>
    <d v="2019-09-03T00:00:00"/>
    <n v="15396.719482758601"/>
    <n v="0.218036789596876"/>
    <n v="3357.0512863443601"/>
    <n v="531.87"/>
    <n v="0.50121270235207804"/>
    <n v="266.58"/>
    <n v="29"/>
    <n v="17.340344827586208"/>
    <n v="8.192413793103448"/>
    <n v="120"/>
    <n v="85"/>
    <n v="42.182793103448219"/>
    <n v="9.1974007845050956"/>
    <n v="6.2572941176470591"/>
    <n v="3.1362352941176468"/>
    <n v="2017"/>
    <x v="2"/>
  </r>
  <r>
    <n v="5299"/>
    <s v="南京金盛路店"/>
    <x v="3"/>
    <s v="直营"/>
    <m/>
    <x v="2"/>
    <d v="2010-04-24T00:00:00"/>
    <d v="2010-04-24T00:00:00"/>
    <n v="15391.2135"/>
    <n v="0.258680692461147"/>
    <n v="3981.40976599735"/>
    <n v="10614.63"/>
    <n v="0.311872387450151"/>
    <n v="3310.41"/>
    <n v="330"/>
    <n v="31.165545454545452"/>
    <n v="9.031545454545455"/>
    <n v="3539"/>
    <n v="330"/>
    <n v="42.167708219178081"/>
    <n v="10.907971961636575"/>
    <n v="32.165545454545452"/>
    <n v="10.031545454545455"/>
    <n v="2010"/>
    <x v="0"/>
  </r>
  <r>
    <n v="8796"/>
    <s v="石家庄东青店"/>
    <x v="9"/>
    <s v="控股"/>
    <s v="河北新兴"/>
    <x v="26"/>
    <d v="2013-08-16T00:00:00"/>
    <d v="2019-09-07T00:00:00"/>
    <n v="15373.6435714286"/>
    <n v="0.27756152670037498"/>
    <n v="4267.1319806331203"/>
    <n v="1410.09"/>
    <n v="0.14776361792509701"/>
    <n v="208.36"/>
    <n v="77"/>
    <n v="17.312857142857141"/>
    <n v="1.7059740259740264"/>
    <n v="116"/>
    <n v="81"/>
    <n v="42.119571428571504"/>
    <n v="11.690772549679782"/>
    <n v="17.408518518518516"/>
    <n v="2.5723456790123458"/>
    <n v="2013"/>
    <x v="0"/>
  </r>
  <r>
    <n v="6422"/>
    <s v="泗洪佳和百星花园店"/>
    <x v="3"/>
    <s v="直营"/>
    <s v="江苏佳和"/>
    <x v="0"/>
    <d v="2016-06-22T00:00:00"/>
    <d v="2016-06-22T00:00:00"/>
    <n v="15372.682500000001"/>
    <n v="0.27802659707194"/>
    <n v="4274.0146033423598"/>
    <n v="10601.85"/>
    <n v="0.40243070784815899"/>
    <n v="4266.51"/>
    <n v="330"/>
    <n v="31.12681818181818"/>
    <n v="11.928818181818183"/>
    <n v="1288"/>
    <n v="330"/>
    <n v="42.116938356164383"/>
    <n v="11.70962905025304"/>
    <n v="32.12681818181818"/>
    <n v="12.928818181818183"/>
    <n v="2016"/>
    <x v="1"/>
  </r>
  <r>
    <n v="8675"/>
    <s v="西美店"/>
    <x v="9"/>
    <s v="控股"/>
    <s v="河北新兴"/>
    <x v="26"/>
    <d v="2017-02-03T00:00:00"/>
    <d v="2019-09-07T00:00:00"/>
    <n v="15367.182903225799"/>
    <n v="0.248460553926935"/>
    <n v="3818.1387764320102"/>
    <n v="1134.92"/>
    <n v="0.15718288513727799"/>
    <n v="178.39"/>
    <n v="62"/>
    <n v="17.30516129032258"/>
    <n v="1.8772580645161288"/>
    <n v="116"/>
    <n v="81"/>
    <n v="42.101870967741917"/>
    <n v="10.460654182005507"/>
    <n v="14.01135802469136"/>
    <n v="2.2023456790123457"/>
    <n v="2017"/>
    <x v="2"/>
  </r>
  <r>
    <n v="6970"/>
    <s v="武汉武胜西街店"/>
    <x v="8"/>
    <s v="直营"/>
    <m/>
    <x v="9"/>
    <d v="2014-07-19T00:00:00"/>
    <d v="2014-07-19T00:00:00"/>
    <n v="15332.924999999999"/>
    <n v="0.237441401582693"/>
    <n v="3640.6712023623099"/>
    <n v="10221.950000000001"/>
    <n v="0.271960829391652"/>
    <n v="2779.97"/>
    <n v="330"/>
    <n v="29.975606060606061"/>
    <n v="7.4241515151515145"/>
    <n v="1992"/>
    <n v="330"/>
    <n v="42.008013698630137"/>
    <n v="9.974441650307698"/>
    <n v="30.975606060606061"/>
    <n v="8.4241515151515145"/>
    <n v="2014"/>
    <x v="0"/>
  </r>
  <r>
    <n v="7061"/>
    <s v="武汉新华大厦店"/>
    <x v="8"/>
    <s v="直营"/>
    <m/>
    <x v="3"/>
    <d v="2016-12-29T00:00:00"/>
    <d v="2016-12-29T00:00:00"/>
    <n v="15329.16"/>
    <n v="0.24527947679055101"/>
    <n v="3759.9283444386401"/>
    <n v="10219.44"/>
    <n v="0.30127384670784302"/>
    <n v="3078.85"/>
    <n v="330"/>
    <n v="29.968"/>
    <n v="8.3298484848484851"/>
    <n v="1098"/>
    <n v="330"/>
    <n v="41.997698630136988"/>
    <n v="10.301173546407233"/>
    <n v="30.968"/>
    <n v="9.3298484848484851"/>
    <n v="2016"/>
    <x v="1"/>
  </r>
  <r>
    <n v="5036"/>
    <s v="常德芷园店"/>
    <x v="0"/>
    <s v="直营"/>
    <m/>
    <x v="0"/>
    <d v="2006-02-17T00:00:00"/>
    <d v="2006-02-17T00:00:00"/>
    <n v="15304.48"/>
    <n v="0.26687556093849502"/>
    <n v="4084.39168487198"/>
    <n v="7652.24"/>
    <n v="0.37042748267174103"/>
    <n v="2834.6"/>
    <n v="330"/>
    <n v="22.188606060606059"/>
    <n v="7.5896969696969698"/>
    <n v="5066"/>
    <n v="330"/>
    <n v="41.930082191780819"/>
    <n v="11.190114205128712"/>
    <n v="23.188606060606059"/>
    <n v="8.5896969696969698"/>
    <n v="2006"/>
    <x v="0"/>
  </r>
  <r>
    <n v="7838"/>
    <s v="邵阳妇幼保健院店"/>
    <x v="1"/>
    <s v="直营"/>
    <m/>
    <x v="0"/>
    <d v="2018-04-21T00:00:00"/>
    <d v="2018-04-21T00:00:00"/>
    <n v="15289.5640206186"/>
    <n v="0.26627086795747901"/>
    <n v="4071.1654824615398"/>
    <n v="1797.9"/>
    <n v="0.249485510873797"/>
    <n v="448.55"/>
    <n v="97"/>
    <n v="17.535051546391752"/>
    <n v="3.6242268041237118"/>
    <n v="620"/>
    <n v="330"/>
    <n v="41.889216494845478"/>
    <n v="11.153878034141204"/>
    <n v="5.4481818181818182"/>
    <n v="1.3592424242424244"/>
    <n v="2018"/>
    <x v="4"/>
  </r>
  <r>
    <n v="9098"/>
    <s v="恒康第十药房"/>
    <x v="9"/>
    <s v="控股"/>
    <s v="河北新兴"/>
    <x v="28"/>
    <d v="2011-03-01T00:00:00"/>
    <d v="2019-08-29T00:00:00"/>
    <n v="15243.277972972999"/>
    <n v="0.27"/>
    <n v="4115.6850527027"/>
    <n v="671.83"/>
    <n v="0.40676956968280698"/>
    <n v="273.27999999999997"/>
    <n v="37"/>
    <n v="17.157567567567568"/>
    <n v="6.3859459459459451"/>
    <n v="125"/>
    <n v="90"/>
    <n v="41.762405405405474"/>
    <n v="11.275849459459453"/>
    <n v="7.464777777777778"/>
    <n v="3.0364444444444443"/>
    <n v="2011"/>
    <x v="0"/>
  </r>
  <r>
    <n v="8810"/>
    <s v="新兴连锁水源店"/>
    <x v="9"/>
    <s v="控股"/>
    <s v="河北新兴"/>
    <x v="26"/>
    <d v="2003-03-12T00:00:00"/>
    <d v="2019-09-07T00:00:00"/>
    <n v="15225.655000000001"/>
    <n v="0.26998554396277402"/>
    <n v="4110.7067473645302"/>
    <n v="1323.97"/>
    <n v="0.40300006797737098"/>
    <n v="533.55999999999995"/>
    <n v="73"/>
    <n v="17.136575342465754"/>
    <n v="6.30904109589041"/>
    <n v="116"/>
    <n v="81"/>
    <n v="41.714123287671235"/>
    <n v="11.262210266752138"/>
    <n v="16.345308641975308"/>
    <n v="6.5871604938271595"/>
    <n v="2003"/>
    <x v="0"/>
  </r>
  <r>
    <n v="9773"/>
    <s v="涟源人民中路店"/>
    <x v="4"/>
    <s v="直营"/>
    <m/>
    <x v="0"/>
    <d v="2019-03-30T00:00:00"/>
    <d v="2019-03-30T00:00:00"/>
    <n v="15189.1860416667"/>
    <n v="0.23125113572219899"/>
    <n v="3512.5165228311898"/>
    <n v="4588.8100000000004"/>
    <n v="0.24825826303551499"/>
    <n v="1139.21"/>
    <n v="204"/>
    <n v="21.494166666666668"/>
    <n v="4.5843627450980398"/>
    <n v="277"/>
    <n v="242"/>
    <n v="41.614208333333423"/>
    <n v="9.6233329392635341"/>
    <n v="18.96202479338843"/>
    <n v="4.7074793388429752"/>
    <n v="2019"/>
    <x v="3"/>
  </r>
  <r>
    <n v="5015"/>
    <s v="常德朝阳店"/>
    <x v="0"/>
    <s v="直营"/>
    <m/>
    <x v="0"/>
    <d v="2003-07-26T00:00:00"/>
    <d v="2003-07-26T00:00:00"/>
    <n v="15172.88"/>
    <n v="0.26622033176597198"/>
    <n v="4039.3291474452799"/>
    <n v="7586.44"/>
    <n v="0.28728362710309402"/>
    <n v="2179.46"/>
    <n v="330"/>
    <n v="21.98921212121212"/>
    <n v="5.6044242424242423"/>
    <n v="6003"/>
    <n v="330"/>
    <n v="41.569534246575337"/>
    <n v="11.06665519848022"/>
    <n v="22.98921212121212"/>
    <n v="6.6044242424242423"/>
    <n v="2003"/>
    <x v="0"/>
  </r>
  <r>
    <n v="6200"/>
    <s v="南昌沈桥店"/>
    <x v="5"/>
    <s v="直营"/>
    <m/>
    <x v="3"/>
    <d v="2016-02-27T00:00:00"/>
    <d v="2016-02-27T00:00:00"/>
    <n v="15166.645"/>
    <n v="0.266284298452373"/>
    <n v="4038.63942370119"/>
    <n v="11666.65"/>
    <n v="0.27150210214586001"/>
    <n v="3167.52"/>
    <n v="330"/>
    <n v="34.353484848484847"/>
    <n v="8.5985454545454552"/>
    <n v="1404"/>
    <n v="330"/>
    <n v="41.552452054794522"/>
    <n v="11.064765544386821"/>
    <n v="35.353484848484847"/>
    <n v="9.5985454545454552"/>
    <n v="2016"/>
    <x v="1"/>
  </r>
  <r>
    <n v="6572"/>
    <s v="玖玖宿豫商贸城店"/>
    <x v="3"/>
    <s v="直营"/>
    <s v="江苏玖玖"/>
    <x v="0"/>
    <d v="2016-09-27T00:00:00"/>
    <d v="2016-09-27T00:00:00"/>
    <n v="15135.9265"/>
    <n v="0.26852719097536698"/>
    <n v="4064.4078258546201"/>
    <n v="10438.57"/>
    <n v="0.40439159769968502"/>
    <n v="4221.2700000000004"/>
    <n v="330"/>
    <n v="30.632030303030302"/>
    <n v="11.791727272727274"/>
    <n v="1191"/>
    <n v="330"/>
    <n v="41.468291780821914"/>
    <n v="11.135363906451014"/>
    <n v="31.632030303030302"/>
    <n v="12.791727272727274"/>
    <n v="2016"/>
    <x v="1"/>
  </r>
  <r>
    <n v="9959"/>
    <s v="徐州尚城国际店"/>
    <x v="3"/>
    <s v="直营"/>
    <m/>
    <x v="0"/>
    <d v="2019-05-25T00:00:00"/>
    <d v="2019-05-25T00:00:00"/>
    <n v="15124.781211261799"/>
    <n v="0.26726784257799902"/>
    <n v="4042.3676437981999"/>
    <n v="817.57"/>
    <n v="0.40397764105825801"/>
    <n v="330.28"/>
    <n v="30"/>
    <n v="26.252333333333336"/>
    <n v="10.009333333333332"/>
    <n v="221"/>
    <n v="186"/>
    <n v="41.437756743183009"/>
    <n v="11.074979846022465"/>
    <n v="4.3955376344086021"/>
    <n v="1.7756989247311827"/>
    <n v="2019"/>
    <x v="3"/>
  </r>
  <r>
    <n v="5303"/>
    <s v="南京凤滨路店"/>
    <x v="3"/>
    <s v="直营"/>
    <m/>
    <x v="2"/>
    <d v="2010-05-28T00:00:00"/>
    <d v="2010-05-28T00:00:00"/>
    <n v="15088.26"/>
    <n v="0.265390355893449"/>
    <n v="4004.27869121289"/>
    <n v="12573.55"/>
    <n v="0.29860699643298799"/>
    <n v="3754.55"/>
    <n v="330"/>
    <n v="37.101666666666667"/>
    <n v="10.377424242424244"/>
    <n v="3505"/>
    <n v="330"/>
    <n v="41.337698630136984"/>
    <n v="10.970626551268191"/>
    <n v="38.101666666666667"/>
    <n v="11.377424242424244"/>
    <n v="2010"/>
    <x v="0"/>
  </r>
  <r>
    <n v="8234"/>
    <s v="泰州市百姓人保全堂店"/>
    <x v="3"/>
    <s v="控股"/>
    <s v="百姓人"/>
    <x v="21"/>
    <d v="2014-06-14T00:00:00"/>
    <d v="2019-04-18T00:00:00"/>
    <n v="15067.3978315446"/>
    <n v="0.275617137934075"/>
    <n v="4152.8330664444102"/>
    <n v="3067.83"/>
    <n v="0.17719365153871"/>
    <n v="543.6"/>
    <n v="113"/>
    <n v="26.148938053097343"/>
    <n v="3.8106194690265491"/>
    <n v="258"/>
    <n v="223"/>
    <n v="41.280542004231783"/>
    <n v="11.377624839573727"/>
    <n v="13.757085201793721"/>
    <n v="2.4376681614349778"/>
    <n v="2014"/>
    <x v="0"/>
  </r>
  <r>
    <n v="7765"/>
    <s v="徐州铁路医院店"/>
    <x v="3"/>
    <s v="直营"/>
    <m/>
    <x v="0"/>
    <d v="2018-04-28T00:00:00"/>
    <d v="2018-04-28T00:00:00"/>
    <n v="15044.62"/>
    <n v="0.27646623639870399"/>
    <n v="4159.3294694486704"/>
    <n v="10375.6"/>
    <n v="0.275739234357531"/>
    <n v="2860.96"/>
    <n v="330"/>
    <n v="30.441212121212121"/>
    <n v="7.6695757575757568"/>
    <n v="613"/>
    <n v="330"/>
    <n v="41.218136986301374"/>
    <n v="11.39542320396896"/>
    <n v="31.441212121212121"/>
    <n v="8.6695757575757568"/>
    <n v="2018"/>
    <x v="4"/>
  </r>
  <r>
    <n v="6470"/>
    <s v="新南门店"/>
    <x v="7"/>
    <s v="直营"/>
    <s v="鄂中广生堂"/>
    <x v="0"/>
    <d v="2016-07-19T00:00:00"/>
    <d v="2016-07-19T00:00:00"/>
    <n v="15041.407999999999"/>
    <n v="0.27866324763060102"/>
    <n v="4191.4876022169001"/>
    <n v="9400.8799999999992"/>
    <n v="0.21728497757656701"/>
    <n v="2042.67"/>
    <n v="330"/>
    <n v="27.487515151515151"/>
    <n v="5.189909090909091"/>
    <n v="1261"/>
    <n v="330"/>
    <n v="41.209336986301366"/>
    <n v="11.483527677306576"/>
    <n v="28.487515151515151"/>
    <n v="6.189909090909091"/>
    <n v="2016"/>
    <x v="1"/>
  </r>
  <r>
    <n v="8772"/>
    <s v="石家庄友谊店"/>
    <x v="9"/>
    <s v="控股"/>
    <s v="河北新兴"/>
    <x v="26"/>
    <d v="2011-11-25T00:00:00"/>
    <d v="2019-09-07T00:00:00"/>
    <n v="15027.05"/>
    <n v="0.266609145976823"/>
    <n v="4006.3489670510198"/>
    <n v="1342.5"/>
    <n v="0.18088640595903199"/>
    <n v="242.84"/>
    <n v="75"/>
    <n v="16.899999999999999"/>
    <n v="2.2378666666666667"/>
    <n v="116"/>
    <n v="81"/>
    <n v="41.169999999999995"/>
    <n v="10.976298539865807"/>
    <n v="16.574074074074073"/>
    <n v="2.9980246913580246"/>
    <n v="2011"/>
    <x v="0"/>
  </r>
  <r>
    <n v="8150"/>
    <s v="吉水花园路店"/>
    <x v="5"/>
    <s v="控股"/>
    <s v="江西天顺"/>
    <x v="18"/>
    <d v="2015-07-10T00:00:00"/>
    <d v="2018-10-22T00:00:00"/>
    <n v="15026.2131237132"/>
    <n v="0.25551852803231501"/>
    <n v="3839.47585927106"/>
    <n v="8010.65"/>
    <n v="0.34208335153826502"/>
    <n v="2740.31"/>
    <n v="278"/>
    <n v="27.81528776978417"/>
    <n v="8.8572302158273377"/>
    <n v="436"/>
    <n v="330"/>
    <n v="41.167707188255342"/>
    <n v="10.519111943208383"/>
    <n v="24.274696969696969"/>
    <n v="8.3039696969696966"/>
    <n v="2015"/>
    <x v="0"/>
  </r>
  <r>
    <n v="5884"/>
    <s v="南昌八月湖店"/>
    <x v="5"/>
    <s v="直营"/>
    <m/>
    <x v="3"/>
    <d v="2015-02-07T00:00:00"/>
    <d v="2015-02-07T00:00:00"/>
    <n v="14989.208000000001"/>
    <n v="0.23997778490195101"/>
    <n v="3597.0769332745999"/>
    <n v="11530.16"/>
    <n v="0.30467573737051401"/>
    <n v="3512.96"/>
    <n v="330"/>
    <n v="33.93987878787879"/>
    <n v="9.6453333333333333"/>
    <n v="1789"/>
    <n v="330"/>
    <n v="41.066323287671231"/>
    <n v="9.8550052966427391"/>
    <n v="34.93987878787879"/>
    <n v="10.645333333333333"/>
    <n v="2015"/>
    <x v="0"/>
  </r>
  <r>
    <n v="7573"/>
    <s v="郴州香樟雅苑店"/>
    <x v="1"/>
    <s v="直营"/>
    <m/>
    <x v="0"/>
    <d v="2018-01-27T00:00:00"/>
    <d v="2018-01-27T00:00:00"/>
    <n v="14987.5"/>
    <n v="0.26627086795747901"/>
    <n v="3990.7346335127199"/>
    <n v="7493.75"/>
    <n v="0.314830358632193"/>
    <n v="2359.2600000000002"/>
    <n v="330"/>
    <n v="21.708333333333332"/>
    <n v="6.1492727272727281"/>
    <n v="704"/>
    <n v="330"/>
    <n v="41.061643835616437"/>
    <n v="10.933519543870466"/>
    <n v="22.708333333333332"/>
    <n v="7.1492727272727281"/>
    <n v="2018"/>
    <x v="4"/>
  </r>
  <r>
    <n v="7150"/>
    <s v="常德奥百广场店"/>
    <x v="0"/>
    <s v="直营"/>
    <m/>
    <x v="0"/>
    <d v="2017-06-30T00:00:00"/>
    <d v="2017-06-30T00:00:00"/>
    <n v="14915.5552845641"/>
    <n v="0.26687556093849502"/>
    <n v="3980.5971832771702"/>
    <n v="5774.87"/>
    <n v="0.31846431175074102"/>
    <n v="1839.09"/>
    <n v="320"/>
    <n v="17.046468749999999"/>
    <n v="4.7471562499999997"/>
    <n v="915"/>
    <n v="330"/>
    <n v="40.864535026203015"/>
    <n v="10.905745707608686"/>
    <n v="17.499606060606059"/>
    <n v="5.5729999999999995"/>
    <n v="2017"/>
    <x v="2"/>
  </r>
  <r>
    <n v="7868"/>
    <s v="武汉保利公园九里店"/>
    <x v="8"/>
    <s v="直营"/>
    <m/>
    <x v="0"/>
    <d v="2018-04-11T00:00:00"/>
    <d v="2018-04-11T00:00:00"/>
    <n v="14912.3026191146"/>
    <n v="0.26690086492179499"/>
    <n v="3980.10646701722"/>
    <n v="1715.53"/>
    <n v="0.28003007816826297"/>
    <n v="480.4"/>
    <n v="73"/>
    <n v="22.500410958904109"/>
    <n v="5.580821917808219"/>
    <n v="630"/>
    <n v="330"/>
    <n v="40.8556236140126"/>
    <n v="10.904401279499233"/>
    <n v="5.1985757575757576"/>
    <n v="1.4557575757575756"/>
    <n v="2018"/>
    <x v="4"/>
  </r>
  <r>
    <n v="6786"/>
    <s v="衡阳和平北路店"/>
    <x v="1"/>
    <s v="直营"/>
    <m/>
    <x v="0"/>
    <d v="2017-03-25T00:00:00"/>
    <d v="2017-03-25T00:00:00"/>
    <n v="14844.3659577465"/>
    <n v="0.26627086795747901"/>
    <n v="3952.6222078476098"/>
    <n v="3833.01"/>
    <n v="0.25049504175569598"/>
    <n v="960.15"/>
    <n v="213"/>
    <n v="16.995352112676056"/>
    <n v="3.5077464788732398"/>
    <n v="1012"/>
    <n v="330"/>
    <n v="40.669495774647949"/>
    <n v="10.82910193930852"/>
    <n v="11.615181818181819"/>
    <n v="2.9095454545454547"/>
    <n v="2017"/>
    <x v="2"/>
  </r>
  <r>
    <n v="7654"/>
    <s v="南昌艾溪湖北路店"/>
    <x v="5"/>
    <s v="直营"/>
    <m/>
    <x v="4"/>
    <d v="2018-03-31T00:00:00"/>
    <d v="2018-03-31T00:00:00"/>
    <n v="14829.3685541535"/>
    <n v="0.27311472356730399"/>
    <n v="4050.11889334529"/>
    <n v="8699.23"/>
    <n v="0.29610321833081799"/>
    <n v="2575.87"/>
    <n v="330"/>
    <n v="25.361303030303031"/>
    <n v="6.8056666666666663"/>
    <n v="641"/>
    <n v="330"/>
    <n v="40.62840699768082"/>
    <n v="11.096216146151479"/>
    <n v="26.361303030303031"/>
    <n v="7.8056666666666663"/>
    <n v="2018"/>
    <x v="4"/>
  </r>
  <r>
    <n v="7414"/>
    <s v="武汉后湖五路店"/>
    <x v="8"/>
    <s v="直营"/>
    <m/>
    <x v="3"/>
    <d v="2017-11-18T00:00:00"/>
    <d v="2017-11-18T00:00:00"/>
    <n v="14824.14"/>
    <n v="0.23489680874684901"/>
    <n v="3482.1431784165102"/>
    <n v="9882.76"/>
    <n v="0.242434299730035"/>
    <n v="2395.92"/>
    <n v="330"/>
    <n v="28.947757575757578"/>
    <n v="6.2603636363636364"/>
    <n v="774"/>
    <n v="330"/>
    <n v="40.614082191780817"/>
    <n v="9.540118297031535"/>
    <n v="29.947757575757578"/>
    <n v="7.2603636363636364"/>
    <n v="2017"/>
    <x v="2"/>
  </r>
  <r>
    <n v="7318"/>
    <s v="宿迁大盛中央商场店"/>
    <x v="3"/>
    <s v="收购"/>
    <s v="江苏大盛"/>
    <x v="11"/>
    <s v="2013年"/>
    <d v="2017-09-01T00:00:00"/>
    <n v="14752.097"/>
    <n v="0.27733656014421498"/>
    <n v="4091.2958368937898"/>
    <n v="10173.86"/>
    <n v="0.43181742229596198"/>
    <n v="4393.25"/>
    <n v="330"/>
    <n v="29.829878787878791"/>
    <n v="12.312878787878788"/>
    <n v="852"/>
    <n v="330"/>
    <n v="40.416704109589041"/>
    <n v="11.209029690119973"/>
    <n v="30.829878787878791"/>
    <n v="13.312878787878788"/>
    <n v="2013"/>
    <x v="0"/>
  </r>
  <r>
    <n v="8583"/>
    <s v="郴州国庆南路店"/>
    <x v="1"/>
    <s v="直营"/>
    <m/>
    <x v="0"/>
    <d v="2018-11-24T00:00:00"/>
    <d v="2018-11-24T00:00:00"/>
    <n v="14751.7293004695"/>
    <n v="0.26627086795747901"/>
    <n v="3927.9557647097799"/>
    <n v="3809.09"/>
    <n v="0.20117665899204301"/>
    <n v="766.3"/>
    <n v="213"/>
    <n v="16.883051643192488"/>
    <n v="2.5976525821596241"/>
    <n v="403"/>
    <n v="330"/>
    <n v="40.41569671361507"/>
    <n v="10.761522643040493"/>
    <n v="11.542696969696971"/>
    <n v="2.3221212121212118"/>
    <n v="2018"/>
    <x v="4"/>
  </r>
  <r>
    <n v="8266"/>
    <s v="广生堂屈原路店"/>
    <x v="7"/>
    <s v="直营"/>
    <m/>
    <x v="0"/>
    <d v="2018-07-28T00:00:00"/>
    <d v="2018-07-28T00:00:00"/>
    <n v="14748.048181693899"/>
    <n v="0.27356371022452403"/>
    <n v="4034.53077915423"/>
    <n v="6721.22"/>
    <n v="0.35791418819797599"/>
    <n v="2405.62"/>
    <n v="320"/>
    <n v="20.003812500000002"/>
    <n v="6.5175624999999995"/>
    <n v="522"/>
    <n v="330"/>
    <n v="40.405611456695617"/>
    <n v="11.053508983984191"/>
    <n v="20.367333333333335"/>
    <n v="7.2897575757575757"/>
    <n v="2018"/>
    <x v="4"/>
  </r>
  <r>
    <n v="8969"/>
    <s v="邯郸华明店"/>
    <x v="9"/>
    <s v="控股"/>
    <s v="河北新兴"/>
    <x v="28"/>
    <d v="2011-01-01T00:00:00"/>
    <d v="2019-09-03T00:00:00"/>
    <n v="14729.867"/>
    <n v="0.266609145976823"/>
    <n v="3927.1172612221899"/>
    <n v="614.11"/>
    <n v="0.336144990311182"/>
    <n v="206.43"/>
    <n v="35"/>
    <n v="16.545999999999999"/>
    <n v="4.8980000000000006"/>
    <n v="120"/>
    <n v="85"/>
    <n v="40.355800000000002"/>
    <n v="10.759225373211478"/>
    <n v="7.2248235294117649"/>
    <n v="2.4285882352941179"/>
    <n v="2011"/>
    <x v="0"/>
  </r>
  <r>
    <n v="8055"/>
    <s v="桃江大都汇店"/>
    <x v="0"/>
    <s v="直营"/>
    <m/>
    <x v="0"/>
    <d v="2018-07-21T00:00:00"/>
    <d v="2018-07-21T00:00:00"/>
    <n v="14690.9332662467"/>
    <n v="0.26687556093849502"/>
    <n v="3920.6510561395799"/>
    <n v="5563.48"/>
    <n v="0.26449272757338899"/>
    <n v="1471.5"/>
    <n v="313"/>
    <n v="16.774696485623"/>
    <n v="3.7012779552715651"/>
    <n v="529"/>
    <n v="330"/>
    <n v="40.249132236292333"/>
    <n v="10.741509742848164"/>
    <n v="16.859030303030302"/>
    <n v="4.459090909090909"/>
    <n v="2018"/>
    <x v="4"/>
  </r>
  <r>
    <n v="5923"/>
    <s v="南京江山路店"/>
    <x v="3"/>
    <s v="直营"/>
    <m/>
    <x v="2"/>
    <d v="2015-03-31T00:00:00"/>
    <d v="2015-03-31T00:00:00"/>
    <n v="14667.648999999999"/>
    <n v="0.250777365706357"/>
    <n v="3678.3143773254801"/>
    <n v="10115.620000000001"/>
    <n v="0.29231426249700998"/>
    <n v="2956.94"/>
    <n v="330"/>
    <n v="29.653393939393943"/>
    <n v="7.9604242424242422"/>
    <n v="1737"/>
    <n v="330"/>
    <n v="40.185339726027394"/>
    <n v="10.077573636508165"/>
    <n v="30.653393939393943"/>
    <n v="8.9604242424242422"/>
    <n v="2015"/>
    <x v="0"/>
  </r>
  <r>
    <n v="8667"/>
    <s v="平山康乐街店"/>
    <x v="9"/>
    <s v="控股"/>
    <s v="河北新兴"/>
    <x v="26"/>
    <d v="2016-11-16T00:00:00"/>
    <d v="2019-09-07T00:00:00"/>
    <n v="14635.7138461538"/>
    <n v="0.27581618316044099"/>
    <n v="4036.7667308745699"/>
    <n v="1359.84"/>
    <n v="0.217481468408048"/>
    <n v="295.74"/>
    <n v="78"/>
    <n v="16.433846153846154"/>
    <n v="2.7915384615384617"/>
    <n v="116"/>
    <n v="81"/>
    <n v="40.097846153846028"/>
    <n v="11.05963487910841"/>
    <n v="16.788148148148146"/>
    <n v="3.6511111111111112"/>
    <n v="2016"/>
    <x v="1"/>
  </r>
  <r>
    <n v="5691"/>
    <s v="徐州环城路店"/>
    <x v="3"/>
    <s v="直营"/>
    <m/>
    <x v="0"/>
    <d v="2013-12-21T00:00:00"/>
    <d v="2013-12-21T00:00:00"/>
    <n v="14596.7875"/>
    <n v="0.27879216553160502"/>
    <n v="4069.4699969296598"/>
    <n v="10066.75"/>
    <n v="0.25474358655971402"/>
    <n v="2564.44"/>
    <n v="330"/>
    <n v="29.505303030303029"/>
    <n v="6.7710303030303036"/>
    <n v="2202"/>
    <n v="330"/>
    <n v="39.991198630136985"/>
    <n v="11.149232868300437"/>
    <n v="30.505303030303029"/>
    <n v="7.7710303030303036"/>
    <n v="2013"/>
    <x v="0"/>
  </r>
  <r>
    <n v="6779"/>
    <s v="广生堂城南市场店"/>
    <x v="7"/>
    <s v="直营"/>
    <m/>
    <x v="0"/>
    <d v="2017-03-18T00:00:00"/>
    <d v="2017-03-18T00:00:00"/>
    <n v="14581.343999999999"/>
    <n v="0.27507732594656398"/>
    <n v="4010.9971162269699"/>
    <n v="9113.34"/>
    <n v="0.231179786993572"/>
    <n v="2106.8200000000002"/>
    <n v="330"/>
    <n v="26.616181818181818"/>
    <n v="5.3843030303030304"/>
    <n v="1019"/>
    <n v="330"/>
    <n v="39.948887671232875"/>
    <n v="10.989033195142383"/>
    <n v="27.616181818181818"/>
    <n v="6.3843030303030304"/>
    <n v="2017"/>
    <x v="2"/>
  </r>
  <r>
    <n v="7917"/>
    <s v="衡阳人民路店"/>
    <x v="1"/>
    <s v="直营"/>
    <m/>
    <x v="0"/>
    <d v="2018-05-30T00:00:00"/>
    <d v="2018-05-30T00:00:00"/>
    <n v="14579.4240114286"/>
    <n v="0.26627086795747901"/>
    <n v="3882.0758858432"/>
    <n v="3092.98"/>
    <n v="1.1629561135215899E-2"/>
    <n v="35.97"/>
    <n v="175"/>
    <n v="16.67417142857143"/>
    <n v="-0.79445714285714286"/>
    <n v="581"/>
    <n v="330"/>
    <n v="39.94362742857151"/>
    <n v="10.635824344775891"/>
    <n v="9.3726666666666674"/>
    <n v="0.109"/>
    <n v="2018"/>
    <x v="4"/>
  </r>
  <r>
    <n v="5893"/>
    <s v="沭阳珠海路店"/>
    <x v="3"/>
    <s v="直营"/>
    <m/>
    <x v="0"/>
    <d v="2014-12-31T00:00:00"/>
    <d v="2014-12-31T00:00:00"/>
    <n v="14565.800999999999"/>
    <n v="0.26735498531760199"/>
    <n v="3894.2395124941099"/>
    <n v="10045.379999999999"/>
    <n v="0.357118396715704"/>
    <n v="3587.39"/>
    <n v="330"/>
    <n v="29.44054545454545"/>
    <n v="9.8708787878787874"/>
    <n v="1827"/>
    <n v="330"/>
    <n v="39.906304109589037"/>
    <n v="10.669149349298932"/>
    <n v="30.44054545454545"/>
    <n v="10.870878787878787"/>
    <n v="2014"/>
    <x v="0"/>
  </r>
  <r>
    <n v="6449"/>
    <s v="第八药店"/>
    <x v="7"/>
    <s v="直营"/>
    <s v="鄂中广生堂"/>
    <x v="0"/>
    <d v="2016-07-19T00:00:00"/>
    <d v="2016-07-19T00:00:00"/>
    <n v="14565.6"/>
    <n v="0.27876576564524103"/>
    <n v="4060.3906360823198"/>
    <n v="9103.5"/>
    <n v="0.28836381611468098"/>
    <n v="2625.12"/>
    <n v="330"/>
    <n v="26.586363636363636"/>
    <n v="6.9549090909090907"/>
    <n v="1261"/>
    <n v="330"/>
    <n v="39.905753424657533"/>
    <n v="11.124357907074849"/>
    <n v="27.586363636363636"/>
    <n v="7.9549090909090907"/>
    <n v="2016"/>
    <x v="1"/>
  </r>
  <r>
    <n v="8792"/>
    <s v="石家庄科大店"/>
    <x v="9"/>
    <s v="控股"/>
    <s v="河北新兴"/>
    <x v="47"/>
    <d v="2013-04-15T00:00:00"/>
    <d v="2019-09-07T00:00:00"/>
    <n v="14535.3065151515"/>
    <n v="0.27831444932032201"/>
    <n v="4045.3858284664798"/>
    <n v="1142.74"/>
    <n v="0.24853422475803799"/>
    <n v="284.01"/>
    <n v="66"/>
    <n v="16.314242424242423"/>
    <n v="3.3031818181818178"/>
    <n v="116"/>
    <n v="81"/>
    <n v="39.822757575757535"/>
    <n v="11.083248845113642"/>
    <n v="14.107901234567901"/>
    <n v="3.5062962962962962"/>
    <n v="2013"/>
    <x v="0"/>
  </r>
  <r>
    <n v="5089"/>
    <s v="邵东建设北路店"/>
    <x v="1"/>
    <s v="直营"/>
    <m/>
    <x v="0"/>
    <d v="2009-03-14T00:00:00"/>
    <d v="2009-03-14T00:00:00"/>
    <n v="14498.3"/>
    <n v="0.23288554046929"/>
    <n v="3376.4444313859099"/>
    <n v="7249.15"/>
    <n v="0.15797162425939601"/>
    <n v="1145.1600000000001"/>
    <n v="330"/>
    <n v="20.96712121212121"/>
    <n v="2.4701818181818185"/>
    <n v="3945"/>
    <n v="330"/>
    <n v="39.721369863013699"/>
    <n v="9.2505326887285193"/>
    <n v="21.96712121212121"/>
    <n v="3.4701818181818185"/>
    <n v="2009"/>
    <x v="0"/>
  </r>
  <r>
    <n v="5609"/>
    <s v="南昌何家坊店"/>
    <x v="5"/>
    <s v="直营"/>
    <m/>
    <x v="3"/>
    <d v="2012-12-15T00:00:00"/>
    <d v="2012-12-15T00:00:00"/>
    <n v="14480.1863516514"/>
    <n v="0.27473473594733999"/>
    <n v="3978.2101737892299"/>
    <n v="12689.12"/>
    <n v="0.23813077660231799"/>
    <n v="3021.67"/>
    <n v="330"/>
    <n v="37.45187878787879"/>
    <n v="8.1565757575757569"/>
    <n v="2573"/>
    <n v="330"/>
    <n v="39.671743429181916"/>
    <n v="10.899205955586931"/>
    <n v="38.45187878787879"/>
    <n v="9.1565757575757569"/>
    <n v="2012"/>
    <x v="0"/>
  </r>
  <r>
    <n v="7200"/>
    <s v="荆门泉口路店"/>
    <x v="7"/>
    <s v="直营"/>
    <m/>
    <x v="0"/>
    <d v="2017-07-29T00:00:00"/>
    <d v="2017-07-29T00:00:00"/>
    <n v="14479.696"/>
    <n v="0.25575395754021202"/>
    <n v="3703.2395559791798"/>
    <n v="9049.81"/>
    <n v="0.29611229407026202"/>
    <n v="2679.76"/>
    <n v="330"/>
    <n v="26.423666666666666"/>
    <n v="7.1204848484848497"/>
    <n v="886"/>
    <n v="330"/>
    <n v="39.670400000000001"/>
    <n v="10.145861797203233"/>
    <n v="27.423666666666666"/>
    <n v="8.1204848484848497"/>
    <n v="2017"/>
    <x v="2"/>
  </r>
  <r>
    <n v="5806"/>
    <s v="南京网板路店"/>
    <x v="3"/>
    <s v="直营"/>
    <m/>
    <x v="2"/>
    <d v="2014-07-31T00:00:00"/>
    <d v="2014-07-31T00:00:00"/>
    <n v="14466.664500000001"/>
    <n v="0.243968609297321"/>
    <n v="3529.4120192359201"/>
    <n v="9977.01"/>
    <n v="0.28996663328993399"/>
    <n v="2893"/>
    <n v="330"/>
    <n v="29.233363636363638"/>
    <n v="7.7666666666666675"/>
    <n v="1980"/>
    <n v="330"/>
    <n v="39.634697260273974"/>
    <n v="9.66962197050937"/>
    <n v="30.233363636363638"/>
    <n v="8.7666666666666675"/>
    <n v="2014"/>
    <x v="0"/>
  </r>
  <r>
    <n v="5130"/>
    <s v="常德西园小区店"/>
    <x v="0"/>
    <s v="直营"/>
    <m/>
    <x v="0"/>
    <d v="2010-02-06T00:00:00"/>
    <d v="2010-02-06T00:00:00"/>
    <n v="14455.08"/>
    <n v="0.26491212243992102"/>
    <n v="3829.3259228388501"/>
    <n v="7227.54"/>
    <n v="0.399081845275156"/>
    <n v="2884.38"/>
    <n v="330"/>
    <n v="20.901636363636364"/>
    <n v="7.7405454545454546"/>
    <n v="3616"/>
    <n v="330"/>
    <n v="39.602958904109592"/>
    <n v="10.491303898188631"/>
    <n v="21.901636363636364"/>
    <n v="8.7405454545454546"/>
    <n v="2010"/>
    <x v="0"/>
  </r>
  <r>
    <n v="7493"/>
    <s v="秭归山水龙城店"/>
    <x v="7"/>
    <s v="直营"/>
    <m/>
    <x v="0"/>
    <d v="2017-12-23T00:00:00"/>
    <d v="2017-12-23T00:00:00"/>
    <n v="14454.146882767"/>
    <n v="0.27915776297627298"/>
    <n v="4034.9873095236999"/>
    <n v="6710.79"/>
    <n v="0.29626318212907898"/>
    <n v="1988.16"/>
    <n v="326"/>
    <n v="19.585245398773004"/>
    <n v="5.0986503067484668"/>
    <n v="739"/>
    <n v="330"/>
    <n v="39.600402418539723"/>
    <n v="11.054759752119725"/>
    <n v="20.335727272727272"/>
    <n v="6.0247272727272732"/>
    <n v="2017"/>
    <x v="2"/>
  </r>
  <r>
    <n v="6316"/>
    <s v="南昌象湖新华都店"/>
    <x v="5"/>
    <s v="直营"/>
    <m/>
    <x v="3"/>
    <d v="2016-05-28T00:00:00"/>
    <d v="2016-05-28T00:00:00"/>
    <n v="14435.98"/>
    <n v="0.26750345450721402"/>
    <n v="3861.6745191970499"/>
    <n v="11104.6"/>
    <n v="0.29975955910163399"/>
    <n v="3328.71"/>
    <n v="330"/>
    <n v="32.650303030303029"/>
    <n v="9.0869999999999997"/>
    <n v="1313"/>
    <n v="330"/>
    <n v="39.5506301369863"/>
    <n v="10.579930189580958"/>
    <n v="33.650303030303029"/>
    <n v="10.087"/>
    <n v="2016"/>
    <x v="1"/>
  </r>
  <r>
    <n v="5244"/>
    <s v="广州路店"/>
    <x v="2"/>
    <s v="直营"/>
    <m/>
    <x v="0"/>
    <d v="2010-10-16T00:00:00"/>
    <d v="2010-10-16T00:00:00"/>
    <n v="14434.1262748564"/>
    <n v="0.26581237296924898"/>
    <n v="3836.76935685736"/>
    <n v="12233.62"/>
    <n v="0.33618095052813501"/>
    <n v="4112.71"/>
    <n v="330"/>
    <n v="36.071575757575758"/>
    <n v="11.462757575757577"/>
    <n v="3364"/>
    <n v="330"/>
    <n v="39.545551437962743"/>
    <n v="10.511696868102357"/>
    <n v="37.071575757575758"/>
    <n v="12.462757575757577"/>
    <n v="2010"/>
    <x v="0"/>
  </r>
  <r>
    <n v="6561"/>
    <s v="浏阳北正中路店"/>
    <x v="4"/>
    <s v="直营"/>
    <m/>
    <x v="0"/>
    <d v="2016-10-22T00:00:00"/>
    <d v="2016-10-22T00:00:00"/>
    <n v="14414.346"/>
    <n v="0.231100872567471"/>
    <n v="3331.1679380894402"/>
    <n v="8007.97"/>
    <n v="0.28583523664549199"/>
    <n v="2288.96"/>
    <n v="330"/>
    <n v="23.266575757575758"/>
    <n v="5.9362424242424243"/>
    <n v="1166"/>
    <n v="330"/>
    <n v="39.491358904109589"/>
    <n v="9.1264875016149052"/>
    <n v="24.266575757575758"/>
    <n v="6.9362424242424243"/>
    <n v="2016"/>
    <x v="1"/>
  </r>
  <r>
    <n v="8682"/>
    <s v="石家庄栾城惠源店"/>
    <x v="9"/>
    <s v="控股"/>
    <s v="河北新兴"/>
    <x v="26"/>
    <d v="2013-07-29T00:00:00"/>
    <d v="2019-09-07T00:00:00"/>
    <n v="14405.601948051901"/>
    <n v="0.27871944698539097"/>
    <n v="4015.1214084527101"/>
    <n v="1321.3"/>
    <n v="0.25757208809505799"/>
    <n v="340.33"/>
    <n v="77"/>
    <n v="16.159740259740261"/>
    <n v="3.4198701298701293"/>
    <n v="116"/>
    <n v="81"/>
    <n v="39.467402597402469"/>
    <n v="11.000332625897835"/>
    <n v="16.312345679012346"/>
    <n v="4.201604938271605"/>
    <n v="2013"/>
    <x v="0"/>
  </r>
  <r>
    <n v="7191"/>
    <s v="孝感汽车店"/>
    <x v="8"/>
    <s v="收购"/>
    <s v="湖北孝感"/>
    <x v="52"/>
    <d v="2015-04-15T00:00:00"/>
    <d v="2017-06-29T00:00:00"/>
    <n v="14402.684999999999"/>
    <n v="0.22796921611052001"/>
    <n v="3283.36880933675"/>
    <n v="9601.7900000000009"/>
    <n v="0.33176522294280503"/>
    <n v="3185.54"/>
    <n v="330"/>
    <n v="28.096333333333337"/>
    <n v="8.6531515151515155"/>
    <n v="916"/>
    <n v="330"/>
    <n v="39.459410958904108"/>
    <n v="8.9955309844842475"/>
    <n v="29.096333333333337"/>
    <n v="9.6531515151515155"/>
    <n v="2015"/>
    <x v="0"/>
  </r>
  <r>
    <n v="5524"/>
    <s v="张家界新峰市场店"/>
    <x v="0"/>
    <s v="直营"/>
    <m/>
    <x v="0"/>
    <d v="2012-04-28T00:00:00"/>
    <d v="2012-04-28T00:00:00"/>
    <n v="14397.56"/>
    <n v="0.23491759268909901"/>
    <n v="3382.2401357968602"/>
    <n v="7198.78"/>
    <n v="0.34310119214644702"/>
    <n v="2469.91"/>
    <n v="330"/>
    <n v="20.814484848484849"/>
    <n v="6.4845757575757572"/>
    <n v="2804"/>
    <n v="330"/>
    <n v="39.445369863013696"/>
    <n v="9.2664113309503016"/>
    <n v="21.814484848484849"/>
    <n v="7.4845757575757572"/>
    <n v="2012"/>
    <x v="0"/>
  </r>
  <r>
    <n v="9112"/>
    <s v="为民旗舰店"/>
    <x v="9"/>
    <s v="控股"/>
    <s v="河北新兴"/>
    <x v="28"/>
    <d v="2013-04-01T00:00:00"/>
    <d v="2019-08-29T00:00:00"/>
    <n v="14378.912948718"/>
    <n v="0.27"/>
    <n v="3882.3064961538498"/>
    <n v="667.99"/>
    <n v="0.453375050524709"/>
    <n v="302.85000000000002"/>
    <n v="39"/>
    <n v="16.127948717948719"/>
    <n v="6.7653846153846162"/>
    <n v="125"/>
    <n v="90"/>
    <n v="39.39428205128219"/>
    <n v="10.636456153846163"/>
    <n v="7.4221111111111115"/>
    <n v="3.3650000000000002"/>
    <n v="2013"/>
    <x v="0"/>
  </r>
  <r>
    <n v="8652"/>
    <s v="济世康店"/>
    <x v="9"/>
    <s v="控股"/>
    <s v="河北新兴"/>
    <x v="26"/>
    <d v="2016-04-30T00:00:00"/>
    <d v="2019-09-07T00:00:00"/>
    <n v="14360.420723684199"/>
    <n v="0.27642742670491799"/>
    <n v="3969.6141470480002"/>
    <n v="1300.05"/>
    <n v="0.23327564324449099"/>
    <n v="303.27"/>
    <n v="76"/>
    <n v="16.105921052631579"/>
    <n v="2.9903947368421049"/>
    <n v="116"/>
    <n v="81"/>
    <n v="39.343618421052604"/>
    <n v="10.875655197391781"/>
    <n v="16.05"/>
    <n v="3.7440740740740739"/>
    <n v="2016"/>
    <x v="1"/>
  </r>
  <r>
    <n v="6043"/>
    <s v="采森南昌大士院店"/>
    <x v="5"/>
    <s v="直营"/>
    <s v="江西采森"/>
    <x v="9"/>
    <d v="2015-07-31T00:00:00"/>
    <d v="2015-07-31T00:00:00"/>
    <n v="14357.033468624801"/>
    <n v="0.264820048185056"/>
    <n v="3802.0302949556899"/>
    <n v="12581.2"/>
    <n v="0.35197278479000399"/>
    <n v="4428.24"/>
    <n v="330"/>
    <n v="37.124848484848485"/>
    <n v="12.418909090909091"/>
    <n v="1615"/>
    <n v="330"/>
    <n v="39.334338270204931"/>
    <n v="10.416521356042987"/>
    <n v="38.124848484848485"/>
    <n v="13.418909090909091"/>
    <n v="2015"/>
    <x v="0"/>
  </r>
  <r>
    <n v="8718"/>
    <s v="石家庄翔翼店"/>
    <x v="9"/>
    <s v="控股"/>
    <s v="河北新兴"/>
    <x v="47"/>
    <d v="2014-05-22T00:00:00"/>
    <d v="2019-09-07T00:00:00"/>
    <n v="14340.7867333333"/>
    <n v="0.24707943969839999"/>
    <n v="3543.3135509062499"/>
    <n v="1281.19"/>
    <n v="0.222699209328827"/>
    <n v="285.32"/>
    <n v="75"/>
    <n v="16.082533333333334"/>
    <n v="2.8042666666666665"/>
    <n v="116"/>
    <n v="81"/>
    <n v="39.289826666666578"/>
    <n v="9.7077083586472597"/>
    <n v="15.817160493827162"/>
    <n v="3.5224691358024689"/>
    <n v="2014"/>
    <x v="0"/>
  </r>
  <r>
    <n v="7851"/>
    <s v="南昌佛塔路店"/>
    <x v="5"/>
    <s v="直营"/>
    <m/>
    <x v="4"/>
    <d v="2018-04-28T00:00:00"/>
    <d v="2018-04-28T00:00:00"/>
    <n v="14288.703"/>
    <n v="0.27856577203494398"/>
    <n v="3980.3435825730198"/>
    <n v="10991.31"/>
    <n v="0.28638624513365601"/>
    <n v="3147.76"/>
    <n v="330"/>
    <n v="32.306999999999995"/>
    <n v="8.5386666666666677"/>
    <n v="613"/>
    <n v="330"/>
    <n v="39.147131506849313"/>
    <n v="10.905050911158959"/>
    <n v="33.306999999999995"/>
    <n v="9.5386666666666677"/>
    <n v="2018"/>
    <x v="4"/>
  </r>
  <r>
    <n v="8290"/>
    <s v="南京北外滩水城店"/>
    <x v="3"/>
    <s v="直营"/>
    <m/>
    <x v="20"/>
    <d v="2018-09-01T00:00:00"/>
    <d v="2018-09-01T00:00:00"/>
    <n v="14286.36382097"/>
    <n v="0.27026279415149301"/>
    <n v="3861.07260452014"/>
    <n v="5946.32"/>
    <n v="0.23300797804356299"/>
    <n v="1385.54"/>
    <n v="231"/>
    <n v="24.74164502164502"/>
    <n v="4.9980086580086578"/>
    <n v="487"/>
    <n v="330"/>
    <n v="39.140722797178086"/>
    <n v="10.578281108274355"/>
    <n v="18.019151515151513"/>
    <n v="4.1986060606060605"/>
    <n v="2018"/>
    <x v="4"/>
  </r>
  <r>
    <n v="6863"/>
    <s v="永州新府路店"/>
    <x v="1"/>
    <s v="直营"/>
    <m/>
    <x v="0"/>
    <d v="2017-04-22T00:00:00"/>
    <d v="2017-04-22T00:00:00"/>
    <n v="14277.746297142899"/>
    <n v="0.26627086795747901"/>
    <n v="3801.7478990169102"/>
    <n v="3028.98"/>
    <n v="0.267142734517891"/>
    <n v="809.17"/>
    <n v="175"/>
    <n v="16.308457142857144"/>
    <n v="3.6238285714285716"/>
    <n v="984"/>
    <n v="330"/>
    <n v="39.117113142857256"/>
    <n v="10.415747668539479"/>
    <n v="9.1787272727272722"/>
    <n v="2.4520303030303028"/>
    <n v="2017"/>
    <x v="2"/>
  </r>
  <r>
    <n v="8158"/>
    <s v="吉州帝景湾店"/>
    <x v="5"/>
    <s v="控股"/>
    <s v="江西天顺"/>
    <x v="18"/>
    <d v="2017-07-22T00:00:00"/>
    <d v="2018-10-23T00:00:00"/>
    <n v="14277.548227040999"/>
    <n v="0.25551852803231501"/>
    <n v="3648.17810688392"/>
    <n v="7474.63"/>
    <n v="0.33286463677800798"/>
    <n v="2488.04"/>
    <n v="273"/>
    <n v="26.379597069597072"/>
    <n v="8.1136996336996337"/>
    <n v="435"/>
    <n v="330"/>
    <n v="39.11657048504383"/>
    <n v="9.9950085120107399"/>
    <n v="22.65039393939394"/>
    <n v="7.5395151515151513"/>
    <n v="2017"/>
    <x v="2"/>
  </r>
  <r>
    <n v="6292"/>
    <s v="乡亲曲江府前路店"/>
    <x v="6"/>
    <s v="直营"/>
    <s v="韶关乡亲"/>
    <x v="0"/>
    <d v="2016-03-25T00:00:00"/>
    <d v="2016-03-25T00:00:00"/>
    <n v="14257.92"/>
    <n v="0.27502074325207398"/>
    <n v="3921.22375562861"/>
    <n v="9505.2800000000007"/>
    <n v="0.34964672266361402"/>
    <n v="3323.49"/>
    <n v="330"/>
    <n v="27.803878787878791"/>
    <n v="9.0711818181818167"/>
    <n v="1377"/>
    <n v="330"/>
    <n v="39.062794520547946"/>
    <n v="10.743078782544137"/>
    <n v="28.803878787878791"/>
    <n v="10.071181818181817"/>
    <n v="2016"/>
    <x v="1"/>
  </r>
  <r>
    <n v="5693"/>
    <s v="浏阳车站中路店"/>
    <x v="4"/>
    <s v="直营"/>
    <m/>
    <x v="0"/>
    <d v="2013-11-23T00:00:00"/>
    <d v="2013-11-23T00:00:00"/>
    <n v="14234.147999999999"/>
    <n v="0.26663689713807698"/>
    <n v="3795.3490561241601"/>
    <n v="7907.86"/>
    <n v="0.28466108403537699"/>
    <n v="2251.06"/>
    <n v="330"/>
    <n v="22.96321212121212"/>
    <n v="5.8213939393939391"/>
    <n v="2230"/>
    <n v="330"/>
    <n v="38.997665753424656"/>
    <n v="10.398216592120987"/>
    <n v="23.96321212121212"/>
    <n v="6.8213939393939391"/>
    <n v="2013"/>
    <x v="0"/>
  </r>
  <r>
    <n v="5166"/>
    <s v="张家界边贸店"/>
    <x v="0"/>
    <s v="直营"/>
    <m/>
    <x v="0"/>
    <d v="2010-10-30T00:00:00"/>
    <d v="2010-10-30T00:00:00"/>
    <n v="14210.76"/>
    <n v="0.249853553960768"/>
    <n v="3550.6088904835201"/>
    <n v="7105.38"/>
    <n v="0.299488556558551"/>
    <n v="2127.98"/>
    <n v="330"/>
    <n v="20.531454545454547"/>
    <n v="5.4484242424242426"/>
    <n v="3350"/>
    <n v="330"/>
    <n v="38.933589041095892"/>
    <n v="9.7276955903658084"/>
    <n v="21.531454545454547"/>
    <n v="6.4484242424242426"/>
    <n v="2010"/>
    <x v="0"/>
  </r>
  <r>
    <n v="5945"/>
    <s v="衡阳南岳区独秀路店"/>
    <x v="1"/>
    <s v="直营"/>
    <m/>
    <x v="0"/>
    <d v="2015-04-29T00:00:00"/>
    <d v="2015-04-29T00:00:00"/>
    <n v="14193.52"/>
    <n v="0.24967759936269601"/>
    <n v="3543.8040001064101"/>
    <n v="7096.76"/>
    <n v="0.31090666726788002"/>
    <n v="2206.4299999999998"/>
    <n v="330"/>
    <n v="20.505333333333333"/>
    <n v="5.686151515151515"/>
    <n v="1708"/>
    <n v="330"/>
    <n v="38.886356164383564"/>
    <n v="9.7090520550860546"/>
    <n v="21.505333333333333"/>
    <n v="6.686151515151515"/>
    <n v="2015"/>
    <x v="0"/>
  </r>
  <r>
    <n v="7505"/>
    <s v="长沙阿弥岭店"/>
    <x v="4"/>
    <s v="直营"/>
    <m/>
    <x v="0"/>
    <d v="2018-01-20T00:00:00"/>
    <d v="2018-01-20T00:00:00"/>
    <n v="14166.126"/>
    <n v="0.2446934370561"/>
    <n v="3466.3580607097801"/>
    <n v="7870.07"/>
    <n v="0.178300828328083"/>
    <n v="1403.24"/>
    <n v="330"/>
    <n v="22.84869696969697"/>
    <n v="3.2522424242424242"/>
    <n v="711"/>
    <n v="330"/>
    <n v="38.811304109589045"/>
    <n v="9.4968713992048777"/>
    <n v="23.84869696969697"/>
    <n v="4.2522424242424242"/>
    <n v="2018"/>
    <x v="4"/>
  </r>
  <r>
    <n v="6185"/>
    <s v="娄底长青西街店"/>
    <x v="4"/>
    <s v="直营"/>
    <m/>
    <x v="0"/>
    <d v="2015-12-26T00:00:00"/>
    <d v="2015-12-26T00:00:00"/>
    <n v="14154.648591549299"/>
    <n v="0.22817865104096199"/>
    <n v="3229.7886215785702"/>
    <n v="7648.25"/>
    <n v="0.12362697349066799"/>
    <n v="945.53"/>
    <n v="330"/>
    <n v="22.176515151515151"/>
    <n v="1.8652424242424241"/>
    <n v="1467"/>
    <n v="330"/>
    <n v="38.779859154929589"/>
    <n v="8.8487359495303295"/>
    <n v="23.176515151515151"/>
    <n v="2.8652424242424241"/>
    <n v="2015"/>
    <x v="0"/>
  </r>
  <r>
    <n v="8848"/>
    <s v="石家庄槐安店"/>
    <x v="9"/>
    <s v="控股"/>
    <s v="河北新兴"/>
    <x v="26"/>
    <d v="2008-11-16T00:00:00"/>
    <d v="2019-09-07T00:00:00"/>
    <n v="14142.958376623401"/>
    <n v="0.27432721056088"/>
    <n v="3879.79832053772"/>
    <n v="1297.21"/>
    <n v="0.26776697681948203"/>
    <n v="347.35"/>
    <n v="77"/>
    <n v="15.846883116883117"/>
    <n v="3.5110389610389614"/>
    <n v="116"/>
    <n v="81"/>
    <n v="38.747831168831233"/>
    <n v="10.629584439829371"/>
    <n v="16.01493827160494"/>
    <n v="4.2882716049382719"/>
    <n v="2008"/>
    <x v="0"/>
  </r>
  <r>
    <n v="6765"/>
    <s v="南通新港花苑店"/>
    <x v="3"/>
    <s v="收购"/>
    <s v="江苏南通"/>
    <x v="48"/>
    <d v="2015-12-01T00:00:00"/>
    <d v="2017-04-07T00:00:00"/>
    <n v="14142.3285"/>
    <n v="0.25189687674559502"/>
    <n v="3562.4083790602199"/>
    <n v="9753.33"/>
    <n v="0.234330223626187"/>
    <n v="2285.5"/>
    <n v="330"/>
    <n v="28.555545454545456"/>
    <n v="5.9257575757575758"/>
    <n v="999"/>
    <n v="330"/>
    <n v="38.746105479452055"/>
    <n v="9.7600229563293688"/>
    <n v="29.555545454545456"/>
    <n v="6.9257575757575758"/>
    <n v="2015"/>
    <x v="0"/>
  </r>
  <r>
    <n v="5077"/>
    <s v="新邵大新路店"/>
    <x v="1"/>
    <s v="直营"/>
    <m/>
    <x v="0"/>
    <d v="2008-07-26T00:00:00"/>
    <d v="2008-07-26T00:00:00"/>
    <n v="14111.4"/>
    <n v="0.26535474426509498"/>
    <n v="3744.5269382224601"/>
    <n v="7055.7"/>
    <n v="0.31441529543489699"/>
    <n v="2218.42"/>
    <n v="330"/>
    <n v="20.380909090909089"/>
    <n v="5.7224848484848483"/>
    <n v="4176"/>
    <n v="330"/>
    <n v="38.661369863013697"/>
    <n v="10.258977912938247"/>
    <n v="21.380909090909089"/>
    <n v="6.7224848484848483"/>
    <n v="2008"/>
    <x v="0"/>
  </r>
  <r>
    <n v="5288"/>
    <s v="南京秦虹南路店"/>
    <x v="3"/>
    <s v="直营"/>
    <m/>
    <x v="2"/>
    <d v="2009-12-26T00:00:00"/>
    <d v="2009-12-26T00:00:00"/>
    <n v="14096.0445"/>
    <n v="0.27199652386858603"/>
    <n v="3834.0751042969"/>
    <n v="9721.41"/>
    <n v="0.32095652791107498"/>
    <n v="3120.15"/>
    <n v="330"/>
    <n v="28.458818181818181"/>
    <n v="8.4550000000000001"/>
    <n v="3658"/>
    <n v="330"/>
    <n v="38.619300000000003"/>
    <n v="10.504315354238082"/>
    <n v="29.458818181818181"/>
    <n v="9.4550000000000001"/>
    <n v="2009"/>
    <x v="0"/>
  </r>
  <r>
    <n v="6378"/>
    <s v="桃江资江北路店"/>
    <x v="0"/>
    <s v="直营"/>
    <m/>
    <x v="0"/>
    <d v="2016-07-23T00:00:00"/>
    <d v="2016-07-23T00:00:00"/>
    <n v="14041.570391061499"/>
    <n v="0.243392609677232"/>
    <n v="3417.6144614469999"/>
    <n v="6886.1400000000103"/>
    <n v="0.31479028889915101"/>
    <n v="2167.69"/>
    <n v="330"/>
    <n v="19.86709090909094"/>
    <n v="5.5687575757575756"/>
    <n v="1257"/>
    <n v="330"/>
    <n v="38.470055865921914"/>
    <n v="9.3633272916356169"/>
    <n v="20.86709090909094"/>
    <n v="6.5687575757575756"/>
    <n v="2016"/>
    <x v="1"/>
  </r>
  <r>
    <n v="5381"/>
    <s v="南昌南钢店"/>
    <x v="5"/>
    <s v="直营"/>
    <m/>
    <x v="9"/>
    <d v="2011-05-21T00:00:00"/>
    <d v="2011-05-21T00:00:00"/>
    <n v="14033.323513768"/>
    <n v="0.27014409817532098"/>
    <n v="3791.01952502939"/>
    <n v="12297.53"/>
    <n v="0.23705979981345801"/>
    <n v="2915.25"/>
    <n v="330"/>
    <n v="36.265242424242423"/>
    <n v="7.834090909090909"/>
    <n v="3147"/>
    <n v="330"/>
    <n v="38.447461681556163"/>
    <n v="10.386354863094219"/>
    <n v="37.265242424242423"/>
    <n v="8.834090909090909"/>
    <n v="2011"/>
    <x v="0"/>
  </r>
  <r>
    <n v="9049"/>
    <s v="沧州新康店"/>
    <x v="9"/>
    <s v="控股"/>
    <s v="河北新兴"/>
    <x v="28"/>
    <d v="2011-01-21T00:00:00"/>
    <d v="2019-09-05T00:00:00"/>
    <n v="14011.470256410301"/>
    <n v="0.218036789596876"/>
    <n v="3055.0159922398102"/>
    <n v="650.91999999999996"/>
    <n v="0.27474958520248299"/>
    <n v="178.84"/>
    <n v="39"/>
    <n v="15.69025641025641"/>
    <n v="3.585641025641026"/>
    <n v="118"/>
    <n v="83"/>
    <n v="38.387589743589864"/>
    <n v="8.3699068280542743"/>
    <n v="7.8424096385542166"/>
    <n v="2.1546987951807228"/>
    <n v="2011"/>
    <x v="0"/>
  </r>
  <r>
    <n v="5522"/>
    <s v="常德青年北路店"/>
    <x v="0"/>
    <s v="直营"/>
    <m/>
    <x v="0"/>
    <d v="2012-04-21T00:00:00"/>
    <d v="2012-04-21T00:00:00"/>
    <n v="14009.508"/>
    <n v="0.26687556093849502"/>
    <n v="3738.79530597233"/>
    <n v="7783.06"/>
    <n v="0.29829784172292101"/>
    <n v="2321.67"/>
    <n v="330"/>
    <n v="22.585030303030305"/>
    <n v="6.0353636363636367"/>
    <n v="2811"/>
    <n v="330"/>
    <n v="38.382213698630139"/>
    <n v="10.243274810883095"/>
    <n v="23.585030303030305"/>
    <n v="7.0353636363636367"/>
    <n v="2012"/>
    <x v="0"/>
  </r>
  <r>
    <n v="8283"/>
    <s v="新建象山店（新）"/>
    <x v="5"/>
    <s v="直营"/>
    <m/>
    <x v="3"/>
    <d v="2018-08-25T00:00:00"/>
    <d v="2018-08-25T00:00:00"/>
    <n v="14007.867045713399"/>
    <n v="0.28025880720676299"/>
    <n v="3925.8281097425702"/>
    <n v="7719.3"/>
    <n v="0.279262368349462"/>
    <n v="2155.71"/>
    <n v="310"/>
    <n v="23.900967741935485"/>
    <n v="5.9539032258064521"/>
    <n v="494"/>
    <n v="330"/>
    <n v="38.377717933461369"/>
    <n v="10.755693451349508"/>
    <n v="23.391818181818181"/>
    <n v="6.532454545454546"/>
    <n v="2018"/>
    <x v="4"/>
  </r>
  <r>
    <n v="8827"/>
    <s v="石家庄福源堂店"/>
    <x v="9"/>
    <s v="控股"/>
    <s v="河北新兴"/>
    <x v="26"/>
    <d v="2008-03-17T00:00:00"/>
    <d v="2019-09-07T00:00:00"/>
    <n v="13995.024666666701"/>
    <n v="0.266609145976823"/>
    <n v="3731.2015743045699"/>
    <n v="1250.3"/>
    <n v="0.204654882828121"/>
    <n v="255.88"/>
    <n v="75"/>
    <n v="15.670666666666666"/>
    <n v="2.4117333333333333"/>
    <n v="116"/>
    <n v="81"/>
    <n v="38.342533333333428"/>
    <n v="10.222470066587864"/>
    <n v="15.435802469135801"/>
    <n v="3.1590123456790122"/>
    <n v="2008"/>
    <x v="0"/>
  </r>
  <r>
    <n v="6359"/>
    <s v="阳明路二店"/>
    <x v="5"/>
    <s v="直营"/>
    <m/>
    <x v="3"/>
    <d v="2016-06-11T00:00:00"/>
    <d v="2016-06-11T00:00:00"/>
    <n v="13973.5843233822"/>
    <n v="0.27711215231422498"/>
    <n v="3872.2500273967398"/>
    <n v="12245.18"/>
    <n v="0.28198442162548898"/>
    <n v="3452.95"/>
    <n v="330"/>
    <n v="36.106606060606062"/>
    <n v="9.4634848484848479"/>
    <n v="1299"/>
    <n v="330"/>
    <n v="38.283792666800544"/>
    <n v="10.608904184648603"/>
    <n v="37.106606060606062"/>
    <n v="10.463484848484848"/>
    <n v="2016"/>
    <x v="1"/>
  </r>
  <r>
    <n v="6775"/>
    <s v="南通城山路三店"/>
    <x v="3"/>
    <s v="收购"/>
    <s v="江苏南通"/>
    <x v="48"/>
    <d v="2008-04-01T00:00:00"/>
    <d v="2017-04-07T00:00:00"/>
    <n v="13967.922500000001"/>
    <n v="0.241355146966167"/>
    <n v="3371.2299877995301"/>
    <n v="9633.0499999999993"/>
    <n v="0.28524922013277199"/>
    <n v="2747.82"/>
    <n v="330"/>
    <n v="28.191060606060603"/>
    <n v="7.3267272727272736"/>
    <n v="999"/>
    <n v="330"/>
    <n v="38.268280821917813"/>
    <n v="9.2362465419165201"/>
    <n v="29.191060606060603"/>
    <n v="8.3267272727272736"/>
    <n v="2008"/>
    <x v="0"/>
  </r>
  <r>
    <n v="8850"/>
    <s v="石家庄西三庄店"/>
    <x v="9"/>
    <s v="控股"/>
    <s v="河北新兴"/>
    <x v="26"/>
    <d v="2018-01-01T00:00:00"/>
    <d v="2019-09-07T00:00:00"/>
    <n v="13965.5243421053"/>
    <n v="0.256831436244088"/>
    <n v="3586.7856746846701"/>
    <n v="1264.3"/>
    <n v="0.151838962271613"/>
    <n v="191.97"/>
    <n v="76"/>
    <n v="15.635526315789473"/>
    <n v="1.525921052631579"/>
    <n v="116"/>
    <n v="81"/>
    <n v="38.261710526315888"/>
    <n v="9.8268100676292338"/>
    <n v="15.608641975308641"/>
    <n v="2.37"/>
    <n v="2018"/>
    <x v="4"/>
  </r>
  <r>
    <n v="8837"/>
    <s v="石家庄中华店"/>
    <x v="9"/>
    <s v="控股"/>
    <s v="河北新兴"/>
    <x v="42"/>
    <d v="2009-01-13T00:00:00"/>
    <d v="2019-09-07T00:00:00"/>
    <n v="13961.4679861111"/>
    <n v="0.24558100980687"/>
    <n v="3428.6714064154498"/>
    <n v="1197.4100000000001"/>
    <n v="0.17842677111432201"/>
    <n v="213.65"/>
    <n v="72"/>
    <n v="15.630694444444444"/>
    <n v="1.9673611111111113"/>
    <n v="116"/>
    <n v="81"/>
    <n v="38.25059722222219"/>
    <n v="9.393620291549178"/>
    <n v="14.78283950617284"/>
    <n v="2.6376543209876542"/>
    <n v="2009"/>
    <x v="0"/>
  </r>
  <r>
    <n v="8529"/>
    <s v="南京文昌巷店"/>
    <x v="3"/>
    <s v="直营"/>
    <m/>
    <x v="8"/>
    <d v="2018-10-27T00:00:00"/>
    <d v="2018-10-27T00:00:00"/>
    <n v="13950.794131504799"/>
    <n v="0.27105261172807399"/>
    <n v="3781.39918502507"/>
    <n v="5706.1"/>
    <n v="0.192448432379383"/>
    <n v="1098.1300000000001"/>
    <n v="227"/>
    <n v="24.137004405286344"/>
    <n v="3.8375770925110135"/>
    <n v="431"/>
    <n v="330"/>
    <n v="38.221353784944654"/>
    <n v="10.359997767191972"/>
    <n v="17.291212121212123"/>
    <n v="3.327666666666667"/>
    <n v="2018"/>
    <x v="4"/>
  </r>
  <r>
    <n v="5642"/>
    <s v="浏阳金沙中路店"/>
    <x v="4"/>
    <s v="直营"/>
    <m/>
    <x v="0"/>
    <d v="2013-02-28T00:00:00"/>
    <d v="2013-02-28T00:00:00"/>
    <n v="13950.665999999999"/>
    <n v="0.22585507895771001"/>
    <n v="3150.8287709426399"/>
    <n v="7750.37"/>
    <n v="0.34606347825974798"/>
    <n v="2682.12"/>
    <n v="330"/>
    <n v="22.485969696969697"/>
    <n v="7.1276363636363627"/>
    <n v="2498"/>
    <n v="330"/>
    <n v="38.221002739726025"/>
    <n v="8.6324075916236715"/>
    <n v="23.485969696969697"/>
    <n v="8.1276363636363627"/>
    <n v="2013"/>
    <x v="0"/>
  </r>
  <r>
    <n v="5020"/>
    <s v="汉寿中心店"/>
    <x v="0"/>
    <s v="直营"/>
    <m/>
    <x v="0"/>
    <d v="2004-03-28T00:00:00"/>
    <d v="2004-03-28T00:00:00"/>
    <n v="13947.62"/>
    <n v="0.25463691520431397"/>
    <n v="3551.5789312419902"/>
    <n v="6973.81"/>
    <n v="0.23800046172752101"/>
    <n v="1659.77"/>
    <n v="330"/>
    <n v="20.132757575757577"/>
    <n v="4.0296060606060609"/>
    <n v="5757"/>
    <n v="330"/>
    <n v="38.212657534246574"/>
    <n v="9.7303532362794254"/>
    <n v="21.132757575757577"/>
    <n v="5.0296060606060609"/>
    <n v="2004"/>
    <x v="0"/>
  </r>
  <r>
    <n v="8777"/>
    <s v="石家庄平山冶河店"/>
    <x v="9"/>
    <s v="控股"/>
    <s v="河北新兴"/>
    <x v="26"/>
    <d v="2011-11-10T00:00:00"/>
    <d v="2019-09-07T00:00:00"/>
    <n v="13924.579350649399"/>
    <n v="0.25558880803242301"/>
    <n v="3558.9666385853602"/>
    <n v="1277.18"/>
    <n v="0.36175010570162403"/>
    <n v="462.02"/>
    <n v="77"/>
    <n v="15.586753246753247"/>
    <n v="5.0002597402597404"/>
    <n v="116"/>
    <n v="81"/>
    <n v="38.149532467532602"/>
    <n v="9.7505935303708497"/>
    <n v="15.767654320987655"/>
    <n v="5.70395061728395"/>
    <n v="2011"/>
    <x v="0"/>
  </r>
  <r>
    <n v="7430"/>
    <s v="南雄雄州壹品店"/>
    <x v="6"/>
    <s v="直营"/>
    <m/>
    <x v="0"/>
    <d v="2017-11-25T00:00:00"/>
    <d v="2017-11-25T00:00:00"/>
    <n v="13862.73"/>
    <n v="0.27920115165975201"/>
    <n v="3870.49018114819"/>
    <n v="9241.82"/>
    <n v="0.309058172524459"/>
    <n v="2856.26"/>
    <n v="330"/>
    <n v="27.005515151515151"/>
    <n v="7.6553333333333349"/>
    <n v="767"/>
    <n v="330"/>
    <n v="37.980082191780824"/>
    <n v="10.604082688077233"/>
    <n v="28.005515151515151"/>
    <n v="8.6553333333333349"/>
    <n v="2017"/>
    <x v="2"/>
  </r>
  <r>
    <n v="7448"/>
    <s v="娄底秀石街店"/>
    <x v="4"/>
    <s v="直营"/>
    <m/>
    <x v="0"/>
    <d v="2017-11-25T00:00:00"/>
    <d v="2017-11-25T00:00:00"/>
    <n v="13841.061613300501"/>
    <n v="0.26709416746850501"/>
    <n v="3696.8668284847799"/>
    <n v="4161.03"/>
    <n v="0.24869323220452599"/>
    <n v="1034.82"/>
    <n v="203"/>
    <n v="19.497684729064037"/>
    <n v="4.0976354679802949"/>
    <n v="767"/>
    <n v="330"/>
    <n v="37.920716748768491"/>
    <n v="10.128402269821315"/>
    <n v="12.609181818181817"/>
    <n v="3.1358181818181818"/>
    <n v="2017"/>
    <x v="2"/>
  </r>
  <r>
    <n v="8659"/>
    <s v="慈皓店"/>
    <x v="9"/>
    <s v="控股"/>
    <s v="河北新兴"/>
    <x v="26"/>
    <d v="2016-04-17T00:00:00"/>
    <d v="2019-09-07T00:00:00"/>
    <n v="13825.2457857143"/>
    <n v="0.27599044647601401"/>
    <n v="3815.63575703992"/>
    <n v="1152.79"/>
    <n v="0.25363682891072997"/>
    <n v="292.39"/>
    <n v="70"/>
    <n v="15.468428571428571"/>
    <n v="3.1769999999999996"/>
    <n v="116"/>
    <n v="81"/>
    <n v="37.877385714285751"/>
    <n v="10.453796594629917"/>
    <n v="14.231975308641974"/>
    <n v="3.6097530864197531"/>
    <n v="2016"/>
    <x v="1"/>
  </r>
  <r>
    <n v="5760"/>
    <s v="南昌赣江学院店"/>
    <x v="5"/>
    <s v="直营"/>
    <m/>
    <x v="3"/>
    <d v="2014-05-24T00:00:00"/>
    <d v="2014-05-24T00:00:00"/>
    <n v="13815.226969994501"/>
    <n v="0.26560498217480599"/>
    <n v="3669.39311310628"/>
    <n v="12106.41"/>
    <n v="0.28225708529613702"/>
    <n v="3417.12"/>
    <n v="330"/>
    <n v="35.686090909090908"/>
    <n v="9.3549090909090911"/>
    <n v="2048"/>
    <n v="330"/>
    <n v="37.84993690409452"/>
    <n v="10.053131816729534"/>
    <n v="36.686090909090908"/>
    <n v="10.354909090909091"/>
    <n v="2014"/>
    <x v="0"/>
  </r>
  <r>
    <n v="5821"/>
    <s v="常德鼎城花溪路店"/>
    <x v="0"/>
    <s v="直营"/>
    <m/>
    <x v="0"/>
    <d v="2014-08-30T00:00:00"/>
    <d v="2014-08-30T00:00:00"/>
    <n v="13813.451999999999"/>
    <n v="0.25768299015380303"/>
    <n v="3559.4916157060302"/>
    <n v="7674.14"/>
    <n v="0.29356383907512801"/>
    <n v="2252.85"/>
    <n v="330"/>
    <n v="22.254969696969699"/>
    <n v="5.8268181818181812"/>
    <n v="1950"/>
    <n v="330"/>
    <n v="37.845073972602741"/>
    <n v="9.7520318238521373"/>
    <n v="23.254969696969699"/>
    <n v="6.8268181818181812"/>
    <n v="2014"/>
    <x v="0"/>
  </r>
  <r>
    <n v="5908"/>
    <s v="德景园店"/>
    <x v="0"/>
    <s v="直营"/>
    <m/>
    <x v="0"/>
    <d v="2015-01-31T00:00:00"/>
    <d v="2015-01-31T00:00:00"/>
    <n v="13800.64"/>
    <n v="0.26574783179112199"/>
    <n v="3667.4901573298298"/>
    <n v="6900.32"/>
    <n v="0.273614846847682"/>
    <n v="1888.03"/>
    <n v="330"/>
    <n v="19.910060606060604"/>
    <n v="4.7213030303030301"/>
    <n v="1796"/>
    <n v="330"/>
    <n v="37.809972602739727"/>
    <n v="10.047918239259808"/>
    <n v="20.910060606060604"/>
    <n v="5.7213030303030301"/>
    <n v="2015"/>
    <x v="0"/>
  </r>
  <r>
    <n v="8107"/>
    <s v="东方巴黎店"/>
    <x v="5"/>
    <s v="控股"/>
    <s v="江西天顺"/>
    <x v="18"/>
    <d v="2017-11-07T00:00:00"/>
    <d v="2018-08-24T00:00:00"/>
    <n v="13722.1503277424"/>
    <n v="0.26709416746850501"/>
    <n v="3665.10631766602"/>
    <n v="6973.35"/>
    <n v="0.28087504570973798"/>
    <n v="1958.64"/>
    <n v="265"/>
    <n v="25.314528301886792"/>
    <n v="6.3910943396226418"/>
    <n v="495"/>
    <n v="330"/>
    <n v="37.594932404773701"/>
    <n v="10.041387171687726"/>
    <n v="21.131363636363638"/>
    <n v="5.9352727272727277"/>
    <n v="2017"/>
    <x v="2"/>
  </r>
  <r>
    <n v="8621"/>
    <s v="沅江金域国际小区店"/>
    <x v="0"/>
    <s v="直营"/>
    <m/>
    <x v="0"/>
    <d v="2018-12-15T00:00:00"/>
    <d v="2018-12-15T00:00:00"/>
    <n v="13705.154380485201"/>
    <n v="0.26687556093849502"/>
    <n v="3657.57076304066"/>
    <n v="5074.09"/>
    <n v="0.34378972387167001"/>
    <n v="1744.42"/>
    <n v="306"/>
    <n v="15.581993464052289"/>
    <n v="4.7007189542483658"/>
    <n v="382"/>
    <n v="330"/>
    <n v="37.54836816571288"/>
    <n v="10.020741816549753"/>
    <n v="15.376030303030303"/>
    <n v="5.2861212121212127"/>
    <n v="2018"/>
    <x v="4"/>
  </r>
  <r>
    <n v="8957"/>
    <s v="邯郸光明店"/>
    <x v="9"/>
    <s v="控股"/>
    <s v="河北新兴"/>
    <x v="28"/>
    <d v="2016-01-01T00:00:00"/>
    <d v="2019-09-03T00:00:00"/>
    <n v="13697.4556896552"/>
    <n v="0.27871944698539097"/>
    <n v="3817.7472749275898"/>
    <n v="473.17"/>
    <n v="0.27977259758649098"/>
    <n v="132.38"/>
    <n v="29"/>
    <n v="15.316206896551726"/>
    <n v="3.5648275862068965"/>
    <n v="120"/>
    <n v="85"/>
    <n v="37.52727586206904"/>
    <n v="10.459581575144082"/>
    <n v="5.5667058823529416"/>
    <n v="1.5574117647058823"/>
    <n v="2016"/>
    <x v="1"/>
  </r>
  <r>
    <n v="8236"/>
    <s v="泰州市百姓人税东街店"/>
    <x v="3"/>
    <s v="控股"/>
    <s v="百姓人"/>
    <x v="21"/>
    <d v="2016-01-09T00:00:00"/>
    <d v="2019-04-18T00:00:00"/>
    <n v="13659.8253976708"/>
    <n v="0.24959340753436701"/>
    <n v="3409.4023673291399"/>
    <n v="2707.4"/>
    <n v="0.21326364778015799"/>
    <n v="577.39"/>
    <n v="110"/>
    <n v="23.612727272727273"/>
    <n v="4.2489999999999997"/>
    <n v="258"/>
    <n v="223"/>
    <n v="37.424179171700821"/>
    <n v="9.3408284036414795"/>
    <n v="12.140807174887893"/>
    <n v="2.5891928251121077"/>
    <n v="2016"/>
    <x v="1"/>
  </r>
  <r>
    <n v="5156"/>
    <s v="邵阳昭陵西路店"/>
    <x v="1"/>
    <s v="直营"/>
    <m/>
    <x v="0"/>
    <d v="2010-09-18T00:00:00"/>
    <d v="2010-09-18T00:00:00"/>
    <n v="13658.5"/>
    <n v="0.26561880350669598"/>
    <n v="3627.9544276962101"/>
    <n v="6829.25"/>
    <n v="0.29677783065490398"/>
    <n v="2026.77"/>
    <n v="330"/>
    <n v="19.69469696969697"/>
    <n v="5.1417272727272723"/>
    <n v="3392"/>
    <n v="330"/>
    <n v="37.420547945205477"/>
    <n v="9.9396011717704393"/>
    <n v="20.69469696969697"/>
    <n v="6.1417272727272723"/>
    <n v="2010"/>
    <x v="0"/>
  </r>
  <r>
    <n v="7521"/>
    <s v="南京白果南路店"/>
    <x v="3"/>
    <s v="直营"/>
    <m/>
    <x v="0"/>
    <d v="2018-04-28T00:00:00"/>
    <d v="2018-04-28T00:00:00"/>
    <n v="13602.717885514699"/>
    <n v="0.277117919428229"/>
    <n v="3769.5568790029802"/>
    <n v="5735.3"/>
    <n v="0.27384618067058403"/>
    <n v="1570.59"/>
    <n v="234"/>
    <n v="23.509829059829059"/>
    <n v="5.7119230769230764"/>
    <n v="613"/>
    <n v="330"/>
    <n v="37.267720234286848"/>
    <n v="10.32755309315885"/>
    <n v="17.379696969696969"/>
    <n v="4.759363636363636"/>
    <n v="2018"/>
    <x v="4"/>
  </r>
  <r>
    <n v="9068"/>
    <s v="唐山永乐园店"/>
    <x v="9"/>
    <s v="控股"/>
    <s v="河北新兴"/>
    <x v="28"/>
    <d v="2011-11-01T00:00:00"/>
    <d v="2019-09-03T00:00:00"/>
    <n v="13580.1117857143"/>
    <n v="0.27871944698539097"/>
    <n v="3785.0412469140801"/>
    <n v="452.94"/>
    <n v="0.28979555791054001"/>
    <n v="131.26"/>
    <n v="28"/>
    <n v="15.17642857142857"/>
    <n v="3.6878571428571423"/>
    <n v="120"/>
    <n v="85"/>
    <n v="37.205785714285753"/>
    <n v="10.369976018942685"/>
    <n v="5.3287058823529412"/>
    <n v="1.5442352941176469"/>
    <n v="2011"/>
    <x v="0"/>
  </r>
  <r>
    <n v="6091"/>
    <s v="武汉隆泰三阳店"/>
    <x v="8"/>
    <s v="直营"/>
    <s v="武汉隆泰"/>
    <x v="9"/>
    <d v="2015-09-25T00:00:00"/>
    <d v="2015-09-25T00:00:00"/>
    <n v="13533.970499999999"/>
    <n v="0.25077798950608998"/>
    <n v="3394.0219120247302"/>
    <n v="11768.67"/>
    <n v="0.23336111897096301"/>
    <n v="2746.35"/>
    <n v="330"/>
    <n v="34.662636363636366"/>
    <n v="7.3222727272727273"/>
    <n v="1559"/>
    <n v="330"/>
    <n v="37.07937123287671"/>
    <n v="9.2986901699307669"/>
    <n v="35.662636363636366"/>
    <n v="8.3222727272727273"/>
    <n v="2015"/>
    <x v="0"/>
  </r>
  <r>
    <n v="5068"/>
    <s v="德山生活湾店"/>
    <x v="0"/>
    <s v="直营"/>
    <m/>
    <x v="0"/>
    <d v="2008-04-26T00:00:00"/>
    <d v="2008-04-26T00:00:00"/>
    <n v="13521.42"/>
    <n v="0.26046142708992398"/>
    <n v="3521.8083494822399"/>
    <n v="6760.71"/>
    <n v="0.28425416857105201"/>
    <n v="1921.76"/>
    <n v="330"/>
    <n v="19.487000000000002"/>
    <n v="4.8235151515151511"/>
    <n v="4267"/>
    <n v="330"/>
    <n v="37.04498630136986"/>
    <n v="9.6487899985814796"/>
    <n v="20.487000000000002"/>
    <n v="5.8235151515151511"/>
    <n v="2008"/>
    <x v="0"/>
  </r>
  <r>
    <n v="9022"/>
    <s v="沧州沧县康复店"/>
    <x v="9"/>
    <s v="控股"/>
    <s v="河北新兴"/>
    <x v="28"/>
    <d v="2016-11-08T00:00:00"/>
    <d v="2019-09-05T00:00:00"/>
    <n v="13508.1546428571"/>
    <n v="0.27871944698539097"/>
    <n v="3764.9853918502799"/>
    <n v="675.81"/>
    <n v="0.31964605436439197"/>
    <n v="216.02"/>
    <n v="42"/>
    <n v="15.090714285714284"/>
    <n v="4.1433333333333335"/>
    <n v="118"/>
    <n v="83"/>
    <n v="37.008642857142739"/>
    <n v="10.315028470822686"/>
    <n v="8.1422891566265054"/>
    <n v="2.6026506024096387"/>
    <n v="2016"/>
    <x v="1"/>
  </r>
  <r>
    <n v="9071"/>
    <s v="唐山凤凰园店"/>
    <x v="9"/>
    <s v="控股"/>
    <s v="河北新兴"/>
    <x v="28"/>
    <d v="2011-11-01T00:00:00"/>
    <d v="2019-09-03T00:00:00"/>
    <n v="13467.6063793103"/>
    <n v="0.266609145976823"/>
    <n v="3590.5870351399399"/>
    <n v="465.23"/>
    <n v="0.45611847903187702"/>
    <n v="212.2"/>
    <n v="29"/>
    <n v="15.042413793103449"/>
    <n v="6.3172413793103441"/>
    <n v="120"/>
    <n v="85"/>
    <n v="36.897551724137806"/>
    <n v="9.8372247538080551"/>
    <n v="5.4732941176470593"/>
    <n v="2.4964705882352938"/>
    <n v="2011"/>
    <x v="0"/>
  </r>
  <r>
    <n v="6150"/>
    <s v="徐州工农北路店"/>
    <x v="3"/>
    <s v="直营"/>
    <m/>
    <x v="0"/>
    <d v="2015-12-05T00:00:00"/>
    <d v="2015-12-05T00:00:00"/>
    <n v="13443.414000000001"/>
    <n v="0.280374381648265"/>
    <n v="3769.1888874916299"/>
    <n v="9271.32"/>
    <n v="0.30708680101646801"/>
    <n v="2847.1"/>
    <n v="330"/>
    <n v="27.094909090909091"/>
    <n v="7.627575757575757"/>
    <n v="1488"/>
    <n v="330"/>
    <n v="36.831271232876716"/>
    <n v="10.326544897237342"/>
    <n v="28.094909090909091"/>
    <n v="8.627575757575757"/>
    <n v="2015"/>
    <x v="0"/>
  </r>
  <r>
    <n v="5417"/>
    <s v="长沙伍家岭店"/>
    <x v="4"/>
    <s v="直营"/>
    <m/>
    <x v="0"/>
    <d v="2011-09-28T00:00:00"/>
    <d v="2011-09-28T00:00:00"/>
    <n v="13430.298000000001"/>
    <n v="0.22912011368259699"/>
    <n v="3077.1514045511599"/>
    <n v="11678.52"/>
    <n v="0.23918099211201399"/>
    <n v="2793.28"/>
    <n v="330"/>
    <n v="34.389454545454548"/>
    <n v="7.4644848484848492"/>
    <n v="3017"/>
    <n v="330"/>
    <n v="36.795336986301372"/>
    <n v="8.4305517932908494"/>
    <n v="35.389454545454548"/>
    <n v="8.4644848484848492"/>
    <n v="2011"/>
    <x v="0"/>
  </r>
  <r>
    <n v="8984"/>
    <s v="沧州一世界店"/>
    <x v="9"/>
    <s v="控股"/>
    <s v="河北新兴"/>
    <x v="30"/>
    <d v="2017-08-25T00:00:00"/>
    <d v="2019-09-05T00:00:00"/>
    <n v="13418.840270270301"/>
    <n v="0.27871944698539097"/>
    <n v="3740.0917393150198"/>
    <n v="591.41999999999996"/>
    <n v="0.42093605221331698"/>
    <n v="248.95"/>
    <n v="37"/>
    <n v="14.984324324324323"/>
    <n v="5.7283783783783777"/>
    <n v="118"/>
    <n v="83"/>
    <n v="36.763945945946027"/>
    <n v="10.246826683054849"/>
    <n v="7.1255421686746985"/>
    <n v="2.9993975903614456"/>
    <n v="2017"/>
    <x v="2"/>
  </r>
  <r>
    <n v="5050"/>
    <s v="湘潭韶山西路店"/>
    <x v="4"/>
    <s v="直营"/>
    <m/>
    <x v="0"/>
    <d v="2007-04-21T00:00:00"/>
    <d v="2007-04-21T00:00:00"/>
    <n v="13406.075999999999"/>
    <n v="0.232942521671751"/>
    <n v="3122.8451491631399"/>
    <n v="7447.82"/>
    <n v="0.205043892038207"/>
    <n v="1527.13"/>
    <n v="330"/>
    <n v="21.569151515151514"/>
    <n v="3.6276666666666673"/>
    <n v="4638"/>
    <n v="330"/>
    <n v="36.728975342465752"/>
    <n v="8.5557401346935347"/>
    <n v="22.569151515151514"/>
    <n v="4.6276666666666673"/>
    <n v="2007"/>
    <x v="0"/>
  </r>
  <r>
    <n v="7076"/>
    <s v="来凤解放路店"/>
    <x v="7"/>
    <s v="直营"/>
    <m/>
    <x v="0"/>
    <d v="2009-11-28T00:00:00"/>
    <d v="2009-11-28T00:00:00"/>
    <n v="13393.392"/>
    <n v="0.27628959134650199"/>
    <n v="3700.45480242351"/>
    <n v="8370.8700000000008"/>
    <n v="0.28693911146631101"/>
    <n v="2401.9299999999998"/>
    <n v="330"/>
    <n v="24.36627272727273"/>
    <n v="6.2785757575757568"/>
    <n v="3686"/>
    <n v="330"/>
    <n v="36.694224657534249"/>
    <n v="10.138232335406876"/>
    <n v="25.36627272727273"/>
    <n v="7.2785757575757568"/>
    <n v="2009"/>
    <x v="0"/>
  </r>
  <r>
    <n v="7362"/>
    <s v="永州南津中路店"/>
    <x v="1"/>
    <s v="直营"/>
    <m/>
    <x v="0"/>
    <d v="2017-09-27T00:00:00"/>
    <d v="2017-09-27T00:00:00"/>
    <n v="13377.2512234637"/>
    <n v="0.26627086795747901"/>
    <n v="3561.9722941569198"/>
    <n v="2902.81"/>
    <n v="0.27460977466661601"/>
    <n v="797.14"/>
    <n v="179"/>
    <n v="15.216815642458101"/>
    <n v="3.4532960893854749"/>
    <n v="826"/>
    <n v="330"/>
    <n v="36.650003351955341"/>
    <n v="9.7588282031696441"/>
    <n v="8.7963939393939388"/>
    <n v="2.4155757575757577"/>
    <n v="2017"/>
    <x v="2"/>
  </r>
  <r>
    <n v="5336"/>
    <s v="南昌江纺店"/>
    <x v="5"/>
    <s v="直营"/>
    <m/>
    <x v="9"/>
    <d v="2009-12-19T00:00:00"/>
    <d v="2009-12-19T00:00:00"/>
    <n v="13360.2049112656"/>
    <n v="0.26188351701078"/>
    <n v="3498.8174501469398"/>
    <n v="11707.67"/>
    <n v="0.299425077748177"/>
    <n v="3505.57"/>
    <n v="330"/>
    <n v="34.477787878787879"/>
    <n v="9.6229393939393937"/>
    <n v="3665"/>
    <n v="330"/>
    <n v="36.603301126755071"/>
    <n v="9.5858012332792875"/>
    <n v="35.477787878787879"/>
    <n v="10.622939393939394"/>
    <n v="2009"/>
    <x v="0"/>
  </r>
  <r>
    <n v="7005"/>
    <s v="武汉新洲大道店"/>
    <x v="8"/>
    <s v="直营"/>
    <m/>
    <x v="3"/>
    <d v="2015-10-31T00:00:00"/>
    <d v="2015-10-31T00:00:00"/>
    <n v="13345.59"/>
    <n v="0.236092919727139"/>
    <n v="3150.79930858131"/>
    <n v="8897.06"/>
    <n v="0.26567540288589703"/>
    <n v="2363.73"/>
    <n v="330"/>
    <n v="25.960787878787876"/>
    <n v="6.1628181818181815"/>
    <n v="1523"/>
    <n v="330"/>
    <n v="36.563260273972602"/>
    <n v="8.6323268728255069"/>
    <n v="26.960787878787876"/>
    <n v="7.1628181818181815"/>
    <n v="2015"/>
    <x v="0"/>
  </r>
  <r>
    <n v="7148"/>
    <s v="安化纯信豪苑店"/>
    <x v="0"/>
    <s v="直营"/>
    <m/>
    <x v="0"/>
    <d v="2017-07-08T00:00:00"/>
    <d v="2017-07-08T00:00:00"/>
    <n v="13309.800591716001"/>
    <n v="0.26687556093849502"/>
    <n v="3552.0604988937098"/>
    <n v="6162.62"/>
    <n v="0.33359025868867498"/>
    <n v="2055.79"/>
    <n v="330"/>
    <n v="17.67460606060606"/>
    <n v="5.2296666666666667"/>
    <n v="907"/>
    <n v="330"/>
    <n v="36.465207100591783"/>
    <n v="9.7316725997087943"/>
    <n v="18.67460606060606"/>
    <n v="6.2296666666666667"/>
    <n v="2017"/>
    <x v="2"/>
  </r>
  <r>
    <n v="7088"/>
    <s v="咸丰小河坝店"/>
    <x v="7"/>
    <s v="直营"/>
    <m/>
    <x v="0"/>
    <d v="2015-02-10T00:00:00"/>
    <d v="2015-02-10T00:00:00"/>
    <n v="13296.544"/>
    <n v="0.276493342302084"/>
    <n v="3676.4058916267199"/>
    <n v="8310.34"/>
    <n v="0.34945260964052"/>
    <n v="2904.07"/>
    <n v="330"/>
    <n v="24.182848484848485"/>
    <n v="7.8002121212121214"/>
    <n v="1786"/>
    <n v="330"/>
    <n v="36.428887671232879"/>
    <n v="10.072344908566356"/>
    <n v="25.182848484848485"/>
    <n v="8.8002121212121214"/>
    <n v="2015"/>
    <x v="0"/>
  </r>
  <r>
    <n v="6383"/>
    <s v="娄底乐坪大道店"/>
    <x v="4"/>
    <s v="直营"/>
    <m/>
    <x v="0"/>
    <d v="2016-06-25T00:00:00"/>
    <d v="2016-06-25T00:00:00"/>
    <n v="13290.174000000001"/>
    <n v="0.23856316176857401"/>
    <n v="3170.5459298945002"/>
    <n v="7383.43"/>
    <n v="0.15075784560834199"/>
    <n v="1113.1099999999999"/>
    <n v="330"/>
    <n v="21.374030303030302"/>
    <n v="2.3730606060606059"/>
    <n v="1285"/>
    <n v="330"/>
    <n v="36.411435616438361"/>
    <n v="8.6864272051904123"/>
    <n v="22.374030303030302"/>
    <n v="3.3730606060606059"/>
    <n v="2016"/>
    <x v="1"/>
  </r>
  <r>
    <n v="8404"/>
    <s v="上海益丰上虹杜行店"/>
    <x v="2"/>
    <s v="控股"/>
    <s v="上海上虹"/>
    <x v="46"/>
    <d v="1985-05-11T00:00:00"/>
    <d v="2018-09-11T00:00:00"/>
    <n v="13286.2556471932"/>
    <n v="0.26695410732939301"/>
    <n v="3546.82051604656"/>
    <n v="8686.5499999999993"/>
    <n v="0.27351249920854698"/>
    <n v="2375.88"/>
    <n v="330"/>
    <n v="25.322878787878786"/>
    <n v="6.1996363636363636"/>
    <n v="477"/>
    <n v="330"/>
    <n v="36.400700403269042"/>
    <n v="9.7173164823193421"/>
    <n v="26.322878787878786"/>
    <n v="7.1996363636363636"/>
    <n v="1985"/>
    <x v="0"/>
  </r>
  <r>
    <n v="8386"/>
    <s v="如东邮电新村店"/>
    <x v="3"/>
    <s v="控股"/>
    <s v="江苏如东"/>
    <x v="23"/>
    <d v="2017-07-28T00:00:00"/>
    <d v="2018-08-29T00:00:00"/>
    <n v="13273.794118457299"/>
    <n v="0.27737291562189798"/>
    <n v="3681.7909760012999"/>
    <n v="9104.18"/>
    <n v="0.28159372947371403"/>
    <n v="2563.6799999999998"/>
    <n v="330"/>
    <n v="26.588424242424242"/>
    <n v="6.768727272727272"/>
    <n v="490"/>
    <n v="330"/>
    <n v="36.366559228650132"/>
    <n v="10.087098564387123"/>
    <n v="27.588424242424242"/>
    <n v="7.768727272727272"/>
    <n v="2017"/>
    <x v="2"/>
  </r>
  <r>
    <n v="7582"/>
    <s v="娄底早元市场店"/>
    <x v="4"/>
    <s v="直营"/>
    <m/>
    <x v="0"/>
    <d v="2018-01-20T00:00:00"/>
    <d v="2018-01-20T00:00:00"/>
    <n v="13263.6151767677"/>
    <n v="0.26709416746850501"/>
    <n v="3542.6342532613899"/>
    <n v="3889.22"/>
    <n v="0.27356127963961901"/>
    <n v="1063.94"/>
    <n v="198"/>
    <n v="18.642525252525253"/>
    <n v="4.3734343434343437"/>
    <n v="711"/>
    <n v="330"/>
    <n v="36.338671717171785"/>
    <n v="9.7058472692092881"/>
    <n v="11.785515151515151"/>
    <n v="3.2240606060606063"/>
    <n v="2018"/>
    <x v="4"/>
  </r>
  <r>
    <n v="7761"/>
    <s v="广生堂南门大街店"/>
    <x v="7"/>
    <s v="直营"/>
    <m/>
    <x v="0"/>
    <d v="2018-02-28T00:00:00"/>
    <d v="2018-02-28T00:00:00"/>
    <n v="13261.552"/>
    <n v="0.27879312812218399"/>
    <n v="3697.2295658350099"/>
    <n v="8288.4699999999993"/>
    <n v="0.26190479063083999"/>
    <n v="2170.79"/>
    <n v="330"/>
    <n v="24.116575757575756"/>
    <n v="5.5781515151515153"/>
    <n v="672"/>
    <n v="330"/>
    <n v="36.333019178082189"/>
    <n v="10.129396070780849"/>
    <n v="25.116575757575756"/>
    <n v="6.5781515151515153"/>
    <n v="2018"/>
    <x v="4"/>
  </r>
  <r>
    <n v="7045"/>
    <s v="武汉发展大道店"/>
    <x v="8"/>
    <s v="直营"/>
    <m/>
    <x v="3"/>
    <d v="2016-07-16T00:00:00"/>
    <d v="2016-07-16T00:00:00"/>
    <n v="13202.161"/>
    <n v="0.261081805757442"/>
    <n v="3446.84403378048"/>
    <n v="11480.14"/>
    <n v="0.27816995263124"/>
    <n v="3193.43"/>
    <n v="330"/>
    <n v="33.788303030303027"/>
    <n v="8.6770606060606053"/>
    <n v="1264"/>
    <n v="330"/>
    <n v="36.17030410958904"/>
    <n v="9.4434083117273424"/>
    <n v="34.788303030303027"/>
    <n v="9.6770606060606053"/>
    <n v="2016"/>
    <x v="1"/>
  </r>
  <r>
    <n v="6944"/>
    <s v="武汉紫阳街店"/>
    <x v="8"/>
    <s v="直营"/>
    <m/>
    <x v="9"/>
    <d v="2013-06-30T00:00:00"/>
    <d v="2013-06-30T00:00:00"/>
    <n v="13198.665000000001"/>
    <n v="0.26645442040774903"/>
    <n v="3516.8426327310399"/>
    <n v="11477.1"/>
    <n v="0.26796490402627798"/>
    <n v="3075.46"/>
    <n v="330"/>
    <n v="33.779090909090911"/>
    <n v="8.3195757575757572"/>
    <n v="2376"/>
    <n v="330"/>
    <n v="36.16072602739726"/>
    <n v="9.6351852951535335"/>
    <n v="34.779090909090911"/>
    <n v="9.3195757575757572"/>
    <n v="2013"/>
    <x v="0"/>
  </r>
  <r>
    <n v="7111"/>
    <s v="来凤新百货店"/>
    <x v="7"/>
    <s v="直营"/>
    <m/>
    <x v="0"/>
    <d v="2016-04-23T00:00:00"/>
    <d v="2016-04-23T00:00:00"/>
    <n v="13197.248"/>
    <n v="0.27565906101276899"/>
    <n v="3637.9409916326399"/>
    <n v="8248.2800000000007"/>
    <n v="0.35986169237707699"/>
    <n v="2968.24"/>
    <n v="330"/>
    <n v="23.994787878787882"/>
    <n v="7.9946666666666655"/>
    <n v="1348"/>
    <n v="330"/>
    <n v="36.156843835616435"/>
    <n v="9.9669616209113414"/>
    <n v="24.994787878787882"/>
    <n v="8.9946666666666655"/>
    <n v="2016"/>
    <x v="1"/>
  </r>
  <r>
    <n v="8674"/>
    <s v="冀兴店"/>
    <x v="9"/>
    <s v="控股"/>
    <s v="河北新兴"/>
    <x v="26"/>
    <d v="2017-02-03T00:00:00"/>
    <d v="2019-09-07T00:00:00"/>
    <n v="13187.201800000001"/>
    <n v="0.25681564730494"/>
    <n v="3386.6797664078699"/>
    <n v="1178.1300000000001"/>
    <n v="0.26048908015244499"/>
    <n v="306.89"/>
    <n v="75"/>
    <n v="14.708400000000001"/>
    <n v="3.0918666666666663"/>
    <n v="116"/>
    <n v="81"/>
    <n v="36.12932"/>
    <n v="9.2785747024873153"/>
    <n v="14.544814814814815"/>
    <n v="3.7887654320987654"/>
    <n v="2017"/>
    <x v="2"/>
  </r>
  <r>
    <n v="9038"/>
    <s v="沧州东方骏景店"/>
    <x v="9"/>
    <s v="控股"/>
    <s v="河北新兴"/>
    <x v="28"/>
    <d v="2015-02-18T00:00:00"/>
    <d v="2019-09-05T00:00:00"/>
    <n v="13142.480128205099"/>
    <n v="0.266609145976823"/>
    <n v="3503.9054029981398"/>
    <n v="610.54999999999995"/>
    <n v="0.42184915240357101"/>
    <n v="257.56"/>
    <n v="39"/>
    <n v="14.655128205128204"/>
    <n v="5.6041025641025639"/>
    <n v="118"/>
    <n v="83"/>
    <n v="36.006794871794796"/>
    <n v="9.5997408301318892"/>
    <n v="7.3560240963855419"/>
    <n v="3.1031325301204817"/>
    <n v="2015"/>
    <x v="0"/>
  </r>
  <r>
    <n v="7952"/>
    <s v="南京北固山店"/>
    <x v="3"/>
    <s v="直营"/>
    <m/>
    <x v="20"/>
    <d v="2018-07-14T00:00:00"/>
    <d v="2018-07-14T00:00:00"/>
    <n v="13139.395838030599"/>
    <n v="0.24910757199299999"/>
    <n v="3273.1229946667399"/>
    <n v="7481.3"/>
    <n v="0.322272867015091"/>
    <n v="2411.02"/>
    <n v="316"/>
    <n v="22.675000000000001"/>
    <n v="6.6298101265822789"/>
    <n v="536"/>
    <n v="330"/>
    <n v="35.998344761727672"/>
    <n v="8.9674602593609318"/>
    <n v="22.670606060606062"/>
    <n v="7.3061212121212122"/>
    <n v="2018"/>
    <x v="4"/>
  </r>
  <r>
    <n v="7192"/>
    <s v="孝感火车店"/>
    <x v="8"/>
    <s v="收购"/>
    <s v="湖北孝感"/>
    <x v="52"/>
    <d v="2015-12-01T00:00:00"/>
    <d v="2017-06-29T00:00:00"/>
    <n v="13126.035"/>
    <n v="0.22800276955427801"/>
    <n v="2992.77233326639"/>
    <n v="8750.69"/>
    <n v="0.22544850748912401"/>
    <n v="1972.83"/>
    <n v="330"/>
    <n v="25.517242424242426"/>
    <n v="4.978272727272727"/>
    <n v="916"/>
    <n v="330"/>
    <n v="35.961739726027396"/>
    <n v="8.1993762555243563"/>
    <n v="26.517242424242426"/>
    <n v="5.978272727272727"/>
    <n v="2015"/>
    <x v="0"/>
  </r>
  <r>
    <n v="9203"/>
    <s v="长沙左岸春天店"/>
    <x v="4"/>
    <s v="直营"/>
    <m/>
    <x v="0"/>
    <d v="2018-12-29T00:00:00"/>
    <d v="2018-12-29T00:00:00"/>
    <n v="13103.184908163301"/>
    <n v="0.246727083040582"/>
    <n v="3232.9105909324999"/>
    <n v="4754.21"/>
    <n v="7.9245552888913204E-2"/>
    <n v="376.75"/>
    <n v="245"/>
    <n v="18.404938775510203"/>
    <n v="0.53775510204081622"/>
    <n v="368"/>
    <n v="330"/>
    <n v="35.899136734693975"/>
    <n v="8.8572892902260278"/>
    <n v="14.40669696969697"/>
    <n v="1.1416666666666666"/>
    <n v="2018"/>
    <x v="4"/>
  </r>
  <r>
    <n v="5968"/>
    <s v="徐州淮海西路店"/>
    <x v="3"/>
    <s v="直营"/>
    <m/>
    <x v="0"/>
    <d v="2015-06-13T00:00:00"/>
    <d v="2015-06-13T00:00:00"/>
    <n v="13102.0695"/>
    <n v="0.26743011223019703"/>
    <n v="3503.8879168328399"/>
    <n v="9035.91"/>
    <n v="0.34687596490004902"/>
    <n v="3134.34"/>
    <n v="330"/>
    <n v="26.381545454545453"/>
    <n v="8.4980000000000011"/>
    <n v="1663"/>
    <n v="330"/>
    <n v="35.896080821917806"/>
    <n v="9.5996929228296981"/>
    <n v="27.381545454545453"/>
    <n v="9.4980000000000011"/>
    <n v="2015"/>
    <x v="0"/>
  </r>
  <r>
    <n v="8785"/>
    <s v="石家庄滨河店"/>
    <x v="9"/>
    <s v="控股"/>
    <s v="河北新兴"/>
    <x v="47"/>
    <d v="2014-01-01T00:00:00"/>
    <d v="2019-09-07T00:00:00"/>
    <n v="13023.3706493506"/>
    <n v="0.27541115106362801"/>
    <n v="3586.7815012659298"/>
    <n v="1194.52"/>
    <n v="0.29870575628704399"/>
    <n v="356.81"/>
    <n v="77"/>
    <n v="14.513246753246753"/>
    <n v="3.6338961038961042"/>
    <n v="116"/>
    <n v="81"/>
    <n v="35.680467532467397"/>
    <n v="9.8267986336052875"/>
    <n v="14.74716049382716"/>
    <n v="4.4050617283950615"/>
    <n v="2014"/>
    <x v="0"/>
  </r>
  <r>
    <n v="8137"/>
    <s v="高安桥南路店"/>
    <x v="5"/>
    <s v="控股"/>
    <s v="江西天顺"/>
    <x v="18"/>
    <d v="2015-07-25T00:00:00"/>
    <d v="2018-10-23T00:00:00"/>
    <n v="13008.329488174801"/>
    <n v="0.25551852803231501"/>
    <n v="3323.8692029777699"/>
    <n v="6835.11"/>
    <n v="0.28751548987507197"/>
    <n v="1965.2"/>
    <n v="274"/>
    <n v="23.945656934306569"/>
    <n v="6.1722627737226281"/>
    <n v="435"/>
    <n v="330"/>
    <n v="35.639258871711782"/>
    <n v="9.106490967062383"/>
    <n v="20.712454545454545"/>
    <n v="5.9551515151515151"/>
    <n v="2015"/>
    <x v="0"/>
  </r>
  <r>
    <n v="9109"/>
    <s v="为民惠民店"/>
    <x v="9"/>
    <s v="控股"/>
    <s v="河北新兴"/>
    <x v="30"/>
    <d v="2004-09-01T00:00:00"/>
    <d v="2019-08-29T00:00:00"/>
    <n v="13003.1922368421"/>
    <n v="0.27"/>
    <n v="3510.8619039473701"/>
    <n v="588.59"/>
    <n v="0.41529757556193603"/>
    <n v="244.44"/>
    <n v="38"/>
    <n v="14.489210526315791"/>
    <n v="5.432631578947368"/>
    <n v="125"/>
    <n v="90"/>
    <n v="35.625184210526299"/>
    <n v="9.6187997368421101"/>
    <n v="6.5398888888888891"/>
    <n v="2.7160000000000002"/>
    <n v="2004"/>
    <x v="0"/>
  </r>
  <r>
    <n v="6878"/>
    <s v="广生堂大润发店"/>
    <x v="7"/>
    <s v="直营"/>
    <m/>
    <x v="0"/>
    <d v="2017-05-20T00:00:00"/>
    <d v="2017-05-20T00:00:00"/>
    <n v="12958.096"/>
    <n v="0.27383794397186201"/>
    <n v="3548.4183664300099"/>
    <n v="8098.81"/>
    <n v="0.27310185076573001"/>
    <n v="2211.8000000000002"/>
    <n v="330"/>
    <n v="23.541848484848487"/>
    <n v="5.7024242424242431"/>
    <n v="956"/>
    <n v="330"/>
    <n v="35.501632876712328"/>
    <n v="9.7216941546027673"/>
    <n v="24.541848484848487"/>
    <n v="6.7024242424242431"/>
    <n v="2017"/>
    <x v="2"/>
  </r>
  <r>
    <n v="8165"/>
    <s v="上栗妇保店"/>
    <x v="5"/>
    <s v="控股"/>
    <s v="江西天顺"/>
    <x v="18"/>
    <d v="2013-02-07T00:00:00"/>
    <d v="2018-10-23T00:00:00"/>
    <n v="12932.0459159126"/>
    <n v="0.26032285173562097"/>
    <n v="3366.5070716063601"/>
    <n v="6695.83"/>
    <n v="8.5889277356205294E-3"/>
    <n v="57.51"/>
    <n v="270"/>
    <n v="23.799370370370369"/>
    <n v="-0.78700000000000003"/>
    <n v="435"/>
    <n v="330"/>
    <n v="35.430262783322192"/>
    <n v="9.2233070454968775"/>
    <n v="20.29039393939394"/>
    <n v="0.17427272727272727"/>
    <n v="2013"/>
    <x v="0"/>
  </r>
  <r>
    <n v="8078"/>
    <s v="南京幕府东路一店"/>
    <x v="3"/>
    <s v="直营"/>
    <m/>
    <x v="0"/>
    <d v="2018-11-10T00:00:00"/>
    <d v="2018-11-10T00:00:00"/>
    <n v="12920.9845185499"/>
    <n v="0.24481263635426601"/>
    <n v="3163.2202842788702"/>
    <n v="5424.58"/>
    <n v="0.28964454390938998"/>
    <n v="1571.2"/>
    <n v="233"/>
    <n v="22.28145922746781"/>
    <n v="5.7433476394849787"/>
    <n v="417"/>
    <n v="330"/>
    <n v="35.399957585068222"/>
    <n v="8.6663569432297809"/>
    <n v="16.43812121212121"/>
    <n v="4.7612121212121217"/>
    <n v="2018"/>
    <x v="4"/>
  </r>
  <r>
    <n v="6949"/>
    <s v="武汉四明路店"/>
    <x v="8"/>
    <s v="直营"/>
    <m/>
    <x v="9"/>
    <d v="2013-11-16T00:00:00"/>
    <d v="2013-11-16T00:00:00"/>
    <n v="12887.521000000001"/>
    <n v="0.23589472072860801"/>
    <n v="3040.0981671790701"/>
    <n v="11206.54"/>
    <n v="0.20629739420017201"/>
    <n v="2311.88"/>
    <n v="330"/>
    <n v="32.959212121212126"/>
    <n v="6.0056969696969702"/>
    <n v="2237"/>
    <n v="330"/>
    <n v="35.30827671232877"/>
    <n v="8.3290360744632057"/>
    <n v="33.959212121212126"/>
    <n v="7.0056969696969702"/>
    <n v="2013"/>
    <x v="0"/>
  </r>
  <r>
    <n v="8023"/>
    <s v="益阳欣百康桥北店"/>
    <x v="0"/>
    <s v="收购"/>
    <s v="益阳欣百康"/>
    <x v="19"/>
    <d v="2003-01-28T00:00:00"/>
    <d v="2018-07-19T00:00:00"/>
    <n v="12867.050271964201"/>
    <n v="0.26687556093849502"/>
    <n v="3433.9012589542699"/>
    <n v="5121.8599999999997"/>
    <n v="0.239865986184706"/>
    <n v="1228.56"/>
    <n v="329"/>
    <n v="14.567963525835864"/>
    <n v="2.7342249240121581"/>
    <n v="531"/>
    <n v="330"/>
    <n v="35.252192525929317"/>
    <n v="9.4079486546692319"/>
    <n v="15.520787878787878"/>
    <n v="3.7229090909090909"/>
    <n v="2003"/>
    <x v="0"/>
  </r>
  <r>
    <n v="6591"/>
    <s v="人民医院店"/>
    <x v="3"/>
    <s v="直营"/>
    <s v="江苏玖玖"/>
    <x v="0"/>
    <d v="2016-09-28T00:00:00"/>
    <d v="2016-09-28T00:00:00"/>
    <n v="12847.029"/>
    <n v="0.27336592723888797"/>
    <n v="3511.9399948498799"/>
    <n v="8860.02"/>
    <n v="0.41461418822982299"/>
    <n v="3673.49"/>
    <n v="330"/>
    <n v="25.848545454545455"/>
    <n v="10.131787878787879"/>
    <n v="1190"/>
    <n v="330"/>
    <n v="35.197339726027401"/>
    <n v="9.6217534105476155"/>
    <n v="26.848545454545455"/>
    <n v="11.131787878787879"/>
    <n v="2016"/>
    <x v="1"/>
  </r>
  <r>
    <n v="6671"/>
    <s v="翠苑路店"/>
    <x v="5"/>
    <s v="直营"/>
    <m/>
    <x v="3"/>
    <d v="2016-12-17T00:00:00"/>
    <d v="2016-12-17T00:00:00"/>
    <n v="12792.0834989715"/>
    <n v="0.26065862009962099"/>
    <n v="3334.3668330410401"/>
    <n v="11209.82"/>
    <n v="0.31042068472107498"/>
    <n v="3479.76"/>
    <n v="330"/>
    <n v="32.969151515151516"/>
    <n v="9.5447272727272736"/>
    <n v="1110"/>
    <n v="330"/>
    <n v="35.046804106771233"/>
    <n v="9.1352515973727133"/>
    <n v="33.969151515151516"/>
    <n v="10.544727272727274"/>
    <n v="2016"/>
    <x v="1"/>
  </r>
  <r>
    <n v="7934"/>
    <s v="南京明发滨江新城店"/>
    <x v="3"/>
    <s v="直营"/>
    <m/>
    <x v="20"/>
    <d v="2018-08-04T00:00:00"/>
    <d v="2018-08-04T00:00:00"/>
    <n v="12699.308604014999"/>
    <n v="0.27974582987872099"/>
    <n v="3552.5786243161601"/>
    <n v="5056.93"/>
    <n v="0.25880919846626299"/>
    <n v="1308.78"/>
    <n v="221"/>
    <n v="21.882036199095023"/>
    <n v="4.9220814479638006"/>
    <n v="515"/>
    <n v="330"/>
    <n v="34.792626312369862"/>
    <n v="9.7330921214141366"/>
    <n v="15.324030303030304"/>
    <n v="3.9659999999999997"/>
    <n v="2018"/>
    <x v="4"/>
  </r>
  <r>
    <n v="8731"/>
    <s v="石家庄凤凰城店"/>
    <x v="9"/>
    <s v="控股"/>
    <s v="河北新兴"/>
    <x v="47"/>
    <d v="2014-04-30T00:00:00"/>
    <d v="2019-09-07T00:00:00"/>
    <n v="12658.2048666667"/>
    <n v="0.27568097477372999"/>
    <n v="3489.62625652824"/>
    <n v="1130.8699999999999"/>
    <n v="0.27418713026254099"/>
    <n v="310.07"/>
    <n v="75"/>
    <n v="14.078266666666666"/>
    <n v="3.134266666666667"/>
    <n v="116"/>
    <n v="81"/>
    <n v="34.680013333333427"/>
    <n v="9.5606198808992868"/>
    <n v="13.961358024691357"/>
    <n v="3.8280246913580247"/>
    <n v="2014"/>
    <x v="0"/>
  </r>
  <r>
    <n v="7128"/>
    <s v="宜昌隆康路店"/>
    <x v="7"/>
    <s v="直营"/>
    <m/>
    <x v="0"/>
    <d v="2016-12-24T00:00:00"/>
    <d v="2016-12-24T00:00:00"/>
    <n v="12635.487999999999"/>
    <n v="0.27576991858573202"/>
    <n v="3484.48749705099"/>
    <n v="7897.18"/>
    <n v="0.32706105217305398"/>
    <n v="2582.86"/>
    <n v="330"/>
    <n v="22.930848484848486"/>
    <n v="6.8268484848484849"/>
    <n v="1103"/>
    <n v="330"/>
    <n v="34.617775342465748"/>
    <n v="9.5465410878109314"/>
    <n v="23.930848484848486"/>
    <n v="7.8268484848484849"/>
    <n v="2016"/>
    <x v="1"/>
  </r>
  <r>
    <n v="6708"/>
    <s v="南昌青湖村店"/>
    <x v="5"/>
    <s v="直营"/>
    <m/>
    <x v="3"/>
    <d v="2017-01-14T00:00:00"/>
    <d v="2017-01-14T00:00:00"/>
    <n v="12625.327283287001"/>
    <n v="0.27196638310877802"/>
    <n v="3433.6645968001299"/>
    <n v="11063.69"/>
    <n v="0.28413485916543202"/>
    <n v="3143.58"/>
    <n v="330"/>
    <n v="32.526333333333334"/>
    <n v="8.5259999999999998"/>
    <n v="1082"/>
    <n v="330"/>
    <n v="34.589937762430139"/>
    <n v="9.4073002652058353"/>
    <n v="33.526333333333334"/>
    <n v="9.5259999999999998"/>
    <n v="2017"/>
    <x v="2"/>
  </r>
  <r>
    <n v="8959"/>
    <s v="邯郸百花大街店"/>
    <x v="9"/>
    <s v="控股"/>
    <s v="河北新兴"/>
    <x v="28"/>
    <d v="2016-01-01T00:00:00"/>
    <d v="2019-09-03T00:00:00"/>
    <n v="12565.1562857143"/>
    <n v="0.27871944698539097"/>
    <n v="3502.1534112393001"/>
    <n v="523.86"/>
    <n v="0.34549307066773599"/>
    <n v="180.99"/>
    <n v="35"/>
    <n v="13.967428571428572"/>
    <n v="4.1711428571428577"/>
    <n v="120"/>
    <n v="85"/>
    <n v="34.42508571428575"/>
    <n v="9.5949408527104119"/>
    <n v="6.1630588235294121"/>
    <n v="2.129294117647059"/>
    <n v="2016"/>
    <x v="1"/>
  </r>
  <r>
    <n v="6278"/>
    <s v="乡亲始兴红旗路店"/>
    <x v="6"/>
    <s v="直营"/>
    <s v="韶关乡亲"/>
    <x v="0"/>
    <d v="2016-03-25T00:00:00"/>
    <d v="2016-03-25T00:00:00"/>
    <n v="12562.965"/>
    <n v="0.27562079682448598"/>
    <n v="3462.61442377813"/>
    <n v="8375.31"/>
    <n v="0.26353173792970103"/>
    <n v="2207.16"/>
    <n v="330"/>
    <n v="24.379727272727273"/>
    <n v="5.6883636363636363"/>
    <n v="1377"/>
    <n v="330"/>
    <n v="34.419082191780824"/>
    <n v="9.4866148596661102"/>
    <n v="25.379727272727273"/>
    <n v="6.6883636363636363"/>
    <n v="2016"/>
    <x v="1"/>
  </r>
  <r>
    <n v="6740"/>
    <s v="娄底涟滨西街店"/>
    <x v="4"/>
    <s v="直营"/>
    <m/>
    <x v="0"/>
    <d v="2017-02-25T00:00:00"/>
    <d v="2017-02-25T00:00:00"/>
    <n v="12548.7599387255"/>
    <n v="0.242539931808569"/>
    <n v="3043.5753798205801"/>
    <n v="3791.11"/>
    <n v="5.6719535967038701E-2"/>
    <n v="215.03"/>
    <n v="204"/>
    <n v="17.58387254901961"/>
    <n v="5.4068627450980289E-2"/>
    <n v="1040"/>
    <n v="330"/>
    <n v="34.3801642156863"/>
    <n v="8.3385626844399461"/>
    <n v="11.488212121212122"/>
    <n v="0.65160606060606063"/>
    <n v="2017"/>
    <x v="2"/>
  </r>
  <r>
    <n v="6609"/>
    <s v="沭阳天津北路店"/>
    <x v="3"/>
    <s v="直营"/>
    <s v="江苏玖玖"/>
    <x v="0"/>
    <d v="2016-09-28T00:00:00"/>
    <d v="2016-09-28T00:00:00"/>
    <n v="12543.0075"/>
    <n v="0.272394264493244"/>
    <n v="3416.64330249574"/>
    <n v="8650.35"/>
    <n v="0.38436479448808403"/>
    <n v="3324.89"/>
    <n v="330"/>
    <n v="25.21318181818182"/>
    <n v="9.0754242424242424"/>
    <n v="1190"/>
    <n v="330"/>
    <n v="34.364404109589039"/>
    <n v="9.3606665821801105"/>
    <n v="26.21318181818182"/>
    <n v="10.075424242424242"/>
    <n v="2016"/>
    <x v="1"/>
  </r>
  <r>
    <n v="7117"/>
    <s v="荆门南台市场店"/>
    <x v="7"/>
    <s v="直营"/>
    <m/>
    <x v="0"/>
    <d v="2016-06-25T00:00:00"/>
    <d v="2016-06-25T00:00:00"/>
    <n v="12505.776"/>
    <n v="0.25186473674088"/>
    <n v="3149.7639799804201"/>
    <n v="7816.11"/>
    <n v="0.32824000685763099"/>
    <n v="2565.56"/>
    <n v="330"/>
    <n v="22.685181818181817"/>
    <n v="6.7744242424242422"/>
    <n v="1285"/>
    <n v="330"/>
    <n v="34.2624"/>
    <n v="8.6294903561107397"/>
    <n v="23.685181818181817"/>
    <n v="7.7744242424242422"/>
    <n v="2016"/>
    <x v="1"/>
  </r>
  <r>
    <n v="6005"/>
    <s v="南昌永叔路口店"/>
    <x v="5"/>
    <s v="直营"/>
    <m/>
    <x v="3"/>
    <d v="2015-07-25T00:00:00"/>
    <d v="2015-07-25T00:00:00"/>
    <n v="12499.355760332001"/>
    <n v="0.27800794693682002"/>
    <n v="3474.9202329628001"/>
    <n v="10953.3"/>
    <n v="0.27472725114805602"/>
    <n v="3009.17"/>
    <n v="330"/>
    <n v="32.191818181818178"/>
    <n v="8.1186969696969697"/>
    <n v="1621"/>
    <n v="330"/>
    <n v="34.244810302279454"/>
    <n v="9.5203294053775345"/>
    <n v="33.191818181818178"/>
    <n v="9.1186969696969697"/>
    <n v="2015"/>
    <x v="0"/>
  </r>
  <r>
    <n v="9065"/>
    <s v="唐山龙东店"/>
    <x v="9"/>
    <s v="控股"/>
    <s v="河北新兴"/>
    <x v="28"/>
    <d v="2011-11-01T00:00:00"/>
    <d v="2019-09-03T00:00:00"/>
    <n v="12469.1803448276"/>
    <n v="0.27871944698539097"/>
    <n v="3475.4030500714498"/>
    <n v="430.74"/>
    <n v="0.41136184241073498"/>
    <n v="177.19"/>
    <n v="29"/>
    <n v="13.853103448275862"/>
    <n v="5.1100000000000003"/>
    <n v="120"/>
    <n v="85"/>
    <n v="34.162137931034522"/>
    <n v="9.5216521919765746"/>
    <n v="5.0675294117647063"/>
    <n v="2.0845882352941176"/>
    <n v="2011"/>
    <x v="0"/>
  </r>
  <r>
    <n v="8676"/>
    <s v="维康店"/>
    <x v="9"/>
    <s v="控股"/>
    <s v="河北新兴"/>
    <x v="26"/>
    <d v="2017-03-03T00:00:00"/>
    <d v="2019-09-07T00:00:00"/>
    <n v="12464.1264583333"/>
    <n v="0.27737664045303001"/>
    <n v="3457.2575231942201"/>
    <n v="1068.99"/>
    <n v="0.21479153219394001"/>
    <n v="229.61"/>
    <n v="72"/>
    <n v="13.847083333333334"/>
    <n v="2.189027777777778"/>
    <n v="116"/>
    <n v="81"/>
    <n v="34.148291666666573"/>
    <n v="9.4719384197101917"/>
    <n v="13.197407407407407"/>
    <n v="2.8346913580246915"/>
    <n v="2017"/>
    <x v="2"/>
  </r>
  <r>
    <n v="8873"/>
    <s v="石家庄泰华街店"/>
    <x v="9"/>
    <s v="控股"/>
    <s v="河北新兴"/>
    <x v="26"/>
    <d v="2010-05-05T00:00:00"/>
    <d v="2019-09-07T00:00:00"/>
    <n v="12451.883750000001"/>
    <n v="0.27724852250175502"/>
    <n v="3452.26637205111"/>
    <n v="1127.27"/>
    <n v="0.18079963096684901"/>
    <n v="203.81"/>
    <n v="76"/>
    <n v="13.8325"/>
    <n v="1.6817105263157894"/>
    <n v="116"/>
    <n v="81"/>
    <n v="34.114750000000001"/>
    <n v="9.4582640330167393"/>
    <n v="13.916913580246913"/>
    <n v="2.5161728395061727"/>
    <n v="2010"/>
    <x v="0"/>
  </r>
  <r>
    <n v="7831"/>
    <s v="宜昌夷陵大道武商店"/>
    <x v="7"/>
    <s v="直营"/>
    <m/>
    <x v="0"/>
    <d v="2018-03-28T00:00:00"/>
    <d v="2018-03-28T00:00:00"/>
    <n v="12418.736000000001"/>
    <n v="0.27820609105585298"/>
    <n v="3454.9679984146001"/>
    <n v="7761.71"/>
    <n v="0.29093073562397997"/>
    <n v="2258.12"/>
    <n v="330"/>
    <n v="22.520333333333333"/>
    <n v="5.8427878787878784"/>
    <n v="644"/>
    <n v="330"/>
    <n v="34.023934246575344"/>
    <n v="9.4656657490810954"/>
    <n v="23.520333333333333"/>
    <n v="6.8427878787878784"/>
    <n v="2018"/>
    <x v="4"/>
  </r>
  <r>
    <n v="8630"/>
    <s v="衡阳大众健康暖心店"/>
    <x v="1"/>
    <s v="收购"/>
    <s v="衡阳大众"/>
    <x v="25"/>
    <s v="2010年"/>
    <d v="2018-12-01T00:00:00"/>
    <n v="12406.8382821577"/>
    <n v="0.26627086795747901"/>
    <n v="3303.5795979981999"/>
    <n v="3624.74"/>
    <n v="-1.2276742607745801E-3"/>
    <n v="-4.4500000000000499"/>
    <n v="241"/>
    <n v="14.040414937759335"/>
    <n v="-1.0184647302904566"/>
    <n v="396"/>
    <n v="330"/>
    <n v="33.991337759336162"/>
    <n v="9.050903008214247"/>
    <n v="10.984060606060606"/>
    <n v="-1.3484848484848636E-2"/>
    <n v="2010"/>
    <x v="0"/>
  </r>
  <r>
    <n v="9359"/>
    <s v="宜昌恒大绿洲店"/>
    <x v="7"/>
    <s v="直营"/>
    <m/>
    <x v="0"/>
    <d v="2019-01-19T00:00:00"/>
    <d v="2019-01-19T00:00:00"/>
    <n v="12394.6937655867"/>
    <n v="0.26642529728412401"/>
    <n v="3302.2599712421002"/>
    <n v="476.61"/>
    <n v="0.21644531168041001"/>
    <n v="103.16"/>
    <n v="27"/>
    <n v="16.652222222222221"/>
    <n v="2.8207407407407405"/>
    <n v="347"/>
    <n v="312"/>
    <n v="33.95806511119644"/>
    <n v="9.0472875924441105"/>
    <n v="1.527596153846154"/>
    <n v="0.33064102564102565"/>
    <n v="2019"/>
    <x v="3"/>
  </r>
  <r>
    <n v="6087"/>
    <s v="永州百业街店"/>
    <x v="1"/>
    <s v="直营"/>
    <m/>
    <x v="0"/>
    <d v="2015-09-28T00:00:00"/>
    <d v="2015-09-28T00:00:00"/>
    <n v="12386.04"/>
    <n v="0.24305163337673399"/>
    <n v="3010.4472530695598"/>
    <n v="6193.02"/>
    <n v="0.256353120125561"/>
    <n v="1587.6"/>
    <n v="330"/>
    <n v="17.766727272727273"/>
    <n v="3.8109090909090906"/>
    <n v="1556"/>
    <n v="330"/>
    <n v="33.934356164383566"/>
    <n v="8.2478006933412598"/>
    <n v="18.766727272727273"/>
    <n v="4.8109090909090906"/>
    <n v="2015"/>
    <x v="0"/>
  </r>
  <r>
    <n v="9133"/>
    <s v="为民干马店"/>
    <x v="9"/>
    <s v="控股"/>
    <s v="河北新兴"/>
    <x v="30"/>
    <d v="2013-12-01T00:00:00"/>
    <d v="2019-08-29T00:00:00"/>
    <n v="12374.671842105299"/>
    <n v="0.27"/>
    <n v="3341.1613973684198"/>
    <n v="560.14"/>
    <n v="0.23674438533223799"/>
    <n v="132.61000000000001"/>
    <n v="38"/>
    <n v="13.740526315789474"/>
    <n v="2.4897368421052635"/>
    <n v="125"/>
    <n v="90"/>
    <n v="33.903210526315888"/>
    <n v="9.1538668421052591"/>
    <n v="6.2237777777777774"/>
    <n v="1.4734444444444446"/>
    <n v="2013"/>
    <x v="0"/>
  </r>
  <r>
    <n v="7344"/>
    <s v="东乡金水湾店"/>
    <x v="5"/>
    <s v="直营"/>
    <m/>
    <x v="4"/>
    <d v="2017-12-09T00:00:00"/>
    <d v="2017-12-09T00:00:00"/>
    <n v="12359.074000000001"/>
    <n v="0.27891752195993302"/>
    <n v="3447.1622937994398"/>
    <n v="9506.98"/>
    <n v="0.33663581915603102"/>
    <n v="3200.39"/>
    <n v="330"/>
    <n v="27.809030303030301"/>
    <n v="8.6981515151515154"/>
    <n v="753"/>
    <n v="330"/>
    <n v="33.860476712328769"/>
    <n v="9.4442802569847668"/>
    <n v="28.809030303030301"/>
    <n v="9.6981515151515154"/>
    <n v="2017"/>
    <x v="2"/>
  </r>
  <r>
    <n v="5500"/>
    <s v="南昌南京东路店"/>
    <x v="5"/>
    <s v="直营"/>
    <m/>
    <x v="9"/>
    <d v="2012-03-24T00:00:00"/>
    <d v="2012-03-24T00:00:00"/>
    <n v="12315.5165326116"/>
    <n v="0.274567836248087"/>
    <n v="3381.4447266367101"/>
    <n v="10792.2"/>
    <n v="0.24163469913456001"/>
    <n v="2607.77"/>
    <n v="330"/>
    <n v="31.703636363636363"/>
    <n v="6.902333333333333"/>
    <n v="2839"/>
    <n v="330"/>
    <n v="33.741141185237261"/>
    <n v="9.2642321277718089"/>
    <n v="32.703636363636363"/>
    <n v="7.902333333333333"/>
    <n v="2012"/>
    <x v="0"/>
  </r>
  <r>
    <n v="7658"/>
    <s v="武汉雷苑小区店"/>
    <x v="8"/>
    <s v="直营"/>
    <m/>
    <x v="3"/>
    <d v="2018-02-06T00:00:00"/>
    <d v="2018-02-06T00:00:00"/>
    <n v="12311.73"/>
    <n v="0.24266441300622099"/>
    <n v="2987.61873354108"/>
    <n v="8207.82"/>
    <n v="0.26179667682770802"/>
    <n v="2148.7800000000002"/>
    <n v="330"/>
    <n v="23.872181818181819"/>
    <n v="5.5114545454545461"/>
    <n v="694"/>
    <n v="330"/>
    <n v="33.73076712328767"/>
    <n v="8.1852568042221368"/>
    <n v="24.872181818181819"/>
    <n v="6.5114545454545461"/>
    <n v="2018"/>
    <x v="4"/>
  </r>
  <r>
    <n v="9289"/>
    <s v="南京学森路店"/>
    <x v="3"/>
    <s v="直营"/>
    <m/>
    <x v="0"/>
    <d v="2019-03-23T00:00:00"/>
    <d v="2019-03-23T00:00:00"/>
    <n v="12304.1892882212"/>
    <n v="0.26298236745236098"/>
    <n v="3235.7848285984001"/>
    <n v="2283.52"/>
    <n v="0.23766378223094201"/>
    <n v="542.71"/>
    <n v="103"/>
    <n v="21.17009708737864"/>
    <n v="4.2690291262135922"/>
    <n v="284"/>
    <n v="249"/>
    <n v="33.710107638962192"/>
    <n v="8.8651639139682192"/>
    <n v="9.1707630522088355"/>
    <n v="2.1795582329317269"/>
    <n v="2019"/>
    <x v="3"/>
  </r>
  <r>
    <n v="7796"/>
    <s v="武汉新湾五路店"/>
    <x v="8"/>
    <s v="直营"/>
    <m/>
    <x v="0"/>
    <d v="2018-03-17T00:00:00"/>
    <d v="2018-03-17T00:00:00"/>
    <n v="12291.03"/>
    <n v="0.228836476873505"/>
    <n v="2812.63600234656"/>
    <n v="8194.02"/>
    <n v="0.30955135574479897"/>
    <n v="2536.4699999999998"/>
    <n v="330"/>
    <n v="23.830363636363639"/>
    <n v="6.6862727272727263"/>
    <n v="655"/>
    <n v="330"/>
    <n v="33.674054794520551"/>
    <n v="7.7058520612234522"/>
    <n v="24.830363636363639"/>
    <n v="7.6862727272727263"/>
    <n v="2018"/>
    <x v="4"/>
  </r>
  <r>
    <n v="5434"/>
    <s v="南昌洪都大院店"/>
    <x v="5"/>
    <s v="直营"/>
    <m/>
    <x v="9"/>
    <d v="2011-10-29T00:00:00"/>
    <d v="2011-10-29T00:00:00"/>
    <n v="12283.655631072499"/>
    <n v="0.27656265091064203"/>
    <n v="3397.2003642028399"/>
    <n v="10764.28"/>
    <n v="0.20699387232587799"/>
    <n v="2228.14"/>
    <n v="330"/>
    <n v="31.619030303030307"/>
    <n v="5.7519393939393932"/>
    <n v="2986"/>
    <n v="330"/>
    <n v="33.653851044034241"/>
    <n v="9.3073982580899717"/>
    <n v="32.619030303030307"/>
    <n v="6.7519393939393932"/>
    <n v="2011"/>
    <x v="0"/>
  </r>
  <r>
    <n v="9167"/>
    <s v="娄底清潭批发市场店"/>
    <x v="4"/>
    <s v="直营"/>
    <m/>
    <x v="0"/>
    <d v="2018-11-30T00:00:00"/>
    <d v="2018-11-30T00:00:00"/>
    <n v="12273.885571065999"/>
    <n v="0.26709416746850501"/>
    <n v="3278.2832482075701"/>
    <n v="3580.83"/>
    <n v="0.12218117028733599"/>
    <n v="437.51"/>
    <n v="197"/>
    <n v="17.176802030456852"/>
    <n v="1.2208629441624366"/>
    <n v="397"/>
    <n v="330"/>
    <n v="33.627083756345201"/>
    <n v="8.9815979402947121"/>
    <n v="10.850999999999999"/>
    <n v="1.3257878787878787"/>
    <n v="2018"/>
    <x v="4"/>
  </r>
  <r>
    <n v="6275"/>
    <s v="乡亲新丰新东路店"/>
    <x v="6"/>
    <s v="直营"/>
    <s v="韶关乡亲"/>
    <x v="0"/>
    <d v="2016-03-25T00:00:00"/>
    <d v="2016-03-25T00:00:00"/>
    <n v="12266.625"/>
    <n v="0.27955736187152502"/>
    <n v="3429.2253240672999"/>
    <n v="8177.75"/>
    <n v="0.297650331692703"/>
    <n v="2434.11"/>
    <n v="330"/>
    <n v="23.781060606060606"/>
    <n v="6.3760909090909097"/>
    <n v="1377"/>
    <n v="330"/>
    <n v="33.607191780821921"/>
    <n v="9.3951378741569851"/>
    <n v="24.781060606060606"/>
    <n v="7.3760909090909097"/>
    <n v="2016"/>
    <x v="1"/>
  </r>
  <r>
    <n v="7059"/>
    <s v="武汉新湖街店"/>
    <x v="8"/>
    <s v="直营"/>
    <m/>
    <x v="3"/>
    <d v="2016-12-17T00:00:00"/>
    <d v="2016-12-17T00:00:00"/>
    <n v="12252.795"/>
    <n v="0.244762963282604"/>
    <n v="2999.0304126942701"/>
    <n v="8168.53"/>
    <n v="0.29362443426173401"/>
    <n v="2398.48"/>
    <n v="330"/>
    <n v="23.753121212121211"/>
    <n v="6.268121212121212"/>
    <n v="1110"/>
    <n v="330"/>
    <n v="33.569301369863012"/>
    <n v="8.2165216786144395"/>
    <n v="24.753121212121211"/>
    <n v="7.268121212121212"/>
    <n v="2016"/>
    <x v="1"/>
  </r>
  <r>
    <n v="6573"/>
    <s v="市府东路店"/>
    <x v="3"/>
    <s v="直营"/>
    <s v="江苏玖玖"/>
    <x v="0"/>
    <d v="2016-09-27T00:00:00"/>
    <d v="2016-09-27T00:00:00"/>
    <n v="12225.733"/>
    <n v="0.27293735231083399"/>
    <n v="3336.8591950791902"/>
    <n v="8431.5400000000009"/>
    <n v="0.375767653358698"/>
    <n v="3168.3"/>
    <n v="330"/>
    <n v="24.550121212121216"/>
    <n v="8.6009090909090915"/>
    <n v="1191"/>
    <n v="330"/>
    <n v="33.495158904109587"/>
    <n v="9.1420799865183291"/>
    <n v="25.550121212121216"/>
    <n v="9.6009090909090915"/>
    <n v="2016"/>
    <x v="1"/>
  </r>
  <r>
    <n v="7808"/>
    <s v="武汉滨江生活广场店"/>
    <x v="8"/>
    <s v="直营"/>
    <m/>
    <x v="0"/>
    <d v="2018-04-04T00:00:00"/>
    <d v="2018-04-04T00:00:00"/>
    <n v="12209.8395910827"/>
    <n v="0.221061576314001"/>
    <n v="2699.12638654584"/>
    <n v="2924.72"/>
    <n v="0.29102614951174799"/>
    <n v="851.17"/>
    <n v="152"/>
    <n v="18.241578947368421"/>
    <n v="4.5998026315789469"/>
    <n v="637"/>
    <n v="330"/>
    <n v="33.451615318034797"/>
    <n v="7.3948668124543557"/>
    <n v="8.8627878787878789"/>
    <n v="2.5793030303030302"/>
    <n v="2018"/>
    <x v="4"/>
  </r>
  <r>
    <n v="7863"/>
    <s v="祁东健康祁丰店"/>
    <x v="1"/>
    <s v="收购"/>
    <s v="国大健康"/>
    <x v="17"/>
    <d v="2017-09-27T00:00:00"/>
    <d v="2018-06-01T00:00:00"/>
    <n v="12154.578009803899"/>
    <n v="0.26627086795747901"/>
    <n v="3236.4100363273801"/>
    <n v="1502.93"/>
    <n v="0.12721151351027701"/>
    <n v="191.19"/>
    <n v="102"/>
    <n v="13.734607843137255"/>
    <n v="0.87441176470588222"/>
    <n v="579"/>
    <n v="330"/>
    <n v="33.300213725490138"/>
    <n v="8.8668768118558354"/>
    <n v="4.5543333333333331"/>
    <n v="0.5793636363636363"/>
    <n v="2017"/>
    <x v="2"/>
  </r>
  <r>
    <n v="6665"/>
    <s v="新建长征西路店"/>
    <x v="5"/>
    <s v="直营"/>
    <m/>
    <x v="3"/>
    <d v="2016-12-10T00:00:00"/>
    <d v="2016-12-10T00:00:00"/>
    <n v="12110.6230916607"/>
    <n v="0.249389416423966"/>
    <n v="3020.26122535987"/>
    <n v="10612.65"/>
    <n v="0.32912797463404497"/>
    <n v="3492.92"/>
    <n v="330"/>
    <n v="31.159545454545452"/>
    <n v="9.5846060606060615"/>
    <n v="1117"/>
    <n v="330"/>
    <n v="33.179789292221095"/>
    <n v="8.2746882886571775"/>
    <n v="32.159545454545452"/>
    <n v="10.584606060606061"/>
    <n v="2016"/>
    <x v="1"/>
  </r>
  <r>
    <n v="5367"/>
    <s v="南京板仓街店"/>
    <x v="3"/>
    <s v="直营"/>
    <m/>
    <x v="2"/>
    <d v="2011-03-26T00:00:00"/>
    <d v="2011-03-26T00:00:00"/>
    <n v="12086.475"/>
    <n v="0.27831048514783202"/>
    <n v="3363.7927209771401"/>
    <n v="8335.5"/>
    <n v="0.29188171075520403"/>
    <n v="2432.98"/>
    <n v="330"/>
    <n v="24.259090909090908"/>
    <n v="6.3726666666666665"/>
    <n v="3203"/>
    <n v="330"/>
    <n v="33.113630136986302"/>
    <n v="9.2158704684305217"/>
    <n v="25.259090909090908"/>
    <n v="7.3726666666666665"/>
    <n v="2011"/>
    <x v="0"/>
  </r>
  <r>
    <n v="5116"/>
    <s v="株洲清石广场店"/>
    <x v="4"/>
    <s v="直营"/>
    <m/>
    <x v="0"/>
    <d v="2009-10-10T00:00:00"/>
    <d v="2009-10-10T00:00:00"/>
    <n v="12063.15"/>
    <n v="0.241971046900955"/>
    <n v="2918.9330344232499"/>
    <n v="6701.75"/>
    <n v="0.29268474652143101"/>
    <n v="1961.5"/>
    <n v="330"/>
    <n v="19.308333333333334"/>
    <n v="4.9439393939393943"/>
    <n v="3735"/>
    <n v="330"/>
    <n v="33.049726027397256"/>
    <n v="7.9970768066390407"/>
    <n v="20.308333333333334"/>
    <n v="5.9439393939393943"/>
    <n v="2009"/>
    <x v="0"/>
  </r>
  <r>
    <n v="5815"/>
    <s v="新建长富大道店"/>
    <x v="5"/>
    <s v="直营"/>
    <m/>
    <x v="3"/>
    <d v="2014-08-16T00:00:00"/>
    <d v="2014-08-16T00:00:00"/>
    <n v="12052.56"/>
    <n v="0.242991267708146"/>
    <n v="2928.6668335284899"/>
    <n v="9271.2000000000007"/>
    <n v="0.285552032099405"/>
    <n v="2647.41"/>
    <n v="330"/>
    <n v="27.094545454545457"/>
    <n v="7.0224545454545453"/>
    <n v="1964"/>
    <n v="330"/>
    <n v="33.020712328767125"/>
    <n v="8.0237447493931224"/>
    <n v="28.094545454545457"/>
    <n v="8.0224545454545453"/>
    <n v="2014"/>
    <x v="0"/>
  </r>
  <r>
    <n v="7611"/>
    <s v="衡阳先锋路店"/>
    <x v="1"/>
    <s v="直营"/>
    <m/>
    <x v="0"/>
    <d v="2018-02-10T00:00:00"/>
    <d v="2018-02-10T00:00:00"/>
    <n v="12033.5307531381"/>
    <n v="0.26627086795747901"/>
    <n v="3204.1786782310901"/>
    <n v="3486.5"/>
    <n v="0.13799512404990699"/>
    <n v="481.12"/>
    <n v="239"/>
    <n v="13.587866108786612"/>
    <n v="1.0130543933054392"/>
    <n v="690"/>
    <n v="330"/>
    <n v="32.968577405857808"/>
    <n v="8.7785717211810681"/>
    <n v="10.565151515151515"/>
    <n v="1.4579393939393939"/>
    <n v="2018"/>
    <x v="4"/>
  </r>
  <r>
    <n v="8134"/>
    <s v="高安西湖路店"/>
    <x v="5"/>
    <s v="控股"/>
    <s v="江西天顺"/>
    <x v="18"/>
    <d v="2013-12-12T00:00:00"/>
    <d v="2018-10-23T00:00:00"/>
    <n v="11998.396930221101"/>
    <n v="0.25551852803231501"/>
    <n v="3065.8127223575402"/>
    <n v="6304.45"/>
    <n v="0.330714019462443"/>
    <n v="2084.9699999999998"/>
    <n v="274"/>
    <n v="22.008941605839414"/>
    <n v="6.6093795620437952"/>
    <n v="435"/>
    <n v="330"/>
    <n v="32.872320356770139"/>
    <n v="8.3994869105686032"/>
    <n v="19.10439393939394"/>
    <n v="6.3180909090909081"/>
    <n v="2013"/>
    <x v="0"/>
  </r>
  <r>
    <n v="6670"/>
    <s v="抚州长运店"/>
    <x v="5"/>
    <s v="直营"/>
    <m/>
    <x v="9"/>
    <d v="2016-12-31T00:00:00"/>
    <d v="2016-12-31T00:00:00"/>
    <n v="11926.967000000001"/>
    <n v="0.27952447006657899"/>
    <n v="3333.87913017658"/>
    <n v="9174.59"/>
    <n v="0.27426075715645098"/>
    <n v="2516.23"/>
    <n v="330"/>
    <n v="26.801787878787881"/>
    <n v="6.6249393939393943"/>
    <n v="1096"/>
    <n v="330"/>
    <n v="32.67662191780822"/>
    <n v="9.1339154251413159"/>
    <n v="27.801787878787881"/>
    <n v="7.6249393939393943"/>
    <n v="2016"/>
    <x v="1"/>
  </r>
  <r>
    <n v="7165"/>
    <s v="淮安锦绣嘉园店"/>
    <x v="3"/>
    <s v="直营"/>
    <m/>
    <x v="0"/>
    <d v="2017-07-29T00:00:00"/>
    <d v="2017-07-29T00:00:00"/>
    <n v="11915.476500000001"/>
    <n v="0.24419152559788901"/>
    <n v="2909.6583847607899"/>
    <n v="8217.57"/>
    <n v="0.34299068946172701"/>
    <n v="2818.55"/>
    <n v="330"/>
    <n v="23.901727272727271"/>
    <n v="7.541060606060606"/>
    <n v="886"/>
    <n v="330"/>
    <n v="32.645141095890416"/>
    <n v="7.9716668075638077"/>
    <n v="24.901727272727271"/>
    <n v="8.541060606060606"/>
    <n v="2017"/>
    <x v="2"/>
  </r>
  <r>
    <n v="6108"/>
    <s v="武汉隆泰兴新街店"/>
    <x v="8"/>
    <s v="直营"/>
    <s v="武汉隆泰"/>
    <x v="3"/>
    <d v="2015-09-25T00:00:00"/>
    <d v="2015-09-25T00:00:00"/>
    <n v="11912.07"/>
    <n v="0.26152950203890901"/>
    <n v="3115.3577353526298"/>
    <n v="7941.38"/>
    <n v="0.23304639747751699"/>
    <n v="1850.71"/>
    <n v="330"/>
    <n v="23.064787878787879"/>
    <n v="4.6082121212121212"/>
    <n v="1559"/>
    <n v="330"/>
    <n v="32.635808219178081"/>
    <n v="8.535226672198986"/>
    <n v="24.064787878787879"/>
    <n v="5.6082121212121212"/>
    <n v="2015"/>
    <x v="0"/>
  </r>
  <r>
    <n v="8316"/>
    <s v="永州零陵南路店"/>
    <x v="1"/>
    <s v="直营"/>
    <m/>
    <x v="0"/>
    <d v="2018-09-22T00:00:00"/>
    <d v="2018-09-22T00:00:00"/>
    <n v="11900.478771428599"/>
    <n v="0.26627086795747901"/>
    <n v="3168.7508115778401"/>
    <n v="2524.65"/>
    <n v="0.20128334620640501"/>
    <n v="508.17"/>
    <n v="175"/>
    <n v="13.42657142857143"/>
    <n v="1.9038285714285714"/>
    <n v="466"/>
    <n v="330"/>
    <n v="32.604051428571502"/>
    <n v="8.6815090728160005"/>
    <n v="7.6504545454545454"/>
    <n v="1.5399090909090909"/>
    <n v="2018"/>
    <x v="4"/>
  </r>
  <r>
    <n v="8663"/>
    <s v="井陉建设路店"/>
    <x v="9"/>
    <s v="控股"/>
    <s v="河北新兴"/>
    <x v="26"/>
    <d v="2016-06-06T00:00:00"/>
    <d v="2019-09-07T00:00:00"/>
    <n v="11851.4798076923"/>
    <n v="0.24403069459054699"/>
    <n v="2892.1248493970002"/>
    <n v="1101.1500000000001"/>
    <n v="0.262144122054216"/>
    <n v="288.66000000000003"/>
    <n v="78"/>
    <n v="13.117307692307694"/>
    <n v="2.700769230769231"/>
    <n v="116"/>
    <n v="81"/>
    <n v="32.469807692307668"/>
    <n v="7.9236297243753429"/>
    <n v="13.594444444444445"/>
    <n v="3.563703703703704"/>
    <n v="2016"/>
    <x v="1"/>
  </r>
  <r>
    <n v="9056"/>
    <s v="沧州健安店"/>
    <x v="9"/>
    <s v="控股"/>
    <s v="河北新兴"/>
    <x v="28"/>
    <d v="2011-05-04T00:00:00"/>
    <d v="2019-09-05T00:00:00"/>
    <n v="11833.092837837799"/>
    <n v="0.27871944698539097"/>
    <n v="3298.1130918889498"/>
    <n v="521.53"/>
    <n v="0.41387839625716599"/>
    <n v="215.85"/>
    <n v="37"/>
    <n v="13.095405405405405"/>
    <n v="4.833783783783784"/>
    <n v="118"/>
    <n v="83"/>
    <n v="32.41943243243233"/>
    <n v="9.035926279147807"/>
    <n v="6.2834939759036139"/>
    <n v="2.600602409638554"/>
    <n v="2011"/>
    <x v="0"/>
  </r>
  <r>
    <n v="5129"/>
    <s v="南县南华北路店"/>
    <x v="0"/>
    <s v="直营"/>
    <m/>
    <x v="0"/>
    <d v="2010-02-27T00:00:00"/>
    <d v="2010-02-27T00:00:00"/>
    <n v="11833.002"/>
    <n v="0.22904823912400099"/>
    <n v="2710.3282716507802"/>
    <n v="6573.89"/>
    <n v="0.32087242104750802"/>
    <n v="2109.38"/>
    <n v="330"/>
    <n v="18.920878787878788"/>
    <n v="5.392060606060606"/>
    <n v="3595"/>
    <n v="330"/>
    <n v="32.419183561643834"/>
    <n v="7.4255569086322746"/>
    <n v="19.920878787878788"/>
    <n v="6.392060606060606"/>
    <n v="2010"/>
    <x v="0"/>
  </r>
  <r>
    <n v="7343"/>
    <s v="南京建康路店"/>
    <x v="3"/>
    <s v="直营"/>
    <m/>
    <x v="8"/>
    <d v="2017-11-11T00:00:00"/>
    <d v="2017-11-11T00:00:00"/>
    <n v="11792.415000000001"/>
    <n v="0.26574382103564498"/>
    <n v="3133.7614213380598"/>
    <n v="8132.7"/>
    <n v="0.32367848316057402"/>
    <n v="2632.38"/>
    <n v="330"/>
    <n v="23.644545454545455"/>
    <n v="6.9769090909090909"/>
    <n v="781"/>
    <n v="330"/>
    <n v="32.307986301369866"/>
    <n v="8.5856477296933154"/>
    <n v="24.644545454545455"/>
    <n v="7.9769090909090909"/>
    <n v="2017"/>
    <x v="2"/>
  </r>
  <r>
    <n v="6758"/>
    <s v="韶关翁源县滨河东路店"/>
    <x v="6"/>
    <s v="直营"/>
    <m/>
    <x v="0"/>
    <d v="2017-03-18T00:00:00"/>
    <d v="2017-03-18T00:00:00"/>
    <n v="11787.5519359063"/>
    <n v="0.27563334862083999"/>
    <n v="3249.0424121359201"/>
    <n v="4051.72"/>
    <n v="0.36617288460209502"/>
    <n v="1483.63"/>
    <n v="218"/>
    <n v="17.585871559633027"/>
    <n v="5.8056422018348632"/>
    <n v="1019"/>
    <n v="330"/>
    <n v="32.294662838099455"/>
    <n v="8.9014860606463557"/>
    <n v="12.277939393939393"/>
    <n v="4.4958484848484854"/>
    <n v="2017"/>
    <x v="2"/>
  </r>
  <r>
    <n v="7156"/>
    <s v="武汉铁桥广场店"/>
    <x v="8"/>
    <s v="直营"/>
    <m/>
    <x v="3"/>
    <d v="2017-06-30T00:00:00"/>
    <d v="2017-06-30T00:00:00"/>
    <n v="11773.125"/>
    <n v="0.26690086492179499"/>
    <n v="3142.2572453324101"/>
    <n v="7848.75"/>
    <n v="0.27336327440675301"/>
    <n v="2145.56"/>
    <n v="330"/>
    <n v="22.78409090909091"/>
    <n v="5.5016969696969698"/>
    <n v="915"/>
    <n v="330"/>
    <n v="32.255136986301373"/>
    <n v="8.6089239598148222"/>
    <n v="23.78409090909091"/>
    <n v="6.5016969696969698"/>
    <n v="2017"/>
    <x v="2"/>
  </r>
  <r>
    <n v="6061"/>
    <s v="南昌县洪都商业街店"/>
    <x v="5"/>
    <s v="直营"/>
    <m/>
    <x v="3"/>
    <d v="2015-09-19T00:00:00"/>
    <d v="2015-09-19T00:00:00"/>
    <n v="11727.352000000001"/>
    <n v="0.265320242031576"/>
    <n v="3111.5038710294898"/>
    <n v="9021.0400000000009"/>
    <n v="0.28220803809760298"/>
    <n v="2545.81"/>
    <n v="330"/>
    <n v="26.336484848484851"/>
    <n v="6.7145757575757576"/>
    <n v="1565"/>
    <n v="330"/>
    <n v="32.129731506849318"/>
    <n v="8.5246681398068223"/>
    <n v="27.336484848484851"/>
    <n v="7.7145757575757576"/>
    <n v="2015"/>
    <x v="0"/>
  </r>
  <r>
    <n v="5372"/>
    <s v="泗阳桃源北路店"/>
    <x v="3"/>
    <s v="直营"/>
    <m/>
    <x v="0"/>
    <d v="2011-04-16T00:00:00"/>
    <d v="2011-04-16T00:00:00"/>
    <n v="11717.2327157738"/>
    <n v="0.24206677669009599"/>
    <n v="2836.3527552351102"/>
    <n v="7438.81"/>
    <n v="0.43228016309060202"/>
    <n v="3215.65"/>
    <n v="330"/>
    <n v="21.541848484848487"/>
    <n v="8.7443939393939392"/>
    <n v="3182"/>
    <n v="330"/>
    <n v="32.102007440476164"/>
    <n v="7.7708294663975623"/>
    <n v="22.541848484848487"/>
    <n v="9.7443939393939392"/>
    <n v="2011"/>
    <x v="0"/>
  </r>
  <r>
    <n v="6968"/>
    <s v="武汉起义路店"/>
    <x v="8"/>
    <s v="直营"/>
    <m/>
    <x v="9"/>
    <d v="2014-06-28T00:00:00"/>
    <d v="2014-06-28T00:00:00"/>
    <n v="11703.6765"/>
    <n v="0.231779863122372"/>
    <n v="2712.6765371985198"/>
    <n v="10177.11"/>
    <n v="0.261807133852341"/>
    <n v="2664.44"/>
    <n v="330"/>
    <n v="29.839727272727274"/>
    <n v="7.0740606060606055"/>
    <n v="2013"/>
    <n v="330"/>
    <n v="32.064867123287669"/>
    <n v="7.4319905128726571"/>
    <n v="30.839727272727274"/>
    <n v="8.0740606060606055"/>
    <n v="2014"/>
    <x v="0"/>
  </r>
  <r>
    <n v="8727"/>
    <s v="石家庄深泽真武路店"/>
    <x v="9"/>
    <s v="控股"/>
    <s v="河北新兴"/>
    <x v="26"/>
    <d v="2014-06-12T00:00:00"/>
    <d v="2019-09-07T00:00:00"/>
    <n v="11678.317207792201"/>
    <n v="0.23265763370595999"/>
    <n v="2717.0496472325299"/>
    <n v="1071.1500000000001"/>
    <n v="0.34302385286841203"/>
    <n v="367.43"/>
    <n v="77"/>
    <n v="12.911038961038962"/>
    <n v="3.7718181818181815"/>
    <n v="116"/>
    <n v="81"/>
    <n v="31.995389610389591"/>
    <n v="7.4439716362535062"/>
    <n v="13.224074074074075"/>
    <n v="4.5361728395061727"/>
    <n v="2014"/>
    <x v="0"/>
  </r>
  <r>
    <n v="5498"/>
    <s v="益阳学门口店"/>
    <x v="0"/>
    <s v="直营"/>
    <m/>
    <x v="0"/>
    <d v="2012-03-17T00:00:00"/>
    <d v="2012-03-17T00:00:00"/>
    <n v="11666.3"/>
    <n v="0.26322904040385697"/>
    <n v="3070.90895406352"/>
    <n v="5833.15"/>
    <n v="0.257910391469446"/>
    <n v="1504.43"/>
    <n v="330"/>
    <n v="16.676212121212121"/>
    <n v="3.558878787878788"/>
    <n v="2846"/>
    <n v="330"/>
    <n v="31.962465753424656"/>
    <n v="8.4134491892151235"/>
    <n v="17.676212121212121"/>
    <n v="4.558878787878788"/>
    <n v="2012"/>
    <x v="0"/>
  </r>
  <r>
    <n v="6953"/>
    <s v="武汉马沧湖路店"/>
    <x v="8"/>
    <s v="直营"/>
    <m/>
    <x v="9"/>
    <d v="2013-12-28T00:00:00"/>
    <d v="2013-12-28T00:00:00"/>
    <n v="11640.897999999999"/>
    <n v="0.24414209187215899"/>
    <n v="2842.0331889904301"/>
    <n v="10122.52"/>
    <n v="0.260088396960441"/>
    <n v="2632.75"/>
    <n v="330"/>
    <n v="29.674303030303033"/>
    <n v="6.9780303030303035"/>
    <n v="2195"/>
    <n v="330"/>
    <n v="31.892871232876711"/>
    <n v="7.7863922986039178"/>
    <n v="30.674303030303033"/>
    <n v="7.9780303030303035"/>
    <n v="2013"/>
    <x v="0"/>
  </r>
  <r>
    <n v="5325"/>
    <s v="孺子路店"/>
    <x v="5"/>
    <s v="直营"/>
    <m/>
    <x v="9"/>
    <d v="2008-12-20T00:00:00"/>
    <d v="2008-12-20T00:00:00"/>
    <n v="11626.056665423001"/>
    <n v="0.27373220224059602"/>
    <n v="3182.4260944001899"/>
    <n v="10188.02"/>
    <n v="0.236820304632303"/>
    <n v="2412.73"/>
    <n v="330"/>
    <n v="29.872787878787879"/>
    <n v="6.31130303030303"/>
    <n v="4029"/>
    <n v="330"/>
    <n v="31.852210042254796"/>
    <n v="8.7189756010964103"/>
    <n v="30.872787878787879"/>
    <n v="7.31130303030303"/>
    <n v="2008"/>
    <x v="0"/>
  </r>
  <r>
    <n v="7762"/>
    <s v="新建长麦路店"/>
    <x v="5"/>
    <s v="直营"/>
    <m/>
    <x v="4"/>
    <d v="2018-02-28T00:00:00"/>
    <d v="2018-02-28T00:00:00"/>
    <n v="11611.641966966999"/>
    <n v="0.26066914806160901"/>
    <n v="3026.7968191257"/>
    <n v="8148.95"/>
    <n v="0.27202032163653"/>
    <n v="2216.6799999999998"/>
    <n v="330"/>
    <n v="23.693787878787877"/>
    <n v="5.7172121212121203"/>
    <n v="672"/>
    <n v="330"/>
    <n v="31.812717717717806"/>
    <n v="8.2925940250019181"/>
    <n v="24.693787878787877"/>
    <n v="6.7172121212121203"/>
    <n v="2018"/>
    <x v="4"/>
  </r>
  <r>
    <n v="8766"/>
    <s v="石家庄平安康泰店"/>
    <x v="9"/>
    <s v="控股"/>
    <s v="河北新兴"/>
    <x v="26"/>
    <d v="2011-08-05T00:00:00"/>
    <d v="2019-09-07T00:00:00"/>
    <n v="11586.844415584401"/>
    <n v="0.223726587556865"/>
    <n v="2592.2851616510202"/>
    <n v="1062.76"/>
    <n v="0.16617110165982901"/>
    <n v="176.6"/>
    <n v="77"/>
    <n v="12.802077922077922"/>
    <n v="1.2935064935064933"/>
    <n v="116"/>
    <n v="81"/>
    <n v="31.744779220779179"/>
    <n v="7.1021511278110143"/>
    <n v="13.120493827160495"/>
    <n v="2.1802469135802469"/>
    <n v="2011"/>
    <x v="0"/>
  </r>
  <r>
    <n v="8337"/>
    <s v="南京市中山东路店"/>
    <x v="3"/>
    <s v="直营"/>
    <m/>
    <x v="0"/>
    <d v="2018-12-22T00:00:00"/>
    <d v="2018-12-22T00:00:00"/>
    <n v="11581.4446914077"/>
    <n v="0.26152476733297197"/>
    <n v="3028.8346283000801"/>
    <n v="4716.13"/>
    <n v="0.24782607773746701"/>
    <n v="1168.78"/>
    <n v="226"/>
    <n v="19.867831858407079"/>
    <n v="4.1715929203539819"/>
    <n v="375"/>
    <n v="330"/>
    <n v="31.729985455911507"/>
    <n v="8.2981770638358352"/>
    <n v="14.29130303030303"/>
    <n v="3.5417575757575759"/>
    <n v="2018"/>
    <x v="4"/>
  </r>
  <r>
    <n v="5731"/>
    <s v="常德东门店"/>
    <x v="0"/>
    <s v="直营"/>
    <m/>
    <x v="0"/>
    <d v="2014-03-29T00:00:00"/>
    <d v="2014-03-29T00:00:00"/>
    <n v="11579.46"/>
    <n v="0.26687556093849502"/>
    <n v="3090.2748828648701"/>
    <n v="5789.73"/>
    <n v="0.28221005124591297"/>
    <n v="1633.92"/>
    <n v="330"/>
    <n v="16.544636363636361"/>
    <n v="3.9512727272727277"/>
    <n v="2104"/>
    <n v="330"/>
    <n v="31.724547945205476"/>
    <n v="8.4665065283969039"/>
    <n v="17.544636363636361"/>
    <n v="4.9512727272727277"/>
    <n v="2014"/>
    <x v="0"/>
  </r>
  <r>
    <n v="5758"/>
    <s v="南昌南京东路二店"/>
    <x v="5"/>
    <s v="直营"/>
    <m/>
    <x v="3"/>
    <d v="2014-06-14T00:00:00"/>
    <d v="2014-06-14T00:00:00"/>
    <n v="11574.5109303756"/>
    <n v="0.27345223781435002"/>
    <n v="3165.0759155178598"/>
    <n v="10142.85"/>
    <n v="0.21614240573408899"/>
    <n v="2192.3000000000002"/>
    <n v="330"/>
    <n v="29.735909090909093"/>
    <n v="5.6433333333333335"/>
    <n v="2027"/>
    <n v="330"/>
    <n v="31.710988850344108"/>
    <n v="8.6714408644324923"/>
    <n v="30.735909090909093"/>
    <n v="6.6433333333333335"/>
    <n v="2014"/>
    <x v="0"/>
  </r>
  <r>
    <n v="6715"/>
    <s v="广生堂善和苑店"/>
    <x v="7"/>
    <s v="直营"/>
    <m/>
    <x v="0"/>
    <d v="2017-01-14T00:00:00"/>
    <d v="2017-01-14T00:00:00"/>
    <n v="11569.152"/>
    <n v="0.27662510420008002"/>
    <n v="3200.3178775065599"/>
    <n v="7230.72"/>
    <n v="0.25493588466985301"/>
    <n v="1843.37"/>
    <n v="330"/>
    <n v="20.911272727272728"/>
    <n v="4.5859696969696966"/>
    <n v="1082"/>
    <n v="330"/>
    <n v="31.696306849315068"/>
    <n v="8.7679941849494796"/>
    <n v="21.911272727272728"/>
    <n v="5.5859696969696966"/>
    <n v="2017"/>
    <x v="2"/>
  </r>
  <r>
    <n v="7089"/>
    <s v="咸丰二道河店"/>
    <x v="7"/>
    <s v="直营"/>
    <m/>
    <x v="0"/>
    <d v="2015-06-27T00:00:00"/>
    <d v="2015-06-27T00:00:00"/>
    <n v="11537.263999999999"/>
    <n v="0.27872845203811702"/>
    <n v="3215.76373547509"/>
    <n v="7210.79"/>
    <n v="0.31941576443080399"/>
    <n v="2303.2399999999998"/>
    <n v="330"/>
    <n v="20.850878787878788"/>
    <n v="5.9795151515151508"/>
    <n v="1649"/>
    <n v="330"/>
    <n v="31.608942465753422"/>
    <n v="8.8103116040413418"/>
    <n v="21.850878787878788"/>
    <n v="6.9795151515151508"/>
    <n v="2015"/>
    <x v="0"/>
  </r>
  <r>
    <n v="7305"/>
    <s v="荆州广生堂金龙路店"/>
    <x v="7"/>
    <s v="直营"/>
    <m/>
    <x v="0"/>
    <d v="2017-09-16T00:00:00"/>
    <d v="2017-09-16T00:00:00"/>
    <n v="11515.808000000001"/>
    <n v="0.27580343505025201"/>
    <n v="3176.0994037791702"/>
    <n v="7197.38"/>
    <n v="0.33739360711814598"/>
    <n v="2428.35"/>
    <n v="330"/>
    <n v="20.810242424242425"/>
    <n v="6.3586363636363634"/>
    <n v="837"/>
    <n v="330"/>
    <n v="31.55015890410959"/>
    <n v="8.7016422021347122"/>
    <n v="21.810242424242425"/>
    <n v="7.3586363636363634"/>
    <n v="2017"/>
    <x v="2"/>
  </r>
  <r>
    <n v="5520"/>
    <s v="南昌丁公路二店"/>
    <x v="5"/>
    <s v="直营"/>
    <m/>
    <x v="9"/>
    <d v="2012-04-28T00:00:00"/>
    <d v="2012-04-28T00:00:00"/>
    <n v="11491.275466254399"/>
    <n v="0.25146182915973198"/>
    <n v="2889.6171481226902"/>
    <n v="10069.91"/>
    <n v="0.29351106415052403"/>
    <n v="2955.63"/>
    <n v="330"/>
    <n v="29.514878787878786"/>
    <n v="7.9564545454545463"/>
    <n v="2804"/>
    <n v="330"/>
    <n v="31.482946482888764"/>
    <n v="7.9167593099251787"/>
    <n v="30.514878787878786"/>
    <n v="8.9564545454545463"/>
    <n v="2012"/>
    <x v="0"/>
  </r>
  <r>
    <n v="7988"/>
    <s v="上栗胜利路店"/>
    <x v="5"/>
    <s v="控股"/>
    <s v="江西天顺"/>
    <x v="18"/>
    <d v="2010-05-22T00:00:00"/>
    <d v="2018-10-23T00:00:00"/>
    <n v="11454.463113837601"/>
    <n v="0.266531774460601"/>
    <n v="3052.9783792246499"/>
    <n v="6150.44"/>
    <n v="0.15395809080326001"/>
    <n v="946.91"/>
    <n v="280"/>
    <n v="20.965857142857143"/>
    <n v="2.3818214285714285"/>
    <n v="435"/>
    <n v="330"/>
    <n v="31.38209072284274"/>
    <n v="8.3643243266428762"/>
    <n v="18.637696969696968"/>
    <n v="2.8694242424242424"/>
    <n v="2010"/>
    <x v="0"/>
  </r>
  <r>
    <n v="8686"/>
    <s v="石家庄泊爱店"/>
    <x v="9"/>
    <s v="控股"/>
    <s v="河北新兴"/>
    <x v="26"/>
    <d v="2013-06-15T00:00:00"/>
    <d v="2019-09-07T00:00:00"/>
    <n v="11451.563533333299"/>
    <n v="0.27477802394874601"/>
    <n v="3146.6379988128501"/>
    <n v="1023.07"/>
    <n v="0.16620563597798799"/>
    <n v="170.04"/>
    <n v="75"/>
    <n v="12.640933333333335"/>
    <n v="1.2671999999999999"/>
    <n v="116"/>
    <n v="81"/>
    <n v="31.374146666666572"/>
    <n v="8.6209260241447954"/>
    <n v="12.630493827160494"/>
    <n v="2.0992592592592594"/>
    <n v="2013"/>
    <x v="0"/>
  </r>
  <r>
    <n v="9096"/>
    <s v="恒康第八药房"/>
    <x v="9"/>
    <s v="控股"/>
    <s v="河北新兴"/>
    <x v="28"/>
    <d v="2005-02-01T00:00:00"/>
    <d v="2019-08-29T00:00:00"/>
    <n v="11432.0526923077"/>
    <n v="0.27"/>
    <n v="3086.6542269230799"/>
    <n v="531.09"/>
    <n v="0.43770359072850201"/>
    <n v="232.46"/>
    <n v="39"/>
    <n v="12.617692307692309"/>
    <n v="4.9605128205128208"/>
    <n v="125"/>
    <n v="90"/>
    <n v="31.320692307692326"/>
    <n v="8.4565869230769319"/>
    <n v="5.9010000000000007"/>
    <n v="2.5828888888888888"/>
    <n v="2005"/>
    <x v="0"/>
  </r>
  <r>
    <n v="5462"/>
    <s v="南昌上海中路店"/>
    <x v="5"/>
    <s v="直营"/>
    <m/>
    <x v="9"/>
    <d v="2011-12-24T00:00:00"/>
    <d v="2011-12-24T00:00:00"/>
    <n v="11421.1974589651"/>
    <n v="0.27915562554527501"/>
    <n v="3188.2915211335098"/>
    <n v="10008.5"/>
    <n v="0.25730928710596002"/>
    <n v="2575.2800000000002"/>
    <n v="330"/>
    <n v="29.328787878787878"/>
    <n v="6.8038787878787881"/>
    <n v="2930"/>
    <n v="330"/>
    <n v="31.290951942370135"/>
    <n v="8.7350452633794795"/>
    <n v="30.328787878787878"/>
    <n v="7.8038787878787881"/>
    <n v="2011"/>
    <x v="0"/>
  </r>
  <r>
    <n v="7496"/>
    <s v="南京凤凰街店"/>
    <x v="3"/>
    <s v="直营"/>
    <m/>
    <x v="8"/>
    <d v="2018-01-20T00:00:00"/>
    <d v="2018-01-20T00:00:00"/>
    <n v="11416.865"/>
    <n v="0.24524638221426001"/>
    <n v="2799.9448374786102"/>
    <n v="7873.7"/>
    <n v="7.53025896338443E-2"/>
    <n v="592.91"/>
    <n v="330"/>
    <n v="22.859696969696969"/>
    <n v="0.79669696969696968"/>
    <n v="711"/>
    <n v="330"/>
    <n v="31.279082191780823"/>
    <n v="7.67108174651674"/>
    <n v="23.859696969696969"/>
    <n v="1.7966969696969697"/>
    <n v="2018"/>
    <x v="4"/>
  </r>
  <r>
    <n v="6349"/>
    <s v="南昌十字街店"/>
    <x v="5"/>
    <s v="直营"/>
    <m/>
    <x v="3"/>
    <d v="2016-05-28T00:00:00"/>
    <d v="2016-05-28T00:00:00"/>
    <n v="11404.867605776501"/>
    <n v="0.25383282282389902"/>
    <n v="2894.9297383070998"/>
    <n v="9994.19"/>
    <n v="0.23179267154216601"/>
    <n v="2316.58"/>
    <n v="330"/>
    <n v="29.285424242424245"/>
    <n v="6.0199393939393939"/>
    <n v="1313"/>
    <n v="330"/>
    <n v="31.246212618565757"/>
    <n v="7.9313143515263009"/>
    <n v="30.285424242424245"/>
    <n v="7.0199393939393939"/>
    <n v="2016"/>
    <x v="1"/>
  </r>
  <r>
    <n v="9263"/>
    <s v="长沙环湖路店"/>
    <x v="4"/>
    <s v="直营"/>
    <m/>
    <x v="0"/>
    <d v="2019-03-09T00:00:00"/>
    <d v="2019-03-09T00:00:00"/>
    <n v="11389.779375"/>
    <n v="0.27"/>
    <n v="3075.2404312499998"/>
    <n v="1551.81"/>
    <n v="0.116451111927362"/>
    <n v="180.71"/>
    <n v="92"/>
    <n v="15.8675"/>
    <n v="0.9642391304347826"/>
    <n v="298"/>
    <n v="263"/>
    <n v="31.204875000000001"/>
    <n v="8.4253162499999998"/>
    <n v="5.9004182509505698"/>
    <n v="0.68711026615969584"/>
    <n v="2019"/>
    <x v="3"/>
  </r>
  <r>
    <n v="6343"/>
    <s v="娄底涟钢市场店"/>
    <x v="4"/>
    <s v="直营"/>
    <m/>
    <x v="0"/>
    <d v="2016-04-30T00:00:00"/>
    <d v="2016-04-30T00:00:00"/>
    <n v="11387.016"/>
    <n v="0.24266726573904901"/>
    <n v="2763.2560376468"/>
    <n v="6326.12"/>
    <n v="5.9423469678096502E-2"/>
    <n v="375.92"/>
    <n v="330"/>
    <n v="18.170060606060606"/>
    <n v="0.13915151515151525"/>
    <n v="1341"/>
    <n v="330"/>
    <n v="31.197304109589041"/>
    <n v="7.570564486703562"/>
    <n v="19.170060606060606"/>
    <n v="1.1391515151515152"/>
    <n v="2016"/>
    <x v="1"/>
  </r>
  <r>
    <n v="8082"/>
    <s v="郴州东风路店"/>
    <x v="1"/>
    <s v="直营"/>
    <m/>
    <x v="0"/>
    <d v="2018-07-28T00:00:00"/>
    <d v="2018-07-28T00:00:00"/>
    <n v="11363.853528301899"/>
    <n v="0.26627086795747901"/>
    <n v="3025.8631423226002"/>
    <n v="2920.52"/>
    <n v="0.31701888704751202"/>
    <n v="925.86"/>
    <n v="212"/>
    <n v="12.776037735849057"/>
    <n v="3.367264150943396"/>
    <n v="522"/>
    <n v="330"/>
    <n v="31.133845283018903"/>
    <n v="8.2900360063632874"/>
    <n v="8.8500606060606053"/>
    <n v="2.8056363636363635"/>
    <n v="2018"/>
    <x v="4"/>
  </r>
  <r>
    <n v="5826"/>
    <s v="永州珊瑚路步步高店"/>
    <x v="1"/>
    <s v="直营"/>
    <m/>
    <x v="0"/>
    <d v="2014-08-22T00:00:00"/>
    <d v="2014-08-22T00:00:00"/>
    <n v="11356.38"/>
    <n v="0.25302966370573399"/>
    <n v="2873.5010123145198"/>
    <n v="5678.19"/>
    <n v="0.30375876819902098"/>
    <n v="1724.8"/>
    <n v="330"/>
    <n v="16.206636363636363"/>
    <n v="4.2266666666666666"/>
    <n v="1958"/>
    <n v="330"/>
    <n v="31.113369863013695"/>
    <n v="7.8726055131904653"/>
    <n v="17.206636363636363"/>
    <n v="5.2266666666666666"/>
    <n v="2014"/>
    <x v="0"/>
  </r>
  <r>
    <n v="5051"/>
    <s v="益阳康复路店"/>
    <x v="0"/>
    <s v="直营"/>
    <m/>
    <x v="0"/>
    <d v="2007-05-19T00:00:00"/>
    <d v="2007-05-19T00:00:00"/>
    <n v="11288.6"/>
    <n v="0.24925783084544101"/>
    <n v="2813.7719492818501"/>
    <n v="5644.3"/>
    <n v="0.204618818985525"/>
    <n v="1154.93"/>
    <n v="330"/>
    <n v="16.103939393939395"/>
    <n v="2.4997878787878789"/>
    <n v="4610"/>
    <n v="330"/>
    <n v="30.927671232876712"/>
    <n v="7.7089642446078086"/>
    <n v="17.103939393939395"/>
    <n v="3.4997878787878789"/>
    <n v="2007"/>
    <x v="0"/>
  </r>
  <r>
    <n v="8135"/>
    <s v="高安莲花都市嘉园店"/>
    <x v="5"/>
    <s v="控股"/>
    <s v="江西天顺"/>
    <x v="18"/>
    <d v="2014-07-30T00:00:00"/>
    <d v="2018-10-22T00:00:00"/>
    <n v="11268.7426518794"/>
    <n v="0.25551852803231501"/>
    <n v="2879.3725351831899"/>
    <n v="5899.45"/>
    <n v="0.25801896786988598"/>
    <n v="1522.17"/>
    <n v="273"/>
    <n v="20.609706959706958"/>
    <n v="4.5757142857142856"/>
    <n v="436"/>
    <n v="330"/>
    <n v="30.873267539395616"/>
    <n v="7.8886918772142192"/>
    <n v="17.87712121212121"/>
    <n v="4.6126363636363639"/>
    <n v="2014"/>
    <x v="0"/>
  </r>
  <r>
    <n v="7017"/>
    <s v="武汉新安小区店"/>
    <x v="8"/>
    <s v="直营"/>
    <m/>
    <x v="3"/>
    <d v="2015-12-26T00:00:00"/>
    <d v="2015-12-26T00:00:00"/>
    <n v="11258.017"/>
    <n v="0.25890784384895399"/>
    <n v="2914.7889074848699"/>
    <n v="9789.58"/>
    <n v="0.28846283497351299"/>
    <n v="2823.93"/>
    <n v="330"/>
    <n v="28.66539393939394"/>
    <n v="7.5573636363636361"/>
    <n v="1467"/>
    <n v="330"/>
    <n v="30.843882191780821"/>
    <n v="7.9857230342051233"/>
    <n v="29.66539393939394"/>
    <n v="8.5573636363636361"/>
    <n v="2015"/>
    <x v="0"/>
  </r>
  <r>
    <n v="7065"/>
    <s v="武汉胜利街店"/>
    <x v="8"/>
    <s v="直营"/>
    <m/>
    <x v="3"/>
    <d v="2017-01-21T00:00:00"/>
    <d v="2017-01-21T00:00:00"/>
    <n v="11217.6"/>
    <n v="0.24031006809858199"/>
    <n v="2695.7022199026501"/>
    <n v="7478.4"/>
    <n v="0.26449240479246899"/>
    <n v="1977.98"/>
    <n v="330"/>
    <n v="21.66181818181818"/>
    <n v="4.9938787878787876"/>
    <n v="1075"/>
    <n v="330"/>
    <n v="30.733150684931509"/>
    <n v="7.3854855339798631"/>
    <n v="22.66181818181818"/>
    <n v="5.9938787878787876"/>
    <n v="2017"/>
    <x v="2"/>
  </r>
  <r>
    <n v="6000"/>
    <s v="娄底娄星南路店"/>
    <x v="4"/>
    <s v="直营"/>
    <m/>
    <x v="0"/>
    <d v="2015-06-27T00:00:00"/>
    <d v="2015-06-27T00:00:00"/>
    <n v="11212.146000000001"/>
    <n v="0.22850098649122899"/>
    <n v="2561.98642168369"/>
    <n v="6228.97"/>
    <n v="0.133099051689124"/>
    <n v="829.07"/>
    <n v="330"/>
    <n v="17.875666666666667"/>
    <n v="1.5123333333333333"/>
    <n v="1649"/>
    <n v="330"/>
    <n v="30.718208219178084"/>
    <n v="7.0191408813251783"/>
    <n v="18.875666666666667"/>
    <n v="2.5123333333333333"/>
    <n v="2015"/>
    <x v="0"/>
  </r>
  <r>
    <n v="6580"/>
    <s v="沭阳北京北路二店"/>
    <x v="3"/>
    <s v="直营"/>
    <s v="江苏玖玖"/>
    <x v="0"/>
    <d v="2016-09-28T00:00:00"/>
    <d v="2016-09-28T00:00:00"/>
    <n v="11145.816500000001"/>
    <n v="0.25707136083006099"/>
    <n v="2865.2702152171501"/>
    <n v="7686.77"/>
    <n v="0.40411512247667097"/>
    <n v="3106.34"/>
    <n v="330"/>
    <n v="22.293242424242425"/>
    <n v="8.4131515151515153"/>
    <n v="1190"/>
    <n v="330"/>
    <n v="30.536483561643838"/>
    <n v="7.8500553841565752"/>
    <n v="23.293242424242425"/>
    <n v="9.4131515151515153"/>
    <n v="2016"/>
    <x v="1"/>
  </r>
  <r>
    <n v="5033"/>
    <s v="邵阳三眼井店"/>
    <x v="1"/>
    <s v="直营"/>
    <m/>
    <x v="0"/>
    <d v="2005-10-01T00:00:00"/>
    <d v="2005-10-01T00:00:00"/>
    <n v="11110.54"/>
    <n v="0.27460787873889603"/>
    <n v="3051.0418210436501"/>
    <n v="5555.27"/>
    <n v="0.211199455652021"/>
    <n v="1173.27"/>
    <n v="330"/>
    <n v="15.834151515151518"/>
    <n v="2.5553636363636363"/>
    <n v="5205"/>
    <n v="330"/>
    <n v="30.439835616438359"/>
    <n v="8.3590186877908224"/>
    <n v="16.834151515151518"/>
    <n v="3.5553636363636363"/>
    <n v="2005"/>
    <x v="0"/>
  </r>
  <r>
    <n v="6991"/>
    <s v="武汉公安街店"/>
    <x v="8"/>
    <s v="直营"/>
    <m/>
    <x v="9"/>
    <d v="2015-02-07T00:00:00"/>
    <d v="2015-02-07T00:00:00"/>
    <n v="11101.905000000001"/>
    <n v="0.25082463906497598"/>
    <n v="2784.63131455865"/>
    <n v="7401.27"/>
    <n v="0.20667939421207401"/>
    <n v="1529.69"/>
    <n v="330"/>
    <n v="21.428090909090912"/>
    <n v="3.6354242424242429"/>
    <n v="1789"/>
    <n v="330"/>
    <n v="30.416178082191781"/>
    <n v="7.6291268892017809"/>
    <n v="22.428090909090912"/>
    <n v="4.6354242424242429"/>
    <n v="2015"/>
    <x v="0"/>
  </r>
  <r>
    <n v="5296"/>
    <s v="南京白下路店"/>
    <x v="3"/>
    <s v="直营"/>
    <m/>
    <x v="2"/>
    <d v="2010-03-20T00:00:00"/>
    <d v="2010-03-20T00:00:00"/>
    <n v="11089.02"/>
    <n v="0.26979642180365498"/>
    <n v="2991.7779173091699"/>
    <n v="7647.6"/>
    <n v="0.27473194204717799"/>
    <n v="2101.04"/>
    <n v="330"/>
    <n v="22.174545454545456"/>
    <n v="5.3667878787878784"/>
    <n v="3574"/>
    <n v="330"/>
    <n v="30.380876712328767"/>
    <n v="8.1966518282443008"/>
    <n v="23.174545454545456"/>
    <n v="6.3667878787878784"/>
    <n v="2010"/>
    <x v="0"/>
  </r>
  <r>
    <n v="7196"/>
    <s v="孝感红光店"/>
    <x v="8"/>
    <s v="收购"/>
    <s v="湖北孝感"/>
    <x v="52"/>
    <d v="2015-10-01T00:00:00"/>
    <d v="2017-06-29T00:00:00"/>
    <n v="11043.705"/>
    <n v="0.23503302700397799"/>
    <n v="2595.63541548897"/>
    <n v="7362.47"/>
    <n v="0.32248009159969399"/>
    <n v="2374.25"/>
    <n v="330"/>
    <n v="21.310515151515151"/>
    <n v="6.1946969696969694"/>
    <n v="916"/>
    <n v="330"/>
    <n v="30.25672602739726"/>
    <n v="7.1113299054492325"/>
    <n v="22.310515151515151"/>
    <n v="7.1946969696969694"/>
    <n v="2015"/>
    <x v="0"/>
  </r>
  <r>
    <n v="6976"/>
    <s v="武汉江北路店"/>
    <x v="8"/>
    <s v="直营"/>
    <m/>
    <x v="9"/>
    <d v="2014-09-27T00:00:00"/>
    <d v="2014-09-27T00:00:00"/>
    <n v="11007.455"/>
    <n v="0.25282866258194198"/>
    <n v="2783.0001260809099"/>
    <n v="9571.7000000000007"/>
    <n v="0.26938683828368998"/>
    <n v="2578.4899999999998"/>
    <n v="330"/>
    <n v="28.005151515151518"/>
    <n v="6.8136060606060598"/>
    <n v="1922"/>
    <n v="330"/>
    <n v="30.157410958904109"/>
    <n v="7.6246578796737259"/>
    <n v="29.005151515151518"/>
    <n v="7.8136060606060598"/>
    <n v="2014"/>
    <x v="0"/>
  </r>
  <r>
    <n v="7367"/>
    <s v="武汉鹦鹉小道分店"/>
    <x v="8"/>
    <s v="直营"/>
    <m/>
    <x v="3"/>
    <d v="2017-11-11T00:00:00"/>
    <d v="2017-11-11T00:00:00"/>
    <n v="10979.385"/>
    <n v="0.25255505348455298"/>
    <n v="2772.8991659025"/>
    <n v="7319.59"/>
    <n v="0.29851125541184698"/>
    <n v="2184.98"/>
    <n v="330"/>
    <n v="21.18057575757576"/>
    <n v="5.6211515151515155"/>
    <n v="781"/>
    <n v="330"/>
    <n v="30.080506849315068"/>
    <n v="7.5969840161712332"/>
    <n v="22.18057575757576"/>
    <n v="6.6211515151515155"/>
    <n v="2017"/>
    <x v="2"/>
  </r>
  <r>
    <n v="5095"/>
    <s v="桃源渔父北路店"/>
    <x v="0"/>
    <s v="直营"/>
    <m/>
    <x v="0"/>
    <d v="2009-06-13T00:00:00"/>
    <d v="2009-06-13T00:00:00"/>
    <n v="10972.94"/>
    <n v="0.24694931440543699"/>
    <n v="2709.7600100119998"/>
    <n v="5486.47"/>
    <n v="0.32227461373159799"/>
    <n v="1768.15"/>
    <n v="330"/>
    <n v="15.625666666666667"/>
    <n v="4.3580303030303034"/>
    <n v="3854"/>
    <n v="330"/>
    <n v="30.062849315068494"/>
    <n v="7.4240000274301368"/>
    <n v="16.625666666666667"/>
    <n v="5.3580303030303034"/>
    <n v="2009"/>
    <x v="0"/>
  </r>
  <r>
    <n v="7221"/>
    <s v="武汉东港街店"/>
    <x v="8"/>
    <s v="直营"/>
    <m/>
    <x v="3"/>
    <d v="2017-07-29T00:00:00"/>
    <d v="2017-07-29T00:00:00"/>
    <n v="10945.71"/>
    <n v="0.26230164671769002"/>
    <n v="2871.0777574942899"/>
    <n v="7297.14"/>
    <n v="0.314815119348128"/>
    <n v="2297.25"/>
    <n v="330"/>
    <n v="21.112545454545455"/>
    <n v="5.961363636363636"/>
    <n v="886"/>
    <n v="330"/>
    <n v="29.988246575342462"/>
    <n v="7.8659664588884652"/>
    <n v="22.112545454545455"/>
    <n v="6.961363636363636"/>
    <n v="2017"/>
    <x v="2"/>
  </r>
  <r>
    <n v="6377"/>
    <s v="莲塘金色学府店"/>
    <x v="5"/>
    <s v="直营"/>
    <m/>
    <x v="3"/>
    <d v="2016-07-23T00:00:00"/>
    <d v="2016-07-23T00:00:00"/>
    <n v="10894.572"/>
    <n v="0.27672328241821398"/>
    <n v="3014.7817243815698"/>
    <n v="8380.44"/>
    <n v="0.21575597462663099"/>
    <n v="1808.13"/>
    <n v="330"/>
    <n v="24.395272727272729"/>
    <n v="4.4791818181818188"/>
    <n v="1257"/>
    <n v="330"/>
    <n v="29.848142465753426"/>
    <n v="8.2596759572097795"/>
    <n v="25.395272727272729"/>
    <n v="5.4791818181818188"/>
    <n v="2016"/>
    <x v="1"/>
  </r>
  <r>
    <n v="5168"/>
    <s v="益阳金山北路店"/>
    <x v="0"/>
    <s v="直营"/>
    <m/>
    <x v="0"/>
    <d v="2010-11-13T00:00:00"/>
    <d v="2010-11-13T00:00:00"/>
    <n v="10880.46"/>
    <n v="0.26541265629510102"/>
    <n v="2887.8117903125899"/>
    <n v="5440.23"/>
    <n v="0.282261963189056"/>
    <n v="1535.57"/>
    <n v="330"/>
    <n v="15.485545454545452"/>
    <n v="3.653242424242424"/>
    <n v="3336"/>
    <n v="330"/>
    <n v="29.809479452054791"/>
    <n v="7.9118131241440821"/>
    <n v="16.485545454545452"/>
    <n v="4.653242424242424"/>
    <n v="2010"/>
    <x v="0"/>
  </r>
  <r>
    <n v="7604"/>
    <s v="新建文教路店"/>
    <x v="5"/>
    <s v="直营"/>
    <m/>
    <x v="4"/>
    <d v="2018-04-21T00:00:00"/>
    <d v="2018-04-21T00:00:00"/>
    <n v="10878.604759206801"/>
    <n v="0.27886522953772802"/>
    <n v="3033.66461322642"/>
    <n v="8093.04"/>
    <n v="0.25440501962179801"/>
    <n v="2058.91"/>
    <n v="330"/>
    <n v="23.524363636363635"/>
    <n v="5.2391212121212121"/>
    <n v="620"/>
    <n v="330"/>
    <n v="29.804396600566577"/>
    <n v="8.3114098992504655"/>
    <n v="24.524363636363635"/>
    <n v="6.2391212121212121"/>
    <n v="2018"/>
    <x v="4"/>
  </r>
  <r>
    <n v="7583"/>
    <s v="沅江金富城店"/>
    <x v="0"/>
    <s v="直营"/>
    <m/>
    <x v="0"/>
    <d v="2018-01-27T00:00:00"/>
    <d v="2018-01-27T00:00:00"/>
    <n v="10868.9289581956"/>
    <n v="0.26687556093849502"/>
    <n v="2900.6515125190899"/>
    <n v="4089.78"/>
    <n v="0.27451598863508597"/>
    <n v="1122.71"/>
    <n v="311"/>
    <n v="12.150418006430868"/>
    <n v="2.6100000000000003"/>
    <n v="704"/>
    <n v="330"/>
    <n v="29.777887556700275"/>
    <n v="7.9469904452577804"/>
    <n v="12.393272727272727"/>
    <n v="3.4021515151515151"/>
    <n v="2018"/>
    <x v="4"/>
  </r>
  <r>
    <n v="6192"/>
    <s v="南昌金盘路店"/>
    <x v="5"/>
    <s v="直营"/>
    <m/>
    <x v="3"/>
    <d v="2016-01-23T00:00:00"/>
    <d v="2016-01-23T00:00:00"/>
    <n v="10851.3643220181"/>
    <n v="0.26704487328500398"/>
    <n v="2897.80121034273"/>
    <n v="9509.15"/>
    <n v="0.241263414711094"/>
    <n v="2294.21"/>
    <n v="330"/>
    <n v="27.815606060606058"/>
    <n v="5.952151515151515"/>
    <n v="1439"/>
    <n v="330"/>
    <n v="29.729765265803014"/>
    <n v="7.9391813981992598"/>
    <n v="28.815606060606058"/>
    <n v="6.952151515151515"/>
    <n v="2016"/>
    <x v="1"/>
  </r>
  <r>
    <n v="6312"/>
    <s v="南昌东华大道店"/>
    <x v="5"/>
    <s v="直营"/>
    <m/>
    <x v="3"/>
    <d v="2016-04-30T00:00:00"/>
    <d v="2016-04-30T00:00:00"/>
    <n v="10838.743205577401"/>
    <n v="0.27118417804336198"/>
    <n v="2939.29566722759"/>
    <n v="9498.09"/>
    <n v="0.29105009533495702"/>
    <n v="2764.42"/>
    <n v="330"/>
    <n v="27.782090909090911"/>
    <n v="7.3770303030303026"/>
    <n v="1341"/>
    <n v="330"/>
    <n v="29.69518686459562"/>
    <n v="8.0528648417194244"/>
    <n v="28.782090909090911"/>
    <n v="8.3770303030303026"/>
    <n v="2016"/>
    <x v="1"/>
  </r>
  <r>
    <n v="8709"/>
    <s v="石家庄天润二店"/>
    <x v="9"/>
    <s v="控股"/>
    <s v="河北新兴"/>
    <x v="26"/>
    <d v="2014-01-01T00:00:00"/>
    <d v="2019-09-07T00:00:00"/>
    <n v="10797.6253521127"/>
    <n v="0.262030008050047"/>
    <n v="2829.3018579354798"/>
    <n v="913.2"/>
    <n v="0.13885238720981199"/>
    <n v="126.8"/>
    <n v="71"/>
    <n v="11.861971830985917"/>
    <n v="0.78591549295774654"/>
    <n v="116"/>
    <n v="81"/>
    <n v="29.582535211267672"/>
    <n v="7.7515119395492595"/>
    <n v="11.274074074074075"/>
    <n v="1.565432098765432"/>
    <n v="2014"/>
    <x v="0"/>
  </r>
  <r>
    <n v="8679"/>
    <s v="石家庄正定聚康店"/>
    <x v="9"/>
    <s v="控股"/>
    <s v="河北新兴"/>
    <x v="26"/>
    <d v="2017-02-03T00:00:00"/>
    <d v="2019-09-07T00:00:00"/>
    <n v="10778.060666666701"/>
    <n v="0.27805349270656099"/>
    <n v="2996.87741296987"/>
    <n v="962.9"/>
    <n v="0.230543150898328"/>
    <n v="221.99"/>
    <n v="75"/>
    <n v="11.838666666666667"/>
    <n v="1.9598666666666666"/>
    <n v="116"/>
    <n v="81"/>
    <n v="29.528933333333427"/>
    <n v="8.2106230492325203"/>
    <n v="11.887654320987654"/>
    <n v="2.7406172839506175"/>
    <n v="2017"/>
    <x v="2"/>
  </r>
  <r>
    <n v="6031"/>
    <s v="淮安区南门大街店"/>
    <x v="3"/>
    <s v="直营"/>
    <m/>
    <x v="0"/>
    <d v="2015-07-25T00:00:00"/>
    <d v="2015-07-25T00:00:00"/>
    <n v="10773.761"/>
    <n v="0.27370716599725098"/>
    <n v="2948.8555904417099"/>
    <n v="7430.18"/>
    <n v="0.28194067976818898"/>
    <n v="2094.87"/>
    <n v="330"/>
    <n v="21.515696969696972"/>
    <n v="5.3480909090909083"/>
    <n v="1621"/>
    <n v="330"/>
    <n v="29.517153424657536"/>
    <n v="8.0790564121690682"/>
    <n v="22.515696969696972"/>
    <n v="6.3480909090909083"/>
    <n v="2015"/>
    <x v="0"/>
  </r>
  <r>
    <n v="5423"/>
    <s v="常德人民西路店"/>
    <x v="0"/>
    <s v="直营"/>
    <m/>
    <x v="0"/>
    <d v="2011-09-28T00:00:00"/>
    <d v="2011-09-28T00:00:00"/>
    <n v="10759.4"/>
    <n v="0.26535370814157699"/>
    <n v="2855.0466873784799"/>
    <n v="5379.7"/>
    <n v="0.31226648326114798"/>
    <n v="1679.9"/>
    <n v="330"/>
    <n v="15.302121212121211"/>
    <n v="4.0906060606060608"/>
    <n v="3017"/>
    <n v="330"/>
    <n v="29.47780821917808"/>
    <n v="7.8220457188451507"/>
    <n v="16.302121212121211"/>
    <n v="5.0906060606060608"/>
    <n v="2011"/>
    <x v="0"/>
  </r>
  <r>
    <n v="5170"/>
    <s v="益阳桃花仑店"/>
    <x v="0"/>
    <s v="直营"/>
    <m/>
    <x v="0"/>
    <d v="2010-11-27T00:00:00"/>
    <d v="2010-11-27T00:00:00"/>
    <n v="10738.3"/>
    <n v="0.26034758023940802"/>
    <n v="2795.69042088484"/>
    <n v="5369.15"/>
    <n v="0.28746077125802"/>
    <n v="1543.42"/>
    <n v="330"/>
    <n v="15.270151515151515"/>
    <n v="3.6770303030303033"/>
    <n v="3322"/>
    <n v="330"/>
    <n v="29.419999999999998"/>
    <n v="7.6594258106433974"/>
    <n v="16.270151515151515"/>
    <n v="4.6770303030303033"/>
    <n v="2010"/>
    <x v="0"/>
  </r>
  <r>
    <n v="6762"/>
    <s v="南通星明路店"/>
    <x v="3"/>
    <s v="收购"/>
    <s v="江苏南通"/>
    <x v="48"/>
    <d v="2015-03-01T00:00:00"/>
    <d v="2017-04-07T00:00:00"/>
    <n v="10735.829"/>
    <n v="0.25571856116741898"/>
    <n v="2745.35074481945"/>
    <n v="7404.02"/>
    <n v="0.22700776064894501"/>
    <n v="1680.77"/>
    <n v="330"/>
    <n v="21.436424242424245"/>
    <n v="4.0932424242424243"/>
    <n v="999"/>
    <n v="330"/>
    <n v="29.4132301369863"/>
    <n v="7.5215088899163014"/>
    <n v="22.436424242424245"/>
    <n v="5.0932424242424243"/>
    <n v="2015"/>
    <x v="0"/>
  </r>
  <r>
    <n v="8307"/>
    <s v="南昌二七北路农贸市场店"/>
    <x v="5"/>
    <s v="直营"/>
    <m/>
    <x v="0"/>
    <d v="2018-09-29T00:00:00"/>
    <d v="2018-09-29T00:00:00"/>
    <n v="10731.6225825826"/>
    <n v="0.27985100450591799"/>
    <n v="3003.25535971413"/>
    <n v="7531.36"/>
    <n v="0.314412005268637"/>
    <n v="2367.9499999999998"/>
    <n v="330"/>
    <n v="21.822303030303029"/>
    <n v="6.1756060606060599"/>
    <n v="459"/>
    <n v="330"/>
    <n v="29.401705705705755"/>
    <n v="8.2280968759291238"/>
    <n v="22.822303030303029"/>
    <n v="7.1756060606060599"/>
    <n v="2018"/>
    <x v="4"/>
  </r>
  <r>
    <n v="6943"/>
    <s v="武汉正义路店"/>
    <x v="8"/>
    <s v="直营"/>
    <m/>
    <x v="9"/>
    <d v="2013-06-29T00:00:00"/>
    <d v="2013-06-29T00:00:00"/>
    <n v="10661.155500000001"/>
    <n v="0.24472075222293399"/>
    <n v="2609.00599352567"/>
    <n v="9270.57"/>
    <n v="0.26641188190154402"/>
    <n v="2469.79"/>
    <n v="330"/>
    <n v="27.092636363636363"/>
    <n v="6.4842121212121215"/>
    <n v="2377"/>
    <n v="330"/>
    <n v="29.208645205479453"/>
    <n v="7.1479616260977261"/>
    <n v="28.092636363636363"/>
    <n v="7.4842121212121215"/>
    <n v="2013"/>
    <x v="0"/>
  </r>
  <r>
    <n v="8138"/>
    <s v="高安赤土板路店"/>
    <x v="5"/>
    <s v="控股"/>
    <s v="江西天顺"/>
    <x v="18"/>
    <d v="2016-02-03T00:00:00"/>
    <d v="2018-10-22T00:00:00"/>
    <n v="10655.7264690213"/>
    <n v="0.25551852803231501"/>
    <n v="2722.73554247931"/>
    <n v="5619.39"/>
    <n v="0.26877828376389601"/>
    <n v="1510.37"/>
    <n v="275"/>
    <n v="19.434145454545455"/>
    <n v="4.4922545454545455"/>
    <n v="436"/>
    <n v="330"/>
    <n v="29.19377114800356"/>
    <n v="7.4595494314501645"/>
    <n v="17.028454545454547"/>
    <n v="4.5768787878787878"/>
    <n v="2016"/>
    <x v="1"/>
  </r>
  <r>
    <n v="8999"/>
    <s v="青县家和店"/>
    <x v="9"/>
    <s v="控股"/>
    <s v="河北新兴"/>
    <x v="29"/>
    <d v="2013-03-01T00:00:00"/>
    <d v="2019-09-05T00:00:00"/>
    <n v="10642.707435897401"/>
    <n v="0.266609145976823"/>
    <n v="2837.4431403658"/>
    <n v="494.42"/>
    <n v="0.24614700052586899"/>
    <n v="121.7"/>
    <n v="39"/>
    <n v="11.677435897435897"/>
    <n v="2.1205128205128205"/>
    <n v="118"/>
    <n v="83"/>
    <n v="29.158102564102467"/>
    <n v="7.7738168229199998"/>
    <n v="5.9568674698795183"/>
    <n v="1.4662650602409639"/>
    <n v="2013"/>
    <x v="0"/>
  </r>
  <r>
    <n v="5297"/>
    <s v="南京殷高巷店"/>
    <x v="3"/>
    <s v="直营"/>
    <m/>
    <x v="2"/>
    <d v="2010-03-27T00:00:00"/>
    <d v="2010-03-27T00:00:00"/>
    <n v="10570.717500000001"/>
    <n v="0.25004088211258901"/>
    <n v="2643.1115282629798"/>
    <n v="7290.15"/>
    <n v="0.33332784647778202"/>
    <n v="2430.0100000000002"/>
    <n v="330"/>
    <n v="21.091363636363635"/>
    <n v="6.363666666666667"/>
    <n v="3567"/>
    <n v="330"/>
    <n v="28.960869863013702"/>
    <n v="7.2414014472958348"/>
    <n v="22.091363636363635"/>
    <n v="7.363666666666667"/>
    <n v="2010"/>
    <x v="0"/>
  </r>
  <r>
    <n v="5128"/>
    <s v="张家界天门路店"/>
    <x v="0"/>
    <s v="直营"/>
    <m/>
    <x v="0"/>
    <d v="2010-02-02T00:00:00"/>
    <d v="2010-02-02T00:00:00"/>
    <n v="10561.06"/>
    <n v="0.24858980093942501"/>
    <n v="2625.3718031093199"/>
    <n v="5280.53"/>
    <n v="0.32835719141828601"/>
    <n v="1733.9"/>
    <n v="330"/>
    <n v="15.001606060606061"/>
    <n v="4.2542424242424248"/>
    <n v="3620"/>
    <n v="330"/>
    <n v="28.93441095890411"/>
    <n v="7.1927994605734789"/>
    <n v="16.001606060606061"/>
    <n v="5.2542424242424248"/>
    <n v="2010"/>
    <x v="0"/>
  </r>
  <r>
    <n v="8872"/>
    <s v="石家庄康健店"/>
    <x v="9"/>
    <s v="控股"/>
    <s v="河北新兴"/>
    <x v="26"/>
    <d v="2012-04-27T00:00:00"/>
    <d v="2019-09-07T00:00:00"/>
    <n v="10559.0071333333"/>
    <n v="0.25427344231329602"/>
    <n v="2684.8750912033101"/>
    <n v="943.33"/>
    <n v="0.205071396012"/>
    <n v="193.45"/>
    <n v="75"/>
    <n v="11.577733333333335"/>
    <n v="1.579333333333333"/>
    <n v="116"/>
    <n v="81"/>
    <n v="28.928786666666575"/>
    <n v="7.3558221676803015"/>
    <n v="11.646049382716051"/>
    <n v="2.3882716049382715"/>
    <n v="2012"/>
    <x v="0"/>
  </r>
  <r>
    <n v="7906"/>
    <s v="常德德山大道店"/>
    <x v="0"/>
    <s v="直营"/>
    <m/>
    <x v="0"/>
    <d v="2018-05-31T00:00:00"/>
    <d v="2018-05-31T00:00:00"/>
    <n v="10546.52"/>
    <n v="0.26687556093849502"/>
    <n v="2814.60844094906"/>
    <n v="5273.26"/>
    <n v="0.33541869735230201"/>
    <n v="1768.75"/>
    <n v="330"/>
    <n v="14.979575757575759"/>
    <n v="4.3598484848484844"/>
    <n v="580"/>
    <n v="330"/>
    <n v="28.894575342465753"/>
    <n v="7.7112560026001642"/>
    <n v="15.979575757575759"/>
    <n v="5.3598484848484844"/>
    <n v="2018"/>
    <x v="4"/>
  </r>
  <r>
    <n v="5450"/>
    <s v="徐州复兴北路店"/>
    <x v="3"/>
    <s v="直营"/>
    <m/>
    <x v="0"/>
    <d v="2011-12-30T00:00:00"/>
    <d v="2011-12-30T00:00:00"/>
    <n v="10522.012000000001"/>
    <n v="0.27576044779791398"/>
    <n v="2901.5547408550201"/>
    <n v="7256.56"/>
    <n v="0.29458586437650902"/>
    <n v="2137.6799999999998"/>
    <n v="330"/>
    <n v="20.989575757575757"/>
    <n v="5.477818181818181"/>
    <n v="2924"/>
    <n v="330"/>
    <n v="28.827430136986305"/>
    <n v="7.9494650434384111"/>
    <n v="21.989575757575757"/>
    <n v="6.477818181818181"/>
    <n v="2011"/>
    <x v="0"/>
  </r>
  <r>
    <n v="7092"/>
    <s v="宜昌宝塔河店"/>
    <x v="7"/>
    <s v="直营"/>
    <m/>
    <x v="0"/>
    <d v="2015-04-25T00:00:00"/>
    <d v="2015-04-25T00:00:00"/>
    <n v="10517.328"/>
    <n v="0.27852226870687902"/>
    <n v="2929.3100552943802"/>
    <n v="6573.33"/>
    <n v="0.33736477553994698"/>
    <n v="2217.61"/>
    <n v="330"/>
    <n v="18.919181818181819"/>
    <n v="5.7200303030303035"/>
    <n v="1712"/>
    <n v="330"/>
    <n v="28.81459726027397"/>
    <n v="8.0255070008065204"/>
    <n v="19.919181818181819"/>
    <n v="6.7200303030303035"/>
    <n v="2015"/>
    <x v="0"/>
  </r>
  <r>
    <n v="8878"/>
    <s v="石家庄富强店"/>
    <x v="9"/>
    <s v="控股"/>
    <s v="河北新兴"/>
    <x v="27"/>
    <d v="2010-07-22T00:00:00"/>
    <d v="2019-09-07T00:00:00"/>
    <n v="10485.469999999999"/>
    <n v="0.27871944698539097"/>
    <n v="2922.5043997819098"/>
    <n v="911.78"/>
    <n v="0.27831275088288798"/>
    <n v="253.76"/>
    <n v="73"/>
    <n v="11.490136986301369"/>
    <n v="2.4761643835616436"/>
    <n v="116"/>
    <n v="81"/>
    <n v="28.727315068493148"/>
    <n v="8.006861369265506"/>
    <n v="11.256543209876543"/>
    <n v="3.1328395061728394"/>
    <n v="2010"/>
    <x v="0"/>
  </r>
  <r>
    <n v="5976"/>
    <s v="石门澧阳二路店"/>
    <x v="0"/>
    <s v="直营"/>
    <m/>
    <x v="0"/>
    <d v="2015-06-13T00:00:00"/>
    <d v="2015-06-13T00:00:00"/>
    <n v="10457.892"/>
    <n v="0.26671736327156698"/>
    <n v="2789.3013796188102"/>
    <n v="5809.94"/>
    <n v="0.31440255837409697"/>
    <n v="1826.66"/>
    <n v="330"/>
    <n v="16.605878787878787"/>
    <n v="4.5353333333333339"/>
    <n v="1663"/>
    <n v="330"/>
    <n v="28.651758904109588"/>
    <n v="7.6419215879967402"/>
    <n v="17.605878787878787"/>
    <n v="5.5353333333333339"/>
    <n v="2015"/>
    <x v="0"/>
  </r>
  <r>
    <n v="8716"/>
    <s v="石家庄新乐玉竹店"/>
    <x v="9"/>
    <s v="控股"/>
    <s v="河北新兴"/>
    <x v="26"/>
    <d v="2014-05-08T00:00:00"/>
    <d v="2019-09-07T00:00:00"/>
    <n v="10457.7398684211"/>
    <n v="0.27241549309352803"/>
    <n v="2848.8503628997701"/>
    <n v="946.74"/>
    <n v="0.32360521368063"/>
    <n v="306.37"/>
    <n v="76"/>
    <n v="11.457105263157894"/>
    <n v="3.031184210526316"/>
    <n v="116"/>
    <n v="81"/>
    <n v="28.651342105263289"/>
    <n v="7.8050694873966302"/>
    <n v="11.688148148148148"/>
    <n v="3.7823456790123458"/>
    <n v="2014"/>
    <x v="0"/>
  </r>
  <r>
    <n v="7331"/>
    <s v="宝龙三店"/>
    <x v="3"/>
    <s v="收购"/>
    <s v="江苏大盛"/>
    <x v="11"/>
    <d v="2005-06-01T00:00:00"/>
    <d v="2017-09-01T00:00:00"/>
    <n v="10445.447611276"/>
    <n v="0.27661607208293598"/>
    <n v="2889.3786893792399"/>
    <n v="6651.14"/>
    <n v="0.44056056555718298"/>
    <n v="2930.23"/>
    <n v="330"/>
    <n v="19.154969696969697"/>
    <n v="7.8794848484848483"/>
    <n v="852"/>
    <n v="330"/>
    <n v="28.617664688427396"/>
    <n v="7.9161059982992876"/>
    <n v="20.154969696969697"/>
    <n v="8.8794848484848483"/>
    <n v="2005"/>
    <x v="0"/>
  </r>
  <r>
    <n v="8576"/>
    <s v="泰州市百姓人永新店"/>
    <x v="3"/>
    <s v="控股"/>
    <s v="百姓人"/>
    <x v="21"/>
    <d v="2018-11-24T00:00:00"/>
    <d v="2019-04-18T00:00:00"/>
    <n v="10442.4281557594"/>
    <n v="0.27054864138905899"/>
    <n v="2825.1847503435501"/>
    <n v="2013.26"/>
    <n v="0.262315845941408"/>
    <n v="528.11"/>
    <n v="107"/>
    <n v="17.815514018691587"/>
    <n v="3.9356074766355142"/>
    <n v="258"/>
    <n v="223"/>
    <n v="28.609392207560003"/>
    <n v="7.740232192722055"/>
    <n v="9.0280717488789239"/>
    <n v="2.3682062780269058"/>
    <n v="2018"/>
    <x v="4"/>
  </r>
  <r>
    <n v="5088"/>
    <s v="邵阳城北路店"/>
    <x v="1"/>
    <s v="直营"/>
    <m/>
    <x v="0"/>
    <d v="2008-12-28T00:00:00"/>
    <d v="2008-12-28T00:00:00"/>
    <n v="10403.94"/>
    <n v="0.25012340524190302"/>
    <n v="2602.2689007324402"/>
    <n v="5201.97"/>
    <n v="0.141002351032397"/>
    <n v="733.49"/>
    <n v="330"/>
    <n v="14.763545454545456"/>
    <n v="1.2226969696969698"/>
    <n v="4021"/>
    <n v="330"/>
    <n v="28.503945205479454"/>
    <n v="7.1295038376231235"/>
    <n v="15.763545454545456"/>
    <n v="2.2226969696969698"/>
    <n v="2008"/>
    <x v="0"/>
  </r>
  <r>
    <n v="8027"/>
    <s v="益阳欣百康北站店"/>
    <x v="0"/>
    <s v="收购"/>
    <s v="益阳欣百康"/>
    <x v="19"/>
    <d v="2009-04-08T00:00:00"/>
    <d v="2018-07-19T00:00:00"/>
    <n v="10377.953216374301"/>
    <n v="0.26687556093849502"/>
    <n v="2769.6220860133399"/>
    <n v="4862"/>
    <n v="0.40415055532702598"/>
    <n v="1964.98"/>
    <n v="330"/>
    <n v="13.733333333333333"/>
    <n v="4.9544848484848485"/>
    <n v="531"/>
    <n v="330"/>
    <n v="28.432748538011783"/>
    <n v="7.5880057151050408"/>
    <n v="14.733333333333333"/>
    <n v="5.9544848484848485"/>
    <n v="2009"/>
    <x v="0"/>
  </r>
  <r>
    <n v="6456"/>
    <s v="广生堂第十五药店"/>
    <x v="7"/>
    <s v="直营"/>
    <s v="鄂中广生堂"/>
    <x v="0"/>
    <d v="2016-07-19T00:00:00"/>
    <d v="2016-07-19T00:00:00"/>
    <n v="10377.36"/>
    <n v="0.27965091527459801"/>
    <n v="2902.0382221340001"/>
    <n v="6485.85"/>
    <n v="0.34952242188764798"/>
    <n v="2266.9499999999998"/>
    <n v="330"/>
    <n v="18.654090909090911"/>
    <n v="5.8695454545454542"/>
    <n v="1261"/>
    <n v="330"/>
    <n v="28.431123287671234"/>
    <n v="7.9507896496821919"/>
    <n v="19.654090909090911"/>
    <n v="6.8695454545454542"/>
    <n v="2016"/>
    <x v="1"/>
  </r>
  <r>
    <n v="7764"/>
    <s v="南京金宁广场店"/>
    <x v="3"/>
    <s v="直营"/>
    <m/>
    <x v="20"/>
    <d v="2018-09-01T00:00:00"/>
    <d v="2018-09-01T00:00:00"/>
    <n v="10348.515768802101"/>
    <n v="0.27808036675266901"/>
    <n v="2877.7190603342701"/>
    <n v="4232.71"/>
    <n v="0.31863274356145399"/>
    <n v="1348.68"/>
    <n v="227"/>
    <n v="17.646299559471366"/>
    <n v="4.9413215859030837"/>
    <n v="487"/>
    <n v="330"/>
    <n v="28.352097996718083"/>
    <n v="7.8841618091349863"/>
    <n v="12.82639393939394"/>
    <n v="4.0869090909090913"/>
    <n v="2018"/>
    <x v="4"/>
  </r>
  <r>
    <n v="5398"/>
    <s v="南昌董家窑店"/>
    <x v="5"/>
    <s v="直营"/>
    <m/>
    <x v="9"/>
    <d v="2011-07-30T00:00:00"/>
    <d v="2011-07-30T00:00:00"/>
    <n v="10339.136425389701"/>
    <n v="0.27973598792198801"/>
    <n v="2892.2285422165901"/>
    <n v="9060.2800000000007"/>
    <n v="0.19798615495326899"/>
    <n v="1793.81"/>
    <n v="330"/>
    <n v="26.455393939393943"/>
    <n v="4.4357878787878784"/>
    <n v="3077"/>
    <n v="330"/>
    <n v="28.326401165451234"/>
    <n v="7.9239138142920273"/>
    <n v="27.455393939393943"/>
    <n v="5.4357878787878784"/>
    <n v="2011"/>
    <x v="0"/>
  </r>
  <r>
    <n v="6981"/>
    <s v="武汉江汉四路店"/>
    <x v="8"/>
    <s v="直营"/>
    <m/>
    <x v="9"/>
    <d v="2014-11-15T00:00:00"/>
    <d v="2014-11-15T00:00:00"/>
    <n v="10318.5015"/>
    <n v="0.25961563050652398"/>
    <n v="2678.84427280501"/>
    <n v="8972.61"/>
    <n v="0.29291588512149802"/>
    <n v="2628.22"/>
    <n v="330"/>
    <n v="26.189727272727275"/>
    <n v="6.9643030303030296"/>
    <n v="1873"/>
    <n v="330"/>
    <n v="28.269867123287671"/>
    <n v="7.3392993775479729"/>
    <n v="27.189727272727275"/>
    <n v="7.9643030303030296"/>
    <n v="2014"/>
    <x v="0"/>
  </r>
  <r>
    <n v="6212"/>
    <s v="南京北沿路店"/>
    <x v="3"/>
    <s v="直营"/>
    <s v="江苏开心"/>
    <x v="0"/>
    <d v="2016-03-22T00:00:00"/>
    <d v="2016-03-22T00:00:00"/>
    <n v="10312.284"/>
    <n v="0.27597329276139398"/>
    <n v="2845.9149713706402"/>
    <n v="7111.92"/>
    <n v="0.27171143657409003"/>
    <n v="1932.39"/>
    <n v="330"/>
    <n v="20.551272727272728"/>
    <n v="4.8557272727272727"/>
    <n v="1380"/>
    <n v="330"/>
    <n v="28.252832876712329"/>
    <n v="7.7970273188236714"/>
    <n v="21.551272727272728"/>
    <n v="5.8557272727272727"/>
    <n v="2016"/>
    <x v="1"/>
  </r>
  <r>
    <n v="5547"/>
    <s v="常德武陵大道店"/>
    <x v="0"/>
    <s v="直营"/>
    <m/>
    <x v="0"/>
    <d v="2012-06-09T00:00:00"/>
    <d v="2012-06-09T00:00:00"/>
    <n v="10311.92"/>
    <n v="0.26666274407458601"/>
    <n v="2749.8048838775999"/>
    <n v="5155.96"/>
    <n v="0.36964212290242698"/>
    <n v="1905.86"/>
    <n v="330"/>
    <n v="14.624121212121212"/>
    <n v="4.7753333333333332"/>
    <n v="2762"/>
    <n v="330"/>
    <n v="28.251835616438356"/>
    <n v="7.5337120106235611"/>
    <n v="15.624121212121212"/>
    <n v="5.7753333333333332"/>
    <n v="2012"/>
    <x v="0"/>
  </r>
  <r>
    <n v="7279"/>
    <s v="增城金竹一店"/>
    <x v="6"/>
    <s v="收购"/>
    <s v="益荔康信"/>
    <x v="10"/>
    <d v="2012-06-25T00:00:00"/>
    <d v="2018-05-28T00:00:00"/>
    <n v="10310.985000000001"/>
    <n v="0.273982834303588"/>
    <n v="2825.03289476178"/>
    <n v="6873.99"/>
    <n v="0.240180739279516"/>
    <n v="1651"/>
    <n v="330"/>
    <n v="19.830272727272728"/>
    <n v="4.0030303030303029"/>
    <n v="583"/>
    <n v="330"/>
    <n v="28.24927397260274"/>
    <n v="7.739816150032274"/>
    <n v="20.830272727272728"/>
    <n v="5.0030303030303029"/>
    <n v="2012"/>
    <x v="0"/>
  </r>
  <r>
    <n v="5022"/>
    <s v="汉寿太子庙店"/>
    <x v="0"/>
    <s v="直营"/>
    <m/>
    <x v="0"/>
    <d v="2004-03-28T00:00:00"/>
    <d v="2004-03-28T00:00:00"/>
    <n v="10288.5"/>
    <n v="0.26687556093849502"/>
    <n v="2745.7492087157102"/>
    <n v="5144.25"/>
    <n v="0.42454196432910501"/>
    <n v="2183.9499999999998"/>
    <n v="330"/>
    <n v="14.588636363636363"/>
    <n v="5.6180303030303023"/>
    <n v="5757"/>
    <n v="330"/>
    <n v="28.187671232876713"/>
    <n v="7.5226005718238635"/>
    <n v="15.588636363636363"/>
    <n v="6.6180303030303023"/>
    <n v="2004"/>
    <x v="0"/>
  </r>
  <r>
    <n v="9104"/>
    <s v="为民第三十八店"/>
    <x v="9"/>
    <s v="控股"/>
    <s v="河北新兴"/>
    <x v="29"/>
    <d v="2017-07-01T00:00:00"/>
    <d v="2019-08-29T00:00:00"/>
    <n v="10282.368205128199"/>
    <n v="0.27"/>
    <n v="2776.2394153846199"/>
    <n v="477.68"/>
    <n v="0.31169402110199301"/>
    <n v="148.88999999999999"/>
    <n v="39"/>
    <n v="11.248205128205129"/>
    <n v="2.8176923076923073"/>
    <n v="125"/>
    <n v="90"/>
    <n v="28.170871794871779"/>
    <n v="7.6061353846153965"/>
    <n v="5.307555555555556"/>
    <n v="1.6543333333333332"/>
    <n v="2017"/>
    <x v="2"/>
  </r>
  <r>
    <n v="5339"/>
    <s v="南昌胜利路店"/>
    <x v="5"/>
    <s v="直营"/>
    <m/>
    <x v="9"/>
    <d v="2010-03-27T00:00:00"/>
    <d v="2010-03-27T00:00:00"/>
    <n v="10269.868634435999"/>
    <n v="0.27090916807401599"/>
    <n v="2782.2015679844999"/>
    <n v="8999.58"/>
    <n v="0.27337609088424097"/>
    <n v="2460.27"/>
    <n v="330"/>
    <n v="26.271454545454546"/>
    <n v="6.4553636363636366"/>
    <n v="3567"/>
    <n v="330"/>
    <n v="28.136626395715066"/>
    <n v="7.6224700492726027"/>
    <n v="27.271454545454546"/>
    <n v="7.4553636363636366"/>
    <n v="2010"/>
    <x v="0"/>
  </r>
  <r>
    <n v="8867"/>
    <s v="石家庄赵州店"/>
    <x v="9"/>
    <s v="控股"/>
    <s v="河北新兴"/>
    <x v="26"/>
    <d v="2010-02-10T00:00:00"/>
    <d v="2019-09-07T00:00:00"/>
    <n v="10259.7541549296"/>
    <n v="0.27871944698539097"/>
    <n v="2859.5930042680402"/>
    <n v="867.71"/>
    <n v="0.23064157379769701"/>
    <n v="200.13"/>
    <n v="71"/>
    <n v="11.221267605633804"/>
    <n v="1.8187323943661973"/>
    <n v="116"/>
    <n v="81"/>
    <n v="28.108915492957809"/>
    <n v="7.834501381556275"/>
    <n v="10.71246913580247"/>
    <n v="2.4707407407407409"/>
    <n v="2010"/>
    <x v="0"/>
  </r>
  <r>
    <n v="6277"/>
    <s v="乡亲翁源建设路二店"/>
    <x v="6"/>
    <s v="直营"/>
    <s v="韶关乡亲"/>
    <x v="0"/>
    <d v="2016-03-26T00:00:00"/>
    <d v="2016-03-26T00:00:00"/>
    <n v="10239.51"/>
    <n v="0.280390759479624"/>
    <n v="2871.0639855991999"/>
    <n v="6826.34"/>
    <n v="0.29047923191637098"/>
    <n v="1982.91"/>
    <n v="330"/>
    <n v="19.685878787878789"/>
    <n v="5.0088181818181825"/>
    <n v="1376"/>
    <n v="330"/>
    <n v="28.053452054794523"/>
    <n v="7.8659287276690408"/>
    <n v="20.685878787878789"/>
    <n v="6.0088181818181825"/>
    <n v="2016"/>
    <x v="1"/>
  </r>
  <r>
    <n v="7793"/>
    <s v="韶关金贝苑店"/>
    <x v="6"/>
    <s v="直营"/>
    <m/>
    <x v="0"/>
    <d v="2018-03-24T00:00:00"/>
    <d v="2018-03-24T00:00:00"/>
    <n v="10228.876482886601"/>
    <n v="0.27355583382721399"/>
    <n v="2798.1688353916202"/>
    <n v="5161.04"/>
    <n v="0.30669206206500998"/>
    <n v="1582.85"/>
    <n v="320"/>
    <n v="15.128250000000001"/>
    <n v="3.9464062499999999"/>
    <n v="648"/>
    <n v="330"/>
    <n v="28.024319131196165"/>
    <n v="7.6662159873743017"/>
    <n v="15.639515151515152"/>
    <n v="4.796515151515151"/>
    <n v="2018"/>
    <x v="4"/>
  </r>
  <r>
    <n v="7195"/>
    <s v="应城大智店"/>
    <x v="8"/>
    <s v="收购"/>
    <s v="湖北孝感"/>
    <x v="52"/>
    <d v="2015-12-01T00:00:00"/>
    <d v="2017-06-29T00:00:00"/>
    <n v="10177.77"/>
    <n v="0.264081179132998"/>
    <n v="2687.7575025444498"/>
    <n v="6785.18"/>
    <n v="0.29215879313444898"/>
    <n v="1982.35"/>
    <n v="330"/>
    <n v="19.561151515151515"/>
    <n v="5.0071212121212119"/>
    <n v="916"/>
    <n v="330"/>
    <n v="27.884301369863014"/>
    <n v="7.363719185053287"/>
    <n v="20.561151515151515"/>
    <n v="6.0071212121212119"/>
    <n v="2015"/>
    <x v="0"/>
  </r>
  <r>
    <n v="8385"/>
    <s v="如东珠江路店"/>
    <x v="3"/>
    <s v="控股"/>
    <s v="江苏如东"/>
    <x v="23"/>
    <d v="2016-08-03T00:00:00"/>
    <d v="2018-08-29T00:00:00"/>
    <n v="10173.072011173201"/>
    <n v="0.24686634011238601"/>
    <n v="2511.38905509807"/>
    <n v="6881.36"/>
    <n v="0.29519455456479499"/>
    <n v="2031.34"/>
    <n v="330"/>
    <n v="19.85260606060606"/>
    <n v="5.1555757575757575"/>
    <n v="490"/>
    <n v="330"/>
    <n v="27.871430167597811"/>
    <n v="6.8805179591727947"/>
    <n v="20.85260606060606"/>
    <n v="6.1555757575757575"/>
    <n v="2016"/>
    <x v="1"/>
  </r>
  <r>
    <n v="8687"/>
    <s v="石家庄高柱店"/>
    <x v="9"/>
    <s v="控股"/>
    <s v="河北新兴"/>
    <x v="27"/>
    <d v="2013-08-08T00:00:00"/>
    <d v="2019-09-07T00:00:00"/>
    <n v="10161.285"/>
    <n v="0.231203986808103"/>
    <n v="2349.3296030933798"/>
    <n v="883.59"/>
    <n v="0.12921151212666501"/>
    <n v="114.17"/>
    <n v="73"/>
    <n v="11.103972602739727"/>
    <n v="0.56397260273972605"/>
    <n v="116"/>
    <n v="81"/>
    <n v="27.839136986301369"/>
    <n v="6.4365194605298077"/>
    <n v="10.90851851851852"/>
    <n v="1.4095061728395062"/>
    <n v="2013"/>
    <x v="0"/>
  </r>
  <r>
    <n v="8793"/>
    <s v="石家庄博康店"/>
    <x v="9"/>
    <s v="控股"/>
    <s v="河北新兴"/>
    <x v="26"/>
    <d v="2013-04-15T00:00:00"/>
    <d v="2019-09-07T00:00:00"/>
    <n v="10134.7023076923"/>
    <n v="0.277902537446237"/>
    <n v="2816.4594875699299"/>
    <n v="941.64"/>
    <n v="0.26964657406227399"/>
    <n v="253.91"/>
    <n v="78"/>
    <n v="11.072307692307692"/>
    <n v="2.2552564102564103"/>
    <n v="116"/>
    <n v="81"/>
    <n v="27.76630769230767"/>
    <n v="7.7163273632052878"/>
    <n v="11.625185185185185"/>
    <n v="3.1346913580246913"/>
    <n v="2013"/>
    <x v="0"/>
  </r>
  <r>
    <n v="5094"/>
    <s v="常德甘露寺店"/>
    <x v="0"/>
    <s v="直营"/>
    <m/>
    <x v="0"/>
    <d v="2009-05-23T00:00:00"/>
    <d v="2009-05-23T00:00:00"/>
    <n v="10119.540000000001"/>
    <n v="0.25441533172004199"/>
    <n v="2574.5661259542298"/>
    <n v="5059.7700000000004"/>
    <n v="0.320143010453044"/>
    <n v="1619.85"/>
    <n v="330"/>
    <n v="14.332636363636365"/>
    <n v="3.9086363636363632"/>
    <n v="3875"/>
    <n v="330"/>
    <n v="27.724767123287673"/>
    <n v="7.0536058245321369"/>
    <n v="15.332636363636365"/>
    <n v="4.9086363636363632"/>
    <n v="2009"/>
    <x v="0"/>
  </r>
  <r>
    <n v="8144"/>
    <s v="永丰欧阳修大道店"/>
    <x v="5"/>
    <s v="控股"/>
    <s v="江西天顺"/>
    <x v="18"/>
    <d v="2016-10-08T00:00:00"/>
    <d v="2018-10-22T00:00:00"/>
    <n v="10112.0798400208"/>
    <n v="0.25551852803231501"/>
    <n v="2583.8237560673701"/>
    <n v="5293.91"/>
    <n v="0.24741448192356899"/>
    <n v="1309.79"/>
    <n v="273"/>
    <n v="18.391611721611721"/>
    <n v="3.797765567765568"/>
    <n v="436"/>
    <n v="330"/>
    <n v="27.704328328824111"/>
    <n v="7.0789691947051239"/>
    <n v="16.042151515151513"/>
    <n v="3.969060606060606"/>
    <n v="2016"/>
    <x v="1"/>
  </r>
  <r>
    <n v="8950"/>
    <s v="邯郸开元店"/>
    <x v="9"/>
    <s v="控股"/>
    <s v="河北新兴"/>
    <x v="28"/>
    <d v="2012-01-01T00:00:00"/>
    <d v="2019-09-03T00:00:00"/>
    <n v="10106.767580645201"/>
    <n v="0.218036789596876"/>
    <n v="2203.6471564856602"/>
    <n v="373.21"/>
    <n v="0.37413252592374302"/>
    <n v="139.63"/>
    <n v="31"/>
    <n v="11.039032258064516"/>
    <n v="3.5041935483870965"/>
    <n v="120"/>
    <n v="85"/>
    <n v="27.689774193548494"/>
    <n v="6.0373894698237267"/>
    <n v="4.3907058823529406"/>
    <n v="1.642705882352941"/>
    <n v="2012"/>
    <x v="0"/>
  </r>
  <r>
    <n v="6819"/>
    <s v="宁乡沿河北路店"/>
    <x v="4"/>
    <s v="收购"/>
    <s v="宁乡九芝堂"/>
    <x v="6"/>
    <d v="2010-12-03T00:00:00"/>
    <d v="2017-04-27T00:00:00"/>
    <n v="10088.459999999999"/>
    <n v="0.23629134245831601"/>
    <n v="2383.8157567370199"/>
    <n v="5604.7"/>
    <n v="0.346473495459168"/>
    <n v="1941.88"/>
    <n v="330"/>
    <n v="15.983939393939394"/>
    <n v="4.8844848484848491"/>
    <n v="979"/>
    <n v="330"/>
    <n v="27.63961643835616"/>
    <n v="6.5310020732521092"/>
    <n v="16.983939393939394"/>
    <n v="5.8844848484848491"/>
    <n v="2010"/>
    <x v="0"/>
  </r>
  <r>
    <n v="7429"/>
    <s v="南雄大城门花园店"/>
    <x v="6"/>
    <s v="直营"/>
    <m/>
    <x v="0"/>
    <d v="2017-11-18T00:00:00"/>
    <d v="2017-11-18T00:00:00"/>
    <n v="10075.6556137725"/>
    <n v="0.27349480407726301"/>
    <n v="2755.63945803867"/>
    <n v="6146.61"/>
    <n v="0.26849596769601503"/>
    <n v="1650.34"/>
    <n v="330"/>
    <n v="17.626090909090909"/>
    <n v="4.0010303030303032"/>
    <n v="774"/>
    <n v="330"/>
    <n v="27.604535928143836"/>
    <n v="7.5496971453114243"/>
    <n v="18.626090909090909"/>
    <n v="5.0010303030303032"/>
    <n v="2017"/>
    <x v="2"/>
  </r>
  <r>
    <n v="7790"/>
    <s v="韶关御景园店"/>
    <x v="6"/>
    <s v="直营"/>
    <m/>
    <x v="0"/>
    <d v="2018-03-31T00:00:00"/>
    <d v="2018-03-31T00:00:00"/>
    <n v="10070.025"/>
    <n v="0.27760293980134498"/>
    <n v="2795.4685438730398"/>
    <n v="6713.35"/>
    <n v="0.28890196399710999"/>
    <n v="1939.5"/>
    <n v="330"/>
    <n v="19.343484848484849"/>
    <n v="4.877272727272727"/>
    <n v="641"/>
    <n v="330"/>
    <n v="27.589109589041094"/>
    <n v="7.6588179284192872"/>
    <n v="20.343484848484849"/>
    <n v="5.877272727272727"/>
    <n v="2018"/>
    <x v="4"/>
  </r>
  <r>
    <n v="6293"/>
    <s v="乡亲曲江中华二路店"/>
    <x v="6"/>
    <s v="直营"/>
    <s v="韶关乡亲"/>
    <x v="0"/>
    <d v="2016-03-25T00:00:00"/>
    <d v="2016-03-25T00:00:00"/>
    <n v="9981.7649999999994"/>
    <n v="0.27911664316639101"/>
    <n v="2786.0767396757701"/>
    <n v="6654.51"/>
    <n v="0.35560995475249102"/>
    <n v="2366.41"/>
    <n v="330"/>
    <n v="19.165181818181818"/>
    <n v="6.1709393939393937"/>
    <n v="1377"/>
    <n v="330"/>
    <n v="27.347301369863011"/>
    <n v="7.6330869580158085"/>
    <n v="20.165181818181818"/>
    <n v="7.1709393939393937"/>
    <n v="2016"/>
    <x v="1"/>
  </r>
  <r>
    <n v="5069"/>
    <s v="桃源八方店"/>
    <x v="0"/>
    <s v="直营"/>
    <m/>
    <x v="0"/>
    <d v="2008-05-17T00:00:00"/>
    <d v="2008-05-17T00:00:00"/>
    <n v="9971.7479999999996"/>
    <n v="0.25846192248602801"/>
    <n v="2577.3171586262001"/>
    <n v="5539.86"/>
    <n v="0.39502622809962701"/>
    <n v="2188.39"/>
    <n v="330"/>
    <n v="15.787454545454544"/>
    <n v="5.6314848484848481"/>
    <n v="4246"/>
    <n v="330"/>
    <n v="27.319857534246573"/>
    <n v="7.0611429003457538"/>
    <n v="16.787454545454544"/>
    <n v="6.6314848484848481"/>
    <n v="2008"/>
    <x v="0"/>
  </r>
  <r>
    <n v="5814"/>
    <s v="南昌南大南院店"/>
    <x v="5"/>
    <s v="直营"/>
    <m/>
    <x v="9"/>
    <d v="2014-08-09T00:00:00"/>
    <d v="2014-08-09T00:00:00"/>
    <n v="9970.3282316780205"/>
    <n v="0.26703095568888902"/>
    <n v="2662.3862762368899"/>
    <n v="8737.09"/>
    <n v="0.34440071007623801"/>
    <n v="3009.06"/>
    <n v="330"/>
    <n v="25.476030303030303"/>
    <n v="8.118363636363636"/>
    <n v="1971"/>
    <n v="330"/>
    <n v="27.315967758021973"/>
    <n v="7.294208975991479"/>
    <n v="26.476030303030303"/>
    <n v="9.118363636363636"/>
    <n v="2014"/>
    <x v="0"/>
  </r>
  <r>
    <n v="7816"/>
    <s v="益阳银城市场店"/>
    <x v="0"/>
    <s v="直营"/>
    <m/>
    <x v="0"/>
    <d v="2018-04-21T00:00:00"/>
    <d v="2018-04-21T00:00:00"/>
    <n v="9937.5812499999993"/>
    <n v="0.26687556093849502"/>
    <n v="2652.0975704656198"/>
    <n v="4574.01"/>
    <n v="0.375685667499634"/>
    <n v="1718.39"/>
    <n v="330"/>
    <n v="12.860636363636365"/>
    <n v="4.2072424242424242"/>
    <n v="620"/>
    <n v="330"/>
    <n v="27.226249999999997"/>
    <n v="7.2660207410016984"/>
    <n v="13.860636363636365"/>
    <n v="5.2072424242424242"/>
    <n v="2018"/>
    <x v="4"/>
  </r>
  <r>
    <n v="7466"/>
    <s v="乳源育才店"/>
    <x v="6"/>
    <s v="直营"/>
    <m/>
    <x v="0"/>
    <d v="2017-11-25T00:00:00"/>
    <d v="2017-11-25T00:00:00"/>
    <n v="9923.61"/>
    <n v="0.28015226902227702"/>
    <n v="2780.12185839216"/>
    <n v="6615.74"/>
    <n v="0.40198980008283303"/>
    <n v="2659.46"/>
    <n v="330"/>
    <n v="19.047696969696968"/>
    <n v="7.0589696969696973"/>
    <n v="767"/>
    <n v="330"/>
    <n v="27.187972602739727"/>
    <n v="7.6167722147730412"/>
    <n v="20.047696969696968"/>
    <n v="8.0589696969696973"/>
    <n v="2017"/>
    <x v="2"/>
  </r>
  <r>
    <n v="7236"/>
    <s v="进贤金三角店"/>
    <x v="5"/>
    <s v="直营"/>
    <m/>
    <x v="4"/>
    <d v="2017-09-23T00:00:00"/>
    <d v="2017-09-23T00:00:00"/>
    <n v="9918.5969999999998"/>
    <n v="0.27611366217442801"/>
    <n v="2738.66014130229"/>
    <n v="7629.69"/>
    <n v="0.297112988863243"/>
    <n v="2266.88"/>
    <n v="330"/>
    <n v="22.120272727272727"/>
    <n v="5.8693333333333335"/>
    <n v="830"/>
    <n v="330"/>
    <n v="27.174238356164384"/>
    <n v="7.5031784693213419"/>
    <n v="23.120272727272727"/>
    <n v="6.8693333333333335"/>
    <n v="2017"/>
    <x v="2"/>
  </r>
  <r>
    <n v="7242"/>
    <s v="武汉长祥路店"/>
    <x v="8"/>
    <s v="直营"/>
    <m/>
    <x v="3"/>
    <d v="2017-07-31T00:00:00"/>
    <d v="2017-07-31T00:00:00"/>
    <n v="9916.4549999999999"/>
    <n v="0.25894029190894402"/>
    <n v="2567.76975240191"/>
    <n v="6610.97"/>
    <n v="0.208340077174756"/>
    <n v="1377.33"/>
    <n v="330"/>
    <n v="19.033242424242424"/>
    <n v="3.1737272727272723"/>
    <n v="884"/>
    <n v="330"/>
    <n v="27.168369863013698"/>
    <n v="7.0349856230189314"/>
    <n v="20.033242424242424"/>
    <n v="4.1737272727272723"/>
    <n v="2017"/>
    <x v="2"/>
  </r>
  <r>
    <n v="7680"/>
    <s v="永州凤凰路店"/>
    <x v="1"/>
    <s v="直营"/>
    <m/>
    <x v="0"/>
    <d v="2018-03-17T00:00:00"/>
    <d v="2018-03-17T00:00:00"/>
    <n v="9908.2155252525299"/>
    <n v="0.27"/>
    <n v="2675.21819181818"/>
    <n v="1189.1300000000001"/>
    <n v="0.18546332192443199"/>
    <n v="220.54"/>
    <n v="99"/>
    <n v="11.011414141414143"/>
    <n v="1.2276767676767677"/>
    <n v="655"/>
    <n v="330"/>
    <n v="27.145795959595972"/>
    <n v="7.3293649090909039"/>
    <n v="3.6034242424242429"/>
    <n v="0.66830303030303029"/>
    <n v="2018"/>
    <x v="4"/>
  </r>
  <r>
    <n v="5181"/>
    <s v="新邵新涟街店"/>
    <x v="1"/>
    <s v="直营"/>
    <m/>
    <x v="0"/>
    <d v="2011-01-28T00:00:00"/>
    <d v="2011-01-28T00:00:00"/>
    <n v="9904.1200000000008"/>
    <n v="0.25855986532182201"/>
    <n v="2560.8079333311598"/>
    <n v="4952.0600000000004"/>
    <n v="0.28429784776436501"/>
    <n v="1407.86"/>
    <n v="330"/>
    <n v="14.006242424242425"/>
    <n v="3.2662424242424235"/>
    <n v="3260"/>
    <n v="330"/>
    <n v="27.134575342465755"/>
    <n v="7.0159121461127665"/>
    <n v="15.006242424242425"/>
    <n v="4.2662424242424235"/>
    <n v="2011"/>
    <x v="0"/>
  </r>
  <r>
    <n v="8703"/>
    <s v="石家庄井陉福泽园店"/>
    <x v="9"/>
    <s v="控股"/>
    <s v="河北新兴"/>
    <x v="26"/>
    <d v="2014-04-27T00:00:00"/>
    <d v="2019-09-07T00:00:00"/>
    <n v="9903.7883333333302"/>
    <n v="0.24541539649265501"/>
    <n v="2430.5421406043301"/>
    <n v="814.01"/>
    <n v="0.27066006560116002"/>
    <n v="220.32"/>
    <n v="69"/>
    <n v="10.797246376811595"/>
    <n v="2.1930434782608694"/>
    <n v="116"/>
    <n v="81"/>
    <n v="27.133666666666659"/>
    <n v="6.6590195632995348"/>
    <n v="10.049506172839505"/>
    <n v="2.7199999999999998"/>
    <n v="2014"/>
    <x v="0"/>
  </r>
  <r>
    <n v="7603"/>
    <s v="广生堂红星北路店"/>
    <x v="7"/>
    <s v="直营"/>
    <m/>
    <x v="0"/>
    <d v="2018-01-27T00:00:00"/>
    <d v="2018-01-27T00:00:00"/>
    <n v="9877.8741316816795"/>
    <n v="0.27929233323545499"/>
    <n v="2758.8145136435201"/>
    <n v="4600.18"/>
    <n v="0.16669130338378099"/>
    <n v="766.81"/>
    <n v="327"/>
    <n v="13.067828746177371"/>
    <n v="1.3449847094801219"/>
    <n v="704"/>
    <n v="330"/>
    <n v="27.062668853922411"/>
    <n v="7.5583959277904658"/>
    <n v="13.939939393939396"/>
    <n v="2.3236666666666665"/>
    <n v="2018"/>
    <x v="4"/>
  </r>
  <r>
    <n v="6512"/>
    <s v="娄底湘中大道店"/>
    <x v="4"/>
    <s v="直营"/>
    <m/>
    <x v="0"/>
    <d v="2016-08-27T00:00:00"/>
    <d v="2016-08-27T00:00:00"/>
    <n v="9873.7559999999994"/>
    <n v="0.231391632277795"/>
    <n v="2284.70451755267"/>
    <n v="5485.42"/>
    <n v="0.32483930127501598"/>
    <n v="1781.88"/>
    <n v="330"/>
    <n v="15.622484848484849"/>
    <n v="4.3996363636363638"/>
    <n v="1222"/>
    <n v="330"/>
    <n v="27.05138630136986"/>
    <n v="6.2594644316511507"/>
    <n v="16.622484848484849"/>
    <n v="5.3996363636363638"/>
    <n v="2016"/>
    <x v="1"/>
  </r>
  <r>
    <n v="5820"/>
    <s v="张家界子午路店"/>
    <x v="0"/>
    <s v="直营"/>
    <m/>
    <x v="0"/>
    <d v="2014-08-30T00:00:00"/>
    <d v="2014-08-30T00:00:00"/>
    <n v="9856.7819999999992"/>
    <n v="0.25762858547775702"/>
    <n v="2539.3888040226202"/>
    <n v="5475.99"/>
    <n v="0.31079129070725098"/>
    <n v="1701.89"/>
    <n v="330"/>
    <n v="15.59390909090909"/>
    <n v="4.1572424242424244"/>
    <n v="1950"/>
    <n v="330"/>
    <n v="27.004882191780819"/>
    <n v="6.9572296000619733"/>
    <n v="16.59390909090909"/>
    <n v="5.1572424242424244"/>
    <n v="2014"/>
    <x v="0"/>
  </r>
  <r>
    <n v="5920"/>
    <s v="南昌站前路店"/>
    <x v="5"/>
    <s v="直营"/>
    <m/>
    <x v="3"/>
    <d v="2015-02-07T00:00:00"/>
    <d v="2015-02-07T00:00:00"/>
    <n v="9801.2440704655601"/>
    <n v="0.271701819734188"/>
    <n v="2663.0158496044101"/>
    <n v="8588.92"/>
    <n v="0.247690047177061"/>
    <n v="2127.39"/>
    <n v="330"/>
    <n v="25.027030303030305"/>
    <n v="5.4466363636363635"/>
    <n v="1789"/>
    <n v="330"/>
    <n v="26.852723480727562"/>
    <n v="7.2959338345326303"/>
    <n v="26.027030303030305"/>
    <n v="6.4466363636363635"/>
    <n v="2015"/>
    <x v="0"/>
  </r>
  <r>
    <n v="6046"/>
    <s v="南昌船山东路店"/>
    <x v="5"/>
    <s v="直营"/>
    <m/>
    <x v="3"/>
    <d v="2015-09-30T00:00:00"/>
    <d v="2015-09-30T00:00:00"/>
    <n v="9785.6559646265796"/>
    <n v="0.26607910343414498"/>
    <n v="2603.7585655828302"/>
    <n v="8575.26"/>
    <n v="0.313326942856543"/>
    <n v="2686.86"/>
    <n v="330"/>
    <n v="24.985636363636363"/>
    <n v="7.1420000000000012"/>
    <n v="1554"/>
    <n v="330"/>
    <n v="26.810016341442683"/>
    <n v="7.1335851111858366"/>
    <n v="25.985636363636363"/>
    <n v="8.1420000000000012"/>
    <n v="2015"/>
    <x v="0"/>
  </r>
  <r>
    <n v="8670"/>
    <s v="平山康宁家园店"/>
    <x v="9"/>
    <s v="控股"/>
    <s v="河北新兴"/>
    <x v="26"/>
    <d v="2016-10-25T00:00:00"/>
    <d v="2019-09-07T00:00:00"/>
    <n v="9770.3142063492105"/>
    <n v="0.23345746234429601"/>
    <n v="2280.9527609207098"/>
    <n v="733.21"/>
    <n v="0.18837713615471699"/>
    <n v="138.12"/>
    <n v="63"/>
    <n v="10.638253968253968"/>
    <n v="1.1923809523809523"/>
    <n v="116"/>
    <n v="81"/>
    <n v="26.767984126984139"/>
    <n v="6.249185646358109"/>
    <n v="9.0519753086419765"/>
    <n v="1.7051851851851851"/>
    <n v="2016"/>
    <x v="1"/>
  </r>
  <r>
    <n v="5620"/>
    <s v="衡阳凯旋花苑店"/>
    <x v="1"/>
    <s v="直营"/>
    <m/>
    <x v="0"/>
    <d v="2012-12-29T00:00:00"/>
    <d v="2012-12-29T00:00:00"/>
    <n v="9710.0400000000009"/>
    <n v="0.26468110007788798"/>
    <n v="2570.0640690003002"/>
    <n v="4855.0200000000004"/>
    <n v="0.26810394189931203"/>
    <n v="1301.6500000000001"/>
    <n v="330"/>
    <n v="13.71218181818182"/>
    <n v="2.9443939393939398"/>
    <n v="2559"/>
    <n v="330"/>
    <n v="26.602849315068497"/>
    <n v="7.0412714219186308"/>
    <n v="14.71218181818182"/>
    <n v="3.9443939393939398"/>
    <n v="2012"/>
    <x v="0"/>
  </r>
  <r>
    <n v="6755"/>
    <s v="徐州王陵路店"/>
    <x v="3"/>
    <s v="直营"/>
    <m/>
    <x v="0"/>
    <d v="2017-03-11T00:00:00"/>
    <d v="2017-03-11T00:00:00"/>
    <n v="9700.5725000000002"/>
    <n v="0.27073341912046001"/>
    <n v="2626.2691603509102"/>
    <n v="6690.05"/>
    <n v="0.209836996733956"/>
    <n v="1403.82"/>
    <n v="330"/>
    <n v="19.272878787878788"/>
    <n v="3.2539999999999996"/>
    <n v="1026"/>
    <n v="330"/>
    <n v="26.576910958904111"/>
    <n v="7.1952579735641375"/>
    <n v="20.272878787878788"/>
    <n v="4.2539999999999996"/>
    <n v="2017"/>
    <x v="2"/>
  </r>
  <r>
    <n v="6261"/>
    <s v="乡亲安全北路店"/>
    <x v="6"/>
    <s v="直营"/>
    <s v="韶关乡亲"/>
    <x v="0"/>
    <d v="2016-03-26T00:00:00"/>
    <d v="2016-03-26T00:00:00"/>
    <n v="9692.07"/>
    <n v="0.27686204323485403"/>
    <n v="2683.36630337523"/>
    <n v="6461.38"/>
    <n v="0.29470329867613398"/>
    <n v="1904.19"/>
    <n v="330"/>
    <n v="18.579939393939394"/>
    <n v="4.7702727272727277"/>
    <n v="1376"/>
    <n v="330"/>
    <n v="26.553616438356162"/>
    <n v="7.3516885023978906"/>
    <n v="19.579939393939394"/>
    <n v="5.7702727272727277"/>
    <n v="2016"/>
    <x v="1"/>
  </r>
  <r>
    <n v="8324"/>
    <s v="南京马道街二店"/>
    <x v="3"/>
    <s v="直营"/>
    <m/>
    <x v="0"/>
    <d v="2018-11-24T00:00:00"/>
    <d v="2018-11-24T00:00:00"/>
    <n v="9681.9832658351697"/>
    <n v="0.27297193059177399"/>
    <n v="2642.90966403228"/>
    <n v="4099.6499999999996"/>
    <n v="0.28309489834498103"/>
    <n v="1160.5899999999999"/>
    <n v="235"/>
    <n v="16.445319148936168"/>
    <n v="3.9386808510638298"/>
    <n v="403"/>
    <n v="330"/>
    <n v="26.525981550233343"/>
    <n v="7.2408483946089861"/>
    <n v="12.423181818181817"/>
    <n v="3.5169393939393938"/>
    <n v="2018"/>
    <x v="4"/>
  </r>
  <r>
    <n v="5745"/>
    <s v="吉首团结东路店"/>
    <x v="0"/>
    <s v="直营"/>
    <m/>
    <x v="0"/>
    <d v="2014-04-29T00:00:00"/>
    <d v="2014-04-29T00:00:00"/>
    <n v="9670.4599999999991"/>
    <n v="0.26687556093849502"/>
    <n v="2580.8094370332801"/>
    <n v="4835.2299999999996"/>
    <n v="0.25219276022030002"/>
    <n v="1219.4100000000001"/>
    <n v="330"/>
    <n v="13.65221212121212"/>
    <n v="2.6951818181818186"/>
    <n v="2073"/>
    <n v="330"/>
    <n v="26.494410958904108"/>
    <n v="7.0707107863925485"/>
    <n v="14.65221212121212"/>
    <n v="3.6951818181818186"/>
    <n v="2014"/>
    <x v="0"/>
  </r>
  <r>
    <n v="6105"/>
    <s v="武汉隆泰吴家山店"/>
    <x v="8"/>
    <s v="直营"/>
    <s v="武汉隆泰"/>
    <x v="9"/>
    <d v="2015-09-25T00:00:00"/>
    <d v="2015-09-25T00:00:00"/>
    <n v="9636.7929999999997"/>
    <n v="0.25391020447956902"/>
    <n v="2446.8800811572801"/>
    <n v="8379.82"/>
    <n v="0.31743163934308899"/>
    <n v="2660.02"/>
    <n v="330"/>
    <n v="24.393393939393938"/>
    <n v="7.0606666666666662"/>
    <n v="1559"/>
    <n v="330"/>
    <n v="26.402172602739725"/>
    <n v="6.7037810442665204"/>
    <n v="25.393393939393938"/>
    <n v="8.0606666666666662"/>
    <n v="2015"/>
    <x v="0"/>
  </r>
  <r>
    <n v="5565"/>
    <s v="抚州临川大道店"/>
    <x v="5"/>
    <s v="直营"/>
    <m/>
    <x v="9"/>
    <d v="2012-08-18T00:00:00"/>
    <d v="2012-08-18T00:00:00"/>
    <n v="9634.8850000000002"/>
    <n v="0.25636063131597298"/>
    <n v="2470.0052012567999"/>
    <n v="7411.45"/>
    <n v="0.23321482301034199"/>
    <n v="1728.46"/>
    <n v="330"/>
    <n v="21.458939393939392"/>
    <n v="4.2377575757575761"/>
    <n v="2692"/>
    <n v="330"/>
    <n v="26.396945205479451"/>
    <n v="6.7671375376898624"/>
    <n v="22.458939393939392"/>
    <n v="5.2377575757575761"/>
    <n v="2012"/>
    <x v="0"/>
  </r>
  <r>
    <n v="5757"/>
    <s v="莲塘万坊店"/>
    <x v="5"/>
    <s v="直营"/>
    <m/>
    <x v="3"/>
    <d v="2014-05-24T00:00:00"/>
    <d v="2014-05-24T00:00:00"/>
    <n v="9604.777"/>
    <n v="0.25185585027773999"/>
    <n v="2419.01927806308"/>
    <n v="7388.29"/>
    <n v="0.199886577272955"/>
    <n v="1476.82"/>
    <n v="330"/>
    <n v="21.388757575757577"/>
    <n v="3.4752121212121212"/>
    <n v="2048"/>
    <n v="330"/>
    <n v="26.314457534246575"/>
    <n v="6.6274500768851512"/>
    <n v="22.388757575757577"/>
    <n v="4.4752121212121212"/>
    <n v="2014"/>
    <x v="0"/>
  </r>
  <r>
    <n v="5737"/>
    <s v="南昌北京东路二店"/>
    <x v="5"/>
    <s v="直营"/>
    <m/>
    <x v="3"/>
    <d v="2014-04-12T00:00:00"/>
    <d v="2014-04-12T00:00:00"/>
    <n v="9604.1104479410806"/>
    <n v="0.272639205971132"/>
    <n v="2618.45704658571"/>
    <n v="8416.17"/>
    <n v="0.31744724738212299"/>
    <n v="2671.69"/>
    <n v="330"/>
    <n v="24.503545454545456"/>
    <n v="7.0960303030303038"/>
    <n v="2090"/>
    <n v="330"/>
    <n v="26.312631364222138"/>
    <n v="7.1738549221526302"/>
    <n v="25.503545454545456"/>
    <n v="8.0960303030303038"/>
    <n v="2014"/>
    <x v="0"/>
  </r>
  <r>
    <n v="5316"/>
    <s v="徐州吴庄路店"/>
    <x v="3"/>
    <s v="直营"/>
    <m/>
    <x v="0"/>
    <d v="2010-09-25T00:00:00"/>
    <d v="2010-09-25T00:00:00"/>
    <n v="9556.8629999999994"/>
    <n v="0.24055688357759"/>
    <n v="2298.9691800579799"/>
    <n v="6590.94"/>
    <n v="0.24386202878496799"/>
    <n v="1607.28"/>
    <n v="330"/>
    <n v="18.972545454545454"/>
    <n v="3.8705454545454545"/>
    <n v="3385"/>
    <n v="330"/>
    <n v="26.183186301369862"/>
    <n v="6.2985456987889856"/>
    <n v="19.972545454545454"/>
    <n v="4.8705454545454545"/>
    <n v="2010"/>
    <x v="0"/>
  </r>
  <r>
    <n v="6977"/>
    <s v="武汉静安街店"/>
    <x v="8"/>
    <s v="直营"/>
    <m/>
    <x v="9"/>
    <d v="2014-09-27T00:00:00"/>
    <d v="2014-09-27T00:00:00"/>
    <n v="9547.8979999999992"/>
    <n v="0.23969188357683099"/>
    <n v="2288.5536558194599"/>
    <n v="8302.52"/>
    <n v="0.22482571556587599"/>
    <n v="1866.62"/>
    <n v="330"/>
    <n v="24.159151515151517"/>
    <n v="4.6564242424242419"/>
    <n v="1922"/>
    <n v="330"/>
    <n v="26.158624657534244"/>
    <n v="6.2700100159437255"/>
    <n v="25.159151515151517"/>
    <n v="5.6564242424242419"/>
    <n v="2014"/>
    <x v="0"/>
  </r>
  <r>
    <n v="8735"/>
    <s v="石家庄鹿泉江河店"/>
    <x v="9"/>
    <s v="控股"/>
    <s v="河北新兴"/>
    <x v="26"/>
    <d v="2014-10-01T00:00:00"/>
    <d v="2019-09-07T00:00:00"/>
    <n v="9507.7190909090896"/>
    <n v="0.27714395477817599"/>
    <n v="2635.0068697745101"/>
    <n v="747.48"/>
    <n v="0.27113768930272403"/>
    <n v="202.67"/>
    <n v="66"/>
    <n v="10.325454545454546"/>
    <n v="2.0707575757575754"/>
    <n v="116"/>
    <n v="81"/>
    <n v="26.048545454545451"/>
    <n v="7.2191969034918086"/>
    <n v="9.2281481481481489"/>
    <n v="2.5020987654320987"/>
    <n v="2014"/>
    <x v="0"/>
  </r>
  <r>
    <n v="8059"/>
    <s v="南京丽岛路二店"/>
    <x v="3"/>
    <s v="直营"/>
    <m/>
    <x v="8"/>
    <d v="2018-06-10T00:00:00"/>
    <d v="2018-06-10T00:00:00"/>
    <n v="9497.7264794264593"/>
    <n v="0.27969722184499202"/>
    <n v="2656.4877101391999"/>
    <n v="4021.63"/>
    <n v="0.184691281893163"/>
    <n v="742.76"/>
    <n v="235"/>
    <n v="16.113319148936171"/>
    <n v="2.1606808510638298"/>
    <n v="570"/>
    <n v="330"/>
    <n v="26.021168436784819"/>
    <n v="7.2780485209293149"/>
    <n v="12.186757575757577"/>
    <n v="2.2507878787878788"/>
    <n v="2018"/>
    <x v="4"/>
  </r>
  <r>
    <n v="9337"/>
    <s v="永州翠竹花园店"/>
    <x v="1"/>
    <s v="直营"/>
    <m/>
    <x v="0"/>
    <d v="2019-01-26T00:00:00"/>
    <d v="2019-01-26T00:00:00"/>
    <n v="9492.8313571428607"/>
    <n v="0.26627086795747901"/>
    <n v="2527.6644448403999"/>
    <n v="2094.4299999999998"/>
    <n v="0.27938388965016703"/>
    <n v="585.15"/>
    <n v="182"/>
    <n v="10.507857142857143"/>
    <n v="2.2151098901098898"/>
    <n v="340"/>
    <n v="305"/>
    <n v="26.007757142857152"/>
    <n v="6.9251080680558905"/>
    <n v="6.8669836065573762"/>
    <n v="1.9185245901639343"/>
    <n v="2019"/>
    <x v="3"/>
  </r>
  <r>
    <n v="7084"/>
    <s v="宜昌金家台店"/>
    <x v="7"/>
    <s v="直营"/>
    <m/>
    <x v="0"/>
    <d v="2013-11-23T00:00:00"/>
    <d v="2013-11-23T00:00:00"/>
    <n v="9491.4560000000001"/>
    <n v="0.27944382375446097"/>
    <n v="2652.32875763722"/>
    <n v="5932.16"/>
    <n v="0.30253904142841698"/>
    <n v="1794.71"/>
    <n v="330"/>
    <n v="16.976242424242425"/>
    <n v="4.4385151515151513"/>
    <n v="2230"/>
    <n v="330"/>
    <n v="26.003989041095892"/>
    <n v="7.2666541305129311"/>
    <n v="17.976242424242425"/>
    <n v="5.4385151515151513"/>
    <n v="2013"/>
    <x v="0"/>
  </r>
  <r>
    <n v="9070"/>
    <s v="唐山大里路店"/>
    <x v="9"/>
    <s v="控股"/>
    <s v="河北新兴"/>
    <x v="28"/>
    <d v="2011-11-01T00:00:00"/>
    <d v="2019-09-03T00:00:00"/>
    <n v="9486.9496428571401"/>
    <n v="0.266609145976823"/>
    <n v="2529.3075422072702"/>
    <n v="316.42"/>
    <n v="0.31388660640920302"/>
    <n v="99.32"/>
    <n v="28"/>
    <n v="10.300714285714287"/>
    <n v="2.5471428571428567"/>
    <n v="120"/>
    <n v="85"/>
    <n v="25.99164285714285"/>
    <n v="6.9296097046774525"/>
    <n v="3.722588235294118"/>
    <n v="1.1684705882352939"/>
    <n v="2011"/>
    <x v="0"/>
  </r>
  <r>
    <n v="6676"/>
    <s v="益阳大海棠二店"/>
    <x v="0"/>
    <s v="直营"/>
    <m/>
    <x v="0"/>
    <d v="2017-04-08T00:00:00"/>
    <d v="2017-04-08T00:00:00"/>
    <n v="9467.8208823529403"/>
    <n v="0.22904823912400099"/>
    <n v="2168.5877014443899"/>
    <n v="4409.67"/>
    <n v="0.24291840432504"/>
    <n v="1071.19"/>
    <n v="330"/>
    <n v="12.362636363636364"/>
    <n v="2.2460303030303033"/>
    <n v="998"/>
    <n v="330"/>
    <n v="25.939235294117644"/>
    <n v="5.9413361683407944"/>
    <n v="13.362636363636364"/>
    <n v="3.2460303030303033"/>
    <n v="2017"/>
    <x v="2"/>
  </r>
  <r>
    <n v="6066"/>
    <s v="湘潭九华吉利西路店"/>
    <x v="4"/>
    <s v="直营"/>
    <m/>
    <x v="0"/>
    <d v="2015-08-31T00:00:00"/>
    <d v="2015-08-31T00:00:00"/>
    <n v="9456.84"/>
    <n v="0.26709416746850501"/>
    <n v="2525.86680668286"/>
    <n v="5253.8"/>
    <n v="0.27185846434961403"/>
    <n v="1428.29"/>
    <n v="330"/>
    <n v="14.920606060606062"/>
    <n v="3.3281515151515153"/>
    <n v="1584"/>
    <n v="330"/>
    <n v="25.909150684931507"/>
    <n v="6.9201830320078352"/>
    <n v="15.920606060606062"/>
    <n v="4.3281515151515153"/>
    <n v="2015"/>
    <x v="0"/>
  </r>
  <r>
    <n v="7021"/>
    <s v="武汉青城华府店"/>
    <x v="8"/>
    <s v="直营"/>
    <s v="武汉厚德堂"/>
    <x v="9"/>
    <d v="2016-01-30T00:00:00"/>
    <d v="2016-01-30T00:00:00"/>
    <n v="9441.1779999999999"/>
    <n v="0.235008162208654"/>
    <n v="2218.7538908647798"/>
    <n v="8209.7199999999993"/>
    <n v="0.27489000842903299"/>
    <n v="2256.77"/>
    <n v="330"/>
    <n v="23.877939393939393"/>
    <n v="5.8386969696969695"/>
    <n v="1432"/>
    <n v="330"/>
    <n v="25.866241095890409"/>
    <n v="6.0787777831911773"/>
    <n v="24.877939393939393"/>
    <n v="6.8386969696969695"/>
    <n v="2016"/>
    <x v="1"/>
  </r>
  <r>
    <n v="5809"/>
    <s v="司湘潭泗洲路店"/>
    <x v="4"/>
    <s v="直营"/>
    <m/>
    <x v="0"/>
    <d v="2014-07-26T00:00:00"/>
    <d v="2014-07-26T00:00:00"/>
    <n v="9433.8719999999994"/>
    <n v="0.26709416746850501"/>
    <n v="2519.73218784444"/>
    <n v="5241.04"/>
    <n v="0.28140025643765398"/>
    <n v="1474.83"/>
    <n v="330"/>
    <n v="14.881939393939394"/>
    <n v="3.4691818181818181"/>
    <n v="1985"/>
    <n v="330"/>
    <n v="25.846224657534243"/>
    <n v="6.9033758571080543"/>
    <n v="15.881939393939394"/>
    <n v="4.4691818181818181"/>
    <n v="2014"/>
    <x v="0"/>
  </r>
  <r>
    <n v="6330"/>
    <s v="湘潭银杏路店"/>
    <x v="4"/>
    <s v="直营"/>
    <m/>
    <x v="0"/>
    <d v="2016-04-28T00:00:00"/>
    <d v="2016-04-28T00:00:00"/>
    <n v="9395.5679999999993"/>
    <n v="0.24881561209206701"/>
    <n v="2337.76400287264"/>
    <n v="5219.76"/>
    <n v="0.222065765475807"/>
    <n v="1159.1300000000001"/>
    <n v="330"/>
    <n v="14.817454545454547"/>
    <n v="2.512515151515152"/>
    <n v="1343"/>
    <n v="330"/>
    <n v="25.741282191780819"/>
    <n v="6.404832884582575"/>
    <n v="15.817454545454547"/>
    <n v="3.512515151515152"/>
    <n v="2016"/>
    <x v="1"/>
  </r>
  <r>
    <n v="6883"/>
    <s v="南昌朱桥东路店"/>
    <x v="5"/>
    <s v="直营"/>
    <m/>
    <x v="4"/>
    <d v="2017-05-20T00:00:00"/>
    <d v="2017-05-20T00:00:00"/>
    <n v="9390.8359999999993"/>
    <n v="0.25376261628917202"/>
    <n v="2383.0431125025402"/>
    <n v="7223.72"/>
    <n v="0.27084659981283898"/>
    <n v="1956.52"/>
    <n v="330"/>
    <n v="20.890060606060608"/>
    <n v="4.9288484848484844"/>
    <n v="956"/>
    <n v="330"/>
    <n v="25.728317808219177"/>
    <n v="6.5288852397329871"/>
    <n v="21.890060606060608"/>
    <n v="5.9288484848484844"/>
    <n v="2017"/>
    <x v="2"/>
  </r>
  <r>
    <n v="5056"/>
    <s v="石门渫阳路店"/>
    <x v="0"/>
    <s v="直营"/>
    <m/>
    <x v="0"/>
    <d v="2007-07-18T00:00:00"/>
    <d v="2007-07-18T00:00:00"/>
    <n v="9384.68"/>
    <n v="0.26387439500014498"/>
    <n v="2476.3767572699599"/>
    <n v="4692.34"/>
    <n v="0.32025386054719002"/>
    <n v="1502.74"/>
    <n v="330"/>
    <n v="13.219212121212122"/>
    <n v="3.5537575757575759"/>
    <n v="4550"/>
    <n v="330"/>
    <n v="25.71145205479452"/>
    <n v="6.784593855534137"/>
    <n v="14.219212121212122"/>
    <n v="4.5537575757575759"/>
    <n v="2007"/>
    <x v="0"/>
  </r>
  <r>
    <n v="8580"/>
    <s v="利川同安六合街店"/>
    <x v="7"/>
    <s v="直营"/>
    <m/>
    <x v="0"/>
    <d v="2018-10-27T00:00:00"/>
    <d v="2018-10-27T00:00:00"/>
    <n v="9384.1541226325608"/>
    <n v="0.27418682231289498"/>
    <n v="2573.0113989790698"/>
    <n v="1483.48"/>
    <n v="0.273323536549195"/>
    <n v="405.47"/>
    <n v="111"/>
    <n v="12.364684684684685"/>
    <n v="2.6528828828828832"/>
    <n v="431"/>
    <n v="330"/>
    <n v="25.710011294883728"/>
    <n v="7.0493462985727939"/>
    <n v="4.4953939393939395"/>
    <n v="1.2286969696969698"/>
    <n v="2018"/>
    <x v="4"/>
  </r>
  <r>
    <n v="6332"/>
    <s v="宁乡楚沩东路店"/>
    <x v="4"/>
    <s v="直营"/>
    <m/>
    <x v="0"/>
    <d v="2016-04-27T00:00:00"/>
    <d v="2016-04-27T00:00:00"/>
    <n v="9381.1319999999996"/>
    <n v="0.23369065034476899"/>
    <n v="2192.2828380501201"/>
    <n v="5211.74"/>
    <n v="0.34482341789882098"/>
    <n v="1797.13"/>
    <n v="330"/>
    <n v="14.793151515151514"/>
    <n v="4.4458484848484856"/>
    <n v="1344"/>
    <n v="330"/>
    <n v="25.701731506849313"/>
    <n v="6.006254350822247"/>
    <n v="15.793151515151514"/>
    <n v="5.4458484848484856"/>
    <n v="2016"/>
    <x v="1"/>
  </r>
  <r>
    <n v="5943"/>
    <s v="永州双洲路店"/>
    <x v="1"/>
    <s v="直营"/>
    <m/>
    <x v="0"/>
    <d v="2015-04-25T00:00:00"/>
    <d v="2015-04-25T00:00:00"/>
    <n v="9380.98"/>
    <n v="0.26627086795747901"/>
    <n v="2497.8816868917502"/>
    <n v="4690.49"/>
    <n v="0.33457272054732001"/>
    <n v="1569.31"/>
    <n v="330"/>
    <n v="13.213606060606059"/>
    <n v="3.7554848484848486"/>
    <n v="1712"/>
    <n v="330"/>
    <n v="25.701315068493148"/>
    <n v="6.8435114709363019"/>
    <n v="14.213606060606059"/>
    <n v="4.7554848484848486"/>
    <n v="2015"/>
    <x v="0"/>
  </r>
  <r>
    <n v="5344"/>
    <s v="南昌永叔路店"/>
    <x v="5"/>
    <s v="直营"/>
    <m/>
    <x v="9"/>
    <d v="2010-07-24T00:00:00"/>
    <d v="2010-07-24T00:00:00"/>
    <n v="9374.3285305371501"/>
    <n v="0.26073190775817201"/>
    <n v="2444.18656171881"/>
    <n v="8214.81"/>
    <n v="0.24192647182345101"/>
    <n v="1987.38"/>
    <n v="330"/>
    <n v="23.893363636363635"/>
    <n v="5.0223636363636368"/>
    <n v="3448"/>
    <n v="330"/>
    <n v="25.683091864485341"/>
    <n v="6.6964015389556435"/>
    <n v="24.893363636363635"/>
    <n v="6.0223636363636368"/>
    <n v="2010"/>
    <x v="0"/>
  </r>
  <r>
    <n v="8816"/>
    <s v="石家庄兴荣店"/>
    <x v="9"/>
    <s v="控股"/>
    <s v="河北新兴"/>
    <x v="26"/>
    <d v="2006-01-10T00:00:00"/>
    <d v="2019-09-07T00:00:00"/>
    <n v="9344.4607377049197"/>
    <n v="0.24937923645985199"/>
    <n v="2330.3144838979201"/>
    <n v="678.99"/>
    <n v="0.41594132461450101"/>
    <n v="282.42"/>
    <n v="61"/>
    <n v="10.130983606557377"/>
    <n v="3.6298360655737705"/>
    <n v="116"/>
    <n v="81"/>
    <n v="25.601262295081973"/>
    <n v="6.3844232435559451"/>
    <n v="8.3825925925925926"/>
    <n v="3.4866666666666668"/>
    <n v="2006"/>
    <x v="0"/>
  </r>
  <r>
    <n v="6509"/>
    <s v="徐州祥和路店"/>
    <x v="3"/>
    <s v="直营"/>
    <m/>
    <x v="0"/>
    <d v="2016-08-20T00:00:00"/>
    <d v="2016-08-20T00:00:00"/>
    <n v="9290.5125000000007"/>
    <n v="0.27682210719274802"/>
    <n v="2571.8192471505699"/>
    <n v="6407.25"/>
    <n v="0.25924382535409102"/>
    <n v="1661.04"/>
    <n v="330"/>
    <n v="18.415909090909089"/>
    <n v="4.0334545454545454"/>
    <n v="1229"/>
    <n v="330"/>
    <n v="25.453458904109592"/>
    <n v="7.0460801291796438"/>
    <n v="19.415909090909089"/>
    <n v="5.0334545454545454"/>
    <n v="2016"/>
    <x v="1"/>
  </r>
  <r>
    <n v="8244"/>
    <s v="泰州市百姓人瑞峰店"/>
    <x v="3"/>
    <s v="控股"/>
    <s v="百姓人"/>
    <x v="21"/>
    <d v="2018-09-01T00:00:00"/>
    <d v="2019-04-18T00:00:00"/>
    <n v="9287.4709135353205"/>
    <n v="0.27985721560922699"/>
    <n v="2599.16574991368"/>
    <n v="1907.73"/>
    <n v="0.21803924035371899"/>
    <n v="415.96"/>
    <n v="114"/>
    <n v="15.734473684210528"/>
    <n v="2.6487719298245613"/>
    <n v="258"/>
    <n v="223"/>
    <n v="25.445125790507728"/>
    <n v="7.1210020545580273"/>
    <n v="8.5548430493273546"/>
    <n v="1.8652914798206277"/>
    <n v="2018"/>
    <x v="4"/>
  </r>
  <r>
    <n v="9020"/>
    <s v="沧州文承苑店"/>
    <x v="9"/>
    <s v="控股"/>
    <s v="河北新兴"/>
    <x v="28"/>
    <d v="2016-11-09T00:00:00"/>
    <d v="2019-09-05T00:00:00"/>
    <n v="9287.4080232558099"/>
    <n v="0.27871944698539097"/>
    <n v="2588.5812281695398"/>
    <n v="475.71"/>
    <n v="-4.2042420802590398E-4"/>
    <n v="-0.20000000000000301"/>
    <n v="43"/>
    <n v="10.063023255813953"/>
    <n v="-1.0046511627906978"/>
    <n v="118"/>
    <n v="83"/>
    <n v="25.444953488372082"/>
    <n v="7.092003364848054"/>
    <n v="5.7314457831325303"/>
    <n v="-2.4096385542169037E-3"/>
    <n v="2016"/>
    <x v="1"/>
  </r>
  <r>
    <n v="7754"/>
    <s v="娄底碧溪路店"/>
    <x v="4"/>
    <s v="直营"/>
    <m/>
    <x v="0"/>
    <d v="2018-03-24T00:00:00"/>
    <d v="2018-03-24T00:00:00"/>
    <n v="9277.2295149253805"/>
    <n v="0.24229671052910101"/>
    <n v="2247.8421942899099"/>
    <n v="2761.53"/>
    <n v="8.8244560080824694E-2"/>
    <n v="243.69"/>
    <n v="201"/>
    <n v="12.738955223880598"/>
    <n v="0.21238805970149244"/>
    <n v="648"/>
    <n v="330"/>
    <n v="25.417067164179123"/>
    <n v="6.1584717651778353"/>
    <n v="8.3682727272727284"/>
    <n v="0.73845454545454547"/>
    <n v="2018"/>
    <x v="4"/>
  </r>
  <r>
    <n v="5644"/>
    <s v="南京姜家园店"/>
    <x v="3"/>
    <s v="直营"/>
    <m/>
    <x v="2"/>
    <d v="2013-03-23T00:00:00"/>
    <d v="2013-03-23T00:00:00"/>
    <n v="9272.0540000000001"/>
    <n v="0.267583813328656"/>
    <n v="2481.05156670922"/>
    <n v="6394.52"/>
    <n v="0.27817099641568099"/>
    <n v="1778.77"/>
    <n v="330"/>
    <n v="18.377333333333336"/>
    <n v="4.3902121212121212"/>
    <n v="2475"/>
    <n v="330"/>
    <n v="25.402887671232875"/>
    <n v="6.7974015526280001"/>
    <n v="19.377333333333336"/>
    <n v="5.3902121212121212"/>
    <n v="2013"/>
    <x v="0"/>
  </r>
  <r>
    <n v="9012"/>
    <s v="沧州康平店"/>
    <x v="9"/>
    <s v="控股"/>
    <s v="河北新兴"/>
    <x v="28"/>
    <d v="2016-04-01T00:00:00"/>
    <d v="2019-09-05T00:00:00"/>
    <n v="9270.6180232558199"/>
    <n v="0.27871944698539097"/>
    <n v="2583.9015286546601"/>
    <n v="474.85"/>
    <n v="0.22562914604612"/>
    <n v="107.14"/>
    <n v="43"/>
    <n v="10.043023255813955"/>
    <n v="1.4916279069767442"/>
    <n v="118"/>
    <n v="83"/>
    <n v="25.398953488372108"/>
    <n v="7.07918227028674"/>
    <n v="5.7210843373493976"/>
    <n v="1.2908433734939759"/>
    <n v="2016"/>
    <x v="1"/>
  </r>
  <r>
    <n v="6604"/>
    <s v="玖玖邻里中心店"/>
    <x v="3"/>
    <s v="直营"/>
    <s v="江苏玖玖"/>
    <x v="0"/>
    <d v="2016-09-28T00:00:00"/>
    <d v="2016-09-28T00:00:00"/>
    <n v="9249.2309999999998"/>
    <n v="0.249976402932549"/>
    <n v="2312.0894952722201"/>
    <n v="6378.78"/>
    <n v="0.37092202584193201"/>
    <n v="2366.0300000000002"/>
    <n v="330"/>
    <n v="18.329636363636364"/>
    <n v="6.1697878787878793"/>
    <n v="1190"/>
    <n v="330"/>
    <n v="25.340358904109589"/>
    <n v="6.3344917678690962"/>
    <n v="19.329636363636364"/>
    <n v="7.1697878787878793"/>
    <n v="2016"/>
    <x v="1"/>
  </r>
  <r>
    <n v="6245"/>
    <s v="保靖迁陵南路店"/>
    <x v="0"/>
    <s v="直营"/>
    <m/>
    <x v="0"/>
    <d v="2016-03-31T00:00:00"/>
    <d v="2016-03-31T00:00:00"/>
    <n v="9200.7199999999993"/>
    <n v="0.26687556093849502"/>
    <n v="2455.44731103803"/>
    <n v="4600.3599999999997"/>
    <n v="0.36733646931979202"/>
    <n v="1689.88"/>
    <n v="330"/>
    <n v="12.940484848484848"/>
    <n v="4.1208484848484854"/>
    <n v="1371"/>
    <n v="330"/>
    <n v="25.207452054794519"/>
    <n v="6.727252906953507"/>
    <n v="13.940484848484848"/>
    <n v="5.1208484848484854"/>
    <n v="2016"/>
    <x v="1"/>
  </r>
  <r>
    <n v="6038"/>
    <s v="采森南昌贤士路店"/>
    <x v="5"/>
    <s v="直营"/>
    <s v="江西采森"/>
    <x v="9"/>
    <d v="2015-07-31T00:00:00"/>
    <d v="2015-07-31T00:00:00"/>
    <n v="9194.8827294258699"/>
    <n v="0.27614277191914099"/>
    <n v="2539.1004043751"/>
    <n v="8057.56"/>
    <n v="0.26802779005058602"/>
    <n v="2159.65"/>
    <n v="330"/>
    <n v="23.416848484848487"/>
    <n v="5.5443939393939399"/>
    <n v="1615"/>
    <n v="330"/>
    <n v="25.191459532673615"/>
    <n v="6.9564394640413694"/>
    <n v="24.416848484848487"/>
    <n v="6.5443939393939399"/>
    <n v="2015"/>
    <x v="0"/>
  </r>
  <r>
    <n v="5930"/>
    <s v="南昌叠山中路店"/>
    <x v="5"/>
    <s v="直营"/>
    <m/>
    <x v="3"/>
    <d v="2015-04-18T00:00:00"/>
    <d v="2015-04-18T00:00:00"/>
    <n v="9192.4406689210791"/>
    <n v="0.24646256954809301"/>
    <n v="2265.5925476806801"/>
    <n v="8055.42"/>
    <n v="0.29886337397677598"/>
    <n v="2407.4699999999998"/>
    <n v="330"/>
    <n v="23.410363636363638"/>
    <n v="6.2953636363636356"/>
    <n v="1719"/>
    <n v="330"/>
    <n v="25.184768955948162"/>
    <n v="6.2071028703580273"/>
    <n v="24.410363636363638"/>
    <n v="7.2953636363636356"/>
    <n v="2015"/>
    <x v="0"/>
  </r>
  <r>
    <n v="6291"/>
    <s v="乡亲南雄光明东路店"/>
    <x v="6"/>
    <s v="直营"/>
    <s v="韶关乡亲"/>
    <x v="0"/>
    <d v="2016-03-26T00:00:00"/>
    <d v="2016-03-26T00:00:00"/>
    <n v="9178.32"/>
    <n v="0.27347782508280299"/>
    <n v="2510.0669915139902"/>
    <n v="6118.88"/>
    <n v="0.240557095416155"/>
    <n v="1471.94"/>
    <n v="330"/>
    <n v="17.542060606060605"/>
    <n v="3.4604242424242422"/>
    <n v="1376"/>
    <n v="330"/>
    <n v="25.14608219178082"/>
    <n v="6.8768958671616165"/>
    <n v="18.542060606060605"/>
    <n v="4.4604242424242422"/>
    <n v="2016"/>
    <x v="1"/>
  </r>
  <r>
    <n v="5633"/>
    <s v="南昌利字街店"/>
    <x v="5"/>
    <s v="直营"/>
    <m/>
    <x v="3"/>
    <d v="2013-01-19T00:00:00"/>
    <d v="2013-01-19T00:00:00"/>
    <n v="9170.3137749080597"/>
    <n v="0.27749685433648702"/>
    <n v="2544.7332258155402"/>
    <n v="8036.03"/>
    <n v="0.34875927541335699"/>
    <n v="2802.64"/>
    <n v="330"/>
    <n v="23.351606060606059"/>
    <n v="7.4928484848484853"/>
    <n v="2538"/>
    <n v="330"/>
    <n v="25.124147328515232"/>
    <n v="6.9718718515494249"/>
    <n v="24.351606060606059"/>
    <n v="8.4928484848484853"/>
    <n v="2013"/>
    <x v="0"/>
  </r>
  <r>
    <n v="9347"/>
    <s v="长沙盼盼路店"/>
    <x v="4"/>
    <s v="收购"/>
    <s v="长沙森炎堂"/>
    <x v="35"/>
    <d v="2013-08-05T00:00:00"/>
    <d v="2019-01-09T00:00:00"/>
    <n v="9166.8526648351599"/>
    <n v="0.26709416746850501"/>
    <n v="2448.4128808205901"/>
    <n v="2470.7399999999998"/>
    <n v="0.120004533054874"/>
    <n v="296.5"/>
    <n v="182"/>
    <n v="12.575494505494504"/>
    <n v="0.62912087912087911"/>
    <n v="357"/>
    <n v="322"/>
    <n v="25.11466483516482"/>
    <n v="6.7079804953988766"/>
    <n v="7.6731055900621108"/>
    <n v="0.92080745341614911"/>
    <n v="2013"/>
    <x v="0"/>
  </r>
  <r>
    <n v="8642"/>
    <s v="衡阳天柱路店"/>
    <x v="1"/>
    <s v="直营"/>
    <m/>
    <x v="0"/>
    <d v="2018-11-30T00:00:00"/>
    <d v="2018-11-30T00:00:00"/>
    <n v="9164.4301645569594"/>
    <n v="0.26627086795747901"/>
    <n v="2440.2207742522801"/>
    <n v="2633.01"/>
    <n v="0.26193975716005602"/>
    <n v="689.69"/>
    <n v="237"/>
    <n v="10.109746835443039"/>
    <n v="1.9100843881856542"/>
    <n v="397"/>
    <n v="330"/>
    <n v="25.108027848101258"/>
    <n v="6.6855363678144659"/>
    <n v="7.9788181818181823"/>
    <n v="2.089969696969697"/>
    <n v="2018"/>
    <x v="4"/>
  </r>
  <r>
    <n v="5355"/>
    <s v="衡阳石鼓书院店"/>
    <x v="1"/>
    <s v="直营"/>
    <m/>
    <x v="0"/>
    <d v="2011-01-25T00:00:00"/>
    <d v="2011-01-25T00:00:00"/>
    <n v="9150.84"/>
    <n v="0.25737791461958698"/>
    <n v="2355.2241162175001"/>
    <n v="4575.42"/>
    <n v="0.24552718657522199"/>
    <n v="1123.3900000000001"/>
    <n v="330"/>
    <n v="12.864909090909091"/>
    <n v="2.4042121212121215"/>
    <n v="3263"/>
    <n v="330"/>
    <n v="25.070794520547945"/>
    <n v="6.452668811554795"/>
    <n v="13.864909090909091"/>
    <n v="3.4042121212121215"/>
    <n v="2011"/>
    <x v="0"/>
  </r>
  <r>
    <n v="8533"/>
    <s v="南京和燕路三店"/>
    <x v="3"/>
    <s v="直营"/>
    <m/>
    <x v="0"/>
    <d v="2018-12-01T00:00:00"/>
    <d v="2018-12-01T00:00:00"/>
    <n v="9117.0094239917307"/>
    <n v="0.27828932086563302"/>
    <n v="2537.16636092824"/>
    <n v="3876.85"/>
    <n v="0.14513587061660899"/>
    <n v="562.66999999999996"/>
    <n v="236"/>
    <n v="15.427330508474576"/>
    <n v="1.3841949152542372"/>
    <n v="396"/>
    <n v="330"/>
    <n v="24.97810801093625"/>
    <n v="6.9511407148718902"/>
    <n v="11.748030303030303"/>
    <n v="1.7050606060606059"/>
    <n v="2018"/>
    <x v="4"/>
  </r>
  <r>
    <n v="5919"/>
    <s v="七一路店"/>
    <x v="4"/>
    <s v="直营"/>
    <m/>
    <x v="0"/>
    <d v="2015-02-11T00:00:00"/>
    <d v="2015-02-11T00:00:00"/>
    <n v="9101.7900000000009"/>
    <n v="0.22179004907199401"/>
    <n v="2018.68645074298"/>
    <n v="5056.55"/>
    <n v="0.298013467680533"/>
    <n v="1506.92"/>
    <n v="330"/>
    <n v="14.322878787878789"/>
    <n v="3.5664242424242429"/>
    <n v="1785"/>
    <n v="330"/>
    <n v="24.936410958904112"/>
    <n v="5.5306478102547398"/>
    <n v="15.322878787878789"/>
    <n v="4.5664242424242429"/>
    <n v="2015"/>
    <x v="0"/>
  </r>
  <r>
    <n v="8106"/>
    <s v="龙华云锦微信智慧药店"/>
    <x v="5"/>
    <s v="控股"/>
    <s v="江西天顺"/>
    <x v="18"/>
    <d v="2017-04-06T00:00:00"/>
    <d v="2018-08-24T00:00:00"/>
    <n v="9079.7585633531908"/>
    <n v="0.26709416746850501"/>
    <n v="2425.1505542938498"/>
    <n v="4614.17"/>
    <n v="0.27641807735735802"/>
    <n v="1275.44"/>
    <n v="265"/>
    <n v="16.411962264150944"/>
    <n v="3.8129811320754721"/>
    <n v="495"/>
    <n v="330"/>
    <n v="24.876050858501891"/>
    <n v="6.6442480939557527"/>
    <n v="13.982333333333333"/>
    <n v="3.8649696969696969"/>
    <n v="2017"/>
    <x v="2"/>
  </r>
  <r>
    <n v="8738"/>
    <s v="石家庄师范街"/>
    <x v="9"/>
    <s v="控股"/>
    <s v="河北新兴"/>
    <x v="26"/>
    <d v="2015-01-09T00:00:00"/>
    <d v="2019-09-07T00:00:00"/>
    <n v="9065.6058552631603"/>
    <n v="0.268955071397042"/>
    <n v="2438.2406700597398"/>
    <n v="820.71"/>
    <n v="0.20248321575221501"/>
    <n v="166.18"/>
    <n v="76"/>
    <n v="9.798815789473684"/>
    <n v="1.186578947368421"/>
    <n v="116"/>
    <n v="81"/>
    <n v="24.837276315789481"/>
    <n v="6.680111424821205"/>
    <n v="10.132222222222223"/>
    <n v="2.0516049382716051"/>
    <n v="2015"/>
    <x v="0"/>
  </r>
  <r>
    <n v="5833"/>
    <s v="祁阳卢家甸店"/>
    <x v="1"/>
    <s v="直营"/>
    <m/>
    <x v="0"/>
    <d v="2014-09-27T00:00:00"/>
    <d v="2014-09-27T00:00:00"/>
    <n v="9064.1"/>
    <n v="0.26552146057918102"/>
    <n v="2406.7130708357499"/>
    <n v="4532.05"/>
    <n v="0.32116591829304603"/>
    <n v="1455.54"/>
    <n v="330"/>
    <n v="12.733484848484849"/>
    <n v="3.4107272727272724"/>
    <n v="1922"/>
    <n v="330"/>
    <n v="24.833150684931507"/>
    <n v="6.59373444064589"/>
    <n v="13.733484848484849"/>
    <n v="4.4107272727272724"/>
    <n v="2014"/>
    <x v="0"/>
  </r>
  <r>
    <n v="8691"/>
    <s v="石家庄国瑞城店"/>
    <x v="9"/>
    <s v="控股"/>
    <s v="河北新兴"/>
    <x v="42"/>
    <d v="2013-09-11T00:00:00"/>
    <d v="2019-09-07T00:00:00"/>
    <n v="9051.0692500000005"/>
    <n v="0.242178516690539"/>
    <n v="2191.9745254283498"/>
    <n v="646.89"/>
    <n v="0.37122230982083498"/>
    <n v="240.14"/>
    <n v="60"/>
    <n v="9.7814999999999994"/>
    <n v="3.0023333333333335"/>
    <n v="116"/>
    <n v="81"/>
    <n v="24.797450000000001"/>
    <n v="6.0054096587078076"/>
    <n v="7.9862962962962962"/>
    <n v="2.964691358024691"/>
    <n v="2013"/>
    <x v="0"/>
  </r>
  <r>
    <n v="7131"/>
    <s v="宜昌四新路店"/>
    <x v="7"/>
    <s v="直营"/>
    <m/>
    <x v="0"/>
    <d v="2017-01-20T00:00:00"/>
    <d v="2017-01-20T00:00:00"/>
    <n v="9035.2160000000003"/>
    <n v="0.27529383961256998"/>
    <n v="2487.3393043689298"/>
    <n v="5647.01"/>
    <n v="0.36933881824186598"/>
    <n v="2085.66"/>
    <n v="330"/>
    <n v="16.112151515151517"/>
    <n v="5.3201818181818181"/>
    <n v="1076"/>
    <n v="330"/>
    <n v="24.754016438356164"/>
    <n v="6.8146282311477524"/>
    <n v="17.112151515151517"/>
    <n v="6.3201818181818181"/>
    <n v="2017"/>
    <x v="2"/>
  </r>
  <r>
    <n v="6226"/>
    <s v="南昌洪都北大道店"/>
    <x v="5"/>
    <s v="直营"/>
    <m/>
    <x v="3"/>
    <d v="2016-03-19T00:00:00"/>
    <d v="2016-03-19T00:00:00"/>
    <n v="9034.4827179524109"/>
    <n v="0.24669422281754"/>
    <n v="2228.7546926637701"/>
    <n v="7917"/>
    <n v="0.30567891878236703"/>
    <n v="2420.06"/>
    <n v="330"/>
    <n v="22.990909090909092"/>
    <n v="6.3335151515151518"/>
    <n v="1383"/>
    <n v="330"/>
    <n v="24.75200744644496"/>
    <n v="6.1061772401747128"/>
    <n v="23.990909090909092"/>
    <n v="7.3335151515151518"/>
    <n v="2016"/>
    <x v="1"/>
  </r>
  <r>
    <n v="8988"/>
    <s v="沧州平民店"/>
    <x v="9"/>
    <s v="控股"/>
    <s v="河北新兴"/>
    <x v="30"/>
    <d v="2019-03-14T00:00:00"/>
    <d v="2019-09-05T00:00:00"/>
    <n v="8989.8164634146397"/>
    <n v="0.266609145976823"/>
    <n v="2396.7672897993598"/>
    <n v="439.05"/>
    <n v="0.34882131875640598"/>
    <n v="153.15"/>
    <n v="41"/>
    <n v="9.7085365853658541"/>
    <n v="2.7353658536585366"/>
    <n v="118"/>
    <n v="83"/>
    <n v="24.629634146341477"/>
    <n v="6.5664857254776985"/>
    <n v="5.2897590361445781"/>
    <n v="1.8451807228915664"/>
    <n v="2019"/>
    <x v="3"/>
  </r>
  <r>
    <n v="9130"/>
    <s v="为民康泰店"/>
    <x v="9"/>
    <s v="控股"/>
    <s v="河北新兴"/>
    <x v="28"/>
    <d v="2004-09-01T00:00:00"/>
    <d v="2019-08-29T00:00:00"/>
    <n v="8985.8343103448296"/>
    <n v="0.27"/>
    <n v="2426.1752637930999"/>
    <n v="310.41000000000003"/>
    <n v="0.45307818691408103"/>
    <n v="140.63999999999999"/>
    <n v="29"/>
    <n v="9.7037931034482767"/>
    <n v="3.8496551724137928"/>
    <n v="125"/>
    <n v="90"/>
    <n v="24.618724137931039"/>
    <n v="6.6470555172413697"/>
    <n v="3.4490000000000003"/>
    <n v="1.5626666666666664"/>
    <n v="2004"/>
    <x v="0"/>
  </r>
  <r>
    <n v="8668"/>
    <s v="平山县标北街店"/>
    <x v="9"/>
    <s v="控股"/>
    <s v="河北新兴"/>
    <x v="26"/>
    <d v="2016-11-16T00:00:00"/>
    <d v="2019-09-07T00:00:00"/>
    <n v="8982.5334027777808"/>
    <n v="0.27463921198158903"/>
    <n v="2466.9558953371902"/>
    <n v="770.39"/>
    <n v="0.15937382364776301"/>
    <n v="122.78"/>
    <n v="72"/>
    <n v="9.6998611111111117"/>
    <n v="0.70527777777777789"/>
    <n v="116"/>
    <n v="81"/>
    <n v="24.609680555555563"/>
    <n v="6.7587832748964116"/>
    <n v="9.5109876543209868"/>
    <n v="1.5158024691358025"/>
    <n v="2016"/>
    <x v="1"/>
  </r>
  <r>
    <n v="8455"/>
    <s v="邵阳双坡岭路店"/>
    <x v="1"/>
    <s v="直营"/>
    <m/>
    <x v="0"/>
    <d v="2018-10-20T00:00:00"/>
    <d v="2018-10-20T00:00:00"/>
    <n v="8973.7106893203909"/>
    <n v="0.26627086795747901"/>
    <n v="2389.4377340446499"/>
    <n v="1120.49"/>
    <n v="0.22696320359842601"/>
    <n v="254.31"/>
    <n v="103"/>
    <n v="9.878543689320388"/>
    <n v="1.4690291262135924"/>
    <n v="438"/>
    <n v="330"/>
    <n v="24.585508737864085"/>
    <n v="6.5464047508072598"/>
    <n v="3.3954242424242422"/>
    <n v="0.77063636363636367"/>
    <n v="2018"/>
    <x v="4"/>
  </r>
  <r>
    <n v="7322"/>
    <s v="宿迁幸福南路三店"/>
    <x v="3"/>
    <s v="收购"/>
    <s v="江苏大盛"/>
    <x v="11"/>
    <s v="1958年"/>
    <d v="2017-09-01T00:00:00"/>
    <n v="8953.6919999999991"/>
    <n v="0.27724754317768802"/>
    <n v="2482.3891093697198"/>
    <n v="6174.96"/>
    <n v="0.35553914519284302"/>
    <n v="2195.44"/>
    <n v="330"/>
    <n v="17.712"/>
    <n v="5.6528484848484855"/>
    <n v="852"/>
    <n v="330"/>
    <n v="24.530663013698629"/>
    <n v="6.8010660530677258"/>
    <n v="18.712"/>
    <n v="6.6528484848484855"/>
    <n v="1958"/>
    <x v="0"/>
  </r>
  <r>
    <n v="8717"/>
    <s v="石家庄元氏永康店"/>
    <x v="9"/>
    <s v="控股"/>
    <s v="河北新兴"/>
    <x v="26"/>
    <d v="2014-05-08T00:00:00"/>
    <d v="2019-09-07T00:00:00"/>
    <n v="8936.6984210526298"/>
    <n v="0.25217258241879398"/>
    <n v="2253.5903191348002"/>
    <n v="809.04"/>
    <n v="0.15964600019776501"/>
    <n v="129.16"/>
    <n v="76"/>
    <n v="9.6452631578947372"/>
    <n v="0.69947368421052625"/>
    <n v="116"/>
    <n v="81"/>
    <n v="24.48410526315789"/>
    <n v="6.1742200524241104"/>
    <n v="9.9881481481481469"/>
    <n v="1.5945679012345679"/>
    <n v="2014"/>
    <x v="0"/>
  </r>
  <r>
    <n v="7885"/>
    <s v="广生堂荣鑫都市佳园店"/>
    <x v="7"/>
    <s v="直营"/>
    <m/>
    <x v="0"/>
    <d v="2018-04-21T00:00:00"/>
    <d v="2018-04-21T00:00:00"/>
    <n v="8935.1679999999997"/>
    <n v="0.27980290138106201"/>
    <n v="2500.0859307272199"/>
    <n v="5584.48"/>
    <n v="0.39623384809328699"/>
    <n v="2212.7600000000002"/>
    <n v="330"/>
    <n v="15.922666666666665"/>
    <n v="5.7053333333333338"/>
    <n v="620"/>
    <n v="330"/>
    <n v="24.479912328767121"/>
    <n v="6.8495504951430686"/>
    <n v="16.922666666666665"/>
    <n v="6.7053333333333338"/>
    <n v="2018"/>
    <x v="4"/>
  </r>
  <r>
    <n v="7052"/>
    <s v="武汉香港路店"/>
    <x v="8"/>
    <s v="直营"/>
    <m/>
    <x v="3"/>
    <d v="2016-09-17T00:00:00"/>
    <d v="2016-09-17T00:00:00"/>
    <n v="8909.4295000000002"/>
    <n v="0.22858148059862701"/>
    <n v="2036.53058639908"/>
    <n v="7747.33"/>
    <n v="0.233377176394964"/>
    <n v="1808.05"/>
    <n v="330"/>
    <n v="22.476757575757574"/>
    <n v="4.4789393939393936"/>
    <n v="1201"/>
    <n v="330"/>
    <n v="24.409395890410959"/>
    <n v="5.5795358531481645"/>
    <n v="23.476757575757574"/>
    <n v="5.4789393939393936"/>
    <n v="2016"/>
    <x v="1"/>
  </r>
  <r>
    <n v="5873"/>
    <s v="南京东路南大店"/>
    <x v="5"/>
    <s v="直营"/>
    <m/>
    <x v="3"/>
    <d v="2014-12-27T00:00:00"/>
    <d v="2014-12-27T00:00:00"/>
    <n v="8890.4924401513199"/>
    <n v="0.25141075956900399"/>
    <n v="2235.1654573209298"/>
    <n v="7790.82"/>
    <n v="0.22848429305259299"/>
    <n v="1780.08"/>
    <n v="330"/>
    <n v="22.608545454545453"/>
    <n v="4.394181818181818"/>
    <n v="1831"/>
    <n v="330"/>
    <n v="24.357513534661152"/>
    <n v="6.1237409789614512"/>
    <n v="23.608545454545453"/>
    <n v="5.394181818181818"/>
    <n v="2014"/>
    <x v="0"/>
  </r>
  <r>
    <n v="7753"/>
    <s v="娄底观化市场店"/>
    <x v="4"/>
    <s v="直营"/>
    <m/>
    <x v="0"/>
    <d v="2018-03-17T00:00:00"/>
    <d v="2018-03-17T00:00:00"/>
    <n v="8872.9927692307701"/>
    <n v="0.26709416746850501"/>
    <n v="2369.9246166517601"/>
    <n v="2562.36"/>
    <n v="0.156398788616744"/>
    <n v="400.75"/>
    <n v="195"/>
    <n v="12.140307692307694"/>
    <n v="1.0551282051282049"/>
    <n v="655"/>
    <n v="330"/>
    <n v="24.309569230769235"/>
    <n v="6.4929441552103011"/>
    <n v="7.7647272727272734"/>
    <n v="1.2143939393939394"/>
    <n v="2018"/>
    <x v="4"/>
  </r>
  <r>
    <n v="9710"/>
    <s v="长沙广厦路店"/>
    <x v="4"/>
    <s v="直营"/>
    <m/>
    <x v="0"/>
    <d v="2019-03-30T00:00:00"/>
    <d v="2019-03-30T00:00:00"/>
    <n v="8865.4468239795897"/>
    <n v="0.26709416746850501"/>
    <n v="2367.9091386871301"/>
    <n v="2573.31"/>
    <n v="-3.6730903000415802E-2"/>
    <n v="-94.52"/>
    <n v="196"/>
    <n v="12.129132653061225"/>
    <n v="-1.4822448979591836"/>
    <n v="277"/>
    <n v="242"/>
    <n v="24.28889540816326"/>
    <n v="6.4874222977729588"/>
    <n v="10.633512396694215"/>
    <n v="-0.39057851239669422"/>
    <n v="2019"/>
    <x v="3"/>
  </r>
  <r>
    <n v="8174"/>
    <s v="凤凰微信智慧店"/>
    <x v="5"/>
    <s v="控股"/>
    <s v="江西天顺"/>
    <x v="18"/>
    <d v="2008-05-24T00:00:00"/>
    <d v="2018-10-22T00:00:00"/>
    <n v="8857.7271724741004"/>
    <n v="0.26032285173562097"/>
    <n v="2305.8687974345598"/>
    <n v="4535.3100000000004"/>
    <n v="0.252242955828819"/>
    <n v="1144"/>
    <n v="267"/>
    <n v="15.986179775280899"/>
    <n v="3.2846441947565541"/>
    <n v="436"/>
    <n v="330"/>
    <n v="24.267745678011234"/>
    <n v="6.3174487600946847"/>
    <n v="13.743363636363638"/>
    <n v="3.4666666666666668"/>
    <n v="2008"/>
    <x v="0"/>
  </r>
  <r>
    <n v="5160"/>
    <s v="沅江银光路店"/>
    <x v="0"/>
    <s v="直营"/>
    <m/>
    <x v="0"/>
    <d v="2010-09-30T00:00:00"/>
    <d v="2010-09-30T00:00:00"/>
    <n v="8841.0400000000009"/>
    <n v="0.25847352415119002"/>
    <n v="2285.1747659616399"/>
    <n v="4420.5200000000004"/>
    <n v="0.329870693945509"/>
    <n v="1458.2"/>
    <n v="330"/>
    <n v="12.395515151515152"/>
    <n v="3.4187878787878789"/>
    <n v="3380"/>
    <n v="330"/>
    <n v="24.222027397260277"/>
    <n v="6.2607527834565477"/>
    <n v="13.395515151515152"/>
    <n v="4.4187878787878789"/>
    <n v="2010"/>
    <x v="0"/>
  </r>
  <r>
    <n v="8579"/>
    <s v="宜昌解放路店"/>
    <x v="7"/>
    <s v="直营"/>
    <m/>
    <x v="0"/>
    <d v="2018-10-27T00:00:00"/>
    <d v="2018-10-27T00:00:00"/>
    <n v="8832.9788888401708"/>
    <n v="0.27819071346923502"/>
    <n v="2457.25269914514"/>
    <n v="1320.87"/>
    <n v="0.255611831595842"/>
    <n v="337.63"/>
    <n v="105"/>
    <n v="11.579714285714285"/>
    <n v="2.2155238095238095"/>
    <n v="431"/>
    <n v="330"/>
    <n v="24.199942161205946"/>
    <n v="6.7321991757401101"/>
    <n v="4.0026363636363635"/>
    <n v="1.0231212121212121"/>
    <n v="2018"/>
    <x v="4"/>
  </r>
  <r>
    <n v="8859"/>
    <s v="石家庄红星店"/>
    <x v="9"/>
    <s v="控股"/>
    <s v="河北新兴"/>
    <x v="42"/>
    <d v="2010-01-08T00:00:00"/>
    <d v="2019-09-07T00:00:00"/>
    <n v="8784.2015277777791"/>
    <n v="0.27871944698539097"/>
    <n v="2448.3277920304499"/>
    <n v="753.38"/>
    <n v="0.15399930977727"/>
    <n v="116.02"/>
    <n v="72"/>
    <n v="9.4636111111111116"/>
    <n v="0.61138888888888876"/>
    <n v="116"/>
    <n v="81"/>
    <n v="24.066305555555559"/>
    <n v="6.7077473754258898"/>
    <n v="9.3009876543209877"/>
    <n v="1.4323456790123457"/>
    <n v="2010"/>
    <x v="0"/>
  </r>
  <r>
    <n v="7304"/>
    <s v="荆州广生堂白云路店"/>
    <x v="7"/>
    <s v="直营"/>
    <m/>
    <x v="0"/>
    <d v="2017-08-31T00:00:00"/>
    <d v="2017-08-31T00:00:00"/>
    <n v="8764.08"/>
    <n v="0.27456402904348698"/>
    <n v="2406.3011156594398"/>
    <n v="5477.55"/>
    <n v="0.31897654973482698"/>
    <n v="1747.21"/>
    <n v="330"/>
    <n v="15.598636363636363"/>
    <n v="4.2945757575757577"/>
    <n v="853"/>
    <n v="330"/>
    <n v="24.01117808219178"/>
    <n v="6.5926057963272324"/>
    <n v="16.598636363636363"/>
    <n v="5.2945757575757577"/>
    <n v="2017"/>
    <x v="2"/>
  </r>
  <r>
    <n v="6452"/>
    <s v="广生堂第十一药店"/>
    <x v="7"/>
    <s v="直营"/>
    <s v="鄂中广生堂"/>
    <x v="0"/>
    <d v="2016-07-19T00:00:00"/>
    <d v="2016-07-19T00:00:00"/>
    <n v="8760.768"/>
    <n v="0.272007661724047"/>
    <n v="2382.9960185868599"/>
    <n v="5475.48"/>
    <n v="0.31013171447982602"/>
    <n v="1698.12"/>
    <n v="330"/>
    <n v="15.592363636363636"/>
    <n v="4.1458181818181812"/>
    <n v="1261"/>
    <n v="330"/>
    <n v="24.002104109589041"/>
    <n v="6.5287562153064655"/>
    <n v="16.592363636363636"/>
    <n v="5.1458181818181812"/>
    <n v="2016"/>
    <x v="1"/>
  </r>
  <r>
    <n v="8965"/>
    <s v="邯郸邯山街店"/>
    <x v="9"/>
    <s v="控股"/>
    <s v="河北新兴"/>
    <x v="29"/>
    <d v="2014-01-01T00:00:00"/>
    <d v="2019-09-03T00:00:00"/>
    <n v="8751.5405882352898"/>
    <n v="0.266609145976823"/>
    <n v="2333.2407622109099"/>
    <n v="354.44"/>
    <n v="0.35481322649813801"/>
    <n v="125.76"/>
    <n v="34"/>
    <n v="9.4247058823529404"/>
    <n v="2.6988235294117651"/>
    <n v="120"/>
    <n v="85"/>
    <n v="23.976823529411753"/>
    <n v="6.3924404444134515"/>
    <n v="4.1698823529411762"/>
    <n v="1.479529411764706"/>
    <n v="2014"/>
    <x v="0"/>
  </r>
  <r>
    <n v="5159"/>
    <s v="德山洞庭北路店"/>
    <x v="0"/>
    <s v="直营"/>
    <m/>
    <x v="0"/>
    <d v="2010-09-25T00:00:00"/>
    <d v="2010-09-25T00:00:00"/>
    <n v="8706.98"/>
    <n v="0.26687556093849502"/>
    <n v="2323.6801715802599"/>
    <n v="4353.49"/>
    <n v="0.356141854006785"/>
    <n v="1550.46"/>
    <n v="330"/>
    <n v="12.19239393939394"/>
    <n v="3.6983636363636361"/>
    <n v="3385"/>
    <n v="330"/>
    <n v="23.854739726027397"/>
    <n v="6.3662470454253697"/>
    <n v="13.19239393939394"/>
    <n v="4.6983636363636361"/>
    <n v="2010"/>
    <x v="0"/>
  </r>
  <r>
    <n v="6035"/>
    <s v="采森南昌桃花路店"/>
    <x v="5"/>
    <s v="直营"/>
    <s v="江西采森"/>
    <x v="3"/>
    <d v="2015-07-31T00:00:00"/>
    <d v="2015-07-31T00:00:00"/>
    <n v="8705.2838327086392"/>
    <n v="0.27886289385271401"/>
    <n v="2427.5806413983801"/>
    <n v="7628.52"/>
    <n v="0.324879531023056"/>
    <n v="2478.35"/>
    <n v="330"/>
    <n v="22.116727272727275"/>
    <n v="6.5101515151515148"/>
    <n v="1615"/>
    <n v="330"/>
    <n v="23.850092692352437"/>
    <n v="6.6509058668448766"/>
    <n v="23.116727272727275"/>
    <n v="7.5101515151515148"/>
    <n v="2015"/>
    <x v="0"/>
  </r>
  <r>
    <n v="7060"/>
    <s v="武汉三民路店"/>
    <x v="8"/>
    <s v="直营"/>
    <m/>
    <x v="3"/>
    <d v="2016-12-24T00:00:00"/>
    <d v="2016-12-24T00:00:00"/>
    <n v="8691.7800000000007"/>
    <n v="0.24337507116642901"/>
    <n v="2115.3625760629402"/>
    <n v="5794.52"/>
    <n v="0.27820250857706902"/>
    <n v="1612.05"/>
    <n v="330"/>
    <n v="16.559151515151516"/>
    <n v="3.8849999999999998"/>
    <n v="1103"/>
    <n v="330"/>
    <n v="23.81309589041096"/>
    <n v="5.7955139070217543"/>
    <n v="17.559151515151516"/>
    <n v="4.8849999999999998"/>
    <n v="2016"/>
    <x v="1"/>
  </r>
  <r>
    <n v="8763"/>
    <s v="石家庄幸福里店"/>
    <x v="9"/>
    <s v="控股"/>
    <s v="河北新兴"/>
    <x v="42"/>
    <d v="2011-04-19T00:00:00"/>
    <d v="2019-09-07T00:00:00"/>
    <n v="8631.8964062499999"/>
    <n v="0.266609145976823"/>
    <n v="2301.34252903072"/>
    <n v="658.06"/>
    <n v="0.39070905388566401"/>
    <n v="257.11"/>
    <n v="64"/>
    <n v="9.2821874999999991"/>
    <n v="3.0173437500000002"/>
    <n v="116"/>
    <n v="81"/>
    <n v="23.64903125"/>
    <n v="6.3050480247416987"/>
    <n v="8.1241975308641976"/>
    <n v="3.1741975308641979"/>
    <n v="2011"/>
    <x v="0"/>
  </r>
  <r>
    <n v="5982"/>
    <s v="长沙桂花树街店"/>
    <x v="4"/>
    <s v="直营"/>
    <m/>
    <x v="0"/>
    <d v="2015-06-27T00:00:00"/>
    <d v="2015-06-27T00:00:00"/>
    <n v="8623.9074999999993"/>
    <n v="0.25031967965303997"/>
    <n v="2158.7337627574502"/>
    <n v="7499.05"/>
    <n v="0.24756602502983699"/>
    <n v="1856.51"/>
    <n v="330"/>
    <n v="21.724393939393941"/>
    <n v="4.6257878787878788"/>
    <n v="1649"/>
    <n v="330"/>
    <n v="23.627143835616437"/>
    <n v="5.914339076047809"/>
    <n v="22.724393939393941"/>
    <n v="5.6257878787878788"/>
    <n v="2015"/>
    <x v="0"/>
  </r>
  <r>
    <n v="7985"/>
    <s v="上栗萍栗路店"/>
    <x v="5"/>
    <s v="控股"/>
    <s v="江西天顺"/>
    <x v="18"/>
    <d v="2007-02-12T00:00:00"/>
    <d v="2018-10-23T00:00:00"/>
    <n v="8582.7216074720109"/>
    <n v="0.266531774460601"/>
    <n v="2287.5680197408601"/>
    <n v="4427.42"/>
    <n v="-6.3881447886127804E-2"/>
    <n v="-282.83"/>
    <n v="269"/>
    <n v="15.458810408921934"/>
    <n v="-2.0514126394052044"/>
    <n v="435"/>
    <n v="330"/>
    <n v="23.51430577389592"/>
    <n v="6.2673096431256443"/>
    <n v="13.416424242424243"/>
    <n v="-0.85706060606060597"/>
    <n v="2007"/>
    <x v="0"/>
  </r>
  <r>
    <n v="5456"/>
    <s v="常德滨湖中路店"/>
    <x v="0"/>
    <s v="直营"/>
    <m/>
    <x v="0"/>
    <d v="2011-11-26T00:00:00"/>
    <d v="2011-11-26T00:00:00"/>
    <n v="8567.68"/>
    <n v="0.26674604091183002"/>
    <n v="2285.3947197994698"/>
    <n v="4283.84"/>
    <n v="0.30844756106670601"/>
    <n v="1321.34"/>
    <n v="330"/>
    <n v="11.981333333333334"/>
    <n v="3.0040606060606061"/>
    <n v="2958"/>
    <n v="330"/>
    <n v="23.47309589041096"/>
    <n v="6.2613553967108766"/>
    <n v="12.981333333333334"/>
    <n v="4.0040606060606061"/>
    <n v="2011"/>
    <x v="0"/>
  </r>
  <r>
    <n v="6390"/>
    <s v="常德鼎城枫丹丽舍店"/>
    <x v="0"/>
    <s v="直营"/>
    <m/>
    <x v="0"/>
    <d v="2016-06-30T00:00:00"/>
    <d v="2016-06-30T00:00:00"/>
    <n v="8516.16"/>
    <n v="0.24588110388960999"/>
    <n v="2093.9628217005402"/>
    <n v="4258.08"/>
    <n v="0.32732827941231701"/>
    <n v="1393.79"/>
    <n v="330"/>
    <n v="11.903272727272727"/>
    <n v="3.2236060606060608"/>
    <n v="1280"/>
    <n v="330"/>
    <n v="23.331945205479453"/>
    <n v="5.7368844430151782"/>
    <n v="12.903272727272727"/>
    <n v="4.2236060606060608"/>
    <n v="2016"/>
    <x v="1"/>
  </r>
  <r>
    <n v="5464"/>
    <s v="抚州龙津路店"/>
    <x v="5"/>
    <s v="直营"/>
    <m/>
    <x v="9"/>
    <d v="2012-01-07T00:00:00"/>
    <d v="2012-01-07T00:00:00"/>
    <n v="8514.48"/>
    <n v="0.25808092382970899"/>
    <n v="2197.42486432958"/>
    <n v="6549.6"/>
    <n v="0.255270550873336"/>
    <n v="1671.92"/>
    <n v="330"/>
    <n v="18.847272727272728"/>
    <n v="4.0664242424242429"/>
    <n v="2916"/>
    <n v="330"/>
    <n v="23.327342465753425"/>
    <n v="6.0203420940536443"/>
    <n v="19.847272727272728"/>
    <n v="5.0664242424242429"/>
    <n v="2012"/>
    <x v="0"/>
  </r>
  <r>
    <n v="8898"/>
    <s v="武安第一店"/>
    <x v="9"/>
    <s v="控股"/>
    <s v="河北新兴"/>
    <x v="28"/>
    <d v="2002-09-01T00:00:00"/>
    <d v="2019-09-03T00:00:00"/>
    <n v="8503.0517741935491"/>
    <n v="0.27871944698539097"/>
    <n v="2369.9658881913701"/>
    <n v="313.99"/>
    <n v="0.38628618745819898"/>
    <n v="121.29"/>
    <n v="31"/>
    <n v="9.128709677419355"/>
    <n v="2.9125806451612903"/>
    <n v="120"/>
    <n v="85"/>
    <n v="23.296032258064518"/>
    <n v="6.4930572279215619"/>
    <n v="3.694"/>
    <n v="1.4269411764705884"/>
    <n v="2002"/>
    <x v="0"/>
  </r>
  <r>
    <n v="5914"/>
    <s v="南昌洛阳路店"/>
    <x v="5"/>
    <s v="直营"/>
    <m/>
    <x v="3"/>
    <d v="2015-03-31T00:00:00"/>
    <d v="2015-03-31T00:00:00"/>
    <n v="8490.4623887709695"/>
    <n v="0.27248827407599602"/>
    <n v="2313.5514424233602"/>
    <n v="7440.27"/>
    <n v="0.28626246090531698"/>
    <n v="2129.87"/>
    <n v="330"/>
    <n v="21.546272727272729"/>
    <n v="5.4541515151515148"/>
    <n v="1737"/>
    <n v="330"/>
    <n v="23.26154079115334"/>
    <n v="6.3384971025297538"/>
    <n v="22.546272727272729"/>
    <n v="6.4541515151515148"/>
    <n v="2015"/>
    <x v="0"/>
  </r>
  <r>
    <n v="8714"/>
    <s v="石家庄新乐众鑫店"/>
    <x v="9"/>
    <s v="控股"/>
    <s v="河北新兴"/>
    <x v="26"/>
    <d v="2014-05-08T00:00:00"/>
    <d v="2019-09-07T00:00:00"/>
    <n v="8488.8914473684199"/>
    <n v="0.218036789596876"/>
    <n v="1850.89063842059"/>
    <n v="384.25"/>
    <n v="0.341184124918673"/>
    <n v="131.1"/>
    <n v="38"/>
    <n v="9.1118421052631575"/>
    <n v="2.4499999999999997"/>
    <n v="116"/>
    <n v="81"/>
    <n v="23.257236842105261"/>
    <n v="5.0709332559468221"/>
    <n v="4.7438271604938276"/>
    <n v="1.6185185185185185"/>
    <n v="2014"/>
    <x v="0"/>
  </r>
  <r>
    <n v="6037"/>
    <s v="采森南昌北京路店"/>
    <x v="5"/>
    <s v="直营"/>
    <s v="江西采森"/>
    <x v="9"/>
    <d v="2015-07-31T00:00:00"/>
    <d v="2015-07-31T00:00:00"/>
    <n v="8480.7397927425609"/>
    <n v="0.24067370062128099"/>
    <n v="2041.0910299255099"/>
    <n v="7431.75"/>
    <n v="0.296468530292327"/>
    <n v="2203.2800000000002"/>
    <n v="330"/>
    <n v="21.520454545454545"/>
    <n v="5.6766060606060611"/>
    <n v="1615"/>
    <n v="330"/>
    <n v="23.234903541760442"/>
    <n v="5.5920302189740001"/>
    <n v="22.520454545454545"/>
    <n v="6.6766060606060611"/>
    <n v="2015"/>
    <x v="0"/>
  </r>
  <r>
    <n v="7520"/>
    <s v="南京和燕路二店"/>
    <x v="3"/>
    <s v="直营"/>
    <m/>
    <x v="20"/>
    <d v="2018-06-23T00:00:00"/>
    <d v="2018-06-23T00:00:00"/>
    <n v="8466.3892490154594"/>
    <n v="0.26490860740050398"/>
    <n v="2242.8193856672901"/>
    <n v="3554.42"/>
    <n v="0.20693108861642701"/>
    <n v="735.52"/>
    <n v="233"/>
    <n v="14.255021459227468"/>
    <n v="2.1567381974248927"/>
    <n v="557"/>
    <n v="330"/>
    <n v="23.195586983603999"/>
    <n v="6.1447106456638085"/>
    <n v="10.770969696969697"/>
    <n v="2.2288484848484846"/>
    <n v="2018"/>
    <x v="4"/>
  </r>
  <r>
    <n v="5705"/>
    <s v="南昌高新二路店"/>
    <x v="5"/>
    <s v="直营"/>
    <m/>
    <x v="3"/>
    <d v="2014-01-08T00:00:00"/>
    <d v="2014-01-08T00:00:00"/>
    <n v="8446.3683617125298"/>
    <n v="0.27158602478529797"/>
    <n v="2293.9156072298201"/>
    <n v="7401.63"/>
    <n v="0.26431205018354098"/>
    <n v="1956.34"/>
    <n v="330"/>
    <n v="21.429181818181817"/>
    <n v="4.92830303030303"/>
    <n v="2184"/>
    <n v="330"/>
    <n v="23.140735237568574"/>
    <n v="6.2847002937803289"/>
    <n v="22.429181818181817"/>
    <n v="5.92830303030303"/>
    <n v="2014"/>
    <x v="0"/>
  </r>
  <r>
    <n v="5277"/>
    <s v="南京淮清桥店"/>
    <x v="3"/>
    <s v="直营"/>
    <m/>
    <x v="2"/>
    <d v="2009-07-25T00:00:00"/>
    <d v="2009-07-25T00:00:00"/>
    <n v="8444.3794999999991"/>
    <n v="0.24065671643689801"/>
    <n v="2032.1966428170499"/>
    <n v="5823.71"/>
    <n v="0.35272360745984899"/>
    <n v="2054.16"/>
    <n v="330"/>
    <n v="16.647606060606062"/>
    <n v="5.2247272727272724"/>
    <n v="3812"/>
    <n v="330"/>
    <n v="23.13528630136986"/>
    <n v="5.5676620351152053"/>
    <n v="17.647606060606062"/>
    <n v="6.2247272727272724"/>
    <n v="2009"/>
    <x v="0"/>
  </r>
  <r>
    <n v="8752"/>
    <s v="石家庄长青店"/>
    <x v="9"/>
    <s v="控股"/>
    <s v="河北新兴"/>
    <x v="26"/>
    <d v="2010-12-01T00:00:00"/>
    <d v="2019-09-07T00:00:00"/>
    <n v="8422.1692727272693"/>
    <n v="0.27623543352973901"/>
    <n v="2326.5015803126598"/>
    <n v="551.78"/>
    <n v="0.124633005908152"/>
    <n v="68.77"/>
    <n v="55"/>
    <n v="9.0323636363636357"/>
    <n v="0.25036363636363634"/>
    <n v="116"/>
    <n v="81"/>
    <n v="23.074436363636355"/>
    <n v="6.3739769323634512"/>
    <n v="6.8120987654320988"/>
    <n v="0.84901234567901229"/>
    <n v="2010"/>
    <x v="0"/>
  </r>
  <r>
    <n v="5070"/>
    <s v="桃源漳江中路店"/>
    <x v="0"/>
    <s v="直营"/>
    <m/>
    <x v="0"/>
    <d v="2008-06-14T00:00:00"/>
    <d v="2008-06-14T00:00:00"/>
    <n v="8420.49"/>
    <n v="0.25426234892916499"/>
    <n v="2141.0135665345401"/>
    <n v="4678.05"/>
    <n v="0.35953655903635101"/>
    <n v="1681.93"/>
    <n v="330"/>
    <n v="13.175909090909091"/>
    <n v="4.096757575757576"/>
    <n v="4218"/>
    <n v="330"/>
    <n v="23.069835616438354"/>
    <n v="5.8657905932453156"/>
    <n v="14.175909090909091"/>
    <n v="5.096757575757576"/>
    <n v="2008"/>
    <x v="0"/>
  </r>
  <r>
    <n v="6985"/>
    <s v="武汉球场路店"/>
    <x v="8"/>
    <s v="直营"/>
    <m/>
    <x v="9"/>
    <d v="2014-12-20T00:00:00"/>
    <d v="2014-12-20T00:00:00"/>
    <n v="8391.9064999999991"/>
    <n v="0.22777965509862899"/>
    <n v="1911.50556818994"/>
    <n v="7297.31"/>
    <n v="0.19042496481580201"/>
    <n v="1389.59"/>
    <n v="330"/>
    <n v="21.113060606060607"/>
    <n v="3.2108787878787872"/>
    <n v="1838"/>
    <n v="330"/>
    <n v="22.991524657534246"/>
    <n v="5.237001556684767"/>
    <n v="22.113060606060607"/>
    <n v="4.2108787878787872"/>
    <n v="2014"/>
    <x v="0"/>
  </r>
  <r>
    <n v="5393"/>
    <s v="常德善卷路店"/>
    <x v="0"/>
    <s v="直营"/>
    <m/>
    <x v="0"/>
    <d v="2011-07-16T00:00:00"/>
    <d v="2011-07-16T00:00:00"/>
    <n v="8389.89"/>
    <n v="0.27"/>
    <n v="2265.2703000000001"/>
    <n v="4661.05"/>
    <n v="0.32489245985346599"/>
    <n v="1514.34"/>
    <n v="330"/>
    <n v="13.12439393939394"/>
    <n v="3.588909090909091"/>
    <n v="3091"/>
    <n v="330"/>
    <n v="22.985999999999997"/>
    <n v="6.2062200000000001"/>
    <n v="14.12439393939394"/>
    <n v="4.588909090909091"/>
    <n v="2011"/>
    <x v="0"/>
  </r>
  <r>
    <n v="7517"/>
    <s v="南县利民巷店"/>
    <x v="0"/>
    <s v="直营"/>
    <m/>
    <x v="0"/>
    <d v="2017-12-30T00:00:00"/>
    <d v="2017-12-30T00:00:00"/>
    <n v="8388.0018792565697"/>
    <n v="0.26687556093849502"/>
    <n v="2238.5527066797499"/>
    <n v="3095.36"/>
    <n v="0.25293988421379099"/>
    <n v="782.94"/>
    <n v="305"/>
    <n v="9.1487213114754109"/>
    <n v="1.5670163934426231"/>
    <n v="732"/>
    <n v="330"/>
    <n v="22.980827066456357"/>
    <n v="6.133021114191096"/>
    <n v="9.3798787878787877"/>
    <n v="2.3725454545454547"/>
    <n v="2017"/>
    <x v="2"/>
  </r>
  <r>
    <n v="8823"/>
    <s v="石家庄赞皇槐河路店"/>
    <x v="9"/>
    <s v="控股"/>
    <s v="河北新兴"/>
    <x v="27"/>
    <d v="2018-05-15T00:00:00"/>
    <d v="2019-09-07T00:00:00"/>
    <n v="8381.38648648649"/>
    <n v="0.252457455733129"/>
    <n v="2115.9435078944098"/>
    <n v="738.8"/>
    <n v="0.26773145641580898"/>
    <n v="197.8"/>
    <n v="74"/>
    <n v="8.9837837837837835"/>
    <n v="1.672972972972973"/>
    <n v="116"/>
    <n v="81"/>
    <n v="22.962702702702714"/>
    <n v="5.7971055010805745"/>
    <n v="9.1209876543209862"/>
    <n v="2.4419753086419753"/>
    <n v="2018"/>
    <x v="4"/>
  </r>
  <r>
    <n v="6265"/>
    <s v="乡亲惠民店"/>
    <x v="6"/>
    <s v="直营"/>
    <s v="韶关乡亲"/>
    <x v="0"/>
    <d v="2016-03-25T00:00:00"/>
    <d v="2016-03-25T00:00:00"/>
    <n v="8363.4449999999997"/>
    <n v="0.278485017205852"/>
    <n v="2329.0941247251999"/>
    <n v="5575.63"/>
    <n v="0.25528415622987899"/>
    <n v="1423.37"/>
    <n v="330"/>
    <n v="15.895848484848486"/>
    <n v="3.3132424242424241"/>
    <n v="1377"/>
    <n v="330"/>
    <n v="22.91354794520548"/>
    <n v="6.3810797937676709"/>
    <n v="16.895848484848486"/>
    <n v="4.3132424242424241"/>
    <n v="2016"/>
    <x v="1"/>
  </r>
  <r>
    <n v="6983"/>
    <s v="武汉安居西路怡和苑店"/>
    <x v="8"/>
    <s v="直营"/>
    <m/>
    <x v="9"/>
    <d v="2014-11-29T00:00:00"/>
    <d v="2014-11-29T00:00:00"/>
    <n v="8329.7489999999998"/>
    <n v="0.260283160754405"/>
    <n v="2168.0933980108398"/>
    <n v="7243.26"/>
    <n v="0.25060815157815702"/>
    <n v="1815.22"/>
    <n v="330"/>
    <n v="20.949272727272728"/>
    <n v="4.5006666666666666"/>
    <n v="1859"/>
    <n v="330"/>
    <n v="22.821230136986301"/>
    <n v="5.9399819123584656"/>
    <n v="21.949272727272728"/>
    <n v="5.5006666666666666"/>
    <n v="2014"/>
    <x v="0"/>
  </r>
  <r>
    <n v="6707"/>
    <s v="邵东人民医院店"/>
    <x v="1"/>
    <s v="直营"/>
    <m/>
    <x v="0"/>
    <d v="2016-12-31T00:00:00"/>
    <d v="2016-12-31T00:00:00"/>
    <n v="8321.2800000000007"/>
    <n v="0.25473963324042598"/>
    <n v="2119.7598152908899"/>
    <n v="4160.6400000000003"/>
    <n v="0.229145035379172"/>
    <n v="953.39"/>
    <n v="330"/>
    <n v="11.608000000000001"/>
    <n v="1.8890606060606059"/>
    <n v="1096"/>
    <n v="330"/>
    <n v="22.798027397260277"/>
    <n v="5.8075611377832601"/>
    <n v="12.608000000000001"/>
    <n v="2.8890606060606059"/>
    <n v="2016"/>
    <x v="1"/>
  </r>
  <r>
    <n v="5254"/>
    <s v="南京垒功巷店"/>
    <x v="3"/>
    <s v="直营"/>
    <m/>
    <x v="2"/>
    <d v="2007-05-12T00:00:00"/>
    <d v="2007-05-12T00:00:00"/>
    <n v="8320.4915000000001"/>
    <n v="0.27977497690810799"/>
    <n v="2327.8653172766099"/>
    <n v="5738.27"/>
    <n v="0.22996826569680401"/>
    <n v="1319.62"/>
    <n v="330"/>
    <n v="16.388696969696969"/>
    <n v="2.9988484848484847"/>
    <n v="4617"/>
    <n v="330"/>
    <n v="22.795867123287671"/>
    <n v="6.3777131980181094"/>
    <n v="17.388696969696969"/>
    <n v="3.9988484848484847"/>
    <n v="2007"/>
    <x v="0"/>
  </r>
  <r>
    <n v="5672"/>
    <s v="湘潭大湖路店"/>
    <x v="4"/>
    <s v="直营"/>
    <m/>
    <x v="0"/>
    <d v="2013-08-17T00:00:00"/>
    <d v="2013-08-17T00:00:00"/>
    <n v="8283.42"/>
    <n v="0.25520685464922699"/>
    <n v="2113.9855639385"/>
    <n v="4601.8999999999996"/>
    <n v="0.17183337317195099"/>
    <n v="790.76"/>
    <n v="330"/>
    <n v="12.945151515151514"/>
    <n v="1.3962424242424243"/>
    <n v="2328"/>
    <n v="330"/>
    <n v="22.694301369863012"/>
    <n v="5.7917412710643834"/>
    <n v="13.945151515151514"/>
    <n v="2.3962424242424243"/>
    <n v="2013"/>
    <x v="0"/>
  </r>
  <r>
    <n v="5789"/>
    <s v="桃源漳江南路店"/>
    <x v="0"/>
    <s v="直营"/>
    <m/>
    <x v="0"/>
    <d v="2014-06-21T00:00:00"/>
    <d v="2014-06-21T00:00:00"/>
    <n v="8254.2800000000007"/>
    <n v="0.24498908724892299"/>
    <n v="2022.2085230970399"/>
    <n v="4127.1400000000003"/>
    <n v="0.339542637274238"/>
    <n v="1401.34"/>
    <n v="330"/>
    <n v="11.506484848484849"/>
    <n v="3.2464848484848483"/>
    <n v="2020"/>
    <n v="330"/>
    <n v="22.61446575342466"/>
    <n v="5.540297323553534"/>
    <n v="12.506484848484849"/>
    <n v="4.2464848484848483"/>
    <n v="2014"/>
    <x v="0"/>
  </r>
  <r>
    <n v="8741"/>
    <s v="石家庄晋州朝阳店"/>
    <x v="9"/>
    <s v="控股"/>
    <s v="河北新兴"/>
    <x v="26"/>
    <d v="2015-04-07T00:00:00"/>
    <d v="2019-09-07T00:00:00"/>
    <n v="8229.1147999999994"/>
    <n v="0.219821891149309"/>
    <n v="1808.93957782077"/>
    <n v="735.18"/>
    <n v="0.454160885769471"/>
    <n v="333.89"/>
    <n v="75"/>
    <n v="8.8023999999999987"/>
    <n v="3.4518666666666666"/>
    <n v="116"/>
    <n v="81"/>
    <n v="22.54552"/>
    <n v="4.9559988433445756"/>
    <n v="9.0762962962962952"/>
    <n v="4.1220987654320984"/>
    <n v="2015"/>
    <x v="0"/>
  </r>
  <r>
    <n v="7676"/>
    <s v="广生堂御龙店"/>
    <x v="7"/>
    <s v="收购"/>
    <s v="沙市心连心"/>
    <x v="16"/>
    <s v="2011年"/>
    <d v="2018-02-10T00:00:00"/>
    <n v="8207.9965722382294"/>
    <n v="0.273074450584261"/>
    <n v="2241.3941543614501"/>
    <n v="3787.44"/>
    <n v="0.28372198635489898"/>
    <n v="1074.58"/>
    <n v="324"/>
    <n v="10.68962962962963"/>
    <n v="2.3166049382716047"/>
    <n v="690"/>
    <n v="330"/>
    <n v="22.487661841748572"/>
    <n v="6.1408059023601371"/>
    <n v="11.47709090909091"/>
    <n v="3.2563030303030303"/>
    <n v="2011"/>
    <x v="0"/>
  </r>
  <r>
    <n v="7841"/>
    <s v="宜昌气象台店"/>
    <x v="7"/>
    <s v="直营"/>
    <m/>
    <x v="0"/>
    <d v="2018-03-31T00:00:00"/>
    <d v="2018-03-31T00:00:00"/>
    <n v="8194.3520000000008"/>
    <n v="0.27222322770875901"/>
    <n v="2230.6929504217201"/>
    <n v="5121.47"/>
    <n v="0.330057581124169"/>
    <n v="1690.38"/>
    <n v="330"/>
    <n v="14.519606060606062"/>
    <n v="4.1223636363636365"/>
    <n v="641"/>
    <n v="330"/>
    <n v="22.450279452054797"/>
    <n v="6.1114875354019729"/>
    <n v="15.519606060606062"/>
    <n v="5.1223636363636365"/>
    <n v="2018"/>
    <x v="4"/>
  </r>
  <r>
    <n v="7899"/>
    <s v="南昌洪城路店"/>
    <x v="5"/>
    <s v="直营"/>
    <m/>
    <x v="9"/>
    <d v="2018-04-28T00:00:00"/>
    <d v="2018-04-28T00:00:00"/>
    <n v="8191.4586513587101"/>
    <n v="0.23639381456026201"/>
    <n v="1936.41015740735"/>
    <n v="4630.55"/>
    <n v="0.31187871851075999"/>
    <n v="1444.17"/>
    <n v="318"/>
    <n v="13.561477987421384"/>
    <n v="3.541415094339623"/>
    <n v="613"/>
    <n v="330"/>
    <n v="22.442352469475917"/>
    <n v="5.3052333079653424"/>
    <n v="14.031969696969698"/>
    <n v="4.3762727272727275"/>
    <n v="2018"/>
    <x v="4"/>
  </r>
  <r>
    <n v="6770"/>
    <s v="南通望佳路店"/>
    <x v="3"/>
    <s v="收购"/>
    <s v="江苏南通"/>
    <x v="48"/>
    <d v="2015-11-02T00:00:00"/>
    <d v="2017-04-07T00:00:00"/>
    <n v="8188.7879999999996"/>
    <n v="0.27306288904065601"/>
    <n v="2236.0541090214601"/>
    <n v="5647.44"/>
    <n v="0.25474551301120502"/>
    <n v="1438.66"/>
    <n v="330"/>
    <n v="16.113454545454545"/>
    <n v="3.3595757575757581"/>
    <n v="999"/>
    <n v="330"/>
    <n v="22.435035616438356"/>
    <n v="6.1261756411546857"/>
    <n v="17.113454545454545"/>
    <n v="4.3595757575757581"/>
    <n v="2015"/>
    <x v="0"/>
  </r>
  <r>
    <n v="7549"/>
    <s v="普康东城店"/>
    <x v="7"/>
    <s v="控股"/>
    <s v="洪湖普康"/>
    <x v="14"/>
    <s v="2013年"/>
    <d v="2018-04-12T00:00:00"/>
    <n v="8184.6719999999996"/>
    <n v="0.27887383329182602"/>
    <n v="2282.4908548762801"/>
    <n v="5115.42"/>
    <n v="0.28845920765059402"/>
    <n v="1475.59"/>
    <n v="330"/>
    <n v="14.501272727272728"/>
    <n v="3.471484848484848"/>
    <n v="629"/>
    <n v="330"/>
    <n v="22.423758904109587"/>
    <n v="6.2533996024007674"/>
    <n v="15.501272727272728"/>
    <n v="4.471484848484848"/>
    <n v="2013"/>
    <x v="0"/>
  </r>
  <r>
    <n v="7855"/>
    <s v="南昌八月湖清水湾店"/>
    <x v="5"/>
    <s v="直营"/>
    <m/>
    <x v="4"/>
    <d v="2018-05-26T00:00:00"/>
    <d v="2018-05-26T00:00:00"/>
    <n v="8168.9096475914102"/>
    <n v="0.25909094270861199"/>
    <n v="2116.4905014959299"/>
    <n v="4792.0600000000004"/>
    <n v="0.32429685771881001"/>
    <n v="1554.05"/>
    <n v="330"/>
    <n v="13.52139393939394"/>
    <n v="3.709242424242424"/>
    <n v="585"/>
    <n v="330"/>
    <n v="22.380574376962766"/>
    <n v="5.7986041136874791"/>
    <n v="14.52139393939394"/>
    <n v="4.709242424242424"/>
    <n v="2018"/>
    <x v="4"/>
  </r>
  <r>
    <n v="7330"/>
    <s v="武汉高新街店"/>
    <x v="8"/>
    <s v="直营"/>
    <m/>
    <x v="3"/>
    <d v="2017-09-23T00:00:00"/>
    <d v="2017-09-23T00:00:00"/>
    <n v="8116.0789999999997"/>
    <n v="0.246759360920115"/>
    <n v="2002.71846721717"/>
    <n v="7057.46"/>
    <n v="0.283698384404588"/>
    <n v="2002.19"/>
    <n v="330"/>
    <n v="20.386242424242425"/>
    <n v="5.0672424242424245"/>
    <n v="830"/>
    <n v="330"/>
    <n v="22.23583287671233"/>
    <n v="5.486899910184027"/>
    <n v="21.386242424242425"/>
    <n v="6.0672424242424245"/>
    <n v="2017"/>
    <x v="2"/>
  </r>
  <r>
    <n v="6149"/>
    <s v="洪泽步行街店"/>
    <x v="3"/>
    <s v="直营"/>
    <m/>
    <x v="0"/>
    <d v="2015-12-12T00:00:00"/>
    <d v="2015-12-12T00:00:00"/>
    <n v="8099.6274999999996"/>
    <n v="0.25863530748600899"/>
    <n v="2094.8496489846302"/>
    <n v="5585.95"/>
    <n v="0.27662975859075001"/>
    <n v="1545.24"/>
    <n v="330"/>
    <n v="15.927121212121211"/>
    <n v="3.6825454545454548"/>
    <n v="1481"/>
    <n v="330"/>
    <n v="22.1907602739726"/>
    <n v="5.739314106807206"/>
    <n v="16.927121212121211"/>
    <n v="4.6825454545454548"/>
    <n v="2015"/>
    <x v="0"/>
  </r>
  <r>
    <n v="8721"/>
    <s v="石家庄晋州天平店"/>
    <x v="9"/>
    <s v="控股"/>
    <s v="河北新兴"/>
    <x v="26"/>
    <d v="2014-10-01T00:00:00"/>
    <d v="2019-09-07T00:00:00"/>
    <n v="8090.6532666666699"/>
    <n v="0.27871944698539097"/>
    <n v="2255.02240423588"/>
    <n v="722.81"/>
    <n v="0.19034047675046001"/>
    <n v="137.58000000000001"/>
    <n v="75"/>
    <n v="8.6374666666666666"/>
    <n v="0.83440000000000025"/>
    <n v="116"/>
    <n v="81"/>
    <n v="22.166173333333344"/>
    <n v="6.1781435732489864"/>
    <n v="8.9235802469135788"/>
    <n v="1.6985185185185188"/>
    <n v="2014"/>
    <x v="0"/>
  </r>
  <r>
    <n v="8707"/>
    <s v="石家庄路德堂一分店"/>
    <x v="9"/>
    <s v="控股"/>
    <s v="河北新兴"/>
    <x v="47"/>
    <d v="2014-10-01T00:00:00"/>
    <d v="2019-09-07T00:00:00"/>
    <n v="8084.73"/>
    <n v="0.27836419924907502"/>
    <n v="2250.4993925949698"/>
    <n v="703.02"/>
    <n v="0.26472931068817401"/>
    <n v="186.11"/>
    <n v="73"/>
    <n v="8.6304109589041094"/>
    <n v="1.5494520547945205"/>
    <n v="116"/>
    <n v="81"/>
    <n v="22.149945205479451"/>
    <n v="6.1657517605341639"/>
    <n v="8.6792592592592595"/>
    <n v="2.2976543209876543"/>
    <n v="2014"/>
    <x v="0"/>
  </r>
  <r>
    <n v="5332"/>
    <s v="进贤胜利中路店"/>
    <x v="5"/>
    <s v="直营"/>
    <m/>
    <x v="9"/>
    <d v="2009-07-25T00:00:00"/>
    <d v="2009-07-25T00:00:00"/>
    <n v="8084.31"/>
    <n v="0.25690183645397102"/>
    <n v="2076.8740854632001"/>
    <n v="6218.7"/>
    <n v="0.17207294128997999"/>
    <n v="1070.07"/>
    <n v="330"/>
    <n v="17.844545454545454"/>
    <n v="2.2426363636363633"/>
    <n v="3812"/>
    <n v="330"/>
    <n v="22.148794520547945"/>
    <n v="5.6900659875704109"/>
    <n v="18.844545454545454"/>
    <n v="3.2426363636363633"/>
    <n v="2009"/>
    <x v="0"/>
  </r>
  <r>
    <n v="9045"/>
    <s v="沧州实验店"/>
    <x v="9"/>
    <s v="控股"/>
    <s v="河北新兴"/>
    <x v="28"/>
    <d v="2012-12-23T00:00:00"/>
    <d v="2019-09-05T00:00:00"/>
    <n v="8078.3885714285698"/>
    <n v="0.27871944698539097"/>
    <n v="2251.6039951616699"/>
    <n v="336.8"/>
    <n v="0.39201306413301701"/>
    <n v="132.03"/>
    <n v="35"/>
    <n v="8.6228571428571428"/>
    <n v="2.7722857142857142"/>
    <n v="118"/>
    <n v="83"/>
    <n v="22.132571428571424"/>
    <n v="6.1687780689360823"/>
    <n v="4.0578313253012048"/>
    <n v="1.590722891566265"/>
    <n v="2012"/>
    <x v="0"/>
  </r>
  <r>
    <n v="5340"/>
    <s v="进贤岚湖路店"/>
    <x v="5"/>
    <s v="直营"/>
    <m/>
    <x v="9"/>
    <d v="2010-04-10T00:00:00"/>
    <d v="2010-04-10T00:00:00"/>
    <n v="8074.82"/>
    <n v="0.26995642398618802"/>
    <n v="2179.8495315321502"/>
    <n v="6211.4"/>
    <n v="0.21879125478958"/>
    <n v="1359"/>
    <n v="330"/>
    <n v="17.822424242424241"/>
    <n v="3.1181818181818182"/>
    <n v="3553"/>
    <n v="330"/>
    <n v="22.122794520547945"/>
    <n v="5.9721904973483566"/>
    <n v="18.822424242424241"/>
    <n v="4.1181818181818182"/>
    <n v="2010"/>
    <x v="0"/>
  </r>
  <r>
    <n v="5353"/>
    <s v="南昌子固路店"/>
    <x v="5"/>
    <s v="直营"/>
    <m/>
    <x v="9"/>
    <d v="2010-12-11T00:00:00"/>
    <d v="2010-12-11T00:00:00"/>
    <n v="8073.3265023594104"/>
    <n v="0.27106096757048398"/>
    <n v="2188.3636932419699"/>
    <n v="7074.73"/>
    <n v="0.25306124756704501"/>
    <n v="1790.34"/>
    <n v="330"/>
    <n v="20.438575757575755"/>
    <n v="4.425272727272727"/>
    <n v="3308"/>
    <n v="330"/>
    <n v="22.118702746190166"/>
    <n v="5.9955169677862195"/>
    <n v="21.438575757575755"/>
    <n v="5.425272727272727"/>
    <n v="2010"/>
    <x v="0"/>
  </r>
  <r>
    <n v="7036"/>
    <s v="武汉花桥二村店"/>
    <x v="8"/>
    <s v="直营"/>
    <m/>
    <x v="3"/>
    <d v="2016-04-23T00:00:00"/>
    <d v="2016-04-23T00:00:00"/>
    <n v="8059.5910000000003"/>
    <n v="0.24878523543190001"/>
    <n v="2005.1072444198201"/>
    <n v="7008.34"/>
    <n v="0.271164070236318"/>
    <n v="1900.41"/>
    <n v="330"/>
    <n v="20.237393939393939"/>
    <n v="4.7588181818181825"/>
    <n v="1348"/>
    <n v="330"/>
    <n v="22.081071232876713"/>
    <n v="5.4934445052597809"/>
    <n v="21.237393939393939"/>
    <n v="5.7588181818181825"/>
    <n v="2016"/>
    <x v="1"/>
  </r>
  <r>
    <n v="7053"/>
    <s v="武汉居仁门店"/>
    <x v="8"/>
    <s v="直营"/>
    <m/>
    <x v="9"/>
    <d v="2016-09-24T00:00:00"/>
    <d v="2016-09-24T00:00:00"/>
    <n v="8055.36"/>
    <n v="0.22668599560647801"/>
    <n v="1826.0373015686"/>
    <n v="5370.24"/>
    <n v="0.26396213204623997"/>
    <n v="1417.54"/>
    <n v="330"/>
    <n v="15.273454545454545"/>
    <n v="3.2955757575757572"/>
    <n v="1194"/>
    <n v="330"/>
    <n v="22.069479452054793"/>
    <n v="5.0028419221057536"/>
    <n v="16.273454545454545"/>
    <n v="4.2955757575757572"/>
    <n v="2016"/>
    <x v="1"/>
  </r>
  <r>
    <n v="8653"/>
    <s v="行唐御苑小区店"/>
    <x v="9"/>
    <s v="控股"/>
    <s v="河北新兴"/>
    <x v="26"/>
    <d v="2016-04-18T00:00:00"/>
    <d v="2019-09-07T00:00:00"/>
    <n v="7992.8319811320798"/>
    <n v="0.27871944698539097"/>
    <n v="2227.7577096282798"/>
    <n v="504.61"/>
    <n v="0.310041418124889"/>
    <n v="156.44999999999999"/>
    <n v="53"/>
    <n v="8.5209433962264161"/>
    <n v="1.95188679245283"/>
    <n v="116"/>
    <n v="81"/>
    <n v="21.898169811320766"/>
    <n v="6.103445779803506"/>
    <n v="6.2297530864197537"/>
    <n v="1.9314814814814814"/>
    <n v="2016"/>
    <x v="1"/>
  </r>
  <r>
    <n v="5879"/>
    <s v="南昌楞上街店"/>
    <x v="5"/>
    <s v="直营"/>
    <m/>
    <x v="3"/>
    <d v="2015-01-18T00:00:00"/>
    <d v="2015-01-18T00:00:00"/>
    <n v="7985.5264391638502"/>
    <n v="0.27739766666117699"/>
    <n v="2215.1664012851902"/>
    <n v="6997.79"/>
    <n v="0.32218028834817902"/>
    <n v="2254.5500000000002"/>
    <n v="330"/>
    <n v="20.205424242424243"/>
    <n v="5.8319696969696979"/>
    <n v="1809"/>
    <n v="330"/>
    <n v="21.878154627846165"/>
    <n v="6.0689490446169598"/>
    <n v="21.205424242424243"/>
    <n v="6.8319696969696979"/>
    <n v="2015"/>
    <x v="0"/>
  </r>
  <r>
    <n v="6328"/>
    <s v="汉寿龙阳中路店"/>
    <x v="0"/>
    <s v="直营"/>
    <m/>
    <x v="0"/>
    <d v="2016-09-24T00:00:00"/>
    <d v="2016-09-24T00:00:00"/>
    <n v="7958.36"/>
    <n v="0.26480445521671098"/>
    <n v="2107.4091842184598"/>
    <n v="3979.18"/>
    <n v="0.31564543448650201"/>
    <n v="1256.01"/>
    <n v="330"/>
    <n v="11.058121212121211"/>
    <n v="2.806090909090909"/>
    <n v="1194"/>
    <n v="330"/>
    <n v="21.803726027397261"/>
    <n v="5.7737237923793421"/>
    <n v="12.058121212121211"/>
    <n v="3.806090909090909"/>
    <n v="2016"/>
    <x v="1"/>
  </r>
  <r>
    <n v="8300"/>
    <s v="宜昌果园二路店"/>
    <x v="7"/>
    <s v="直营"/>
    <m/>
    <x v="0"/>
    <d v="2018-07-28T00:00:00"/>
    <d v="2018-07-28T00:00:00"/>
    <n v="7921.1793616251198"/>
    <n v="0.26642529728412401"/>
    <n v="2110.4025662618401"/>
    <n v="3722.78"/>
    <n v="0.25367601631039199"/>
    <n v="944.38"/>
    <n v="330"/>
    <n v="10.281151515151516"/>
    <n v="1.8617575757575757"/>
    <n v="522"/>
    <n v="330"/>
    <n v="21.701861264726354"/>
    <n v="5.7819248390735343"/>
    <n v="11.281151515151516"/>
    <n v="2.8617575757575757"/>
    <n v="2018"/>
    <x v="4"/>
  </r>
  <r>
    <n v="5550"/>
    <s v="南昌上海北路店"/>
    <x v="5"/>
    <s v="直营"/>
    <m/>
    <x v="9"/>
    <d v="2012-07-07T00:00:00"/>
    <d v="2012-07-07T00:00:00"/>
    <n v="7894.8735015468101"/>
    <n v="0.25708236819390101"/>
    <n v="2029.6327763689301"/>
    <n v="6918.35"/>
    <n v="0.24006880253239599"/>
    <n v="1660.88"/>
    <n v="330"/>
    <n v="19.96469696969697"/>
    <n v="4.0329696969696975"/>
    <n v="2734"/>
    <n v="330"/>
    <n v="21.629790415196741"/>
    <n v="5.5606377434765211"/>
    <n v="20.96469696969697"/>
    <n v="5.0329696969696975"/>
    <n v="2012"/>
    <x v="0"/>
  </r>
  <r>
    <n v="7054"/>
    <s v="武汉一清路店"/>
    <x v="8"/>
    <s v="直营"/>
    <m/>
    <x v="3"/>
    <d v="2016-09-28T00:00:00"/>
    <d v="2016-09-28T00:00:00"/>
    <n v="7892.3850000000002"/>
    <n v="0.23664033117281899"/>
    <n v="1867.6566001433901"/>
    <n v="5261.59"/>
    <n v="0.28123057858936201"/>
    <n v="1479.72"/>
    <n v="330"/>
    <n v="14.944212121212122"/>
    <n v="3.484"/>
    <n v="1190"/>
    <n v="330"/>
    <n v="21.622972602739726"/>
    <n v="5.1168673976531238"/>
    <n v="15.944212121212122"/>
    <n v="4.484"/>
    <n v="2016"/>
    <x v="1"/>
  </r>
  <r>
    <n v="6280"/>
    <s v="乡亲乳源鹰峰中路一店"/>
    <x v="6"/>
    <s v="直营"/>
    <s v="韶关乡亲"/>
    <x v="0"/>
    <d v="2016-03-26T00:00:00"/>
    <d v="2016-03-26T00:00:00"/>
    <n v="7883.5649999999996"/>
    <n v="0.27743870761640399"/>
    <n v="2187.2060850099201"/>
    <n v="5255.71"/>
    <n v="0.34739549937115999"/>
    <n v="1825.81"/>
    <n v="330"/>
    <n v="14.92639393939394"/>
    <n v="4.532757575757576"/>
    <n v="1376"/>
    <n v="330"/>
    <n v="21.598808219178082"/>
    <n v="5.9923454383833432"/>
    <n v="15.92639393939394"/>
    <n v="5.532757575757576"/>
    <n v="2016"/>
    <x v="1"/>
  </r>
  <r>
    <n v="8798"/>
    <s v="石家庄正定梅山店"/>
    <x v="9"/>
    <s v="控股"/>
    <s v="河北新兴"/>
    <x v="47"/>
    <d v="2013-05-25T00:00:00"/>
    <d v="2019-09-07T00:00:00"/>
    <n v="7850.0550000000003"/>
    <n v="0.25918280161501001"/>
    <n v="2034.5992477319201"/>
    <n v="645.21"/>
    <n v="2.71694487066227E-2"/>
    <n v="17.53"/>
    <n v="69"/>
    <n v="8.3508695652173923"/>
    <n v="-0.74594202898550721"/>
    <n v="116"/>
    <n v="81"/>
    <n v="21.507000000000001"/>
    <n v="5.5742445143340271"/>
    <n v="7.9655555555555564"/>
    <n v="0.21641975308641978"/>
    <n v="2013"/>
    <x v="0"/>
  </r>
  <r>
    <n v="8340"/>
    <s v="南通太平路店"/>
    <x v="3"/>
    <s v="直营"/>
    <m/>
    <x v="0"/>
    <d v="2018-12-29T00:00:00"/>
    <d v="2018-12-29T00:00:00"/>
    <n v="7848.0012822383696"/>
    <n v="0.26794386870822201"/>
    <n v="2102.8238251900402"/>
    <n v="1612.05"/>
    <n v="0.24868335349399801"/>
    <n v="400.89"/>
    <n v="114"/>
    <n v="13.14078947368421"/>
    <n v="2.516578947368421"/>
    <n v="368"/>
    <n v="330"/>
    <n v="21.501373375995534"/>
    <n v="5.7611611649042196"/>
    <n v="4.8849999999999998"/>
    <n v="1.2148181818181818"/>
    <n v="2018"/>
    <x v="4"/>
  </r>
  <r>
    <n v="8585"/>
    <s v="郴州林邑花城店"/>
    <x v="1"/>
    <s v="直营"/>
    <m/>
    <x v="0"/>
    <d v="2018-11-30T00:00:00"/>
    <d v="2018-11-30T00:00:00"/>
    <n v="7847.8557360406103"/>
    <n v="0.27"/>
    <n v="2118.9210487309701"/>
    <n v="1874.2"/>
    <n v="0.18747198804823401"/>
    <n v="351.36"/>
    <n v="197"/>
    <n v="8.5137055837563462"/>
    <n v="0.78355329949238595"/>
    <n v="397"/>
    <n v="330"/>
    <n v="21.500974619289345"/>
    <n v="5.8052631472081373"/>
    <n v="5.6793939393939397"/>
    <n v="1.0647272727272727"/>
    <n v="2018"/>
    <x v="4"/>
  </r>
  <r>
    <n v="7169"/>
    <s v="广生堂西门店"/>
    <x v="7"/>
    <s v="直营"/>
    <m/>
    <x v="0"/>
    <d v="2017-06-30T00:00:00"/>
    <d v="2017-06-30T00:00:00"/>
    <n v="7845.7280000000001"/>
    <n v="0.27798169859399202"/>
    <n v="2180.9687961464401"/>
    <n v="4903.58"/>
    <n v="0.30680441636518602"/>
    <n v="1504.44"/>
    <n v="330"/>
    <n v="13.859333333333334"/>
    <n v="3.5589090909090908"/>
    <n v="915"/>
    <n v="330"/>
    <n v="21.495145205479453"/>
    <n v="5.9752569757436715"/>
    <n v="14.859333333333334"/>
    <n v="4.5589090909090908"/>
    <n v="2017"/>
    <x v="2"/>
  </r>
  <r>
    <n v="6858"/>
    <s v="湘潭书院路店"/>
    <x v="4"/>
    <s v="直营"/>
    <m/>
    <x v="0"/>
    <d v="2017-03-31T00:00:00"/>
    <d v="2017-03-31T00:00:00"/>
    <n v="7813.7640000000001"/>
    <n v="0.26709416746850501"/>
    <n v="2087.0107903753801"/>
    <n v="4340.9799999999996"/>
    <n v="8.1002446452183602E-2"/>
    <n v="351.63"/>
    <n v="330"/>
    <n v="12.154484848484847"/>
    <n v="6.5545454545454573E-2"/>
    <n v="1006"/>
    <n v="330"/>
    <n v="21.407572602739727"/>
    <n v="5.7178377818503563"/>
    <n v="13.154484848484847"/>
    <n v="1.0655454545454546"/>
    <n v="2017"/>
    <x v="2"/>
  </r>
  <r>
    <n v="7230"/>
    <s v="武汉齐安大道店"/>
    <x v="8"/>
    <s v="直营"/>
    <m/>
    <x v="3"/>
    <d v="2017-08-12T00:00:00"/>
    <d v="2017-08-12T00:00:00"/>
    <n v="7802.085"/>
    <n v="0.24052282028514399"/>
    <n v="1876.57948830442"/>
    <n v="5201.3900000000003"/>
    <n v="0.27936186288665099"/>
    <n v="1453.07"/>
    <n v="330"/>
    <n v="14.76178787878788"/>
    <n v="3.403242424242424"/>
    <n v="872"/>
    <n v="330"/>
    <n v="21.375575342465755"/>
    <n v="5.1413136665874521"/>
    <n v="15.76178787878788"/>
    <n v="4.403242424242424"/>
    <n v="2017"/>
    <x v="2"/>
  </r>
  <r>
    <n v="6445"/>
    <s v="广生堂诚信药店"/>
    <x v="7"/>
    <s v="直营"/>
    <s v="鄂中广生堂"/>
    <x v="0"/>
    <d v="2016-07-19T00:00:00"/>
    <d v="2016-07-19T00:00:00"/>
    <n v="7786.0959999999995"/>
    <n v="0.27620435234322299"/>
    <n v="2150.5536029621599"/>
    <n v="4866.3100000000004"/>
    <n v="0.33378473627861799"/>
    <n v="1624.3"/>
    <n v="330"/>
    <n v="13.74639393939394"/>
    <n v="3.9221212121212119"/>
    <n v="1261"/>
    <n v="330"/>
    <n v="21.331769863013697"/>
    <n v="5.8919276793483828"/>
    <n v="14.74639393939394"/>
    <n v="4.9221212121212119"/>
    <n v="2016"/>
    <x v="1"/>
  </r>
  <r>
    <n v="6496"/>
    <s v="常德沙河店"/>
    <x v="0"/>
    <s v="直营"/>
    <m/>
    <x v="0"/>
    <d v="2016-09-03T00:00:00"/>
    <d v="2016-09-03T00:00:00"/>
    <n v="7775.7272272390101"/>
    <n v="0.26687556093849502"/>
    <n v="2075.1515654741402"/>
    <n v="2991.72"/>
    <n v="0.317135293409811"/>
    <n v="948.78"/>
    <n v="318"/>
    <n v="8.4079245283018853"/>
    <n v="1.9835849056603774"/>
    <n v="1215"/>
    <n v="330"/>
    <n v="21.303362266408246"/>
    <n v="5.685346754723672"/>
    <n v="9.065818181818182"/>
    <n v="2.8750909090909089"/>
    <n v="2016"/>
    <x v="1"/>
  </r>
  <r>
    <n v="9139"/>
    <s v="为民翠微店"/>
    <x v="9"/>
    <s v="控股"/>
    <s v="河北新兴"/>
    <x v="29"/>
    <d v="2012-01-01T00:00:00"/>
    <d v="2019-08-29T00:00:00"/>
    <n v="7730.9555"/>
    <n v="0.27"/>
    <n v="2087.3579850000001"/>
    <n v="276.27"/>
    <n v="0.28113801715712899"/>
    <n v="77.67"/>
    <n v="30"/>
    <n v="8.2089999999999996"/>
    <n v="1.589"/>
    <n v="125"/>
    <n v="90"/>
    <n v="21.180700000000002"/>
    <n v="5.7187890000000001"/>
    <n v="3.0696666666666665"/>
    <n v="0.86299999999999999"/>
    <n v="2012"/>
    <x v="0"/>
  </r>
  <r>
    <n v="8958"/>
    <s v="邯郸望岭店"/>
    <x v="9"/>
    <s v="控股"/>
    <s v="河北新兴"/>
    <x v="28"/>
    <d v="2011-01-01T00:00:00"/>
    <d v="2019-09-03T00:00:00"/>
    <n v="7660.8437096774196"/>
    <n v="0.218036789596876"/>
    <n v="1670.3457680614899"/>
    <n v="282.89"/>
    <n v="0.299975255399625"/>
    <n v="84.86"/>
    <n v="31"/>
    <n v="8.1254838709677415"/>
    <n v="1.7374193548387096"/>
    <n v="120"/>
    <n v="85"/>
    <n v="20.988612903225807"/>
    <n v="4.5762897755109311"/>
    <n v="3.3281176470588232"/>
    <n v="0.99835294117647055"/>
    <n v="2011"/>
    <x v="0"/>
  </r>
  <r>
    <n v="8336"/>
    <s v="徐州环城西路店"/>
    <x v="3"/>
    <s v="直营"/>
    <m/>
    <x v="0"/>
    <d v="2018-08-18T00:00:00"/>
    <d v="2018-08-18T00:00:00"/>
    <n v="7657.1978246633298"/>
    <n v="0.259007393814636"/>
    <n v="1983.27085248915"/>
    <n v="2110.94"/>
    <n v="0.22134215089012499"/>
    <n v="467.24"/>
    <n v="153"/>
    <n v="12.796993464052289"/>
    <n v="2.053856209150327"/>
    <n v="501"/>
    <n v="330"/>
    <n v="20.978624177159809"/>
    <n v="5.433618773942877"/>
    <n v="6.3967878787878787"/>
    <n v="1.415878787878788"/>
    <n v="2018"/>
    <x v="4"/>
  </r>
  <r>
    <n v="6272"/>
    <s v="乡亲风采二店"/>
    <x v="6"/>
    <s v="直营"/>
    <s v="韶关乡亲"/>
    <x v="0"/>
    <d v="2016-03-25T00:00:00"/>
    <d v="2016-03-25T00:00:00"/>
    <n v="7652.13"/>
    <n v="0.26856290949424999"/>
    <n v="2055.07829662824"/>
    <n v="5101.42"/>
    <n v="0.29277730514249001"/>
    <n v="1493.58"/>
    <n v="330"/>
    <n v="14.458848484848485"/>
    <n v="3.5259999999999998"/>
    <n v="1377"/>
    <n v="330"/>
    <n v="20.964739726027396"/>
    <n v="5.630351497611616"/>
    <n v="15.458848484848485"/>
    <n v="4.5259999999999998"/>
    <n v="2016"/>
    <x v="1"/>
  </r>
  <r>
    <n v="8130"/>
    <s v="袁州袁山中路店"/>
    <x v="5"/>
    <s v="控股"/>
    <s v="江西天顺"/>
    <x v="18"/>
    <d v="2014-05-01T00:00:00"/>
    <d v="2018-08-09T00:00:00"/>
    <n v="7635.4459999999999"/>
    <n v="0.25551852803231501"/>
    <n v="1950.9979227902299"/>
    <n v="5873.42"/>
    <n v="0.26902894735945998"/>
    <n v="1580.12"/>
    <n v="330"/>
    <n v="16.798242424242424"/>
    <n v="3.7882424242424237"/>
    <n v="510"/>
    <n v="330"/>
    <n v="20.919030136986301"/>
    <n v="5.3451997884663838"/>
    <n v="17.798242424242424"/>
    <n v="4.7882424242424237"/>
    <n v="2014"/>
    <x v="0"/>
  </r>
  <r>
    <n v="9343"/>
    <s v="长沙燕山街店"/>
    <x v="4"/>
    <s v="收购"/>
    <s v="长沙森炎堂"/>
    <x v="35"/>
    <d v="2009-10-30T00:00:00"/>
    <d v="2019-01-09T00:00:00"/>
    <n v="7627.5626136363599"/>
    <n v="0.245528535690129"/>
    <n v="1872.7842794109099"/>
    <n v="994.04"/>
    <n v="0.140316285058951"/>
    <n v="139.47999999999999"/>
    <n v="88"/>
    <n v="10.29590909090909"/>
    <n v="0.58499999999999996"/>
    <n v="357"/>
    <n v="322"/>
    <n v="20.897431818181808"/>
    <n v="5.1309158340024927"/>
    <n v="3.0870807453416149"/>
    <n v="0.43316770186335402"/>
    <n v="2009"/>
    <x v="0"/>
  </r>
  <r>
    <n v="5313"/>
    <s v="南京迈皋桥店"/>
    <x v="3"/>
    <s v="直营"/>
    <m/>
    <x v="2"/>
    <d v="2010-08-28T00:00:00"/>
    <d v="2010-08-28T00:00:00"/>
    <n v="7604.3509999999997"/>
    <n v="0.27828006676949002"/>
    <n v="2116.1393040186399"/>
    <n v="5244.38"/>
    <n v="0.26961623680968999"/>
    <n v="1413.97"/>
    <n v="330"/>
    <n v="14.892060606060607"/>
    <n v="3.2847575757575758"/>
    <n v="3413"/>
    <n v="330"/>
    <n v="20.833838356164382"/>
    <n v="5.7976419288181917"/>
    <n v="15.892060606060607"/>
    <n v="4.2847575757575758"/>
    <n v="2010"/>
    <x v="0"/>
  </r>
  <r>
    <n v="8961"/>
    <s v="邯郸八一路店"/>
    <x v="9"/>
    <s v="控股"/>
    <s v="河北新兴"/>
    <x v="30"/>
    <d v="2013-01-01T00:00:00"/>
    <d v="2019-09-03T00:00:00"/>
    <n v="7586.9035185185203"/>
    <n v="0.218036789596876"/>
    <n v="1654.2240861590201"/>
    <n v="244.01"/>
    <n v="0.42289250440555698"/>
    <n v="103.19"/>
    <n v="27"/>
    <n v="8.0374074074074073"/>
    <n v="2.8218518518518518"/>
    <n v="120"/>
    <n v="85"/>
    <n v="20.78603703703704"/>
    <n v="4.532120783997315"/>
    <n v="2.870705882352941"/>
    <n v="1.214"/>
    <n v="2013"/>
    <x v="0"/>
  </r>
  <r>
    <n v="8108"/>
    <s v="绿洲香寓店"/>
    <x v="5"/>
    <s v="控股"/>
    <s v="江西天顺"/>
    <x v="18"/>
    <d v="2017-11-30T00:00:00"/>
    <d v="2018-08-24T00:00:00"/>
    <n v="7582.0654673413301"/>
    <n v="0.26709416746850501"/>
    <n v="2025.1254636912299"/>
    <n v="3765.83"/>
    <n v="0.22921109025101999"/>
    <n v="863.17"/>
    <n v="259"/>
    <n v="13.53988416988417"/>
    <n v="2.3327027027027025"/>
    <n v="495"/>
    <n v="330"/>
    <n v="20.772782102305015"/>
    <n v="5.5482889416198082"/>
    <n v="11.41160606060606"/>
    <n v="2.6156666666666664"/>
    <n v="2017"/>
    <x v="2"/>
  </r>
  <r>
    <n v="9323"/>
    <s v="长沙湘龙路店"/>
    <x v="4"/>
    <s v="直营"/>
    <m/>
    <x v="0"/>
    <d v="2019-01-26T00:00:00"/>
    <d v="2019-01-26T00:00:00"/>
    <n v="7577.2636882716097"/>
    <n v="0.26709416746850501"/>
    <n v="2023.84293650824"/>
    <n v="1817.87"/>
    <n v="0.16000044007547301"/>
    <n v="290.86"/>
    <n v="162"/>
    <n v="10.221419753086419"/>
    <n v="0.79543209876543219"/>
    <n v="340"/>
    <n v="305"/>
    <n v="20.75962654320989"/>
    <n v="5.5447751685157263"/>
    <n v="5.9602295081967211"/>
    <n v="0.95363934426229513"/>
    <n v="2019"/>
    <x v="3"/>
  </r>
  <r>
    <n v="6668"/>
    <s v="广生堂四机路店"/>
    <x v="7"/>
    <s v="直营"/>
    <m/>
    <x v="0"/>
    <d v="2016-11-26T00:00:00"/>
    <d v="2016-11-26T00:00:00"/>
    <n v="7576.1120000000001"/>
    <n v="0.27654810595878399"/>
    <n v="2095.1594241316102"/>
    <n v="4735.07"/>
    <n v="0.317558135360195"/>
    <n v="1503.66"/>
    <n v="330"/>
    <n v="13.348696969696968"/>
    <n v="3.5565454545454545"/>
    <n v="1131"/>
    <n v="330"/>
    <n v="20.756471232876713"/>
    <n v="5.7401628058400282"/>
    <n v="14.348696969696968"/>
    <n v="4.5565454545454545"/>
    <n v="2016"/>
    <x v="1"/>
  </r>
  <r>
    <n v="6480"/>
    <s v="永州凤凰北路店"/>
    <x v="1"/>
    <s v="直营"/>
    <m/>
    <x v="0"/>
    <d v="2016-07-23T00:00:00"/>
    <d v="2016-07-23T00:00:00"/>
    <n v="7561.34"/>
    <n v="0.25019728086256898"/>
    <n v="1891.82670767738"/>
    <n v="3780.67"/>
    <n v="0.24807243160603801"/>
    <n v="937.88"/>
    <n v="330"/>
    <n v="10.456575757575758"/>
    <n v="1.8420606060606062"/>
    <n v="1257"/>
    <n v="330"/>
    <n v="20.716000000000001"/>
    <n v="5.1830868703489861"/>
    <n v="11.456575757575758"/>
    <n v="2.8420606060606062"/>
    <n v="2016"/>
    <x v="1"/>
  </r>
  <r>
    <n v="8722"/>
    <s v="石家庄晋州普兴店"/>
    <x v="9"/>
    <s v="控股"/>
    <s v="河北新兴"/>
    <x v="26"/>
    <d v="2014-10-01T00:00:00"/>
    <d v="2019-09-07T00:00:00"/>
    <n v="7557.70196721311"/>
    <n v="0.27871944698539097"/>
    <n v="2106.4785127820401"/>
    <n v="549.16"/>
    <n v="0.20888265714910001"/>
    <n v="114.71"/>
    <n v="61"/>
    <n v="8.0026229508196725"/>
    <n v="0.88049180327868837"/>
    <n v="116"/>
    <n v="81"/>
    <n v="20.706032786885235"/>
    <n v="5.7711740076220277"/>
    <n v="6.7797530864197526"/>
    <n v="1.4161728395061728"/>
    <n v="2014"/>
    <x v="0"/>
  </r>
  <r>
    <n v="7659"/>
    <s v="宜昌西陵二路店"/>
    <x v="7"/>
    <s v="直营"/>
    <m/>
    <x v="0"/>
    <d v="2018-01-27T00:00:00"/>
    <d v="2018-01-27T00:00:00"/>
    <n v="7537.2160000000003"/>
    <n v="0.27243424387711301"/>
    <n v="2053.3957418984801"/>
    <n v="4710.76"/>
    <n v="0.31550959930032502"/>
    <n v="1486.29"/>
    <n v="330"/>
    <n v="13.275030303030304"/>
    <n v="3.5039090909090911"/>
    <n v="704"/>
    <n v="330"/>
    <n v="20.649906849315069"/>
    <n v="5.6257417586259733"/>
    <n v="14.275030303030304"/>
    <n v="4.5039090909090911"/>
    <n v="2018"/>
    <x v="4"/>
  </r>
  <r>
    <n v="8334"/>
    <s v="徐州王场东村店"/>
    <x v="3"/>
    <s v="直营"/>
    <m/>
    <x v="0"/>
    <d v="2018-08-25T00:00:00"/>
    <d v="2018-08-25T00:00:00"/>
    <n v="7532.3727576074498"/>
    <n v="0.24921346200280201"/>
    <n v="1877.16869201895"/>
    <n v="4438.07"/>
    <n v="0.27989193500778498"/>
    <n v="1242.18"/>
    <n v="327"/>
    <n v="12.572079510703363"/>
    <n v="2.7987155963302754"/>
    <n v="494"/>
    <n v="330"/>
    <n v="20.636637692075205"/>
    <n v="5.142927923339589"/>
    <n v="13.448696969696968"/>
    <n v="3.7641818181818185"/>
    <n v="2018"/>
    <x v="4"/>
  </r>
  <r>
    <n v="7997"/>
    <s v="上栗城市花园店"/>
    <x v="5"/>
    <s v="控股"/>
    <s v="江西天顺"/>
    <x v="18"/>
    <d v="2013-02-07T00:00:00"/>
    <d v="2018-10-22T00:00:00"/>
    <n v="7485.3346699838503"/>
    <n v="0.266531774460601"/>
    <n v="1995.0795320222501"/>
    <n v="3861.33"/>
    <n v="8.8863163728559805E-2"/>
    <n v="343.13"/>
    <n v="269"/>
    <n v="13.354386617100371"/>
    <n v="0.27557620817843875"/>
    <n v="436"/>
    <n v="330"/>
    <n v="20.507766219133835"/>
    <n v="5.4659713206089044"/>
    <n v="11.701000000000001"/>
    <n v="1.0397878787878787"/>
    <n v="2013"/>
    <x v="0"/>
  </r>
  <r>
    <n v="6264"/>
    <s v="乡亲沙洲尾店"/>
    <x v="6"/>
    <s v="直营"/>
    <s v="韶关乡亲"/>
    <x v="0"/>
    <d v="2016-03-25T00:00:00"/>
    <d v="2016-03-25T00:00:00"/>
    <n v="7478.5649999999996"/>
    <n v="0.26815959860011801"/>
    <n v="2005.4489885048899"/>
    <n v="4985.71"/>
    <n v="0.290181338264761"/>
    <n v="1446.76"/>
    <n v="330"/>
    <n v="14.108212121212121"/>
    <n v="3.3841212121212125"/>
    <n v="1377"/>
    <n v="330"/>
    <n v="20.489219178082191"/>
    <n v="5.4943807904243558"/>
    <n v="15.108212121212121"/>
    <n v="4.3841212121212125"/>
    <n v="2016"/>
    <x v="1"/>
  </r>
  <r>
    <n v="6798"/>
    <s v="新建兴华路二店"/>
    <x v="5"/>
    <s v="直营"/>
    <m/>
    <x v="3"/>
    <d v="2017-04-29T00:00:00"/>
    <d v="2017-04-29T00:00:00"/>
    <n v="7471.8670000000002"/>
    <n v="0.27681390847419901"/>
    <n v="2068.31670786939"/>
    <n v="5747.59"/>
    <n v="0.201487927983729"/>
    <n v="1158.07"/>
    <n v="330"/>
    <n v="16.416939393939394"/>
    <n v="2.5093030303030299"/>
    <n v="977"/>
    <n v="330"/>
    <n v="20.470868493150686"/>
    <n v="5.6666211174503838"/>
    <n v="17.416939393939394"/>
    <n v="3.5093030303030299"/>
    <n v="2017"/>
    <x v="2"/>
  </r>
  <r>
    <n v="8795"/>
    <s v="石家庄栾城东大街店"/>
    <x v="9"/>
    <s v="控股"/>
    <s v="河北新兴"/>
    <x v="26"/>
    <d v="2013-05-09T00:00:00"/>
    <d v="2019-09-07T00:00:00"/>
    <n v="7469.2604545454597"/>
    <n v="0.27871944698539097"/>
    <n v="2081.8281432807598"/>
    <n v="685.09"/>
    <n v="0.17607905530660201"/>
    <n v="120.63"/>
    <n v="77"/>
    <n v="7.8972727272727283"/>
    <n v="0.56662337662337658"/>
    <n v="116"/>
    <n v="81"/>
    <n v="20.463727272727287"/>
    <n v="5.7036387487144102"/>
    <n v="8.4579012345679008"/>
    <n v="1.4892592592592593"/>
    <n v="2013"/>
    <x v="0"/>
  </r>
  <r>
    <n v="7064"/>
    <s v="武汉民主一街店"/>
    <x v="8"/>
    <s v="直营"/>
    <m/>
    <x v="3"/>
    <d v="2017-01-21T00:00:00"/>
    <d v="2017-01-21T00:00:00"/>
    <n v="7430.16"/>
    <n v="0.26315485964086899"/>
    <n v="1955.2827119092001"/>
    <n v="4953.4399999999996"/>
    <n v="0.26179786168803898"/>
    <n v="1296.8"/>
    <n v="330"/>
    <n v="14.010424242424241"/>
    <n v="2.9296969696969697"/>
    <n v="1075"/>
    <n v="330"/>
    <n v="20.356602739726029"/>
    <n v="5.3569389367375342"/>
    <n v="15.010424242424241"/>
    <n v="3.9296969696969697"/>
    <n v="2017"/>
    <x v="2"/>
  </r>
  <r>
    <n v="7393"/>
    <s v="宜昌樵湖一路分店"/>
    <x v="7"/>
    <s v="直营"/>
    <m/>
    <x v="0"/>
    <d v="2017-11-18T00:00:00"/>
    <d v="2017-11-18T00:00:00"/>
    <n v="7375.616"/>
    <n v="0.27622415335079997"/>
    <n v="2037.32328504061"/>
    <n v="4609.76"/>
    <n v="0.30717651244316402"/>
    <n v="1416.01"/>
    <n v="330"/>
    <n v="12.968969696969697"/>
    <n v="3.2909393939393938"/>
    <n v="774"/>
    <n v="330"/>
    <n v="20.207167123287672"/>
    <n v="5.5817076302482462"/>
    <n v="13.968969696969697"/>
    <n v="4.2909393939393938"/>
    <n v="2017"/>
    <x v="2"/>
  </r>
  <r>
    <n v="7575"/>
    <s v="武汉银杏街店"/>
    <x v="8"/>
    <s v="直营"/>
    <m/>
    <x v="3"/>
    <d v="2017-12-30T00:00:00"/>
    <d v="2017-12-30T00:00:00"/>
    <n v="7366.125"/>
    <n v="0.26690086492179499"/>
    <n v="1966.0251336220599"/>
    <n v="4910.75"/>
    <n v="0.30253830881229998"/>
    <n v="1485.69"/>
    <n v="330"/>
    <n v="13.881060606060606"/>
    <n v="3.5020909090909091"/>
    <n v="732"/>
    <n v="330"/>
    <n v="20.181164383561644"/>
    <n v="5.3863702291015336"/>
    <n v="14.881060606060606"/>
    <n v="4.5020909090909091"/>
    <n v="2017"/>
    <x v="2"/>
  </r>
  <r>
    <n v="5627"/>
    <s v="南昌民德路二店"/>
    <x v="5"/>
    <s v="直营"/>
    <m/>
    <x v="9"/>
    <d v="2012-12-29T00:00:00"/>
    <d v="2012-12-29T00:00:00"/>
    <n v="7342.1119651379404"/>
    <n v="0.27922115284696503"/>
    <n v="2050.07296723731"/>
    <n v="6433.96"/>
    <n v="0.21050643771487501"/>
    <n v="1354.39"/>
    <n v="330"/>
    <n v="18.496848484848485"/>
    <n v="3.1042121212121216"/>
    <n v="2559"/>
    <n v="330"/>
    <n v="20.11537524695326"/>
    <n v="5.616638266403589"/>
    <n v="19.496848484848485"/>
    <n v="4.1042121212121216"/>
    <n v="2012"/>
    <x v="0"/>
  </r>
  <r>
    <n v="5506"/>
    <s v="洞口供销大厦店"/>
    <x v="1"/>
    <s v="直营"/>
    <m/>
    <x v="0"/>
    <d v="2012-04-21T00:00:00"/>
    <d v="2012-04-21T00:00:00"/>
    <n v="7329.06"/>
    <n v="0.26298578451907201"/>
    <n v="1927.43859388735"/>
    <n v="3664.53"/>
    <n v="0.30741186455016101"/>
    <n v="1126.52"/>
    <n v="330"/>
    <n v="10.104636363636365"/>
    <n v="2.4136969696969697"/>
    <n v="2811"/>
    <n v="330"/>
    <n v="20.079616438356165"/>
    <n v="5.2806536818831509"/>
    <n v="11.104636363636365"/>
    <n v="3.4136969696969697"/>
    <n v="2012"/>
    <x v="0"/>
  </r>
  <r>
    <n v="7151"/>
    <s v="新丰双龙路店"/>
    <x v="6"/>
    <s v="直营"/>
    <m/>
    <x v="0"/>
    <d v="2017-06-30T00:00:00"/>
    <d v="2017-06-30T00:00:00"/>
    <n v="7324.9650000000001"/>
    <n v="0.271169187737694"/>
    <n v="1986.30480925704"/>
    <n v="4883.3100000000004"/>
    <n v="0.321363992865495"/>
    <n v="1569.32"/>
    <n v="330"/>
    <n v="13.797909090909092"/>
    <n v="3.7555151515151515"/>
    <n v="915"/>
    <n v="330"/>
    <n v="20.068397260273972"/>
    <n v="5.4419309842658627"/>
    <n v="14.797909090909092"/>
    <n v="4.7555151515151515"/>
    <n v="2017"/>
    <x v="2"/>
  </r>
  <r>
    <n v="7347"/>
    <s v="南昌园常寺路店"/>
    <x v="5"/>
    <s v="直营"/>
    <m/>
    <x v="4"/>
    <d v="2017-11-11T00:00:00"/>
    <d v="2017-11-11T00:00:00"/>
    <n v="7322.0290000000005"/>
    <n v="0.26679020549069599"/>
    <n v="1953.44562151884"/>
    <n v="5632.33"/>
    <n v="0.238950842724059"/>
    <n v="1345.85"/>
    <n v="330"/>
    <n v="16.067666666666668"/>
    <n v="3.0783333333333331"/>
    <n v="781"/>
    <n v="330"/>
    <n v="20.060353424657535"/>
    <n v="5.3519058123803838"/>
    <n v="17.067666666666668"/>
    <n v="4.0783333333333331"/>
    <n v="2017"/>
    <x v="2"/>
  </r>
  <r>
    <n v="7443"/>
    <s v="广生堂白云桥菜场店"/>
    <x v="7"/>
    <s v="直营"/>
    <m/>
    <x v="0"/>
    <d v="2017-11-25T00:00:00"/>
    <d v="2017-11-25T00:00:00"/>
    <n v="7319.2479999999996"/>
    <n v="0.273185528232675"/>
    <n v="1999.5126311459501"/>
    <n v="4574.53"/>
    <n v="0.28625891621652899"/>
    <n v="1309.5"/>
    <n v="330"/>
    <n v="12.862212121212121"/>
    <n v="2.9681818181818183"/>
    <n v="767"/>
    <n v="330"/>
    <n v="20.052734246575341"/>
    <n v="5.478116797660137"/>
    <n v="13.862212121212121"/>
    <n v="3.9681818181818183"/>
    <n v="2017"/>
    <x v="2"/>
  </r>
  <r>
    <n v="8088"/>
    <s v="娄底扶青路店"/>
    <x v="4"/>
    <s v="直营"/>
    <m/>
    <x v="0"/>
    <d v="2018-07-14T00:00:00"/>
    <d v="2018-07-14T00:00:00"/>
    <n v="7311.66156565657"/>
    <n v="0.22950208963414301"/>
    <n v="1678.04160801583"/>
    <n v="2143.96"/>
    <n v="0.110911584171346"/>
    <n v="237.79"/>
    <n v="198"/>
    <n v="9.8280808080808075"/>
    <n v="0.200959595959596"/>
    <n v="536"/>
    <n v="330"/>
    <n v="20.031949494949508"/>
    <n v="4.5973742685365204"/>
    <n v="6.4968484848484849"/>
    <n v="0.72057575757575754"/>
    <n v="2018"/>
    <x v="4"/>
  </r>
  <r>
    <n v="5782"/>
    <s v="南昌贤士街店"/>
    <x v="5"/>
    <s v="直营"/>
    <m/>
    <x v="9"/>
    <d v="2014-06-28T00:00:00"/>
    <d v="2014-06-28T00:00:00"/>
    <n v="7310.5021165479102"/>
    <n v="0.27884863107380498"/>
    <n v="2038.52350766154"/>
    <n v="6406.26"/>
    <n v="0.26169403052639101"/>
    <n v="1676.48"/>
    <n v="330"/>
    <n v="18.412909090909093"/>
    <n v="4.0802424242424244"/>
    <n v="2013"/>
    <n v="330"/>
    <n v="20.028772922049068"/>
    <n v="5.5849959114014789"/>
    <n v="19.412909090909093"/>
    <n v="5.0802424242424244"/>
    <n v="2014"/>
    <x v="0"/>
  </r>
  <r>
    <n v="5420"/>
    <s v="徐州大庆路店"/>
    <x v="3"/>
    <s v="直营"/>
    <m/>
    <x v="0"/>
    <d v="2011-09-17T00:00:00"/>
    <d v="2011-09-17T00:00:00"/>
    <n v="7292.9925000000003"/>
    <n v="0.27918094180429198"/>
    <n v="2036.0645147216401"/>
    <n v="5029.6499999999996"/>
    <n v="0.25777936834571002"/>
    <n v="1296.54"/>
    <n v="330"/>
    <n v="14.241363636363635"/>
    <n v="2.9289090909090909"/>
    <n v="3028"/>
    <n v="330"/>
    <n v="19.980801369863016"/>
    <n v="5.5782589444428492"/>
    <n v="15.241363636363635"/>
    <n v="3.9289090909090909"/>
    <n v="2011"/>
    <x v="0"/>
  </r>
  <r>
    <n v="9135"/>
    <s v="为民气象店"/>
    <x v="9"/>
    <s v="控股"/>
    <s v="河北新兴"/>
    <x v="29"/>
    <d v="2005-01-01T00:00:00"/>
    <d v="2019-08-29T00:00:00"/>
    <n v="7267.5741891891903"/>
    <n v="0.27"/>
    <n v="1962.24503108108"/>
    <n v="320.31"/>
    <n v="0.38665667634479101"/>
    <n v="123.85"/>
    <n v="37"/>
    <n v="7.6570270270270271"/>
    <n v="2.3472972972972972"/>
    <n v="125"/>
    <n v="90"/>
    <n v="19.911162162162164"/>
    <n v="5.3760137837837805"/>
    <n v="3.5590000000000002"/>
    <n v="1.3761111111111111"/>
    <n v="2005"/>
    <x v="0"/>
  </r>
  <r>
    <n v="7913"/>
    <s v="京山城中路菜市场店"/>
    <x v="7"/>
    <s v="直营"/>
    <m/>
    <x v="0"/>
    <d v="2018-04-25T00:00:00"/>
    <d v="2018-04-25T00:00:00"/>
    <n v="7265.7920000000004"/>
    <n v="0.27958703069084401"/>
    <n v="2031.4212108972899"/>
    <n v="4541.12"/>
    <n v="0.31450611302938503"/>
    <n v="1428.21"/>
    <n v="330"/>
    <n v="12.760969696969697"/>
    <n v="3.3279090909090909"/>
    <n v="616"/>
    <n v="330"/>
    <n v="19.906279452054797"/>
    <n v="5.565537564102164"/>
    <n v="13.760969696969697"/>
    <n v="4.3279090909090909"/>
    <n v="2018"/>
    <x v="4"/>
  </r>
  <r>
    <n v="7382"/>
    <s v="广生堂北京西路店"/>
    <x v="7"/>
    <s v="直营"/>
    <m/>
    <x v="0"/>
    <d v="2017-10-29T00:00:00"/>
    <d v="2017-10-29T00:00:00"/>
    <n v="7253.152"/>
    <n v="0.27428410480430898"/>
    <n v="1989.42430332958"/>
    <n v="4533.22"/>
    <n v="0.32779790082987398"/>
    <n v="1485.98"/>
    <n v="330"/>
    <n v="12.737030303030304"/>
    <n v="3.5029696969696973"/>
    <n v="794"/>
    <n v="330"/>
    <n v="19.871649315068492"/>
    <n v="5.450477543368712"/>
    <n v="13.737030303030304"/>
    <n v="4.5029696969696973"/>
    <n v="2017"/>
    <x v="2"/>
  </r>
  <r>
    <n v="5722"/>
    <s v="南昌福山巷店"/>
    <x v="5"/>
    <s v="直营"/>
    <m/>
    <x v="3"/>
    <d v="2014-06-14T00:00:00"/>
    <d v="2014-06-14T00:00:00"/>
    <n v="7241.0289186359596"/>
    <n v="0.276617403551357"/>
    <n v="2002.9946185133699"/>
    <n v="6345.38"/>
    <n v="0.26220651875853002"/>
    <n v="1663.8"/>
    <n v="330"/>
    <n v="18.228424242424243"/>
    <n v="4.041818181818182"/>
    <n v="2027"/>
    <n v="330"/>
    <n v="19.838435393523177"/>
    <n v="5.4876564890777262"/>
    <n v="19.228424242424243"/>
    <n v="5.041818181818182"/>
    <n v="2014"/>
    <x v="0"/>
  </r>
  <r>
    <n v="6214"/>
    <s v="南京东新南路店"/>
    <x v="3"/>
    <s v="直营"/>
    <s v="江苏开心"/>
    <x v="0"/>
    <d v="2016-03-22T00:00:00"/>
    <d v="2016-03-22T00:00:00"/>
    <n v="7238.69"/>
    <n v="0.27838818330617299"/>
    <n v="2015.16575861656"/>
    <n v="4992.2"/>
    <n v="0.179051320059293"/>
    <n v="893.86"/>
    <n v="330"/>
    <n v="14.127878787878787"/>
    <n v="1.7086666666666668"/>
    <n v="1380"/>
    <n v="330"/>
    <n v="19.832027397260273"/>
    <n v="5.5210020784015343"/>
    <n v="15.127878787878787"/>
    <n v="2.7086666666666668"/>
    <n v="2016"/>
    <x v="1"/>
  </r>
  <r>
    <n v="6404"/>
    <s v="佳和新华书店店"/>
    <x v="3"/>
    <s v="直营"/>
    <s v="江苏佳和"/>
    <x v="0"/>
    <d v="2016-06-22T00:00:00"/>
    <d v="2016-06-22T00:00:00"/>
    <n v="7236.0510000000004"/>
    <n v="0.27705897231799498"/>
    <n v="2004.8128537006"/>
    <n v="4990.38"/>
    <n v="0.42780710086205898"/>
    <n v="2134.92"/>
    <n v="330"/>
    <n v="14.122363636363637"/>
    <n v="5.4694545454545453"/>
    <n v="1288"/>
    <n v="330"/>
    <n v="19.824797260273975"/>
    <n v="5.4926379553441098"/>
    <n v="15.122363636363637"/>
    <n v="6.4694545454545453"/>
    <n v="2016"/>
    <x v="1"/>
  </r>
  <r>
    <n v="7126"/>
    <s v="来凤星都汇店"/>
    <x v="7"/>
    <s v="直营"/>
    <m/>
    <x v="0"/>
    <d v="2016-10-15T00:00:00"/>
    <d v="2016-10-15T00:00:00"/>
    <n v="7233.0079999999998"/>
    <n v="0.27541701097360799"/>
    <n v="1992.0934437081901"/>
    <n v="4520.63"/>
    <n v="0.34990476991038899"/>
    <n v="1581.79"/>
    <n v="330"/>
    <n v="12.698878787878789"/>
    <n v="3.7933030303030302"/>
    <n v="1173"/>
    <n v="330"/>
    <n v="19.816460273972602"/>
    <n v="5.4577902567347669"/>
    <n v="13.698878787878789"/>
    <n v="4.7933030303030302"/>
    <n v="2016"/>
    <x v="1"/>
  </r>
  <r>
    <n v="6993"/>
    <s v="武汉古驿道店"/>
    <x v="8"/>
    <s v="直营"/>
    <m/>
    <x v="3"/>
    <d v="2015-03-28T00:00:00"/>
    <d v="2015-03-28T00:00:00"/>
    <n v="7230.9"/>
    <n v="0.262607461112212"/>
    <n v="1898.88829055629"/>
    <n v="4820.6000000000004"/>
    <n v="0.24677426046550199"/>
    <n v="1189.5999999999999"/>
    <n v="330"/>
    <n v="13.607878787878789"/>
    <n v="2.6048484848484845"/>
    <n v="1740"/>
    <n v="330"/>
    <n v="19.810684931506849"/>
    <n v="5.2024336727569587"/>
    <n v="14.607878787878789"/>
    <n v="3.6048484848484845"/>
    <n v="2015"/>
    <x v="0"/>
  </r>
  <r>
    <n v="5081"/>
    <s v="宁乡楚沩中路店"/>
    <x v="4"/>
    <s v="直营"/>
    <m/>
    <x v="0"/>
    <d v="2008-10-18T00:00:00"/>
    <d v="2008-10-18T00:00:00"/>
    <n v="7225.7579999999998"/>
    <n v="0.22903093827344601"/>
    <n v="1654.92213447686"/>
    <n v="4014.31"/>
    <n v="0.310516626767738"/>
    <n v="1246.51"/>
    <n v="330"/>
    <n v="11.164575757575758"/>
    <n v="2.7773030303030302"/>
    <n v="4092"/>
    <n v="330"/>
    <n v="19.796597260273973"/>
    <n v="4.5340332451420826"/>
    <n v="12.164575757575758"/>
    <n v="3.7773030303030302"/>
    <n v="2008"/>
    <x v="0"/>
  </r>
  <r>
    <n v="8265"/>
    <s v="来凤瓦尔高店"/>
    <x v="7"/>
    <s v="直营"/>
    <m/>
    <x v="0"/>
    <d v="2018-07-28T00:00:00"/>
    <d v="2018-07-28T00:00:00"/>
    <n v="7201.9888095238102"/>
    <n v="0.26873602591629903"/>
    <n v="1935.43385136509"/>
    <n v="4143.6099999999997"/>
    <n v="0.32513677686847903"/>
    <n v="1347.24"/>
    <n v="330"/>
    <n v="11.556393939393939"/>
    <n v="3.0825454545454543"/>
    <n v="522"/>
    <n v="330"/>
    <n v="19.731476190476194"/>
    <n v="5.3025584968906578"/>
    <n v="12.556393939393939"/>
    <n v="4.0825454545454543"/>
    <n v="2018"/>
    <x v="4"/>
  </r>
  <r>
    <n v="6211"/>
    <s v="永州通化街店"/>
    <x v="1"/>
    <s v="直营"/>
    <m/>
    <x v="0"/>
    <d v="2016-01-30T00:00:00"/>
    <d v="2016-01-30T00:00:00"/>
    <n v="7182.64"/>
    <n v="0.23985868187134499"/>
    <n v="1722.8185627564001"/>
    <n v="3591.32"/>
    <n v="0.235871490148469"/>
    <n v="847.09"/>
    <n v="330"/>
    <n v="9.8827878787878785"/>
    <n v="1.5669393939393941"/>
    <n v="1432"/>
    <n v="330"/>
    <n v="19.678465753424657"/>
    <n v="4.7200508568668491"/>
    <n v="10.882787878787878"/>
    <n v="2.5669393939393941"/>
    <n v="2016"/>
    <x v="1"/>
  </r>
  <r>
    <n v="7008"/>
    <s v="武汉八大家花园店"/>
    <x v="8"/>
    <s v="直营"/>
    <m/>
    <x v="3"/>
    <d v="2015-10-24T00:00:00"/>
    <d v="2015-10-24T00:00:00"/>
    <n v="7178.0010000000002"/>
    <n v="0.261709426968607"/>
    <n v="1878.5505284900901"/>
    <n v="6241.74"/>
    <n v="0.23879559225472399"/>
    <n v="1490.5"/>
    <n v="330"/>
    <n v="17.914363636363635"/>
    <n v="3.5166666666666666"/>
    <n v="1530"/>
    <n v="330"/>
    <n v="19.665756164383563"/>
    <n v="5.1467137766851785"/>
    <n v="18.914363636363635"/>
    <n v="4.5166666666666666"/>
    <n v="2015"/>
    <x v="0"/>
  </r>
  <r>
    <n v="6115"/>
    <s v="武汉隆泰二曜店"/>
    <x v="8"/>
    <s v="直营"/>
    <s v="武汉隆泰"/>
    <x v="9"/>
    <d v="2015-09-25T00:00:00"/>
    <d v="2015-09-25T00:00:00"/>
    <n v="7134.8990000000003"/>
    <n v="0.249754760887025"/>
    <n v="1781.97499369807"/>
    <n v="6204.26"/>
    <n v="0.27811697124234003"/>
    <n v="1725.51"/>
    <n v="330"/>
    <n v="17.800787878787879"/>
    <n v="4.2288181818181814"/>
    <n v="1559"/>
    <n v="330"/>
    <n v="19.547668493150685"/>
    <n v="4.8821232704056712"/>
    <n v="18.800787878787879"/>
    <n v="5.2288181818181814"/>
    <n v="2015"/>
    <x v="0"/>
  </r>
  <r>
    <n v="7489"/>
    <s v="莲塘迎宾中大道康城店"/>
    <x v="5"/>
    <s v="直营"/>
    <m/>
    <x v="4"/>
    <d v="2017-12-30T00:00:00"/>
    <d v="2017-12-30T00:00:00"/>
    <n v="7123.2272988675804"/>
    <n v="0.236193035192096"/>
    <n v="1682.4566760827299"/>
    <n v="4178.6400000000003"/>
    <n v="0.26243466773878599"/>
    <n v="1096.6199999999999"/>
    <n v="330"/>
    <n v="11.662545454545455"/>
    <n v="2.3230909090909089"/>
    <n v="732"/>
    <n v="330"/>
    <n v="19.515691229774195"/>
    <n v="4.6094703454321371"/>
    <n v="12.662545454545455"/>
    <n v="3.3230909090909089"/>
    <n v="2017"/>
    <x v="2"/>
  </r>
  <r>
    <n v="9206"/>
    <s v="南县南华南路店"/>
    <x v="0"/>
    <s v="直营"/>
    <m/>
    <x v="0"/>
    <d v="2018-12-22T00:00:00"/>
    <d v="2018-12-22T00:00:00"/>
    <n v="7122.3061160030602"/>
    <n v="0.26687556093849502"/>
    <n v="1900.7694398839899"/>
    <n v="2628.29"/>
    <n v="0.24078012700272799"/>
    <n v="632.84"/>
    <n v="305"/>
    <n v="7.6173442622950827"/>
    <n v="1.0748852459016396"/>
    <n v="375"/>
    <n v="330"/>
    <n v="19.513167441104276"/>
    <n v="5.2075875065314792"/>
    <n v="7.9645151515151511"/>
    <n v="1.9176969696969699"/>
    <n v="2018"/>
    <x v="4"/>
  </r>
  <r>
    <n v="5027"/>
    <s v="常德桥南金麟店"/>
    <x v="0"/>
    <s v="直营"/>
    <m/>
    <x v="0"/>
    <d v="2005-02-26T00:00:00"/>
    <d v="2005-02-26T00:00:00"/>
    <n v="7098.84"/>
    <n v="0.26647145934180599"/>
    <n v="1891.6382544339899"/>
    <n v="3549.42"/>
    <n v="0.15634667072366801"/>
    <n v="554.94000000000005"/>
    <n v="330"/>
    <n v="9.7558181818181815"/>
    <n v="0.68163636363636382"/>
    <n v="5422"/>
    <n v="330"/>
    <n v="19.448876712328769"/>
    <n v="5.1825705600931231"/>
    <n v="10.755818181818182"/>
    <n v="1.6816363636363638"/>
    <n v="2005"/>
    <x v="0"/>
  </r>
  <r>
    <n v="5666"/>
    <s v="衡阳县蒸阳大道店"/>
    <x v="1"/>
    <s v="直营"/>
    <m/>
    <x v="0"/>
    <d v="2013-07-06T00:00:00"/>
    <d v="2013-07-06T00:00:00"/>
    <n v="7087.72"/>
    <n v="0.26627086795747901"/>
    <n v="1887.2533562395799"/>
    <n v="3543.86"/>
    <n v="0.24353953034262099"/>
    <n v="863.07"/>
    <n v="330"/>
    <n v="9.7389696969696971"/>
    <n v="1.6153636363636363"/>
    <n v="2370"/>
    <n v="330"/>
    <n v="19.418410958904111"/>
    <n v="5.1705571403824111"/>
    <n v="10.738969696969697"/>
    <n v="2.6153636363636363"/>
    <n v="2013"/>
    <x v="0"/>
  </r>
  <r>
    <n v="8967"/>
    <s v="邯郸尚和园店"/>
    <x v="9"/>
    <s v="控股"/>
    <s v="河北新兴"/>
    <x v="29"/>
    <d v="2013-01-01T00:00:00"/>
    <d v="2019-09-03T00:00:00"/>
    <n v="7078.1842857142901"/>
    <n v="0.218036789596876"/>
    <n v="1543.3045778322"/>
    <n v="236.08"/>
    <n v="0.51834124025754003"/>
    <n v="122.37"/>
    <n v="28"/>
    <n v="7.4314285714285724"/>
    <n v="3.3703571428571433"/>
    <n v="120"/>
    <n v="85"/>
    <n v="19.392285714285727"/>
    <n v="4.2282317200882193"/>
    <n v="2.7774117647058825"/>
    <n v="1.4396470588235295"/>
    <n v="2013"/>
    <x v="0"/>
  </r>
  <r>
    <n v="8223"/>
    <s v="洪城大厦店"/>
    <x v="5"/>
    <s v="控股"/>
    <s v="江西天顺"/>
    <x v="18"/>
    <d v="2018-10-01T00:00:00"/>
    <d v="2018-10-01T00:00:00"/>
    <n v="7030.26957023472"/>
    <n v="0.26032285173562097"/>
    <n v="1830.1398229936599"/>
    <n v="3599.62"/>
    <n v="0.23447475011251201"/>
    <n v="844.02"/>
    <n v="267"/>
    <n v="12.481722846441947"/>
    <n v="2.1611235955056181"/>
    <n v="457"/>
    <n v="330"/>
    <n v="19.261012521191013"/>
    <n v="5.014081706831945"/>
    <n v="10.907939393939394"/>
    <n v="2.5576363636363637"/>
    <n v="2018"/>
    <x v="4"/>
  </r>
  <r>
    <n v="5064"/>
    <s v="邵阳工业街店"/>
    <x v="1"/>
    <s v="直营"/>
    <m/>
    <x v="0"/>
    <d v="2008-03-29T00:00:00"/>
    <d v="2008-03-29T00:00:00"/>
    <n v="7024.26"/>
    <n v="0.26587175999220802"/>
    <n v="1867.55236884287"/>
    <n v="3512.13"/>
    <n v="0.23420830094558001"/>
    <n v="822.57"/>
    <n v="330"/>
    <n v="9.642818181818182"/>
    <n v="1.4926363636363638"/>
    <n v="4295"/>
    <n v="330"/>
    <n v="19.244547945205479"/>
    <n v="5.1165818324462196"/>
    <n v="10.642818181818182"/>
    <n v="2.4926363636363638"/>
    <n v="2008"/>
    <x v="0"/>
  </r>
  <r>
    <n v="6460"/>
    <s v="广生堂北湖药店"/>
    <x v="7"/>
    <s v="直营"/>
    <s v="鄂中广生堂"/>
    <x v="0"/>
    <d v="2016-07-19T00:00:00"/>
    <d v="2016-07-19T00:00:00"/>
    <n v="7015.424"/>
    <n v="0.27179282228635299"/>
    <n v="1906.74188849542"/>
    <n v="4384.6400000000003"/>
    <n v="0.30455407969639497"/>
    <n v="1335.36"/>
    <n v="330"/>
    <n v="12.28678787878788"/>
    <n v="3.0465454545454547"/>
    <n v="1261"/>
    <n v="330"/>
    <n v="19.220339726027397"/>
    <n v="5.2239503794395068"/>
    <n v="13.28678787878788"/>
    <n v="4.0465454545454547"/>
    <n v="2016"/>
    <x v="1"/>
  </r>
  <r>
    <n v="5106"/>
    <s v="隆回朝阳路店"/>
    <x v="1"/>
    <s v="直营"/>
    <m/>
    <x v="0"/>
    <d v="2009-09-26T00:00:00"/>
    <d v="2009-09-26T00:00:00"/>
    <n v="7011.24"/>
    <n v="0.24251584465345299"/>
    <n v="1700.3367906680801"/>
    <n v="3505.62"/>
    <n v="0.33543852442649202"/>
    <n v="1175.92"/>
    <n v="330"/>
    <n v="9.6230909090909087"/>
    <n v="2.5633939393939396"/>
    <n v="3749"/>
    <n v="330"/>
    <n v="19.208876712328767"/>
    <n v="4.6584569607344664"/>
    <n v="10.623090909090909"/>
    <n v="3.5633939393939396"/>
    <n v="2009"/>
    <x v="0"/>
  </r>
  <r>
    <n v="6113"/>
    <s v="武汉隆泰大药房六合路店"/>
    <x v="8"/>
    <s v="直营"/>
    <s v="武汉隆泰"/>
    <x v="9"/>
    <d v="2015-09-25T00:00:00"/>
    <d v="2015-09-25T00:00:00"/>
    <n v="7010.0780000000004"/>
    <n v="0.25375737427391298"/>
    <n v="1778.8589867353201"/>
    <n v="6095.72"/>
    <n v="0.26198873964027197"/>
    <n v="1597.01"/>
    <n v="330"/>
    <n v="17.47187878787879"/>
    <n v="3.8394242424242426"/>
    <n v="1559"/>
    <n v="330"/>
    <n v="19.205693150684933"/>
    <n v="4.8735862650282744"/>
    <n v="18.47187878787879"/>
    <n v="4.8394242424242426"/>
    <n v="2015"/>
    <x v="0"/>
  </r>
  <r>
    <n v="9132"/>
    <s v="为民财贸店"/>
    <x v="9"/>
    <s v="控股"/>
    <s v="河北新兴"/>
    <x v="28"/>
    <d v="2004-09-01T00:00:00"/>
    <d v="2019-08-29T00:00:00"/>
    <n v="6994.4824137931"/>
    <n v="0.27"/>
    <n v="1888.5102517241401"/>
    <n v="241.62"/>
    <n v="0.45054217366112098"/>
    <n v="108.86"/>
    <n v="29"/>
    <n v="7.3317241379310349"/>
    <n v="2.7537931034482757"/>
    <n v="125"/>
    <n v="90"/>
    <n v="19.162965517241371"/>
    <n v="5.1740006896551787"/>
    <n v="2.6846666666666668"/>
    <n v="1.2095555555555555"/>
    <n v="2004"/>
    <x v="0"/>
  </r>
  <r>
    <n v="5174"/>
    <s v="常德朗州路店"/>
    <x v="0"/>
    <s v="直营"/>
    <m/>
    <x v="0"/>
    <d v="2010-12-11T00:00:00"/>
    <d v="2010-12-11T00:00:00"/>
    <n v="6983.48"/>
    <n v="0.26687556093849502"/>
    <n v="1863.72014230276"/>
    <n v="3491.74"/>
    <n v="0.37312056453229597"/>
    <n v="1302.8399999999999"/>
    <n v="330"/>
    <n v="9.5810303030303032"/>
    <n v="2.948"/>
    <n v="3308"/>
    <n v="330"/>
    <n v="19.132821917808219"/>
    <n v="5.1060825816513971"/>
    <n v="10.581030303030303"/>
    <n v="3.948"/>
    <n v="2010"/>
    <x v="0"/>
  </r>
  <r>
    <n v="8656"/>
    <s v="益德店"/>
    <x v="9"/>
    <s v="控股"/>
    <s v="河北新兴"/>
    <x v="26"/>
    <d v="2016-04-15T00:00:00"/>
    <d v="2019-09-07T00:00:00"/>
    <n v="6981.73403846154"/>
    <n v="0.25864470310881699"/>
    <n v="1805.7885275626099"/>
    <n v="432.46"/>
    <n v="0.17527632613420899"/>
    <n v="75.8"/>
    <n v="52"/>
    <n v="7.3165384615384603"/>
    <n v="0.45769230769230762"/>
    <n v="116"/>
    <n v="81"/>
    <n v="19.128038461538466"/>
    <n v="4.9473658289386577"/>
    <n v="5.339012345679012"/>
    <n v="0.93580246913580245"/>
    <n v="2016"/>
    <x v="1"/>
  </r>
  <r>
    <n v="6750"/>
    <s v="进贤云桥北路店"/>
    <x v="5"/>
    <s v="直营"/>
    <m/>
    <x v="3"/>
    <d v="2017-03-25T00:00:00"/>
    <d v="2017-03-25T00:00:00"/>
    <n v="6971.7049999999999"/>
    <n v="0.25083444266965799"/>
    <n v="1748.74373813227"/>
    <n v="5362.85"/>
    <n v="0.28662931090744698"/>
    <n v="1537.15"/>
    <n v="330"/>
    <n v="15.251060606060609"/>
    <n v="3.6580303030303032"/>
    <n v="1012"/>
    <n v="330"/>
    <n v="19.100561643835615"/>
    <n v="4.7910787346089592"/>
    <n v="16.251060606060609"/>
    <n v="4.6580303030303032"/>
    <n v="2017"/>
    <x v="2"/>
  </r>
  <r>
    <n v="6266"/>
    <s v="乡亲新华南路店"/>
    <x v="6"/>
    <s v="直营"/>
    <s v="韶关乡亲"/>
    <x v="0"/>
    <d v="2016-03-26T00:00:00"/>
    <d v="2016-03-26T00:00:00"/>
    <n v="6967.0050000000001"/>
    <n v="0.27486638207861003"/>
    <n v="1914.99545827359"/>
    <n v="4644.67"/>
    <n v="0.28015122710547802"/>
    <n v="1301.21"/>
    <n v="330"/>
    <n v="13.074757575757577"/>
    <n v="2.9430606060606062"/>
    <n v="1376"/>
    <n v="330"/>
    <n v="19.08768493150685"/>
    <n v="5.2465628993796987"/>
    <n v="14.074757575757577"/>
    <n v="3.9430606060606062"/>
    <n v="2016"/>
    <x v="1"/>
  </r>
  <r>
    <n v="7039"/>
    <s v="武汉黎黄陂路店"/>
    <x v="8"/>
    <s v="直营"/>
    <m/>
    <x v="3"/>
    <d v="2016-04-30T00:00:00"/>
    <d v="2016-04-30T00:00:00"/>
    <n v="6964.17"/>
    <n v="0.26006504634347"/>
    <n v="1811.1371937938"/>
    <n v="4642.78"/>
    <n v="0.31012884521773598"/>
    <n v="1439.86"/>
    <n v="330"/>
    <n v="13.069030303030303"/>
    <n v="3.3632121212121211"/>
    <n v="1341"/>
    <n v="330"/>
    <n v="19.079917808219179"/>
    <n v="4.9620197090241094"/>
    <n v="14.069030303030303"/>
    <n v="4.3632121212121211"/>
    <n v="2016"/>
    <x v="1"/>
  </r>
  <r>
    <n v="6995"/>
    <s v="武汉三秀路店"/>
    <x v="8"/>
    <s v="直营"/>
    <m/>
    <x v="9"/>
    <d v="2015-04-25T00:00:00"/>
    <d v="2015-04-25T00:00:00"/>
    <n v="6952.0029999999997"/>
    <n v="0.25766780321476901"/>
    <n v="1791.30734095248"/>
    <n v="6045.22"/>
    <n v="0.29916694512358499"/>
    <n v="1808.53"/>
    <n v="330"/>
    <n v="17.318848484848484"/>
    <n v="4.4803939393939389"/>
    <n v="1712"/>
    <n v="330"/>
    <n v="19.046583561643835"/>
    <n v="4.9076913450752873"/>
    <n v="18.318848484848484"/>
    <n v="5.4803939393939389"/>
    <n v="2015"/>
    <x v="0"/>
  </r>
  <r>
    <n v="6435"/>
    <s v="南昌带子街店"/>
    <x v="5"/>
    <s v="直营"/>
    <m/>
    <x v="3"/>
    <d v="2016-07-16T00:00:00"/>
    <d v="2016-07-16T00:00:00"/>
    <n v="6932.3136717384396"/>
    <n v="0.26546078045726801"/>
    <n v="1840.2573976742699"/>
    <n v="6074.85"/>
    <n v="0.28916927989991498"/>
    <n v="1756.66"/>
    <n v="330"/>
    <n v="17.408636363636365"/>
    <n v="4.3232121212121211"/>
    <n v="1264"/>
    <n v="330"/>
    <n v="18.992640196543672"/>
    <n v="5.0418010895185477"/>
    <n v="18.408636363636365"/>
    <n v="5.3232121212121211"/>
    <n v="2016"/>
    <x v="1"/>
  </r>
  <r>
    <n v="8312"/>
    <s v="宿迁珠江路店"/>
    <x v="3"/>
    <s v="直营"/>
    <m/>
    <x v="0"/>
    <d v="2018-09-22T00:00:00"/>
    <d v="2018-09-22T00:00:00"/>
    <n v="6928.46373630976"/>
    <n v="0.26804803270879402"/>
    <n v="1857.1610742120499"/>
    <n v="2346.98"/>
    <n v="0.29124236252545799"/>
    <n v="683.54"/>
    <n v="188"/>
    <n v="11.483936170212766"/>
    <n v="2.635851063829787"/>
    <n v="466"/>
    <n v="330"/>
    <n v="18.982092428245917"/>
    <n v="5.0881125320878082"/>
    <n v="7.1120606060606057"/>
    <n v="2.071333333333333"/>
    <n v="2018"/>
    <x v="4"/>
  </r>
  <r>
    <n v="7350"/>
    <s v="乐昌一中店"/>
    <x v="6"/>
    <s v="直营"/>
    <m/>
    <x v="0"/>
    <d v="2017-09-30T00:00:00"/>
    <d v="2017-09-30T00:00:00"/>
    <n v="6918.36"/>
    <n v="0.277051753197608"/>
    <n v="1916.7437672522001"/>
    <n v="4612.24"/>
    <n v="0.312778606490556"/>
    <n v="1442.61"/>
    <n v="330"/>
    <n v="12.976484848484848"/>
    <n v="3.371545454545454"/>
    <n v="823"/>
    <n v="330"/>
    <n v="18.954410958904109"/>
    <n v="5.2513527869923289"/>
    <n v="13.976484848484848"/>
    <n v="4.371545454545454"/>
    <n v="2017"/>
    <x v="2"/>
  </r>
  <r>
    <n v="8702"/>
    <s v="石家庄鹿泉金萱店"/>
    <x v="9"/>
    <s v="控股"/>
    <s v="河北新兴"/>
    <x v="26"/>
    <d v="2014-04-28T00:00:00"/>
    <d v="2019-09-07T00:00:00"/>
    <n v="6906.2866666666696"/>
    <n v="0.277696791439276"/>
    <n v="1917.85364809319"/>
    <n v="617"/>
    <n v="0.146482982171799"/>
    <n v="90.38"/>
    <n v="75"/>
    <n v="7.2266666666666666"/>
    <n v="0.20506666666666651"/>
    <n v="116"/>
    <n v="81"/>
    <n v="18.92133333333334"/>
    <n v="5.2543935564196991"/>
    <n v="7.617283950617284"/>
    <n v="1.1158024691358024"/>
    <n v="2014"/>
    <x v="0"/>
  </r>
  <r>
    <n v="6629"/>
    <s v="益阳大桃北路店"/>
    <x v="0"/>
    <s v="直营"/>
    <m/>
    <x v="0"/>
    <d v="2016-12-28T00:00:00"/>
    <d v="2016-12-28T00:00:00"/>
    <n v="6901.2782820395796"/>
    <n v="0.26619334105287901"/>
    <n v="1837.0743234317899"/>
    <n v="2104.1799999999998"/>
    <n v="0.26598960165004898"/>
    <n v="559.69000000000005"/>
    <n v="252"/>
    <n v="7.3499206349206343"/>
    <n v="1.2209920634920639"/>
    <n v="1099"/>
    <n v="330"/>
    <n v="18.907611731615287"/>
    <n v="5.0330803381692872"/>
    <n v="6.3763030303030295"/>
    <n v="1.6960303030303032"/>
    <n v="2016"/>
    <x v="1"/>
  </r>
  <r>
    <n v="6024"/>
    <s v="南昌池湾路店"/>
    <x v="5"/>
    <s v="直营"/>
    <m/>
    <x v="3"/>
    <d v="2015-09-19T00:00:00"/>
    <d v="2015-09-19T00:00:00"/>
    <n v="6890.65"/>
    <n v="0.27748352417519601"/>
    <n v="1912.0418458578099"/>
    <n v="5300.5"/>
    <n v="0.29797943590227299"/>
    <n v="1579.44"/>
    <n v="330"/>
    <n v="15.062121212121212"/>
    <n v="3.7861818181818183"/>
    <n v="1565"/>
    <n v="330"/>
    <n v="18.878493150684932"/>
    <n v="5.2384708105693418"/>
    <n v="16.062121212121212"/>
    <n v="4.7861818181818183"/>
    <n v="2015"/>
    <x v="0"/>
  </r>
  <r>
    <n v="8051"/>
    <s v="益阳教育路店"/>
    <x v="0"/>
    <s v="直营"/>
    <m/>
    <x v="0"/>
    <d v="2018-07-07T00:00:00"/>
    <d v="2018-07-07T00:00:00"/>
    <n v="6883.4543604651199"/>
    <n v="0.26687556093849502"/>
    <n v="1837.02574364366"/>
    <n v="3243.71"/>
    <n v="0.28995502063994599"/>
    <n v="940.53"/>
    <n v="330"/>
    <n v="8.829424242424242"/>
    <n v="1.850090909090909"/>
    <n v="543"/>
    <n v="330"/>
    <n v="18.858779069767451"/>
    <n v="5.0329472428593425"/>
    <n v="9.829424242424242"/>
    <n v="2.850090909090909"/>
    <n v="2018"/>
    <x v="4"/>
  </r>
  <r>
    <n v="7578"/>
    <s v="广生堂荆江新村店"/>
    <x v="7"/>
    <s v="直营"/>
    <m/>
    <x v="0"/>
    <d v="2017-12-30T00:00:00"/>
    <d v="2017-12-30T00:00:00"/>
    <n v="6852.2560000000003"/>
    <n v="0.27941457797630198"/>
    <n v="1914.6202184255801"/>
    <n v="4282.66"/>
    <n v="0.38498503266661399"/>
    <n v="1648.76"/>
    <n v="330"/>
    <n v="11.977757575757575"/>
    <n v="3.9962424242424239"/>
    <n v="732"/>
    <n v="330"/>
    <n v="18.773304109589041"/>
    <n v="5.2455348450015897"/>
    <n v="12.977757575757575"/>
    <n v="4.9962424242424239"/>
    <n v="2017"/>
    <x v="2"/>
  </r>
  <r>
    <n v="5018"/>
    <s v="南县南洲店"/>
    <x v="0"/>
    <s v="直营"/>
    <m/>
    <x v="0"/>
    <d v="2004-02-08T00:00:00"/>
    <d v="2004-02-08T00:00:00"/>
    <n v="6822.8459999999995"/>
    <n v="0.22904823912400099"/>
    <n v="1562.7608621142299"/>
    <n v="3790.47"/>
    <n v="0.265605584531734"/>
    <n v="1006.77"/>
    <n v="330"/>
    <n v="10.486272727272727"/>
    <n v="2.0508181818181819"/>
    <n v="5806"/>
    <n v="330"/>
    <n v="18.692728767123285"/>
    <n v="4.2815366085321367"/>
    <n v="11.486272727272727"/>
    <n v="3.0508181818181819"/>
    <n v="2004"/>
    <x v="0"/>
  </r>
  <r>
    <n v="6581"/>
    <s v="沭阳沈阳路店"/>
    <x v="3"/>
    <s v="直营"/>
    <s v="江苏玖玖"/>
    <x v="0"/>
    <d v="2016-09-28T00:00:00"/>
    <d v="2016-09-28T00:00:00"/>
    <n v="6785.9565000000002"/>
    <n v="0.24688605139314601"/>
    <n v="1675.3580052106499"/>
    <n v="4679.97"/>
    <n v="0.38234005773541302"/>
    <n v="1789.34"/>
    <n v="330"/>
    <n v="13.181727272727274"/>
    <n v="4.4222424242424241"/>
    <n v="1190"/>
    <n v="330"/>
    <n v="18.591661643835618"/>
    <n v="4.5900219320839728"/>
    <n v="14.181727272727274"/>
    <n v="5.4222424242424241"/>
    <n v="2016"/>
    <x v="1"/>
  </r>
  <r>
    <n v="7333"/>
    <s v="宿迁中豪国际星城店"/>
    <x v="3"/>
    <s v="收购"/>
    <s v="江苏大盛"/>
    <x v="11"/>
    <d v="2004-10-01T00:00:00"/>
    <d v="2017-09-01T00:00:00"/>
    <n v="6784.3469999999998"/>
    <n v="0.27159559333244399"/>
    <n v="1842.59874883819"/>
    <n v="4678.8599999999997"/>
    <n v="0.36692271194265302"/>
    <n v="1716.78"/>
    <n v="330"/>
    <n v="13.178363636363635"/>
    <n v="4.2023636363636365"/>
    <n v="852"/>
    <n v="330"/>
    <n v="18.587252054794519"/>
    <n v="5.0482157502416163"/>
    <n v="14.178363636363635"/>
    <n v="5.2023636363636365"/>
    <n v="2004"/>
    <x v="0"/>
  </r>
  <r>
    <n v="7186"/>
    <s v="孝感光荣路店"/>
    <x v="8"/>
    <s v="收购"/>
    <s v="湖北孝感"/>
    <x v="52"/>
    <d v="2008-12-25T00:00:00"/>
    <d v="2017-06-29T00:00:00"/>
    <n v="6774.12"/>
    <n v="0.25982272794783901"/>
    <n v="1760.07033784602"/>
    <n v="4516.08"/>
    <n v="0.29595357035304998"/>
    <n v="1336.55"/>
    <n v="330"/>
    <n v="12.685090909090908"/>
    <n v="3.0501515151515148"/>
    <n v="916"/>
    <n v="330"/>
    <n v="18.559232876712329"/>
    <n v="4.8221105146466305"/>
    <n v="13.685090909090908"/>
    <n v="4.0501515151515148"/>
    <n v="2008"/>
    <x v="0"/>
  </r>
  <r>
    <n v="6434"/>
    <s v="娄底涟滨街店"/>
    <x v="4"/>
    <s v="直营"/>
    <m/>
    <x v="0"/>
    <d v="2016-06-30T00:00:00"/>
    <d v="2016-06-30T00:00:00"/>
    <n v="6769.26"/>
    <n v="0.224631439407568"/>
    <n v="1520.5886175240701"/>
    <n v="3760.7"/>
    <n v="5.0642167681548597E-2"/>
    <n v="190.45"/>
    <n v="330"/>
    <n v="10.396060606060605"/>
    <n v="-0.42287878787878797"/>
    <n v="1280"/>
    <n v="330"/>
    <n v="18.54591780821918"/>
    <n v="4.1659962123947123"/>
    <n v="11.396060606060605"/>
    <n v="0.57712121212121203"/>
    <n v="2016"/>
    <x v="1"/>
  </r>
  <r>
    <n v="5011"/>
    <s v="石门澧阳路店"/>
    <x v="0"/>
    <s v="直营"/>
    <m/>
    <x v="0"/>
    <d v="2003-01-18T00:00:00"/>
    <d v="2003-01-18T00:00:00"/>
    <n v="6726.6719999999996"/>
    <n v="0.266348628864711"/>
    <n v="1791.63986402264"/>
    <n v="3737.04"/>
    <n v="0.22780863999314999"/>
    <n v="851.33"/>
    <n v="330"/>
    <n v="10.324363636363636"/>
    <n v="1.579787878787879"/>
    <n v="6192"/>
    <n v="330"/>
    <n v="18.429238356164383"/>
    <n v="4.9086023671853152"/>
    <n v="11.324363636363636"/>
    <n v="2.579787878787879"/>
    <n v="2003"/>
    <x v="0"/>
  </r>
  <r>
    <n v="6576"/>
    <s v="玖玖宿豫西湖东路店"/>
    <x v="3"/>
    <s v="直营"/>
    <s v="江苏玖玖"/>
    <x v="0"/>
    <d v="2016-09-27T00:00:00"/>
    <d v="2016-09-27T00:00:00"/>
    <n v="6721.1125000000002"/>
    <n v="0.25845236745895001"/>
    <n v="1737.0874375829401"/>
    <n v="4635.25"/>
    <n v="0.35944123833665897"/>
    <n v="1666.1"/>
    <n v="330"/>
    <n v="13.046212121212122"/>
    <n v="4.0487878787878788"/>
    <n v="1191"/>
    <n v="330"/>
    <n v="18.414006849315069"/>
    <n v="4.7591436646107947"/>
    <n v="14.046212121212122"/>
    <n v="5.0487878787878788"/>
    <n v="2016"/>
    <x v="1"/>
  </r>
  <r>
    <n v="7387"/>
    <s v="利川同安中医院分店"/>
    <x v="7"/>
    <s v="直营"/>
    <m/>
    <x v="0"/>
    <d v="2017-10-28T00:00:00"/>
    <d v="2017-10-28T00:00:00"/>
    <n v="6712.0640000000003"/>
    <n v="0.27698520174609398"/>
    <n v="1859.1424011726899"/>
    <n v="4195.04"/>
    <n v="0.323768068957626"/>
    <n v="1358.22"/>
    <n v="330"/>
    <n v="11.712242424242424"/>
    <n v="3.1158181818181818"/>
    <n v="795"/>
    <n v="330"/>
    <n v="18.389216438356165"/>
    <n v="5.0935408251306571"/>
    <n v="12.712242424242424"/>
    <n v="4.1158181818181818"/>
    <n v="2017"/>
    <x v="2"/>
  </r>
  <r>
    <n v="6950"/>
    <s v="武汉冶金一街店"/>
    <x v="8"/>
    <s v="直营"/>
    <m/>
    <x v="9"/>
    <d v="2013-11-30T00:00:00"/>
    <d v="2013-11-30T00:00:00"/>
    <n v="6679.5219999999999"/>
    <n v="0.26622196539319698"/>
    <n v="1778.2354747270999"/>
    <n v="5808.28"/>
    <n v="0.32552321857761701"/>
    <n v="1890.73"/>
    <n v="330"/>
    <n v="16.600848484848484"/>
    <n v="4.7294848484848488"/>
    <n v="2223"/>
    <n v="330"/>
    <n v="18.300060273972601"/>
    <n v="4.8718780129509591"/>
    <n v="17.600848484848484"/>
    <n v="5.7294848484848488"/>
    <n v="2013"/>
    <x v="0"/>
  </r>
  <r>
    <n v="5779"/>
    <s v="南昌系马桩二店"/>
    <x v="5"/>
    <s v="直营"/>
    <m/>
    <x v="9"/>
    <d v="2014-06-25T00:00:00"/>
    <d v="2014-06-25T00:00:00"/>
    <n v="6673.5123157191802"/>
    <n v="0.28025880720676299"/>
    <n v="1870.3106014831001"/>
    <n v="5848.06"/>
    <n v="0.25290780190353701"/>
    <n v="1479.02"/>
    <n v="330"/>
    <n v="16.721393939393941"/>
    <n v="3.481878787878788"/>
    <n v="2016"/>
    <n v="330"/>
    <n v="18.283595385531999"/>
    <n v="5.1241386342002739"/>
    <n v="17.721393939393941"/>
    <n v="4.481878787878788"/>
    <n v="2014"/>
    <x v="0"/>
  </r>
  <r>
    <n v="8997"/>
    <s v="青县凰城店"/>
    <x v="9"/>
    <s v="控股"/>
    <s v="河北新兴"/>
    <x v="28"/>
    <d v="2014-01-01T00:00:00"/>
    <d v="2019-09-05T00:00:00"/>
    <n v="6664.9672368421097"/>
    <n v="0.266609145976823"/>
    <n v="1776.94122297798"/>
    <n v="301.69"/>
    <n v="0.24906360833968599"/>
    <n v="75.14"/>
    <n v="38"/>
    <n v="6.9392105263157893"/>
    <n v="0.97736842105263166"/>
    <n v="118"/>
    <n v="83"/>
    <n v="18.260184210526329"/>
    <n v="4.8683321177478902"/>
    <n v="3.6348192771084338"/>
    <n v="0.90530120481927712"/>
    <n v="2014"/>
    <x v="0"/>
  </r>
  <r>
    <n v="8149"/>
    <s v="永丰三辉花园店"/>
    <x v="5"/>
    <s v="控股"/>
    <s v="江西天顺"/>
    <x v="18"/>
    <d v="2014-03-15T00:00:00"/>
    <d v="2018-10-22T00:00:00"/>
    <n v="6653.5226348401602"/>
    <n v="0.25551852803231501"/>
    <n v="1700.09830988405"/>
    <n v="3559.83"/>
    <n v="0.29687091799327497"/>
    <n v="1056.81"/>
    <n v="279"/>
    <n v="11.759247311827957"/>
    <n v="2.7878494623655912"/>
    <n v="436"/>
    <n v="330"/>
    <n v="18.228829136548384"/>
    <n v="4.6578035887234241"/>
    <n v="10.787363636363636"/>
    <n v="3.2024545454545454"/>
    <n v="2014"/>
    <x v="0"/>
  </r>
  <r>
    <n v="7012"/>
    <s v="武汉人民医院店"/>
    <x v="8"/>
    <s v="直营"/>
    <m/>
    <x v="0"/>
    <d v="2015-11-28T00:00:00"/>
    <d v="2015-11-28T00:00:00"/>
    <n v="6636.3739999999998"/>
    <n v="0.24504217347999099"/>
    <n v="1626.1915089861"/>
    <n v="5770.76"/>
    <n v="0.331784721596462"/>
    <n v="1914.65"/>
    <n v="330"/>
    <n v="16.487151515151517"/>
    <n v="4.8019696969696977"/>
    <n v="1495"/>
    <n v="330"/>
    <n v="18.181846575342465"/>
    <n v="4.4553192027016442"/>
    <n v="17.487151515151517"/>
    <n v="5.8019696969696977"/>
    <n v="2015"/>
    <x v="0"/>
  </r>
  <r>
    <n v="8146"/>
    <s v="永丰永吉路店"/>
    <x v="5"/>
    <s v="控股"/>
    <s v="江西天顺"/>
    <x v="18"/>
    <d v="2015-10-08T00:00:00"/>
    <d v="2018-10-22T00:00:00"/>
    <n v="6633.7293287825796"/>
    <n v="0.25551852803231501"/>
    <n v="1695.0407534553201"/>
    <n v="3549.24"/>
    <n v="0.30732213093507299"/>
    <n v="1090.76"/>
    <n v="279"/>
    <n v="11.721290322580645"/>
    <n v="2.9095340501792113"/>
    <n v="436"/>
    <n v="330"/>
    <n v="18.174600900774191"/>
    <n v="4.643947269740603"/>
    <n v="10.755272727272727"/>
    <n v="3.3053333333333335"/>
    <n v="2015"/>
    <x v="0"/>
  </r>
  <r>
    <n v="8720"/>
    <s v="石家庄平山建材街店"/>
    <x v="9"/>
    <s v="控股"/>
    <s v="河北新兴"/>
    <x v="26"/>
    <d v="2014-06-06T00:00:00"/>
    <d v="2019-09-07T00:00:00"/>
    <n v="6633.2492857142897"/>
    <n v="0.245468789594361"/>
    <n v="1628.25567324195"/>
    <n v="553.1"/>
    <n v="0.108732598083529"/>
    <n v="60.14"/>
    <n v="70"/>
    <n v="6.9014285714285721"/>
    <n v="-0.1408571428571429"/>
    <n v="116"/>
    <n v="81"/>
    <n v="18.173285714285726"/>
    <n v="4.4609744472382191"/>
    <n v="6.8283950617283953"/>
    <n v="0.74246913580246909"/>
    <n v="2014"/>
    <x v="0"/>
  </r>
  <r>
    <n v="7276"/>
    <s v="增城沙园店"/>
    <x v="6"/>
    <s v="收购"/>
    <s v="益荔康信"/>
    <x v="10"/>
    <d v="2010-01-29T00:00:00"/>
    <d v="2018-05-28T00:00:00"/>
    <n v="6630.72"/>
    <n v="0.27869167393664601"/>
    <n v="1847.9264562052001"/>
    <n v="4420.4799999999996"/>
    <n v="0.14062726219777"/>
    <n v="621.64"/>
    <n v="330"/>
    <n v="12.395393939393937"/>
    <n v="0.88375757575757574"/>
    <n v="583"/>
    <n v="330"/>
    <n v="18.166356164383561"/>
    <n v="5.0628122087813701"/>
    <n v="13.395393939393937"/>
    <n v="1.8837575757575757"/>
    <n v="2010"/>
    <x v="0"/>
  </r>
  <r>
    <n v="5371"/>
    <s v="莲塘莲西店"/>
    <x v="5"/>
    <s v="直营"/>
    <m/>
    <x v="9"/>
    <d v="2011-04-23T00:00:00"/>
    <d v="2011-04-23T00:00:00"/>
    <n v="6619.8990000000003"/>
    <n v="0.26244152318493202"/>
    <n v="1737.3363768904101"/>
    <n v="5092.2299999999996"/>
    <n v="0.24987284549205399"/>
    <n v="1272.4100000000001"/>
    <n v="330"/>
    <n v="14.430999999999999"/>
    <n v="2.8557878787878792"/>
    <n v="3175"/>
    <n v="330"/>
    <n v="18.136709589041097"/>
    <n v="4.7598256901107128"/>
    <n v="15.430999999999999"/>
    <n v="3.8557878787878792"/>
    <n v="2011"/>
    <x v="0"/>
  </r>
  <r>
    <n v="6448"/>
    <s v="广生堂第七药店"/>
    <x v="7"/>
    <s v="直营"/>
    <s v="鄂中广生堂"/>
    <x v="0"/>
    <d v="2016-07-19T00:00:00"/>
    <d v="2016-07-19T00:00:00"/>
    <n v="6613.7439999999997"/>
    <n v="0.27687602057083799"/>
    <n v="1831.1871197942601"/>
    <n v="4133.59"/>
    <n v="0.33755887739229101"/>
    <n v="1395.33"/>
    <n v="330"/>
    <n v="11.526030303030304"/>
    <n v="3.228272727272727"/>
    <n v="1261"/>
    <n v="330"/>
    <n v="18.119846575342464"/>
    <n v="5.0169510131349595"/>
    <n v="12.526030303030304"/>
    <n v="4.228272727272727"/>
    <n v="2016"/>
    <x v="1"/>
  </r>
  <r>
    <n v="9778"/>
    <s v="长沙湘绣城店"/>
    <x v="4"/>
    <s v="直营"/>
    <m/>
    <x v="0"/>
    <d v="2019-03-30T00:00:00"/>
    <d v="2019-03-30T00:00:00"/>
    <n v="6611.8540055248604"/>
    <n v="0.252461628575467"/>
    <n v="1669.23943013803"/>
    <n v="1772.3"/>
    <n v="0.22900186198724801"/>
    <n v="405.86"/>
    <n v="181"/>
    <n v="8.7917127071823202"/>
    <n v="1.2423204419889502"/>
    <n v="277"/>
    <n v="242"/>
    <n v="18.114668508287288"/>
    <n v="4.5732587127069317"/>
    <n v="7.323553719008264"/>
    <n v="1.677107438016529"/>
    <n v="2019"/>
    <x v="3"/>
  </r>
  <r>
    <n v="6042"/>
    <s v="采森南昌公园路店"/>
    <x v="5"/>
    <s v="直营"/>
    <s v="江西采森"/>
    <x v="9"/>
    <d v="2015-07-31T00:00:00"/>
    <d v="2015-07-31T00:00:00"/>
    <n v="6603.1718439831002"/>
    <n v="0.27900872871974602"/>
    <n v="1842.34258170775"/>
    <n v="5786.42"/>
    <n v="0.254259110123358"/>
    <n v="1471.25"/>
    <n v="330"/>
    <n v="16.534606060606063"/>
    <n v="3.458333333333333"/>
    <n v="1615"/>
    <n v="330"/>
    <n v="18.090881764337261"/>
    <n v="5.0475139224869867"/>
    <n v="17.534606060606063"/>
    <n v="4.458333333333333"/>
    <n v="2015"/>
    <x v="0"/>
  </r>
  <r>
    <n v="5273"/>
    <s v="徐州苏堤北路店"/>
    <x v="3"/>
    <s v="直营"/>
    <m/>
    <x v="0"/>
    <d v="2009-04-25T00:00:00"/>
    <d v="2009-04-25T00:00:00"/>
    <n v="6602.4589999999998"/>
    <n v="0.27884918385234397"/>
    <n v="1841.0903035685601"/>
    <n v="4553.42"/>
    <n v="0.34414571904195101"/>
    <n v="1567.04"/>
    <n v="330"/>
    <n v="12.798242424242424"/>
    <n v="3.7486060606060603"/>
    <n v="3903"/>
    <n v="330"/>
    <n v="18.088928767123289"/>
    <n v="5.0440830234755074"/>
    <n v="13.798242424242424"/>
    <n v="4.7486060606060603"/>
    <n v="2009"/>
    <x v="0"/>
  </r>
  <r>
    <n v="7597"/>
    <s v="南昌京安路店"/>
    <x v="5"/>
    <s v="直营"/>
    <m/>
    <x v="4"/>
    <d v="2018-02-03T00:00:00"/>
    <d v="2018-02-03T00:00:00"/>
    <n v="6600.3478690807797"/>
    <n v="0.27393842841914301"/>
    <n v="1808.08892227563"/>
    <n v="4993.7299999999996"/>
    <n v="0.22765547997188501"/>
    <n v="1136.8499999999999"/>
    <n v="330"/>
    <n v="14.13251515151515"/>
    <n v="2.4449999999999998"/>
    <n v="697"/>
    <n v="330"/>
    <n v="18.083144846796657"/>
    <n v="4.9536682802072054"/>
    <n v="15.13251515151515"/>
    <n v="3.4449999999999998"/>
    <n v="2018"/>
    <x v="4"/>
  </r>
  <r>
    <n v="6418"/>
    <s v="佳和盘江店"/>
    <x v="3"/>
    <s v="直营"/>
    <s v="江苏佳和"/>
    <x v="0"/>
    <d v="2016-06-22T00:00:00"/>
    <d v="2016-06-22T00:00:00"/>
    <n v="6576.0254999999997"/>
    <n v="0.27692185124420499"/>
    <n v="1821.0451552891"/>
    <n v="4535.1899999999996"/>
    <n v="0.43591778955236699"/>
    <n v="1976.97"/>
    <n v="330"/>
    <n v="12.742999999999999"/>
    <n v="4.9908181818181818"/>
    <n v="1288"/>
    <n v="330"/>
    <n v="18.016508219178082"/>
    <n v="4.9891648090112328"/>
    <n v="13.742999999999999"/>
    <n v="5.9908181818181818"/>
    <n v="2016"/>
    <x v="1"/>
  </r>
  <r>
    <n v="6004"/>
    <s v="南昌县莲塘站前西路店"/>
    <x v="5"/>
    <s v="直营"/>
    <m/>
    <x v="3"/>
    <d v="2015-07-31T00:00:00"/>
    <d v="2015-07-31T00:00:00"/>
    <n v="6572.085"/>
    <n v="0.27207923067784001"/>
    <n v="1788.1278307493701"/>
    <n v="5055.45"/>
    <n v="0.35934288737896702"/>
    <n v="1816.64"/>
    <n v="330"/>
    <n v="14.319545454545453"/>
    <n v="4.5049696969696971"/>
    <n v="1615"/>
    <n v="330"/>
    <n v="18.005712328767125"/>
    <n v="4.898980358217452"/>
    <n v="15.319545454545453"/>
    <n v="5.5049696969696971"/>
    <n v="2015"/>
    <x v="0"/>
  </r>
  <r>
    <n v="8768"/>
    <s v="石家庄鹿泉康德店"/>
    <x v="9"/>
    <s v="控股"/>
    <s v="河北新兴"/>
    <x v="26"/>
    <d v="2011-08-20T00:00:00"/>
    <d v="2019-09-07T00:00:00"/>
    <n v="6567.9642253521097"/>
    <n v="0.246469549618171"/>
    <n v="1618.8031845307901"/>
    <n v="555.48"/>
    <n v="0.19988118384100201"/>
    <n v="111.03"/>
    <n v="71"/>
    <n v="6.8236619718309859"/>
    <n v="0.56380281690140843"/>
    <n v="116"/>
    <n v="81"/>
    <n v="17.99442253521126"/>
    <n v="4.4350772178925757"/>
    <n v="6.8577777777777778"/>
    <n v="1.3707407407407408"/>
    <n v="2011"/>
    <x v="0"/>
  </r>
  <r>
    <n v="5917"/>
    <s v="山水华庭店"/>
    <x v="4"/>
    <s v="直营"/>
    <m/>
    <x v="0"/>
    <d v="2015-03-31T00:00:00"/>
    <d v="2015-03-31T00:00:00"/>
    <n v="6545.16"/>
    <n v="0.25840624988847199"/>
    <n v="1691.31025052003"/>
    <n v="3636.2"/>
    <n v="0.26379737088168997"/>
    <n v="959.22"/>
    <n v="330"/>
    <n v="10.018787878787878"/>
    <n v="1.9067272727272728"/>
    <n v="1737"/>
    <n v="330"/>
    <n v="17.931945205479451"/>
    <n v="4.6337267137535072"/>
    <n v="11.018787878787878"/>
    <n v="2.9067272727272728"/>
    <n v="2015"/>
    <x v="0"/>
  </r>
  <r>
    <n v="6121"/>
    <s v="武汉隆泰新洲三店"/>
    <x v="8"/>
    <s v="直营"/>
    <s v="武汉隆泰"/>
    <x v="3"/>
    <d v="2015-09-25T00:00:00"/>
    <d v="2015-09-25T00:00:00"/>
    <n v="6535.65"/>
    <n v="0.24985123750184501"/>
    <n v="1632.94024037893"/>
    <n v="4357.1000000000004"/>
    <n v="0.29509306648917899"/>
    <n v="1285.75"/>
    <n v="330"/>
    <n v="12.203333333333335"/>
    <n v="2.896212121212121"/>
    <n v="1559"/>
    <n v="330"/>
    <n v="17.905890410958904"/>
    <n v="4.4738088777504927"/>
    <n v="13.203333333333335"/>
    <n v="3.896212121212121"/>
    <n v="2015"/>
    <x v="0"/>
  </r>
  <r>
    <n v="7101"/>
    <s v="宜昌广福堂石板溪店"/>
    <x v="7"/>
    <s v="直营"/>
    <s v="鄂中广福堂"/>
    <x v="0"/>
    <d v="2015-08-16T00:00:00"/>
    <d v="2015-08-16T00:00:00"/>
    <n v="6533.0879999999997"/>
    <n v="0.27792220015441699"/>
    <n v="1815.6901907624199"/>
    <n v="4083.18"/>
    <n v="0.26126205555473903"/>
    <n v="1066.78"/>
    <n v="330"/>
    <n v="11.373272727272727"/>
    <n v="2.2326666666666668"/>
    <n v="1599"/>
    <n v="330"/>
    <n v="17.898871232876711"/>
    <n v="4.9744936733216987"/>
    <n v="12.373272727272727"/>
    <n v="3.2326666666666668"/>
    <n v="2015"/>
    <x v="0"/>
  </r>
  <r>
    <n v="6168"/>
    <s v="南京常府街二店"/>
    <x v="3"/>
    <s v="直营"/>
    <m/>
    <x v="2"/>
    <d v="2015-12-12T00:00:00"/>
    <d v="2015-12-12T00:00:00"/>
    <n v="6505.4684999999999"/>
    <n v="0.27628901325269301"/>
    <n v="1797.38947261148"/>
    <n v="4486.53"/>
    <n v="0.32146224364932402"/>
    <n v="1442.25"/>
    <n v="330"/>
    <n v="12.595545454545453"/>
    <n v="3.3704545454545451"/>
    <n v="1481"/>
    <n v="330"/>
    <n v="17.823201369863014"/>
    <n v="4.9243547194835067"/>
    <n v="13.595545454545453"/>
    <n v="4.3704545454545451"/>
    <n v="2015"/>
    <x v="0"/>
  </r>
  <r>
    <n v="7063"/>
    <s v="武汉兴国北路店"/>
    <x v="8"/>
    <s v="直营"/>
    <m/>
    <x v="4"/>
    <d v="2016-12-29T00:00:00"/>
    <d v="2016-12-29T00:00:00"/>
    <n v="6504.81"/>
    <n v="0.25010808515245198"/>
    <n v="1626.9055733805201"/>
    <n v="4336.54"/>
    <n v="0.24363432598338799"/>
    <n v="1056.53"/>
    <n v="330"/>
    <n v="12.141030303030304"/>
    <n v="2.2016060606060606"/>
    <n v="1098"/>
    <n v="330"/>
    <n v="17.821397260273972"/>
    <n v="4.457275543508274"/>
    <n v="13.141030303030304"/>
    <n v="3.2016060606060606"/>
    <n v="2016"/>
    <x v="1"/>
  </r>
  <r>
    <n v="5098"/>
    <s v="邵阳宝庆西路店"/>
    <x v="1"/>
    <s v="直营"/>
    <m/>
    <x v="0"/>
    <d v="2009-07-01T00:00:00"/>
    <d v="2009-07-01T00:00:00"/>
    <n v="6485.58"/>
    <n v="0.22840747367099501"/>
    <n v="1481.3549430911301"/>
    <n v="3242.79"/>
    <n v="0.24778046065271001"/>
    <n v="803.5"/>
    <n v="330"/>
    <n v="8.8266363636363643"/>
    <n v="1.434848484848485"/>
    <n v="3836"/>
    <n v="330"/>
    <n v="17.768712328767123"/>
    <n v="4.0585066934003562"/>
    <n v="9.8266363636363643"/>
    <n v="2.434848484848485"/>
    <n v="2009"/>
    <x v="0"/>
  </r>
  <r>
    <n v="7672"/>
    <s v="广生堂凤台店"/>
    <x v="7"/>
    <s v="收购"/>
    <s v="沙市心连心"/>
    <x v="16"/>
    <s v="2016年"/>
    <d v="2018-02-10T00:00:00"/>
    <n v="6461.2164105756301"/>
    <n v="0.27430645138432902"/>
    <n v="1772.3533452111899"/>
    <n v="2990.62"/>
    <n v="0.32887160521898501"/>
    <n v="983.53"/>
    <n v="325"/>
    <n v="8.2019076923076923"/>
    <n v="2.0262461538461536"/>
    <n v="690"/>
    <n v="330"/>
    <n v="17.701962768700355"/>
    <n v="4.8557625896196983"/>
    <n v="9.0624848484848481"/>
    <n v="2.9803939393939394"/>
    <n v="2016"/>
    <x v="1"/>
  </r>
  <r>
    <n v="8654"/>
    <s v="行唐北段店"/>
    <x v="9"/>
    <s v="控股"/>
    <s v="河北新兴"/>
    <x v="26"/>
    <d v="2016-04-20T00:00:00"/>
    <d v="2019-09-07T00:00:00"/>
    <n v="6439.98257575758"/>
    <n v="0.259065378176904"/>
    <n v="1668.3765214413099"/>
    <n v="506.3"/>
    <n v="0.25336756863519599"/>
    <n v="128.28"/>
    <n v="66"/>
    <n v="6.6712121212121218"/>
    <n v="0.94363636363636361"/>
    <n v="116"/>
    <n v="81"/>
    <n v="17.64378787878789"/>
    <n v="4.5708945792912603"/>
    <n v="6.2506172839506178"/>
    <n v="1.5837037037037036"/>
    <n v="2016"/>
    <x v="1"/>
  </r>
  <r>
    <n v="6517"/>
    <s v="永州丹桂路店"/>
    <x v="1"/>
    <s v="直营"/>
    <m/>
    <x v="0"/>
    <d v="2016-08-13T00:00:00"/>
    <d v="2016-08-13T00:00:00"/>
    <n v="6431.2363191489403"/>
    <n v="0.26627086795747901"/>
    <n v="1712.45087673945"/>
    <n v="1465.72"/>
    <n v="0.23964331523074001"/>
    <n v="351.25"/>
    <n v="188"/>
    <n v="6.796382978723404"/>
    <n v="0.86835106382978733"/>
    <n v="1236"/>
    <n v="330"/>
    <n v="17.619825531914906"/>
    <n v="4.6916462376423285"/>
    <n v="4.441575757575758"/>
    <n v="1.0643939393939394"/>
    <n v="2016"/>
    <x v="1"/>
  </r>
  <r>
    <n v="9117"/>
    <s v="为民第三十七门店"/>
    <x v="9"/>
    <s v="控股"/>
    <s v="河北新兴"/>
    <x v="29"/>
    <d v="2017-01-01T00:00:00"/>
    <d v="2019-08-29T00:00:00"/>
    <n v="6411.7917105263195"/>
    <n v="0.27"/>
    <n v="1731.18376184211"/>
    <n v="290.23"/>
    <n v="0.47403783206422501"/>
    <n v="137.58000000000001"/>
    <n v="38"/>
    <n v="6.637631578947369"/>
    <n v="2.620526315789474"/>
    <n v="125"/>
    <n v="90"/>
    <n v="17.566552631578958"/>
    <n v="4.7429692105263292"/>
    <n v="3.2247777777777782"/>
    <n v="1.5286666666666668"/>
    <n v="2017"/>
    <x v="2"/>
  </r>
  <r>
    <n v="6556"/>
    <s v="南京营苑南路店"/>
    <x v="3"/>
    <s v="直营"/>
    <m/>
    <x v="2"/>
    <d v="2016-10-22T00:00:00"/>
    <d v="2016-10-22T00:00:00"/>
    <n v="6405.0995000000003"/>
    <n v="0.26730139728103602"/>
    <n v="1712.0920460740699"/>
    <n v="4417.3100000000004"/>
    <n v="0.28897677545836697"/>
    <n v="1276.5"/>
    <n v="330"/>
    <n v="12.38578787878788"/>
    <n v="2.8681818181818182"/>
    <n v="1166"/>
    <n v="330"/>
    <n v="17.548217808219178"/>
    <n v="4.6906631399289589"/>
    <n v="13.38578787878788"/>
    <n v="3.8681818181818182"/>
    <n v="2016"/>
    <x v="1"/>
  </r>
  <r>
    <n v="5577"/>
    <s v="向塘东风一路店"/>
    <x v="5"/>
    <s v="直营"/>
    <m/>
    <x v="9"/>
    <d v="2012-09-22T00:00:00"/>
    <d v="2012-09-22T00:00:00"/>
    <n v="6394.1930000000002"/>
    <n v="0.28025880720676299"/>
    <n v="1792.0289032298299"/>
    <n v="4918.6099999999997"/>
    <n v="0.22223351719286499"/>
    <n v="1093.08"/>
    <n v="330"/>
    <n v="13.904878787878786"/>
    <n v="2.312363636363636"/>
    <n v="2657"/>
    <n v="330"/>
    <n v="17.518336986301371"/>
    <n v="4.9096682280269315"/>
    <n v="14.904878787878786"/>
    <n v="3.312363636363636"/>
    <n v="2012"/>
    <x v="0"/>
  </r>
  <r>
    <n v="5133"/>
    <s v="洞口桔城西路店"/>
    <x v="1"/>
    <s v="直营"/>
    <m/>
    <x v="0"/>
    <d v="2010-02-06T00:00:00"/>
    <d v="2010-02-06T00:00:00"/>
    <n v="6388.18"/>
    <n v="0.24706448920183699"/>
    <n v="1578.2924286293901"/>
    <n v="3194.09"/>
    <n v="0.25043126524299603"/>
    <n v="799.9"/>
    <n v="330"/>
    <n v="8.6790606060606059"/>
    <n v="1.4239393939393938"/>
    <n v="3616"/>
    <n v="330"/>
    <n v="17.501863013698632"/>
    <n v="4.3240888455599729"/>
    <n v="9.6790606060606059"/>
    <n v="2.4239393939393938"/>
    <n v="2010"/>
    <x v="0"/>
  </r>
  <r>
    <n v="7057"/>
    <s v="武汉大兴路店"/>
    <x v="8"/>
    <s v="直营"/>
    <m/>
    <x v="3"/>
    <d v="2016-11-19T00:00:00"/>
    <d v="2016-11-19T00:00:00"/>
    <n v="6384.8575000000001"/>
    <n v="0.24478640556870099"/>
    <n v="1562.9263174933601"/>
    <n v="5552.05"/>
    <n v="0.23597770192991799"/>
    <n v="1310.1600000000001"/>
    <n v="330"/>
    <n v="15.824393939393939"/>
    <n v="2.9701818181818185"/>
    <n v="1138"/>
    <n v="330"/>
    <n v="17.492760273972603"/>
    <n v="4.2819899109407125"/>
    <n v="16.824393939393939"/>
    <n v="3.9701818181818185"/>
    <n v="2016"/>
    <x v="1"/>
  </r>
  <r>
    <n v="6258"/>
    <s v="乡亲怡园新邨店"/>
    <x v="6"/>
    <s v="直营"/>
    <s v="韶关乡亲"/>
    <x v="0"/>
    <d v="2016-03-25T00:00:00"/>
    <d v="2016-03-25T00:00:00"/>
    <n v="6382.6049999999996"/>
    <n v="0.27541027431068699"/>
    <n v="1757.83499386676"/>
    <n v="4255.07"/>
    <n v="0.289360692068521"/>
    <n v="1231.25"/>
    <n v="330"/>
    <n v="11.894151515151515"/>
    <n v="2.731060606060606"/>
    <n v="1377"/>
    <n v="330"/>
    <n v="17.48658904109589"/>
    <n v="4.815986284566466"/>
    <n v="12.894151515151515"/>
    <n v="3.731060606060606"/>
    <n v="2016"/>
    <x v="1"/>
  </r>
  <r>
    <n v="8097"/>
    <s v="武汉友谊路店"/>
    <x v="8"/>
    <s v="直营"/>
    <m/>
    <x v="0"/>
    <d v="2018-07-28T00:00:00"/>
    <d v="2018-07-28T00:00:00"/>
    <n v="6379.4273274450898"/>
    <n v="0.26690086492179499"/>
    <n v="1702.67467140083"/>
    <n v="1839.77"/>
    <n v="0.30845703539029301"/>
    <n v="567.49"/>
    <n v="183"/>
    <n v="9.0533879781420765"/>
    <n v="2.1010382513661203"/>
    <n v="522"/>
    <n v="330"/>
    <n v="17.477883088890657"/>
    <n v="4.6648621134269312"/>
    <n v="5.5750606060606058"/>
    <n v="1.7196666666666667"/>
    <n v="2018"/>
    <x v="4"/>
  </r>
  <r>
    <n v="8912"/>
    <s v="武安第十五店"/>
    <x v="9"/>
    <s v="控股"/>
    <s v="河北新兴"/>
    <x v="28"/>
    <d v="2015-07-01T00:00:00"/>
    <d v="2019-09-03T00:00:00"/>
    <n v="6349.2584285714302"/>
    <n v="0.27871944698539097"/>
    <n v="1769.66179797876"/>
    <n v="264.70999999999998"/>
    <n v="0.53428280004533302"/>
    <n v="141.43"/>
    <n v="35"/>
    <n v="6.5631428571428563"/>
    <n v="3.0408571428571429"/>
    <n v="120"/>
    <n v="85"/>
    <n v="17.395228571428575"/>
    <n v="4.8483884876130414"/>
    <n v="3.114235294117647"/>
    <n v="1.6638823529411766"/>
    <n v="2015"/>
    <x v="0"/>
  </r>
  <r>
    <n v="7416"/>
    <s v="宿迁西湖路店"/>
    <x v="3"/>
    <s v="直营"/>
    <m/>
    <x v="0"/>
    <d v="2017-12-16T00:00:00"/>
    <d v="2017-12-16T00:00:00"/>
    <n v="6288.7079999999996"/>
    <n v="0.27125479844385197"/>
    <n v="1705.8422210122401"/>
    <n v="4337.04"/>
    <n v="0.44738577462970103"/>
    <n v="1940.33"/>
    <n v="330"/>
    <n v="12.142545454545454"/>
    <n v="4.8797878787878783"/>
    <n v="746"/>
    <n v="330"/>
    <n v="17.229336986301369"/>
    <n v="4.6735403315403836"/>
    <n v="13.142545454545454"/>
    <n v="5.8797878787878783"/>
    <n v="2017"/>
    <x v="2"/>
  </r>
  <r>
    <n v="6141"/>
    <s v="南昌永外正街店"/>
    <x v="5"/>
    <s v="直营"/>
    <m/>
    <x v="3"/>
    <d v="2015-11-21T00:00:00"/>
    <d v="2015-11-21T00:00:00"/>
    <n v="6267.4227590676101"/>
    <n v="0.250552086815582"/>
    <n v="1570.31585123986"/>
    <n v="5492.2"/>
    <n v="0.28679035723389501"/>
    <n v="1575.11"/>
    <n v="330"/>
    <n v="15.643030303030301"/>
    <n v="3.7730606060606053"/>
    <n v="1502"/>
    <n v="330"/>
    <n v="17.171021257719481"/>
    <n v="4.3022352088763283"/>
    <n v="16.643030303030301"/>
    <n v="4.7730606060606053"/>
    <n v="2015"/>
    <x v="0"/>
  </r>
  <r>
    <n v="8603"/>
    <s v="南京经五路二店"/>
    <x v="3"/>
    <s v="直营"/>
    <m/>
    <x v="0"/>
    <d v="2018-12-15T00:00:00"/>
    <d v="2018-12-15T00:00:00"/>
    <n v="6255.5371007723797"/>
    <n v="0.25226455034176598"/>
    <n v="1578.05025387258"/>
    <n v="2671.33"/>
    <n v="9.2137624329453896E-2"/>
    <n v="246.13"/>
    <n v="237"/>
    <n v="10.271434599156118"/>
    <n v="3.8523206751054806E-2"/>
    <n v="382"/>
    <n v="330"/>
    <n v="17.138457810335286"/>
    <n v="4.323425353075562"/>
    <n v="8.0949393939393932"/>
    <n v="0.74584848484848487"/>
    <n v="2018"/>
    <x v="4"/>
  </r>
  <r>
    <n v="6672"/>
    <s v="南昌江电店"/>
    <x v="5"/>
    <s v="直营"/>
    <m/>
    <x v="3"/>
    <d v="2016-12-17T00:00:00"/>
    <d v="2016-12-17T00:00:00"/>
    <n v="6232.2411117018801"/>
    <n v="0.23679308124599199"/>
    <n v="1475.7515759078301"/>
    <n v="5461.37"/>
    <n v="0.307485118202942"/>
    <n v="1679.29"/>
    <n v="330"/>
    <n v="15.54960606060606"/>
    <n v="4.088757575757576"/>
    <n v="1110"/>
    <n v="330"/>
    <n v="17.074633182744876"/>
    <n v="4.0431550024872056"/>
    <n v="16.54960606060606"/>
    <n v="5.088757575757576"/>
    <n v="2016"/>
    <x v="1"/>
  </r>
  <r>
    <n v="6270"/>
    <s v="乡亲中山路店"/>
    <x v="6"/>
    <s v="直营"/>
    <s v="韶关乡亲"/>
    <x v="0"/>
    <d v="2016-03-25T00:00:00"/>
    <d v="2016-03-25T00:00:00"/>
    <n v="6203.7449999999999"/>
    <n v="0.26489076108227699"/>
    <n v="1643.3147346103699"/>
    <n v="4135.83"/>
    <n v="0.341945873017024"/>
    <n v="1414.23"/>
    <n v="330"/>
    <n v="11.532818181818181"/>
    <n v="3.2855454545454545"/>
    <n v="1377"/>
    <n v="330"/>
    <n v="16.996561643835616"/>
    <n v="4.502232149617452"/>
    <n v="12.532818181818181"/>
    <n v="4.2855454545454545"/>
    <n v="2016"/>
    <x v="1"/>
  </r>
  <r>
    <n v="6963"/>
    <s v="武汉三弓路店"/>
    <x v="8"/>
    <s v="直营"/>
    <m/>
    <x v="9"/>
    <d v="2014-06-14T00:00:00"/>
    <d v="2014-06-14T00:00:00"/>
    <n v="6197.7065000000002"/>
    <n v="0.25959370777881102"/>
    <n v="1608.88561005984"/>
    <n v="5389.31"/>
    <n v="0.33179757705531898"/>
    <n v="1788.16"/>
    <n v="330"/>
    <n v="15.331242424242426"/>
    <n v="4.4186666666666667"/>
    <n v="2027"/>
    <n v="330"/>
    <n v="16.980017808219177"/>
    <n v="4.4079057809858631"/>
    <n v="16.331242424242426"/>
    <n v="5.4186666666666667"/>
    <n v="2014"/>
    <x v="0"/>
  </r>
  <r>
    <n v="5400"/>
    <s v="南昌上沙窝店"/>
    <x v="5"/>
    <s v="直营"/>
    <m/>
    <x v="9"/>
    <d v="2011-07-30T00:00:00"/>
    <d v="2011-07-30T00:00:00"/>
    <n v="6192.3807502849204"/>
    <n v="0.275841884510173"/>
    <n v="1708.1179757631101"/>
    <n v="5426.44"/>
    <n v="0.23471189214291499"/>
    <n v="1273.6500000000001"/>
    <n v="330"/>
    <n v="15.443757575757573"/>
    <n v="2.8595454545454548"/>
    <n v="3077"/>
    <n v="330"/>
    <n v="16.96542671310937"/>
    <n v="4.6797752760633156"/>
    <n v="16.443757575757573"/>
    <n v="3.8595454545454548"/>
    <n v="2011"/>
    <x v="0"/>
  </r>
  <r>
    <n v="5377"/>
    <s v="汉寿南岳路店"/>
    <x v="0"/>
    <s v="直营"/>
    <m/>
    <x v="0"/>
    <d v="2011-05-21T00:00:00"/>
    <d v="2011-05-21T00:00:00"/>
    <n v="6178.04"/>
    <n v="0.27"/>
    <n v="1668.0708"/>
    <n v="3089.02"/>
    <n v="0.31193388194314098"/>
    <n v="963.57"/>
    <n v="330"/>
    <n v="8.3606666666666669"/>
    <n v="1.919909090909091"/>
    <n v="3147"/>
    <n v="330"/>
    <n v="16.926136986301369"/>
    <n v="4.5700569863013696"/>
    <n v="9.3606666666666669"/>
    <n v="2.919909090909091"/>
    <n v="2011"/>
    <x v="0"/>
  </r>
  <r>
    <n v="6905"/>
    <s v="永州梅湾路店"/>
    <x v="1"/>
    <s v="直营"/>
    <m/>
    <x v="0"/>
    <d v="2017-05-27T00:00:00"/>
    <d v="2017-05-27T00:00:00"/>
    <n v="6177.5"/>
    <n v="0.23049844164519401"/>
    <n v="1423.9041232631901"/>
    <n v="3088.75"/>
    <n v="0.27031323350870101"/>
    <n v="834.93"/>
    <n v="330"/>
    <n v="8.3598484848484844"/>
    <n v="1.5300909090909087"/>
    <n v="949"/>
    <n v="330"/>
    <n v="16.924657534246574"/>
    <n v="3.9011071870224385"/>
    <n v="9.3598484848484844"/>
    <n v="2.5300909090909087"/>
    <n v="2017"/>
    <x v="2"/>
  </r>
  <r>
    <n v="7267"/>
    <s v="增城荔兴路一店"/>
    <x v="6"/>
    <s v="收购"/>
    <s v="益荔康信"/>
    <x v="10"/>
    <d v="2016-04-27T00:00:00"/>
    <d v="2018-05-28T00:00:00"/>
    <n v="6150.4257790368301"/>
    <n v="0.26869054744662102"/>
    <n v="1652.5612695992199"/>
    <n v="3965.48"/>
    <n v="0.15339126663102601"/>
    <n v="608.27"/>
    <n v="330"/>
    <n v="11.01660606060606"/>
    <n v="0.84324242424242413"/>
    <n v="583"/>
    <n v="330"/>
    <n v="16.850481586402275"/>
    <n v="4.5275651221896434"/>
    <n v="12.01660606060606"/>
    <n v="1.8432424242424241"/>
    <n v="2016"/>
    <x v="1"/>
  </r>
  <r>
    <n v="5035"/>
    <s v="宁乡人民北路店"/>
    <x v="4"/>
    <s v="直营"/>
    <m/>
    <x v="0"/>
    <d v="2006-01-07T00:00:00"/>
    <d v="2006-01-07T00:00:00"/>
    <n v="6150.0420000000004"/>
    <n v="0.23999725237925901"/>
    <n v="1475.99318201704"/>
    <n v="3416.69"/>
    <n v="0.195191837714279"/>
    <n v="666.91"/>
    <n v="330"/>
    <n v="9.3536060606060616"/>
    <n v="1.0209393939393938"/>
    <n v="5107"/>
    <n v="330"/>
    <n v="16.849430136986303"/>
    <n v="4.0438169370329859"/>
    <n v="10.353606060606062"/>
    <n v="2.0209393939393938"/>
    <n v="2006"/>
    <x v="0"/>
  </r>
  <r>
    <n v="8159"/>
    <s v="吉水文峰路店"/>
    <x v="5"/>
    <s v="控股"/>
    <s v="江西天顺"/>
    <x v="18"/>
    <d v="2018-05-23T00:00:00"/>
    <d v="2018-10-23T00:00:00"/>
    <n v="6132.6178627748604"/>
    <n v="0.25551852803231501"/>
    <n v="1566.99748928091"/>
    <n v="3257.61"/>
    <n v="0.31585733098805602"/>
    <n v="1028.94"/>
    <n v="277"/>
    <n v="10.760324909747293"/>
    <n v="2.7145848375451265"/>
    <n v="435"/>
    <n v="330"/>
    <n v="16.801692774725645"/>
    <n v="4.293143806249069"/>
    <n v="9.8715454545454548"/>
    <n v="3.1180000000000003"/>
    <n v="2018"/>
    <x v="4"/>
  </r>
  <r>
    <n v="6431"/>
    <s v="佳和富豪花园店"/>
    <x v="3"/>
    <s v="直营"/>
    <s v="江苏佳和"/>
    <x v="0"/>
    <d v="2016-06-22T00:00:00"/>
    <d v="2016-06-22T00:00:00"/>
    <n v="6130.1795000000002"/>
    <n v="0.27950347795032898"/>
    <n v="1713.40649070981"/>
    <n v="4227.71"/>
    <n v="0.36680850862523701"/>
    <n v="1550.76"/>
    <n v="330"/>
    <n v="11.811242424242424"/>
    <n v="3.699272727272727"/>
    <n v="1288"/>
    <n v="330"/>
    <n v="16.795012328767125"/>
    <n v="4.6942643581090682"/>
    <n v="12.811242424242424"/>
    <n v="4.699272727272727"/>
    <n v="2016"/>
    <x v="1"/>
  </r>
  <r>
    <n v="6450"/>
    <s v="广生堂第九药店"/>
    <x v="7"/>
    <s v="直营"/>
    <s v="鄂中广生堂"/>
    <x v="0"/>
    <d v="2016-07-19T00:00:00"/>
    <d v="2016-07-19T00:00:00"/>
    <n v="6112.848"/>
    <n v="0.27169130230141397"/>
    <n v="1660.8076338905901"/>
    <n v="3820.53"/>
    <n v="0.29707134873957303"/>
    <n v="1134.97"/>
    <n v="330"/>
    <n v="10.577363636363637"/>
    <n v="2.4393030303030305"/>
    <n v="1261"/>
    <n v="330"/>
    <n v="16.747528767123288"/>
    <n v="4.5501579010701096"/>
    <n v="11.577363636363637"/>
    <n v="3.4393030303030305"/>
    <n v="2016"/>
    <x v="1"/>
  </r>
  <r>
    <n v="8291"/>
    <s v="南京南浦路店"/>
    <x v="3"/>
    <s v="直营"/>
    <m/>
    <x v="0"/>
    <d v="2018-09-08T00:00:00"/>
    <d v="2018-09-08T00:00:00"/>
    <n v="6104.35264519262"/>
    <n v="0.277889875917327"/>
    <n v="1696.33779912818"/>
    <n v="2595.77"/>
    <n v="0.179545953609141"/>
    <n v="466.06"/>
    <n v="236"/>
    <n v="9.9990254237288134"/>
    <n v="0.97483050847457631"/>
    <n v="480"/>
    <n v="330"/>
    <n v="16.724253822445533"/>
    <n v="4.6475008195292604"/>
    <n v="7.8659696969696968"/>
    <n v="1.4123030303030304"/>
    <n v="2018"/>
    <x v="4"/>
  </r>
  <r>
    <n v="6459"/>
    <s v="洪垸药店"/>
    <x v="7"/>
    <s v="直营"/>
    <s v="鄂中广生堂"/>
    <x v="0"/>
    <d v="2016-07-19T00:00:00"/>
    <d v="2016-07-19T00:00:00"/>
    <n v="6094.2879999999996"/>
    <n v="0.27948437469505699"/>
    <n v="1703.25827089159"/>
    <n v="3808.93"/>
    <n v="0.26502981152187099"/>
    <n v="1009.48"/>
    <n v="330"/>
    <n v="10.54221212121212"/>
    <n v="2.059030303030303"/>
    <n v="1261"/>
    <n v="330"/>
    <n v="16.696679452054795"/>
    <n v="4.6664610161413425"/>
    <n v="11.54221212121212"/>
    <n v="3.059030303030303"/>
    <n v="2016"/>
    <x v="1"/>
  </r>
  <r>
    <n v="7673"/>
    <s v="广生堂红门路店"/>
    <x v="7"/>
    <s v="收购"/>
    <s v="沙市心连心"/>
    <x v="16"/>
    <s v="2014年"/>
    <d v="2018-02-10T00:00:00"/>
    <n v="6080.3360000000002"/>
    <n v="0.27496150797639801"/>
    <n v="1671.8583555631801"/>
    <n v="3800.21"/>
    <n v="0.291368108604525"/>
    <n v="1107.26"/>
    <n v="330"/>
    <n v="10.515787878787879"/>
    <n v="2.3553333333333333"/>
    <n v="690"/>
    <n v="330"/>
    <n v="16.658454794520548"/>
    <n v="4.5804338508580278"/>
    <n v="11.515787878787879"/>
    <n v="3.3553333333333333"/>
    <n v="2014"/>
    <x v="0"/>
  </r>
  <r>
    <n v="7598"/>
    <s v="南京定淮门二店"/>
    <x v="3"/>
    <s v="直营"/>
    <m/>
    <x v="20"/>
    <d v="2018-05-26T00:00:00"/>
    <d v="2018-05-26T00:00:00"/>
    <n v="6080.3219624369403"/>
    <n v="0.27488009013062298"/>
    <n v="1671.3594490578701"/>
    <n v="2640.33"/>
    <n v="0.17673927122746"/>
    <n v="466.65"/>
    <n v="241"/>
    <n v="9.9557261410788378"/>
    <n v="0.93630705394190872"/>
    <n v="585"/>
    <n v="330"/>
    <n v="16.658416335443672"/>
    <n v="4.5790669837201916"/>
    <n v="8.0009999999999994"/>
    <n v="1.4140909090909091"/>
    <n v="2018"/>
    <x v="4"/>
  </r>
  <r>
    <n v="9166"/>
    <s v="淮安山阳大道店"/>
    <x v="3"/>
    <s v="直营"/>
    <m/>
    <x v="0"/>
    <d v="2018-12-15T00:00:00"/>
    <d v="2018-12-15T00:00:00"/>
    <n v="6044.5530886153301"/>
    <n v="0.279380784286202"/>
    <n v="1688.73198255694"/>
    <n v="2559.4499999999998"/>
    <n v="0.25951278595010702"/>
    <n v="664.21"/>
    <n v="235"/>
    <n v="9.8912765957446798"/>
    <n v="1.8264255319148939"/>
    <n v="382"/>
    <n v="330"/>
    <n v="16.560419420863919"/>
    <n v="4.6266629659094249"/>
    <n v="7.75590909090909"/>
    <n v="2.012757575757576"/>
    <n v="2018"/>
    <x v="4"/>
  </r>
  <r>
    <n v="5175"/>
    <s v="常德红庙街店"/>
    <x v="0"/>
    <s v="直营"/>
    <m/>
    <x v="0"/>
    <d v="2010-12-18T00:00:00"/>
    <d v="2010-12-18T00:00:00"/>
    <n v="6044.54"/>
    <n v="0.26687556093849502"/>
    <n v="1613.14000311517"/>
    <n v="3022.27"/>
    <n v="0.28458079523007501"/>
    <n v="860.08"/>
    <n v="330"/>
    <n v="8.1583939393939389"/>
    <n v="1.6063030303030303"/>
    <n v="3301"/>
    <n v="330"/>
    <n v="16.560383561643835"/>
    <n v="4.4195616523703283"/>
    <n v="9.1583939393939389"/>
    <n v="2.6063030303030303"/>
    <n v="2010"/>
    <x v="0"/>
  </r>
  <r>
    <n v="6471"/>
    <s v="广生堂第十六药店"/>
    <x v="7"/>
    <s v="直营"/>
    <s v="鄂中广生堂"/>
    <x v="0"/>
    <d v="2016-07-19T00:00:00"/>
    <d v="2016-07-19T00:00:00"/>
    <n v="6042.5919999999996"/>
    <n v="0.26705731991468201"/>
    <n v="1613.7184248578999"/>
    <n v="3776.62"/>
    <n v="0.37556863015077002"/>
    <n v="1418.38"/>
    <n v="330"/>
    <n v="10.444303030303029"/>
    <n v="3.2981212121212122"/>
    <n v="1261"/>
    <n v="330"/>
    <n v="16.555046575342466"/>
    <n v="4.4211463694736981"/>
    <n v="11.444303030303029"/>
    <n v="4.2981212121212122"/>
    <n v="2016"/>
    <x v="1"/>
  </r>
  <r>
    <n v="8660"/>
    <s v="赵县济生店"/>
    <x v="9"/>
    <s v="控股"/>
    <s v="河北新兴"/>
    <x v="26"/>
    <d v="2016-05-06T00:00:00"/>
    <d v="2019-09-07T00:00:00"/>
    <n v="6041.1352777777802"/>
    <n v="0.266609145976823"/>
    <n v="1610.62191713879"/>
    <n v="388.59"/>
    <n v="0.22972799094160901"/>
    <n v="89.27"/>
    <n v="54"/>
    <n v="6.1961111111111107"/>
    <n v="0.65314814814814803"/>
    <n v="116"/>
    <n v="81"/>
    <n v="16.551055555555561"/>
    <n v="4.4126627866816159"/>
    <n v="4.7974074074074071"/>
    <n v="1.1020987654320986"/>
    <n v="2016"/>
    <x v="1"/>
  </r>
  <r>
    <n v="5369"/>
    <s v="常德桥南小圆盘店"/>
    <x v="0"/>
    <s v="直营"/>
    <m/>
    <x v="0"/>
    <d v="2011-03-26T00:00:00"/>
    <d v="2011-03-26T00:00:00"/>
    <n v="6025.24"/>
    <n v="0.26687556093849502"/>
    <n v="1607.98930478906"/>
    <n v="3012.62"/>
    <n v="0.260042753483679"/>
    <n v="783.41"/>
    <n v="330"/>
    <n v="8.1291515151515146"/>
    <n v="1.3739696969696968"/>
    <n v="3203"/>
    <n v="330"/>
    <n v="16.507506849315067"/>
    <n v="4.405450150107014"/>
    <n v="9.1291515151515146"/>
    <n v="2.3739696969696968"/>
    <n v="2011"/>
    <x v="0"/>
  </r>
  <r>
    <n v="6998"/>
    <s v="武汉自治街店"/>
    <x v="8"/>
    <s v="直营"/>
    <m/>
    <x v="9"/>
    <d v="2015-05-23T00:00:00"/>
    <d v="2015-05-23T00:00:00"/>
    <n v="5922.06"/>
    <n v="0.22238340261151299"/>
    <n v="1316.96785326954"/>
    <n v="3948.04"/>
    <n v="0.15464888906900601"/>
    <n v="610.55999999999995"/>
    <n v="330"/>
    <n v="10.963757575757576"/>
    <n v="0.85018181818181793"/>
    <n v="1684"/>
    <n v="330"/>
    <n v="16.224821917808221"/>
    <n v="3.6081311048480549"/>
    <n v="11.963757575757576"/>
    <n v="1.8501818181818179"/>
    <n v="2015"/>
    <x v="0"/>
  </r>
  <r>
    <n v="7533"/>
    <s v="普康玉沙路店"/>
    <x v="7"/>
    <s v="控股"/>
    <s v="洪湖普康"/>
    <x v="14"/>
    <s v="2013年"/>
    <d v="2018-04-12T00:00:00"/>
    <n v="5914.0959999999995"/>
    <n v="0.279744470981374"/>
    <n v="1654.43565685306"/>
    <n v="3696.31"/>
    <n v="0.33280217297791598"/>
    <n v="1230.1400000000001"/>
    <n v="330"/>
    <n v="10.200939393939393"/>
    <n v="2.7276969696969702"/>
    <n v="629"/>
    <n v="330"/>
    <n v="16.203002739726028"/>
    <n v="4.5327004297344109"/>
    <n v="11.200939393939393"/>
    <n v="3.7276969696969702"/>
    <n v="2013"/>
    <x v="0"/>
  </r>
  <r>
    <n v="6590"/>
    <s v="玖玖宿豫松花江路店"/>
    <x v="3"/>
    <s v="直营"/>
    <s v="江苏玖玖"/>
    <x v="0"/>
    <d v="2016-09-27T00:00:00"/>
    <d v="2016-09-27T00:00:00"/>
    <n v="5897.4979999999996"/>
    <n v="0.25793760427797102"/>
    <n v="1521.1865053541301"/>
    <n v="4067.24"/>
    <n v="0.268095809443259"/>
    <n v="1090.4100000000001"/>
    <n v="330"/>
    <n v="11.324969696969696"/>
    <n v="2.3042727272727275"/>
    <n v="1191"/>
    <n v="330"/>
    <n v="16.157528767123285"/>
    <n v="4.1676342612441921"/>
    <n v="12.324969696969696"/>
    <n v="3.3042727272727275"/>
    <n v="2016"/>
    <x v="1"/>
  </r>
  <r>
    <n v="7497"/>
    <s v="南京棠城西路店"/>
    <x v="3"/>
    <s v="直营"/>
    <m/>
    <x v="20"/>
    <d v="2018-06-02T00:00:00"/>
    <d v="2018-06-02T00:00:00"/>
    <n v="5891.5914517635201"/>
    <n v="0.266355067935794"/>
    <n v="1569.2552413844201"/>
    <n v="2473.4499999999998"/>
    <n v="0.16800016171743901"/>
    <n v="415.54"/>
    <n v="233"/>
    <n v="9.6156652360515018"/>
    <n v="0.78343347639484984"/>
    <n v="578"/>
    <n v="330"/>
    <n v="16.141346443187725"/>
    <n v="4.2993294284504655"/>
    <n v="7.4953030303030301"/>
    <n v="1.2592121212121212"/>
    <n v="2018"/>
    <x v="4"/>
  </r>
  <r>
    <n v="6457"/>
    <s v="广生堂第十七药店"/>
    <x v="7"/>
    <s v="直营"/>
    <s v="鄂中广生堂"/>
    <x v="0"/>
    <d v="2016-07-19T00:00:00"/>
    <d v="2016-07-19T00:00:00"/>
    <n v="5888.7520000000004"/>
    <n v="0.27665608249029799"/>
    <n v="1629.1590590769099"/>
    <n v="3680.47"/>
    <n v="0.30996312970897699"/>
    <n v="1140.81"/>
    <n v="330"/>
    <n v="10.152939393939393"/>
    <n v="2.4569999999999999"/>
    <n v="1261"/>
    <n v="330"/>
    <n v="16.133567123287673"/>
    <n v="4.4634494769230404"/>
    <n v="11.152939393939393"/>
    <n v="3.4569999999999999"/>
    <n v="2016"/>
    <x v="1"/>
  </r>
  <r>
    <n v="8028"/>
    <s v="沅江欣百康金富城店"/>
    <x v="0"/>
    <s v="收购"/>
    <s v="益阳欣百康"/>
    <x v="19"/>
    <d v="2011-06-03T00:00:00"/>
    <d v="2018-07-19T00:00:00"/>
    <n v="5863.4307450938404"/>
    <n v="0.26687556093849502"/>
    <n v="1564.80636912094"/>
    <n v="2135.36"/>
    <n v="0.33597145212048601"/>
    <n v="717.42"/>
    <n v="301"/>
    <n v="6.0942192691029904"/>
    <n v="1.3834551495016609"/>
    <n v="531"/>
    <n v="330"/>
    <n v="16.064193822174904"/>
    <n v="4.2871407373176433"/>
    <n v="6.4707878787878794"/>
    <n v="2.1739999999999999"/>
    <n v="2011"/>
    <x v="0"/>
  </r>
  <r>
    <n v="6193"/>
    <s v="沅江百合车站店"/>
    <x v="0"/>
    <s v="直营"/>
    <m/>
    <x v="0"/>
    <d v="2016-02-29T00:00:00"/>
    <d v="2016-02-29T00:00:00"/>
    <n v="5850.94"/>
    <n v="0.26621155407060798"/>
    <n v="1557.5878301738801"/>
    <n v="2925.47"/>
    <n v="0.32050234663148103"/>
    <n v="937.62"/>
    <n v="330"/>
    <n v="7.8650606060606059"/>
    <n v="1.8412727272727274"/>
    <n v="1402"/>
    <n v="330"/>
    <n v="16.029972602739726"/>
    <n v="4.2673639182846026"/>
    <n v="8.8650606060606059"/>
    <n v="2.8412727272727274"/>
    <n v="2016"/>
    <x v="1"/>
  </r>
  <r>
    <n v="9047"/>
    <s v="沧州四合店"/>
    <x v="9"/>
    <s v="控股"/>
    <s v="河北新兴"/>
    <x v="28"/>
    <d v="2010-12-22T00:00:00"/>
    <d v="2019-09-05T00:00:00"/>
    <n v="5847.9570000000003"/>
    <n v="0.266609145976823"/>
    <n v="1559.11882147918"/>
    <n v="278.64"/>
    <n v="0.34984209015216799"/>
    <n v="97.48"/>
    <n v="40"/>
    <n v="5.9659999999999993"/>
    <n v="1.4370000000000003"/>
    <n v="118"/>
    <n v="83"/>
    <n v="16.021800000000002"/>
    <n v="4.2715584150114525"/>
    <n v="3.3571084337349397"/>
    <n v="1.1744578313253013"/>
    <n v="2010"/>
    <x v="0"/>
  </r>
  <r>
    <n v="5280"/>
    <s v="徐州西苑店"/>
    <x v="3"/>
    <s v="直营"/>
    <m/>
    <x v="0"/>
    <d v="2009-09-12T00:00:00"/>
    <d v="2009-09-12T00:00:00"/>
    <n v="5844.0596828908601"/>
    <n v="0.27436914033583898"/>
    <n v="1603.4296312660999"/>
    <n v="3743.29"/>
    <n v="0.34105292403206799"/>
    <n v="1276.6600000000001"/>
    <n v="330"/>
    <n v="10.34330303030303"/>
    <n v="2.8686666666666669"/>
    <n v="3763"/>
    <n v="330"/>
    <n v="16.011122418879069"/>
    <n v="4.3929578938797258"/>
    <n v="11.34330303030303"/>
    <n v="3.8686666666666669"/>
    <n v="2009"/>
    <x v="0"/>
  </r>
  <r>
    <n v="6669"/>
    <s v="广生堂学府街坊店"/>
    <x v="7"/>
    <s v="直营"/>
    <m/>
    <x v="0"/>
    <d v="2016-11-26T00:00:00"/>
    <d v="2016-11-26T00:00:00"/>
    <n v="5820.6559999999999"/>
    <n v="0.27966327280953601"/>
    <n v="1627.8237068584599"/>
    <n v="3637.91"/>
    <n v="0.274248125984425"/>
    <n v="997.69"/>
    <n v="330"/>
    <n v="10.023969696969697"/>
    <n v="2.0233030303030306"/>
    <n v="1131"/>
    <n v="330"/>
    <n v="15.947002739726027"/>
    <n v="4.4597909776944107"/>
    <n v="11.023969696969697"/>
    <n v="3.0233030303030306"/>
    <n v="2016"/>
    <x v="1"/>
  </r>
  <r>
    <n v="8614"/>
    <s v="南京春和巷店"/>
    <x v="3"/>
    <s v="直营"/>
    <m/>
    <x v="0"/>
    <d v="2019-01-12T00:00:00"/>
    <d v="2019-01-12T00:00:00"/>
    <n v="5809.4486783930897"/>
    <n v="0.26858300751711001"/>
    <n v="1560.31919805912"/>
    <n v="2323.8200000000002"/>
    <n v="0.22611045605941901"/>
    <n v="525.44000000000005"/>
    <n v="222"/>
    <n v="9.467657657657659"/>
    <n v="1.3668468468468471"/>
    <n v="354"/>
    <n v="319"/>
    <n v="15.916297749022164"/>
    <n v="4.2748471179701921"/>
    <n v="7.2847021943573669"/>
    <n v="1.6471473354231976"/>
    <n v="2019"/>
    <x v="3"/>
  </r>
  <r>
    <n v="6102"/>
    <s v="武汉隆泰建一店"/>
    <x v="8"/>
    <s v="直营"/>
    <s v="武汉隆泰"/>
    <x v="9"/>
    <d v="2015-09-25T00:00:00"/>
    <d v="2015-09-25T00:00:00"/>
    <n v="5805.6944999999996"/>
    <n v="0.26217522044268399"/>
    <n v="1522.1092353603799"/>
    <n v="5048.43"/>
    <n v="0.27569363148543202"/>
    <n v="1391.82"/>
    <n v="330"/>
    <n v="14.298272727272728"/>
    <n v="3.2176363636363634"/>
    <n v="1559"/>
    <n v="330"/>
    <n v="15.906012328767122"/>
    <n v="4.1701622886585747"/>
    <n v="15.298272727272728"/>
    <n v="4.2176363636363634"/>
    <n v="2015"/>
    <x v="0"/>
  </r>
  <r>
    <n v="6656"/>
    <s v="广生堂江汉南路店"/>
    <x v="7"/>
    <s v="直营"/>
    <m/>
    <x v="0"/>
    <d v="2016-12-28T00:00:00"/>
    <d v="2016-12-28T00:00:00"/>
    <n v="5797.3919999999998"/>
    <n v="0.277957430523324"/>
    <n v="1611.4281840564699"/>
    <n v="3623.37"/>
    <n v="0.305254500644428"/>
    <n v="1106.05"/>
    <n v="330"/>
    <n v="9.9799090909090911"/>
    <n v="2.3516666666666666"/>
    <n v="1099"/>
    <n v="330"/>
    <n v="15.883265753424658"/>
    <n v="4.4148717371410138"/>
    <n v="10.979909090909091"/>
    <n v="3.3516666666666666"/>
    <n v="2016"/>
    <x v="1"/>
  </r>
  <r>
    <n v="8133"/>
    <s v="宜丰北门店"/>
    <x v="5"/>
    <s v="控股"/>
    <s v="江西天顺"/>
    <x v="18"/>
    <d v="2015-09-01T00:00:00"/>
    <d v="2018-10-22T00:00:00"/>
    <n v="5777.7070000000003"/>
    <n v="0.25551852803231501"/>
    <n v="1476.3111880419999"/>
    <n v="4444.3900000000003"/>
    <n v="0.27820240797949802"/>
    <n v="1236.44"/>
    <n v="330"/>
    <n v="12.467848484848485"/>
    <n v="2.7467878787878788"/>
    <n v="436"/>
    <n v="330"/>
    <n v="15.829334246575343"/>
    <n v="4.0446881864164377"/>
    <n v="13.467848484848485"/>
    <n v="3.7467878787878788"/>
    <n v="2015"/>
    <x v="0"/>
  </r>
  <r>
    <n v="9113"/>
    <s v="为民民兴店"/>
    <x v="9"/>
    <s v="控股"/>
    <s v="河北新兴"/>
    <x v="28"/>
    <d v="2004-09-01T00:00:00"/>
    <d v="2019-08-29T00:00:00"/>
    <n v="5770.5493103448298"/>
    <n v="0.27"/>
    <n v="1558.0483137931001"/>
    <n v="199.34"/>
    <n v="0.29723086184408498"/>
    <n v="59.25"/>
    <n v="29"/>
    <n v="5.8737931034482758"/>
    <n v="1.0431034482758621"/>
    <n v="125"/>
    <n v="90"/>
    <n v="15.80972413793104"/>
    <n v="4.2686255172413698"/>
    <n v="2.2148888888888889"/>
    <n v="0.65833333333333333"/>
    <n v="2004"/>
    <x v="0"/>
  </r>
  <r>
    <n v="7982"/>
    <s v="上栗万福城店"/>
    <x v="5"/>
    <s v="控股"/>
    <s v="江西天顺"/>
    <x v="18"/>
    <d v="2015-07-22T00:00:00"/>
    <d v="2018-10-22T00:00:00"/>
    <n v="5769.2253097597004"/>
    <n v="0.266531774460601"/>
    <n v="1537.6818590732601"/>
    <n v="2942.88"/>
    <n v="5.2740852498233001E-2"/>
    <n v="155.21"/>
    <n v="266"/>
    <n v="10.063458646616542"/>
    <n v="-0.41650375939849626"/>
    <n v="436"/>
    <n v="330"/>
    <n v="15.806096739067673"/>
    <n v="4.2128270111596162"/>
    <n v="8.9178181818181823"/>
    <n v="0.47033333333333338"/>
    <n v="2015"/>
    <x v="0"/>
  </r>
  <r>
    <n v="5634"/>
    <s v="南昌子安路店"/>
    <x v="5"/>
    <s v="直营"/>
    <m/>
    <x v="3"/>
    <d v="2013-01-19T00:00:00"/>
    <d v="2013-01-19T00:00:00"/>
    <n v="5765.8532012778296"/>
    <n v="0.27807946260920002"/>
    <n v="1603.36535969488"/>
    <n v="5052.67"/>
    <n v="0.40133434402009199"/>
    <n v="2027.81"/>
    <n v="330"/>
    <n v="14.311121212121213"/>
    <n v="5.1448787878787874"/>
    <n v="2538"/>
    <n v="330"/>
    <n v="15.796858085692683"/>
    <n v="4.3927818073832325"/>
    <n v="15.311121212121213"/>
    <n v="6.1448787878787874"/>
    <n v="2013"/>
    <x v="0"/>
  </r>
  <r>
    <n v="7326"/>
    <s v="中豪国际花园店"/>
    <x v="3"/>
    <s v="收购"/>
    <s v="江苏大盛"/>
    <x v="11"/>
    <d v="2004-10-01T00:00:00"/>
    <d v="2017-09-01T00:00:00"/>
    <n v="5749.6125000000002"/>
    <n v="0.271958379227841"/>
    <n v="1563.65529668813"/>
    <n v="3965.25"/>
    <n v="0.31863312527583398"/>
    <n v="1263.46"/>
    <n v="330"/>
    <n v="11.015909090909091"/>
    <n v="2.8286666666666669"/>
    <n v="852"/>
    <n v="330"/>
    <n v="15.752363013698631"/>
    <n v="4.2839871142140549"/>
    <n v="12.015909090909091"/>
    <n v="3.8286666666666669"/>
    <n v="2004"/>
    <x v="0"/>
  </r>
  <r>
    <n v="7246"/>
    <s v="南昌墅溪路店"/>
    <x v="5"/>
    <s v="直营"/>
    <m/>
    <x v="4"/>
    <d v="2017-09-09T00:00:00"/>
    <d v="2017-09-09T00:00:00"/>
    <n v="5749.4189999999999"/>
    <n v="0.27671558420174103"/>
    <n v="1590.9538374055901"/>
    <n v="4422.63"/>
    <n v="0.29131082636349898"/>
    <n v="1288.3599999999999"/>
    <n v="330"/>
    <n v="12.401909090909092"/>
    <n v="2.9041212121212117"/>
    <n v="844"/>
    <n v="330"/>
    <n v="15.751832876712328"/>
    <n v="4.3587776367276438"/>
    <n v="13.401909090909092"/>
    <n v="3.9041212121212117"/>
    <n v="2017"/>
    <x v="2"/>
  </r>
  <r>
    <n v="8982"/>
    <s v="沧州祥泰店"/>
    <x v="9"/>
    <s v="控股"/>
    <s v="河北新兴"/>
    <x v="29"/>
    <d v="2018-04-12T00:00:00"/>
    <d v="2019-09-05T00:00:00"/>
    <n v="5743.9020512820498"/>
    <n v="0.27871944698539097"/>
    <n v="1600.9372032715901"/>
    <n v="266.83999999999997"/>
    <n v="0.355306550742018"/>
    <n v="94.81"/>
    <n v="39"/>
    <n v="5.8420512820512815"/>
    <n v="1.431025641025641"/>
    <n v="118"/>
    <n v="83"/>
    <n v="15.736717948717944"/>
    <n v="4.3861293240317538"/>
    <n v="3.2149397590361444"/>
    <n v="1.1422891566265061"/>
    <n v="2018"/>
    <x v="4"/>
  </r>
  <r>
    <n v="8874"/>
    <s v="石家庄盛典苏州店"/>
    <x v="9"/>
    <s v="控股"/>
    <s v="河北新兴"/>
    <x v="26"/>
    <d v="2010-05-05T00:00:00"/>
    <d v="2019-09-07T00:00:00"/>
    <n v="5713.1107462686596"/>
    <n v="0.24296909138809999"/>
    <n v="1388.1093270204899"/>
    <n v="455.96"/>
    <n v="7.5379419247302404E-2"/>
    <n v="34.369999999999997"/>
    <n v="67"/>
    <n v="5.8053731343283577"/>
    <n v="-0.4870149253731344"/>
    <n v="116"/>
    <n v="81"/>
    <n v="15.652358208955231"/>
    <n v="3.8030392521109313"/>
    <n v="5.6291358024691354"/>
    <n v="0.42432098765432097"/>
    <n v="2010"/>
    <x v="0"/>
  </r>
  <r>
    <n v="7269"/>
    <s v="增城御景国际一店"/>
    <x v="6"/>
    <s v="收购"/>
    <s v="益荔康信"/>
    <x v="10"/>
    <d v="2014-01-27T00:00:00"/>
    <d v="2018-05-28T00:00:00"/>
    <n v="5713.02"/>
    <n v="0.27187301748928799"/>
    <n v="1553.2159863766501"/>
    <n v="3808.68"/>
    <n v="0.19047018914689601"/>
    <n v="725.44"/>
    <n v="330"/>
    <n v="10.541454545454545"/>
    <n v="1.1983030303030304"/>
    <n v="583"/>
    <n v="330"/>
    <n v="15.652109589041098"/>
    <n v="4.255386264045617"/>
    <n v="11.541454545454545"/>
    <n v="2.1983030303030304"/>
    <n v="2014"/>
    <x v="0"/>
  </r>
  <r>
    <n v="7158"/>
    <s v="石首东方大道店"/>
    <x v="7"/>
    <s v="直营"/>
    <m/>
    <x v="0"/>
    <d v="2017-06-30T00:00:00"/>
    <d v="2017-06-30T00:00:00"/>
    <n v="5697.7958006038198"/>
    <n v="0.27052022966752798"/>
    <n v="1541.3690285780201"/>
    <n v="2645.38"/>
    <n v="0.21399194066636901"/>
    <n v="566.09"/>
    <n v="326"/>
    <n v="7.1146625766871168"/>
    <n v="0.73647239263803699"/>
    <n v="915"/>
    <n v="330"/>
    <n v="15.610399453709094"/>
    <n v="4.2229288454192329"/>
    <n v="8.01630303030303"/>
    <n v="1.7154242424242425"/>
    <n v="2017"/>
    <x v="2"/>
  </r>
  <r>
    <n v="5266"/>
    <s v="南京凤凰西街店"/>
    <x v="3"/>
    <s v="直营"/>
    <m/>
    <x v="2"/>
    <d v="2008-11-08T00:00:00"/>
    <d v="2008-11-08T00:00:00"/>
    <n v="5668.2359999999999"/>
    <n v="0.26342500017368298"/>
    <n v="1493.1550692844801"/>
    <n v="4723.53"/>
    <n v="0.37984304111543699"/>
    <n v="1794.2"/>
    <n v="330"/>
    <n v="13.313727272727272"/>
    <n v="4.4369696969696975"/>
    <n v="4071"/>
    <n v="330"/>
    <n v="15.529413698630137"/>
    <n v="4.0908358062588492"/>
    <n v="14.313727272727272"/>
    <n v="5.4369696969696975"/>
    <n v="2008"/>
    <x v="0"/>
  </r>
  <r>
    <n v="6352"/>
    <s v="徐州莲花小区店"/>
    <x v="3"/>
    <s v="直营"/>
    <m/>
    <x v="0"/>
    <d v="2016-08-06T00:00:00"/>
    <d v="2016-08-06T00:00:00"/>
    <n v="5662.5690000000004"/>
    <n v="0.27325471174735499"/>
    <n v="1547.3236598445101"/>
    <n v="3905.22"/>
    <n v="0.284808538315383"/>
    <n v="1112.24"/>
    <n v="330"/>
    <n v="10.834"/>
    <n v="2.3704242424242423"/>
    <n v="1243"/>
    <n v="330"/>
    <n v="15.513887671232878"/>
    <n v="4.2392429036835892"/>
    <n v="11.834"/>
    <n v="3.3704242424242423"/>
    <n v="2016"/>
    <x v="1"/>
  </r>
  <r>
    <n v="7922"/>
    <s v="广生堂新沙路店"/>
    <x v="7"/>
    <s v="直营"/>
    <m/>
    <x v="0"/>
    <d v="2018-05-19T00:00:00"/>
    <d v="2018-05-19T00:00:00"/>
    <n v="5662.4960000000001"/>
    <n v="0.279067018112093"/>
    <n v="1580.21587379165"/>
    <n v="3539.06"/>
    <n v="0.32670539634818302"/>
    <n v="1156.23"/>
    <n v="330"/>
    <n v="9.7244242424242415"/>
    <n v="2.5037272727272728"/>
    <n v="592"/>
    <n v="330"/>
    <n v="15.513687671232876"/>
    <n v="4.3293585583332872"/>
    <n v="10.724424242424242"/>
    <n v="3.5037272727272728"/>
    <n v="2018"/>
    <x v="4"/>
  </r>
  <r>
    <n v="7384"/>
    <s v="乳源华景店"/>
    <x v="6"/>
    <s v="直营"/>
    <m/>
    <x v="0"/>
    <d v="2017-10-21T00:00:00"/>
    <d v="2017-10-21T00:00:00"/>
    <n v="5660.3249999999998"/>
    <n v="0.277042795577297"/>
    <n v="1568.15226187606"/>
    <n v="3773.55"/>
    <n v="0.343957281604855"/>
    <n v="1297.94"/>
    <n v="330"/>
    <n v="10.435"/>
    <n v="2.9331515151515153"/>
    <n v="802"/>
    <n v="330"/>
    <n v="15.507739726027397"/>
    <n v="4.2963075667837263"/>
    <n v="11.435"/>
    <n v="3.9331515151515153"/>
    <n v="2017"/>
    <x v="2"/>
  </r>
  <r>
    <n v="7427"/>
    <s v="广生堂朝阳新城店"/>
    <x v="7"/>
    <s v="直营"/>
    <m/>
    <x v="0"/>
    <d v="2017-11-11T00:00:00"/>
    <d v="2017-11-11T00:00:00"/>
    <n v="5648.0159999999996"/>
    <n v="0.27842854539286899"/>
    <n v="1572.56887923565"/>
    <n v="3530.01"/>
    <n v="0.42012628859408302"/>
    <n v="1483.05"/>
    <n v="330"/>
    <n v="9.697000000000001"/>
    <n v="3.4940909090909091"/>
    <n v="781"/>
    <n v="330"/>
    <n v="15.474016438356163"/>
    <n v="4.3084078883168493"/>
    <n v="10.697000000000001"/>
    <n v="4.4940909090909091"/>
    <n v="2017"/>
    <x v="2"/>
  </r>
  <r>
    <n v="6039"/>
    <s v="采森南昌大众店"/>
    <x v="5"/>
    <s v="直营"/>
    <s v="江西采森"/>
    <x v="3"/>
    <d v="2015-07-31T00:00:00"/>
    <d v="2015-07-31T00:00:00"/>
    <n v="5627.62572980814"/>
    <n v="0.27545363834979197"/>
    <n v="1550.1499825465601"/>
    <n v="4931.54"/>
    <n v="0.23783848453018699"/>
    <n v="1172.9100000000001"/>
    <n v="330"/>
    <n v="13.944060606060606"/>
    <n v="2.5542727272727275"/>
    <n v="1615"/>
    <n v="330"/>
    <n v="15.418152684405863"/>
    <n v="4.2469862535522189"/>
    <n v="14.944060606060606"/>
    <n v="3.5542727272727275"/>
    <n v="2015"/>
    <x v="0"/>
  </r>
  <r>
    <n v="6106"/>
    <s v="武汉隆泰江夏店"/>
    <x v="8"/>
    <s v="直营"/>
    <s v="武汉隆泰"/>
    <x v="9"/>
    <d v="2015-09-25T00:00:00"/>
    <d v="2015-09-25T00:00:00"/>
    <n v="5618.8950000000004"/>
    <n v="0.25363409857283598"/>
    <n v="1425.14336830042"/>
    <n v="3745.93"/>
    <n v="0.31783028513613398"/>
    <n v="1190.57"/>
    <n v="330"/>
    <n v="10.351303030303029"/>
    <n v="2.6077878787878785"/>
    <n v="1559"/>
    <n v="330"/>
    <n v="15.39423287671233"/>
    <n v="3.9045023789052604"/>
    <n v="11.351303030303029"/>
    <n v="3.6077878787878785"/>
    <n v="2015"/>
    <x v="0"/>
  </r>
  <r>
    <n v="6099"/>
    <s v="武汉隆泰紫阳店"/>
    <x v="8"/>
    <s v="直营"/>
    <s v="武汉隆泰"/>
    <x v="9"/>
    <d v="2015-09-25T00:00:00"/>
    <d v="2015-09-25T00:00:00"/>
    <n v="5607.1239999999998"/>
    <n v="0.246318558570091"/>
    <n v="1381.13870140376"/>
    <n v="4875.76"/>
    <n v="0.28906673010976802"/>
    <n v="1409.42"/>
    <n v="330"/>
    <n v="13.775030303030304"/>
    <n v="3.2709696969696971"/>
    <n v="1559"/>
    <n v="330"/>
    <n v="15.361983561643836"/>
    <n v="3.7839416476815342"/>
    <n v="14.775030303030304"/>
    <n v="4.2709696969696971"/>
    <n v="2015"/>
    <x v="0"/>
  </r>
  <r>
    <n v="7132"/>
    <s v="远安嫘祖店"/>
    <x v="7"/>
    <s v="直营"/>
    <m/>
    <x v="0"/>
    <d v="2017-03-31T00:00:00"/>
    <d v="2017-03-31T00:00:00"/>
    <n v="5606.384"/>
    <n v="0.27324431315472197"/>
    <n v="1531.91254536162"/>
    <n v="3503.99"/>
    <n v="0.28488380389213402"/>
    <n v="998.23"/>
    <n v="330"/>
    <n v="9.6181515151515153"/>
    <n v="2.0249393939393938"/>
    <n v="1006"/>
    <n v="330"/>
    <n v="15.359956164383561"/>
    <n v="4.1970206722236165"/>
    <n v="10.618151515151515"/>
    <n v="3.0249393939393938"/>
    <n v="2017"/>
    <x v="2"/>
  </r>
  <r>
    <n v="7251"/>
    <s v="增城人民医院店"/>
    <x v="6"/>
    <s v="收购"/>
    <s v="益荔康信"/>
    <x v="10"/>
    <d v="2005-07-23T00:00:00"/>
    <d v="2018-05-28T00:00:00"/>
    <n v="5596.2449999999999"/>
    <n v="0.27083907159813703"/>
    <n v="1515.6818002357199"/>
    <n v="3730.83"/>
    <n v="0.26706121694100199"/>
    <n v="996.36"/>
    <n v="330"/>
    <n v="10.305545454545454"/>
    <n v="2.0192727272727273"/>
    <n v="583"/>
    <n v="330"/>
    <n v="15.332178082191781"/>
    <n v="4.1525528773581373"/>
    <n v="11.305545454545454"/>
    <n v="3.0192727272727273"/>
    <n v="2005"/>
    <x v="0"/>
  </r>
  <r>
    <n v="5019"/>
    <s v="汉寿南门店"/>
    <x v="0"/>
    <s v="直营"/>
    <m/>
    <x v="0"/>
    <d v="2004-03-28T00:00:00"/>
    <d v="2004-03-28T00:00:00"/>
    <n v="5586.58"/>
    <n v="0.26687556093849502"/>
    <n v="1490.9216712277801"/>
    <n v="2793.29"/>
    <n v="0.28422755961607998"/>
    <n v="793.93"/>
    <n v="330"/>
    <n v="7.4645151515151511"/>
    <n v="1.4058484848484847"/>
    <n v="5757"/>
    <n v="330"/>
    <n v="15.305698630136986"/>
    <n v="4.0847169074733696"/>
    <n v="8.4645151515151511"/>
    <n v="2.4058484848484847"/>
    <n v="2004"/>
    <x v="0"/>
  </r>
  <r>
    <n v="6575"/>
    <s v="中山路店"/>
    <x v="3"/>
    <s v="直营"/>
    <s v="江苏玖玖"/>
    <x v="0"/>
    <d v="2016-09-27T00:00:00"/>
    <d v="2016-09-27T00:00:00"/>
    <n v="5577.4975000000004"/>
    <n v="0.25852366603146898"/>
    <n v="1441.91510098135"/>
    <n v="3846.55"/>
    <n v="0.41947459411680599"/>
    <n v="1613.53"/>
    <n v="330"/>
    <n v="10.656212121212121"/>
    <n v="3.8894848484848481"/>
    <n v="1191"/>
    <n v="330"/>
    <n v="15.280815068493151"/>
    <n v="3.9504523314557534"/>
    <n v="11.656212121212121"/>
    <n v="4.8894848484848481"/>
    <n v="2016"/>
    <x v="1"/>
  </r>
  <r>
    <n v="6971"/>
    <s v="武汉二七路店"/>
    <x v="8"/>
    <s v="直营"/>
    <m/>
    <x v="9"/>
    <d v="2014-07-19T00:00:00"/>
    <d v="2014-07-19T00:00:00"/>
    <n v="5567.2879999999996"/>
    <n v="0.243307016681828"/>
    <n v="1354.56023428854"/>
    <n v="4841.12"/>
    <n v="0.22958943385001801"/>
    <n v="1111.47"/>
    <n v="330"/>
    <n v="13.670060606060606"/>
    <n v="2.3680909090909092"/>
    <n v="1992"/>
    <n v="330"/>
    <n v="15.252843835616437"/>
    <n v="3.7111239295576439"/>
    <n v="14.670060606060606"/>
    <n v="3.3680909090909092"/>
    <n v="2014"/>
    <x v="0"/>
  </r>
  <r>
    <n v="8719"/>
    <s v="石家庄天翼店"/>
    <x v="9"/>
    <s v="控股"/>
    <s v="河北新兴"/>
    <x v="26"/>
    <d v="2014-06-06T00:00:00"/>
    <d v="2019-09-07T00:00:00"/>
    <n v="5534.9816666666702"/>
    <n v="0.23408917469884799"/>
    <n v="1295.6792903232499"/>
    <n v="454.93"/>
    <n v="0.25869914052711401"/>
    <n v="117.69"/>
    <n v="69"/>
    <n v="5.5931884057971013"/>
    <n v="0.70565217391304347"/>
    <n v="116"/>
    <n v="81"/>
    <n v="15.164333333333342"/>
    <n v="3.5498062748582191"/>
    <n v="5.6164197530864195"/>
    <n v="1.452962962962963"/>
    <n v="2014"/>
    <x v="0"/>
  </r>
  <r>
    <n v="7179"/>
    <s v="新邵城市花园店"/>
    <x v="1"/>
    <s v="直营"/>
    <m/>
    <x v="0"/>
    <d v="2017-06-24T00:00:00"/>
    <d v="2017-06-24T00:00:00"/>
    <n v="5517.6914019607802"/>
    <n v="0.26627086795747901"/>
    <n v="1469.2004787216199"/>
    <n v="682.27"/>
    <n v="0.38939129670071998"/>
    <n v="265.67"/>
    <n v="102"/>
    <n v="5.6889215686274506"/>
    <n v="1.6046078431372552"/>
    <n v="921"/>
    <n v="330"/>
    <n v="15.116962745098029"/>
    <n v="4.0252067910181371"/>
    <n v="2.0674848484848485"/>
    <n v="0.80506060606060614"/>
    <n v="2017"/>
    <x v="2"/>
  </r>
  <r>
    <n v="6426"/>
    <s v="佳和洋河新城二店"/>
    <x v="3"/>
    <s v="直营"/>
    <s v="江苏佳和"/>
    <x v="0"/>
    <d v="2016-06-22T00:00:00"/>
    <d v="2016-06-22T00:00:00"/>
    <n v="5516.0320000000002"/>
    <n v="0.271313969322514"/>
    <n v="1496.5765368300099"/>
    <n v="3804.16"/>
    <n v="0.41959591604979801"/>
    <n v="1596.21"/>
    <n v="330"/>
    <n v="10.527757575757576"/>
    <n v="3.8369999999999997"/>
    <n v="1288"/>
    <n v="330"/>
    <n v="15.112416438356165"/>
    <n v="4.1002096899452329"/>
    <n v="11.527757575757576"/>
    <n v="4.8369999999999997"/>
    <n v="2016"/>
    <x v="1"/>
  </r>
  <r>
    <n v="8993"/>
    <s v="沧州国富店"/>
    <x v="9"/>
    <s v="控股"/>
    <s v="河北新兴"/>
    <x v="29"/>
    <d v="2018-07-05T00:00:00"/>
    <d v="2019-09-05T00:00:00"/>
    <n v="5515.2940789473696"/>
    <n v="0.266609145976823"/>
    <n v="1470.4278441991901"/>
    <n v="249.65"/>
    <n v="0.241177648708191"/>
    <n v="60.21"/>
    <n v="38"/>
    <n v="5.5697368421052635"/>
    <n v="0.58447368421052626"/>
    <n v="118"/>
    <n v="83"/>
    <n v="15.110394736842109"/>
    <n v="4.0285694361621642"/>
    <n v="3.007831325301205"/>
    <n v="0.72542168674698793"/>
    <n v="2018"/>
    <x v="4"/>
  </r>
  <r>
    <n v="7323"/>
    <s v="丹桂园店"/>
    <x v="3"/>
    <s v="收购"/>
    <s v="江苏大盛"/>
    <x v="11"/>
    <d v="2003-12-01T00:00:00"/>
    <d v="2017-09-01T00:00:00"/>
    <n v="5507.6509999999998"/>
    <n v="0.240802104980672"/>
    <n v="1326.2539542989"/>
    <n v="3798.38"/>
    <n v="0.40852679300122702"/>
    <n v="1551.74"/>
    <n v="330"/>
    <n v="10.510242424242424"/>
    <n v="3.7022424242424243"/>
    <n v="852"/>
    <n v="330"/>
    <n v="15.089454794520547"/>
    <n v="3.6335724775312328"/>
    <n v="11.510242424242424"/>
    <n v="4.7022424242424243"/>
    <n v="2003"/>
    <x v="0"/>
  </r>
  <r>
    <n v="5790"/>
    <s v="鼎城德源路店"/>
    <x v="0"/>
    <s v="直营"/>
    <m/>
    <x v="0"/>
    <d v="2014-06-28T00:00:00"/>
    <d v="2014-06-28T00:00:00"/>
    <n v="5473.34"/>
    <n v="0.252127231518048"/>
    <n v="1379.9780613569901"/>
    <n v="2736.67"/>
    <n v="0.34275597715471701"/>
    <n v="938.01"/>
    <n v="330"/>
    <n v="7.2929393939393936"/>
    <n v="1.8424545454545456"/>
    <n v="2013"/>
    <n v="330"/>
    <n v="14.995452054794521"/>
    <n v="3.780761811936959"/>
    <n v="8.2929393939393936"/>
    <n v="2.8424545454545456"/>
    <n v="2014"/>
    <x v="0"/>
  </r>
  <r>
    <n v="5937"/>
    <s v="南昌建德观西街店"/>
    <x v="5"/>
    <s v="直营"/>
    <m/>
    <x v="3"/>
    <d v="2015-05-20T00:00:00"/>
    <d v="2015-05-20T00:00:00"/>
    <n v="5471.6990254275597"/>
    <n v="0.27839602116192802"/>
    <n v="1523.2992376746299"/>
    <n v="4794.8999999999996"/>
    <n v="0.314352749796659"/>
    <n v="1507.29"/>
    <n v="330"/>
    <n v="13.53"/>
    <n v="3.5675454545454546"/>
    <n v="1687"/>
    <n v="330"/>
    <n v="14.99095623404811"/>
    <n v="4.1734225689715885"/>
    <n v="14.53"/>
    <n v="4.5675454545454546"/>
    <n v="2015"/>
    <x v="0"/>
  </r>
  <r>
    <n v="8044"/>
    <s v="宿迁富康花苑店"/>
    <x v="3"/>
    <s v="直营"/>
    <m/>
    <x v="0"/>
    <d v="2018-06-23T00:00:00"/>
    <d v="2018-06-23T00:00:00"/>
    <n v="5460.2214999999997"/>
    <n v="0.274645365302773"/>
    <n v="1499.62452850156"/>
    <n v="3765.67"/>
    <n v="0.397525539943755"/>
    <n v="1496.95"/>
    <n v="330"/>
    <n v="10.411121212121213"/>
    <n v="3.5362121212121211"/>
    <n v="557"/>
    <n v="330"/>
    <n v="14.959510958904108"/>
    <n v="4.1085603520590688"/>
    <n v="11.411121212121213"/>
    <n v="4.5362121212121211"/>
    <n v="2018"/>
    <x v="4"/>
  </r>
  <r>
    <n v="8688"/>
    <s v="石家庄朝阳店"/>
    <x v="9"/>
    <s v="控股"/>
    <s v="河北新兴"/>
    <x v="47"/>
    <d v="2013-08-08T00:00:00"/>
    <d v="2019-09-07T00:00:00"/>
    <n v="5457.6037288135603"/>
    <n v="0.266609145976823"/>
    <n v="1455.0470692189101"/>
    <n v="383.56"/>
    <n v="0.22958598393993099"/>
    <n v="88.06"/>
    <n v="59"/>
    <n v="5.5010169491525422"/>
    <n v="0.49254237288135605"/>
    <n v="116"/>
    <n v="81"/>
    <n v="14.952338983050851"/>
    <n v="3.986430326627151"/>
    <n v="4.7353086419753083"/>
    <n v="1.0871604938271606"/>
    <n v="2013"/>
    <x v="0"/>
  </r>
  <r>
    <n v="7592"/>
    <s v="增城东区市场店"/>
    <x v="6"/>
    <s v="收购"/>
    <m/>
    <x v="10"/>
    <d v="2018-01-26T00:00:00"/>
    <d v="2018-01-26T00:00:00"/>
    <n v="5404.71"/>
    <n v="0.27840052020466599"/>
    <n v="1504.6740755553601"/>
    <n v="3603.14"/>
    <n v="0.244014942522356"/>
    <n v="879.22"/>
    <n v="330"/>
    <n v="9.9186060606060611"/>
    <n v="1.6643030303030302"/>
    <n v="705"/>
    <n v="330"/>
    <n v="14.807424657534247"/>
    <n v="4.1223947275489321"/>
    <n v="10.918606060606061"/>
    <n v="2.6643030303030302"/>
    <n v="2018"/>
    <x v="4"/>
  </r>
  <r>
    <n v="8127"/>
    <s v="袁州天利中央店"/>
    <x v="5"/>
    <s v="控股"/>
    <s v="江西天顺"/>
    <x v="18"/>
    <d v="2014-09-13T00:00:00"/>
    <d v="2018-08-09T00:00:00"/>
    <n v="5387.4210000000003"/>
    <n v="0.25551852803231501"/>
    <n v="1376.58588381038"/>
    <n v="4144.17"/>
    <n v="0.25007420062400898"/>
    <n v="1036.3499999999999"/>
    <n v="330"/>
    <n v="11.558090909090909"/>
    <n v="2.1404545454545452"/>
    <n v="510"/>
    <n v="330"/>
    <n v="14.760057534246576"/>
    <n v="3.7714681748229588"/>
    <n v="12.558090909090909"/>
    <n v="3.1404545454545452"/>
    <n v="2014"/>
    <x v="0"/>
  </r>
  <r>
    <n v="5005"/>
    <s v="常德城西店"/>
    <x v="0"/>
    <s v="直营"/>
    <m/>
    <x v="0"/>
    <d v="2002-05-01T00:00:00"/>
    <d v="2002-05-01T00:00:00"/>
    <n v="5381.62"/>
    <n v="0.26570370340308302"/>
    <n v="1429.9163643080999"/>
    <n v="2690.81"/>
    <n v="0.361121744010168"/>
    <n v="971.71"/>
    <n v="330"/>
    <n v="7.1539696969696962"/>
    <n v="1.9445757575757576"/>
    <n v="6454"/>
    <n v="330"/>
    <n v="14.744164383561644"/>
    <n v="3.9175790802961643"/>
    <n v="8.1539696969696962"/>
    <n v="2.9445757575757576"/>
    <n v="2002"/>
    <x v="0"/>
  </r>
  <r>
    <n v="5443"/>
    <s v="南昌县莲塘府前路店"/>
    <x v="5"/>
    <s v="直营"/>
    <m/>
    <x v="3"/>
    <d v="2011-11-12T00:00:00"/>
    <d v="2011-11-12T00:00:00"/>
    <n v="5377.2939999999999"/>
    <n v="0.25156842308425098"/>
    <n v="1352.7573720404"/>
    <n v="4136.38"/>
    <n v="0.203922270197612"/>
    <n v="843.5"/>
    <n v="330"/>
    <n v="11.534484848484849"/>
    <n v="1.5560606060606061"/>
    <n v="2972"/>
    <n v="330"/>
    <n v="14.732312328767122"/>
    <n v="3.7061845809326028"/>
    <n v="12.534484848484849"/>
    <n v="2.5560606060606061"/>
    <n v="2011"/>
    <x v="0"/>
  </r>
  <r>
    <n v="6107"/>
    <s v="武汉隆泰北华街店"/>
    <x v="8"/>
    <s v="直营"/>
    <s v="武汉隆泰"/>
    <x v="9"/>
    <d v="2015-09-25T00:00:00"/>
    <d v="2015-09-25T00:00:00"/>
    <n v="5373.1949999999997"/>
    <n v="0.26290022414528202"/>
    <n v="1412.6141698763099"/>
    <n v="3582.13"/>
    <n v="0.322277527616251"/>
    <n v="1154.44"/>
    <n v="330"/>
    <n v="9.8549393939393948"/>
    <n v="2.4983030303030302"/>
    <n v="1559"/>
    <n v="330"/>
    <n v="14.721082191780821"/>
    <n v="3.870175807880301"/>
    <n v="10.854939393939395"/>
    <n v="3.4983030303030302"/>
    <n v="2015"/>
    <x v="0"/>
  </r>
  <r>
    <n v="7543"/>
    <s v="普康州陵店"/>
    <x v="7"/>
    <s v="控股"/>
    <s v="洪湖普康"/>
    <x v="14"/>
    <s v="2012年"/>
    <d v="2018-04-12T00:00:00"/>
    <n v="5360.9440000000004"/>
    <n v="0.26868415254551298"/>
    <n v="1440.4006954839499"/>
    <n v="3350.59"/>
    <n v="0.32279986509838599"/>
    <n v="1081.57"/>
    <n v="330"/>
    <n v="9.1533030303030305"/>
    <n v="2.2774848484848484"/>
    <n v="629"/>
    <n v="330"/>
    <n v="14.687517808219178"/>
    <n v="3.9463032752984928"/>
    <n v="10.15330303030303"/>
    <n v="3.2774848484848484"/>
    <n v="2012"/>
    <x v="0"/>
  </r>
  <r>
    <n v="6635"/>
    <s v="广生堂荆城御景店"/>
    <x v="7"/>
    <s v="直营"/>
    <m/>
    <x v="0"/>
    <d v="2016-11-19T00:00:00"/>
    <d v="2016-11-19T00:00:00"/>
    <n v="5306.7839999999997"/>
    <n v="0.27552508048781799"/>
    <n v="1462.15208873146"/>
    <n v="3316.74"/>
    <n v="0.30914391842592398"/>
    <n v="1025.3499999999999"/>
    <n v="330"/>
    <n v="9.0507272727272721"/>
    <n v="2.107121212121212"/>
    <n v="1138"/>
    <n v="330"/>
    <n v="14.539134246575342"/>
    <n v="4.0058961335108494"/>
    <n v="10.050727272727272"/>
    <n v="3.107121212121212"/>
    <n v="2016"/>
    <x v="1"/>
  </r>
  <r>
    <n v="8162"/>
    <s v="宜丰滨江广场店"/>
    <x v="5"/>
    <s v="控股"/>
    <s v="江西天顺"/>
    <x v="18"/>
    <d v="2018-04-14T00:00:00"/>
    <d v="2018-10-22T00:00:00"/>
    <n v="5298.6659174359202"/>
    <n v="0.25551852803231501"/>
    <n v="1353.90731575822"/>
    <n v="3099.13"/>
    <n v="0.24230025845963199"/>
    <n v="750.92"/>
    <n v="305"/>
    <n v="9.1610819672131143"/>
    <n v="1.4620327868852456"/>
    <n v="436"/>
    <n v="330"/>
    <n v="14.516892924481972"/>
    <n v="3.709335111666356"/>
    <n v="9.39130303030303"/>
    <n v="2.2755151515151515"/>
    <n v="2018"/>
    <x v="4"/>
  </r>
  <r>
    <n v="8237"/>
    <s v="泰州市百姓人蓬莱店"/>
    <x v="3"/>
    <s v="控股"/>
    <s v="百姓人"/>
    <x v="21"/>
    <d v="2015-01-27T00:00:00"/>
    <d v="2019-04-18T00:00:00"/>
    <n v="5264.5213402728996"/>
    <n v="0.25973224516263699"/>
    <n v="1367.3659474157"/>
    <n v="1081.3800000000001"/>
    <n v="0.224213504965877"/>
    <n v="242.46"/>
    <n v="114"/>
    <n v="8.4857894736842123"/>
    <n v="1.1268421052631581"/>
    <n v="258"/>
    <n v="223"/>
    <n v="14.423346137733972"/>
    <n v="3.746208075111507"/>
    <n v="4.8492376681614351"/>
    <n v="1.0872645739910314"/>
    <n v="2015"/>
    <x v="0"/>
  </r>
  <r>
    <n v="7589"/>
    <s v="莲塘振兴大道店"/>
    <x v="5"/>
    <s v="直营"/>
    <m/>
    <x v="4"/>
    <d v="2018-01-31T00:00:00"/>
    <d v="2018-01-31T00:00:00"/>
    <n v="5232.2183320332097"/>
    <n v="0.27933517552318599"/>
    <n v="1461.5426261541299"/>
    <n v="3041.43"/>
    <n v="0.217101823813141"/>
    <n v="660.3"/>
    <n v="327"/>
    <n v="8.3010091743119254"/>
    <n v="1.0192660550458714"/>
    <n v="700"/>
    <n v="330"/>
    <n v="14.334844745296465"/>
    <n v="4.0042263730250136"/>
    <n v="9.2164545454545443"/>
    <n v="2.000909090909091"/>
    <n v="2018"/>
    <x v="4"/>
  </r>
  <r>
    <n v="8902"/>
    <s v="武安第五店"/>
    <x v="9"/>
    <s v="控股"/>
    <s v="河北新兴"/>
    <x v="28"/>
    <d v="2009-06-01T00:00:00"/>
    <d v="2019-09-03T00:00:00"/>
    <n v="5229.4631481481501"/>
    <n v="0.27871944698539097"/>
    <n v="1457.5530766823299"/>
    <n v="168.19"/>
    <n v="0.29056424282061999"/>
    <n v="48.87"/>
    <n v="27"/>
    <n v="5.2292592592592593"/>
    <n v="0.80999999999999983"/>
    <n v="120"/>
    <n v="85"/>
    <n v="14.327296296296302"/>
    <n v="3.993296100499534"/>
    <n v="1.9787058823529411"/>
    <n v="0.57494117647058818"/>
    <n v="2009"/>
    <x v="0"/>
  </r>
  <r>
    <n v="8710"/>
    <s v="石家庄新乐康元店"/>
    <x v="9"/>
    <s v="控股"/>
    <s v="河北新兴"/>
    <x v="26"/>
    <d v="2014-05-08T00:00:00"/>
    <d v="2019-09-07T00:00:00"/>
    <n v="5223.5051351351303"/>
    <n v="0.27871944698539097"/>
    <n v="1455.89246259021"/>
    <n v="460.44"/>
    <n v="0.26789592563634801"/>
    <n v="123.35"/>
    <n v="74"/>
    <n v="5.2221621621621619"/>
    <n v="0.6668918918918918"/>
    <n v="116"/>
    <n v="81"/>
    <n v="14.31097297297296"/>
    <n v="3.9887464728498903"/>
    <n v="5.6844444444444449"/>
    <n v="1.5228395061728395"/>
    <n v="2014"/>
    <x v="0"/>
  </r>
  <r>
    <n v="9120"/>
    <s v="为民康宁店"/>
    <x v="9"/>
    <s v="控股"/>
    <s v="河北新兴"/>
    <x v="28"/>
    <d v="2005-04-01T00:00:00"/>
    <d v="2019-08-29T00:00:00"/>
    <n v="5223.4889285714298"/>
    <n v="0.27"/>
    <n v="1410.3420107142899"/>
    <n v="174.22"/>
    <n v="0.38726897026747797"/>
    <n v="67.47"/>
    <n v="28"/>
    <n v="5.222142857142857"/>
    <n v="1.409642857142857"/>
    <n v="125"/>
    <n v="90"/>
    <n v="14.310928571428574"/>
    <n v="3.8639507142857257"/>
    <n v="1.9357777777777778"/>
    <n v="0.7496666666666667"/>
    <n v="2005"/>
    <x v="0"/>
  </r>
  <r>
    <n v="7579"/>
    <s v="娄底碧桂园城市广场店"/>
    <x v="4"/>
    <s v="直营"/>
    <m/>
    <x v="0"/>
    <d v="2017-12-29T00:00:00"/>
    <d v="2017-12-29T00:00:00"/>
    <n v="5220.9507360406096"/>
    <n v="0.26709416746850501"/>
    <n v="1394.48549023684"/>
    <n v="1523.18"/>
    <n v="0.17069551858611601"/>
    <n v="260"/>
    <n v="197"/>
    <n v="6.731878172588833"/>
    <n v="0.31979695431472077"/>
    <n v="733"/>
    <n v="330"/>
    <n v="14.303974619289342"/>
    <n v="3.8205081924296986"/>
    <n v="4.6156969696969696"/>
    <n v="0.78787878787878785"/>
    <n v="2017"/>
    <x v="2"/>
  </r>
  <r>
    <n v="6267"/>
    <s v="乡亲五里亭店"/>
    <x v="6"/>
    <s v="直营"/>
    <s v="韶关乡亲"/>
    <x v="0"/>
    <d v="2016-03-26T00:00:00"/>
    <d v="2016-03-26T00:00:00"/>
    <n v="5211.4350000000004"/>
    <n v="0.262587749757627"/>
    <n v="1368.4589896581399"/>
    <n v="3474.29"/>
    <n v="0.36199914227079499"/>
    <n v="1257.69"/>
    <n v="330"/>
    <n v="9.5281515151515155"/>
    <n v="2.8111818181818182"/>
    <n v="1376"/>
    <n v="330"/>
    <n v="14.277904109589041"/>
    <n v="3.7492027113921642"/>
    <n v="10.528151515151515"/>
    <n v="3.8111818181818182"/>
    <n v="2016"/>
    <x v="1"/>
  </r>
  <r>
    <n v="9174"/>
    <s v="长沙金域华府店"/>
    <x v="4"/>
    <s v="直营"/>
    <m/>
    <x v="0"/>
    <d v="2018-12-22T00:00:00"/>
    <d v="2018-12-22T00:00:00"/>
    <n v="5204.3425815217397"/>
    <n v="0.26709416746850501"/>
    <n v="1390.0495490324399"/>
    <n v="1418.14"/>
    <n v="0.20695417941811101"/>
    <n v="293.49"/>
    <n v="184"/>
    <n v="6.7072826086956523"/>
    <n v="0.59505434782608702"/>
    <n v="375"/>
    <n v="330"/>
    <n v="14.258472826086958"/>
    <n v="3.8083549288559997"/>
    <n v="4.29739393939394"/>
    <n v="0.88936363636363636"/>
    <n v="2018"/>
    <x v="4"/>
  </r>
  <r>
    <n v="8819"/>
    <s v="石家庄无极贸易街店"/>
    <x v="9"/>
    <s v="控股"/>
    <s v="河北新兴"/>
    <x v="27"/>
    <d v="2018-06-30T00:00:00"/>
    <d v="2019-09-07T00:00:00"/>
    <n v="5178.2675862069"/>
    <n v="0.266609145976823"/>
    <n v="1380.57349879809"/>
    <n v="178.88"/>
    <n v="0.29052996422182498"/>
    <n v="51.97"/>
    <n v="29"/>
    <n v="5.1682758620689651"/>
    <n v="0.79206896551724126"/>
    <n v="116"/>
    <n v="81"/>
    <n v="14.18703448275863"/>
    <n v="3.7823931473920274"/>
    <n v="2.2083950617283952"/>
    <n v="0.64160493827160492"/>
    <n v="2018"/>
    <x v="4"/>
  </r>
  <r>
    <n v="9048"/>
    <s v="沧州知心堂店"/>
    <x v="9"/>
    <s v="控股"/>
    <s v="河北新兴"/>
    <x v="28"/>
    <d v="2010-12-01T00:00:00"/>
    <d v="2019-09-05T00:00:00"/>
    <n v="5167.0148717948696"/>
    <n v="0.266609145976823"/>
    <n v="1377.57342221877"/>
    <n v="240.04"/>
    <n v="0.34594234294284298"/>
    <n v="83.04"/>
    <n v="39"/>
    <n v="5.154871794871795"/>
    <n v="1.1292307692307695"/>
    <n v="118"/>
    <n v="83"/>
    <n v="14.156205128205123"/>
    <n v="3.7741737595034794"/>
    <n v="2.8920481927710844"/>
    <n v="1.0004819277108434"/>
    <n v="2010"/>
    <x v="0"/>
  </r>
  <r>
    <n v="9153"/>
    <s v="利川同安香山甲地店"/>
    <x v="7"/>
    <s v="直营"/>
    <m/>
    <x v="0"/>
    <d v="2018-11-24T00:00:00"/>
    <d v="2018-11-24T00:00:00"/>
    <n v="5150.1737080231997"/>
    <n v="0.27971878417000301"/>
    <n v="1440.60032787257"/>
    <n v="740.81"/>
    <n v="0.23343367395148601"/>
    <n v="172.93"/>
    <n v="101"/>
    <n v="6.3347524752475239"/>
    <n v="0.71217821782178214"/>
    <n v="403"/>
    <n v="330"/>
    <n v="14.110064953488218"/>
    <n v="3.9468502133495069"/>
    <n v="2.2448787878787879"/>
    <n v="0.52403030303030307"/>
    <n v="2018"/>
    <x v="4"/>
  </r>
  <r>
    <n v="5054"/>
    <s v="常德下南门店"/>
    <x v="0"/>
    <s v="直营"/>
    <m/>
    <x v="0"/>
    <d v="2007-09-28T00:00:00"/>
    <d v="2007-09-28T00:00:00"/>
    <n v="5140.4799999999996"/>
    <n v="0.26687556093849502"/>
    <n v="1371.86848349311"/>
    <n v="2570.2399999999998"/>
    <n v="0.31966664591633498"/>
    <n v="821.62"/>
    <n v="330"/>
    <n v="6.7886060606060603"/>
    <n v="1.4897575757575758"/>
    <n v="4478"/>
    <n v="330"/>
    <n v="14.083506849315068"/>
    <n v="3.7585437903920824"/>
    <n v="7.7886060606060603"/>
    <n v="2.4897575757575758"/>
    <n v="2007"/>
    <x v="0"/>
  </r>
  <r>
    <n v="6822"/>
    <s v="利川同安南门市场店"/>
    <x v="7"/>
    <s v="收购"/>
    <s v="湖北利川"/>
    <x v="7"/>
    <d v="2015-05-01T00:00:00"/>
    <d v="2017-05-24T00:00:00"/>
    <n v="5134.4639999999999"/>
    <n v="0.26970969559049601"/>
    <n v="1384.8147224603599"/>
    <n v="3209.04"/>
    <n v="0.32512215491237301"/>
    <n v="1043.33"/>
    <n v="330"/>
    <n v="8.7243636363636359"/>
    <n v="2.1616060606060605"/>
    <n v="952"/>
    <n v="330"/>
    <n v="14.067024657534246"/>
    <n v="3.7940129382475614"/>
    <n v="9.7243636363636359"/>
    <n v="3.1616060606060605"/>
    <n v="2015"/>
    <x v="0"/>
  </r>
  <r>
    <n v="8367"/>
    <s v="增城富国路店"/>
    <x v="6"/>
    <s v="收购"/>
    <m/>
    <x v="10"/>
    <d v="2018-09-21T00:00:00"/>
    <d v="2018-09-21T00:00:00"/>
    <n v="5127.1357091637601"/>
    <n v="0.27849306878246999"/>
    <n v="1427.8717577092"/>
    <n v="2554.59"/>
    <n v="9.4050317272047601E-2"/>
    <n v="240.26"/>
    <n v="316"/>
    <n v="7.0841455696202544"/>
    <n v="-0.23968354430379746"/>
    <n v="467"/>
    <n v="330"/>
    <n v="14.046947148393864"/>
    <n v="3.9119774183813698"/>
    <n v="7.7411818181818184"/>
    <n v="0.72806060606060607"/>
    <n v="2018"/>
    <x v="4"/>
  </r>
  <r>
    <n v="8034"/>
    <s v="益阳欣百康东站店"/>
    <x v="0"/>
    <s v="收购"/>
    <s v="益阳欣百康"/>
    <x v="19"/>
    <d v="2010-07-10T00:00:00"/>
    <d v="2018-07-19T00:00:00"/>
    <n v="5125.1433233260896"/>
    <n v="0.26687556093849502"/>
    <n v="1367.77549930283"/>
    <n v="1940.9"/>
    <n v="0.26155391828533198"/>
    <n v="507.65"/>
    <n v="313"/>
    <n v="5.2009584664536748"/>
    <n v="0.62188498402555914"/>
    <n v="531"/>
    <n v="330"/>
    <n v="14.041488557057779"/>
    <n v="3.7473301350762465"/>
    <n v="5.8815151515151518"/>
    <n v="1.5383333333333333"/>
    <n v="2010"/>
    <x v="0"/>
  </r>
  <r>
    <n v="7356"/>
    <s v="广生堂水瓶厂店"/>
    <x v="7"/>
    <s v="直营"/>
    <m/>
    <x v="0"/>
    <d v="2017-09-23T00:00:00"/>
    <d v="2017-09-23T00:00:00"/>
    <n v="5120.24"/>
    <n v="0.26642529728412401"/>
    <n v="1364.1614641660599"/>
    <n v="3200.15"/>
    <n v="0.34264956330171997"/>
    <n v="1096.53"/>
    <n v="330"/>
    <n v="8.6974242424242423"/>
    <n v="2.3228181818181817"/>
    <n v="830"/>
    <n v="330"/>
    <n v="14.028054794520548"/>
    <n v="3.7374286689481093"/>
    <n v="9.6974242424242423"/>
    <n v="3.3228181818181817"/>
    <n v="2017"/>
    <x v="2"/>
  </r>
  <r>
    <n v="6860"/>
    <s v="南县南洲西路店"/>
    <x v="0"/>
    <s v="直营"/>
    <m/>
    <x v="0"/>
    <d v="2017-04-29T00:00:00"/>
    <d v="2017-04-29T00:00:00"/>
    <n v="5101.9211441166799"/>
    <n v="0.26687556093849502"/>
    <n v="1361.5780672001099"/>
    <n v="1919.76"/>
    <n v="0.30163666291619801"/>
    <n v="579.07000000000005"/>
    <n v="311"/>
    <n v="5.1728617363344052"/>
    <n v="0.86196141479099686"/>
    <n v="977"/>
    <n v="330"/>
    <n v="13.977866148264877"/>
    <n v="3.7303508690413971"/>
    <n v="5.8174545454545452"/>
    <n v="1.754757575757576"/>
    <n v="2017"/>
    <x v="2"/>
  </r>
  <r>
    <n v="8032"/>
    <s v="沅江欣百康琼湖店"/>
    <x v="0"/>
    <s v="收购"/>
    <s v="益阳欣百康"/>
    <x v="19"/>
    <d v="2007-06-16T00:00:00"/>
    <d v="2018-07-19T00:00:00"/>
    <n v="5087.9847799462896"/>
    <n v="0.26687556093849502"/>
    <n v="1357.8587921946901"/>
    <n v="1846.8"/>
    <n v="0.30222547108511999"/>
    <n v="558.15"/>
    <n v="300"/>
    <n v="5.1559999999999997"/>
    <n v="0.86049999999999982"/>
    <n v="531"/>
    <n v="330"/>
    <n v="13.939684328619972"/>
    <n v="3.7201610745060001"/>
    <n v="5.5963636363636367"/>
    <n v="1.6913636363636364"/>
    <n v="2007"/>
    <x v="0"/>
  </r>
  <r>
    <n v="8905"/>
    <s v="武安第八店"/>
    <x v="9"/>
    <s v="控股"/>
    <s v="河北新兴"/>
    <x v="28"/>
    <d v="2013-06-01T00:00:00"/>
    <d v="2019-09-03T00:00:00"/>
    <n v="5081.2908620689695"/>
    <n v="0.266609145976823"/>
    <n v="1354.71861719604"/>
    <n v="175.53"/>
    <n v="0.415598473195465"/>
    <n v="72.95"/>
    <n v="29"/>
    <n v="5.0527586206896551"/>
    <n v="1.5155172413793103"/>
    <n v="120"/>
    <n v="85"/>
    <n v="13.921344827586218"/>
    <n v="3.7115578553316162"/>
    <n v="2.0650588235294118"/>
    <n v="0.8582352941176471"/>
    <n v="2013"/>
    <x v="0"/>
  </r>
  <r>
    <n v="9995"/>
    <s v="长沙麓山枫情店"/>
    <x v="4"/>
    <s v="直营"/>
    <m/>
    <x v="0"/>
    <d v="2019-06-22T00:00:00"/>
    <d v="2019-06-22T00:00:00"/>
    <n v="5072.5744642857098"/>
    <n v="0.27"/>
    <n v="1369.59510535714"/>
    <n v="420.68"/>
    <n v="0.245388418750594"/>
    <n v="103.23"/>
    <n v="56"/>
    <n v="6.512142857142857"/>
    <n v="0.84339285714285728"/>
    <n v="193"/>
    <n v="158"/>
    <n v="13.897464285714273"/>
    <n v="3.7523153571428494"/>
    <n v="2.6625316455696204"/>
    <n v="0.65335443037974683"/>
    <n v="2019"/>
    <x v="3"/>
  </r>
  <r>
    <n v="6726"/>
    <s v="向塘解放一路店"/>
    <x v="5"/>
    <s v="直营"/>
    <m/>
    <x v="3"/>
    <d v="2017-02-25T00:00:00"/>
    <d v="2017-02-25T00:00:00"/>
    <n v="5060.4709999999995"/>
    <n v="0.27509179783960902"/>
    <n v="1392.0940653052"/>
    <n v="3892.67"/>
    <n v="0.326439179277976"/>
    <n v="1270.72"/>
    <n v="330"/>
    <n v="10.795969696969697"/>
    <n v="2.8506666666666667"/>
    <n v="1040"/>
    <n v="330"/>
    <n v="13.864304109589041"/>
    <n v="3.8139563433019181"/>
    <n v="11.795969696969697"/>
    <n v="3.8506666666666667"/>
    <n v="2017"/>
    <x v="2"/>
  </r>
  <r>
    <n v="6274"/>
    <s v="新丰人民南路店"/>
    <x v="6"/>
    <s v="直营"/>
    <s v="韶关乡亲"/>
    <x v="0"/>
    <d v="2016-03-25T00:00:00"/>
    <d v="2016-03-25T00:00:00"/>
    <n v="5052.32329046623"/>
    <n v="0.277858636705339"/>
    <n v="1403.83166168358"/>
    <n v="1712.73"/>
    <n v="0.29288913021900698"/>
    <n v="501.64"/>
    <n v="215"/>
    <n v="6.9661860465116279"/>
    <n v="1.3332093023255815"/>
    <n v="1377"/>
    <n v="330"/>
    <n v="13.841981617715698"/>
    <n v="3.8461141415988496"/>
    <n v="5.1900909090909089"/>
    <n v="1.520121212121212"/>
    <n v="2016"/>
    <x v="1"/>
  </r>
  <r>
    <n v="6477"/>
    <s v="沅江湘北市场店"/>
    <x v="0"/>
    <s v="直营"/>
    <m/>
    <x v="0"/>
    <d v="2016-12-14T00:00:00"/>
    <d v="2016-12-14T00:00:00"/>
    <n v="5051.6000000000004"/>
    <n v="0.26687556093849502"/>
    <n v="1348.1485836369"/>
    <n v="2525.8000000000002"/>
    <n v="0.191871882175944"/>
    <n v="484.63"/>
    <n v="330"/>
    <n v="6.6539393939393943"/>
    <n v="0.46857575757575765"/>
    <n v="1113"/>
    <n v="330"/>
    <n v="13.840000000000002"/>
    <n v="3.6935577633887671"/>
    <n v="7.6539393939393943"/>
    <n v="1.4685757575757576"/>
    <n v="2016"/>
    <x v="1"/>
  </r>
  <r>
    <n v="5679"/>
    <s v="安乡洞庭大道店"/>
    <x v="0"/>
    <s v="直营"/>
    <m/>
    <x v="0"/>
    <d v="2013-09-28T00:00:00"/>
    <d v="2013-09-28T00:00:00"/>
    <n v="5048.3394826324002"/>
    <n v="0.26687556093849502"/>
    <n v="1347.27843123547"/>
    <n v="1862.95"/>
    <n v="0.28247671703480998"/>
    <n v="526.24"/>
    <n v="305"/>
    <n v="5.1080327868852464"/>
    <n v="0.72537704918032797"/>
    <n v="2286"/>
    <n v="330"/>
    <n v="13.831067075705207"/>
    <n v="3.6911737842067671"/>
    <n v="5.6453030303030305"/>
    <n v="1.5946666666666667"/>
    <n v="2013"/>
    <x v="0"/>
  </r>
  <r>
    <n v="7022"/>
    <s v="武汉工人村店"/>
    <x v="8"/>
    <s v="直营"/>
    <s v="武汉厚德堂"/>
    <x v="9"/>
    <d v="2016-01-30T00:00:00"/>
    <d v="2016-01-30T00:00:00"/>
    <n v="5035.8154999999997"/>
    <n v="0.25237672978359099"/>
    <n v="1270.9226476835199"/>
    <n v="4378.97"/>
    <n v="0.25488870670500102"/>
    <n v="1116.1500000000001"/>
    <n v="330"/>
    <n v="12.269606060606062"/>
    <n v="2.3822727272727278"/>
    <n v="1432"/>
    <n v="330"/>
    <n v="13.796754794520547"/>
    <n v="3.481979856667178"/>
    <n v="13.269606060606062"/>
    <n v="3.3822727272727278"/>
    <n v="2016"/>
    <x v="1"/>
  </r>
  <r>
    <n v="6479"/>
    <s v="常宁青阳南路店"/>
    <x v="1"/>
    <s v="直营"/>
    <m/>
    <x v="0"/>
    <d v="2016-08-29T00:00:00"/>
    <d v="2016-08-29T00:00:00"/>
    <n v="5023.9184892966396"/>
    <n v="0.26627086795747901"/>
    <n v="1337.7231366926401"/>
    <n v="1991.54"/>
    <n v="0.21301103668517801"/>
    <n v="424.22"/>
    <n v="327"/>
    <n v="5.090336391437309"/>
    <n v="0.29730886850152904"/>
    <n v="1220"/>
    <n v="330"/>
    <n v="13.764160244648327"/>
    <n v="3.6649948950483289"/>
    <n v="6.0349696969696964"/>
    <n v="1.2855151515151515"/>
    <n v="2016"/>
    <x v="1"/>
  </r>
  <r>
    <n v="5872"/>
    <s v="石门站西路店"/>
    <x v="0"/>
    <s v="直营"/>
    <m/>
    <x v="0"/>
    <d v="2014-12-20T00:00:00"/>
    <d v="2014-12-20T00:00:00"/>
    <n v="5016.5600000000004"/>
    <n v="0.25342459272606599"/>
    <n v="1271.31967488587"/>
    <n v="2508.2800000000002"/>
    <n v="0.38087454351188899"/>
    <n v="955.34"/>
    <n v="330"/>
    <n v="6.6008484848484859"/>
    <n v="1.8949696969696972"/>
    <n v="1838"/>
    <n v="330"/>
    <n v="13.744000000000002"/>
    <n v="3.4830676024270408"/>
    <n v="7.6008484848484859"/>
    <n v="2.8949696969696972"/>
    <n v="2014"/>
    <x v="0"/>
  </r>
  <r>
    <n v="6967"/>
    <s v="武汉北城巷店"/>
    <x v="8"/>
    <s v="直营"/>
    <m/>
    <x v="9"/>
    <d v="2014-06-21T00:00:00"/>
    <d v="2014-06-21T00:00:00"/>
    <n v="5008.3765000000003"/>
    <n v="0.26185486205417202"/>
    <n v="1311.46773752286"/>
    <n v="4355.1099999999997"/>
    <n v="0.301248418524446"/>
    <n v="1311.97"/>
    <n v="330"/>
    <n v="12.197303030303029"/>
    <n v="2.9756666666666667"/>
    <n v="2020"/>
    <n v="330"/>
    <n v="13.721579452054796"/>
    <n v="3.5930622945831781"/>
    <n v="13.197303030303029"/>
    <n v="3.9756666666666667"/>
    <n v="2014"/>
    <x v="0"/>
  </r>
  <r>
    <n v="6825"/>
    <s v="利川同安西城路店"/>
    <x v="7"/>
    <s v="收购"/>
    <s v="湖北利川"/>
    <x v="7"/>
    <d v="2007-06-01T00:00:00"/>
    <d v="2017-05-24T00:00:00"/>
    <n v="4987.3919999999998"/>
    <n v="0.27500598974030699"/>
    <n v="1371.56267318289"/>
    <n v="3117.12"/>
    <n v="0.32093406734421498"/>
    <n v="1000.39"/>
    <n v="330"/>
    <n v="8.445818181818181"/>
    <n v="2.0314848484848484"/>
    <n v="952"/>
    <n v="330"/>
    <n v="13.664087671232876"/>
    <n v="3.757705953925726"/>
    <n v="9.445818181818181"/>
    <n v="3.0314848484848484"/>
    <n v="2007"/>
    <x v="0"/>
  </r>
  <r>
    <n v="8764"/>
    <s v="石家庄北合街店"/>
    <x v="9"/>
    <s v="控股"/>
    <s v="河北新兴"/>
    <x v="26"/>
    <d v="2011-06-05T00:00:00"/>
    <d v="2019-09-07T00:00:00"/>
    <n v="4965.3716935483899"/>
    <n v="0.26322999519920698"/>
    <n v="1307.03476705502"/>
    <n v="366.71"/>
    <n v="0.27602192468162901"/>
    <n v="101.22"/>
    <n v="62"/>
    <n v="4.9146774193548382"/>
    <n v="0.63258064516129031"/>
    <n v="116"/>
    <n v="81"/>
    <n v="13.603758064516137"/>
    <n v="3.5809171700137532"/>
    <n v="4.5272839506172833"/>
    <n v="1.2496296296296296"/>
    <n v="2011"/>
    <x v="0"/>
  </r>
  <r>
    <n v="6154"/>
    <s v="津市江南明珠广场店"/>
    <x v="0"/>
    <s v="直营"/>
    <m/>
    <x v="0"/>
    <d v="2015-12-26T00:00:00"/>
    <d v="2015-12-26T00:00:00"/>
    <n v="4953.1400000000003"/>
    <n v="0.26663547655282699"/>
    <n v="1320.68284433287"/>
    <n v="2476.5700000000002"/>
    <n v="0.23238592085020801"/>
    <n v="575.52"/>
    <n v="330"/>
    <n v="6.5047575757575764"/>
    <n v="0.74399999999999999"/>
    <n v="1467"/>
    <n v="330"/>
    <n v="13.570246575342466"/>
    <n v="3.6183091625558084"/>
    <n v="7.5047575757575764"/>
    <n v="1.744"/>
    <n v="2015"/>
    <x v="0"/>
  </r>
  <r>
    <n v="6982"/>
    <s v="武汉江大路店"/>
    <x v="8"/>
    <s v="直营"/>
    <m/>
    <x v="9"/>
    <d v="2014-11-29T00:00:00"/>
    <d v="2014-11-29T00:00:00"/>
    <n v="4948.8064999999997"/>
    <n v="0.26616576148508098"/>
    <n v="1317.2028505148201"/>
    <n v="4303.3100000000004"/>
    <n v="0.25283328414639"/>
    <n v="1088.02"/>
    <n v="330"/>
    <n v="12.040333333333335"/>
    <n v="2.297030303030303"/>
    <n v="1859"/>
    <n v="330"/>
    <n v="13.558373972602739"/>
    <n v="3.6087749329173153"/>
    <n v="13.040333333333335"/>
    <n v="3.297030303030303"/>
    <n v="2014"/>
    <x v="0"/>
  </r>
  <r>
    <n v="8519"/>
    <s v="利川同安体育路店"/>
    <x v="7"/>
    <s v="直营"/>
    <m/>
    <x v="0"/>
    <d v="2018-10-13T00:00:00"/>
    <d v="2018-10-13T00:00:00"/>
    <n v="4917.2940459288202"/>
    <n v="0.27565091887144699"/>
    <n v="1355.4566221213699"/>
    <n v="770.34"/>
    <n v="0.301321494405068"/>
    <n v="232.12"/>
    <n v="110"/>
    <n v="6.0030909090909095"/>
    <n v="1.1101818181818182"/>
    <n v="445"/>
    <n v="330"/>
    <n v="13.472038481996767"/>
    <n v="3.7135797866338902"/>
    <n v="2.3343636363636366"/>
    <n v="0.70339393939393946"/>
    <n v="2018"/>
    <x v="4"/>
  </r>
  <r>
    <n v="8190"/>
    <s v="芦溪店"/>
    <x v="5"/>
    <s v="控股"/>
    <s v="江西天顺"/>
    <x v="18"/>
    <d v="2011-12-16T00:00:00"/>
    <d v="2018-10-22T00:00:00"/>
    <n v="4911.8046627304002"/>
    <n v="0.26032285173562097"/>
    <n v="1278.6549969703001"/>
    <n v="2505.5100000000002"/>
    <n v="0.28835247115357698"/>
    <n v="722.47"/>
    <n v="266"/>
    <n v="8.4192105263157906"/>
    <n v="1.7160526315789473"/>
    <n v="436"/>
    <n v="330"/>
    <n v="13.4569990759737"/>
    <n v="3.5031643752610959"/>
    <n v="7.5924545454545465"/>
    <n v="2.1893030303030305"/>
    <n v="2011"/>
    <x v="0"/>
  </r>
  <r>
    <n v="6553"/>
    <s v="常德新三闾路店"/>
    <x v="0"/>
    <s v="直营"/>
    <m/>
    <x v="0"/>
    <d v="2016-10-22T00:00:00"/>
    <d v="2016-10-22T00:00:00"/>
    <n v="4904.4799999999996"/>
    <n v="0.22904823912400099"/>
    <n v="1123.36250781888"/>
    <n v="2452.2399999999998"/>
    <n v="0.37851107558803399"/>
    <n v="928.2"/>
    <n v="330"/>
    <n v="6.431030303030302"/>
    <n v="1.812727272727273"/>
    <n v="1166"/>
    <n v="330"/>
    <n v="13.436931506849314"/>
    <n v="3.0777055008736438"/>
    <n v="7.431030303030302"/>
    <n v="2.812727272727273"/>
    <n v="2016"/>
    <x v="1"/>
  </r>
  <r>
    <n v="7311"/>
    <s v="武汉南安街分店"/>
    <x v="8"/>
    <s v="直营"/>
    <m/>
    <x v="3"/>
    <d v="2017-09-16T00:00:00"/>
    <d v="2017-09-16T00:00:00"/>
    <n v="4902.45"/>
    <n v="0.26104217510829397"/>
    <n v="1279.74621135966"/>
    <n v="3268.3"/>
    <n v="0.26703179022733498"/>
    <n v="872.74"/>
    <n v="330"/>
    <n v="8.9039393939393943"/>
    <n v="1.6446666666666667"/>
    <n v="837"/>
    <n v="330"/>
    <n v="13.431369863013698"/>
    <n v="3.5061540037250958"/>
    <n v="9.9039393939393943"/>
    <n v="2.6446666666666667"/>
    <n v="2017"/>
    <x v="2"/>
  </r>
  <r>
    <n v="5898"/>
    <s v="南昌象湖主题公园店"/>
    <x v="5"/>
    <s v="直营"/>
    <m/>
    <x v="3"/>
    <d v="2015-01-28T00:00:00"/>
    <d v="2015-01-28T00:00:00"/>
    <n v="4895.6049999999996"/>
    <n v="0.262399004200635"/>
    <n v="1284.6018769596501"/>
    <n v="3765.85"/>
    <n v="0.232037919725958"/>
    <n v="873.82"/>
    <n v="330"/>
    <n v="10.411666666666667"/>
    <n v="1.647939393939394"/>
    <n v="1799"/>
    <n v="330"/>
    <n v="13.412616438356164"/>
    <n v="3.5194571971497264"/>
    <n v="11.411666666666667"/>
    <n v="2.647939393939394"/>
    <n v="2015"/>
    <x v="0"/>
  </r>
  <r>
    <n v="6550"/>
    <s v="双峰复兴街店"/>
    <x v="4"/>
    <s v="直营"/>
    <m/>
    <x v="0"/>
    <d v="2016-09-24T00:00:00"/>
    <d v="2016-09-24T00:00:00"/>
    <n v="4887.7920000000004"/>
    <n v="0.24108169524984099"/>
    <n v="1178.3571813886099"/>
    <n v="2715.44"/>
    <n v="0.252316383348555"/>
    <n v="685.15"/>
    <n v="330"/>
    <n v="7.2286060606060616"/>
    <n v="1.0762121212121212"/>
    <n v="1194"/>
    <n v="330"/>
    <n v="13.391210958904111"/>
    <n v="3.228375839420849"/>
    <n v="8.2286060606060616"/>
    <n v="2.0762121212121212"/>
    <n v="2016"/>
    <x v="1"/>
  </r>
  <r>
    <n v="6980"/>
    <s v="武汉三眼桥店"/>
    <x v="8"/>
    <s v="直营"/>
    <m/>
    <x v="9"/>
    <d v="2014-11-15T00:00:00"/>
    <d v="2014-11-15T00:00:00"/>
    <n v="4884.7974999999997"/>
    <n v="0.26351545427134798"/>
    <n v="1287.2196322360401"/>
    <n v="4247.6499999999996"/>
    <n v="0.21053759137405401"/>
    <n v="894.29"/>
    <n v="330"/>
    <n v="11.871666666666666"/>
    <n v="1.7099696969696967"/>
    <n v="1873"/>
    <n v="330"/>
    <n v="13.383006849315068"/>
    <n v="3.5266291294138084"/>
    <n v="12.871666666666666"/>
    <n v="2.7099696969696967"/>
    <n v="2014"/>
    <x v="0"/>
  </r>
  <r>
    <n v="5589"/>
    <s v="益阳马良北路店"/>
    <x v="0"/>
    <s v="直营"/>
    <m/>
    <x v="0"/>
    <d v="2012-10-20T00:00:00"/>
    <d v="2012-10-20T00:00:00"/>
    <n v="4879.28"/>
    <n v="0.25836002884957399"/>
    <n v="1260.61092156515"/>
    <n v="2439.64"/>
    <n v="0.15042793198996601"/>
    <n v="366.99"/>
    <n v="330"/>
    <n v="6.3928484848484848"/>
    <n v="0.11209090909090902"/>
    <n v="2629"/>
    <n v="330"/>
    <n v="13.367890410958903"/>
    <n v="3.4537285522332875"/>
    <n v="7.3928484848484848"/>
    <n v="1.112090909090909"/>
    <n v="2012"/>
    <x v="0"/>
  </r>
  <r>
    <n v="7058"/>
    <s v="武汉新村路店"/>
    <x v="8"/>
    <s v="直营"/>
    <m/>
    <x v="3"/>
    <d v="2016-11-26T00:00:00"/>
    <d v="2016-11-26T00:00:00"/>
    <n v="4856.8649999999998"/>
    <n v="0.26252410560329098"/>
    <n v="1275.0441401609301"/>
    <n v="3237.91"/>
    <n v="0.30533893777158699"/>
    <n v="988.66"/>
    <n v="330"/>
    <n v="8.8118484848484844"/>
    <n v="1.9959393939393939"/>
    <n v="1131"/>
    <n v="330"/>
    <n v="13.306479452054793"/>
    <n v="3.4932716168792606"/>
    <n v="9.8118484848484844"/>
    <n v="2.9959393939393939"/>
    <n v="2016"/>
    <x v="1"/>
  </r>
  <r>
    <n v="6229"/>
    <s v="衡阳县清江北路店"/>
    <x v="1"/>
    <s v="直营"/>
    <m/>
    <x v="0"/>
    <d v="2016-03-26T00:00:00"/>
    <d v="2016-03-26T00:00:00"/>
    <n v="4856.8"/>
    <n v="0.26627086795747901"/>
    <n v="1293.22435149588"/>
    <n v="2428.4"/>
    <n v="0.311896722121561"/>
    <n v="757.41"/>
    <n v="330"/>
    <n v="6.3587878787878793"/>
    <n v="1.2951818181818182"/>
    <n v="1376"/>
    <n v="330"/>
    <n v="13.306301369863014"/>
    <n v="3.5430804150572053"/>
    <n v="7.3587878787878793"/>
    <n v="2.2951818181818182"/>
    <n v="2016"/>
    <x v="1"/>
  </r>
  <r>
    <n v="8315"/>
    <s v="永州逸云路店"/>
    <x v="1"/>
    <s v="直营"/>
    <m/>
    <x v="0"/>
    <d v="2018-09-28T00:00:00"/>
    <d v="2018-09-28T00:00:00"/>
    <n v="4846.1225199999999"/>
    <n v="0.26627086795747901"/>
    <n v="1290.3812496286901"/>
    <n v="587.48"/>
    <n v="0.213420031320215"/>
    <n v="125.38"/>
    <n v="100"/>
    <n v="4.8748000000000005"/>
    <n v="0.25380000000000003"/>
    <n v="460"/>
    <n v="330"/>
    <n v="13.277047999999999"/>
    <n v="3.5352910948731235"/>
    <n v="1.7802424242424244"/>
    <n v="0.37993939393939391"/>
    <n v="2018"/>
    <x v="4"/>
  </r>
  <r>
    <n v="6749"/>
    <s v="莲塘澄湖北路店"/>
    <x v="5"/>
    <s v="直营"/>
    <m/>
    <x v="4"/>
    <d v="2017-03-18T00:00:00"/>
    <d v="2017-03-18T00:00:00"/>
    <n v="4845.2560000000003"/>
    <n v="0.266609257433994"/>
    <n v="1291.7901042376"/>
    <n v="3727.12"/>
    <n v="0.22069855545300399"/>
    <n v="822.57"/>
    <n v="330"/>
    <n v="10.294303030303031"/>
    <n v="1.4926363636363638"/>
    <n v="1019"/>
    <n v="330"/>
    <n v="13.274673972602741"/>
    <n v="3.5391509705139725"/>
    <n v="11.294303030303031"/>
    <n v="2.4926363636363638"/>
    <n v="2017"/>
    <x v="2"/>
  </r>
  <r>
    <n v="7155"/>
    <s v="武汉解放公园店"/>
    <x v="8"/>
    <s v="直营"/>
    <m/>
    <x v="3"/>
    <d v="2017-05-27T00:00:00"/>
    <d v="2017-05-27T00:00:00"/>
    <n v="4833.4799999999996"/>
    <n v="0.266117089621901"/>
    <n v="1286.27163034567"/>
    <n v="3222.32"/>
    <n v="0.34310682986171398"/>
    <n v="1105.5999999999999"/>
    <n v="330"/>
    <n v="8.7646060606060612"/>
    <n v="2.3503030303030301"/>
    <n v="949"/>
    <n v="330"/>
    <n v="13.242410958904108"/>
    <n v="3.5240318639607398"/>
    <n v="9.7646060606060612"/>
    <n v="3.3503030303030301"/>
    <n v="2017"/>
    <x v="2"/>
  </r>
  <r>
    <n v="7668"/>
    <s v="广生堂白云店"/>
    <x v="7"/>
    <s v="收购"/>
    <s v="沙市心连心"/>
    <x v="16"/>
    <s v="2014年"/>
    <d v="2018-02-10T00:00:00"/>
    <n v="4812.6559999999999"/>
    <n v="0.27949743279793698"/>
    <n v="1345.1249969395899"/>
    <n v="3007.91"/>
    <n v="0.31088031224338503"/>
    <n v="935.1"/>
    <n v="330"/>
    <n v="8.1148787878787871"/>
    <n v="1.8336363636363635"/>
    <n v="690"/>
    <n v="330"/>
    <n v="13.18535890410959"/>
    <n v="3.6852739642180543"/>
    <n v="9.1148787878787871"/>
    <n v="2.8336363636363635"/>
    <n v="2014"/>
    <x v="0"/>
  </r>
  <r>
    <n v="9341"/>
    <s v="长沙东方新城店"/>
    <x v="4"/>
    <s v="收购"/>
    <s v="长沙森炎堂"/>
    <x v="35"/>
    <d v="2009-10-09T00:00:00"/>
    <d v="2019-01-09T00:00:00"/>
    <n v="4804.9820027624301"/>
    <n v="0.26709416746850501"/>
    <n v="1283.3826677289801"/>
    <n v="1287.97"/>
    <n v="-2.0334324557249001E-2"/>
    <n v="-26.19"/>
    <n v="181"/>
    <n v="6.1158563535911608"/>
    <n v="-1.1446961325966851"/>
    <n v="357"/>
    <n v="322"/>
    <n v="13.164334254143643"/>
    <n v="3.5161168978876165"/>
    <n v="3.9999068322981368"/>
    <n v="-8.1335403726708083E-2"/>
    <n v="2009"/>
    <x v="0"/>
  </r>
  <r>
    <n v="7013"/>
    <s v="武汉西交路店"/>
    <x v="8"/>
    <s v="直营"/>
    <m/>
    <x v="3"/>
    <d v="2015-12-19T00:00:00"/>
    <d v="2015-12-19T00:00:00"/>
    <n v="4803.2855"/>
    <n v="0.24099966799068401"/>
    <n v="1157.5902107644699"/>
    <n v="4176.7700000000004"/>
    <n v="0.21629393047737799"/>
    <n v="903.41"/>
    <n v="330"/>
    <n v="11.656878787878789"/>
    <n v="1.7376060606060606"/>
    <n v="1474"/>
    <n v="330"/>
    <n v="13.159686301369863"/>
    <n v="3.1714800294916983"/>
    <n v="12.656878787878789"/>
    <n v="2.7376060606060606"/>
    <n v="2015"/>
    <x v="0"/>
  </r>
  <r>
    <n v="6654"/>
    <s v="郴州骆仙东路店"/>
    <x v="1"/>
    <s v="直营"/>
    <m/>
    <x v="0"/>
    <d v="2016-12-17T00:00:00"/>
    <d v="2016-12-17T00:00:00"/>
    <n v="4799.16"/>
    <n v="0.23640229495846499"/>
    <n v="1134.5324378728701"/>
    <n v="2399.58"/>
    <n v="0.36352611707048699"/>
    <n v="872.31"/>
    <n v="330"/>
    <n v="6.2714545454545449"/>
    <n v="1.6433636363636364"/>
    <n v="1110"/>
    <n v="330"/>
    <n v="13.148383561643834"/>
    <n v="3.1083080489667676"/>
    <n v="7.2714545454545449"/>
    <n v="2.6433636363636364"/>
    <n v="2016"/>
    <x v="1"/>
  </r>
  <r>
    <n v="8991"/>
    <s v="沧州泰和世家店"/>
    <x v="9"/>
    <s v="控股"/>
    <s v="河北新兴"/>
    <x v="29"/>
    <d v="2018-07-11T00:00:00"/>
    <d v="2019-09-05T00:00:00"/>
    <n v="4787.6880232558096"/>
    <n v="0.266609145976823"/>
    <n v="1276.4414150836999"/>
    <n v="245.23"/>
    <n v="0.44390979896423799"/>
    <n v="108.86"/>
    <n v="43"/>
    <n v="4.7030232558139531"/>
    <n v="1.5316279069767442"/>
    <n v="118"/>
    <n v="83"/>
    <n v="13.116953488372081"/>
    <n v="3.4970997673526023"/>
    <n v="2.9545783132530121"/>
    <n v="1.3115662650602409"/>
    <n v="2018"/>
    <x v="4"/>
  </r>
  <r>
    <n v="6281"/>
    <s v="乡亲乳源鹰峰西路店"/>
    <x v="6"/>
    <s v="直营"/>
    <s v="韶关乡亲"/>
    <x v="0"/>
    <d v="2016-03-26T00:00:00"/>
    <d v="2016-03-26T00:00:00"/>
    <n v="4776.3149999999996"/>
    <n v="0.27912866931117403"/>
    <n v="1333.206450161"/>
    <n v="3184.21"/>
    <n v="0.27066996209420902"/>
    <n v="861.87"/>
    <n v="330"/>
    <n v="8.6491212121212122"/>
    <n v="1.6117272727272729"/>
    <n v="1376"/>
    <n v="330"/>
    <n v="13.085794520547944"/>
    <n v="3.6526204114"/>
    <n v="9.6491212121212122"/>
    <n v="2.6117272727272729"/>
    <n v="2016"/>
    <x v="1"/>
  </r>
  <r>
    <n v="5123"/>
    <s v="常德新一村店"/>
    <x v="0"/>
    <s v="直营"/>
    <m/>
    <x v="0"/>
    <d v="2009-12-26T00:00:00"/>
    <d v="2009-12-26T00:00:00"/>
    <n v="4768.72"/>
    <n v="0.26687556093849502"/>
    <n v="1272.6548249586201"/>
    <n v="2384.36"/>
    <n v="0.30856498179805097"/>
    <n v="735.73"/>
    <n v="330"/>
    <n v="6.2253333333333334"/>
    <n v="1.2294848484848484"/>
    <n v="3658"/>
    <n v="330"/>
    <n v="13.064986301369863"/>
    <n v="3.4867255478318357"/>
    <n v="7.2253333333333334"/>
    <n v="2.2294848484848484"/>
    <n v="2009"/>
    <x v="0"/>
  </r>
  <r>
    <n v="5886"/>
    <s v="南昌西安路店"/>
    <x v="5"/>
    <s v="直营"/>
    <m/>
    <x v="3"/>
    <d v="2015-01-24T00:00:00"/>
    <d v="2015-01-24T00:00:00"/>
    <n v="4762.47444424689"/>
    <n v="0.279311159183802"/>
    <n v="1330.21225760583"/>
    <n v="4173.3999999999996"/>
    <n v="0.28843149470455698"/>
    <n v="1203.74"/>
    <n v="330"/>
    <n v="11.646666666666665"/>
    <n v="2.6476969696969697"/>
    <n v="1803"/>
    <n v="330"/>
    <n v="13.047875189717507"/>
    <n v="3.6444171441255615"/>
    <n v="12.646666666666665"/>
    <n v="3.6476969696969697"/>
    <n v="2015"/>
    <x v="0"/>
  </r>
  <r>
    <n v="8202"/>
    <s v="金典城店"/>
    <x v="5"/>
    <s v="控股"/>
    <s v="江西天顺"/>
    <x v="18"/>
    <d v="2012-08-24T00:00:00"/>
    <d v="2018-10-22T00:00:00"/>
    <n v="4748.16460419956"/>
    <n v="0.26032285173562097"/>
    <n v="1236.05575027536"/>
    <n v="2258.14"/>
    <n v="0.32608252809834598"/>
    <n v="736.34"/>
    <n v="248"/>
    <n v="8.1054032258064517"/>
    <n v="1.9691129032258066"/>
    <n v="436"/>
    <n v="330"/>
    <n v="13.008670148491944"/>
    <n v="3.3864541103434518"/>
    <n v="6.8428484848484841"/>
    <n v="2.2313333333333336"/>
    <n v="2012"/>
    <x v="0"/>
  </r>
  <r>
    <n v="5173"/>
    <s v="湘潭峨嵋路店"/>
    <x v="4"/>
    <s v="直营"/>
    <m/>
    <x v="0"/>
    <d v="2010-12-25T00:00:00"/>
    <d v="2010-12-25T00:00:00"/>
    <n v="4739.4719999999998"/>
    <n v="0.25099588177723198"/>
    <n v="1189.5879537984999"/>
    <n v="2633.04"/>
    <n v="0.26554476954394901"/>
    <n v="699.19"/>
    <n v="330"/>
    <n v="6.9789090909090907"/>
    <n v="1.1187575757575758"/>
    <n v="3294"/>
    <n v="330"/>
    <n v="12.984854794520547"/>
    <n v="3.2591450789"/>
    <n v="7.9789090909090907"/>
    <n v="2.1187575757575758"/>
    <n v="2010"/>
    <x v="0"/>
  </r>
  <r>
    <n v="8148"/>
    <s v="永丰直街店"/>
    <x v="5"/>
    <s v="控股"/>
    <s v="江西天顺"/>
    <x v="18"/>
    <d v="2015-01-11T00:00:00"/>
    <d v="2018-10-23T00:00:00"/>
    <n v="4714.3216087712599"/>
    <n v="0.25551852803231501"/>
    <n v="1204.59651814417"/>
    <n v="2513.2600000000002"/>
    <n v="0.32451477364060999"/>
    <n v="815.59"/>
    <n v="278"/>
    <n v="8.0405035971223029"/>
    <n v="1.9337769784172663"/>
    <n v="435"/>
    <n v="330"/>
    <n v="12.915949613071945"/>
    <n v="3.3002644332716984"/>
    <n v="7.6159393939393949"/>
    <n v="2.4714848484848484"/>
    <n v="2015"/>
    <x v="0"/>
  </r>
  <r>
    <n v="6615"/>
    <s v="府苑小区店"/>
    <x v="3"/>
    <s v="直营"/>
    <s v="江苏玖玖"/>
    <x v="0"/>
    <d v="2016-09-28T00:00:00"/>
    <d v="2016-09-28T00:00:00"/>
    <n v="4708.0919999999996"/>
    <n v="0.259998002611801"/>
    <n v="1224.0945161126001"/>
    <n v="3246.96"/>
    <n v="0.42201320619902899"/>
    <n v="1370.26"/>
    <n v="330"/>
    <n v="8.8392727272727267"/>
    <n v="3.1523030303030302"/>
    <n v="1190"/>
    <n v="330"/>
    <n v="12.898882191780821"/>
    <n v="3.3536836057879453"/>
    <n v="9.8392727272727267"/>
    <n v="4.1523030303030302"/>
    <n v="2016"/>
    <x v="1"/>
  </r>
  <r>
    <n v="8293"/>
    <s v="常德鼎城江南水榭店"/>
    <x v="0"/>
    <s v="直营"/>
    <m/>
    <x v="0"/>
    <d v="2018-08-18T00:00:00"/>
    <d v="2018-08-18T00:00:00"/>
    <n v="4686.4799999999996"/>
    <n v="0.26687556093849502"/>
    <n v="1250.7069788270401"/>
    <n v="2343.2399999999998"/>
    <n v="0.41142605964391199"/>
    <n v="964.07"/>
    <n v="330"/>
    <n v="6.1007272727272719"/>
    <n v="1.9214242424242425"/>
    <n v="501"/>
    <n v="330"/>
    <n v="12.839671232876711"/>
    <n v="3.4265944625398359"/>
    <n v="7.1007272727272719"/>
    <n v="2.9214242424242425"/>
    <n v="2018"/>
    <x v="4"/>
  </r>
  <r>
    <n v="6215"/>
    <s v="南京玄武大道店"/>
    <x v="3"/>
    <s v="直营"/>
    <m/>
    <x v="8"/>
    <d v="2017-04-29T00:00:00"/>
    <d v="2017-04-29T00:00:00"/>
    <n v="4680.107"/>
    <n v="0.26902147011230199"/>
    <n v="1259.0492654228799"/>
    <n v="3227.66"/>
    <n v="0.31470786885855401"/>
    <n v="1015.77"/>
    <n v="330"/>
    <n v="8.7807878787878781"/>
    <n v="2.0780909090909092"/>
    <n v="977"/>
    <n v="330"/>
    <n v="12.82221095890411"/>
    <n v="3.4494500422544654"/>
    <n v="9.7807878787878781"/>
    <n v="3.0780909090909092"/>
    <n v="2017"/>
    <x v="2"/>
  </r>
  <r>
    <n v="7001"/>
    <s v="武汉东方丽锦店"/>
    <x v="8"/>
    <s v="直营"/>
    <m/>
    <x v="3"/>
    <d v="2015-06-20T00:00:00"/>
    <d v="2015-06-20T00:00:00"/>
    <n v="4676.4865"/>
    <n v="0.23657983655068501"/>
    <n v="1106.36241180148"/>
    <n v="4066.51"/>
    <n v="0.26964153537062502"/>
    <n v="1096.5"/>
    <n v="330"/>
    <n v="11.322757575757576"/>
    <n v="2.3227272727272728"/>
    <n v="1656"/>
    <n v="330"/>
    <n v="12.812291780821917"/>
    <n v="3.0311298953465204"/>
    <n v="12.322757575757576"/>
    <n v="3.3227272727272728"/>
    <n v="2015"/>
    <x v="0"/>
  </r>
  <r>
    <n v="6606"/>
    <s v="洋河新区华地万象店"/>
    <x v="3"/>
    <s v="直营"/>
    <s v="江苏玖玖"/>
    <x v="0"/>
    <d v="2016-09-27T00:00:00"/>
    <d v="2016-09-27T00:00:00"/>
    <n v="4659.9665000000005"/>
    <n v="0.25975420782449099"/>
    <n v="1210.4459066961699"/>
    <n v="3213.77"/>
    <n v="0.42014829934936199"/>
    <n v="1350.26"/>
    <n v="330"/>
    <n v="8.738696969696969"/>
    <n v="3.0916969696969696"/>
    <n v="1191"/>
    <n v="330"/>
    <n v="12.767031506849316"/>
    <n v="3.3162901553319726"/>
    <n v="9.738696969696969"/>
    <n v="4.0916969696969696"/>
    <n v="2016"/>
    <x v="1"/>
  </r>
  <r>
    <n v="7234"/>
    <s v="进贤天集广场店"/>
    <x v="5"/>
    <s v="直营"/>
    <m/>
    <x v="4"/>
    <d v="2017-09-23T00:00:00"/>
    <d v="2017-09-23T00:00:00"/>
    <n v="4656.2359999999999"/>
    <n v="0.27160888399567501"/>
    <n v="1264.6750635804899"/>
    <n v="3581.72"/>
    <n v="0.320295835520365"/>
    <n v="1147.21"/>
    <n v="330"/>
    <n v="9.8536969696969692"/>
    <n v="2.4763939393939394"/>
    <n v="830"/>
    <n v="330"/>
    <n v="12.75681095890411"/>
    <n v="3.4648631878917531"/>
    <n v="10.853696969696969"/>
    <n v="3.4763939393939394"/>
    <n v="2017"/>
    <x v="2"/>
  </r>
  <r>
    <n v="6571"/>
    <s v="富丽莱店"/>
    <x v="3"/>
    <s v="直营"/>
    <s v="江苏玖玖"/>
    <x v="0"/>
    <d v="2016-09-28T00:00:00"/>
    <d v="2016-09-28T00:00:00"/>
    <n v="4636.8244999999997"/>
    <n v="0.268610273046961"/>
    <n v="1245.49869501584"/>
    <n v="3197.81"/>
    <n v="0.38850025486192102"/>
    <n v="1242.3499999999999"/>
    <n v="330"/>
    <n v="8.6903333333333332"/>
    <n v="2.7646969696969692"/>
    <n v="1190"/>
    <n v="330"/>
    <n v="12.703628767123288"/>
    <n v="3.4123251918242192"/>
    <n v="9.6903333333333332"/>
    <n v="3.7646969696969692"/>
    <n v="2016"/>
    <x v="1"/>
  </r>
  <r>
    <n v="5678"/>
    <s v="安乡下东门店"/>
    <x v="0"/>
    <s v="直营"/>
    <m/>
    <x v="0"/>
    <d v="2013-09-28T00:00:00"/>
    <d v="2013-09-28T00:00:00"/>
    <n v="4631.6544642857098"/>
    <n v="0.26687556093849502"/>
    <n v="1236.07538322953"/>
    <n v="2131.83"/>
    <n v="0.36368284525501599"/>
    <n v="775.31"/>
    <n v="330"/>
    <n v="5.4600909090909084"/>
    <n v="1.3494242424242424"/>
    <n v="2286"/>
    <n v="330"/>
    <n v="12.689464285714273"/>
    <n v="3.3865078992589863"/>
    <n v="6.4600909090909084"/>
    <n v="2.3494242424242424"/>
    <n v="2013"/>
    <x v="0"/>
  </r>
  <r>
    <n v="9345"/>
    <s v="长沙观沙路店"/>
    <x v="4"/>
    <s v="收购"/>
    <s v="长沙森炎堂"/>
    <x v="35"/>
    <d v="2018-01-01T00:00:00"/>
    <d v="2019-01-09T00:00:00"/>
    <n v="4625.9077197802198"/>
    <n v="0.26709416746850501"/>
    <n v="1235.5529712008299"/>
    <n v="623.41"/>
    <n v="6.1644824433358503E-2"/>
    <n v="38.43"/>
    <n v="91"/>
    <n v="5.8506593406593401"/>
    <n v="-0.57769230769230773"/>
    <n v="357"/>
    <n v="322"/>
    <n v="12.673719780219781"/>
    <n v="3.3850766334269311"/>
    <n v="1.936055900621118"/>
    <n v="0.11934782608695652"/>
    <n v="2018"/>
    <x v="4"/>
  </r>
  <r>
    <n v="7516"/>
    <s v="宜昌东山大道店"/>
    <x v="7"/>
    <s v="直营"/>
    <m/>
    <x v="0"/>
    <d v="2017-12-30T00:00:00"/>
    <d v="2017-12-30T00:00:00"/>
    <n v="4625.0240000000003"/>
    <n v="0.27238659716866698"/>
    <n v="1259.79454918342"/>
    <n v="2890.64"/>
    <n v="0.34745592671519099"/>
    <n v="1004.37"/>
    <n v="330"/>
    <n v="7.759515151515151"/>
    <n v="2.0435454545454546"/>
    <n v="732"/>
    <n v="330"/>
    <n v="12.671298630136988"/>
    <n v="3.451491915571014"/>
    <n v="8.759515151515151"/>
    <n v="3.0435454545454546"/>
    <n v="2017"/>
    <x v="2"/>
  </r>
  <r>
    <n v="8960"/>
    <s v="邯郸凯旋路店"/>
    <x v="9"/>
    <s v="控股"/>
    <s v="河北新兴"/>
    <x v="29"/>
    <d v="2012-01-01T00:00:00"/>
    <d v="2019-09-03T00:00:00"/>
    <n v="4614.9604545454504"/>
    <n v="0.266609145976823"/>
    <n v="1230.3906655031701"/>
    <n v="181.41"/>
    <n v="0.32969516564687701"/>
    <n v="59.81"/>
    <n v="33"/>
    <n v="4.4972727272727271"/>
    <n v="0.81242424242424249"/>
    <n v="120"/>
    <n v="85"/>
    <n v="12.643727272727261"/>
    <n v="3.3709333301456716"/>
    <n v="2.134235294117647"/>
    <n v="0.7036470588235294"/>
    <n v="2012"/>
    <x v="0"/>
  </r>
  <r>
    <n v="9103"/>
    <s v="恒康第十六药房"/>
    <x v="9"/>
    <s v="控股"/>
    <s v="河北新兴"/>
    <x v="28"/>
    <d v="2001-05-01T00:00:00"/>
    <d v="2019-08-29T00:00:00"/>
    <n v="4613.8395312499997"/>
    <n v="0.27"/>
    <n v="1245.7366734375"/>
    <n v="175.87"/>
    <n v="0.210780690282595"/>
    <n v="37.07"/>
    <n v="32"/>
    <n v="4.4959375000000001"/>
    <n v="0.15843750000000001"/>
    <n v="125"/>
    <n v="90"/>
    <n v="12.640656249999999"/>
    <n v="3.4129771875000001"/>
    <n v="1.9541111111111111"/>
    <n v="0.41188888888888892"/>
    <n v="2001"/>
    <x v="0"/>
  </r>
  <r>
    <n v="8037"/>
    <s v="桃江欣百康桃花西路店"/>
    <x v="0"/>
    <s v="收购"/>
    <s v="益阳欣百康"/>
    <x v="19"/>
    <d v="2017-01-23T00:00:00"/>
    <d v="2018-07-19T00:00:00"/>
    <n v="4611.1238481760702"/>
    <n v="0.26687556093849502"/>
    <n v="1230.5962635388601"/>
    <n v="1746.24"/>
    <n v="0.28156496243357199"/>
    <n v="491.68"/>
    <n v="313"/>
    <n v="4.5790415335463255"/>
    <n v="0.57086261980830666"/>
    <n v="531"/>
    <n v="330"/>
    <n v="12.633216022400193"/>
    <n v="3.3714966124352332"/>
    <n v="5.2916363636363632"/>
    <n v="1.4899393939393939"/>
    <n v="2017"/>
    <x v="2"/>
  </r>
  <r>
    <n v="7457"/>
    <s v="武汉吉林街店"/>
    <x v="8"/>
    <s v="直营"/>
    <m/>
    <x v="3"/>
    <d v="2017-12-16T00:00:00"/>
    <d v="2017-12-16T00:00:00"/>
    <n v="4605.6552395209601"/>
    <n v="0.228525058261001"/>
    <n v="1052.50763194161"/>
    <n v="2809.66"/>
    <n v="0.32812155207391602"/>
    <n v="921.91"/>
    <n v="330"/>
    <n v="7.5141212121212124"/>
    <n v="1.7936666666666667"/>
    <n v="746"/>
    <n v="330"/>
    <n v="12.618233532934138"/>
    <n v="2.8835825532646853"/>
    <n v="8.5141212121212124"/>
    <n v="2.7936666666666667"/>
    <n v="2017"/>
    <x v="2"/>
  </r>
  <r>
    <n v="6847"/>
    <s v="利川同安胜利大道店"/>
    <x v="7"/>
    <s v="收购"/>
    <s v="湖北利川"/>
    <x v="7"/>
    <d v="2016-07-01T00:00:00"/>
    <d v="2017-05-24T00:00:00"/>
    <n v="4596.6080000000002"/>
    <n v="0.278895792905756"/>
    <n v="1281.9746328369399"/>
    <n v="2872.88"/>
    <n v="0.31879159588983902"/>
    <n v="915.85"/>
    <n v="330"/>
    <n v="7.7056969696969695"/>
    <n v="1.7753030303030304"/>
    <n v="952"/>
    <n v="330"/>
    <n v="12.593446575342465"/>
    <n v="3.5122592680464106"/>
    <n v="8.7056969696969695"/>
    <n v="2.7753030303030304"/>
    <n v="2016"/>
    <x v="1"/>
  </r>
  <r>
    <n v="7787"/>
    <s v="南昌锦湖花园店"/>
    <x v="5"/>
    <s v="直营"/>
    <m/>
    <x v="4"/>
    <d v="2018-04-21T00:00:00"/>
    <d v="2018-04-21T00:00:00"/>
    <n v="4594.3429999999998"/>
    <n v="0.26864622022657803"/>
    <n v="1234.25288137444"/>
    <n v="3534.11"/>
    <n v="0.23624052448848501"/>
    <n v="834.9"/>
    <n v="330"/>
    <n v="9.7094242424242427"/>
    <n v="1.5299999999999998"/>
    <n v="620"/>
    <n v="330"/>
    <n v="12.587241095890411"/>
    <n v="3.3815147434916164"/>
    <n v="10.709424242424243"/>
    <n v="2.5299999999999998"/>
    <n v="2018"/>
    <x v="4"/>
  </r>
  <r>
    <n v="8757"/>
    <s v="石家庄上东城店"/>
    <x v="9"/>
    <s v="控股"/>
    <s v="河北新兴"/>
    <x v="27"/>
    <d v="2018-05-04T00:00:00"/>
    <d v="2019-09-07T00:00:00"/>
    <n v="4591.0773529411799"/>
    <n v="0.277598697215937"/>
    <n v="1274.4770919940599"/>
    <n v="371.88"/>
    <n v="0.210363558137033"/>
    <n v="78.23"/>
    <n v="68"/>
    <n v="4.4688235294117646"/>
    <n v="0.15044117647058819"/>
    <n v="116"/>
    <n v="81"/>
    <n v="12.578294117647069"/>
    <n v="3.4917180602576985"/>
    <n v="4.5911111111111111"/>
    <n v="0.96580246913580248"/>
    <n v="2018"/>
    <x v="4"/>
  </r>
  <r>
    <n v="6520"/>
    <s v="武汉隆泰本溪街店"/>
    <x v="8"/>
    <s v="直营"/>
    <s v="武汉隆泰"/>
    <x v="9"/>
    <d v="2016-08-31T00:00:00"/>
    <d v="2016-08-31T00:00:00"/>
    <n v="4589.0635000000002"/>
    <n v="0.23519147868538401"/>
    <n v="1079.30863034612"/>
    <n v="3990.49"/>
    <n v="0.28622299517101901"/>
    <n v="1142.17"/>
    <n v="330"/>
    <n v="11.092393939393938"/>
    <n v="2.4611212121212125"/>
    <n v="1218"/>
    <n v="330"/>
    <n v="12.572776712328768"/>
    <n v="2.9570099461537533"/>
    <n v="12.092393939393938"/>
    <n v="3.4611212121212125"/>
    <n v="2016"/>
    <x v="1"/>
  </r>
  <r>
    <n v="5951"/>
    <s v="常德龙港巷店"/>
    <x v="0"/>
    <s v="直营"/>
    <m/>
    <x v="0"/>
    <d v="2015-05-30T00:00:00"/>
    <d v="2015-05-30T00:00:00"/>
    <n v="4579.84"/>
    <n v="0.26687556093849502"/>
    <n v="1222.2473690085601"/>
    <n v="2289.92"/>
    <n v="0.29433342649524902"/>
    <n v="674"/>
    <n v="330"/>
    <n v="5.9391515151515151"/>
    <n v="1.0424242424242425"/>
    <n v="1677"/>
    <n v="330"/>
    <n v="12.547506849315068"/>
    <n v="3.3486229287905758"/>
    <n v="6.9391515151515151"/>
    <n v="2.0424242424242425"/>
    <n v="2015"/>
    <x v="0"/>
  </r>
  <r>
    <n v="6854"/>
    <s v="常德鼎城江南大院店"/>
    <x v="0"/>
    <s v="直营"/>
    <m/>
    <x v="0"/>
    <d v="2017-04-29T00:00:00"/>
    <d v="2017-04-29T00:00:00"/>
    <n v="4577.6400000000003"/>
    <n v="0.22904823912400099"/>
    <n v="1048.5003813435901"/>
    <n v="2288.8200000000002"/>
    <n v="0.19799285221205701"/>
    <n v="453.17"/>
    <n v="330"/>
    <n v="5.9358181818181821"/>
    <n v="0.37324242424242438"/>
    <n v="977"/>
    <n v="330"/>
    <n v="12.541479452054796"/>
    <n v="2.8726037845029868"/>
    <n v="6.9358181818181821"/>
    <n v="1.3732424242424244"/>
    <n v="2017"/>
    <x v="2"/>
  </r>
  <r>
    <n v="8908"/>
    <s v="武安第十一店"/>
    <x v="9"/>
    <s v="控股"/>
    <s v="河北新兴"/>
    <x v="28"/>
    <d v="2014-04-01T00:00:00"/>
    <d v="2019-09-03T00:00:00"/>
    <n v="4574.28735294118"/>
    <n v="0.266609145976823"/>
    <n v="1219.5468446202301"/>
    <n v="185.26"/>
    <n v="0.30308755262873799"/>
    <n v="56.15"/>
    <n v="34"/>
    <n v="4.4488235294117642"/>
    <n v="0.65147058823529402"/>
    <n v="120"/>
    <n v="85"/>
    <n v="12.532294117647069"/>
    <n v="3.3412242318362471"/>
    <n v="2.1795294117647059"/>
    <n v="0.66058823529411759"/>
    <n v="2014"/>
    <x v="0"/>
  </r>
  <r>
    <n v="5113"/>
    <s v="常德茉莉村店"/>
    <x v="0"/>
    <s v="直营"/>
    <m/>
    <x v="0"/>
    <d v="2009-09-19T00:00:00"/>
    <d v="2009-09-19T00:00:00"/>
    <n v="4564.18"/>
    <n v="0.26687556093849502"/>
    <n v="1218.06809772426"/>
    <n v="2282.09"/>
    <n v="0.39383635176526799"/>
    <n v="898.77"/>
    <n v="330"/>
    <n v="5.9154242424242431"/>
    <n v="1.7235454545454543"/>
    <n v="3756"/>
    <n v="330"/>
    <n v="12.504602739726028"/>
    <n v="3.3371728704774246"/>
    <n v="6.9154242424242431"/>
    <n v="2.7235454545454543"/>
    <n v="2009"/>
    <x v="0"/>
  </r>
  <r>
    <n v="8031"/>
    <s v="益阳欣百康滨江店"/>
    <x v="0"/>
    <s v="收购"/>
    <s v="益阳欣百康"/>
    <x v="19"/>
    <d v="2010-04-18T00:00:00"/>
    <d v="2018-07-19T00:00:00"/>
    <n v="4541.6928143712603"/>
    <n v="0.26687556093849502"/>
    <n v="1212.06681744566"/>
    <n v="2077.98"/>
    <n v="0.29150906168490598"/>
    <n v="605.75"/>
    <n v="330"/>
    <n v="5.2969090909090912"/>
    <n v="0.83560606060606069"/>
    <n v="531"/>
    <n v="330"/>
    <n v="12.442994011976056"/>
    <n v="3.3207310067004383"/>
    <n v="6.2969090909090912"/>
    <n v="1.8356060606060607"/>
    <n v="2010"/>
    <x v="0"/>
  </r>
  <r>
    <n v="5964"/>
    <s v="莲塘中大道店"/>
    <x v="5"/>
    <s v="直营"/>
    <m/>
    <x v="9"/>
    <d v="2015-05-23T00:00:00"/>
    <d v="2015-05-23T00:00:00"/>
    <n v="4530.63"/>
    <n v="0.26205908716815801"/>
    <n v="1187.29276209667"/>
    <n v="3485.1"/>
    <n v="0.25313477375111199"/>
    <n v="882.2"/>
    <n v="330"/>
    <n v="9.5609090909090906"/>
    <n v="1.6733333333333333"/>
    <n v="1684"/>
    <n v="330"/>
    <n v="12.412684931506849"/>
    <n v="3.25285688245663"/>
    <n v="10.560909090909091"/>
    <n v="2.6733333333333333"/>
    <n v="2015"/>
    <x v="0"/>
  </r>
  <r>
    <n v="8156"/>
    <s v="吉水地王广场店"/>
    <x v="5"/>
    <s v="控股"/>
    <s v="江西天顺"/>
    <x v="18"/>
    <d v="2014-07-14T00:00:00"/>
    <d v="2018-10-22T00:00:00"/>
    <n v="4512.7806062407199"/>
    <n v="0.25551852803231501"/>
    <n v="1153.0990578394101"/>
    <n v="2327.9299999999998"/>
    <n v="0.33669826841872402"/>
    <n v="783.81"/>
    <n v="269"/>
    <n v="7.654014869888476"/>
    <n v="1.9137918215613379"/>
    <n v="436"/>
    <n v="330"/>
    <n v="12.363782482851287"/>
    <n v="3.1591755009298907"/>
    <n v="7.0543333333333331"/>
    <n v="2.3751818181818178"/>
    <n v="2014"/>
    <x v="0"/>
  </r>
  <r>
    <n v="9054"/>
    <s v="沧州宝芝林店"/>
    <x v="9"/>
    <s v="控股"/>
    <s v="河北新兴"/>
    <x v="28"/>
    <d v="2011-11-30T00:00:00"/>
    <d v="2019-09-05T00:00:00"/>
    <n v="4511.4339534883702"/>
    <n v="0.27871944698539097"/>
    <n v="1257.4243766274001"/>
    <n v="231.08"/>
    <n v="0.39691881599446099"/>
    <n v="91.72"/>
    <n v="43"/>
    <n v="4.3739534883720932"/>
    <n v="1.1330232558139532"/>
    <n v="118"/>
    <n v="83"/>
    <n v="12.360093023255809"/>
    <n v="3.4449982921298634"/>
    <n v="2.7840963855421688"/>
    <n v="1.1050602409638555"/>
    <n v="2011"/>
    <x v="0"/>
  </r>
  <r>
    <n v="6232"/>
    <s v="南昌香港街大学城店"/>
    <x v="5"/>
    <s v="直营"/>
    <m/>
    <x v="0"/>
    <d v="2016-03-26T00:00:00"/>
    <d v="2016-03-26T00:00:00"/>
    <n v="4504.0154331582098"/>
    <n v="0.26926797219172"/>
    <n v="1212.7871024067199"/>
    <n v="3946.91"/>
    <n v="0.29999670628415598"/>
    <n v="1184.06"/>
    <n v="330"/>
    <n v="10.960333333333333"/>
    <n v="2.5880606060606057"/>
    <n v="1376"/>
    <n v="330"/>
    <n v="12.339768310022492"/>
    <n v="3.3227043901553968"/>
    <n v="11.960333333333333"/>
    <n v="3.5880606060606057"/>
    <n v="2016"/>
    <x v="1"/>
  </r>
  <r>
    <n v="6290"/>
    <s v="乡亲南雄三秀花园店"/>
    <x v="6"/>
    <s v="直营"/>
    <s v="韶关乡亲"/>
    <x v="0"/>
    <d v="2016-03-26T00:00:00"/>
    <d v="2016-03-26T00:00:00"/>
    <n v="4494.03"/>
    <n v="0.27443820321431001"/>
    <n v="1233.33351839121"/>
    <n v="2996.02"/>
    <n v="0.34228075914046002"/>
    <n v="1025.48"/>
    <n v="330"/>
    <n v="8.0788484848484856"/>
    <n v="2.1075151515151518"/>
    <n v="1376"/>
    <n v="330"/>
    <n v="12.31241095890411"/>
    <n v="3.3789959407978354"/>
    <n v="9.0788484848484856"/>
    <n v="3.1075151515151518"/>
    <n v="2016"/>
    <x v="1"/>
  </r>
  <r>
    <n v="6339"/>
    <s v="东乡恒安东路店"/>
    <x v="5"/>
    <s v="直营"/>
    <m/>
    <x v="9"/>
    <d v="2016-06-30T00:00:00"/>
    <d v="2016-06-30T00:00:00"/>
    <n v="4490.1610000000001"/>
    <n v="0.27874970183598402"/>
    <n v="1251.6310399455599"/>
    <n v="3453.97"/>
    <n v="0.33784891009476098"/>
    <n v="1166.92"/>
    <n v="330"/>
    <n v="9.4665757575757574"/>
    <n v="2.5361212121212122"/>
    <n v="1280"/>
    <n v="330"/>
    <n v="12.30181095890411"/>
    <n v="3.4291261368371506"/>
    <n v="10.466575757575757"/>
    <n v="3.5361212121212122"/>
    <n v="2016"/>
    <x v="1"/>
  </r>
  <r>
    <n v="7669"/>
    <s v="广生堂便河广场店"/>
    <x v="7"/>
    <s v="收购"/>
    <s v="沙市心连心"/>
    <x v="16"/>
    <s v="2015年"/>
    <d v="2018-02-10T00:00:00"/>
    <n v="4481.1679999999997"/>
    <n v="0.27987963409355998"/>
    <n v="1254.1876601517699"/>
    <n v="2800.73"/>
    <n v="0.23444244893295699"/>
    <n v="656.61"/>
    <n v="330"/>
    <n v="7.4870606060606057"/>
    <n v="0.98972727272727279"/>
    <n v="690"/>
    <n v="330"/>
    <n v="12.277172602739725"/>
    <n v="3.4361305757582739"/>
    <n v="8.4870606060606057"/>
    <n v="1.9897272727272728"/>
    <n v="2015"/>
    <x v="0"/>
  </r>
  <r>
    <n v="8306"/>
    <s v="南昌京东大道北沥店"/>
    <x v="5"/>
    <s v="直营"/>
    <m/>
    <x v="4"/>
    <d v="2018-08-25T00:00:00"/>
    <d v="2018-08-25T00:00:00"/>
    <n v="4473.7559701492501"/>
    <n v="0.27003609297957998"/>
    <n v="1208.07558312317"/>
    <n v="3158.5"/>
    <n v="0.298179515592845"/>
    <n v="941.8"/>
    <n v="330"/>
    <n v="8.5712121212121204"/>
    <n v="1.853939393939394"/>
    <n v="494"/>
    <n v="330"/>
    <n v="12.256865671641782"/>
    <n v="3.309796118145671"/>
    <n v="9.5712121212121204"/>
    <n v="2.853939393939394"/>
    <n v="2018"/>
    <x v="4"/>
  </r>
  <r>
    <n v="6657"/>
    <s v="浏阳北正北路店"/>
    <x v="4"/>
    <s v="直营"/>
    <m/>
    <x v="0"/>
    <d v="2016-11-19T00:00:00"/>
    <d v="2016-11-19T00:00:00"/>
    <n v="4465.5659999999998"/>
    <n v="0.22951145631753"/>
    <n v="1024.8985559420501"/>
    <n v="2480.87"/>
    <n v="0.31617537396155398"/>
    <n v="784.39"/>
    <n v="330"/>
    <n v="6.5177878787878782"/>
    <n v="1.3769393939393937"/>
    <n v="1138"/>
    <n v="330"/>
    <n v="12.234427397260273"/>
    <n v="2.8079412491563014"/>
    <n v="7.5177878787878782"/>
    <n v="2.3769393939393937"/>
    <n v="2016"/>
    <x v="1"/>
  </r>
  <r>
    <n v="5723"/>
    <s v="南昌二七北路二店"/>
    <x v="5"/>
    <s v="直营"/>
    <m/>
    <x v="3"/>
    <d v="2014-03-22T00:00:00"/>
    <d v="2014-03-22T00:00:00"/>
    <n v="4460.5946844632399"/>
    <n v="0.236261935850098"/>
    <n v="1053.86873519394"/>
    <n v="3908.86"/>
    <n v="0.28603224469538402"/>
    <n v="1118.06"/>
    <n v="330"/>
    <n v="10.845030303030303"/>
    <n v="2.388060606060606"/>
    <n v="2111"/>
    <n v="330"/>
    <n v="12.220807354693807"/>
    <n v="2.8873116032710686"/>
    <n v="11.845030303030303"/>
    <n v="3.388060606060606"/>
    <n v="2014"/>
    <x v="0"/>
  </r>
  <r>
    <n v="9835"/>
    <s v="长沙马王堆中路店"/>
    <x v="4"/>
    <s v="直营"/>
    <m/>
    <x v="0"/>
    <d v="2019-04-27T00:00:00"/>
    <d v="2019-04-27T00:00:00"/>
    <n v="4449.1908430232597"/>
    <n v="0.26709416746850501"/>
    <n v="1188.35292412579"/>
    <n v="566.65"/>
    <n v="0.29272037412865098"/>
    <n v="165.87"/>
    <n v="86"/>
    <n v="5.588953488372093"/>
    <n v="0.92872093023255808"/>
    <n v="249"/>
    <n v="214"/>
    <n v="12.189563953488383"/>
    <n v="3.2557614359610683"/>
    <n v="2.647897196261682"/>
    <n v="0.77509345794392526"/>
    <n v="2019"/>
    <x v="3"/>
  </r>
  <r>
    <n v="7338"/>
    <s v="南昌尚东店"/>
    <x v="5"/>
    <s v="直营"/>
    <m/>
    <x v="4"/>
    <d v="2017-10-14T00:00:00"/>
    <d v="2017-10-14T00:00:00"/>
    <n v="4424.1080000000002"/>
    <n v="0.25194971329348398"/>
    <n v="1114.6527421794101"/>
    <n v="3403.16"/>
    <n v="0.32714888515379797"/>
    <n v="1113.3399999999999"/>
    <n v="330"/>
    <n v="9.3126060606060594"/>
    <n v="2.3737575757575753"/>
    <n v="809"/>
    <n v="330"/>
    <n v="12.120843835616439"/>
    <n v="3.0538431292586576"/>
    <n v="10.312606060606059"/>
    <n v="3.3737575757575753"/>
    <n v="2017"/>
    <x v="2"/>
  </r>
  <r>
    <n v="6413"/>
    <s v="佳和佳名店"/>
    <x v="3"/>
    <s v="直营"/>
    <s v="江苏佳和"/>
    <x v="0"/>
    <d v="2016-06-22T00:00:00"/>
    <d v="2016-06-22T00:00:00"/>
    <n v="4418.0775000000003"/>
    <n v="0.27771093369772898"/>
    <n v="1226.9484276739299"/>
    <n v="3046.95"/>
    <n v="0.43466745433958598"/>
    <n v="1324.41"/>
    <n v="330"/>
    <n v="8.2331818181818175"/>
    <n v="3.0133636363636365"/>
    <n v="1288"/>
    <n v="330"/>
    <n v="12.104321917808219"/>
    <n v="3.3615025415724107"/>
    <n v="9.2331818181818175"/>
    <n v="4.0133636363636365"/>
    <n v="2016"/>
    <x v="1"/>
  </r>
  <r>
    <n v="7528"/>
    <s v="韶关幸福家园店"/>
    <x v="6"/>
    <s v="直营"/>
    <m/>
    <x v="0"/>
    <d v="2017-12-30T00:00:00"/>
    <d v="2017-12-30T00:00:00"/>
    <n v="4415.6850000000004"/>
    <n v="0.27268812921876501"/>
    <n v="1204.10488186936"/>
    <n v="2943.79"/>
    <n v="0.327594699350157"/>
    <n v="964.37"/>
    <n v="330"/>
    <n v="7.920575757575758"/>
    <n v="1.9223333333333334"/>
    <n v="732"/>
    <n v="330"/>
    <n v="12.097767123287673"/>
    <n v="3.2989174845735891"/>
    <n v="8.920575757575758"/>
    <n v="2.9223333333333334"/>
    <n v="2017"/>
    <x v="2"/>
  </r>
  <r>
    <n v="7679"/>
    <s v="南京康怡花园店"/>
    <x v="3"/>
    <s v="直营"/>
    <m/>
    <x v="20"/>
    <d v="2018-06-09T00:00:00"/>
    <d v="2018-06-09T00:00:00"/>
    <n v="4360.17545706692"/>
    <n v="0.27129428624030499"/>
    <n v="1182.89068850746"/>
    <n v="1830.52"/>
    <n v="6.3599414374057694E-2"/>
    <n v="116.42"/>
    <n v="233"/>
    <n v="6.8563090128755366"/>
    <n v="-0.50034334763948496"/>
    <n v="571"/>
    <n v="330"/>
    <n v="11.945686183744986"/>
    <n v="3.2407964068697535"/>
    <n v="5.5470303030303025"/>
    <n v="0.35278787878787882"/>
    <n v="2018"/>
    <x v="4"/>
  </r>
  <r>
    <n v="6403"/>
    <s v="佳和佳缘店"/>
    <x v="3"/>
    <s v="直营"/>
    <s v="江苏佳和"/>
    <x v="0"/>
    <d v="2016-06-22T00:00:00"/>
    <d v="2016-06-22T00:00:00"/>
    <n v="4315.7945"/>
    <n v="0.23861045468403599"/>
    <n v="1029.79368796786"/>
    <n v="2976.41"/>
    <n v="0.41724426406308301"/>
    <n v="1241.8900000000001"/>
    <n v="330"/>
    <n v="8.0194242424242415"/>
    <n v="2.7633030303030308"/>
    <n v="1288"/>
    <n v="330"/>
    <n v="11.824094520547945"/>
    <n v="2.8213525697749589"/>
    <n v="9.0194242424242415"/>
    <n v="3.7633030303030308"/>
    <n v="2016"/>
    <x v="1"/>
  </r>
  <r>
    <n v="7891"/>
    <s v="东乡龙山北路店（原东红路）"/>
    <x v="5"/>
    <s v="直营"/>
    <m/>
    <x v="4"/>
    <d v="2018-06-23T00:00:00"/>
    <d v="2018-06-23T00:00:00"/>
    <n v="4269.7549173553698"/>
    <n v="0.27294346948392201"/>
    <n v="1165.4017209890101"/>
    <n v="3266.43"/>
    <n v="0.137416078103618"/>
    <n v="448.86"/>
    <n v="330"/>
    <n v="8.898272727272726"/>
    <n v="0.36018181818181816"/>
    <n v="557"/>
    <n v="330"/>
    <n v="11.697958677685945"/>
    <n v="3.1928814273671509"/>
    <n v="9.898272727272726"/>
    <n v="1.3601818181818182"/>
    <n v="2018"/>
    <x v="4"/>
  </r>
  <r>
    <n v="6098"/>
    <s v="武汉隆泰西大街店"/>
    <x v="8"/>
    <s v="直营"/>
    <s v="武汉隆泰"/>
    <x v="9"/>
    <d v="2015-09-25T00:00:00"/>
    <d v="2015-09-25T00:00:00"/>
    <n v="4248.1115"/>
    <n v="0.26690086492179499"/>
    <n v="1133.8246336342199"/>
    <n v="3694.01"/>
    <n v="0.28507773395307501"/>
    <n v="1053.08"/>
    <n v="330"/>
    <n v="10.193969696969697"/>
    <n v="2.1911515151515149"/>
    <n v="1559"/>
    <n v="330"/>
    <n v="11.638661643835617"/>
    <n v="3.1063688592718353"/>
    <n v="11.193969696969697"/>
    <n v="3.1911515151515149"/>
    <n v="2015"/>
    <x v="0"/>
  </r>
  <r>
    <n v="6872"/>
    <s v="始兴城东路店"/>
    <x v="6"/>
    <s v="直营"/>
    <m/>
    <x v="0"/>
    <d v="2017-04-29T00:00:00"/>
    <d v="2017-04-29T00:00:00"/>
    <n v="4243.1099999999997"/>
    <n v="0.27439887104344202"/>
    <n v="1164.3045937131401"/>
    <n v="2828.74"/>
    <n v="0.264782199848696"/>
    <n v="749"/>
    <n v="330"/>
    <n v="7.5719393939393935"/>
    <n v="1.2696969696969695"/>
    <n v="977"/>
    <n v="330"/>
    <n v="11.624958904109588"/>
    <n v="3.1898755992140826"/>
    <n v="8.5719393939393935"/>
    <n v="2.2696969696969695"/>
    <n v="2017"/>
    <x v="2"/>
  </r>
  <r>
    <n v="8861"/>
    <s v="石家庄和平店"/>
    <x v="9"/>
    <s v="控股"/>
    <s v="河北新兴"/>
    <x v="47"/>
    <d v="2010-01-08T00:00:00"/>
    <d v="2019-09-07T00:00:00"/>
    <n v="4232.0612337662296"/>
    <n v="0.25860554187818902"/>
    <n v="1094.43448861979"/>
    <n v="388.17"/>
    <n v="0.23239817605688201"/>
    <n v="90.21"/>
    <n v="77"/>
    <n v="4.0411688311688314"/>
    <n v="0.17155844155844147"/>
    <n v="116"/>
    <n v="81"/>
    <n v="11.5946883116883"/>
    <n v="2.9984506537528492"/>
    <n v="4.7922222222222226"/>
    <n v="1.1137037037037036"/>
    <n v="2010"/>
    <x v="0"/>
  </r>
  <r>
    <n v="5595"/>
    <s v="常德朗州北路店"/>
    <x v="0"/>
    <s v="直营"/>
    <m/>
    <x v="0"/>
    <d v="2012-11-03T00:00:00"/>
    <d v="2012-11-03T00:00:00"/>
    <n v="4217.66"/>
    <n v="0.26687556093849502"/>
    <n v="1125.59037834785"/>
    <n v="2108.83"/>
    <n v="0.30019015283356199"/>
    <n v="633.04999999999995"/>
    <n v="330"/>
    <n v="5.3903939393939391"/>
    <n v="0.91833333333333322"/>
    <n v="2615"/>
    <n v="330"/>
    <n v="11.555232876712328"/>
    <n v="3.0838092557475343"/>
    <n v="6.3903939393939391"/>
    <n v="1.9183333333333332"/>
    <n v="2012"/>
    <x v="0"/>
  </r>
  <r>
    <n v="6842"/>
    <s v="利川同安东城路二店"/>
    <x v="7"/>
    <s v="收购"/>
    <s v="湖北利川"/>
    <x v="7"/>
    <d v="2015-08-01T00:00:00"/>
    <d v="2017-05-24T00:00:00"/>
    <n v="4216.8"/>
    <n v="0.27182865612351798"/>
    <n v="1146.2470771416499"/>
    <n v="2635.5"/>
    <n v="0.34321760576740701"/>
    <n v="904.55"/>
    <n v="330"/>
    <n v="6.9863636363636363"/>
    <n v="1.7410606060606058"/>
    <n v="952"/>
    <n v="330"/>
    <n v="11.552876712328768"/>
    <n v="3.1404029510730136"/>
    <n v="7.9863636363636363"/>
    <n v="2.7410606060606058"/>
    <n v="2015"/>
    <x v="0"/>
  </r>
  <r>
    <n v="9032"/>
    <s v="沧州芦园店"/>
    <x v="9"/>
    <s v="控股"/>
    <s v="河北新兴"/>
    <x v="28"/>
    <d v="2014-06-01T00:00:00"/>
    <d v="2019-09-05T00:00:00"/>
    <n v="4215.7232926829302"/>
    <n v="0.266609145976823"/>
    <n v="1123.9503867368001"/>
    <n v="205.89"/>
    <n v="0.155519937830881"/>
    <n v="32.020000000000003"/>
    <n v="41"/>
    <n v="4.0217073170731705"/>
    <n v="-0.21902439024390241"/>
    <n v="118"/>
    <n v="83"/>
    <n v="11.549926829268301"/>
    <n v="3.0793161280460275"/>
    <n v="2.4806024096385539"/>
    <n v="0.38578313253012053"/>
    <n v="2014"/>
    <x v="0"/>
  </r>
  <r>
    <n v="6892"/>
    <s v="南县涂家台店"/>
    <x v="0"/>
    <s v="直营"/>
    <m/>
    <x v="0"/>
    <d v="2017-05-27T00:00:00"/>
    <d v="2017-05-27T00:00:00"/>
    <n v="4215.4146976408201"/>
    <n v="0.26687556093849502"/>
    <n v="1124.9911620212699"/>
    <n v="1514.78"/>
    <n v="0.357979376543128"/>
    <n v="542.26"/>
    <n v="297"/>
    <n v="4.1002693602693601"/>
    <n v="0.82579124579124574"/>
    <n v="949"/>
    <n v="330"/>
    <n v="11.549081363399507"/>
    <n v="3.0821675671815614"/>
    <n v="4.5902424242424242"/>
    <n v="1.6432121212121211"/>
    <n v="2017"/>
    <x v="2"/>
  </r>
  <r>
    <n v="5008"/>
    <s v="津市车胤大道店"/>
    <x v="0"/>
    <s v="直营"/>
    <m/>
    <x v="0"/>
    <d v="2002-09-15T00:00:00"/>
    <d v="2002-09-15T00:00:00"/>
    <n v="4196.3"/>
    <n v="0.26687556093849502"/>
    <n v="1119.8899163662099"/>
    <n v="2098.15"/>
    <n v="0.18247503753306499"/>
    <n v="382.86"/>
    <n v="330"/>
    <n v="5.3580303030303034"/>
    <n v="0.1601818181818182"/>
    <n v="6317"/>
    <n v="330"/>
    <n v="11.496712328767124"/>
    <n v="3.0681915516882463"/>
    <n v="6.3580303030303034"/>
    <n v="1.1601818181818182"/>
    <n v="2002"/>
    <x v="0"/>
  </r>
  <r>
    <n v="5984"/>
    <s v="南昌船山路店"/>
    <x v="5"/>
    <s v="直营"/>
    <m/>
    <x v="3"/>
    <d v="2015-07-18T00:00:00"/>
    <d v="2015-07-18T00:00:00"/>
    <n v="4180.43100477592"/>
    <n v="0.27524765068332002"/>
    <n v="1150.6538129082801"/>
    <n v="3663.35"/>
    <n v="0.33914586375858202"/>
    <n v="1242.4100000000001"/>
    <n v="330"/>
    <n v="10.101060606060607"/>
    <n v="2.7648787878787879"/>
    <n v="1628"/>
    <n v="330"/>
    <n v="11.453235629523068"/>
    <n v="3.1524761997487127"/>
    <n v="11.101060606060607"/>
    <n v="3.7648787878787879"/>
    <n v="2015"/>
    <x v="0"/>
  </r>
  <r>
    <n v="9102"/>
    <s v="恒康第十五药房"/>
    <x v="9"/>
    <s v="控股"/>
    <s v="河北新兴"/>
    <x v="29"/>
    <d v="2005-02-01T00:00:00"/>
    <d v="2019-08-29T00:00:00"/>
    <n v="4170.8675862069003"/>
    <n v="0.27"/>
    <n v="1126.13424827586"/>
    <n v="144.08000000000001"/>
    <n v="0.43697945585785702"/>
    <n v="62.96"/>
    <n v="29"/>
    <n v="3.9682758620689658"/>
    <n v="1.1710344827586208"/>
    <n v="125"/>
    <n v="90"/>
    <n v="11.42703448275863"/>
    <n v="3.0852993103448219"/>
    <n v="1.600888888888889"/>
    <n v="0.6995555555555556"/>
    <n v="2005"/>
    <x v="0"/>
  </r>
  <r>
    <n v="6528"/>
    <s v="汉寿龙城花苑店"/>
    <x v="0"/>
    <s v="直营"/>
    <m/>
    <x v="0"/>
    <d v="2016-10-22T00:00:00"/>
    <d v="2016-10-22T00:00:00"/>
    <n v="4166.74"/>
    <n v="0.25630004228855902"/>
    <n v="1067.93563820543"/>
    <n v="2083.37"/>
    <n v="0.354003369540696"/>
    <n v="737.52"/>
    <n v="330"/>
    <n v="5.3132424242424241"/>
    <n v="1.234909090909091"/>
    <n v="1166"/>
    <n v="330"/>
    <n v="11.415726027397259"/>
    <n v="2.9258510635765207"/>
    <n v="6.3132424242424241"/>
    <n v="2.234909090909091"/>
    <n v="2016"/>
    <x v="1"/>
  </r>
  <r>
    <n v="9116"/>
    <s v="为民馨悦店"/>
    <x v="9"/>
    <s v="控股"/>
    <s v="河北新兴"/>
    <x v="30"/>
    <d v="2013-06-01T00:00:00"/>
    <d v="2019-08-29T00:00:00"/>
    <n v="4165.2455263157899"/>
    <n v="0.27"/>
    <n v="1124.6162921052601"/>
    <n v="188.54"/>
    <n v="0.35812029277606899"/>
    <n v="67.52"/>
    <n v="38"/>
    <n v="3.9615789473684204"/>
    <n v="0.77684210526315778"/>
    <n v="125"/>
    <n v="90"/>
    <n v="11.41163157894737"/>
    <n v="3.0811405263157812"/>
    <n v="2.0948888888888888"/>
    <n v="0.75022222222222212"/>
    <n v="2013"/>
    <x v="0"/>
  </r>
  <r>
    <n v="9005"/>
    <s v="沧州本草店"/>
    <x v="9"/>
    <s v="控股"/>
    <s v="河北新兴"/>
    <x v="28"/>
    <d v="2016-04-01T00:00:00"/>
    <d v="2019-09-05T00:00:00"/>
    <n v="4150.2781249999998"/>
    <n v="0.27871944698539097"/>
    <n v="1156.76322383557"/>
    <n v="197.75"/>
    <n v="0.261137800252844"/>
    <n v="51.64"/>
    <n v="40"/>
    <n v="3.9437499999999996"/>
    <n v="0.29099999999999993"/>
    <n v="118"/>
    <n v="83"/>
    <n v="11.370624999999999"/>
    <n v="3.1692143118782741"/>
    <n v="2.3825301204819276"/>
    <n v="0.62216867469879522"/>
    <n v="2016"/>
    <x v="1"/>
  </r>
  <r>
    <n v="7320"/>
    <s v="宿迁大盛怡景名苑店"/>
    <x v="3"/>
    <s v="收购"/>
    <s v="江苏大盛"/>
    <x v="11"/>
    <s v="1998年"/>
    <d v="2017-09-01T00:00:00"/>
    <n v="4142.2004999999999"/>
    <n v="0.27447418645460098"/>
    <n v="1136.92711236934"/>
    <n v="2856.69"/>
    <n v="0.35063307534244198"/>
    <n v="1001.65"/>
    <n v="330"/>
    <n v="7.6566363636363644"/>
    <n v="2.0353030303030302"/>
    <n v="852"/>
    <n v="330"/>
    <n v="11.348494520547945"/>
    <n v="3.1148688010118901"/>
    <n v="8.6566363636363644"/>
    <n v="3.0353030303030302"/>
    <n v="1998"/>
    <x v="0"/>
  </r>
  <r>
    <n v="5864"/>
    <s v="南昌县莲塘农贸路店"/>
    <x v="5"/>
    <s v="直营"/>
    <m/>
    <x v="4"/>
    <d v="2014-12-06T00:00:00"/>
    <d v="2014-12-06T00:00:00"/>
    <n v="4120.402"/>
    <n v="0.27118378254159398"/>
    <n v="1117.3861999519499"/>
    <n v="3169.54"/>
    <n v="0.30842645936003299"/>
    <n v="977.57"/>
    <n v="330"/>
    <n v="8.6046666666666667"/>
    <n v="1.9623333333333335"/>
    <n v="1852"/>
    <n v="330"/>
    <n v="11.288772602739726"/>
    <n v="3.0613320546628766"/>
    <n v="9.6046666666666667"/>
    <n v="2.9623333333333335"/>
    <n v="2014"/>
    <x v="0"/>
  </r>
  <r>
    <n v="9351"/>
    <s v="长沙青园花都店"/>
    <x v="4"/>
    <s v="收购"/>
    <s v="长沙森炎堂"/>
    <x v="35"/>
    <d v="2018-05-02T00:00:00"/>
    <d v="2019-01-09T00:00:00"/>
    <n v="4119.6855706521701"/>
    <n v="0.26709416746850501"/>
    <n v="1100.34398772536"/>
    <n v="1122.58"/>
    <n v="0.16282135794330899"/>
    <n v="182.78"/>
    <n v="184"/>
    <n v="5.1009782608695646"/>
    <n v="-6.6304347826087184E-3"/>
    <n v="357"/>
    <n v="322"/>
    <n v="11.286809782608685"/>
    <n v="3.0146410622612603"/>
    <n v="3.4862732919254658"/>
    <n v="0.567639751552795"/>
    <n v="2018"/>
    <x v="4"/>
  </r>
  <r>
    <n v="7394"/>
    <s v="武汉才华名苑分店"/>
    <x v="8"/>
    <s v="直营"/>
    <m/>
    <x v="3"/>
    <d v="2017-10-31T00:00:00"/>
    <d v="2017-10-31T00:00:00"/>
    <n v="4119.1049999999996"/>
    <n v="0.26690086492179499"/>
    <n v="1099.39268720369"/>
    <n v="2746.07"/>
    <n v="0.27665718645191101"/>
    <n v="759.72"/>
    <n v="330"/>
    <n v="7.3214242424242428"/>
    <n v="1.3021818181818183"/>
    <n v="792"/>
    <n v="330"/>
    <n v="11.28521917808219"/>
    <n v="3.0120347594621646"/>
    <n v="8.3214242424242428"/>
    <n v="2.3021818181818183"/>
    <n v="2017"/>
    <x v="2"/>
  </r>
  <r>
    <n v="7302"/>
    <s v="南昌墩子塘店"/>
    <x v="5"/>
    <s v="直营"/>
    <m/>
    <x v="4"/>
    <d v="2017-09-09T00:00:00"/>
    <d v="2017-09-09T00:00:00"/>
    <n v="4116.8919999999998"/>
    <n v="0.26266378302239202"/>
    <n v="1081.35842701462"/>
    <n v="3166.84"/>
    <n v="0.31152505336550002"/>
    <n v="986.55"/>
    <n v="330"/>
    <n v="8.5964848484848488"/>
    <n v="1.9895454545454543"/>
    <n v="844"/>
    <n v="330"/>
    <n v="11.279156164383561"/>
    <n v="2.9626258274373152"/>
    <n v="9.5964848484848488"/>
    <n v="2.9895454545454543"/>
    <n v="2017"/>
    <x v="2"/>
  </r>
  <r>
    <n v="7372"/>
    <s v="徐州青年东路店"/>
    <x v="3"/>
    <s v="直营"/>
    <m/>
    <x v="0"/>
    <d v="2017-11-04T00:00:00"/>
    <d v="2017-11-04T00:00:00"/>
    <n v="4113.4904999999999"/>
    <n v="0.27561489924052901"/>
    <n v="1133.7392696843699"/>
    <n v="2836.89"/>
    <n v="0.32128140322677301"/>
    <n v="911.44"/>
    <n v="330"/>
    <n v="7.5966363636363639"/>
    <n v="1.7619393939393939"/>
    <n v="788"/>
    <n v="330"/>
    <n v="11.269836986301369"/>
    <n v="3.10613498543663"/>
    <n v="8.5966363636363639"/>
    <n v="2.7619393939393939"/>
    <n v="2017"/>
    <x v="2"/>
  </r>
  <r>
    <n v="6551"/>
    <s v="南昌嘉彭路店"/>
    <x v="5"/>
    <s v="直营"/>
    <m/>
    <x v="4"/>
    <d v="2016-10-22T00:00:00"/>
    <d v="2016-10-22T00:00:00"/>
    <n v="4109.95359506761"/>
    <n v="0.27594162001657302"/>
    <n v="1134.1072532158901"/>
    <n v="3601.59"/>
    <n v="0.227649454824119"/>
    <n v="819.9"/>
    <n v="330"/>
    <n v="9.9139090909090921"/>
    <n v="1.4845454545454544"/>
    <n v="1166"/>
    <n v="330"/>
    <n v="11.26014683580167"/>
    <n v="3.1071431594955894"/>
    <n v="10.913909090909092"/>
    <n v="2.4845454545454544"/>
    <n v="2016"/>
    <x v="1"/>
  </r>
  <r>
    <n v="8212"/>
    <s v="莲花金三角步行街店"/>
    <x v="5"/>
    <s v="控股"/>
    <s v="江西天顺"/>
    <x v="18"/>
    <d v="2014-01-22T00:00:00"/>
    <d v="2018-10-22T00:00:00"/>
    <n v="4101.86493133556"/>
    <n v="0.26032285173562097"/>
    <n v="1067.8091763596101"/>
    <n v="2092.36"/>
    <n v="0.23300483664378999"/>
    <n v="487.53"/>
    <n v="266"/>
    <n v="6.8660150375939857"/>
    <n v="0.83281954887218035"/>
    <n v="436"/>
    <n v="330"/>
    <n v="11.237986113248109"/>
    <n v="2.925504592766055"/>
    <n v="6.3404848484848486"/>
    <n v="1.4773636363636362"/>
    <n v="2014"/>
    <x v="0"/>
  </r>
  <r>
    <n v="5535"/>
    <s v="祁阳王府坪店"/>
    <x v="1"/>
    <s v="直营"/>
    <m/>
    <x v="0"/>
    <d v="2012-05-26T00:00:00"/>
    <d v="2012-05-26T00:00:00"/>
    <n v="4092.26"/>
    <n v="0.25545126259238399"/>
    <n v="1045.3729838563099"/>
    <n v="2046.13"/>
    <n v="0.28104763626944501"/>
    <n v="575.05999999999995"/>
    <n v="330"/>
    <n v="5.2003939393939396"/>
    <n v="0.74260606060606049"/>
    <n v="2776"/>
    <n v="330"/>
    <n v="11.211671232876713"/>
    <n v="2.8640355722090685"/>
    <n v="6.2003939393939396"/>
    <n v="1.7426060606060605"/>
    <n v="2012"/>
    <x v="0"/>
  </r>
  <r>
    <n v="9052"/>
    <s v="沧州孟村店"/>
    <x v="9"/>
    <s v="控股"/>
    <s v="河北新兴"/>
    <x v="28"/>
    <d v="2011-07-01T00:00:00"/>
    <d v="2019-09-05T00:00:00"/>
    <n v="4079.97"/>
    <n v="0.266609145976823"/>
    <n v="1087.75731731106"/>
    <n v="204.12"/>
    <n v="9.2886537330981803E-2"/>
    <n v="18.96"/>
    <n v="42"/>
    <n v="3.8600000000000003"/>
    <n v="-0.54857142857142849"/>
    <n v="118"/>
    <n v="83"/>
    <n v="11.177999999999999"/>
    <n v="2.9801570337289314"/>
    <n v="2.459277108433735"/>
    <n v="0.22843373493975905"/>
    <n v="2011"/>
    <x v="0"/>
  </r>
  <r>
    <n v="8075"/>
    <s v="南京营苑西村店"/>
    <x v="3"/>
    <s v="直营"/>
    <m/>
    <x v="0"/>
    <d v="2018-09-22T00:00:00"/>
    <d v="2018-09-22T00:00:00"/>
    <n v="4079.1067790699499"/>
    <n v="0.27524461532211197"/>
    <n v="1122.7521762629301"/>
    <n v="1697.82"/>
    <n v="0.26860326771978199"/>
    <n v="456.04"/>
    <n v="231"/>
    <n v="6.3498701298701299"/>
    <n v="0.97419913419913429"/>
    <n v="466"/>
    <n v="330"/>
    <n v="11.175635011150547"/>
    <n v="3.076033359624466"/>
    <n v="5.1449090909090911"/>
    <n v="1.381939393939394"/>
    <n v="2018"/>
    <x v="4"/>
  </r>
  <r>
    <n v="8643"/>
    <s v="衡阳桑园街店"/>
    <x v="1"/>
    <s v="直营"/>
    <m/>
    <x v="0"/>
    <d v="2018-12-22T00:00:00"/>
    <d v="2018-12-22T00:00:00"/>
    <n v="4076.2724439834001"/>
    <n v="0.26627086795747901"/>
    <n v="1085.39260169061"/>
    <n v="1190.9100000000001"/>
    <n v="0.26800513892737499"/>
    <n v="319.17"/>
    <n v="241"/>
    <n v="3.9415352697095436"/>
    <n v="0.32435684647302909"/>
    <n v="375"/>
    <n v="330"/>
    <n v="11.167869709543561"/>
    <n v="2.9736783607961921"/>
    <n v="3.6088181818181821"/>
    <n v="0.96718181818181825"/>
    <n v="2018"/>
    <x v="4"/>
  </r>
  <r>
    <n v="8794"/>
    <s v="石家庄元氏信誉楼店"/>
    <x v="9"/>
    <s v="控股"/>
    <s v="河北新兴"/>
    <x v="27"/>
    <d v="2018-06-30T00:00:00"/>
    <d v="2019-09-07T00:00:00"/>
    <n v="4064.4715384615401"/>
    <n v="0.26832745549098802"/>
    <n v="1090.60930583093"/>
    <n v="251.76"/>
    <n v="0.113282491261519"/>
    <n v="28.52"/>
    <n v="52"/>
    <n v="3.8415384615384616"/>
    <n v="-0.45153846153846156"/>
    <n v="116"/>
    <n v="81"/>
    <n v="11.135538461538466"/>
    <n v="2.9879707009066574"/>
    <n v="3.1081481481481479"/>
    <n v="0.35209876543209878"/>
    <n v="2018"/>
    <x v="4"/>
  </r>
  <r>
    <n v="6852"/>
    <s v="南昌县小蓝新村店"/>
    <x v="5"/>
    <s v="直营"/>
    <m/>
    <x v="4"/>
    <d v="2017-04-29T00:00:00"/>
    <d v="2017-04-29T00:00:00"/>
    <n v="4063.7089999999998"/>
    <n v="0.24625091585276901"/>
    <n v="1000.69206300914"/>
    <n v="3125.93"/>
    <n v="0.25733141816995297"/>
    <n v="804.4"/>
    <n v="330"/>
    <n v="8.4725151515151502"/>
    <n v="1.4375757575757575"/>
    <n v="977"/>
    <n v="330"/>
    <n v="11.133449315068493"/>
    <n v="2.741622090436"/>
    <n v="9.4725151515151502"/>
    <n v="2.4375757575757575"/>
    <n v="2017"/>
    <x v="2"/>
  </r>
  <r>
    <n v="6463"/>
    <s v="广生堂江汉北路店"/>
    <x v="7"/>
    <s v="直营"/>
    <s v="鄂中广生堂"/>
    <x v="0"/>
    <d v="2016-07-19T00:00:00"/>
    <d v="2016-07-19T00:00:00"/>
    <n v="4044.48"/>
    <n v="0.27935290322717399"/>
    <n v="1129.83723004424"/>
    <n v="2527.8000000000002"/>
    <n v="0.25395205316876301"/>
    <n v="641.94000000000005"/>
    <n v="330"/>
    <n v="6.66"/>
    <n v="0.94527272727272749"/>
    <n v="1261"/>
    <n v="330"/>
    <n v="11.080767123287671"/>
    <n v="3.0954444658746301"/>
    <n v="7.66"/>
    <n v="1.9452727272727275"/>
    <n v="2016"/>
    <x v="1"/>
  </r>
  <r>
    <n v="8913"/>
    <s v="武安第十六店"/>
    <x v="9"/>
    <s v="控股"/>
    <s v="河北新兴"/>
    <x v="28"/>
    <d v="2015-12-01T00:00:00"/>
    <d v="2019-09-03T00:00:00"/>
    <n v="4042.6267241379301"/>
    <n v="0.27871944698539097"/>
    <n v="1126.75868492009"/>
    <n v="139.65"/>
    <n v="0.37508055853920502"/>
    <n v="52.38"/>
    <n v="29"/>
    <n v="3.8155172413793101"/>
    <n v="0.80620689655172417"/>
    <n v="120"/>
    <n v="85"/>
    <n v="11.075689655172411"/>
    <n v="3.0870100956714794"/>
    <n v="1.6429411764705883"/>
    <n v="0.6162352941176471"/>
    <n v="2015"/>
    <x v="0"/>
  </r>
  <r>
    <n v="5350"/>
    <s v="进贤大道店"/>
    <x v="5"/>
    <s v="直营"/>
    <m/>
    <x v="3"/>
    <d v="2010-11-13T00:00:00"/>
    <d v="2010-11-13T00:00:00"/>
    <n v="4028.7649999999999"/>
    <n v="0.27735133961198599"/>
    <n v="1117.3833697318801"/>
    <n v="3099.05"/>
    <n v="0.26643326180603699"/>
    <n v="825.69"/>
    <n v="330"/>
    <n v="8.3910606060606074"/>
    <n v="1.5020909090909091"/>
    <n v="3336"/>
    <n v="330"/>
    <n v="11.037712328767123"/>
    <n v="3.0613243006352877"/>
    <n v="9.3910606060606074"/>
    <n v="2.5020909090909091"/>
    <n v="2010"/>
    <x v="0"/>
  </r>
  <r>
    <n v="5276"/>
    <s v="南京莫愁新寓店"/>
    <x v="3"/>
    <s v="直营"/>
    <m/>
    <x v="0"/>
    <d v="2009-06-27T00:00:00"/>
    <d v="2009-06-27T00:00:00"/>
    <n v="4025.2869999999998"/>
    <n v="0.27095345958039502"/>
    <n v="1090.66543845399"/>
    <n v="2776.06"/>
    <n v="0.31616031353789198"/>
    <n v="877.68"/>
    <n v="330"/>
    <n v="7.4123030303030308"/>
    <n v="1.6596363636363636"/>
    <n v="3840"/>
    <n v="330"/>
    <n v="11.028183561643836"/>
    <n v="2.9881244889150409"/>
    <n v="8.4123030303030308"/>
    <n v="2.6596363636363636"/>
    <n v="2009"/>
    <x v="0"/>
  </r>
  <r>
    <n v="7596"/>
    <s v="南县沿湖路店"/>
    <x v="0"/>
    <s v="直营"/>
    <m/>
    <x v="0"/>
    <d v="2018-03-31T00:00:00"/>
    <d v="2018-03-31T00:00:00"/>
    <n v="4024.23084956808"/>
    <n v="0.26687556093849502"/>
    <n v="1073.96886532448"/>
    <n v="1489.9"/>
    <n v="0.26870259748976399"/>
    <n v="400.34"/>
    <n v="306"/>
    <n v="3.8689542483660135"/>
    <n v="0.30830065359477121"/>
    <n v="641"/>
    <n v="330"/>
    <n v="11.025289998816657"/>
    <n v="2.9423804529437807"/>
    <n v="4.5148484848484856"/>
    <n v="1.2131515151515151"/>
    <n v="2018"/>
    <x v="4"/>
  </r>
  <r>
    <n v="5580"/>
    <s v="益阳秀峰东路店"/>
    <x v="0"/>
    <s v="直营"/>
    <m/>
    <x v="0"/>
    <d v="2012-09-22T00:00:00"/>
    <d v="2012-09-22T00:00:00"/>
    <n v="4022.56"/>
    <n v="0.26645857627472502"/>
    <n v="1071.8456105796599"/>
    <n v="2011.28"/>
    <n v="0.339559882264031"/>
    <n v="682.95"/>
    <n v="330"/>
    <n v="5.0947878787878791"/>
    <n v="1.0695454545454548"/>
    <n v="2657"/>
    <n v="330"/>
    <n v="11.020712328767123"/>
    <n v="2.9365633166566028"/>
    <n v="6.0947878787878791"/>
    <n v="2.0695454545454548"/>
    <n v="2012"/>
    <x v="0"/>
  </r>
  <r>
    <n v="5726"/>
    <s v="南昌绳金塔店"/>
    <x v="5"/>
    <s v="直营"/>
    <m/>
    <x v="3"/>
    <d v="2014-03-29T00:00:00"/>
    <d v="2014-03-29T00:00:00"/>
    <n v="4007.07894342893"/>
    <n v="0.247051784747949"/>
    <n v="989.95600460004198"/>
    <n v="3511.44"/>
    <n v="0.26335634383614698"/>
    <n v="924.76"/>
    <n v="330"/>
    <n v="9.6407272727272737"/>
    <n v="1.8023030303030301"/>
    <n v="2104"/>
    <n v="330"/>
    <n v="10.978298475147753"/>
    <n v="2.7122082317809371"/>
    <n v="10.640727272727274"/>
    <n v="2.8023030303030301"/>
    <n v="2014"/>
    <x v="0"/>
  </r>
  <r>
    <n v="5749"/>
    <s v="安化大码头店"/>
    <x v="0"/>
    <s v="直营"/>
    <m/>
    <x v="0"/>
    <d v="2014-05-31T00:00:00"/>
    <d v="2014-05-31T00:00:00"/>
    <n v="3988.1752238805998"/>
    <n v="0.26687556093849502"/>
    <n v="1064.34649999414"/>
    <n v="1830.19"/>
    <n v="0.296941847567739"/>
    <n v="543.46"/>
    <n v="330"/>
    <n v="4.5460303030303031"/>
    <n v="0.64684848484848501"/>
    <n v="2041"/>
    <n v="330"/>
    <n v="10.926507462686574"/>
    <n v="2.9160178082031232"/>
    <n v="5.5460303030303031"/>
    <n v="1.646848484848485"/>
    <n v="2014"/>
    <x v="0"/>
  </r>
  <r>
    <n v="7584"/>
    <s v="南县兴盛西路店"/>
    <x v="0"/>
    <s v="直营"/>
    <m/>
    <x v="0"/>
    <d v="2018-01-31T00:00:00"/>
    <d v="2018-01-31T00:00:00"/>
    <n v="3960.10156871447"/>
    <n v="0.27"/>
    <n v="1069.2274235529101"/>
    <n v="1475.74"/>
    <n v="0.27803000528548399"/>
    <n v="410.3"/>
    <n v="308"/>
    <n v="3.791363636363636"/>
    <n v="0.33214285714285707"/>
    <n v="700"/>
    <n v="330"/>
    <n v="10.849593338943754"/>
    <n v="2.9293902015148223"/>
    <n v="4.4719393939393939"/>
    <n v="1.2433333333333334"/>
    <n v="2018"/>
    <x v="4"/>
  </r>
  <r>
    <n v="6519"/>
    <s v="武汉隆泰建设新村店"/>
    <x v="8"/>
    <s v="直营"/>
    <s v="武汉隆泰"/>
    <x v="9"/>
    <d v="2016-08-27T00:00:00"/>
    <d v="2016-08-27T00:00:00"/>
    <n v="3927.7905000000001"/>
    <n v="0.230066200614369"/>
    <n v="903.651837144213"/>
    <n v="3415.47"/>
    <n v="0.32574726172386198"/>
    <n v="1112.58"/>
    <n v="330"/>
    <n v="9.3499090909090903"/>
    <n v="2.371454545454545"/>
    <n v="1222"/>
    <n v="330"/>
    <n v="10.761069863013699"/>
    <n v="2.4757584579293508"/>
    <n v="10.34990909090909"/>
    <n v="3.371454545454545"/>
    <n v="2016"/>
    <x v="1"/>
  </r>
  <r>
    <n v="7284"/>
    <s v="增城新天美地分店"/>
    <x v="6"/>
    <s v="收购"/>
    <s v="益荔康信"/>
    <x v="10"/>
    <d v="2014-12-18T00:00:00"/>
    <d v="2017-08-17T00:00:00"/>
    <n v="3916.9349999999999"/>
    <n v="0.27125179819206002"/>
    <n v="1062.47566215142"/>
    <n v="2611.29"/>
    <n v="0.20464215004844299"/>
    <n v="534.38"/>
    <n v="330"/>
    <n v="6.9130000000000003"/>
    <n v="0.61933333333333329"/>
    <n v="867"/>
    <n v="330"/>
    <n v="10.731328767123287"/>
    <n v="2.9108922250723834"/>
    <n v="7.9130000000000003"/>
    <n v="1.6193333333333333"/>
    <n v="2014"/>
    <x v="0"/>
  </r>
  <r>
    <n v="7265"/>
    <s v="增城东山路一店"/>
    <x v="6"/>
    <s v="收购"/>
    <s v="益荔康信"/>
    <x v="10"/>
    <d v="2014-12-18T00:00:00"/>
    <d v="2018-05-28T00:00:00"/>
    <n v="3909.8807294523299"/>
    <n v="0.26783284275811398"/>
    <n v="1047.19447061439"/>
    <n v="1904.94"/>
    <n v="0.243960439698888"/>
    <n v="464.73"/>
    <n v="309"/>
    <n v="5.1648543689320388"/>
    <n v="0.5039805825242718"/>
    <n v="583"/>
    <n v="330"/>
    <n v="10.712001998499534"/>
    <n v="2.8690259468887396"/>
    <n v="5.7725454545454546"/>
    <n v="1.4082727272727273"/>
    <n v="2014"/>
    <x v="0"/>
  </r>
  <r>
    <n v="5006"/>
    <s v="临澧老正街店"/>
    <x v="0"/>
    <s v="直营"/>
    <m/>
    <x v="0"/>
    <d v="2002-05-15T00:00:00"/>
    <d v="2002-05-15T00:00:00"/>
    <n v="3904.88"/>
    <n v="0.26687556093849502"/>
    <n v="1042.11704039751"/>
    <n v="1952.44"/>
    <n v="0.33271701050992603"/>
    <n v="649.61"/>
    <n v="330"/>
    <n v="4.9164848484848482"/>
    <n v="0.96851515151515155"/>
    <n v="6440"/>
    <n v="330"/>
    <n v="10.698301369863014"/>
    <n v="2.8551151791712601"/>
    <n v="5.9164848484848482"/>
    <n v="1.9685151515151516"/>
    <n v="2002"/>
    <x v="0"/>
  </r>
  <r>
    <n v="7115"/>
    <s v="宜昌肖家岗店"/>
    <x v="7"/>
    <s v="直营"/>
    <m/>
    <x v="0"/>
    <d v="2016-05-28T00:00:00"/>
    <d v="2016-05-28T00:00:00"/>
    <n v="3878.5439999999999"/>
    <n v="0.27999127373939098"/>
    <n v="1085.9584748142699"/>
    <n v="2424.09"/>
    <n v="0.26292340630917199"/>
    <n v="637.35"/>
    <n v="330"/>
    <n v="6.3457272727272729"/>
    <n v="0.93136363636363639"/>
    <n v="1313"/>
    <n v="330"/>
    <n v="10.62614794520548"/>
    <n v="2.9752286981212874"/>
    <n v="7.3457272727272729"/>
    <n v="1.9313636363636364"/>
    <n v="2016"/>
    <x v="1"/>
  </r>
  <r>
    <n v="8672"/>
    <s v="康乐堂店"/>
    <x v="9"/>
    <s v="控股"/>
    <s v="河北新兴"/>
    <x v="26"/>
    <d v="2017-01-12T00:00:00"/>
    <d v="2019-09-07T00:00:00"/>
    <n v="3874.42790322581"/>
    <n v="0.27774596860623801"/>
    <n v="1076.1067307764899"/>
    <n v="286.14"/>
    <n v="0.24201439854616599"/>
    <n v="69.25"/>
    <n v="62"/>
    <n v="3.6151612903225807"/>
    <n v="0.11693548387096775"/>
    <n v="116"/>
    <n v="81"/>
    <n v="10.614870967741945"/>
    <n v="2.948237618565726"/>
    <n v="3.5325925925925925"/>
    <n v="0.85493827160493829"/>
    <n v="2017"/>
    <x v="2"/>
  </r>
  <r>
    <n v="9346"/>
    <s v="长沙枫林二路店"/>
    <x v="4"/>
    <s v="收购"/>
    <s v="长沙森炎堂"/>
    <x v="35"/>
    <d v="2009-10-27T00:00:00"/>
    <d v="2019-01-09T00:00:00"/>
    <n v="3864.7855232558099"/>
    <n v="0.26709416746850501"/>
    <n v="1032.2616717783401"/>
    <n v="738.33"/>
    <n v="-2.1833055679709602E-2"/>
    <n v="-16.12"/>
    <n v="129"/>
    <n v="4.7234883720930236"/>
    <n v="-1.1249612403100775"/>
    <n v="357"/>
    <n v="322"/>
    <n v="10.588453488372082"/>
    <n v="2.8281141692557261"/>
    <n v="2.2929503105590063"/>
    <n v="-5.0062111801242239E-2"/>
    <n v="2009"/>
    <x v="0"/>
  </r>
  <r>
    <n v="9348"/>
    <s v="长沙高岭小区店"/>
    <x v="4"/>
    <s v="收购"/>
    <s v="长沙森炎堂"/>
    <x v="35"/>
    <d v="2014-02-13T00:00:00"/>
    <d v="2019-01-09T00:00:00"/>
    <n v="3851.7010277777799"/>
    <n v="0.26709416746850501"/>
    <n v="1028.7668793518901"/>
    <n v="513.37"/>
    <n v="9.2525858542571601E-2"/>
    <n v="47.5"/>
    <n v="90"/>
    <n v="4.7041111111111116"/>
    <n v="-0.47222222222222221"/>
    <n v="357"/>
    <n v="322"/>
    <n v="10.552605555555562"/>
    <n v="2.8185393954846303"/>
    <n v="1.5943167701863354"/>
    <n v="0.14751552795031056"/>
    <n v="2014"/>
    <x v="0"/>
  </r>
  <r>
    <n v="6748"/>
    <s v="新丰人民东路店"/>
    <x v="6"/>
    <s v="直营"/>
    <m/>
    <x v="0"/>
    <d v="2017-02-26T00:00:00"/>
    <d v="2017-02-26T00:00:00"/>
    <n v="3842.4749999999999"/>
    <n v="0.27327428425398897"/>
    <n v="1050.0496053888501"/>
    <n v="2561.65"/>
    <n v="0.29993558839029499"/>
    <n v="768.33"/>
    <n v="330"/>
    <n v="6.7625757575757577"/>
    <n v="1.3282727272727275"/>
    <n v="1039"/>
    <n v="330"/>
    <n v="10.527328767123288"/>
    <n v="2.8768482339420549"/>
    <n v="7.7625757575757577"/>
    <n v="2.3282727272727275"/>
    <n v="2017"/>
    <x v="2"/>
  </r>
  <r>
    <n v="8020"/>
    <s v="萍乡铂金水岸店"/>
    <x v="5"/>
    <s v="控股"/>
    <s v="江西天顺"/>
    <x v="18"/>
    <d v="2013-07-10T00:00:00"/>
    <d v="2018-10-23T00:00:00"/>
    <n v="3830.1631719134298"/>
    <n v="0.266531774460601"/>
    <n v="1020.86018668373"/>
    <n v="1961.11"/>
    <n v="0.26296332179225002"/>
    <n v="515.70000000000005"/>
    <n v="267"/>
    <n v="6.3449812734082389"/>
    <n v="0.93146067415730349"/>
    <n v="435"/>
    <n v="330"/>
    <n v="10.49359773126967"/>
    <n v="2.7968772237910411"/>
    <n v="5.9427575757575752"/>
    <n v="1.562727272727273"/>
    <n v="2013"/>
    <x v="0"/>
  </r>
  <r>
    <n v="8774"/>
    <s v="石家庄栾城新开街店"/>
    <x v="9"/>
    <s v="控股"/>
    <s v="河北新兴"/>
    <x v="26"/>
    <d v="2011-10-12T00:00:00"/>
    <d v="2019-09-07T00:00:00"/>
    <n v="3816.3216216216201"/>
    <n v="0.27863367751865897"/>
    <n v="1063.3557280263999"/>
    <n v="336.4"/>
    <n v="0.46052318668252101"/>
    <n v="154.91999999999999"/>
    <n v="74"/>
    <n v="3.5459459459459453"/>
    <n v="1.0935135135135132"/>
    <n v="116"/>
    <n v="81"/>
    <n v="10.455675675675671"/>
    <n v="2.9133033644558903"/>
    <n v="4.1530864197530866"/>
    <n v="1.9125925925925924"/>
    <n v="2011"/>
    <x v="0"/>
  </r>
  <r>
    <n v="5953"/>
    <s v="汉寿农民街店"/>
    <x v="0"/>
    <s v="直营"/>
    <m/>
    <x v="0"/>
    <d v="2015-07-31T00:00:00"/>
    <d v="2015-07-31T00:00:00"/>
    <n v="3811.48"/>
    <n v="0.26687556093849502"/>
    <n v="1017.19086300585"/>
    <n v="1905.74"/>
    <n v="0.34522022941219699"/>
    <n v="657.9"/>
    <n v="330"/>
    <n v="4.7749696969696966"/>
    <n v="0.99363636363636365"/>
    <n v="1615"/>
    <n v="330"/>
    <n v="10.442410958904109"/>
    <n v="2.7868242822078084"/>
    <n v="5.7749696969696966"/>
    <n v="1.9936363636363637"/>
    <n v="2015"/>
    <x v="0"/>
  </r>
  <r>
    <n v="5775"/>
    <s v="常德新四村店"/>
    <x v="0"/>
    <s v="直营"/>
    <m/>
    <x v="0"/>
    <d v="2014-05-31T00:00:00"/>
    <d v="2014-05-31T00:00:00"/>
    <n v="3805.66"/>
    <n v="0.26687556093849502"/>
    <n v="1015.6376472411901"/>
    <n v="1902.83"/>
    <n v="0.27197910480705101"/>
    <n v="517.53"/>
    <n v="330"/>
    <n v="4.766151515151515"/>
    <n v="0.56827272727272726"/>
    <n v="2041"/>
    <n v="330"/>
    <n v="10.426465753424656"/>
    <n v="2.7825688965512057"/>
    <n v="5.766151515151515"/>
    <n v="1.5682727272727273"/>
    <n v="2014"/>
    <x v="0"/>
  </r>
  <r>
    <n v="5453"/>
    <s v="东乡县恒安中路店"/>
    <x v="5"/>
    <s v="直营"/>
    <m/>
    <x v="9"/>
    <d v="2011-12-03T00:00:00"/>
    <d v="2011-12-03T00:00:00"/>
    <n v="3801.4470000000001"/>
    <n v="0.27069341850553202"/>
    <n v="1029.0266836976"/>
    <n v="2924.19"/>
    <n v="0.22161008689585801"/>
    <n v="648.03"/>
    <n v="330"/>
    <n v="7.8611818181818176"/>
    <n v="0.96372727272727254"/>
    <n v="2951"/>
    <n v="330"/>
    <n v="10.414923287671233"/>
    <n v="2.8192511882126028"/>
    <n v="8.8611818181818176"/>
    <n v="1.9637272727272725"/>
    <n v="2011"/>
    <x v="0"/>
  </r>
  <r>
    <n v="6001"/>
    <s v="邵阳县凤凰路南方大厦店"/>
    <x v="1"/>
    <s v="直营"/>
    <m/>
    <x v="0"/>
    <d v="2015-06-27T00:00:00"/>
    <d v="2015-06-27T00:00:00"/>
    <n v="3773.48"/>
    <n v="0.26301884922163499"/>
    <n v="992.49636716085502"/>
    <n v="1886.74"/>
    <n v="0.28144312411884997"/>
    <n v="531.01"/>
    <n v="330"/>
    <n v="4.717393939393939"/>
    <n v="0.60912121212121217"/>
    <n v="1649"/>
    <n v="330"/>
    <n v="10.338301369863014"/>
    <n v="2.719168129207822"/>
    <n v="5.717393939393939"/>
    <n v="1.6091212121212122"/>
    <n v="2015"/>
    <x v="0"/>
  </r>
  <r>
    <n v="7993"/>
    <s v="上栗同春桥头店"/>
    <x v="5"/>
    <s v="控股"/>
    <s v="江西天顺"/>
    <x v="18"/>
    <d v="2011-05-28T00:00:00"/>
    <d v="2018-10-22T00:00:00"/>
    <n v="3767.4345713596699"/>
    <n v="0.266531774460601"/>
    <n v="1004.1410214687101"/>
    <n v="1972.34"/>
    <n v="-4.2452112718902403E-2"/>
    <n v="-83.73"/>
    <n v="273"/>
    <n v="6.2246886446886442"/>
    <n v="-1.3067032967032968"/>
    <n v="436"/>
    <n v="330"/>
    <n v="10.321738551670329"/>
    <n v="2.7510712916950961"/>
    <n v="5.9767878787878788"/>
    <n v="-0.25372727272727275"/>
    <n v="2011"/>
    <x v="0"/>
  </r>
  <r>
    <n v="7674"/>
    <s v="广生堂陶家巷店"/>
    <x v="7"/>
    <s v="收购"/>
    <s v="沙市心连心"/>
    <x v="16"/>
    <s v="2017年"/>
    <d v="2018-02-10T00:00:00"/>
    <n v="3765.248"/>
    <n v="0.27695180453276702"/>
    <n v="1042.7922281133899"/>
    <n v="2353.2800000000002"/>
    <n v="0.254109158281208"/>
    <n v="597.99"/>
    <n v="330"/>
    <n v="6.1311515151515161"/>
    <n v="0.8120909090909092"/>
    <n v="690"/>
    <n v="330"/>
    <n v="10.31574794520548"/>
    <n v="2.8569650085298353"/>
    <n v="7.1311515151515161"/>
    <n v="1.8120909090909092"/>
    <n v="2017"/>
    <x v="2"/>
  </r>
  <r>
    <n v="6041"/>
    <s v="采森南昌站前西路店"/>
    <x v="5"/>
    <s v="直营"/>
    <s v="江西采森"/>
    <x v="9"/>
    <d v="2015-07-31T00:00:00"/>
    <d v="2015-07-31T00:00:00"/>
    <n v="3757.0073831394102"/>
    <n v="0.25523312749404298"/>
    <n v="958.91274441688199"/>
    <n v="3292.3"/>
    <n v="0.21627129969929801"/>
    <n v="712.03"/>
    <n v="330"/>
    <n v="8.9766666666666666"/>
    <n v="1.1576666666666666"/>
    <n v="1615"/>
    <n v="330"/>
    <n v="10.293170912710712"/>
    <n v="2.6271582038818684"/>
    <n v="9.9766666666666666"/>
    <n v="2.1576666666666666"/>
    <n v="2015"/>
    <x v="0"/>
  </r>
  <r>
    <n v="6611"/>
    <s v="洋河新区酒家南路店"/>
    <x v="3"/>
    <s v="直营"/>
    <s v="江苏玖玖"/>
    <x v="0"/>
    <d v="2016-09-27T00:00:00"/>
    <d v="2016-09-27T00:00:00"/>
    <n v="3748.8735000000001"/>
    <n v="0.26481807457566198"/>
    <n v="992.76946209772302"/>
    <n v="2585.4299999999998"/>
    <n v="0.334404721845109"/>
    <n v="864.58"/>
    <n v="330"/>
    <n v="6.8346363636363634"/>
    <n v="1.619939393939394"/>
    <n v="1191"/>
    <n v="330"/>
    <n v="10.270886301369863"/>
    <n v="2.7199163345143096"/>
    <n v="7.8346363636363634"/>
    <n v="2.619939393939394"/>
    <n v="2016"/>
    <x v="1"/>
  </r>
  <r>
    <n v="6360"/>
    <s v="南昌国安路店"/>
    <x v="5"/>
    <s v="直营"/>
    <m/>
    <x v="3"/>
    <d v="2016-06-25T00:00:00"/>
    <d v="2016-06-25T00:00:00"/>
    <n v="3732.9861805105202"/>
    <n v="0.27515259291201599"/>
    <n v="1027.14082687219"/>
    <n v="3271.25"/>
    <n v="0.28122583110431798"/>
    <n v="919.96"/>
    <n v="330"/>
    <n v="8.9128787878787872"/>
    <n v="1.7877575757575759"/>
    <n v="1285"/>
    <n v="330"/>
    <n v="10.22735939865896"/>
    <n v="2.8140844571840824"/>
    <n v="9.9128787878787872"/>
    <n v="2.7877575757575759"/>
    <n v="2016"/>
    <x v="1"/>
  </r>
  <r>
    <n v="9123"/>
    <s v="为民永康店"/>
    <x v="9"/>
    <s v="控股"/>
    <s v="河北新兴"/>
    <x v="28"/>
    <d v="2008-07-01T00:00:00"/>
    <d v="2019-08-29T00:00:00"/>
    <n v="3732.6657407407401"/>
    <n v="0.27"/>
    <n v="1007.81975"/>
    <n v="120.05"/>
    <n v="0.36951270304040001"/>
    <n v="44.36"/>
    <n v="27"/>
    <n v="3.4462962962962962"/>
    <n v="0.64296296296296296"/>
    <n v="125"/>
    <n v="90"/>
    <n v="10.22648148148148"/>
    <n v="2.7611500000000002"/>
    <n v="1.3338888888888889"/>
    <n v="0.49288888888888888"/>
    <n v="2008"/>
    <x v="0"/>
  </r>
  <r>
    <n v="9832"/>
    <s v="武汉梅苑小区店"/>
    <x v="8"/>
    <s v="直营"/>
    <m/>
    <x v="0"/>
    <d v="2019-05-11T00:00:00"/>
    <d v="2019-05-11T00:00:00"/>
    <n v="3711.8706930073799"/>
    <n v="0.27"/>
    <n v="1002.20508711199"/>
    <n v="269.08"/>
    <n v="0.14144492344284201"/>
    <n v="38.06"/>
    <n v="46"/>
    <n v="4.8495652173913042"/>
    <n v="-0.17260869565217385"/>
    <n v="235"/>
    <n v="200"/>
    <n v="10.169508747965425"/>
    <n v="2.7457673619506577"/>
    <n v="1.3453999999999999"/>
    <n v="0.19030000000000002"/>
    <n v="2019"/>
    <x v="3"/>
  </r>
  <r>
    <n v="6408"/>
    <s v="佳和仁恒家园店"/>
    <x v="3"/>
    <s v="直营"/>
    <s v="江苏佳和"/>
    <x v="0"/>
    <d v="2016-06-22T00:00:00"/>
    <d v="2016-06-22T00:00:00"/>
    <n v="3697.6305000000002"/>
    <n v="0.26279537726823099"/>
    <n v="971.72020224601795"/>
    <n v="2550.09"/>
    <n v="0.39312730138936303"/>
    <n v="1002.51"/>
    <n v="330"/>
    <n v="6.7275454545454547"/>
    <n v="2.0379090909090909"/>
    <n v="1288"/>
    <n v="330"/>
    <n v="10.130494520547947"/>
    <n v="2.6622471294411452"/>
    <n v="7.7275454545454547"/>
    <n v="3.0379090909090909"/>
    <n v="2016"/>
    <x v="1"/>
  </r>
  <r>
    <n v="6990"/>
    <s v="武汉冶建花园店"/>
    <x v="8"/>
    <s v="直营"/>
    <m/>
    <x v="9"/>
    <d v="2015-01-31T00:00:00"/>
    <d v="2015-01-31T00:00:00"/>
    <n v="3686.9229999999998"/>
    <n v="0.249742193393235"/>
    <n v="920.78023689196596"/>
    <n v="3206.02"/>
    <n v="0.23237534388431799"/>
    <n v="745"/>
    <n v="330"/>
    <n v="8.7152121212121205"/>
    <n v="1.2575757575757578"/>
    <n v="1796"/>
    <n v="330"/>
    <n v="10.101158904109589"/>
    <n v="2.5226855805259341"/>
    <n v="9.7152121212121205"/>
    <n v="2.2575757575757578"/>
    <n v="2015"/>
    <x v="0"/>
  </r>
  <r>
    <n v="7258"/>
    <s v="增城荔园路分店"/>
    <x v="6"/>
    <s v="收购"/>
    <s v="益荔康信"/>
    <x v="10"/>
    <d v="2010-12-24T00:00:00"/>
    <d v="2017-08-17T00:00:00"/>
    <n v="3680.49"/>
    <n v="0.263475717882523"/>
    <n v="969.71974490944694"/>
    <n v="2453.66"/>
    <n v="0.17935655306766199"/>
    <n v="440.08"/>
    <n v="330"/>
    <n v="6.4353333333333325"/>
    <n v="0.33357575757575764"/>
    <n v="867"/>
    <n v="330"/>
    <n v="10.083534246575342"/>
    <n v="2.6567664244094438"/>
    <n v="7.4353333333333325"/>
    <n v="1.3335757575757576"/>
    <n v="2010"/>
    <x v="0"/>
  </r>
  <r>
    <n v="9215"/>
    <s v="娄底湘中北苑店"/>
    <x v="4"/>
    <s v="直营"/>
    <m/>
    <x v="0"/>
    <d v="2018-12-22T00:00:00"/>
    <d v="2018-12-22T00:00:00"/>
    <n v="3661.9565433673502"/>
    <n v="0.22764177763607599"/>
    <n v="833.61429715820304"/>
    <n v="1062.93"/>
    <n v="0.14540938725974401"/>
    <n v="154.56"/>
    <n v="196"/>
    <n v="4.4231122448979594"/>
    <n v="-0.21142857142857141"/>
    <n v="375"/>
    <n v="330"/>
    <n v="10.032757653061234"/>
    <n v="2.283874786734803"/>
    <n v="3.2210000000000001"/>
    <n v="0.46836363636363637"/>
    <n v="2018"/>
    <x v="4"/>
  </r>
  <r>
    <n v="5374"/>
    <s v="湘乡健康路店"/>
    <x v="4"/>
    <s v="直营"/>
    <m/>
    <x v="0"/>
    <d v="2011-04-30T00:00:00"/>
    <d v="2011-04-30T00:00:00"/>
    <n v="3654.3780000000002"/>
    <n v="0.24142940215662101"/>
    <n v="882.27429579430805"/>
    <n v="2030.21"/>
    <n v="0.37447357662507802"/>
    <n v="760.26"/>
    <n v="330"/>
    <n v="5.1521515151515151"/>
    <n v="1.303818181818182"/>
    <n v="3168"/>
    <n v="330"/>
    <n v="10.011994520547946"/>
    <n v="2.4171898514912549"/>
    <n v="6.1521515151515151"/>
    <n v="2.303818181818182"/>
    <n v="2011"/>
    <x v="0"/>
  </r>
  <r>
    <n v="6262"/>
    <s v="乡亲体育中心店"/>
    <x v="6"/>
    <s v="直营"/>
    <s v="韶关乡亲"/>
    <x v="0"/>
    <d v="2016-03-25T00:00:00"/>
    <d v="2016-03-25T00:00:00"/>
    <n v="3638.34"/>
    <n v="0.27168712555041702"/>
    <n v="988.49013637510404"/>
    <n v="2425.56"/>
    <n v="0.28204208512673401"/>
    <n v="684.11"/>
    <n v="330"/>
    <n v="6.3501818181818184"/>
    <n v="1.073060606060606"/>
    <n v="1377"/>
    <n v="330"/>
    <n v="9.9680547945205475"/>
    <n v="2.7081921544523397"/>
    <n v="7.3501818181818184"/>
    <n v="2.073060606060606"/>
    <n v="2016"/>
    <x v="1"/>
  </r>
  <r>
    <n v="7406"/>
    <s v="翁源建设路三分店"/>
    <x v="6"/>
    <s v="直营"/>
    <m/>
    <x v="0"/>
    <d v="2017-10-28T00:00:00"/>
    <d v="2017-10-28T00:00:00"/>
    <n v="3619.0391194059098"/>
    <n v="0.26156921888845702"/>
    <n v="946.629235589774"/>
    <n v="1209.73"/>
    <n v="0.2479313565837"/>
    <n v="299.93"/>
    <n v="212"/>
    <n v="4.7062735849056603"/>
    <n v="0.41476415094339636"/>
    <n v="795"/>
    <n v="330"/>
    <n v="9.9151756696052331"/>
    <n v="2.5935047550404766"/>
    <n v="3.6658484848484849"/>
    <n v="0.90887878787878795"/>
    <n v="2017"/>
    <x v="2"/>
  </r>
  <r>
    <n v="7067"/>
    <s v="武汉二七侧路店"/>
    <x v="8"/>
    <s v="直营"/>
    <m/>
    <x v="3"/>
    <d v="2017-02-18T00:00:00"/>
    <d v="2017-02-18T00:00:00"/>
    <n v="3603.8249999999998"/>
    <n v="0.22167236766770099"/>
    <n v="798.86842041005298"/>
    <n v="2402.5500000000002"/>
    <n v="0.19674512497138499"/>
    <n v="472.69"/>
    <n v="330"/>
    <n v="6.2804545454545462"/>
    <n v="0.43239393939393933"/>
    <n v="1047"/>
    <n v="330"/>
    <n v="9.8734931506849311"/>
    <n v="2.1886806038631588"/>
    <n v="7.2804545454545462"/>
    <n v="1.4323939393939393"/>
    <n v="2017"/>
    <x v="2"/>
  </r>
  <r>
    <n v="7840"/>
    <s v="宜昌得胜街商校店"/>
    <x v="7"/>
    <s v="直营"/>
    <m/>
    <x v="0"/>
    <d v="2018-03-31T00:00:00"/>
    <d v="2018-03-31T00:00:00"/>
    <n v="3600.1439999999998"/>
    <n v="0.27807212345655202"/>
    <n v="1001.0996868293699"/>
    <n v="2250.09"/>
    <n v="0.30186348101631499"/>
    <n v="679.22"/>
    <n v="330"/>
    <n v="5.8184545454545455"/>
    <n v="1.0582424242424242"/>
    <n v="641"/>
    <n v="330"/>
    <n v="9.8634082191780816"/>
    <n v="2.742738868025671"/>
    <n v="6.8184545454545455"/>
    <n v="2.0582424242424242"/>
    <n v="2018"/>
    <x v="4"/>
  </r>
  <r>
    <n v="5617"/>
    <s v="益阳桃花仑东路茂林店"/>
    <x v="0"/>
    <s v="直营"/>
    <m/>
    <x v="0"/>
    <d v="2014-05-31T00:00:00"/>
    <d v="2014-05-31T00:00:00"/>
    <n v="3590.68"/>
    <n v="0.25283443304599001"/>
    <n v="907.84754204957505"/>
    <n v="1795.34"/>
    <n v="0.24497309701783501"/>
    <n v="439.81"/>
    <n v="330"/>
    <n v="4.4404242424242426"/>
    <n v="0.33275757575757581"/>
    <n v="2041"/>
    <n v="330"/>
    <n v="9.8374794520547937"/>
    <n v="2.4872535398618494"/>
    <n v="5.4404242424242426"/>
    <n v="1.3327575757575758"/>
    <n v="2014"/>
    <x v="0"/>
  </r>
  <r>
    <n v="6628"/>
    <s v="汉寿花木兰店"/>
    <x v="0"/>
    <s v="直营"/>
    <m/>
    <x v="0"/>
    <d v="2016-11-28T00:00:00"/>
    <d v="2016-11-28T00:00:00"/>
    <n v="3579.08"/>
    <n v="0.24981065535393601"/>
    <n v="894.09232036416495"/>
    <n v="1789.54"/>
    <n v="0.27275165685036401"/>
    <n v="488.1"/>
    <n v="330"/>
    <n v="4.422848484848485"/>
    <n v="0.47909090909090923"/>
    <n v="1129"/>
    <n v="330"/>
    <n v="9.8056986301369857"/>
    <n v="2.4495680009977123"/>
    <n v="5.422848484848485"/>
    <n v="1.4790909090909092"/>
    <n v="2016"/>
    <x v="1"/>
  </r>
  <r>
    <n v="5134"/>
    <s v="沅江庆云山路店"/>
    <x v="0"/>
    <s v="直营"/>
    <m/>
    <x v="0"/>
    <d v="2010-03-27T00:00:00"/>
    <d v="2010-03-27T00:00:00"/>
    <n v="3546.52"/>
    <n v="0.26687556093849502"/>
    <n v="946.47951437959102"/>
    <n v="1773.26"/>
    <n v="0.352982642139337"/>
    <n v="625.92999999999995"/>
    <n v="330"/>
    <n v="4.3735151515151518"/>
    <n v="0.89675757575757564"/>
    <n v="3567"/>
    <n v="330"/>
    <n v="9.716493150684931"/>
    <n v="2.5930945599440851"/>
    <n v="5.3735151515151518"/>
    <n v="1.8967575757575756"/>
    <n v="2010"/>
    <x v="0"/>
  </r>
  <r>
    <n v="6929"/>
    <s v="抚州十字街店"/>
    <x v="5"/>
    <s v="直营"/>
    <m/>
    <x v="4"/>
    <d v="2017-07-29T00:00:00"/>
    <d v="2017-07-29T00:00:00"/>
    <n v="3544.2420000000002"/>
    <n v="0.26453267876206699"/>
    <n v="937.56783044102599"/>
    <n v="2726.34"/>
    <n v="0.31778134788764401"/>
    <n v="866.38"/>
    <n v="330"/>
    <n v="7.2616363636363648"/>
    <n v="1.6253939393939394"/>
    <n v="886"/>
    <n v="330"/>
    <n v="9.7102520547945215"/>
    <n v="2.5686789875096601"/>
    <n v="8.2616363636363648"/>
    <n v="2.6253939393939394"/>
    <n v="2017"/>
    <x v="2"/>
  </r>
  <r>
    <n v="8101"/>
    <s v="利川清源路二店"/>
    <x v="7"/>
    <s v="直营"/>
    <m/>
    <x v="0"/>
    <d v="2018-06-30T00:00:00"/>
    <d v="2018-06-30T00:00:00"/>
    <n v="3536.5784626003301"/>
    <n v="0.277567192146631"/>
    <n v="981.63815367022198"/>
    <n v="1576.49"/>
    <n v="0.31445172503472901"/>
    <n v="495.73"/>
    <n v="313"/>
    <n v="4.0367092651757188"/>
    <n v="0.58380191693290739"/>
    <n v="550"/>
    <n v="330"/>
    <n v="9.6892560619187122"/>
    <n v="2.6894195990964986"/>
    <n v="4.7772424242424245"/>
    <n v="1.5022121212121213"/>
    <n v="2018"/>
    <x v="4"/>
  </r>
  <r>
    <n v="8944"/>
    <s v="三河第十七店"/>
    <x v="9"/>
    <s v="控股"/>
    <s v="河北新兴"/>
    <x v="29"/>
    <d v="2015-01-01T00:00:00"/>
    <d v="2019-09-05T00:00:00"/>
    <n v="3524.5674603174598"/>
    <n v="0.266609145976823"/>
    <n v="939.68192053293797"/>
    <n v="264.5"/>
    <n v="0.23693761814744799"/>
    <n v="62.67"/>
    <n v="63"/>
    <n v="3.1984126984126986"/>
    <n v="-5.2380952380952639E-3"/>
    <n v="118"/>
    <n v="83"/>
    <n v="9.6563492063492049"/>
    <n v="2.5744710151587342"/>
    <n v="3.1867469879518073"/>
    <n v="0.75506024096385549"/>
    <n v="2015"/>
    <x v="0"/>
  </r>
  <r>
    <n v="9035"/>
    <s v="沧州小王庄店"/>
    <x v="9"/>
    <s v="控股"/>
    <s v="河北新兴"/>
    <x v="28"/>
    <d v="2014-11-01T00:00:00"/>
    <d v="2019-09-05T00:00:00"/>
    <n v="3521.3027380952399"/>
    <n v="0.218036789596876"/>
    <n v="767.77354421297503"/>
    <n v="176.17"/>
    <n v="0.46790032355111499"/>
    <n v="82.43"/>
    <n v="42"/>
    <n v="3.1945238095238091"/>
    <n v="0.96261904761904771"/>
    <n v="118"/>
    <n v="83"/>
    <n v="9.6474047619047667"/>
    <n v="2.1034891622273286"/>
    <n v="2.1225301204819274"/>
    <n v="0.99313253012048197"/>
    <n v="2014"/>
    <x v="0"/>
  </r>
  <r>
    <n v="6401"/>
    <s v="佳和金色水岸店"/>
    <x v="3"/>
    <s v="直营"/>
    <s v="江苏佳和"/>
    <x v="0"/>
    <d v="2016-06-22T00:00:00"/>
    <d v="2016-06-22T00:00:00"/>
    <n v="3518.4105"/>
    <n v="0.25867882725831398"/>
    <n v="910.13830195333799"/>
    <n v="2426.4899999999998"/>
    <n v="0.42308849407992599"/>
    <n v="1026.6199999999999"/>
    <n v="330"/>
    <n v="6.3529999999999998"/>
    <n v="2.1109696969696965"/>
    <n v="1288"/>
    <n v="330"/>
    <n v="9.6394808219178074"/>
    <n v="2.4935295943927067"/>
    <n v="7.3529999999999998"/>
    <n v="3.1109696969696965"/>
    <n v="2016"/>
    <x v="1"/>
  </r>
  <r>
    <n v="9050"/>
    <s v="沧州华北三期店"/>
    <x v="9"/>
    <s v="控股"/>
    <s v="河北新兴"/>
    <x v="28"/>
    <d v="2011-04-20T00:00:00"/>
    <d v="2019-09-05T00:00:00"/>
    <n v="3515.1439062499999"/>
    <n v="0.27871944698539097"/>
    <n v="979.73896562406696"/>
    <n v="133.99"/>
    <n v="0.24248078214792099"/>
    <n v="32.49"/>
    <n v="32"/>
    <n v="3.1871875000000003"/>
    <n v="1.5312500000000062E-2"/>
    <n v="118"/>
    <n v="83"/>
    <n v="9.6305312499999989"/>
    <n v="2.684216344175526"/>
    <n v="1.6143373493975905"/>
    <n v="0.39144578313253015"/>
    <n v="2011"/>
    <x v="0"/>
  </r>
  <r>
    <n v="6641"/>
    <s v="曲江阳岗南路店"/>
    <x v="6"/>
    <s v="直营"/>
    <m/>
    <x v="0"/>
    <d v="2016-12-31T00:00:00"/>
    <d v="2016-12-31T00:00:00"/>
    <n v="3504.4050000000002"/>
    <n v="0.26914508877211502"/>
    <n v="943.19339481844395"/>
    <n v="2336.27"/>
    <n v="0.285746082430541"/>
    <n v="667.58"/>
    <n v="330"/>
    <n v="6.0796060606060607"/>
    <n v="1.0229696969696973"/>
    <n v="1096"/>
    <n v="330"/>
    <n v="9.601109589041096"/>
    <n v="2.584091492653271"/>
    <n v="7.0796060606060607"/>
    <n v="2.0229696969696973"/>
    <n v="2016"/>
    <x v="1"/>
  </r>
  <r>
    <n v="8120"/>
    <s v="增城中坚豪庭店"/>
    <x v="6"/>
    <s v="收购"/>
    <m/>
    <x v="10"/>
    <d v="2018-06-29T00:00:00"/>
    <d v="2018-06-29T00:00:00"/>
    <n v="3497.01"/>
    <n v="0.27903058983907297"/>
    <n v="975.77276297313699"/>
    <n v="2331.34"/>
    <n v="0.257555740475435"/>
    <n v="600.45000000000005"/>
    <n v="330"/>
    <n v="6.0646666666666675"/>
    <n v="0.81954545454545458"/>
    <n v="551"/>
    <n v="330"/>
    <n v="9.5808493150684946"/>
    <n v="2.6733500355428412"/>
    <n v="7.0646666666666675"/>
    <n v="1.8195454545454546"/>
    <n v="2018"/>
    <x v="4"/>
  </r>
  <r>
    <n v="7660"/>
    <s v="宜昌西坝广场店"/>
    <x v="7"/>
    <s v="直营"/>
    <m/>
    <x v="0"/>
    <d v="2018-01-31T00:00:00"/>
    <d v="2018-01-31T00:00:00"/>
    <n v="3484.64"/>
    <n v="0.27977948252692297"/>
    <n v="974.93077599261699"/>
    <n v="2177.9"/>
    <n v="0.34645300518848399"/>
    <n v="754.54"/>
    <n v="330"/>
    <n v="5.5996969696969696"/>
    <n v="1.2864848484848483"/>
    <n v="700"/>
    <n v="330"/>
    <n v="9.546958904109589"/>
    <n v="2.6710432218975808"/>
    <n v="6.5996969696969696"/>
    <n v="2.2864848484848483"/>
    <n v="2018"/>
    <x v="4"/>
  </r>
  <r>
    <n v="5146"/>
    <s v="益阳大海塘店"/>
    <x v="0"/>
    <s v="直营"/>
    <m/>
    <x v="0"/>
    <d v="2010-06-26T00:00:00"/>
    <d v="2010-06-26T00:00:00"/>
    <n v="3479.46"/>
    <n v="0.26641949137498999"/>
    <n v="926.995963459623"/>
    <n v="1739.73"/>
    <n v="0.225345312203618"/>
    <n v="392.04"/>
    <n v="330"/>
    <n v="4.2719090909090909"/>
    <n v="0.18800000000000017"/>
    <n v="3476"/>
    <n v="330"/>
    <n v="9.5327671232876714"/>
    <n v="2.5397149683825289"/>
    <n v="5.2719090909090909"/>
    <n v="1.1880000000000002"/>
    <n v="2010"/>
    <x v="0"/>
  </r>
  <r>
    <n v="6397"/>
    <s v="佳和兴鸿一品店"/>
    <x v="3"/>
    <s v="直营"/>
    <s v="江苏佳和"/>
    <x v="0"/>
    <d v="2016-06-22T00:00:00"/>
    <d v="2016-06-22T00:00:00"/>
    <n v="3479.4490000000001"/>
    <n v="0.27387789244570399"/>
    <n v="952.94415899231205"/>
    <n v="2399.62"/>
    <n v="0.41635758995174199"/>
    <n v="999.1"/>
    <n v="330"/>
    <n v="6.2715757575757571"/>
    <n v="2.0275757575757578"/>
    <n v="1288"/>
    <n v="330"/>
    <n v="9.5327369863013693"/>
    <n v="2.6108059150474303"/>
    <n v="7.2715757575757571"/>
    <n v="3.0275757575757578"/>
    <n v="2016"/>
    <x v="1"/>
  </r>
  <r>
    <n v="8378"/>
    <s v="如东好一生店"/>
    <x v="3"/>
    <s v="控股"/>
    <s v="江苏如东"/>
    <x v="23"/>
    <d v="2008-03-21T00:00:00"/>
    <d v="2018-08-29T00:00:00"/>
    <n v="3465.1026597222199"/>
    <n v="0.27064136820568802"/>
    <n v="937.80012480039102"/>
    <n v="2356.9899999999998"/>
    <n v="0.27948782133144401"/>
    <n v="658.75"/>
    <n v="330"/>
    <n v="6.1423939393939389"/>
    <n v="0.9962121212121211"/>
    <n v="490"/>
    <n v="330"/>
    <n v="9.4934319444444384"/>
    <n v="2.5693154104120302"/>
    <n v="7.1423939393939389"/>
    <n v="1.9962121212121211"/>
    <n v="2008"/>
    <x v="0"/>
  </r>
  <r>
    <n v="8167"/>
    <s v="绿茵广场店"/>
    <x v="5"/>
    <s v="控股"/>
    <s v="江西天顺"/>
    <x v="18"/>
    <d v="2010-12-03T00:00:00"/>
    <d v="2018-10-22T00:00:00"/>
    <n v="3450.6980883484998"/>
    <n v="0.26032285173562097"/>
    <n v="898.29556683753594"/>
    <n v="1760.2"/>
    <n v="0.29147824110896497"/>
    <n v="513.05999999999995"/>
    <n v="266"/>
    <n v="5.617293233082707"/>
    <n v="0.92879699248120273"/>
    <n v="436"/>
    <n v="330"/>
    <n v="9.4539673653383556"/>
    <n v="2.4610837447603724"/>
    <n v="5.333939393939394"/>
    <n v="1.5547272727272725"/>
    <n v="2010"/>
    <x v="0"/>
  </r>
  <r>
    <n v="9006"/>
    <s v="沧州红卫店"/>
    <x v="9"/>
    <s v="控股"/>
    <s v="河北新兴"/>
    <x v="28"/>
    <d v="2016-04-01T00:00:00"/>
    <d v="2019-09-05T00:00:00"/>
    <n v="3437.86012820513"/>
    <n v="0.266609145976823"/>
    <n v="916.56495276854105"/>
    <n v="159.71"/>
    <n v="0.40993049902949102"/>
    <n v="65.47"/>
    <n v="39"/>
    <n v="3.095128205128205"/>
    <n v="0.67871794871794866"/>
    <n v="118"/>
    <n v="83"/>
    <n v="9.4187948717948764"/>
    <n v="2.5111368569001127"/>
    <n v="1.9242168674698796"/>
    <n v="0.78879518072289156"/>
    <n v="2016"/>
    <x v="1"/>
  </r>
  <r>
    <n v="8765"/>
    <s v="石家庄百益堂店"/>
    <x v="9"/>
    <s v="控股"/>
    <s v="河北新兴"/>
    <x v="26"/>
    <d v="2011-07-01T00:00:00"/>
    <d v="2019-09-07T00:00:00"/>
    <n v="3436.7730833333299"/>
    <n v="0.26148626023189497"/>
    <n v="898.66894082647195"/>
    <n v="245.63"/>
    <n v="0.23221919146684"/>
    <n v="57.04"/>
    <n v="60"/>
    <n v="3.0938333333333334"/>
    <n v="-4.933333333333334E-2"/>
    <n v="116"/>
    <n v="81"/>
    <n v="9.4158166666666574"/>
    <n v="2.4621066871958135"/>
    <n v="3.0324691358024691"/>
    <n v="0.70419753086419756"/>
    <n v="2011"/>
    <x v="0"/>
  </r>
  <r>
    <n v="7229"/>
    <s v="广生堂沙棉店"/>
    <x v="7"/>
    <s v="直营"/>
    <m/>
    <x v="0"/>
    <d v="2017-08-19T00:00:00"/>
    <d v="2017-08-19T00:00:00"/>
    <n v="3409.5680000000002"/>
    <n v="0.27832060897542799"/>
    <n v="948.95304210313202"/>
    <n v="2130.98"/>
    <n v="0.373973476991807"/>
    <n v="796.93"/>
    <n v="330"/>
    <n v="5.4575151515151514"/>
    <n v="1.4149393939393939"/>
    <n v="865"/>
    <n v="330"/>
    <n v="9.341282191780822"/>
    <n v="2.5998713482277589"/>
    <n v="6.4575151515151514"/>
    <n v="2.4149393939393939"/>
    <n v="2017"/>
    <x v="2"/>
  </r>
  <r>
    <n v="8906"/>
    <s v="武安第九店"/>
    <x v="9"/>
    <s v="控股"/>
    <s v="河北新兴"/>
    <x v="28"/>
    <d v="2015-06-01T00:00:00"/>
    <d v="2019-09-03T00:00:00"/>
    <n v="3406.0541379310298"/>
    <n v="0.27871944698539097"/>
    <n v="949.33352572644003"/>
    <n v="117.66"/>
    <n v="0.56399796022437498"/>
    <n v="66.36"/>
    <n v="29"/>
    <n v="3.0572413793103443"/>
    <n v="1.2882758620689656"/>
    <n v="120"/>
    <n v="85"/>
    <n v="9.3316551724137806"/>
    <n v="2.6009137691135344"/>
    <n v="1.384235294117647"/>
    <n v="0.78070588235294114"/>
    <n v="2015"/>
    <x v="0"/>
  </r>
  <r>
    <n v="8229"/>
    <s v="泰州市百姓人向阳店"/>
    <x v="3"/>
    <s v="控股"/>
    <s v="百姓人"/>
    <x v="21"/>
    <d v="2013-01-02T00:00:00"/>
    <d v="2019-04-18T00:00:00"/>
    <n v="3403.6613920372001"/>
    <n v="0.27782923703637702"/>
    <n v="945.636647679867"/>
    <n v="650.08000000000004"/>
    <n v="0.19396074329313301"/>
    <n v="126.09"/>
    <n v="106"/>
    <n v="5.1328301886792458"/>
    <n v="0.18952830188679259"/>
    <n v="258"/>
    <n v="223"/>
    <n v="9.3250997042115067"/>
    <n v="2.5907853361092248"/>
    <n v="2.915156950672646"/>
    <n v="0.56542600896860984"/>
    <n v="2013"/>
    <x v="0"/>
  </r>
  <r>
    <n v="8743"/>
    <s v="石家庄晋州欧景城店"/>
    <x v="9"/>
    <s v="控股"/>
    <s v="河北新兴"/>
    <x v="26"/>
    <d v="2015-06-01T00:00:00"/>
    <d v="2019-09-07T00:00:00"/>
    <n v="3395.3712903225801"/>
    <n v="0.222740073492283"/>
    <n v="756.28525074003903"/>
    <n v="250.76"/>
    <n v="-8.4941776997926304E-3"/>
    <n v="-2.13"/>
    <n v="62"/>
    <n v="3.0445161290322575"/>
    <n v="-1.0343548387096775"/>
    <n v="116"/>
    <n v="81"/>
    <n v="9.3023870967741917"/>
    <n v="2.072014385589148"/>
    <n v="3.0958024691358021"/>
    <n v="-2.6296296296296293E-2"/>
    <n v="2015"/>
    <x v="0"/>
  </r>
  <r>
    <n v="6165"/>
    <s v="南昌直冲巷店"/>
    <x v="5"/>
    <s v="直营"/>
    <m/>
    <x v="3"/>
    <d v="2015-12-12T00:00:00"/>
    <d v="2015-12-12T00:00:00"/>
    <n v="3394.5668051365201"/>
    <n v="0.27089032020413101"/>
    <n v="919.55528879774704"/>
    <n v="2974.69"/>
    <n v="0.33255902295701401"/>
    <n v="989.26"/>
    <n v="330"/>
    <n v="8.0142121212121218"/>
    <n v="1.9977575757575758"/>
    <n v="1481"/>
    <n v="330"/>
    <n v="9.300183027771288"/>
    <n v="2.5193295583499919"/>
    <n v="9.0142121212121218"/>
    <n v="2.9977575757575758"/>
    <n v="2015"/>
    <x v="0"/>
  </r>
  <r>
    <n v="6614"/>
    <s v="玖玖万源商城店"/>
    <x v="3"/>
    <s v="直营"/>
    <s v="江苏玖玖"/>
    <x v="0"/>
    <d v="2016-09-28T00:00:00"/>
    <d v="2016-09-28T00:00:00"/>
    <n v="3381.1244999999999"/>
    <n v="0.27675048356059301"/>
    <n v="935.72784035356801"/>
    <n v="2331.81"/>
    <n v="0.39908483109687298"/>
    <n v="930.59"/>
    <n v="330"/>
    <n v="6.0660909090909092"/>
    <n v="1.819969696969697"/>
    <n v="1190"/>
    <n v="330"/>
    <n v="9.2633547945205486"/>
    <n v="2.5636379187768985"/>
    <n v="7.0660909090909092"/>
    <n v="2.819969696969697"/>
    <n v="2016"/>
    <x v="1"/>
  </r>
  <r>
    <n v="8089"/>
    <s v="韶关新民路店"/>
    <x v="6"/>
    <s v="直营"/>
    <m/>
    <x v="0"/>
    <d v="2018-07-28T00:00:00"/>
    <d v="2018-07-28T00:00:00"/>
    <n v="3380.8076467648798"/>
    <n v="0.27550047042741499"/>
    <n v="931.41409710832795"/>
    <n v="330.5"/>
    <n v="0.35730711043872898"/>
    <n v="118.09"/>
    <n v="62"/>
    <n v="4.330645161290323"/>
    <n v="0.90467741935483881"/>
    <n v="522"/>
    <n v="330"/>
    <n v="9.2624867034654237"/>
    <n v="2.5518194441324051"/>
    <n v="1.0015151515151515"/>
    <n v="0.35784848484848486"/>
    <n v="2018"/>
    <x v="4"/>
  </r>
  <r>
    <n v="5537"/>
    <s v="津市建设路店"/>
    <x v="0"/>
    <s v="直营"/>
    <m/>
    <x v="0"/>
    <d v="2012-05-26T00:00:00"/>
    <d v="2012-05-26T00:00:00"/>
    <n v="3378.86"/>
    <n v="0.26526531147858501"/>
    <n v="896.29435034253197"/>
    <n v="1689.43"/>
    <n v="0.28394784039587301"/>
    <n v="479.71"/>
    <n v="330"/>
    <n v="4.1194848484848485"/>
    <n v="0.45366666666666666"/>
    <n v="2776"/>
    <n v="330"/>
    <n v="9.2571506849315064"/>
    <n v="2.4556009598425534"/>
    <n v="5.1194848484848485"/>
    <n v="1.4536666666666667"/>
    <n v="2012"/>
    <x v="0"/>
  </r>
  <r>
    <n v="7116"/>
    <s v="宜昌西坝建设路店"/>
    <x v="7"/>
    <s v="直营"/>
    <m/>
    <x v="0"/>
    <d v="2016-06-25T00:00:00"/>
    <d v="2016-06-25T00:00:00"/>
    <n v="3376.7040000000002"/>
    <n v="0.278007404264278"/>
    <n v="938.748714008805"/>
    <n v="2110.44"/>
    <n v="0.34807433520971898"/>
    <n v="734.59"/>
    <n v="330"/>
    <n v="5.3952727272727277"/>
    <n v="1.2260303030303032"/>
    <n v="1285"/>
    <n v="330"/>
    <n v="9.2512438356164388"/>
    <n v="2.5719142849556302"/>
    <n v="6.3952727272727277"/>
    <n v="2.2260303030303032"/>
    <n v="2016"/>
    <x v="1"/>
  </r>
  <r>
    <n v="6831"/>
    <s v="利川同安国泰大厦店"/>
    <x v="7"/>
    <s v="收购"/>
    <s v="湖北利川"/>
    <x v="7"/>
    <d v="2009-10-01T00:00:00"/>
    <d v="2017-05-24T00:00:00"/>
    <n v="3372.9920000000002"/>
    <n v="0.27950044257331402"/>
    <n v="942.75275679624701"/>
    <n v="2108.12"/>
    <n v="0.36490806974934997"/>
    <n v="769.27"/>
    <n v="330"/>
    <n v="5.3882424242424243"/>
    <n v="1.3311212121212121"/>
    <n v="952"/>
    <n v="330"/>
    <n v="9.2410739726027398"/>
    <n v="2.5828842651951973"/>
    <n v="6.3882424242424243"/>
    <n v="2.3311212121212121"/>
    <n v="2009"/>
    <x v="0"/>
  </r>
  <r>
    <n v="8072"/>
    <s v="进贤大道帝亚世豪店"/>
    <x v="5"/>
    <s v="直营"/>
    <m/>
    <x v="4"/>
    <d v="2018-07-28T00:00:00"/>
    <d v="2018-07-28T00:00:00"/>
    <n v="3357.8412705289402"/>
    <n v="0.27576859031212703"/>
    <n v="925.98715366564602"/>
    <n v="1862.34"/>
    <n v="0.227960522783165"/>
    <n v="424.54"/>
    <n v="312"/>
    <n v="4.9690384615384611"/>
    <n v="0.36070512820512834"/>
    <n v="522"/>
    <n v="330"/>
    <n v="9.1995651247368233"/>
    <n v="2.5369511059332766"/>
    <n v="5.6434545454545448"/>
    <n v="1.2864848484848486"/>
    <n v="2018"/>
    <x v="4"/>
  </r>
  <r>
    <n v="8183"/>
    <s v="绿洲花园店"/>
    <x v="5"/>
    <s v="控股"/>
    <s v="江西天顺"/>
    <x v="18"/>
    <d v="2012-09-27T00:00:00"/>
    <d v="2018-10-23T00:00:00"/>
    <n v="3355.2573905536501"/>
    <n v="0.26032285173562097"/>
    <n v="873.45017221594503"/>
    <n v="1717.95"/>
    <n v="0.413393870601589"/>
    <n v="710.19"/>
    <n v="267"/>
    <n v="5.4342696629213485"/>
    <n v="1.6598876404494383"/>
    <n v="435"/>
    <n v="330"/>
    <n v="9.1924860015168495"/>
    <n v="2.3930141704546437"/>
    <n v="5.205909090909091"/>
    <n v="2.1520909090909091"/>
    <n v="2012"/>
    <x v="0"/>
  </r>
  <r>
    <n v="5466"/>
    <s v="双峰工农坪店"/>
    <x v="4"/>
    <s v="直营"/>
    <m/>
    <x v="0"/>
    <d v="2011-12-25T00:00:00"/>
    <d v="2011-12-25T00:00:00"/>
    <n v="3351.1907222222198"/>
    <n v="0.24273229073529301"/>
    <n v="813.44220069586095"/>
    <n v="1116.6500000000001"/>
    <n v="0.30267317422648099"/>
    <n v="337.98"/>
    <n v="225"/>
    <n v="3.9628888888888891"/>
    <n v="0.50213333333333332"/>
    <n v="2929"/>
    <n v="330"/>
    <n v="9.1813444444444379"/>
    <n v="2.2286087690297558"/>
    <n v="3.3837878787878792"/>
    <n v="1.0241818181818183"/>
    <n v="2011"/>
    <x v="0"/>
  </r>
  <r>
    <n v="5795"/>
    <s v="进贤云桥路店"/>
    <x v="5"/>
    <s v="直营"/>
    <m/>
    <x v="3"/>
    <d v="2014-07-05T00:00:00"/>
    <d v="2014-07-05T00:00:00"/>
    <n v="3348.8649999999998"/>
    <n v="0.27515391315585103"/>
    <n v="921.453309380669"/>
    <n v="2576.0500000000002"/>
    <n v="0.28225383824071698"/>
    <n v="727.1"/>
    <n v="330"/>
    <n v="6.8062121212121216"/>
    <n v="1.2033333333333336"/>
    <n v="2006"/>
    <n v="330"/>
    <n v="9.1749726027397251"/>
    <n v="2.5245296147415588"/>
    <n v="7.8062121212121216"/>
    <n v="2.2033333333333336"/>
    <n v="2014"/>
    <x v="0"/>
  </r>
  <r>
    <n v="8779"/>
    <s v="石家庄高邑新城大街店"/>
    <x v="9"/>
    <s v="控股"/>
    <s v="河北新兴"/>
    <x v="42"/>
    <d v="2011-12-08T00:00:00"/>
    <d v="2019-09-07T00:00:00"/>
    <n v="3342.4819696969698"/>
    <n v="0.276194552909169"/>
    <n v="923.17531322741297"/>
    <n v="262.77999999999997"/>
    <n v="0.234302458330162"/>
    <n v="61.57"/>
    <n v="66"/>
    <n v="2.981515151515151"/>
    <n v="-6.7121212121212137E-2"/>
    <n v="116"/>
    <n v="81"/>
    <n v="9.1574848484848488"/>
    <n v="2.5292474334997617"/>
    <n v="3.2441975308641973"/>
    <n v="0.7601234567901235"/>
    <n v="2011"/>
    <x v="0"/>
  </r>
  <r>
    <n v="8900"/>
    <s v="武安第三店"/>
    <x v="9"/>
    <s v="控股"/>
    <s v="河北新兴"/>
    <x v="28"/>
    <d v="2012-05-01T00:00:00"/>
    <d v="2019-09-03T00:00:00"/>
    <n v="3335.86772727273"/>
    <n v="0.266609145976823"/>
    <n v="889.37284585982695"/>
    <n v="131.13"/>
    <n v="0.51147716007015898"/>
    <n v="67.069999999999993"/>
    <n v="33"/>
    <n v="2.9736363636363636"/>
    <n v="1.0324242424242422"/>
    <n v="120"/>
    <n v="85"/>
    <n v="9.1393636363636439"/>
    <n v="2.4366379338625395"/>
    <n v="1.5427058823529411"/>
    <n v="0.7890588235294117"/>
    <n v="2012"/>
    <x v="0"/>
  </r>
  <r>
    <n v="6279"/>
    <s v="乡亲始兴文化路店"/>
    <x v="6"/>
    <s v="直营"/>
    <s v="韶关乡亲"/>
    <x v="0"/>
    <d v="2016-03-26T00:00:00"/>
    <d v="2016-03-26T00:00:00"/>
    <n v="3323.3850000000002"/>
    <n v="0.277343237886025"/>
    <n v="921.71835664184698"/>
    <n v="2215.59"/>
    <n v="0.32408974584647898"/>
    <n v="718.05"/>
    <n v="330"/>
    <n v="5.713909090909091"/>
    <n v="1.1759090909090908"/>
    <n v="1376"/>
    <n v="330"/>
    <n v="9.1051643835616449"/>
    <n v="2.5252557716214987"/>
    <n v="6.713909090909091"/>
    <n v="2.1759090909090908"/>
    <n v="2016"/>
    <x v="1"/>
  </r>
  <r>
    <n v="6843"/>
    <s v="利川同安清源路一店"/>
    <x v="7"/>
    <s v="收购"/>
    <s v="湖北利川"/>
    <x v="7"/>
    <d v="2016-04-01T00:00:00"/>
    <d v="2017-05-24T00:00:00"/>
    <n v="3322.64"/>
    <n v="0.27556291677985001"/>
    <n v="915.59636980940104"/>
    <n v="2076.65"/>
    <n v="0.29459947511617302"/>
    <n v="611.78"/>
    <n v="330"/>
    <n v="5.292878787878788"/>
    <n v="0.8538787878787879"/>
    <n v="952"/>
    <n v="330"/>
    <n v="9.1031232876712327"/>
    <n v="2.5084832049572632"/>
    <n v="6.292878787878788"/>
    <n v="1.8538787878787879"/>
    <n v="2016"/>
    <x v="1"/>
  </r>
  <r>
    <n v="6946"/>
    <s v="武汉百步亭店"/>
    <x v="8"/>
    <s v="直营"/>
    <m/>
    <x v="9"/>
    <d v="2013-08-24T00:00:00"/>
    <d v="2013-08-24T00:00:00"/>
    <n v="3299.442"/>
    <n v="0.24292544862842599"/>
    <n v="801.518428073471"/>
    <n v="2869.08"/>
    <n v="0.32108899019894899"/>
    <n v="921.23"/>
    <n v="330"/>
    <n v="7.6941818181818178"/>
    <n v="1.7916060606060609"/>
    <n v="2321"/>
    <n v="330"/>
    <n v="9.0395671232876715"/>
    <n v="2.1959408988314273"/>
    <n v="8.6941818181818178"/>
    <n v="2.7916060606060609"/>
    <n v="2013"/>
    <x v="0"/>
  </r>
  <r>
    <n v="6250"/>
    <s v="东乡舒同东路店"/>
    <x v="5"/>
    <s v="直营"/>
    <m/>
    <x v="9"/>
    <d v="2016-05-14T00:00:00"/>
    <d v="2016-05-14T00:00:00"/>
    <n v="3297.502"/>
    <n v="0.27477745438699702"/>
    <n v="906.07920539603106"/>
    <n v="2536.54"/>
    <n v="0.235533443194273"/>
    <n v="597.44000000000005"/>
    <n v="330"/>
    <n v="6.6864848484848487"/>
    <n v="0.81042424242424249"/>
    <n v="1327"/>
    <n v="330"/>
    <n v="9.0342520547945195"/>
    <n v="2.4824087819069343"/>
    <n v="7.6864848484848487"/>
    <n v="1.8104242424242425"/>
    <n v="2016"/>
    <x v="1"/>
  </r>
  <r>
    <n v="7839"/>
    <s v="永州清桥路店"/>
    <x v="1"/>
    <s v="直营"/>
    <m/>
    <x v="0"/>
    <d v="2018-05-26T00:00:00"/>
    <d v="2018-05-26T00:00:00"/>
    <n v="3296.0063762376199"/>
    <n v="0.26627086795747901"/>
    <n v="877.63047859417702"/>
    <n v="403.56"/>
    <n v="0.229185251263753"/>
    <n v="92.49"/>
    <n v="101"/>
    <n v="2.9956435643564356"/>
    <n v="-8.4257425742574332E-2"/>
    <n v="585"/>
    <n v="330"/>
    <n v="9.0301544554455333"/>
    <n v="2.4044670646415809"/>
    <n v="1.2229090909090909"/>
    <n v="0.28027272727272728"/>
    <n v="2018"/>
    <x v="4"/>
  </r>
  <r>
    <n v="7114"/>
    <s v="宜昌香格里拉店"/>
    <x v="7"/>
    <s v="直营"/>
    <m/>
    <x v="0"/>
    <d v="2016-05-21T00:00:00"/>
    <d v="2016-05-21T00:00:00"/>
    <n v="3278.672"/>
    <n v="0.27454648034032603"/>
    <n v="900.14785779037697"/>
    <n v="2049.17"/>
    <n v="0.28927321793701799"/>
    <n v="592.77"/>
    <n v="330"/>
    <n v="5.2096060606060606"/>
    <n v="0.79627272727272724"/>
    <n v="1320"/>
    <n v="330"/>
    <n v="8.9826630136986303"/>
    <n v="2.4661585144941833"/>
    <n v="6.2096060606060606"/>
    <n v="1.7962727272727272"/>
    <n v="2016"/>
    <x v="1"/>
  </r>
  <r>
    <n v="5674"/>
    <s v="安乡文艺路店"/>
    <x v="0"/>
    <s v="直营"/>
    <m/>
    <x v="0"/>
    <d v="2013-09-28T00:00:00"/>
    <d v="2013-09-28T00:00:00"/>
    <n v="3256.18"/>
    <n v="0.25583000420094099"/>
    <n v="833.02854307901998"/>
    <n v="1628.09"/>
    <n v="0.33794814782966498"/>
    <n v="550.21"/>
    <n v="330"/>
    <n v="3.9336060606060608"/>
    <n v="0.66730303030303051"/>
    <n v="2286"/>
    <n v="330"/>
    <n v="8.9210410958904109"/>
    <n v="2.2822699810384108"/>
    <n v="4.9336060606060608"/>
    <n v="1.6673030303030305"/>
    <n v="2013"/>
    <x v="0"/>
  </r>
  <r>
    <n v="7671"/>
    <s v="广生堂崇文店"/>
    <x v="7"/>
    <s v="收购"/>
    <s v="沙市心连心"/>
    <x v="16"/>
    <s v="2013年"/>
    <d v="2018-02-10T00:00:00"/>
    <n v="3253.4560000000001"/>
    <n v="0.27731974549666799"/>
    <n v="902.24758990460703"/>
    <n v="2033.41"/>
    <n v="0.35773897049783399"/>
    <n v="727.43"/>
    <n v="330"/>
    <n v="5.1618484848484849"/>
    <n v="1.204333333333333"/>
    <n v="690"/>
    <n v="330"/>
    <n v="8.9135780821917816"/>
    <n v="2.4719112052181016"/>
    <n v="6.1618484848484849"/>
    <n v="2.204333333333333"/>
    <n v="2013"/>
    <x v="0"/>
  </r>
  <r>
    <n v="6269"/>
    <s v="乡亲工业中路店"/>
    <x v="6"/>
    <s v="直营"/>
    <s v="韶关乡亲"/>
    <x v="0"/>
    <d v="2016-03-26T00:00:00"/>
    <d v="2016-03-26T00:00:00"/>
    <n v="3241.875"/>
    <n v="0.27739329516970501"/>
    <n v="899.27438877828695"/>
    <n v="2161.25"/>
    <n v="0.30516136495083901"/>
    <n v="659.53"/>
    <n v="330"/>
    <n v="5.5492424242424239"/>
    <n v="0.99857575757575745"/>
    <n v="1376"/>
    <n v="330"/>
    <n v="8.881849315068493"/>
    <n v="2.4637654487076355"/>
    <n v="6.5492424242424239"/>
    <n v="1.9985757575757575"/>
    <n v="2016"/>
    <x v="1"/>
  </r>
  <r>
    <n v="5049"/>
    <s v="临澧兴隆街店"/>
    <x v="0"/>
    <s v="直营"/>
    <m/>
    <x v="0"/>
    <d v="2007-03-08T00:00:00"/>
    <d v="2007-03-08T00:00:00"/>
    <n v="3241.6779413650402"/>
    <n v="0.26687556093849502"/>
    <n v="865.12461898374204"/>
    <n v="1266.8499999999999"/>
    <n v="0.36801515570114901"/>
    <n v="466.22"/>
    <n v="323"/>
    <n v="2.9221362229102166"/>
    <n v="0.44340557275541803"/>
    <n v="4682"/>
    <n v="330"/>
    <n v="8.8813094283973708"/>
    <n v="2.3702044355718961"/>
    <n v="3.8389393939393939"/>
    <n v="1.4127878787878789"/>
    <n v="2007"/>
    <x v="0"/>
  </r>
  <r>
    <n v="9014"/>
    <s v="沧州同康店"/>
    <x v="9"/>
    <s v="控股"/>
    <s v="河北新兴"/>
    <x v="28"/>
    <d v="2016-06-05T00:00:00"/>
    <d v="2019-09-05T00:00:00"/>
    <n v="3225.8275581395401"/>
    <n v="0.27871944698539097"/>
    <n v="899.10087307488504"/>
    <n v="165.23"/>
    <n v="0.34067663257277703"/>
    <n v="56.29"/>
    <n v="43"/>
    <n v="2.8425581395348836"/>
    <n v="0.30906976744186054"/>
    <n v="118"/>
    <n v="83"/>
    <n v="8.8378837209302468"/>
    <n v="2.4632900632188632"/>
    <n v="1.9907228915662649"/>
    <n v="0.67819277108433729"/>
    <n v="2016"/>
    <x v="1"/>
  </r>
  <r>
    <n v="9192"/>
    <s v="南县世纪康锦恒店"/>
    <x v="0"/>
    <s v="收购"/>
    <s v="南县世纪康"/>
    <x v="32"/>
    <d v="2018-11-16T00:00:00"/>
    <d v="2018-11-16T00:00:00"/>
    <n v="3208.1570185787"/>
    <n v="0.26687556093849502"/>
    <n v="856.17870391196004"/>
    <n v="1106.25"/>
    <n v="0.29316158192090402"/>
    <n v="324.31"/>
    <n v="285"/>
    <n v="2.8815789473684212"/>
    <n v="0.13792982456140357"/>
    <n v="411"/>
    <n v="330"/>
    <n v="8.7894712837772602"/>
    <n v="2.3456950792108495"/>
    <n v="3.3522727272727271"/>
    <n v="0.98275757575757572"/>
    <n v="2018"/>
    <x v="4"/>
  </r>
  <r>
    <n v="6730"/>
    <s v="南昌塔子桥南路店"/>
    <x v="5"/>
    <s v="直营"/>
    <m/>
    <x v="3"/>
    <d v="2017-02-18T00:00:00"/>
    <d v="2017-02-18T00:00:00"/>
    <n v="3196.6572007693999"/>
    <n v="0.26925793400241099"/>
    <n v="860.72531359310005"/>
    <n v="2801.26"/>
    <n v="0.43574677109586402"/>
    <n v="1220.6400000000001"/>
    <n v="330"/>
    <n v="7.488666666666667"/>
    <n v="2.6989090909090914"/>
    <n v="1047"/>
    <n v="330"/>
    <n v="8.7579649336147938"/>
    <n v="2.3581515440906853"/>
    <n v="8.488666666666667"/>
    <n v="3.6989090909090914"/>
    <n v="2017"/>
    <x v="2"/>
  </r>
  <r>
    <n v="8809"/>
    <s v="新兴连锁五店"/>
    <x v="9"/>
    <s v="控股"/>
    <s v="河北新兴"/>
    <x v="26"/>
    <d v="2000-05-18T00:00:00"/>
    <d v="2019-09-07T00:00:00"/>
    <n v="3177.0168831168799"/>
    <n v="0.27520377715156102"/>
    <n v="874.32704630804596"/>
    <n v="291.39999999999998"/>
    <n v="3.31503088538092E-2"/>
    <n v="9.66"/>
    <n v="77"/>
    <n v="2.784415584415584"/>
    <n v="-0.87454545454545451"/>
    <n v="116"/>
    <n v="81"/>
    <n v="8.7041558441558351"/>
    <n v="2.395416565227523"/>
    <n v="3.5975308641975308"/>
    <n v="0.11925925925925926"/>
    <n v="2000"/>
    <x v="0"/>
  </r>
  <r>
    <n v="7310"/>
    <s v="武汉永安大道分店"/>
    <x v="8"/>
    <s v="直营"/>
    <m/>
    <x v="3"/>
    <d v="2017-09-16T00:00:00"/>
    <d v="2017-09-16T00:00:00"/>
    <n v="3176.5949999999998"/>
    <n v="0.26690086492179499"/>
    <n v="847.83595300624904"/>
    <n v="2117.73"/>
    <n v="0.35549857630576098"/>
    <n v="752.85"/>
    <n v="330"/>
    <n v="5.4173636363636364"/>
    <n v="1.2813636363636363"/>
    <n v="837"/>
    <n v="330"/>
    <n v="8.7029999999999994"/>
    <n v="2.3228382274143811"/>
    <n v="6.4173636363636364"/>
    <n v="2.2813636363636363"/>
    <n v="2017"/>
    <x v="2"/>
  </r>
  <r>
    <n v="8024"/>
    <s v="益阳欣百康赫山店"/>
    <x v="0"/>
    <s v="收购"/>
    <s v="益阳欣百康"/>
    <x v="19"/>
    <d v="2006-03-25T00:00:00"/>
    <d v="2018-07-19T00:00:00"/>
    <n v="3174.0314868804699"/>
    <n v="0.26687556093849502"/>
    <n v="847.07143349767"/>
    <n v="1491.36"/>
    <n v="0.34013249651325"/>
    <n v="507.26"/>
    <n v="330"/>
    <n v="3.5192727272727273"/>
    <n v="0.53715151515151516"/>
    <n v="531"/>
    <n v="330"/>
    <n v="8.6959766763848485"/>
    <n v="2.3207436534182739"/>
    <n v="4.5192727272727273"/>
    <n v="1.5371515151515152"/>
    <n v="2006"/>
    <x v="0"/>
  </r>
  <r>
    <n v="5525"/>
    <s v="株洲县步行街店"/>
    <x v="4"/>
    <s v="直营"/>
    <m/>
    <x v="0"/>
    <d v="2012-04-28T00:00:00"/>
    <d v="2012-04-28T00:00:00"/>
    <n v="3162.06"/>
    <n v="0.235466322287602"/>
    <n v="744.55863905273497"/>
    <n v="1756.7"/>
    <n v="0.22849661296749599"/>
    <n v="401.4"/>
    <n v="330"/>
    <n v="4.3233333333333333"/>
    <n v="0.21636363636363631"/>
    <n v="2804"/>
    <n v="330"/>
    <n v="8.6631780821917808"/>
    <n v="2.03988668233626"/>
    <n v="5.3233333333333333"/>
    <n v="1.2163636363636363"/>
    <n v="2012"/>
    <x v="0"/>
  </r>
  <r>
    <n v="9028"/>
    <s v="沧州康福祥店"/>
    <x v="9"/>
    <s v="控股"/>
    <s v="河北新兴"/>
    <x v="28"/>
    <d v="2017-04-11T00:00:00"/>
    <d v="2019-09-05T00:00:00"/>
    <n v="3155.2607499999999"/>
    <n v="0.266609145976823"/>
    <n v="841.22137389168995"/>
    <n v="150.34"/>
    <n v="0.212584807769057"/>
    <n v="31.96"/>
    <n v="40"/>
    <n v="2.7585000000000002"/>
    <n v="-0.20099999999999996"/>
    <n v="118"/>
    <n v="83"/>
    <n v="8.6445500000000006"/>
    <n v="2.304716092853945"/>
    <n v="1.8113253012048194"/>
    <n v="0.38506024096385544"/>
    <n v="2017"/>
    <x v="2"/>
  </r>
  <r>
    <n v="7096"/>
    <s v="宜昌广福堂东湖店"/>
    <x v="7"/>
    <s v="直营"/>
    <s v="鄂中广福堂"/>
    <x v="0"/>
    <d v="2015-08-16T00:00:00"/>
    <d v="2015-08-16T00:00:00"/>
    <n v="3138.9760000000001"/>
    <n v="0.27251958189561099"/>
    <n v="855.43242710035702"/>
    <n v="1961.86"/>
    <n v="0.31614896068017101"/>
    <n v="620.24"/>
    <n v="330"/>
    <n v="4.9450303030303031"/>
    <n v="0.87951515151515158"/>
    <n v="1599"/>
    <n v="330"/>
    <n v="8.5999342465753426"/>
    <n v="2.3436504852064575"/>
    <n v="5.9450303030303031"/>
    <n v="1.8795151515151516"/>
    <n v="2015"/>
    <x v="0"/>
  </r>
  <r>
    <n v="8017"/>
    <s v="萍乡步步高店"/>
    <x v="5"/>
    <s v="控股"/>
    <s v="江西天顺"/>
    <x v="18"/>
    <d v="2007-07-28T00:00:00"/>
    <d v="2018-10-23T00:00:00"/>
    <n v="3117.1321537645999"/>
    <n v="0.266531774460601"/>
    <n v="830.81476417107297"/>
    <n v="1560.16"/>
    <n v="0.257588965234335"/>
    <n v="401.88"/>
    <n v="261"/>
    <n v="4.977624521072797"/>
    <n v="0.53977011494252869"/>
    <n v="435"/>
    <n v="330"/>
    <n v="8.5400880925057532"/>
    <n v="2.2762048333454055"/>
    <n v="4.7277575757575763"/>
    <n v="1.2178181818181819"/>
    <n v="2007"/>
    <x v="0"/>
  </r>
  <r>
    <n v="7266"/>
    <s v="增城观翠路一店"/>
    <x v="6"/>
    <s v="收购"/>
    <s v="益荔康信"/>
    <x v="10"/>
    <d v="2013-10-31T00:00:00"/>
    <d v="2018-05-28T00:00:00"/>
    <n v="3095.04"/>
    <n v="0.26837697603508798"/>
    <n v="830.63747590763899"/>
    <n v="2063.36"/>
    <n v="0.16796875"/>
    <n v="346.58"/>
    <n v="330"/>
    <n v="5.2526060606060607"/>
    <n v="5.02424242424242E-2"/>
    <n v="583"/>
    <n v="330"/>
    <n v="8.4795616438356163"/>
    <n v="2.2757191120757234"/>
    <n v="6.2526060606060607"/>
    <n v="1.0502424242424242"/>
    <n v="2013"/>
    <x v="0"/>
  </r>
  <r>
    <n v="5675"/>
    <s v="安乡五总民主街店"/>
    <x v="0"/>
    <s v="直营"/>
    <m/>
    <x v="0"/>
    <d v="2013-09-28T00:00:00"/>
    <d v="2013-09-28T00:00:00"/>
    <n v="3080.12"/>
    <n v="0.26507114267607901"/>
    <n v="816.45092797944403"/>
    <n v="1540.06"/>
    <n v="0.25287326467799998"/>
    <n v="389.44"/>
    <n v="330"/>
    <n v="3.6668484848484848"/>
    <n v="0.18012121212121213"/>
    <n v="2286"/>
    <n v="330"/>
    <n v="8.4386849315068488"/>
    <n v="2.2368518574779288"/>
    <n v="4.6668484848484848"/>
    <n v="1.1801212121212121"/>
    <n v="2013"/>
    <x v="0"/>
  </r>
  <r>
    <n v="7273"/>
    <s v="增城荔乡路店"/>
    <x v="6"/>
    <s v="收购"/>
    <s v="益荔康信"/>
    <x v="10"/>
    <d v="2010-01-25T00:00:00"/>
    <d v="2018-05-28T00:00:00"/>
    <n v="3046.29"/>
    <n v="0.27647970362823598"/>
    <n v="842.23735636565902"/>
    <n v="2030.86"/>
    <n v="0.20200801630836199"/>
    <n v="410.25"/>
    <n v="330"/>
    <n v="5.1541212121212121"/>
    <n v="0.24318181818181817"/>
    <n v="583"/>
    <n v="330"/>
    <n v="8.3460000000000001"/>
    <n v="2.3074996064812576"/>
    <n v="6.1541212121212121"/>
    <n v="1.2431818181818182"/>
    <n v="2010"/>
    <x v="0"/>
  </r>
  <r>
    <n v="8267"/>
    <s v="永州凤凰园市场店"/>
    <x v="1"/>
    <s v="直营"/>
    <m/>
    <x v="0"/>
    <d v="2018-07-31T00:00:00"/>
    <d v="2018-07-31T00:00:00"/>
    <n v="3039.1963827160498"/>
    <n v="0.27"/>
    <n v="820.58302333333302"/>
    <n v="298.43"/>
    <n v="0.151727373253359"/>
    <n v="45.28"/>
    <n v="81"/>
    <n v="2.684320987654321"/>
    <n v="-0.44098765432098763"/>
    <n v="519"/>
    <n v="330"/>
    <n v="8.3265654320987661"/>
    <n v="2.2481726666666657"/>
    <n v="0.90433333333333332"/>
    <n v="0.1372121212121212"/>
    <n v="2018"/>
    <x v="4"/>
  </r>
  <r>
    <n v="8109"/>
    <s v="微信药店"/>
    <x v="5"/>
    <s v="控股"/>
    <s v="江西天顺"/>
    <x v="18"/>
    <d v="2018-01-21T00:00:00"/>
    <d v="2018-08-24T00:00:00"/>
    <n v="3032.4753602636001"/>
    <n v="0.26709416746850501"/>
    <n v="809.95648171836001"/>
    <n v="1552.68"/>
    <n v="0.30953577040987201"/>
    <n v="480.61"/>
    <n v="267"/>
    <n v="4.8152808988764049"/>
    <n v="0.8000374531835206"/>
    <n v="495"/>
    <n v="330"/>
    <n v="8.3081516719550681"/>
    <n v="2.2190588540229039"/>
    <n v="4.7050909090909094"/>
    <n v="1.4563939393939394"/>
    <n v="2018"/>
    <x v="4"/>
  </r>
  <r>
    <n v="8981"/>
    <s v="沧州五金城店"/>
    <x v="9"/>
    <s v="控股"/>
    <s v="河北新兴"/>
    <x v="29"/>
    <d v="2018-04-12T00:00:00"/>
    <d v="2019-09-05T00:00:00"/>
    <n v="3012.2059523809498"/>
    <n v="0.27871944698539097"/>
    <n v="839.56037725372198"/>
    <n v="150.69999999999999"/>
    <n v="0.22528201725281999"/>
    <n v="33.950000000000003"/>
    <n v="42"/>
    <n v="2.5880952380952378"/>
    <n v="-0.19166666666666665"/>
    <n v="118"/>
    <n v="83"/>
    <n v="8.2526190476190404"/>
    <n v="2.3001654171334849"/>
    <n v="1.8156626506024096"/>
    <n v="0.40903614457831328"/>
    <n v="2018"/>
    <x v="4"/>
  </r>
  <r>
    <n v="7187"/>
    <s v="孝感市环城路店"/>
    <x v="8"/>
    <s v="收购"/>
    <s v="湖北孝感"/>
    <x v="52"/>
    <d v="2009-04-15T00:00:00"/>
    <d v="2017-06-29T00:00:00"/>
    <n v="3004.2750000000001"/>
    <n v="0.26690086492179499"/>
    <n v="801.84359596292597"/>
    <n v="2002.85"/>
    <n v="0.28192825224055701"/>
    <n v="564.66"/>
    <n v="330"/>
    <n v="5.0692424242424243"/>
    <n v="0.711090909090909"/>
    <n v="916"/>
    <n v="330"/>
    <n v="8.2308904109589047"/>
    <n v="2.1968317697614412"/>
    <n v="6.0692424242424243"/>
    <n v="1.711090909090909"/>
    <n v="2009"/>
    <x v="0"/>
  </r>
  <r>
    <n v="6213"/>
    <s v="南京朝天宫西街店"/>
    <x v="3"/>
    <s v="直营"/>
    <s v="江苏开心"/>
    <x v="0"/>
    <d v="2016-03-22T00:00:00"/>
    <d v="2016-03-22T00:00:00"/>
    <n v="2981.8670000000002"/>
    <n v="0.278821742770129"/>
    <n v="831.40935364873599"/>
    <n v="2056.46"/>
    <n v="0.29512365910350802"/>
    <n v="606.91"/>
    <n v="330"/>
    <n v="5.2316969696969702"/>
    <n v="0.83912121212121193"/>
    <n v="1380"/>
    <n v="330"/>
    <n v="8.169498630136987"/>
    <n v="2.2778338456129754"/>
    <n v="6.2316969696969702"/>
    <n v="1.8391212121212119"/>
    <n v="2016"/>
    <x v="1"/>
  </r>
  <r>
    <n v="7471"/>
    <s v="乐昌东方家园店"/>
    <x v="6"/>
    <s v="直营"/>
    <m/>
    <x v="0"/>
    <d v="2017-12-16T00:00:00"/>
    <d v="2017-12-16T00:00:00"/>
    <n v="2957.8998097410499"/>
    <n v="0.27863354977160498"/>
    <n v="824.17012385690396"/>
    <n v="1156.6300000000001"/>
    <n v="0.25282069460415202"/>
    <n v="292.42"/>
    <n v="248"/>
    <n v="3.6638306451612905"/>
    <n v="0.17911290322580653"/>
    <n v="746"/>
    <n v="330"/>
    <n v="8.1038350951809583"/>
    <n v="2.2580003393339836"/>
    <n v="3.5049393939393942"/>
    <n v="0.8861212121212122"/>
    <n v="2017"/>
    <x v="2"/>
  </r>
  <r>
    <n v="6412"/>
    <s v="佳和运河明珠店"/>
    <x v="3"/>
    <s v="直营"/>
    <s v="江苏佳和"/>
    <x v="0"/>
    <d v="2016-06-22T00:00:00"/>
    <d v="2016-06-22T00:00:00"/>
    <n v="2948.1979999999999"/>
    <n v="0.27861966447525899"/>
    <n v="821.42593756662995"/>
    <n v="2033.24"/>
    <n v="0.379542011764474"/>
    <n v="771.7"/>
    <n v="330"/>
    <n v="5.1613333333333333"/>
    <n v="1.3384848484848488"/>
    <n v="1288"/>
    <n v="330"/>
    <n v="8.0772547945205471"/>
    <n v="2.2504820207304932"/>
    <n v="6.1613333333333333"/>
    <n v="2.3384848484848488"/>
    <n v="2016"/>
    <x v="1"/>
  </r>
  <r>
    <n v="5023"/>
    <s v="汉寿北门店"/>
    <x v="0"/>
    <s v="直营"/>
    <m/>
    <x v="0"/>
    <d v="2004-08-01T00:00:00"/>
    <d v="2004-08-01T00:00:00"/>
    <n v="2912.82"/>
    <n v="0.26687556093849502"/>
    <n v="777.36047141286701"/>
    <n v="1456.41"/>
    <n v="0.27884318289492699"/>
    <n v="406.11"/>
    <n v="330"/>
    <n v="3.4133636363636368"/>
    <n v="0.23063636363636375"/>
    <n v="5631"/>
    <n v="330"/>
    <n v="7.9803287671232885"/>
    <n v="2.1297547161996357"/>
    <n v="4.4133636363636368"/>
    <n v="1.2306363636363638"/>
    <n v="2004"/>
    <x v="0"/>
  </r>
  <r>
    <n v="6538"/>
    <s v="常德鼎城金江南店"/>
    <x v="0"/>
    <s v="直营"/>
    <m/>
    <x v="0"/>
    <d v="2016-09-29T00:00:00"/>
    <d v="2016-09-29T00:00:00"/>
    <n v="2888.52"/>
    <n v="0.25896972537027801"/>
    <n v="748.03923112655502"/>
    <n v="1444.26"/>
    <n v="0.23759572376165"/>
    <n v="343.15"/>
    <n v="330"/>
    <n v="3.3765454545454547"/>
    <n v="3.98484848484848E-2"/>
    <n v="1189"/>
    <n v="330"/>
    <n v="7.9137534246575338"/>
    <n v="2.0494225510316575"/>
    <n v="4.3765454545454547"/>
    <n v="1.0398484848484848"/>
    <n v="2016"/>
    <x v="1"/>
  </r>
  <r>
    <n v="8169"/>
    <s v="八一东路店"/>
    <x v="5"/>
    <s v="控股"/>
    <s v="江西天顺"/>
    <x v="18"/>
    <d v="2007-10-01T00:00:00"/>
    <d v="2018-10-22T00:00:00"/>
    <n v="2885.1080075606001"/>
    <n v="0.26032285173562097"/>
    <n v="751.05954409345202"/>
    <n v="1466.16"/>
    <n v="0.216136028809953"/>
    <n v="316.89"/>
    <n v="265"/>
    <n v="4.5326792452830196"/>
    <n v="0.19581132075471697"/>
    <n v="436"/>
    <n v="330"/>
    <n v="7.9044055001660274"/>
    <n v="2.0576973810779506"/>
    <n v="4.4429090909090911"/>
    <n v="0.96027272727272728"/>
    <n v="2007"/>
    <x v="0"/>
  </r>
  <r>
    <n v="7025"/>
    <s v="武汉馨都名苑店"/>
    <x v="8"/>
    <s v="直营"/>
    <s v="武汉厚德堂"/>
    <x v="9"/>
    <d v="2016-01-30T00:00:00"/>
    <d v="2016-01-30T00:00:00"/>
    <n v="2871.0210000000002"/>
    <n v="0.24403929887703499"/>
    <n v="700.64195190124406"/>
    <n v="2496.54"/>
    <n v="0.21678803463994201"/>
    <n v="541.22"/>
    <n v="330"/>
    <n v="6.5652727272727276"/>
    <n v="0.64006060606060622"/>
    <n v="1432"/>
    <n v="330"/>
    <n v="7.8658109589041105"/>
    <n v="1.9195669915102578"/>
    <n v="7.5652727272727276"/>
    <n v="1.6400606060606062"/>
    <n v="2016"/>
    <x v="1"/>
  </r>
  <r>
    <n v="6465"/>
    <s v="红门路桥店"/>
    <x v="7"/>
    <s v="直营"/>
    <s v="鄂中广生堂"/>
    <x v="0"/>
    <d v="2016-07-19T00:00:00"/>
    <d v="2016-07-19T00:00:00"/>
    <n v="2870.9119999999998"/>
    <n v="0.27805138276199298"/>
    <n v="798.26105138799903"/>
    <n v="1794.32"/>
    <n v="0.22627513487003401"/>
    <n v="406.01"/>
    <n v="330"/>
    <n v="4.4373333333333331"/>
    <n v="0.23033333333333328"/>
    <n v="1261"/>
    <n v="330"/>
    <n v="7.8655123287671227"/>
    <n v="2.1870165791452028"/>
    <n v="5.4373333333333331"/>
    <n v="1.2303333333333333"/>
    <n v="2016"/>
    <x v="1"/>
  </r>
  <r>
    <n v="6443"/>
    <s v="解放路药店"/>
    <x v="7"/>
    <s v="直营"/>
    <s v="鄂中广生堂"/>
    <x v="0"/>
    <d v="2016-07-19T00:00:00"/>
    <d v="2016-07-19T00:00:00"/>
    <n v="2860.1439999999998"/>
    <n v="0.279991261610751"/>
    <n v="800.81532694841997"/>
    <n v="1787.59"/>
    <n v="0.21578214243758401"/>
    <n v="385.73"/>
    <n v="330"/>
    <n v="4.4169393939393933"/>
    <n v="0.16887878787878785"/>
    <n v="1261"/>
    <n v="330"/>
    <n v="7.8360109589041089"/>
    <n v="2.1940145943792326"/>
    <n v="5.4169393939393933"/>
    <n v="1.1688787878787879"/>
    <n v="2016"/>
    <x v="1"/>
  </r>
  <r>
    <n v="8914"/>
    <s v="武安第十七店"/>
    <x v="9"/>
    <s v="控股"/>
    <s v="河北新兴"/>
    <x v="28"/>
    <d v="2015-12-01T00:00:00"/>
    <d v="2019-09-03T00:00:00"/>
    <n v="2858.4974999999999"/>
    <n v="0.266609145976823"/>
    <n v="762.10157725188401"/>
    <n v="102.15"/>
    <n v="0.33186490455212903"/>
    <n v="33.9"/>
    <n v="30"/>
    <n v="2.4050000000000002"/>
    <n v="0.12999999999999989"/>
    <n v="120"/>
    <n v="85"/>
    <n v="7.8315000000000001"/>
    <n v="2.0879495267174906"/>
    <n v="1.2017647058823531"/>
    <n v="0.39882352941176469"/>
    <n v="2015"/>
    <x v="0"/>
  </r>
  <r>
    <n v="5616"/>
    <s v="常德皂果路店"/>
    <x v="0"/>
    <s v="直营"/>
    <m/>
    <x v="0"/>
    <d v="2012-12-15T00:00:00"/>
    <d v="2012-12-15T00:00:00"/>
    <n v="2846.56"/>
    <n v="0.26125595202430302"/>
    <n v="743.68074279430004"/>
    <n v="1423.28"/>
    <n v="0.37660895958630802"/>
    <n v="536.02"/>
    <n v="330"/>
    <n v="3.3129696969696969"/>
    <n v="0.62430303030303014"/>
    <n v="2573"/>
    <n v="330"/>
    <n v="7.7987945205479452"/>
    <n v="2.0374814871076712"/>
    <n v="4.3129696969696969"/>
    <n v="1.6243030303030301"/>
    <n v="2012"/>
    <x v="0"/>
  </r>
  <r>
    <n v="5804"/>
    <s v="南昌系马桩三店"/>
    <x v="5"/>
    <s v="直营"/>
    <m/>
    <x v="9"/>
    <d v="2014-07-19T00:00:00"/>
    <d v="2014-07-19T00:00:00"/>
    <n v="2838.8040448362599"/>
    <n v="0.27046996803378298"/>
    <n v="767.81123926103703"/>
    <n v="2487.67"/>
    <n v="0.26304131978919998"/>
    <n v="654.36"/>
    <n v="330"/>
    <n v="6.5383939393939396"/>
    <n v="0.98290909090909095"/>
    <n v="1992"/>
    <n v="330"/>
    <n v="7.7775453283185199"/>
    <n v="2.1035924363316081"/>
    <n v="7.5383939393939396"/>
    <n v="1.982909090909091"/>
    <n v="2014"/>
    <x v="0"/>
  </r>
  <r>
    <n v="7867"/>
    <s v="增城滨海路口店"/>
    <x v="6"/>
    <s v="收购"/>
    <m/>
    <x v="10"/>
    <d v="2018-04-20T00:00:00"/>
    <d v="2018-04-20T00:00:00"/>
    <n v="2807.91"/>
    <n v="0.274975724643029"/>
    <n v="772.10708698240796"/>
    <n v="1871.94"/>
    <n v="0.234649614838082"/>
    <n v="439.25"/>
    <n v="330"/>
    <n v="4.672545454545455"/>
    <n v="0.33106060606060606"/>
    <n v="621"/>
    <n v="330"/>
    <n v="7.6929041095890405"/>
    <n v="2.1153618821435836"/>
    <n v="5.672545454545455"/>
    <n v="1.3310606060606061"/>
    <n v="2018"/>
    <x v="4"/>
  </r>
  <r>
    <n v="7974"/>
    <s v="上栗新群店"/>
    <x v="5"/>
    <s v="控股"/>
    <s v="江西天顺"/>
    <x v="18"/>
    <d v="2016-01-14T00:00:00"/>
    <d v="2018-10-22T00:00:00"/>
    <n v="2801.7363045647999"/>
    <n v="0.266531774460601"/>
    <n v="746.75174882634303"/>
    <n v="1477.52"/>
    <n v="-2.6050408793112802E-2"/>
    <n v="-38.49"/>
    <n v="275"/>
    <n v="4.3727999999999998"/>
    <n v="-1.1399636363636363"/>
    <n v="436"/>
    <n v="330"/>
    <n v="7.67598987552"/>
    <n v="2.0458952022639534"/>
    <n v="4.4773333333333332"/>
    <n v="-0.11663636363636365"/>
    <n v="2016"/>
    <x v="1"/>
  </r>
  <r>
    <n v="9811"/>
    <s v="长沙金域蓝湾店"/>
    <x v="4"/>
    <s v="直营"/>
    <m/>
    <x v="0"/>
    <d v="2019-04-27T00:00:00"/>
    <d v="2019-04-27T00:00:00"/>
    <n v="2793.8265361445801"/>
    <n v="0.26709416746850501"/>
    <n v="746.21477272295294"/>
    <n v="343.41"/>
    <n v="0.395008881511895"/>
    <n v="135.65"/>
    <n v="83"/>
    <n v="3.1374698795180729"/>
    <n v="0.63433734939759034"/>
    <n v="249"/>
    <n v="214"/>
    <n v="7.6543192771084385"/>
    <n v="2.0444240348574052"/>
    <n v="1.6047196261682244"/>
    <n v="0.63387850467289719"/>
    <n v="2019"/>
    <x v="3"/>
  </r>
  <r>
    <n v="9004"/>
    <s v="沧州解放店"/>
    <x v="9"/>
    <s v="控股"/>
    <s v="河北新兴"/>
    <x v="28"/>
    <d v="2016-04-01T00:00:00"/>
    <d v="2019-09-05T00:00:00"/>
    <n v="2772.3023255814001"/>
    <n v="0.218036789596876"/>
    <n v="604.46389886172096"/>
    <n v="142"/>
    <n v="0.31697183098591503"/>
    <n v="45.01"/>
    <n v="43"/>
    <n v="2.3023255813953489"/>
    <n v="4.6744186046511649E-2"/>
    <n v="118"/>
    <n v="83"/>
    <n v="7.5953488372093156"/>
    <n v="1.6560654763334821"/>
    <n v="1.7108433734939759"/>
    <n v="0.54228915662650601"/>
    <n v="2016"/>
    <x v="1"/>
  </r>
  <r>
    <n v="9183"/>
    <s v="汉桥城中花园店"/>
    <x v="8"/>
    <s v="直营"/>
    <m/>
    <x v="0"/>
    <d v="2018-11-30T00:00:00"/>
    <d v="2018-11-30T00:00:00"/>
    <n v="2768.5507359875501"/>
    <n v="0.236840711725227"/>
    <n v="655.70552675869203"/>
    <n v="658.81"/>
    <n v="0.24600415901398001"/>
    <n v="162.07"/>
    <n v="151"/>
    <n v="3.362980132450331"/>
    <n v="7.3311258278145663E-2"/>
    <n v="397"/>
    <n v="330"/>
    <n v="7.5850705095549316"/>
    <n v="1.7964534979690192"/>
    <n v="1.9963939393939392"/>
    <n v="0.49112121212121213"/>
    <n v="2018"/>
    <x v="4"/>
  </r>
  <r>
    <n v="5404"/>
    <s v="马良南路店"/>
    <x v="0"/>
    <s v="直营"/>
    <m/>
    <x v="0"/>
    <d v="2011-08-13T00:00:00"/>
    <d v="2011-08-13T00:00:00"/>
    <n v="2726.06"/>
    <n v="0.25198831186208698"/>
    <n v="686.93525743476096"/>
    <n v="1363.03"/>
    <n v="0.35269950037783498"/>
    <n v="480.74"/>
    <n v="330"/>
    <n v="3.1303939393939393"/>
    <n v="0.45678787878787874"/>
    <n v="3063"/>
    <n v="330"/>
    <n v="7.4686575342465753"/>
    <n v="1.882014403930852"/>
    <n v="4.1303939393939393"/>
    <n v="1.4567878787878787"/>
    <n v="2011"/>
    <x v="0"/>
  </r>
  <r>
    <n v="7547"/>
    <s v="普康教育路店"/>
    <x v="7"/>
    <s v="控股"/>
    <s v="洪湖普康"/>
    <x v="14"/>
    <s v="2010年"/>
    <d v="2018-04-12T00:00:00"/>
    <n v="2719.3858976821298"/>
    <n v="0.27928703781778003"/>
    <n v="759.48923204708694"/>
    <n v="1262.56"/>
    <n v="0.26264890381447198"/>
    <n v="331.61"/>
    <n v="326"/>
    <n v="2.8728834355828221"/>
    <n v="1.7208588957055238E-2"/>
    <n v="629"/>
    <n v="330"/>
    <n v="7.4503723224167935"/>
    <n v="2.0807924165673617"/>
    <n v="3.825939393939394"/>
    <n v="1.0048787878787879"/>
    <n v="2010"/>
    <x v="0"/>
  </r>
  <r>
    <n v="7569"/>
    <s v="普康益民店"/>
    <x v="7"/>
    <s v="控股"/>
    <s v="洪湖普康"/>
    <x v="14"/>
    <s v="2016年"/>
    <d v="2018-04-12T00:00:00"/>
    <n v="2718.096"/>
    <n v="0.28003301524699598"/>
    <n v="761.156618610799"/>
    <n v="1698.81"/>
    <n v="0.407385169618733"/>
    <n v="692.07"/>
    <n v="330"/>
    <n v="4.1479090909090903"/>
    <n v="1.0971818181818183"/>
    <n v="629"/>
    <n v="330"/>
    <n v="7.4468383561643838"/>
    <n v="2.0853605989336961"/>
    <n v="5.1479090909090903"/>
    <n v="2.0971818181818183"/>
    <n v="2016"/>
    <x v="1"/>
  </r>
  <r>
    <n v="6376"/>
    <s v="进贤军湖路店"/>
    <x v="5"/>
    <s v="直营"/>
    <m/>
    <x v="3"/>
    <d v="2016-07-30T00:00:00"/>
    <d v="2016-07-30T00:00:00"/>
    <n v="2707.0549999999998"/>
    <n v="0.26826358364453601"/>
    <n v="726.20427542285904"/>
    <n v="2082.35"/>
    <n v="0.22085144188056799"/>
    <n v="459.89"/>
    <n v="330"/>
    <n v="5.3101515151515146"/>
    <n v="0.39360606060606051"/>
    <n v="1250"/>
    <n v="330"/>
    <n v="7.4165890410958903"/>
    <n v="1.9896007545831755"/>
    <n v="6.3101515151515146"/>
    <n v="1.3936060606060605"/>
    <n v="2016"/>
    <x v="1"/>
  </r>
  <r>
    <n v="6577"/>
    <s v="嘉汇二店"/>
    <x v="3"/>
    <s v="直营"/>
    <s v="江苏玖玖"/>
    <x v="0"/>
    <d v="2016-09-27T00:00:00"/>
    <d v="2016-09-27T00:00:00"/>
    <n v="2689.1410000000001"/>
    <n v="0.25945109431959501"/>
    <n v="697.70057522969"/>
    <n v="1854.58"/>
    <n v="0.35552524021611398"/>
    <n v="659.35"/>
    <n v="330"/>
    <n v="4.6199393939393936"/>
    <n v="0.99803030303030305"/>
    <n v="1191"/>
    <n v="330"/>
    <n v="7.367509589041096"/>
    <n v="1.911508425286822"/>
    <n v="5.6199393939393936"/>
    <n v="1.998030303030303"/>
    <n v="2016"/>
    <x v="1"/>
  </r>
  <r>
    <n v="6092"/>
    <s v="武汉隆泰二七店"/>
    <x v="8"/>
    <s v="直营"/>
    <s v="武汉隆泰"/>
    <x v="9"/>
    <d v="2015-09-25T00:00:00"/>
    <d v="2015-09-25T00:00:00"/>
    <n v="2675.7165"/>
    <n v="0.235906325110848"/>
    <n v="631.21844655346001"/>
    <n v="2326.71"/>
    <n v="0.31593967447597698"/>
    <n v="735.1"/>
    <n v="330"/>
    <n v="6.0506363636363636"/>
    <n v="1.2275757575757575"/>
    <n v="1559"/>
    <n v="330"/>
    <n v="7.3307301369863014"/>
    <n v="1.7293656069957808"/>
    <n v="7.0506363636363636"/>
    <n v="2.2275757575757575"/>
    <n v="2015"/>
    <x v="0"/>
  </r>
  <r>
    <n v="6167"/>
    <s v="洋河镇酒家路店"/>
    <x v="3"/>
    <s v="直营"/>
    <m/>
    <x v="0"/>
    <d v="2015-12-26T00:00:00"/>
    <d v="2015-12-26T00:00:00"/>
    <n v="2646.9605000000001"/>
    <n v="0.26517676251954497"/>
    <n v="701.91241590711604"/>
    <n v="1825.49"/>
    <n v="0.407233126448241"/>
    <n v="743.4"/>
    <n v="330"/>
    <n v="4.5317878787878785"/>
    <n v="1.2527272727272725"/>
    <n v="1467"/>
    <n v="330"/>
    <n v="7.2519465753424663"/>
    <n v="1.9230477148140166"/>
    <n v="5.5317878787878785"/>
    <n v="2.2527272727272725"/>
    <n v="2015"/>
    <x v="0"/>
  </r>
  <r>
    <n v="5754"/>
    <s v="浏阳社港镇店"/>
    <x v="4"/>
    <s v="直营"/>
    <m/>
    <x v="0"/>
    <d v="2014-05-24T00:00:00"/>
    <d v="2014-05-24T00:00:00"/>
    <n v="2642.1120000000001"/>
    <n v="0.23635756027475299"/>
    <n v="624.48314629264803"/>
    <n v="1467.84"/>
    <n v="0.353860093743187"/>
    <n v="519.41"/>
    <n v="330"/>
    <n v="3.4479999999999995"/>
    <n v="0.5739696969696968"/>
    <n v="2048"/>
    <n v="330"/>
    <n v="7.2386630136986305"/>
    <n v="1.7109127295688986"/>
    <n v="4.4479999999999995"/>
    <n v="1.5739696969696968"/>
    <n v="2014"/>
    <x v="0"/>
  </r>
  <r>
    <n v="6565"/>
    <s v="幸福南路二店"/>
    <x v="3"/>
    <s v="直营"/>
    <s v="江苏玖玖"/>
    <x v="0"/>
    <d v="2016-09-28T00:00:00"/>
    <d v="2016-09-28T00:00:00"/>
    <n v="2639.7395000000001"/>
    <n v="0.27376660958704102"/>
    <n v="722.67253310799094"/>
    <n v="1820.51"/>
    <n v="0.408605280937759"/>
    <n v="743.87"/>
    <n v="330"/>
    <n v="4.5166969696969694"/>
    <n v="1.254151515151515"/>
    <n v="1190"/>
    <n v="330"/>
    <n v="7.2321630136986306"/>
    <n v="1.9799247482410711"/>
    <n v="5.5166969696969694"/>
    <n v="2.254151515151515"/>
    <n v="2016"/>
    <x v="1"/>
  </r>
  <r>
    <n v="7832"/>
    <s v="韶关美景花园店"/>
    <x v="6"/>
    <s v="直营"/>
    <m/>
    <x v="0"/>
    <d v="2018-03-31T00:00:00"/>
    <d v="2018-03-31T00:00:00"/>
    <n v="2639.55"/>
    <n v="0.27438247365215701"/>
    <n v="724.24625832855099"/>
    <n v="1759.7"/>
    <n v="0.32266863669943702"/>
    <n v="567.79999999999995"/>
    <n v="330"/>
    <n v="4.332424242424243"/>
    <n v="0.72060606060606047"/>
    <n v="641"/>
    <n v="330"/>
    <n v="7.2316438356164392"/>
    <n v="1.9842363241878109"/>
    <n v="5.332424242424243"/>
    <n v="1.7206060606060605"/>
    <n v="2018"/>
    <x v="4"/>
  </r>
  <r>
    <n v="7263"/>
    <s v="增城富安路一店"/>
    <x v="6"/>
    <s v="收购"/>
    <s v="益荔康信"/>
    <x v="10"/>
    <d v="2016-05-10T00:00:00"/>
    <d v="2018-05-28T00:00:00"/>
    <n v="2638.1849999999999"/>
    <n v="0.25555237088903698"/>
    <n v="674.19443159389402"/>
    <n v="1758.79"/>
    <n v="7.1236475076615194E-2"/>
    <n v="125.29"/>
    <n v="330"/>
    <n v="4.3296666666666663"/>
    <n v="-0.62033333333333329"/>
    <n v="583"/>
    <n v="330"/>
    <n v="7.2279041095890406"/>
    <n v="1.8471080317640931"/>
    <n v="5.3296666666666663"/>
    <n v="0.37966666666666671"/>
    <n v="2016"/>
    <x v="1"/>
  </r>
  <r>
    <n v="9105"/>
    <s v="为民富力城店"/>
    <x v="9"/>
    <s v="控股"/>
    <s v="河北新兴"/>
    <x v="28"/>
    <d v="2009-03-01T00:00:00"/>
    <d v="2019-08-29T00:00:00"/>
    <n v="2634.1644444444401"/>
    <n v="0.27"/>
    <n v="711.22439999999995"/>
    <n v="84.72"/>
    <n v="0.35139282341831901"/>
    <n v="29.77"/>
    <n v="27"/>
    <n v="2.1377777777777776"/>
    <n v="0.10259259259259257"/>
    <n v="125"/>
    <n v="90"/>
    <n v="7.2168888888888771"/>
    <n v="1.9485599999999998"/>
    <n v="0.94133333333333336"/>
    <n v="0.33077777777777778"/>
    <n v="2009"/>
    <x v="0"/>
  </r>
  <r>
    <n v="8179"/>
    <s v="彩虹桥店"/>
    <x v="5"/>
    <s v="控股"/>
    <s v="江西天顺"/>
    <x v="18"/>
    <d v="2012-12-28T00:00:00"/>
    <d v="2018-10-23T00:00:00"/>
    <n v="2627.58216798685"/>
    <n v="0.26032285173562097"/>
    <n v="684.01968314000203"/>
    <n v="1335.29"/>
    <n v="0.29883396116199501"/>
    <n v="399.03"/>
    <n v="265"/>
    <n v="4.0388301886792455"/>
    <n v="0.50577358490566038"/>
    <n v="435"/>
    <n v="330"/>
    <n v="7.1988552547584934"/>
    <n v="1.8740265291506906"/>
    <n v="4.0463333333333331"/>
    <n v="1.2091818181818181"/>
    <n v="2012"/>
    <x v="0"/>
  </r>
  <r>
    <n v="8213"/>
    <s v="湘东新街店"/>
    <x v="5"/>
    <s v="控股"/>
    <s v="江西天顺"/>
    <x v="18"/>
    <d v="2013-11-23T00:00:00"/>
    <d v="2018-10-22T00:00:00"/>
    <n v="2614.5409322947999"/>
    <n v="0.26032285173562097"/>
    <n v="680.62475147449197"/>
    <n v="1403.87"/>
    <n v="0.31381110786611299"/>
    <n v="440.55"/>
    <n v="280"/>
    <n v="4.0138214285714282"/>
    <n v="0.57339285714285726"/>
    <n v="436"/>
    <n v="330"/>
    <n v="7.1631258419035611"/>
    <n v="1.8647253465054574"/>
    <n v="4.2541515151515146"/>
    <n v="1.335"/>
    <n v="2013"/>
    <x v="0"/>
  </r>
  <r>
    <n v="5004"/>
    <s v="常德桥南店"/>
    <x v="0"/>
    <s v="直营"/>
    <m/>
    <x v="0"/>
    <d v="2002-02-02T00:00:00"/>
    <d v="2002-02-02T00:00:00"/>
    <n v="2583.4"/>
    <n v="0.26687556093849502"/>
    <n v="689.44632412850797"/>
    <n v="1291.7"/>
    <n v="7.2609739103507001E-2"/>
    <n v="93.79"/>
    <n v="330"/>
    <n v="2.9142424242424245"/>
    <n v="-0.71578787878787875"/>
    <n v="6542"/>
    <n v="330"/>
    <n v="7.077808219178082"/>
    <n v="1.8888940387082409"/>
    <n v="3.9142424242424245"/>
    <n v="0.28421212121212125"/>
    <n v="2002"/>
    <x v="0"/>
  </r>
  <r>
    <n v="6447"/>
    <s v="广生堂第六药店"/>
    <x v="7"/>
    <s v="直营"/>
    <s v="鄂中广生堂"/>
    <x v="0"/>
    <d v="2016-07-19T00:00:00"/>
    <d v="2016-07-19T00:00:00"/>
    <n v="2569.6480000000001"/>
    <n v="0.272024729116217"/>
    <n v="699.00780112402902"/>
    <n v="1606.03"/>
    <n v="0.31996911639259501"/>
    <n v="513.88"/>
    <n v="330"/>
    <n v="3.8667575757575756"/>
    <n v="0.55721212121212127"/>
    <n v="1261"/>
    <n v="330"/>
    <n v="7.0401315068493151"/>
    <n v="1.9150898660932303"/>
    <n v="4.8667575757575756"/>
    <n v="1.5572121212121213"/>
    <n v="2016"/>
    <x v="1"/>
  </r>
  <r>
    <n v="5104"/>
    <s v="株洲太子路店"/>
    <x v="4"/>
    <s v="直营"/>
    <m/>
    <x v="0"/>
    <d v="2009-08-08T00:00:00"/>
    <d v="2009-08-08T00:00:00"/>
    <n v="2557.422"/>
    <n v="0.22272360934390301"/>
    <n v="569.59825845550301"/>
    <n v="1420.79"/>
    <n v="0.204210333687596"/>
    <n v="290.14"/>
    <n v="330"/>
    <n v="3.3054242424242419"/>
    <n v="-0.12078787878787878"/>
    <n v="3798"/>
    <n v="330"/>
    <n v="7.0066356164383565"/>
    <n v="1.5605431738506932"/>
    <n v="4.3054242424242419"/>
    <n v="0.87921212121212122"/>
    <n v="2009"/>
    <x v="0"/>
  </r>
  <r>
    <n v="6586"/>
    <s v="维多利亚花园店"/>
    <x v="3"/>
    <s v="直营"/>
    <s v="江苏玖玖"/>
    <x v="0"/>
    <d v="2016-09-27T00:00:00"/>
    <d v="2016-09-27T00:00:00"/>
    <n v="2541.357"/>
    <n v="0.27773594672338697"/>
    <n v="705.82619235710604"/>
    <n v="1752.66"/>
    <n v="0.440564627480515"/>
    <n v="772.16"/>
    <n v="330"/>
    <n v="4.3110909090909093"/>
    <n v="1.3398787878787877"/>
    <n v="1191"/>
    <n v="330"/>
    <n v="6.9626219178082192"/>
    <n v="1.9337703900194685"/>
    <n v="5.3110909090909093"/>
    <n v="2.3398787878787877"/>
    <n v="2016"/>
    <x v="1"/>
  </r>
  <r>
    <n v="9963"/>
    <s v="石家庄紫晶悦城店"/>
    <x v="9"/>
    <s v="控股"/>
    <s v="河北新兴"/>
    <x v="27"/>
    <d v="2019-06-22T00:00:00"/>
    <d v="2019-08-29T00:00:00"/>
    <n v="2538.4880952381"/>
    <n v="0.22742599150141601"/>
    <n v="577.31817197406497"/>
    <n v="127"/>
    <n v="0.16102362204724399"/>
    <n v="20.45"/>
    <n v="42"/>
    <n v="2.0238095238095237"/>
    <n v="-0.51309523809523805"/>
    <n v="125"/>
    <n v="90"/>
    <n v="6.9547619047619174"/>
    <n v="1.5816936218467534"/>
    <n v="1.4111111111111112"/>
    <n v="0.22722222222222221"/>
    <n v="2019"/>
    <x v="3"/>
  </r>
  <r>
    <n v="7264"/>
    <s v="增城夏街分店"/>
    <x v="6"/>
    <s v="收购"/>
    <s v="益荔康信"/>
    <x v="10"/>
    <d v="2011-02-25T00:00:00"/>
    <d v="2017-08-17T00:00:00"/>
    <n v="2499.84"/>
    <n v="0.27735979907585201"/>
    <n v="693.35512012177799"/>
    <n v="1666.56"/>
    <n v="0.30847974270353301"/>
    <n v="514.1"/>
    <n v="330"/>
    <n v="4.0501818181818177"/>
    <n v="0.55787878787878786"/>
    <n v="867"/>
    <n v="330"/>
    <n v="6.8488767123287673"/>
    <n v="1.8996030688267891"/>
    <n v="5.0501818181818177"/>
    <n v="1.5578787878787879"/>
    <n v="2011"/>
    <x v="0"/>
  </r>
  <r>
    <n v="7357"/>
    <s v="吉首红旗门店"/>
    <x v="0"/>
    <s v="直营"/>
    <m/>
    <x v="0"/>
    <d v="2017-09-30T00:00:00"/>
    <d v="2017-09-30T00:00:00"/>
    <n v="2489.58"/>
    <n v="0.26687556093849502"/>
    <n v="664.40805900125804"/>
    <n v="1244.79"/>
    <n v="0.28669092778701599"/>
    <n v="356.87"/>
    <n v="330"/>
    <n v="2.7720909090909092"/>
    <n v="8.1424242424242399E-2"/>
    <n v="823"/>
    <n v="330"/>
    <n v="6.8207671232876708"/>
    <n v="1.8202960520582412"/>
    <n v="3.7720909090909092"/>
    <n v="1.0814242424242424"/>
    <n v="2017"/>
    <x v="2"/>
  </r>
  <r>
    <n v="7551"/>
    <s v="普康春雨亭店"/>
    <x v="7"/>
    <s v="控股"/>
    <s v="洪湖普康"/>
    <x v="14"/>
    <s v="2015年"/>
    <d v="2018-04-12T00:00:00"/>
    <n v="2445.3941327606999"/>
    <n v="0.27871963480416301"/>
    <n v="681.57935963530497"/>
    <n v="1069.18"/>
    <n v="0.27773620905740798"/>
    <n v="296.95"/>
    <n v="307"/>
    <n v="2.4826710097719871"/>
    <n v="-3.2736156351791612E-2"/>
    <n v="629"/>
    <n v="330"/>
    <n v="6.6997099527690409"/>
    <n v="1.8673407113296026"/>
    <n v="3.2399393939393941"/>
    <n v="0.89984848484848479"/>
    <n v="2015"/>
    <x v="0"/>
  </r>
  <r>
    <n v="8321"/>
    <s v="增城挂绿路店"/>
    <x v="6"/>
    <s v="收购"/>
    <m/>
    <x v="10"/>
    <d v="2018-08-17T00:00:00"/>
    <d v="2018-08-17T00:00:00"/>
    <n v="2444.1416188046801"/>
    <n v="0.27791284949884298"/>
    <n v="679.25836186072297"/>
    <n v="1267.8900000000001"/>
    <n v="0.25495902641396301"/>
    <n v="323.26"/>
    <n v="329"/>
    <n v="2.8537689969604867"/>
    <n v="-1.744680851063829E-2"/>
    <n v="502"/>
    <n v="330"/>
    <n v="6.6962784076840549"/>
    <n v="1.8609818133170493"/>
    <n v="3.8420909090909094"/>
    <n v="0.97957575757575754"/>
    <n v="2018"/>
    <x v="4"/>
  </r>
  <r>
    <n v="6256"/>
    <s v="乡亲新华店"/>
    <x v="6"/>
    <s v="直营"/>
    <s v="韶关乡亲"/>
    <x v="0"/>
    <d v="2016-03-26T00:00:00"/>
    <d v="2016-03-26T00:00:00"/>
    <n v="2440.8150000000001"/>
    <n v="0.27834684535468102"/>
    <n v="679.39315534438595"/>
    <n v="1627.21"/>
    <n v="0.393563215565293"/>
    <n v="640.41"/>
    <n v="330"/>
    <n v="3.9309393939393944"/>
    <n v="0.94063636363636349"/>
    <n v="1376"/>
    <n v="330"/>
    <n v="6.6871643835616439"/>
    <n v="1.8613511105325642"/>
    <n v="4.9309393939393944"/>
    <n v="1.9406363636363635"/>
    <n v="2016"/>
    <x v="1"/>
  </r>
  <r>
    <n v="6254"/>
    <s v="乡亲星河华庭店"/>
    <x v="6"/>
    <s v="直营"/>
    <s v="韶关乡亲"/>
    <x v="0"/>
    <d v="2016-03-26T00:00:00"/>
    <d v="2016-03-26T00:00:00"/>
    <n v="2435.7750000000001"/>
    <n v="0.27239223294668802"/>
    <n v="663.48619120571902"/>
    <n v="1623.85"/>
    <n v="0.189297040982849"/>
    <n v="307.39"/>
    <n v="330"/>
    <n v="3.9207575757575759"/>
    <n v="-6.8515151515151529E-2"/>
    <n v="1376"/>
    <n v="330"/>
    <n v="6.6733561643835619"/>
    <n v="1.8177703868649837"/>
    <n v="4.9207575757575759"/>
    <n v="0.93148484848484847"/>
    <n v="2016"/>
    <x v="1"/>
  </r>
  <r>
    <n v="7250"/>
    <s v="增城中山路店"/>
    <x v="6"/>
    <s v="收购"/>
    <s v="益荔康信"/>
    <x v="10"/>
    <d v="2005-07-23T00:00:00"/>
    <d v="2018-05-28T00:00:00"/>
    <n v="2417.2049999999999"/>
    <n v="0.27944455278998398"/>
    <n v="675.47477022671296"/>
    <n v="1611.47"/>
    <n v="6.2781187363090796E-2"/>
    <n v="101.17"/>
    <n v="330"/>
    <n v="3.8832424242424244"/>
    <n v="-0.6934242424242425"/>
    <n v="583"/>
    <n v="330"/>
    <n v="6.6224794520547947"/>
    <n v="1.8506158088403095"/>
    <n v="4.8832424242424244"/>
    <n v="0.30657575757575756"/>
    <n v="2005"/>
    <x v="0"/>
  </r>
  <r>
    <n v="6816"/>
    <s v="宁乡花明北路店"/>
    <x v="4"/>
    <s v="收购"/>
    <s v="宁乡九芝堂"/>
    <x v="6"/>
    <d v="2013-12-03T00:00:00"/>
    <d v="2017-04-27T00:00:00"/>
    <n v="2409.5935679611698"/>
    <n v="0.22850110761623901"/>
    <n v="550.59479918409204"/>
    <n v="735.1"/>
    <n v="0.355652292205142"/>
    <n v="261.44"/>
    <n v="206"/>
    <n v="2.5684466019417478"/>
    <n v="0.26912621359223299"/>
    <n v="979"/>
    <n v="330"/>
    <n v="6.6016262135922457"/>
    <n v="1.5084789018742248"/>
    <n v="2.2275757575757575"/>
    <n v="0.79224242424242419"/>
    <n v="2013"/>
    <x v="0"/>
  </r>
  <r>
    <n v="7887"/>
    <s v="永州市紫霞东路店"/>
    <x v="1"/>
    <s v="直营"/>
    <m/>
    <x v="0"/>
    <d v="2018-04-28T00:00:00"/>
    <d v="2018-04-28T00:00:00"/>
    <n v="2395.4523815028901"/>
    <n v="0.26627086795747901"/>
    <n v="637.83918477358498"/>
    <n v="502.38"/>
    <n v="3.3440821688761502E-2"/>
    <n v="16.8"/>
    <n v="173"/>
    <n v="1.9039306358381505"/>
    <n v="-0.90289017341040467"/>
    <n v="613"/>
    <n v="330"/>
    <n v="6.5628832369942192"/>
    <n v="1.747504615818041"/>
    <n v="1.5223636363636364"/>
    <n v="5.0909090909090911E-2"/>
    <n v="2018"/>
    <x v="4"/>
  </r>
  <r>
    <n v="6273"/>
    <s v="乡亲朝阳路店"/>
    <x v="6"/>
    <s v="直营"/>
    <s v="韶关乡亲"/>
    <x v="0"/>
    <d v="2016-03-25T00:00:00"/>
    <d v="2016-03-25T00:00:00"/>
    <n v="2394.66"/>
    <n v="0.27794111887174"/>
    <n v="665.574479717401"/>
    <n v="1596.44"/>
    <n v="0.39526696900603803"/>
    <n v="631.02"/>
    <n v="330"/>
    <n v="3.8376969696969701"/>
    <n v="0.9121818181818182"/>
    <n v="1377"/>
    <n v="330"/>
    <n v="6.5607123287671225"/>
    <n v="1.8234917252531535"/>
    <n v="4.8376969696969701"/>
    <n v="1.9121818181818182"/>
    <n v="2016"/>
    <x v="1"/>
  </r>
  <r>
    <n v="7332"/>
    <s v="宿迁嘉汇三店"/>
    <x v="3"/>
    <s v="收购"/>
    <s v="江苏大盛"/>
    <x v="11"/>
    <d v="2009-11-01T00:00:00"/>
    <d v="2017-09-01T00:00:00"/>
    <n v="2391.1804999999999"/>
    <n v="0.238902942359389"/>
    <n v="571.26005716239501"/>
    <n v="1649.09"/>
    <n v="0.41670860899041301"/>
    <n v="687.19"/>
    <n v="330"/>
    <n v="3.9972424242424243"/>
    <n v="1.0823939393939397"/>
    <n v="852"/>
    <n v="330"/>
    <n v="6.5511794520547948"/>
    <n v="1.5650960470202604"/>
    <n v="4.9972424242424243"/>
    <n v="2.0823939393939397"/>
    <n v="2009"/>
    <x v="0"/>
  </r>
  <r>
    <n v="7850"/>
    <s v="南昌阳明路店"/>
    <x v="5"/>
    <s v="直营"/>
    <m/>
    <x v="3"/>
    <d v="2018-05-12T00:00:00"/>
    <d v="2018-05-12T00:00:00"/>
    <n v="2373.7259819007099"/>
    <n v="0.27993897920567401"/>
    <n v="664.49842828727196"/>
    <n v="1384.04"/>
    <n v="0.29388601485506199"/>
    <n v="406.75"/>
    <n v="328"/>
    <n v="3.2196341463414635"/>
    <n v="0.24009146341463405"/>
    <n v="599"/>
    <n v="330"/>
    <n v="6.5033588545224932"/>
    <n v="1.8205436391432108"/>
    <n v="4.1940606060606056"/>
    <n v="1.2325757575757577"/>
    <n v="2018"/>
    <x v="4"/>
  </r>
  <r>
    <n v="5435"/>
    <s v="南京中华路店"/>
    <x v="3"/>
    <s v="直营"/>
    <m/>
    <x v="2"/>
    <d v="2011-11-12T00:00:00"/>
    <d v="2011-11-12T00:00:00"/>
    <n v="2358.2510000000002"/>
    <n v="0.27200268388285798"/>
    <n v="641.45060126943395"/>
    <n v="1626.38"/>
    <n v="0.437284029562587"/>
    <n v="711.19"/>
    <n v="330"/>
    <n v="3.928424242424243"/>
    <n v="1.1551212121212124"/>
    <n v="2972"/>
    <n v="330"/>
    <n v="6.460961643835617"/>
    <n v="1.7573989075874903"/>
    <n v="4.928424242424243"/>
    <n v="2.1551212121212124"/>
    <n v="2011"/>
    <x v="0"/>
  </r>
  <r>
    <n v="6090"/>
    <s v="武汉隆泰花桥店"/>
    <x v="8"/>
    <s v="直营"/>
    <s v="武汉隆泰"/>
    <x v="9"/>
    <d v="2015-09-25T00:00:00"/>
    <d v="2015-09-25T00:00:00"/>
    <n v="2347.9549999999999"/>
    <n v="0.24561661768148099"/>
    <n v="576.69676556832201"/>
    <n v="2041.7"/>
    <n v="0.257461918989078"/>
    <n v="525.66"/>
    <n v="330"/>
    <n v="5.1869696969696975"/>
    <n v="0.59290909090909083"/>
    <n v="1559"/>
    <n v="330"/>
    <n v="6.432753424657534"/>
    <n v="1.5799911385433481"/>
    <n v="6.1869696969696975"/>
    <n v="1.5929090909090908"/>
    <n v="2015"/>
    <x v="0"/>
  </r>
  <r>
    <n v="9924"/>
    <s v="石家庄廊桥四季店"/>
    <x v="9"/>
    <s v="控股"/>
    <s v="河北新兴"/>
    <x v="27"/>
    <d v="2019-03-30T00:00:00"/>
    <d v="2019-08-29T00:00:00"/>
    <n v="2346.3313559322"/>
    <n v="0.22742599150141601"/>
    <n v="533.61673501374298"/>
    <n v="164.9"/>
    <n v="8.6779866585809606E-2"/>
    <n v="14.31"/>
    <n v="59"/>
    <n v="1.7949152542372881"/>
    <n v="-0.75745762711864406"/>
    <n v="125"/>
    <n v="90"/>
    <n v="6.4283050847457535"/>
    <n v="1.4619636575718986"/>
    <n v="1.8322222222222222"/>
    <n v="0.159"/>
    <n v="2019"/>
    <x v="3"/>
  </r>
  <r>
    <n v="6640"/>
    <s v="曲江中华三路店"/>
    <x v="6"/>
    <s v="直营"/>
    <m/>
    <x v="0"/>
    <d v="2016-11-05T00:00:00"/>
    <d v="2016-11-05T00:00:00"/>
    <n v="2309.2800000000002"/>
    <n v="0.26525383725141399"/>
    <n v="612.54538128794502"/>
    <n v="1539.52"/>
    <n v="0.32780996674288099"/>
    <n v="504.67"/>
    <n v="330"/>
    <n v="3.6652121212121216"/>
    <n v="0.52930303030303039"/>
    <n v="1152"/>
    <n v="330"/>
    <n v="6.3267945205479457"/>
    <n v="1.6782065240765618"/>
    <n v="4.6652121212121216"/>
    <n v="1.5293030303030304"/>
    <n v="2016"/>
    <x v="1"/>
  </r>
  <r>
    <n v="7553"/>
    <s v="普康健宁店"/>
    <x v="7"/>
    <s v="控股"/>
    <s v="洪湖普康"/>
    <x v="14"/>
    <s v="2016年"/>
    <d v="2018-04-12T00:00:00"/>
    <n v="2258.6080000000002"/>
    <n v="0.279946401238514"/>
    <n v="632.28918140851795"/>
    <n v="1411.63"/>
    <n v="0.38842331205769198"/>
    <n v="548.30999999999995"/>
    <n v="330"/>
    <n v="3.2776666666666667"/>
    <n v="0.66154545454545444"/>
    <n v="629"/>
    <n v="330"/>
    <n v="6.1879671232876721"/>
    <n v="1.7322991271466246"/>
    <n v="4.2776666666666667"/>
    <n v="1.6615454545454544"/>
    <n v="2016"/>
    <x v="1"/>
  </r>
  <r>
    <n v="6294"/>
    <s v="乡亲曲江矮石路店"/>
    <x v="6"/>
    <s v="直营"/>
    <s v="韶关乡亲"/>
    <x v="0"/>
    <d v="2016-03-25T00:00:00"/>
    <d v="2016-03-25T00:00:00"/>
    <n v="2242.11"/>
    <n v="0.27251569385561503"/>
    <n v="611.01016235061297"/>
    <n v="1494.74"/>
    <n v="0.28170116542007301"/>
    <n v="421.07"/>
    <n v="330"/>
    <n v="3.5295151515151515"/>
    <n v="0.27596969696969698"/>
    <n v="1377"/>
    <n v="330"/>
    <n v="6.1427671232876717"/>
    <n v="1.6740004447962"/>
    <n v="4.5295151515151515"/>
    <n v="1.275969696969697"/>
    <n v="2016"/>
    <x v="1"/>
  </r>
  <r>
    <n v="8760"/>
    <s v="石家庄辛集兴华路店"/>
    <x v="9"/>
    <s v="控股"/>
    <s v="河北新兴"/>
    <x v="27"/>
    <d v="2018-07-14T00:00:00"/>
    <d v="2019-09-07T00:00:00"/>
    <n v="2235.9984883720899"/>
    <n v="0.266609145976823"/>
    <n v="596.13764739035105"/>
    <n v="114.53"/>
    <n v="0.29957216449838497"/>
    <n v="34.31"/>
    <n v="43"/>
    <n v="1.6634883720930231"/>
    <n v="-0.20209302325581391"/>
    <n v="116"/>
    <n v="81"/>
    <n v="6.1260232558139451"/>
    <n v="1.6332538284667153"/>
    <n v="1.4139506172839507"/>
    <n v="0.42358024691358026"/>
    <n v="2018"/>
    <x v="4"/>
  </r>
  <r>
    <n v="9046"/>
    <s v="沧州恒顺花园店"/>
    <x v="9"/>
    <s v="控股"/>
    <s v="河北新兴"/>
    <x v="28"/>
    <d v="2010-10-10T00:00:00"/>
    <d v="2019-09-05T00:00:00"/>
    <n v="2235.8032558139498"/>
    <n v="0.218036789596876"/>
    <n v="487.48736406791699"/>
    <n v="114.52"/>
    <n v="-0.24476074048201199"/>
    <n v="-28.03"/>
    <n v="43"/>
    <n v="1.6632558139534881"/>
    <n v="-1.6518604651162789"/>
    <n v="118"/>
    <n v="83"/>
    <n v="6.1254883720930131"/>
    <n v="1.3355818193641562"/>
    <n v="1.3797590361445782"/>
    <n v="-0.337710843373494"/>
    <n v="2010"/>
    <x v="0"/>
  </r>
  <r>
    <n v="8790"/>
    <s v="石家庄鹿泉时代广场店"/>
    <x v="9"/>
    <s v="控股"/>
    <s v="河北新兴"/>
    <x v="27"/>
    <d v="2018-05-04T00:00:00"/>
    <d v="2019-09-07T00:00:00"/>
    <n v="2226.8842105263202"/>
    <n v="0.22742599150141601"/>
    <n v="506.45134953779501"/>
    <n v="100.8"/>
    <n v="0.12380952380952399"/>
    <n v="12.48"/>
    <n v="38"/>
    <n v="1.6526315789473682"/>
    <n v="-0.67157894736842105"/>
    <n v="116"/>
    <n v="81"/>
    <n v="6.1010526315789591"/>
    <n v="1.3875379439391644"/>
    <n v="1.2444444444444445"/>
    <n v="0.15407407407407409"/>
    <n v="2018"/>
    <x v="4"/>
  </r>
  <r>
    <n v="7791"/>
    <s v="南雄金鹏花苑店"/>
    <x v="6"/>
    <s v="直营"/>
    <m/>
    <x v="0"/>
    <d v="2018-03-24T00:00:00"/>
    <d v="2018-03-24T00:00:00"/>
    <n v="2214.2563285872202"/>
    <n v="0.278318531687205"/>
    <n v="616.26857015149506"/>
    <n v="1127.69"/>
    <n v="0.31572506628594699"/>
    <n v="356.04"/>
    <n v="323"/>
    <n v="2.4913003095975235"/>
    <n v="0.10229102167182669"/>
    <n v="648"/>
    <n v="330"/>
    <n v="6.0664556947595072"/>
    <n v="1.6884070415109453"/>
    <n v="3.4172424242424242"/>
    <n v="1.078909090909091"/>
    <n v="2018"/>
    <x v="4"/>
  </r>
  <r>
    <n v="6257"/>
    <s v="乡亲惠民北路店"/>
    <x v="6"/>
    <s v="直营"/>
    <s v="韶关乡亲"/>
    <x v="0"/>
    <d v="2016-03-25T00:00:00"/>
    <d v="2016-03-25T00:00:00"/>
    <n v="2208.42"/>
    <n v="0.27903320650412899"/>
    <n v="616.222513907848"/>
    <n v="1472.28"/>
    <n v="0.237414078843698"/>
    <n v="349.54"/>
    <n v="330"/>
    <n v="3.4614545454545453"/>
    <n v="5.9212121212121271E-2"/>
    <n v="1377"/>
    <n v="330"/>
    <n v="6.0504657534246578"/>
    <n v="1.6882808600215014"/>
    <n v="4.4614545454545453"/>
    <n v="1.0592121212121213"/>
    <n v="2016"/>
    <x v="1"/>
  </r>
  <r>
    <n v="8288"/>
    <s v="宿迁帝景豪苑店"/>
    <x v="3"/>
    <s v="直营"/>
    <m/>
    <x v="0"/>
    <d v="2018-08-11T00:00:00"/>
    <d v="2018-08-11T00:00:00"/>
    <n v="2193.0181621994102"/>
    <n v="0.27587712461142799"/>
    <n v="605.00354480821204"/>
    <n v="924.64"/>
    <n v="0.51467598200380704"/>
    <n v="475.89"/>
    <n v="234"/>
    <n v="2.9514529914529914"/>
    <n v="1.0337179487179489"/>
    <n v="508"/>
    <n v="330"/>
    <n v="6.0082689375326304"/>
    <n v="1.6575439583786631"/>
    <n v="2.801939393939394"/>
    <n v="1.4420909090909091"/>
    <n v="2018"/>
    <x v="4"/>
  </r>
  <r>
    <n v="6407"/>
    <s v="佳和洪泽湖路同仁堂店"/>
    <x v="3"/>
    <s v="直营"/>
    <s v="江苏佳和"/>
    <x v="0"/>
    <d v="2016-06-22T00:00:00"/>
    <d v="2016-06-22T00:00:00"/>
    <n v="2185.0484999999999"/>
    <n v="0.255048483902092"/>
    <n v="557.29330717753999"/>
    <n v="1506.93"/>
    <n v="0.33954463710988603"/>
    <n v="511.67"/>
    <n v="330"/>
    <n v="3.5664545454545458"/>
    <n v="0.55051515151515162"/>
    <n v="1288"/>
    <n v="330"/>
    <n v="5.9864342465753424"/>
    <n v="1.5268309785686027"/>
    <n v="4.5664545454545458"/>
    <n v="1.5505151515151516"/>
    <n v="2016"/>
    <x v="1"/>
  </r>
  <r>
    <n v="5007"/>
    <s v="常德新六村店"/>
    <x v="0"/>
    <s v="直营"/>
    <m/>
    <x v="0"/>
    <d v="2002-07-20T00:00:00"/>
    <d v="2002-07-20T00:00:00"/>
    <n v="2167.2800000000002"/>
    <n v="0.26680064998639202"/>
    <n v="578.23171270250805"/>
    <n v="1083.6400000000001"/>
    <n v="0.30587649034734798"/>
    <n v="331.46"/>
    <n v="330"/>
    <n v="2.2837575757575759"/>
    <n v="4.4242424242424416E-3"/>
    <n v="6374"/>
    <n v="330"/>
    <n v="5.9377534246575348"/>
    <n v="1.5841964731575564"/>
    <n v="3.2837575757575759"/>
    <n v="1.0044242424242424"/>
    <n v="2002"/>
    <x v="0"/>
  </r>
  <r>
    <n v="5305"/>
    <s v="徐州铜山路店"/>
    <x v="3"/>
    <s v="直营"/>
    <m/>
    <x v="0"/>
    <d v="2010-06-12T00:00:00"/>
    <d v="2010-06-12T00:00:00"/>
    <n v="2033.0015000000001"/>
    <n v="0.26726784257799902"/>
    <n v="543.35592486283599"/>
    <n v="1402.07"/>
    <n v="0.32745868608557299"/>
    <n v="459.12"/>
    <n v="330"/>
    <n v="3.2486969696969696"/>
    <n v="0.39127272727272722"/>
    <n v="3490"/>
    <n v="330"/>
    <n v="5.5698671232876711"/>
    <n v="1.4886463694872218"/>
    <n v="4.2486969696969696"/>
    <n v="1.3912727272727272"/>
    <n v="2010"/>
    <x v="0"/>
  </r>
  <r>
    <n v="7897"/>
    <s v="乐昌宏福家园"/>
    <x v="6"/>
    <s v="直营"/>
    <m/>
    <x v="0"/>
    <d v="2018-04-21T00:00:00"/>
    <d v="2018-04-21T00:00:00"/>
    <n v="2029.7705663295801"/>
    <n v="0.28029222236210299"/>
    <n v="568.92890292170296"/>
    <n v="694.49"/>
    <n v="9.7481605206698393E-2"/>
    <n v="67.7"/>
    <n v="217"/>
    <n v="2.2004147465437787"/>
    <n v="-0.68801843317972344"/>
    <n v="620"/>
    <n v="330"/>
    <n v="5.5610152502180279"/>
    <n v="1.5587093230731588"/>
    <n v="2.1045151515151517"/>
    <n v="0.20515151515151517"/>
    <n v="2018"/>
    <x v="4"/>
  </r>
  <r>
    <n v="7272"/>
    <s v="增城开园店"/>
    <x v="6"/>
    <s v="收购"/>
    <s v="益荔康信"/>
    <x v="10"/>
    <d v="2009-11-20T00:00:00"/>
    <d v="2018-05-28T00:00:00"/>
    <n v="2023.0050000000001"/>
    <n v="0.26967649457146797"/>
    <n v="545.55689690055306"/>
    <n v="1348.67"/>
    <n v="0.14184344576508701"/>
    <n v="191.3"/>
    <n v="330"/>
    <n v="3.0868787878787884"/>
    <n v="-0.42030303030303029"/>
    <n v="583"/>
    <n v="330"/>
    <n v="5.5424794520547946"/>
    <n v="1.494676429864529"/>
    <n v="4.0868787878787884"/>
    <n v="0.57969696969696971"/>
    <n v="2009"/>
    <x v="0"/>
  </r>
  <r>
    <n v="6871"/>
    <s v="始兴北门路店"/>
    <x v="6"/>
    <s v="直营"/>
    <m/>
    <x v="0"/>
    <d v="2017-04-22T00:00:00"/>
    <d v="2017-04-22T00:00:00"/>
    <n v="1999.9649999999999"/>
    <n v="0.280219671437623"/>
    <n v="560.42953518674597"/>
    <n v="1333.31"/>
    <n v="0.236426637466156"/>
    <n v="315.23"/>
    <n v="330"/>
    <n v="3.0403333333333329"/>
    <n v="-4.4757575757575663E-2"/>
    <n v="984"/>
    <n v="330"/>
    <n v="5.4793561643835611"/>
    <n v="1.5354233840732767"/>
    <n v="4.0403333333333329"/>
    <n v="0.95524242424242434"/>
    <n v="2017"/>
    <x v="2"/>
  </r>
  <r>
    <n v="6886"/>
    <s v="宿迁青岛路店"/>
    <x v="3"/>
    <s v="直营"/>
    <m/>
    <x v="0"/>
    <d v="2017-05-27T00:00:00"/>
    <d v="2017-05-27T00:00:00"/>
    <n v="1975.9005"/>
    <n v="0.27343828294056699"/>
    <n v="540.28683998140798"/>
    <n v="1362.69"/>
    <n v="0.38647821588182202"/>
    <n v="526.65"/>
    <n v="330"/>
    <n v="3.1293636363636361"/>
    <n v="0.59590909090909094"/>
    <n v="949"/>
    <n v="330"/>
    <n v="5.4134260273972599"/>
    <n v="1.4802379177572822"/>
    <n v="4.1293636363636361"/>
    <n v="1.5959090909090909"/>
    <n v="2017"/>
    <x v="2"/>
  </r>
  <r>
    <n v="6845"/>
    <s v="利川同安公园路店"/>
    <x v="7"/>
    <s v="收购"/>
    <s v="湖北利川"/>
    <x v="7"/>
    <d v="2016-05-01T00:00:00"/>
    <d v="2017-05-24T00:00:00"/>
    <n v="1954.576"/>
    <n v="0.27821719999037298"/>
    <n v="543.79666188838303"/>
    <n v="1221.6099999999999"/>
    <n v="0.37463674986288598"/>
    <n v="457.66"/>
    <n v="330"/>
    <n v="2.7018484848484845"/>
    <n v="0.386848484848485"/>
    <n v="952"/>
    <n v="330"/>
    <n v="5.3550027397260278"/>
    <n v="1.4898538681873508"/>
    <n v="3.7018484848484845"/>
    <n v="1.386848484848485"/>
    <n v="2016"/>
    <x v="1"/>
  </r>
  <r>
    <n v="7792"/>
    <s v="韶关曲江桃园路店"/>
    <x v="6"/>
    <s v="直营"/>
    <m/>
    <x v="0"/>
    <d v="2018-03-17T00:00:00"/>
    <d v="2018-03-17T00:00:00"/>
    <n v="1930.05"/>
    <n v="0.272530988851241"/>
    <n v="525.99843503233797"/>
    <n v="1286.7"/>
    <n v="0.26950338074143199"/>
    <n v="346.77"/>
    <n v="330"/>
    <n v="2.8990909090909094"/>
    <n v="5.0818181818181873E-2"/>
    <n v="655"/>
    <n v="330"/>
    <n v="5.287808219178082"/>
    <n v="1.4410916028283232"/>
    <n v="3.8990909090909094"/>
    <n v="1.0508181818181819"/>
    <n v="2018"/>
    <x v="4"/>
  </r>
  <r>
    <n v="8345"/>
    <s v="广生堂三岔路店"/>
    <x v="7"/>
    <s v="直营"/>
    <m/>
    <x v="0"/>
    <d v="2018-08-25T00:00:00"/>
    <d v="2018-08-25T00:00:00"/>
    <n v="1922.4767699706499"/>
    <n v="0.27904757549103498"/>
    <n v="536.46248159814502"/>
    <n v="892.57"/>
    <n v="0.20539565524272599"/>
    <n v="183.33"/>
    <n v="326"/>
    <n v="1.7379447852760737"/>
    <n v="-0.43763803680981594"/>
    <n v="494"/>
    <n v="330"/>
    <n v="5.2670596437552053"/>
    <n v="1.4697602235565617"/>
    <n v="2.7047575757575757"/>
    <n v="0.55554545454545456"/>
    <n v="2018"/>
    <x v="4"/>
  </r>
  <r>
    <n v="6702"/>
    <s v="祁阳陶铸路店"/>
    <x v="1"/>
    <s v="直营"/>
    <m/>
    <x v="0"/>
    <d v="2017-01-07T00:00:00"/>
    <d v="2017-01-07T00:00:00"/>
    <n v="1917.48"/>
    <n v="0.26627086795747901"/>
    <n v="510.56906389110702"/>
    <n v="958.74"/>
    <n v="0.27614368859127603"/>
    <n v="264.75"/>
    <n v="330"/>
    <n v="1.9052727272727275"/>
    <n v="-0.19772727272727275"/>
    <n v="1089"/>
    <n v="330"/>
    <n v="5.2533698630136989"/>
    <n v="1.3988193531263207"/>
    <n v="2.9052727272727275"/>
    <n v="0.80227272727272725"/>
    <n v="2017"/>
    <x v="2"/>
  </r>
  <r>
    <n v="6062"/>
    <s v="常德鼎城武小店"/>
    <x v="0"/>
    <s v="直营"/>
    <m/>
    <x v="0"/>
    <d v="2015-08-29T00:00:00"/>
    <d v="2015-08-29T00:00:00"/>
    <n v="1913.88"/>
    <n v="0.26325076864383001"/>
    <n v="503.83038109205302"/>
    <n v="956.94"/>
    <n v="0.33117018830856698"/>
    <n v="316.91000000000003"/>
    <n v="330"/>
    <n v="1.8998181818181821"/>
    <n v="-3.9666666666666628E-2"/>
    <n v="1586"/>
    <n v="330"/>
    <n v="5.2435068493150689"/>
    <n v="1.3803572084713782"/>
    <n v="2.8998181818181821"/>
    <n v="0.96033333333333337"/>
    <n v="2015"/>
    <x v="0"/>
  </r>
  <r>
    <n v="7546"/>
    <s v="普康城东旗舰店"/>
    <x v="7"/>
    <s v="控股"/>
    <s v="洪湖普康"/>
    <x v="14"/>
    <s v="2015年"/>
    <d v="2018-04-12T00:00:00"/>
    <n v="1909.2930120481899"/>
    <n v="0.276257481695448"/>
    <n v="527.45647932715099"/>
    <n v="1085.42"/>
    <n v="0.32624237622302898"/>
    <n v="354.11"/>
    <n v="330"/>
    <n v="2.2891515151515152"/>
    <n v="7.3060606060606048E-2"/>
    <n v="629"/>
    <n v="330"/>
    <n v="5.2309397590361364"/>
    <n v="1.4450862447319206"/>
    <n v="3.2891515151515152"/>
    <n v="1.073060606060606"/>
    <n v="2015"/>
    <x v="0"/>
  </r>
  <r>
    <n v="5772"/>
    <s v="湘潭县凤凰东路店"/>
    <x v="4"/>
    <s v="直营"/>
    <m/>
    <x v="0"/>
    <d v="2014-05-31T00:00:00"/>
    <d v="2014-05-31T00:00:00"/>
    <n v="1905.7491763565899"/>
    <n v="0.219512122429212"/>
    <n v="418.33504651975699"/>
    <n v="728.15"/>
    <n v="4.7462748060152403E-2"/>
    <n v="34.56"/>
    <n v="258"/>
    <n v="1.8222868217054264"/>
    <n v="-0.86604651162790702"/>
    <n v="2041"/>
    <n v="330"/>
    <n v="5.2212306201550414"/>
    <n v="1.1461234151226218"/>
    <n v="2.2065151515151515"/>
    <n v="0.10472727272727274"/>
    <n v="2014"/>
    <x v="0"/>
  </r>
  <r>
    <n v="7275"/>
    <s v="增城人民医院二店"/>
    <x v="6"/>
    <s v="收购"/>
    <s v="益荔康信"/>
    <x v="10"/>
    <d v="2010-11-05T00:00:00"/>
    <d v="2018-05-28T00:00:00"/>
    <n v="1902.9449999999999"/>
    <n v="0.27245802438981598"/>
    <n v="518.47263522247897"/>
    <n v="1268.6300000000001"/>
    <n v="0.249040303319329"/>
    <n v="315.94"/>
    <n v="330"/>
    <n v="2.8443333333333336"/>
    <n v="-4.2606060606060647E-2"/>
    <n v="583"/>
    <n v="330"/>
    <n v="5.2135479452054794"/>
    <n v="1.4204729732122712"/>
    <n v="3.8443333333333336"/>
    <n v="0.95739393939393935"/>
    <n v="2010"/>
    <x v="0"/>
  </r>
  <r>
    <n v="7960"/>
    <s v="宜昌上西坝店"/>
    <x v="7"/>
    <s v="直营"/>
    <m/>
    <x v="0"/>
    <d v="2018-05-26T00:00:00"/>
    <d v="2018-05-26T00:00:00"/>
    <n v="1889.7760000000001"/>
    <n v="0.278635181047727"/>
    <n v="526.55807789964899"/>
    <n v="1181.1099999999999"/>
    <n v="0.32721761732607502"/>
    <n v="386.48"/>
    <n v="330"/>
    <n v="2.5791212121212119"/>
    <n v="0.17115151515151528"/>
    <n v="585"/>
    <n v="330"/>
    <n v="5.1774684931506849"/>
    <n v="1.4426248709579423"/>
    <n v="3.5791212121212119"/>
    <n v="1.1711515151515153"/>
    <n v="2018"/>
    <x v="4"/>
  </r>
  <r>
    <n v="6123"/>
    <s v="沅江商贸街店"/>
    <x v="0"/>
    <s v="直营"/>
    <m/>
    <x v="0"/>
    <d v="2015-10-17T00:00:00"/>
    <d v="2015-10-17T00:00:00"/>
    <n v="1881.44"/>
    <n v="0.26687556093849502"/>
    <n v="502.110355372122"/>
    <n v="940.72"/>
    <n v="0.33384003741814799"/>
    <n v="314.05"/>
    <n v="330"/>
    <n v="1.8506666666666667"/>
    <n v="-4.8333333333333339E-2"/>
    <n v="1537"/>
    <n v="330"/>
    <n v="5.1546301369863015"/>
    <n v="1.3756448092386904"/>
    <n v="2.8506666666666667"/>
    <n v="0.95166666666666666"/>
    <n v="2015"/>
    <x v="0"/>
  </r>
  <r>
    <n v="7154"/>
    <s v="武汉兴怡生活广场店"/>
    <x v="8"/>
    <s v="直营"/>
    <m/>
    <x v="3"/>
    <d v="2017-05-27T00:00:00"/>
    <d v="2017-05-27T00:00:00"/>
    <n v="1857.1949999999999"/>
    <n v="0.243762857533527"/>
    <n v="452.71516019697901"/>
    <n v="1238.1300000000001"/>
    <n v="0.202515083230355"/>
    <n v="250.74"/>
    <n v="330"/>
    <n v="2.7519090909090913"/>
    <n v="-0.24018181818181816"/>
    <n v="949"/>
    <n v="330"/>
    <n v="5.0882054794520544"/>
    <n v="1.2403155073889836"/>
    <n v="3.7519090909090913"/>
    <n v="0.75981818181818184"/>
    <n v="2017"/>
    <x v="2"/>
  </r>
  <r>
    <n v="5518"/>
    <s v="抚州上顿渡店"/>
    <x v="5"/>
    <s v="直营"/>
    <m/>
    <x v="9"/>
    <d v="2012-05-26T00:00:00"/>
    <d v="2012-05-26T00:00:00"/>
    <n v="1850.78653539793"/>
    <n v="0.26303228185672001"/>
    <n v="486.81660563540999"/>
    <n v="934.37"/>
    <n v="0.323983004591329"/>
    <n v="302.72000000000003"/>
    <n v="284"/>
    <n v="2.2900352112676057"/>
    <n v="6.5915492957746569E-2"/>
    <n v="2776"/>
    <n v="330"/>
    <n v="5.07064804218611"/>
    <n v="1.3337441250285205"/>
    <n v="2.8314242424242426"/>
    <n v="0.91733333333333344"/>
    <n v="2012"/>
    <x v="0"/>
  </r>
  <r>
    <n v="6681"/>
    <s v="浏阳文家市镇店"/>
    <x v="4"/>
    <s v="直营"/>
    <m/>
    <x v="0"/>
    <d v="2016-11-30T00:00:00"/>
    <d v="2016-11-30T00:00:00"/>
    <n v="1821.204"/>
    <n v="0.26709416746850501"/>
    <n v="486.43296617031098"/>
    <n v="997.92"/>
    <n v="0.34272286355619702"/>
    <n v="342.01"/>
    <n v="330"/>
    <n v="2.024"/>
    <n v="3.6393939393939423E-2"/>
    <n v="1127"/>
    <n v="330"/>
    <n v="4.9896000000000003"/>
    <n v="1.332693058000852"/>
    <n v="3.024"/>
    <n v="1.0363939393939394"/>
    <n v="2016"/>
    <x v="1"/>
  </r>
  <r>
    <n v="7436"/>
    <s v="南岳衡山路店"/>
    <x v="1"/>
    <s v="直营"/>
    <m/>
    <x v="0"/>
    <d v="2017-12-23T00:00:00"/>
    <d v="2017-12-23T00:00:00"/>
    <n v="1815.4938557692301"/>
    <n v="0.26627086795747901"/>
    <n v="483.413124747143"/>
    <n v="228.89"/>
    <n v="0.186377736030408"/>
    <n v="42.66"/>
    <n v="104"/>
    <n v="1.2008653846153843"/>
    <n v="-0.58980769230769237"/>
    <n v="739"/>
    <n v="330"/>
    <n v="4.9739557692307672"/>
    <n v="1.3244195198551862"/>
    <n v="0.69360606060606056"/>
    <n v="0.12927272727272726"/>
    <n v="2017"/>
    <x v="2"/>
  </r>
  <r>
    <n v="6432"/>
    <s v="佳和同安阁店"/>
    <x v="3"/>
    <s v="直营"/>
    <s v="江苏佳和"/>
    <x v="0"/>
    <d v="2016-06-22T00:00:00"/>
    <d v="2016-06-22T00:00:00"/>
    <n v="1809.4694999999999"/>
    <n v="0.26848776294651899"/>
    <n v="485.82041817495599"/>
    <n v="1247.9100000000001"/>
    <n v="0.426841679287769"/>
    <n v="532.66"/>
    <n v="330"/>
    <n v="2.781545454545455"/>
    <n v="0.61412121212121207"/>
    <n v="1288"/>
    <n v="330"/>
    <n v="4.9574506849315068"/>
    <n v="1.3310148443149479"/>
    <n v="3.781545454545455"/>
    <n v="1.6141212121212121"/>
    <n v="2016"/>
    <x v="1"/>
  </r>
  <r>
    <n v="5150"/>
    <s v="益阳迎春北路店"/>
    <x v="0"/>
    <s v="直营"/>
    <m/>
    <x v="0"/>
    <d v="2010-07-24T00:00:00"/>
    <d v="2010-07-24T00:00:00"/>
    <n v="1799.06"/>
    <n v="0.22904823912400099"/>
    <n v="412.071525078425"/>
    <n v="899.53"/>
    <n v="0.17211210298711499"/>
    <n v="154.82"/>
    <n v="330"/>
    <n v="1.725848484848485"/>
    <n v="-0.5308484848484849"/>
    <n v="3448"/>
    <n v="330"/>
    <n v="4.9289315068493149"/>
    <n v="1.1289630824066439"/>
    <n v="2.725848484848485"/>
    <n v="0.46915151515151515"/>
    <n v="2010"/>
    <x v="0"/>
  </r>
  <r>
    <n v="6589"/>
    <s v="玖玖宿豫顺河店"/>
    <x v="3"/>
    <s v="直营"/>
    <s v="江苏玖玖"/>
    <x v="0"/>
    <d v="2016-09-27T00:00:00"/>
    <d v="2016-09-27T00:00:00"/>
    <n v="1791.5728568258"/>
    <n v="0.27292644939316302"/>
    <n v="488.96761864263101"/>
    <n v="1062.05"/>
    <n v="0.41387881926462999"/>
    <n v="439.56"/>
    <n v="329"/>
    <n v="2.2281155015197567"/>
    <n v="0.33604863221884496"/>
    <n v="1191"/>
    <n v="330"/>
    <n v="4.90841878582411"/>
    <n v="1.339637311349674"/>
    <n v="3.2183333333333333"/>
    <n v="1.3320000000000001"/>
    <n v="2016"/>
    <x v="1"/>
  </r>
  <r>
    <n v="5695"/>
    <s v="南昌红谷中大道店"/>
    <x v="5"/>
    <s v="直营"/>
    <m/>
    <x v="9"/>
    <d v="2013-12-18T00:00:00"/>
    <d v="2013-12-18T00:00:00"/>
    <n v="1773.7850000000001"/>
    <n v="0.26457873155265299"/>
    <n v="469.30578534712299"/>
    <n v="1364.45"/>
    <n v="0.300296822895672"/>
    <n v="409.74"/>
    <n v="330"/>
    <n v="3.1346969696969698"/>
    <n v="0.24163636363636365"/>
    <n v="2205"/>
    <n v="330"/>
    <n v="4.8596849315068491"/>
    <n v="1.2857692749236247"/>
    <n v="4.1346969696969698"/>
    <n v="1.2416363636363636"/>
    <n v="2013"/>
    <x v="0"/>
  </r>
  <r>
    <n v="7535"/>
    <s v="普康敬一堂店"/>
    <x v="7"/>
    <s v="控股"/>
    <s v="洪湖普康"/>
    <x v="14"/>
    <s v="2016年"/>
    <d v="2018-04-12T00:00:00"/>
    <n v="1772.0640000000001"/>
    <n v="0.28001848258841899"/>
    <n v="496.21067232956398"/>
    <n v="1107.54"/>
    <n v="0.234998284486339"/>
    <n v="260.27"/>
    <n v="330"/>
    <n v="2.3561818181818182"/>
    <n v="-0.21130303030303033"/>
    <n v="629"/>
    <n v="330"/>
    <n v="4.8549698630136993"/>
    <n v="1.3594812940535999"/>
    <n v="3.3561818181818182"/>
    <n v="0.78869696969696967"/>
    <n v="2016"/>
    <x v="1"/>
  </r>
  <r>
    <n v="7271"/>
    <s v="增城增江市场店"/>
    <x v="6"/>
    <s v="收购"/>
    <s v="益荔康信"/>
    <x v="10"/>
    <d v="2009-11-20T00:00:00"/>
    <d v="2018-05-28T00:00:00"/>
    <n v="1771.4549999999999"/>
    <n v="0.24923515153852699"/>
    <n v="441.508855368681"/>
    <n v="1180.97"/>
    <n v="0.149597364878024"/>
    <n v="176.67"/>
    <n v="330"/>
    <n v="2.5786969696969697"/>
    <n v="-0.46463636363636363"/>
    <n v="583"/>
    <n v="330"/>
    <n v="4.8533013698630132"/>
    <n v="1.209613302379948"/>
    <n v="3.5786969696969697"/>
    <n v="0.53536363636363637"/>
    <n v="2009"/>
    <x v="0"/>
  </r>
  <r>
    <n v="5031"/>
    <s v="益阳资阳店"/>
    <x v="0"/>
    <s v="直营"/>
    <m/>
    <x v="0"/>
    <d v="2005-07-23T00:00:00"/>
    <d v="2005-07-23T00:00:00"/>
    <n v="1764.16"/>
    <n v="0.242082544612996"/>
    <n v="427.07234190446297"/>
    <n v="882.08"/>
    <n v="0.111849265372755"/>
    <n v="98.66"/>
    <n v="330"/>
    <n v="1.6729696969696972"/>
    <n v="-0.70103030303030311"/>
    <n v="5275"/>
    <n v="330"/>
    <n v="4.8333150684931505"/>
    <n v="1.1700612106971588"/>
    <n v="2.6729696969696972"/>
    <n v="0.29896969696969694"/>
    <n v="2005"/>
    <x v="0"/>
  </r>
  <r>
    <n v="5465"/>
    <s v="临澧迎宾路店"/>
    <x v="0"/>
    <s v="直营"/>
    <m/>
    <x v="0"/>
    <d v="2011-12-17T00:00:00"/>
    <d v="2011-12-17T00:00:00"/>
    <n v="1759.31173578883"/>
    <n v="0.26687556093849502"/>
    <n v="469.51730635432199"/>
    <n v="672.64"/>
    <n v="0.43137488106565203"/>
    <n v="290.16000000000003"/>
    <n v="316"/>
    <n v="1.1286075949367089"/>
    <n v="-8.1772151898734102E-2"/>
    <n v="2937"/>
    <n v="330"/>
    <n v="4.8200321528461094"/>
    <n v="1.2863487845323891"/>
    <n v="2.0383030303030303"/>
    <n v="0.87927272727272732"/>
    <n v="2011"/>
    <x v="0"/>
  </r>
  <r>
    <n v="5127"/>
    <s v="邵阳县邵新街店"/>
    <x v="1"/>
    <s v="直营"/>
    <m/>
    <x v="0"/>
    <d v="2010-01-30T00:00:00"/>
    <d v="2010-01-30T00:00:00"/>
    <n v="1750.9"/>
    <n v="0.22840747367099501"/>
    <n v="399.91864565054499"/>
    <n v="875.45"/>
    <n v="0.25808441373008201"/>
    <n v="225.94"/>
    <n v="330"/>
    <n v="1.6528787878787878"/>
    <n v="-0.31533333333333335"/>
    <n v="3623"/>
    <n v="330"/>
    <n v="4.7969863013698637"/>
    <n v="1.0956675223302603"/>
    <n v="2.6528787878787878"/>
    <n v="0.68466666666666665"/>
    <n v="2010"/>
    <x v="0"/>
  </r>
  <r>
    <n v="6127"/>
    <s v="邵阳县沿江路店"/>
    <x v="1"/>
    <s v="直营"/>
    <m/>
    <x v="0"/>
    <d v="2015-10-31T00:00:00"/>
    <d v="2015-10-31T00:00:00"/>
    <n v="1736.46"/>
    <n v="0.26627086795747901"/>
    <n v="462.368711373444"/>
    <n v="868.23"/>
    <n v="0.26630040427075802"/>
    <n v="231.21"/>
    <n v="330"/>
    <n v="1.6310000000000002"/>
    <n v="-0.29936363636363639"/>
    <n v="1523"/>
    <n v="330"/>
    <n v="4.7574246575342469"/>
    <n v="1.2667635928039562"/>
    <n v="2.6310000000000002"/>
    <n v="0.70063636363636361"/>
    <n v="2015"/>
    <x v="0"/>
  </r>
  <r>
    <n v="7540"/>
    <s v="普康大众店"/>
    <x v="7"/>
    <s v="控股"/>
    <s v="洪湖普康"/>
    <x v="14"/>
    <s v="2016年"/>
    <d v="2018-04-12T00:00:00"/>
    <n v="1727.6479999999999"/>
    <n v="0.27575034946111399"/>
    <n v="476.39953974579498"/>
    <n v="1079.78"/>
    <n v="0.43758913852821901"/>
    <n v="472.5"/>
    <n v="330"/>
    <n v="2.2720606060606059"/>
    <n v="0.43181818181818188"/>
    <n v="629"/>
    <n v="330"/>
    <n v="4.7332821917808214"/>
    <n v="1.3052042184816302"/>
    <n v="3.2720606060606059"/>
    <n v="1.4318181818181819"/>
    <n v="2016"/>
    <x v="1"/>
  </r>
  <r>
    <n v="5587"/>
    <s v="徐州雁山路店"/>
    <x v="3"/>
    <s v="直营"/>
    <m/>
    <x v="0"/>
    <d v="2013-12-28T00:00:00"/>
    <d v="2013-12-28T00:00:00"/>
    <n v="1704.3009999999999"/>
    <n v="0.27599151213615902"/>
    <n v="470.37261012516802"/>
    <n v="1175.3800000000001"/>
    <n v="0.27614048222702398"/>
    <n v="324.57"/>
    <n v="330"/>
    <n v="2.5617575757575759"/>
    <n v="-1.6454545454545499E-2"/>
    <n v="2195"/>
    <n v="330"/>
    <n v="4.6693178082191782"/>
    <n v="1.288692082534707"/>
    <n v="3.5617575757575759"/>
    <n v="0.9835454545454545"/>
    <n v="2013"/>
    <x v="0"/>
  </r>
  <r>
    <n v="5794"/>
    <s v="进贤大道二店"/>
    <x v="5"/>
    <s v="直营"/>
    <m/>
    <x v="3"/>
    <d v="2014-07-05T00:00:00"/>
    <d v="2014-07-05T00:00:00"/>
    <n v="1700.4390000000001"/>
    <n v="0.252756543683407"/>
    <n v="429.79708438446897"/>
    <n v="1308.03"/>
    <n v="0.36726221875645099"/>
    <n v="480.39"/>
    <n v="330"/>
    <n v="2.9637272727272728"/>
    <n v="0.45572727272727276"/>
    <n v="2006"/>
    <n v="330"/>
    <n v="4.6587369863013697"/>
    <n v="1.1775262585875863"/>
    <n v="3.9637272727272728"/>
    <n v="1.4557272727272728"/>
    <n v="2014"/>
    <x v="0"/>
  </r>
  <r>
    <n v="7274"/>
    <s v="增城怡景城店"/>
    <x v="6"/>
    <s v="收购"/>
    <s v="益荔康信"/>
    <x v="10"/>
    <d v="2010-10-29T00:00:00"/>
    <d v="2018-05-28T00:00:00"/>
    <n v="1699.125"/>
    <n v="0.280390759479624"/>
    <n v="476.41894920081597"/>
    <n v="1132.75"/>
    <n v="0.29796512911057199"/>
    <n v="337.52"/>
    <n v="330"/>
    <n v="2.4325757575757576"/>
    <n v="2.2787878787878801E-2"/>
    <n v="583"/>
    <n v="330"/>
    <n v="4.6551369863013701"/>
    <n v="1.3052573950707287"/>
    <n v="3.4325757575757576"/>
    <n v="1.0227878787878788"/>
    <n v="2010"/>
    <x v="0"/>
  </r>
  <r>
    <n v="8396"/>
    <s v="如东众意店"/>
    <x v="3"/>
    <s v="控股"/>
    <s v="江苏如东"/>
    <x v="23"/>
    <d v="2013-05-16T00:00:00"/>
    <d v="2018-08-29T00:00:00"/>
    <n v="1694.48489764398"/>
    <n v="0.26650333198317799"/>
    <n v="451.58587121729499"/>
    <n v="528.20000000000005"/>
    <n v="0.25043544112078803"/>
    <n v="132.28"/>
    <n v="173"/>
    <n v="2.0531791907514454"/>
    <n v="-0.23537572254335259"/>
    <n v="490"/>
    <n v="330"/>
    <n v="4.6424243771067948"/>
    <n v="1.2372215649788905"/>
    <n v="1.6006060606060608"/>
    <n v="0.40084848484848484"/>
    <n v="2013"/>
    <x v="0"/>
  </r>
  <r>
    <n v="6838"/>
    <s v="利川同安民政店"/>
    <x v="7"/>
    <s v="收购"/>
    <s v="湖北利川"/>
    <x v="7"/>
    <d v="2014-10-01T00:00:00"/>
    <d v="2017-05-24T00:00:00"/>
    <n v="1665.44"/>
    <n v="0.27946505306791097"/>
    <n v="465.43227798142198"/>
    <n v="1040.9000000000001"/>
    <n v="0.29890479392833103"/>
    <n v="311.13"/>
    <n v="330"/>
    <n v="2.1542424242424247"/>
    <n v="-5.7181818181818223E-2"/>
    <n v="952"/>
    <n v="330"/>
    <n v="4.562849315068493"/>
    <n v="1.2751569259764985"/>
    <n v="3.1542424242424247"/>
    <n v="0.94281818181818178"/>
    <n v="2014"/>
    <x v="0"/>
  </r>
  <r>
    <n v="6875"/>
    <s v="翁源工业路店"/>
    <x v="6"/>
    <s v="直营"/>
    <m/>
    <x v="0"/>
    <d v="2017-05-13T00:00:00"/>
    <d v="2017-05-13T00:00:00"/>
    <n v="1664.385"/>
    <n v="0.27996468055719498"/>
    <n v="465.96901484918698"/>
    <n v="1109.5899999999999"/>
    <n v="0.322650708820375"/>
    <n v="358.01"/>
    <n v="330"/>
    <n v="2.362393939393939"/>
    <n v="8.4878787878787776E-2"/>
    <n v="963"/>
    <n v="330"/>
    <n v="4.5599589041095889"/>
    <n v="1.2766274379429781"/>
    <n v="3.362393939393939"/>
    <n v="1.0848787878787878"/>
    <n v="2017"/>
    <x v="2"/>
  </r>
  <r>
    <n v="9039"/>
    <s v="沧州富勤店"/>
    <x v="9"/>
    <s v="控股"/>
    <s v="河北新兴"/>
    <x v="28"/>
    <d v="2015-03-19T00:00:00"/>
    <d v="2019-09-05T00:00:00"/>
    <n v="1640.32303571429"/>
    <n v="0.266609145976823"/>
    <n v="437.32512367789502"/>
    <n v="54.71"/>
    <n v="0.36391884481813203"/>
    <n v="19.91"/>
    <n v="28"/>
    <n v="0.95392857142857146"/>
    <n v="-0.28892857142857142"/>
    <n v="118"/>
    <n v="83"/>
    <n v="4.4940357142857259"/>
    <n v="1.1981510237750548"/>
    <n v="0.65915662650602413"/>
    <n v="0.23987951807228916"/>
    <n v="2015"/>
    <x v="0"/>
  </r>
  <r>
    <n v="5416"/>
    <s v="湘潭江南店"/>
    <x v="4"/>
    <s v="直营"/>
    <m/>
    <x v="0"/>
    <d v="2011-09-28T00:00:00"/>
    <d v="2011-09-28T00:00:00"/>
    <n v="1631.502"/>
    <n v="0.21915591116861699"/>
    <n v="357.55330738342099"/>
    <n v="906.39"/>
    <n v="0.21748916029523699"/>
    <n v="197.13"/>
    <n v="330"/>
    <n v="1.7466363636363638"/>
    <n v="-0.40263636363636368"/>
    <n v="3017"/>
    <n v="330"/>
    <n v="4.4698684931506847"/>
    <n v="0.97959810242033152"/>
    <n v="2.7466363636363638"/>
    <n v="0.59736363636363632"/>
    <n v="2011"/>
    <x v="0"/>
  </r>
  <r>
    <n v="6569"/>
    <s v="楚街南门店"/>
    <x v="3"/>
    <s v="直营"/>
    <s v="江苏玖玖"/>
    <x v="0"/>
    <d v="2016-09-28T00:00:00"/>
    <d v="2016-09-28T00:00:00"/>
    <n v="1610.1669999999999"/>
    <n v="0.26765626179359803"/>
    <n v="430.97128008341201"/>
    <n v="1110.46"/>
    <n v="0.37237721304684501"/>
    <n v="413.51"/>
    <n v="330"/>
    <n v="2.365030303030303"/>
    <n v="0.25306060606060599"/>
    <n v="1190"/>
    <n v="330"/>
    <n v="4.4114164383561638"/>
    <n v="1.1807432331052383"/>
    <n v="3.365030303030303"/>
    <n v="1.253060606060606"/>
    <n v="2016"/>
    <x v="1"/>
  </r>
  <r>
    <n v="6832"/>
    <s v="利川同安妇幼保健店"/>
    <x v="7"/>
    <s v="收购"/>
    <s v="湖北利川"/>
    <x v="7"/>
    <d v="2012-09-01T00:00:00"/>
    <d v="2017-05-24T00:00:00"/>
    <n v="1603.248"/>
    <n v="0.27908208837413601"/>
    <n v="447.43780002165698"/>
    <n v="1002.03"/>
    <n v="0.30861351456543201"/>
    <n v="309.24"/>
    <n v="330"/>
    <n v="2.0364545454545455"/>
    <n v="-6.2909090909090915E-2"/>
    <n v="952"/>
    <n v="330"/>
    <n v="4.3924602739726026"/>
    <n v="1.2258569863607041"/>
    <n v="3.0364545454545455"/>
    <n v="0.93709090909090909"/>
    <n v="2012"/>
    <x v="0"/>
  </r>
  <r>
    <n v="9055"/>
    <s v="沧州大和庄店"/>
    <x v="9"/>
    <s v="控股"/>
    <s v="河北新兴"/>
    <x v="28"/>
    <d v="2011-11-30T00:00:00"/>
    <d v="2019-09-05T00:00:00"/>
    <n v="1599.39224137931"/>
    <n v="0.266609145976823"/>
    <n v="426.41259955609502"/>
    <n v="55.25"/>
    <n v="0.17411764705882399"/>
    <n v="9.6199999999999992"/>
    <n v="29"/>
    <n v="0.90517241379310343"/>
    <n v="-0.6682758620689655"/>
    <n v="118"/>
    <n v="83"/>
    <n v="4.3818965517241368"/>
    <n v="1.168253697413959"/>
    <n v="0.66566265060240959"/>
    <n v="0.11590361445783132"/>
    <n v="2011"/>
    <x v="0"/>
  </r>
  <r>
    <n v="7552"/>
    <s v="普康惠民店"/>
    <x v="7"/>
    <s v="控股"/>
    <s v="洪湖普康"/>
    <x v="14"/>
    <s v="2016年"/>
    <d v="2018-04-12T00:00:00"/>
    <n v="1595.296"/>
    <n v="0.27583961626971298"/>
    <n v="440.04583647660797"/>
    <n v="997.06"/>
    <n v="0.24168054078992199"/>
    <n v="240.97"/>
    <n v="330"/>
    <n v="2.0213939393939393"/>
    <n v="-0.2697878787878788"/>
    <n v="629"/>
    <n v="330"/>
    <n v="4.3706739726027397"/>
    <n v="1.2056050314427615"/>
    <n v="3.0213939393939393"/>
    <n v="0.7302121212121212"/>
    <n v="2016"/>
    <x v="1"/>
  </r>
  <r>
    <n v="5727"/>
    <s v="南昌沿江路店"/>
    <x v="5"/>
    <s v="直营"/>
    <m/>
    <x v="3"/>
    <d v="2014-03-22T00:00:00"/>
    <d v="2014-03-22T00:00:00"/>
    <n v="1574.3302207511899"/>
    <n v="0.26284629280830102"/>
    <n v="413.80686218052398"/>
    <n v="1379.6"/>
    <n v="0.27026674398376299"/>
    <n v="372.86"/>
    <n v="330"/>
    <n v="3.1806060606060607"/>
    <n v="0.12987878787878793"/>
    <n v="2111"/>
    <n v="330"/>
    <n v="4.3132334815101094"/>
    <n v="1.1337174306315725"/>
    <n v="4.1806060606060607"/>
    <n v="1.1298787878787879"/>
    <n v="2014"/>
    <x v="0"/>
  </r>
  <r>
    <n v="6253"/>
    <s v="乡亲一棉店"/>
    <x v="6"/>
    <s v="直营"/>
    <s v="韶关乡亲"/>
    <x v="0"/>
    <d v="2016-03-25T00:00:00"/>
    <d v="2016-03-25T00:00:00"/>
    <n v="1573.02"/>
    <n v="0.27761033559651399"/>
    <n v="436.68661010002802"/>
    <n v="1048.68"/>
    <n v="0.44852576572453001"/>
    <n v="470.36"/>
    <n v="330"/>
    <n v="2.1778181818181821"/>
    <n v="0.42533333333333334"/>
    <n v="1377"/>
    <n v="330"/>
    <n v="4.3096438356164386"/>
    <n v="1.1964016715069261"/>
    <n v="3.1778181818181821"/>
    <n v="1.4253333333333333"/>
    <n v="2016"/>
    <x v="1"/>
  </r>
  <r>
    <n v="7538"/>
    <s v="普康鼎好店"/>
    <x v="7"/>
    <s v="控股"/>
    <s v="洪湖普康"/>
    <x v="14"/>
    <s v="2016年"/>
    <d v="2018-04-12T00:00:00"/>
    <n v="1553.12"/>
    <n v="0.27611773186469102"/>
    <n v="428.84397171368897"/>
    <n v="970.7"/>
    <n v="0.32585762851550398"/>
    <n v="316.31"/>
    <n v="330"/>
    <n v="1.9415151515151519"/>
    <n v="-4.1484848484848458E-2"/>
    <n v="629"/>
    <n v="330"/>
    <n v="4.2551232876712328"/>
    <n v="1.1749149909964081"/>
    <n v="2.9415151515151519"/>
    <n v="0.95851515151515154"/>
    <n v="2016"/>
    <x v="1"/>
  </r>
  <r>
    <n v="5564"/>
    <s v="进贤嘉禾路店"/>
    <x v="5"/>
    <s v="直营"/>
    <m/>
    <x v="3"/>
    <d v="2012-08-18T00:00:00"/>
    <d v="2012-08-18T00:00:00"/>
    <n v="1551.1079999999999"/>
    <n v="0.279782431175571"/>
    <n v="433.97276725587801"/>
    <n v="1193.1600000000001"/>
    <n v="0.27176573133527798"/>
    <n v="324.26"/>
    <n v="330"/>
    <n v="2.615636363636364"/>
    <n v="-1.7393939393939406E-2"/>
    <n v="2692"/>
    <n v="330"/>
    <n v="4.2496109589041096"/>
    <n v="1.1889664856325426"/>
    <n v="3.615636363636364"/>
    <n v="0.98260606060606059"/>
    <n v="2012"/>
    <x v="0"/>
  </r>
  <r>
    <n v="6813"/>
    <s v="宁乡城南嘉店"/>
    <x v="4"/>
    <s v="收购"/>
    <s v="宁乡九芝堂"/>
    <x v="6"/>
    <d v="2016-08-01T00:00:00"/>
    <d v="2017-04-27T00:00:00"/>
    <n v="1533.26028688525"/>
    <n v="0.22850110761623901"/>
    <n v="350.35167381727098"/>
    <n v="554.04"/>
    <n v="0.236174283445239"/>
    <n v="130.85"/>
    <n v="244"/>
    <n v="1.2706557377049177"/>
    <n v="-0.46372950819672132"/>
    <n v="979"/>
    <n v="330"/>
    <n v="4.2007131147541097"/>
    <n v="0.9598675994993725"/>
    <n v="1.6789090909090909"/>
    <n v="0.39651515151515149"/>
    <n v="2016"/>
    <x v="1"/>
  </r>
  <r>
    <n v="7123"/>
    <s v="恩施航空路店"/>
    <x v="7"/>
    <s v="直营"/>
    <m/>
    <x v="0"/>
    <d v="2016-09-30T00:00:00"/>
    <d v="2016-09-30T00:00:00"/>
    <n v="1531.68"/>
    <n v="0.22861922278621499"/>
    <n v="350.17149115719002"/>
    <n v="957.3"/>
    <n v="0.19481876109892399"/>
    <n v="186.5"/>
    <n v="330"/>
    <n v="1.9009090909090909"/>
    <n v="-0.43484848484848482"/>
    <n v="1188"/>
    <n v="330"/>
    <n v="4.1963835616438354"/>
    <n v="0.95937394837586309"/>
    <n v="2.9009090909090909"/>
    <n v="0.56515151515151518"/>
    <n v="2016"/>
    <x v="1"/>
  </r>
  <r>
    <n v="8666"/>
    <s v="平山钢城路店"/>
    <x v="9"/>
    <s v="控股"/>
    <s v="河北新兴"/>
    <x v="26"/>
    <d v="2016-11-17T00:00:00"/>
    <d v="2019-09-07T00:00:00"/>
    <n v="1511.1"/>
    <n v="0.230743890988231"/>
    <n v="348.677093672316"/>
    <n v="113.4"/>
    <n v="0.152028218694885"/>
    <n v="17.239999999999998"/>
    <n v="63"/>
    <n v="0.8"/>
    <n v="-0.7263492063492063"/>
    <n v="116"/>
    <n v="81"/>
    <n v="4.1399999999999997"/>
    <n v="0.95527970869127676"/>
    <n v="1.4000000000000001"/>
    <n v="0.21283950617283948"/>
    <n v="2016"/>
    <x v="1"/>
  </r>
  <r>
    <n v="5974"/>
    <s v="益阳龙洲北路店"/>
    <x v="0"/>
    <s v="直营"/>
    <m/>
    <x v="0"/>
    <d v="2015-06-27T00:00:00"/>
    <d v="2015-06-27T00:00:00"/>
    <n v="1508.84"/>
    <n v="0.25867461204314002"/>
    <n v="390.298601635171"/>
    <n v="754.42"/>
    <n v="0.28529201240688201"/>
    <n v="215.23"/>
    <n v="330"/>
    <n v="1.2861212121212118"/>
    <n v="-0.34778787878787887"/>
    <n v="1649"/>
    <n v="330"/>
    <n v="4.1338082191780821"/>
    <n v="1.0693112373566329"/>
    <n v="2.2861212121212118"/>
    <n v="0.65221212121212113"/>
    <n v="2015"/>
    <x v="0"/>
  </r>
  <r>
    <n v="7277"/>
    <s v="增城西城路一店"/>
    <x v="6"/>
    <s v="收购"/>
    <s v="益荔康信"/>
    <x v="10"/>
    <d v="2011-06-03T00:00:00"/>
    <d v="2018-05-28T00:00:00"/>
    <n v="1495.7249999999999"/>
    <n v="0.272294014896585"/>
    <n v="407.27696543119498"/>
    <n v="997.15"/>
    <n v="0.192127563556135"/>
    <n v="191.58"/>
    <n v="330"/>
    <n v="2.0216666666666665"/>
    <n v="-0.41945454545454541"/>
    <n v="583"/>
    <n v="330"/>
    <n v="4.0978767123287669"/>
    <n v="1.1158273025512191"/>
    <n v="3.0216666666666665"/>
    <n v="0.58054545454545459"/>
    <n v="2011"/>
    <x v="0"/>
  </r>
  <r>
    <n v="5108"/>
    <s v="益阳桥南店"/>
    <x v="0"/>
    <s v="直营"/>
    <m/>
    <x v="0"/>
    <d v="2009-09-05T00:00:00"/>
    <d v="2009-09-05T00:00:00"/>
    <n v="1495.58"/>
    <n v="0.23701447054778599"/>
    <n v="354.474101861858"/>
    <n v="747.79"/>
    <n v="0.166183019296861"/>
    <n v="124.27"/>
    <n v="330"/>
    <n v="1.2660303030303028"/>
    <n v="-0.62342424242424244"/>
    <n v="3770"/>
    <n v="330"/>
    <n v="4.0974794520547944"/>
    <n v="0.9711619229092"/>
    <n v="2.2660303030303028"/>
    <n v="0.37657575757575756"/>
    <n v="2009"/>
    <x v="0"/>
  </r>
  <r>
    <n v="7002"/>
    <s v="武汉横店农贸市场店"/>
    <x v="8"/>
    <s v="直营"/>
    <m/>
    <x v="3"/>
    <d v="2015-06-30T00:00:00"/>
    <d v="2015-06-30T00:00:00"/>
    <n v="1478.3443965517199"/>
    <n v="0.221641876055691"/>
    <n v="327.66302550814299"/>
    <n v="939.66"/>
    <n v="0.52443436987846703"/>
    <n v="492.79"/>
    <n v="330"/>
    <n v="1.8474545454545455"/>
    <n v="0.49330303030303035"/>
    <n v="1646"/>
    <n v="330"/>
    <n v="4.0502586206896432"/>
    <n v="0.89770691920039181"/>
    <n v="2.8474545454545455"/>
    <n v="1.4933030303030304"/>
    <n v="2015"/>
    <x v="0"/>
  </r>
  <r>
    <n v="8669"/>
    <s v="平山富民店"/>
    <x v="9"/>
    <s v="控股"/>
    <s v="河北新兴"/>
    <x v="26"/>
    <d v="2016-11-21T00:00:00"/>
    <d v="2019-09-07T00:00:00"/>
    <n v="1475.29779411765"/>
    <n v="0.27761122702753399"/>
    <n v="409.55923085601398"/>
    <n v="119.5"/>
    <n v="0.44108786610878697"/>
    <n v="52.71"/>
    <n v="68"/>
    <n v="0.75735294117647056"/>
    <n v="-0.22485294117647059"/>
    <n v="116"/>
    <n v="81"/>
    <n v="4.0419117647058904"/>
    <n v="1.1220800845370247"/>
    <n v="1.4753086419753085"/>
    <n v="0.65074074074074073"/>
    <n v="2016"/>
    <x v="1"/>
  </r>
  <r>
    <n v="7944"/>
    <s v="宜昌松林路店"/>
    <x v="7"/>
    <s v="直营"/>
    <m/>
    <x v="0"/>
    <d v="2018-05-26T00:00:00"/>
    <d v="2018-05-26T00:00:00"/>
    <n v="1457.6571091445401"/>
    <n v="0.27629769068323001"/>
    <n v="402.74729306463001"/>
    <n v="846.14"/>
    <n v="0.20992979885125401"/>
    <n v="177.63"/>
    <n v="330"/>
    <n v="1.5640606060606062"/>
    <n v="-0.46172727272727276"/>
    <n v="585"/>
    <n v="330"/>
    <n v="3.9935811209439454"/>
    <n v="1.103417241272959"/>
    <n v="2.5640606060606062"/>
    <n v="0.53827272727272724"/>
    <n v="2018"/>
    <x v="4"/>
  </r>
  <r>
    <n v="5360"/>
    <s v="向塘思强路店"/>
    <x v="5"/>
    <s v="直营"/>
    <m/>
    <x v="3"/>
    <d v="2011-01-24T00:00:00"/>
    <d v="2011-01-24T00:00:00"/>
    <n v="1455.623"/>
    <n v="0.273604284620099"/>
    <n v="398.26468959156199"/>
    <n v="1119.71"/>
    <n v="0.15864822141447299"/>
    <n v="177.64"/>
    <n v="330"/>
    <n v="2.3930606060606063"/>
    <n v="-0.46169696969696972"/>
    <n v="3264"/>
    <n v="330"/>
    <n v="3.9880082191780821"/>
    <n v="1.0911361358672931"/>
    <n v="3.3930606060606063"/>
    <n v="0.53830303030303028"/>
    <n v="2011"/>
    <x v="0"/>
  </r>
  <r>
    <n v="7918"/>
    <s v="武汉江南新天地店"/>
    <x v="8"/>
    <s v="直营"/>
    <m/>
    <x v="0"/>
    <d v="2018-05-26T00:00:00"/>
    <d v="2018-05-26T00:00:00"/>
    <n v="1425.3953706525699"/>
    <n v="0.23076564055134199"/>
    <n v="328.93227574755701"/>
    <n v="339.19"/>
    <n v="0.26070933694979198"/>
    <n v="88.43"/>
    <n v="151"/>
    <n v="1.2462913907284769"/>
    <n v="-0.41437086092715225"/>
    <n v="585"/>
    <n v="330"/>
    <n v="3.9051927963084108"/>
    <n v="0.90118431711659452"/>
    <n v="1.0278484848484848"/>
    <n v="0.26796969696969697"/>
    <n v="2018"/>
    <x v="4"/>
  </r>
  <r>
    <n v="9030"/>
    <s v="沧州电业局店"/>
    <x v="9"/>
    <s v="控股"/>
    <s v="河北新兴"/>
    <x v="28"/>
    <d v="2014-04-05T00:00:00"/>
    <d v="2019-09-05T00:00:00"/>
    <n v="1414.5574999999999"/>
    <n v="0.266609145976823"/>
    <n v="377.13396701010998"/>
    <n v="60.66"/>
    <n v="9.4790636333662998E-2"/>
    <n v="5.75"/>
    <n v="36"/>
    <n v="0.68499999999999983"/>
    <n v="-0.84027777777777779"/>
    <n v="118"/>
    <n v="83"/>
    <n v="3.8754999999999997"/>
    <n v="1.033243745233178"/>
    <n v="0.73084337349397588"/>
    <n v="6.9277108433734941E-2"/>
    <n v="2014"/>
    <x v="0"/>
  </r>
  <r>
    <n v="8397"/>
    <s v="如东马塘店"/>
    <x v="3"/>
    <s v="控股"/>
    <s v="江苏如东"/>
    <x v="23"/>
    <d v="2014-01-03T00:00:00"/>
    <d v="2018-08-29T00:00:00"/>
    <n v="1398.6912306639899"/>
    <n v="0.26675713848597299"/>
    <n v="373.11087031735099"/>
    <n v="725.82"/>
    <n v="0.247788707944118"/>
    <n v="179.85"/>
    <n v="288"/>
    <n v="1.5202083333333336"/>
    <n v="-0.3755208333333333"/>
    <n v="490"/>
    <n v="330"/>
    <n v="3.8320307689424382"/>
    <n v="1.0222215625132904"/>
    <n v="2.1994545454545458"/>
    <n v="0.54499999999999993"/>
    <n v="2014"/>
    <x v="0"/>
  </r>
  <r>
    <n v="8911"/>
    <s v="武安第十四店"/>
    <x v="9"/>
    <s v="控股"/>
    <s v="河北新兴"/>
    <x v="28"/>
    <d v="2014-12-01T00:00:00"/>
    <d v="2019-09-03T00:00:00"/>
    <n v="1392.58235294118"/>
    <n v="0.266609145976823"/>
    <n v="371.27519182004198"/>
    <n v="56.4"/>
    <n v="0.44592198581560299"/>
    <n v="25.15"/>
    <n v="34"/>
    <n v="0.65882352941176459"/>
    <n v="-0.2602941176470589"/>
    <n v="120"/>
    <n v="85"/>
    <n v="3.8152941176470687"/>
    <n v="1.0171923063562793"/>
    <n v="0.66352941176470581"/>
    <n v="0.29588235294117643"/>
    <n v="2014"/>
    <x v="0"/>
  </r>
  <r>
    <n v="7049"/>
    <s v="武汉顶鑫菜场店"/>
    <x v="8"/>
    <s v="直营"/>
    <m/>
    <x v="3"/>
    <d v="2016-08-20T00:00:00"/>
    <d v="2016-08-20T00:00:00"/>
    <n v="1390.35"/>
    <n v="0.228314143991042"/>
    <n v="317.43657009794498"/>
    <n v="926.9"/>
    <n v="0.195544287409645"/>
    <n v="181.25"/>
    <n v="330"/>
    <n v="1.8087878787878786"/>
    <n v="-0.4507575757575758"/>
    <n v="1229"/>
    <n v="330"/>
    <n v="3.8091780821917807"/>
    <n v="0.86968923314505475"/>
    <n v="2.8087878787878786"/>
    <n v="0.5492424242424242"/>
    <n v="2016"/>
    <x v="1"/>
  </r>
  <r>
    <n v="6583"/>
    <s v="洋河新区中大街店"/>
    <x v="3"/>
    <s v="直营"/>
    <s v="江苏玖玖"/>
    <x v="0"/>
    <d v="2016-09-27T00:00:00"/>
    <d v="2016-09-27T00:00:00"/>
    <n v="1386.9359930559201"/>
    <n v="0.25831299829697302"/>
    <n v="358.26359481226302"/>
    <n v="822.18"/>
    <n v="0.42737600038920898"/>
    <n v="351.38"/>
    <n v="329"/>
    <n v="1.4990273556231002"/>
    <n v="6.80243161094225E-2"/>
    <n v="1191"/>
    <n v="330"/>
    <n v="3.7998246385093704"/>
    <n v="0.98154409537606313"/>
    <n v="2.4914545454545451"/>
    <n v="1.0647878787878788"/>
    <n v="2016"/>
    <x v="1"/>
  </r>
  <r>
    <n v="5645"/>
    <s v="常德红卫店"/>
    <x v="0"/>
    <s v="直营"/>
    <m/>
    <x v="0"/>
    <d v="2013-03-16T00:00:00"/>
    <d v="2013-03-16T00:00:00"/>
    <n v="1373.06"/>
    <n v="0.25829149525644601"/>
    <n v="354.64972047681601"/>
    <n v="686.53"/>
    <n v="0.33280410178724901"/>
    <n v="228.48"/>
    <n v="330"/>
    <n v="1.0803939393939395"/>
    <n v="-0.30763636363636371"/>
    <n v="2482"/>
    <n v="330"/>
    <n v="3.7618082191780822"/>
    <n v="0.97164306979949588"/>
    <n v="2.0803939393939395"/>
    <n v="0.69236363636363629"/>
    <n v="2013"/>
    <x v="0"/>
  </r>
  <r>
    <n v="5516"/>
    <s v="进贤胜利南路店"/>
    <x v="5"/>
    <s v="直营"/>
    <m/>
    <x v="3"/>
    <d v="2012-06-16T00:00:00"/>
    <d v="2012-06-16T00:00:00"/>
    <n v="1363.5440000000001"/>
    <n v="0.27799587904939399"/>
    <n v="379.05961290252702"/>
    <n v="1048.8800000000001"/>
    <n v="0.26923003584776101"/>
    <n v="282.39"/>
    <n v="330"/>
    <n v="2.1784242424242426"/>
    <n v="-0.14427272727272733"/>
    <n v="2755"/>
    <n v="330"/>
    <n v="3.7357369863013701"/>
    <n v="1.0385194874041836"/>
    <n v="3.1784242424242426"/>
    <n v="0.85572727272727267"/>
    <n v="2012"/>
    <x v="0"/>
  </r>
  <r>
    <n v="8166"/>
    <s v="傅成记民生小区店"/>
    <x v="5"/>
    <s v="控股"/>
    <s v="江西天顺"/>
    <x v="18"/>
    <d v="2010-12-17T00:00:00"/>
    <d v="2018-10-23T00:00:00"/>
    <n v="1347.97089836232"/>
    <n v="0.26032285173562097"/>
    <n v="350.90762831830699"/>
    <n v="656.58"/>
    <n v="0.27894544457644199"/>
    <n v="183.15"/>
    <n v="254"/>
    <n v="1.5849606299212602"/>
    <n v="-0.27893700787401576"/>
    <n v="435"/>
    <n v="330"/>
    <n v="3.693070954417315"/>
    <n v="0.9613907625159096"/>
    <n v="1.9896363636363639"/>
    <n v="0.55500000000000005"/>
    <n v="2010"/>
    <x v="0"/>
  </r>
  <r>
    <n v="8176"/>
    <s v="建设东路店"/>
    <x v="5"/>
    <s v="控股"/>
    <s v="江西天顺"/>
    <x v="18"/>
    <d v="2010-09-18T00:00:00"/>
    <d v="2018-10-22T00:00:00"/>
    <n v="1347.35721228649"/>
    <n v="0.26032285173562097"/>
    <n v="350.74787180897499"/>
    <n v="95.6"/>
    <n v="0.38054393305439299"/>
    <n v="36.380000000000003"/>
    <n v="37"/>
    <n v="1.5837837837837836"/>
    <n v="-1.6756756756756697E-2"/>
    <n v="436"/>
    <n v="330"/>
    <n v="3.6913896227027125"/>
    <n v="0.96095307344924652"/>
    <n v="0.28969696969696968"/>
    <n v="0.11024242424242425"/>
    <n v="2010"/>
    <x v="0"/>
  </r>
  <r>
    <n v="8285"/>
    <s v="株洲北沿路店"/>
    <x v="4"/>
    <s v="直营"/>
    <m/>
    <x v="0"/>
    <d v="2018-09-29T00:00:00"/>
    <d v="2018-09-29T00:00:00"/>
    <n v="1343.36321138211"/>
    <n v="0.22850110761623799"/>
    <n v="306.95998173171898"/>
    <n v="489.4"/>
    <n v="0.24139762975071499"/>
    <n v="118.14"/>
    <n v="246"/>
    <n v="0.98943089430894293"/>
    <n v="-0.51975609756097563"/>
    <n v="459"/>
    <n v="330"/>
    <n v="3.6804471544715343"/>
    <n v="0.840986251319778"/>
    <n v="1.4830303030303029"/>
    <n v="0.35799999999999998"/>
    <n v="2018"/>
    <x v="4"/>
  </r>
  <r>
    <n v="7548"/>
    <s v="普康茅江旗舰店"/>
    <x v="7"/>
    <s v="控股"/>
    <s v="洪湖普康"/>
    <x v="14"/>
    <s v="2015年"/>
    <d v="2018-04-12T00:00:00"/>
    <n v="1340.2889529837601"/>
    <n v="0.28000402694420001"/>
    <n v="375.286304104279"/>
    <n v="544.01"/>
    <n v="0.25769746879652899"/>
    <n v="140.19"/>
    <n v="285"/>
    <n v="0.90880701754385962"/>
    <n v="-0.50810526315789473"/>
    <n v="629"/>
    <n v="330"/>
    <n v="3.6720245287226301"/>
    <n v="1.0281816550802165"/>
    <n v="1.6485151515151515"/>
    <n v="0.42481818181818182"/>
    <n v="2015"/>
    <x v="0"/>
  </r>
  <r>
    <n v="5309"/>
    <s v="南京上元大街店"/>
    <x v="3"/>
    <s v="直营"/>
    <m/>
    <x v="2"/>
    <d v="2010-07-31T00:00:00"/>
    <d v="2010-07-31T00:00:00"/>
    <n v="1319.326"/>
    <n v="0.27991003403640202"/>
    <n v="369.29258556511002"/>
    <n v="909.88"/>
    <n v="0.43184815580076502"/>
    <n v="392.93"/>
    <n v="330"/>
    <n v="1.7572121212121212"/>
    <n v="0.19069696969696981"/>
    <n v="3441"/>
    <n v="330"/>
    <n v="3.6145917808219177"/>
    <n v="1.0117605083975616"/>
    <n v="2.7572121212121212"/>
    <n v="1.1906969696969698"/>
    <n v="2010"/>
    <x v="0"/>
  </r>
  <r>
    <n v="7507"/>
    <s v="株洲红旗广场店"/>
    <x v="4"/>
    <s v="直营"/>
    <m/>
    <x v="0"/>
    <d v="2018-01-20T00:00:00"/>
    <d v="2018-01-20T00:00:00"/>
    <n v="1266.5555471124601"/>
    <n v="0.22850110761623901"/>
    <n v="289.40934537268902"/>
    <n v="617.1"/>
    <n v="0.32709447415329801"/>
    <n v="201.85"/>
    <n v="329"/>
    <n v="0.87568389057750773"/>
    <n v="-0.38647416413373858"/>
    <n v="711"/>
    <n v="330"/>
    <n v="3.4700151975683839"/>
    <n v="0.79290231608955897"/>
    <n v="1.87"/>
    <n v="0.61166666666666669"/>
    <n v="2018"/>
    <x v="4"/>
  </r>
  <r>
    <n v="7534"/>
    <s v="普康中百店"/>
    <x v="7"/>
    <s v="控股"/>
    <s v="洪湖普康"/>
    <x v="14"/>
    <s v="2010年"/>
    <d v="2018-04-12T00:00:00"/>
    <n v="1265.26318318318"/>
    <n v="0.274454086922092"/>
    <n v="347.25665165667999"/>
    <n v="721.46"/>
    <n v="0.37766473539766598"/>
    <n v="272.47000000000003"/>
    <n v="330"/>
    <n v="1.1862424242424243"/>
    <n v="-0.17433333333333323"/>
    <n v="629"/>
    <n v="330"/>
    <n v="3.4664744744744658"/>
    <n v="0.95138808673063013"/>
    <n v="2.1862424242424243"/>
    <n v="0.82566666666666677"/>
    <n v="2010"/>
    <x v="0"/>
  </r>
  <r>
    <n v="8178"/>
    <s v="春和生高山庙店"/>
    <x v="5"/>
    <s v="控股"/>
    <s v="江西天顺"/>
    <x v="18"/>
    <d v="2013-07-07T00:00:00"/>
    <d v="2018-10-22T00:00:00"/>
    <n v="1254.3871164909599"/>
    <n v="0.26032285173562097"/>
    <n v="326.545631345348"/>
    <n v="603.78"/>
    <n v="0.180098711451191"/>
    <n v="108.74"/>
    <n v="251"/>
    <n v="1.4054980079681272"/>
    <n v="-0.56677290836653382"/>
    <n v="436"/>
    <n v="330"/>
    <n v="3.4366770314820818"/>
    <n v="0.8946455653297205"/>
    <n v="1.8296363636363635"/>
    <n v="0.32951515151515148"/>
    <n v="2013"/>
    <x v="0"/>
  </r>
  <r>
    <n v="7606"/>
    <s v="曲江中华一路店"/>
    <x v="6"/>
    <s v="直营"/>
    <m/>
    <x v="0"/>
    <d v="2018-01-27T00:00:00"/>
    <d v="2018-01-27T00:00:00"/>
    <n v="1253.9100000000001"/>
    <n v="0.27137644781513898"/>
    <n v="340.28164167988098"/>
    <n v="835.94"/>
    <n v="0.26973227743618"/>
    <n v="225.48"/>
    <n v="330"/>
    <n v="1.5331515151515154"/>
    <n v="-0.31672727272727275"/>
    <n v="704"/>
    <n v="330"/>
    <n v="3.4353698630136988"/>
    <n v="0.93227847035583833"/>
    <n v="2.5331515151515154"/>
    <n v="0.68327272727272725"/>
    <n v="2018"/>
    <x v="4"/>
  </r>
  <r>
    <n v="9152"/>
    <s v="长沙东华路店"/>
    <x v="4"/>
    <s v="直营"/>
    <m/>
    <x v="0"/>
    <d v="2018-11-24T00:00:00"/>
    <d v="2018-11-24T00:00:00"/>
    <n v="1239.3978197674401"/>
    <n v="0.26709416746850501"/>
    <n v="331.03592883306499"/>
    <n v="315.7"/>
    <n v="0.24592968007602201"/>
    <n v="77.64"/>
    <n v="172"/>
    <n v="0.83546511627906961"/>
    <n v="-0.54860465116279067"/>
    <n v="403"/>
    <n v="330"/>
    <n v="3.395610465116274"/>
    <n v="0.90694775022757534"/>
    <n v="0.95666666666666667"/>
    <n v="0.23527272727272727"/>
    <n v="2018"/>
    <x v="4"/>
  </r>
  <r>
    <n v="7532"/>
    <s v="普康人民路店"/>
    <x v="7"/>
    <s v="控股"/>
    <s v="洪湖普康"/>
    <x v="14"/>
    <s v="2010年"/>
    <d v="2018-04-12T00:00:00"/>
    <n v="1235.0324266668399"/>
    <n v="0.278981148073637"/>
    <n v="344.55076429968602"/>
    <n v="545.26"/>
    <n v="0.13956644536551399"/>
    <n v="76.099999999999994"/>
    <n v="310"/>
    <n v="0.75890322580645164"/>
    <n v="-0.75451612903225806"/>
    <n v="629"/>
    <n v="330"/>
    <n v="3.3836504840187396"/>
    <n v="0.94397469671146861"/>
    <n v="1.6523030303030304"/>
    <n v="0.23060606060606059"/>
    <n v="2010"/>
    <x v="0"/>
  </r>
  <r>
    <n v="5114"/>
    <s v="益阳三益街店"/>
    <x v="0"/>
    <s v="直营"/>
    <m/>
    <x v="0"/>
    <d v="2009-09-26T00:00:00"/>
    <d v="2009-09-26T00:00:00"/>
    <n v="1223.44"/>
    <n v="0.24218367965907001"/>
    <n v="296.29720104209298"/>
    <n v="611.72"/>
    <n v="0.35427973582684902"/>
    <n v="216.72"/>
    <n v="330"/>
    <n v="0.85369696969696984"/>
    <n v="-0.34327272727272728"/>
    <n v="3749"/>
    <n v="330"/>
    <n v="3.3518904109589043"/>
    <n v="0.81177315353998081"/>
    <n v="1.8536969696969698"/>
    <n v="0.65672727272727272"/>
    <n v="2009"/>
    <x v="0"/>
  </r>
  <r>
    <n v="7465"/>
    <s v="韶关曲江中华园店"/>
    <x v="6"/>
    <s v="直营"/>
    <m/>
    <x v="0"/>
    <d v="2017-12-09T00:00:00"/>
    <d v="2017-12-09T00:00:00"/>
    <n v="1220.6400000000001"/>
    <n v="0.275375638695529"/>
    <n v="336.13451961731101"/>
    <n v="813.76"/>
    <n v="0.31428185214313797"/>
    <n v="255.75"/>
    <n v="330"/>
    <n v="1.4659393939393941"/>
    <n v="-0.22499999999999998"/>
    <n v="753"/>
    <n v="330"/>
    <n v="3.3442191780821919"/>
    <n v="0.92091649210222193"/>
    <n v="2.4659393939393941"/>
    <n v="0.77500000000000002"/>
    <n v="2017"/>
    <x v="2"/>
  </r>
  <r>
    <n v="5396"/>
    <s v="邵东解放路店"/>
    <x v="1"/>
    <s v="直营"/>
    <m/>
    <x v="0"/>
    <d v="2011-08-27T00:00:00"/>
    <d v="2011-08-27T00:00:00"/>
    <n v="1188.6400000000001"/>
    <n v="0.24055412009469099"/>
    <n v="285.93224930935298"/>
    <n v="594.32000000000005"/>
    <n v="0.31735428725265902"/>
    <n v="188.61"/>
    <n v="330"/>
    <n v="0.80096969696969711"/>
    <n v="-0.42845454545454542"/>
    <n v="3049"/>
    <n v="330"/>
    <n v="3.2565479452054795"/>
    <n v="0.78337602550507668"/>
    <n v="1.8009696969696971"/>
    <n v="0.57154545454545458"/>
    <n v="2011"/>
    <x v="0"/>
  </r>
  <r>
    <n v="5045"/>
    <s v="桃江花桥路店"/>
    <x v="0"/>
    <s v="直营"/>
    <m/>
    <x v="0"/>
    <d v="2006-10-14T00:00:00"/>
    <d v="2006-10-14T00:00:00"/>
    <n v="1179.4000000000001"/>
    <n v="0.22904823912400099"/>
    <n v="270.13949322284702"/>
    <n v="589.70000000000005"/>
    <n v="0.34602340172969298"/>
    <n v="204.05"/>
    <n v="330"/>
    <n v="0.7869696969696971"/>
    <n v="-0.3816666666666666"/>
    <n v="4827"/>
    <n v="330"/>
    <n v="3.2312328767123288"/>
    <n v="0.74010820061053983"/>
    <n v="1.7869696969696971"/>
    <n v="0.6183333333333334"/>
    <n v="2006"/>
    <x v="0"/>
  </r>
  <r>
    <n v="7020"/>
    <s v="武汉钢洲花园店"/>
    <x v="8"/>
    <s v="直营"/>
    <m/>
    <x v="9"/>
    <d v="2016-01-30T00:00:00"/>
    <d v="2016-01-30T00:00:00"/>
    <n v="1172.3699999999999"/>
    <n v="0.25648035952319098"/>
    <n v="300.68987909420298"/>
    <n v="781.58"/>
    <n v="0.33580695514214798"/>
    <n v="262.45999999999998"/>
    <n v="330"/>
    <n v="1.3684242424242425"/>
    <n v="-0.20466666666666677"/>
    <n v="1432"/>
    <n v="330"/>
    <n v="3.2119726027397255"/>
    <n v="0.82380788792932325"/>
    <n v="2.3684242424242425"/>
    <n v="0.79533333333333323"/>
    <n v="2016"/>
    <x v="1"/>
  </r>
  <r>
    <n v="7593"/>
    <s v="广州增城光明路二店"/>
    <x v="6"/>
    <s v="收购"/>
    <m/>
    <x v="10"/>
    <d v="2018-01-19T00:00:00"/>
    <d v="2018-01-19T00:00:00"/>
    <n v="1159.335"/>
    <n v="0.27729630446591103"/>
    <n v="321.479311137987"/>
    <n v="772.89"/>
    <n v="0.20111529454385499"/>
    <n v="155.44"/>
    <n v="330"/>
    <n v="1.342090909090909"/>
    <n v="-0.52896969696969698"/>
    <n v="712"/>
    <n v="330"/>
    <n v="3.1762602739726029"/>
    <n v="0.88076523599448497"/>
    <n v="2.342090909090909"/>
    <n v="0.47103030303030302"/>
    <n v="2018"/>
    <x v="4"/>
  </r>
  <r>
    <n v="6954"/>
    <s v="武汉显正街店"/>
    <x v="8"/>
    <s v="直营"/>
    <m/>
    <x v="9"/>
    <d v="2014-02-22T00:00:00"/>
    <d v="2014-02-22T00:00:00"/>
    <n v="1149.701"/>
    <n v="0.25996780907533901"/>
    <n v="298.88525006172603"/>
    <n v="999.74"/>
    <n v="0.17562566267229501"/>
    <n v="175.58"/>
    <n v="330"/>
    <n v="2.0295151515151515"/>
    <n v="-0.46793939393939388"/>
    <n v="2139"/>
    <n v="330"/>
    <n v="3.1498657534246575"/>
    <n v="0.81886369879924936"/>
    <n v="3.0295151515151515"/>
    <n v="0.53206060606060612"/>
    <n v="2014"/>
    <x v="0"/>
  </r>
  <r>
    <n v="6111"/>
    <s v="武汉隆泰新洲二店"/>
    <x v="8"/>
    <s v="直营"/>
    <s v="武汉隆泰"/>
    <x v="3"/>
    <d v="2015-09-25T00:00:00"/>
    <d v="2015-09-25T00:00:00"/>
    <n v="1147.8264999999999"/>
    <n v="0.26035527313992901"/>
    <n v="298.842681924749"/>
    <n v="998.11"/>
    <n v="0.31844185510615097"/>
    <n v="317.83999999999997"/>
    <n v="330"/>
    <n v="2.0245757575757577"/>
    <n v="-3.6848484848484908E-2"/>
    <n v="1559"/>
    <n v="330"/>
    <n v="3.144730136986301"/>
    <n v="0.81874707376643563"/>
    <n v="3.0245757575757577"/>
    <n v="0.96315151515151509"/>
    <n v="2015"/>
    <x v="0"/>
  </r>
  <r>
    <n v="8665"/>
    <s v="平山圣地店"/>
    <x v="9"/>
    <s v="控股"/>
    <s v="河北新兴"/>
    <x v="26"/>
    <d v="2016-10-31T00:00:00"/>
    <d v="2019-09-07T00:00:00"/>
    <n v="1137.1409090909101"/>
    <n v="0.266609145976823"/>
    <n v="303.17216662803497"/>
    <n v="74.5"/>
    <n v="0.246711409395973"/>
    <n v="18.38"/>
    <n v="55"/>
    <n v="0.3545454545454545"/>
    <n v="-0.66581818181818186"/>
    <n v="116"/>
    <n v="81"/>
    <n v="3.1154545454545484"/>
    <n v="0.83060867569324648"/>
    <n v="0.91975308641975306"/>
    <n v="0.22691358024691358"/>
    <n v="2016"/>
    <x v="1"/>
  </r>
  <r>
    <n v="6579"/>
    <s v="八一路店"/>
    <x v="3"/>
    <s v="直营"/>
    <s v="江苏玖玖"/>
    <x v="0"/>
    <d v="2016-09-27T00:00:00"/>
    <d v="2016-09-27T00:00:00"/>
    <n v="1123.6195"/>
    <n v="0.27142553035759898"/>
    <n v="304.97901870764002"/>
    <n v="774.91"/>
    <n v="0.40190473732433402"/>
    <n v="311.44"/>
    <n v="330"/>
    <n v="1.348212121212121"/>
    <n v="-5.6242424242424205E-2"/>
    <n v="1191"/>
    <n v="330"/>
    <n v="3.0784095890410961"/>
    <n v="0.8355589553633973"/>
    <n v="2.348212121212121"/>
    <n v="0.9437575757575758"/>
    <n v="2016"/>
    <x v="1"/>
  </r>
  <r>
    <n v="6566"/>
    <s v="幸福北路店"/>
    <x v="3"/>
    <s v="直营"/>
    <s v="江苏玖玖"/>
    <x v="0"/>
    <d v="2016-09-27T00:00:00"/>
    <d v="2016-09-27T00:00:00"/>
    <n v="1121.4590000000001"/>
    <n v="0.27946088160342702"/>
    <n v="313.40392082209797"/>
    <n v="773.42"/>
    <n v="0.48498875126063501"/>
    <n v="375.1"/>
    <n v="330"/>
    <n v="1.3436969696969694"/>
    <n v="0.13666666666666671"/>
    <n v="1191"/>
    <n v="330"/>
    <n v="3.0724904109589044"/>
    <n v="0.85864087896465202"/>
    <n v="2.3436969696969694"/>
    <n v="1.1366666666666667"/>
    <n v="2016"/>
    <x v="1"/>
  </r>
  <r>
    <n v="7550"/>
    <s v="普康朝阳店"/>
    <x v="7"/>
    <s v="控股"/>
    <s v="洪湖普康"/>
    <x v="14"/>
    <s v="2016年"/>
    <d v="2018-04-12T00:00:00"/>
    <n v="1066.96"/>
    <n v="0.28004207637777301"/>
    <n v="298.79369381202901"/>
    <n v="666.85"/>
    <n v="0.215700682312364"/>
    <n v="143.84"/>
    <n v="330"/>
    <n v="1.020757575757576"/>
    <n v="-0.56412121212121213"/>
    <n v="629"/>
    <n v="330"/>
    <n v="2.923178082191781"/>
    <n v="0.81861285975898357"/>
    <n v="2.020757575757576"/>
    <n v="0.43587878787878787"/>
    <n v="2016"/>
    <x v="1"/>
  </r>
  <r>
    <n v="5115"/>
    <s v="常宁东正街店"/>
    <x v="1"/>
    <s v="直营"/>
    <m/>
    <x v="0"/>
    <d v="2009-10-01T00:00:00"/>
    <d v="2009-10-01T00:00:00"/>
    <n v="1053.82866972477"/>
    <n v="0.27"/>
    <n v="284.53374082568803"/>
    <n v="417.75"/>
    <n v="0.33630161579892298"/>
    <n v="140.49"/>
    <n v="327"/>
    <n v="0.27752293577981657"/>
    <n v="-0.57036697247706414"/>
    <n v="3744"/>
    <n v="330"/>
    <n v="2.8872018348623834"/>
    <n v="0.77954449541284387"/>
    <n v="1.2659090909090909"/>
    <n v="0.42572727272727273"/>
    <n v="2009"/>
    <x v="0"/>
  </r>
  <r>
    <n v="8220"/>
    <s v="莲花永安南路店"/>
    <x v="5"/>
    <s v="控股"/>
    <s v="江西天顺"/>
    <x v="18"/>
    <d v="2014-09-05T00:00:00"/>
    <d v="2018-10-22T00:00:00"/>
    <n v="1040.33598729816"/>
    <n v="0.26032285173562097"/>
    <n v="270.82323097664897"/>
    <n v="524.69000000000005"/>
    <n v="0.290819340944177"/>
    <n v="152.59"/>
    <n v="263"/>
    <n v="0.99501901140684423"/>
    <n v="-0.41980988593155888"/>
    <n v="436"/>
    <n v="330"/>
    <n v="2.8502355816387945"/>
    <n v="0.74198145473054511"/>
    <n v="1.589969696969697"/>
    <n v="0.46239393939393941"/>
    <n v="2014"/>
    <x v="0"/>
  </r>
  <r>
    <n v="6425"/>
    <s v="佳和洋河新城一店"/>
    <x v="3"/>
    <s v="直营"/>
    <s v="江苏佳和"/>
    <x v="0"/>
    <d v="2016-06-22T00:00:00"/>
    <d v="2016-06-22T00:00:00"/>
    <n v="1016.97056306306"/>
    <n v="0.27199533805975101"/>
    <n v="276.611252097153"/>
    <n v="639.87"/>
    <n v="0.41867879413005799"/>
    <n v="267.89999999999998"/>
    <n v="330"/>
    <n v="0.93900000000000006"/>
    <n v="-0.18818181818181823"/>
    <n v="1288"/>
    <n v="330"/>
    <n v="2.7862207207207126"/>
    <n v="0.75783904684151504"/>
    <n v="1.9390000000000001"/>
    <n v="0.81181818181818177"/>
    <n v="2016"/>
    <x v="1"/>
  </r>
  <r>
    <n v="7542"/>
    <s v="普康宏达店"/>
    <x v="7"/>
    <s v="控股"/>
    <s v="洪湖普康"/>
    <x v="14"/>
    <s v="2010年"/>
    <d v="2018-04-12T00:00:00"/>
    <n v="1013.2664652568"/>
    <n v="0.278823509844488"/>
    <n v="282.52251225061798"/>
    <n v="574.29999999999995"/>
    <n v="0.32759881594985202"/>
    <n v="188.14"/>
    <n v="330"/>
    <n v="0.74030303030303024"/>
    <n v="-0.42987878787878797"/>
    <n v="629"/>
    <n v="330"/>
    <n v="2.7760725075528767"/>
    <n v="0.77403428013867936"/>
    <n v="1.7403030303030302"/>
    <n v="0.57012121212121203"/>
    <n v="2010"/>
    <x v="0"/>
  </r>
  <r>
    <n v="8370"/>
    <s v="远安弘景绿洲店"/>
    <x v="7"/>
    <s v="直营"/>
    <m/>
    <x v="0"/>
    <d v="2018-08-31T00:00:00"/>
    <d v="2018-08-31T00:00:00"/>
    <n v="1010.4074251497"/>
    <n v="0.26642529728412401"/>
    <n v="269.198098623595"/>
    <n v="577.87"/>
    <n v="0.28783290359423402"/>
    <n v="166.33"/>
    <n v="330"/>
    <n v="0.75112121212121208"/>
    <n v="-0.49596969696969695"/>
    <n v="488"/>
    <n v="330"/>
    <n v="2.7682395209580823"/>
    <n v="0.73752903732491781"/>
    <n v="1.7511212121212121"/>
    <n v="0.50403030303030305"/>
    <n v="2018"/>
    <x v="4"/>
  </r>
  <r>
    <n v="7830"/>
    <s v="利川同安腾龙广场店"/>
    <x v="7"/>
    <s v="直营"/>
    <m/>
    <x v="0"/>
    <d v="2018-03-31T00:00:00"/>
    <d v="2018-03-31T00:00:00"/>
    <n v="1008.69464112399"/>
    <n v="0.27450940026288001"/>
    <n v="276.89616098332601"/>
    <n v="442.46"/>
    <n v="0.29408308095647101"/>
    <n v="130.12"/>
    <n v="308"/>
    <n v="0.43655844155844159"/>
    <n v="-0.57753246753246756"/>
    <n v="641"/>
    <n v="330"/>
    <n v="2.763546961983534"/>
    <n v="0.75861961913240006"/>
    <n v="1.3407878787878786"/>
    <n v="0.39430303030303032"/>
    <n v="2018"/>
    <x v="4"/>
  </r>
  <r>
    <n v="5663"/>
    <s v="常宁解放南路店"/>
    <x v="1"/>
    <s v="直营"/>
    <m/>
    <x v="0"/>
    <d v="2013-07-27T00:00:00"/>
    <d v="2013-07-27T00:00:00"/>
    <n v="1008.04"/>
    <n v="0.27"/>
    <n v="272.17079999999999"/>
    <n v="504.02"/>
    <n v="0.29736915201777703"/>
    <n v="149.88"/>
    <n v="330"/>
    <n v="0.52733333333333321"/>
    <n v="-0.54581818181818176"/>
    <n v="2349"/>
    <n v="330"/>
    <n v="2.7617534246575342"/>
    <n v="0.74567342465753417"/>
    <n v="1.5273333333333332"/>
    <n v="0.45418181818181819"/>
    <n v="2013"/>
    <x v="0"/>
  </r>
  <r>
    <n v="6315"/>
    <s v="南昌观田店"/>
    <x v="5"/>
    <s v="直营"/>
    <m/>
    <x v="3"/>
    <d v="2016-05-28T00:00:00"/>
    <d v="2016-05-28T00:00:00"/>
    <n v="977.16654684636205"/>
    <n v="0.27675253477692202"/>
    <n v="270.433318738943"/>
    <n v="856.3"/>
    <n v="0.22443069017867601"/>
    <n v="192.18"/>
    <n v="330"/>
    <n v="1.5948484848484847"/>
    <n v="-0.41763636363636358"/>
    <n v="1313"/>
    <n v="330"/>
    <n v="2.6771686214968824"/>
    <n v="0.74091320202450139"/>
    <n v="2.5948484848484847"/>
    <n v="0.58236363636363642"/>
    <n v="2016"/>
    <x v="1"/>
  </r>
  <r>
    <n v="7249"/>
    <s v="增城康荔店"/>
    <x v="6"/>
    <s v="收购"/>
    <s v="益荔康信"/>
    <x v="10"/>
    <d v="2005-07-23T00:00:00"/>
    <d v="2018-05-28T00:00:00"/>
    <n v="977.05499999999995"/>
    <n v="0.27815682348951398"/>
    <n v="271.77451517454699"/>
    <n v="651.37"/>
    <n v="-7.8618910910849396E-2"/>
    <n v="-51.21"/>
    <n v="330"/>
    <n v="0.97384848484848496"/>
    <n v="-1.1551818181818181"/>
    <n v="583"/>
    <n v="330"/>
    <n v="2.6768630136986298"/>
    <n v="0.74458771280697811"/>
    <n v="1.973848484848485"/>
    <n v="-0.15518181818181817"/>
    <n v="2005"/>
    <x v="0"/>
  </r>
  <r>
    <n v="7878"/>
    <s v="武汉书城路店"/>
    <x v="8"/>
    <s v="直营"/>
    <m/>
    <x v="0"/>
    <d v="2018-04-11T00:00:00"/>
    <d v="2018-04-11T00:00:00"/>
    <n v="962.94626865671603"/>
    <n v="0.25960924767476001"/>
    <n v="249.98975635718699"/>
    <n v="589.20000000000005"/>
    <n v="0.39594365241004698"/>
    <n v="233.29"/>
    <n v="330"/>
    <n v="0.78545454545454563"/>
    <n v="-0.29306060606060613"/>
    <n v="630"/>
    <n v="330"/>
    <n v="2.6382089552238797"/>
    <n v="0.68490344207448495"/>
    <n v="1.7854545454545456"/>
    <n v="0.70693939393939387"/>
    <n v="2018"/>
    <x v="4"/>
  </r>
  <r>
    <n v="7268"/>
    <s v="增城富鹏市场店"/>
    <x v="6"/>
    <s v="收购"/>
    <s v="益荔康信"/>
    <x v="10"/>
    <d v="2014-12-01T00:00:00"/>
    <d v="2018-05-28T00:00:00"/>
    <n v="943.86"/>
    <n v="0.27959023617079198"/>
    <n v="263.89404031216401"/>
    <n v="629.24"/>
    <n v="2.5093763905664E-2"/>
    <n v="15.79"/>
    <n v="330"/>
    <n v="0.90678787878787892"/>
    <n v="-0.95215151515151519"/>
    <n v="583"/>
    <n v="330"/>
    <n v="2.585917808219178"/>
    <n v="0.72299737071825754"/>
    <n v="1.9067878787878789"/>
    <n v="4.7848484848484849E-2"/>
    <n v="2014"/>
    <x v="0"/>
  </r>
  <r>
    <n v="7530"/>
    <s v="普康人民路一巷店"/>
    <x v="7"/>
    <s v="控股"/>
    <s v="洪湖普康"/>
    <x v="14"/>
    <s v="2009年"/>
    <d v="2018-04-12T00:00:00"/>
    <n v="934.32"/>
    <n v="0.27957692440149801"/>
    <n v="261.21431200680797"/>
    <n v="583.95000000000005"/>
    <n v="0.29557325113451499"/>
    <n v="172.6"/>
    <n v="330"/>
    <n v="0.76954545454545475"/>
    <n v="-0.47696969696969693"/>
    <n v="629"/>
    <n v="330"/>
    <n v="2.5597808219178084"/>
    <n v="0.7156556493337205"/>
    <n v="1.7695454545454548"/>
    <n v="0.52303030303030307"/>
    <n v="2009"/>
    <x v="0"/>
  </r>
  <r>
    <n v="8401"/>
    <s v="如东马塘二店"/>
    <x v="3"/>
    <s v="控股"/>
    <s v="江苏如东"/>
    <x v="23"/>
    <d v="2014-07-29T00:00:00"/>
    <d v="2018-08-29T00:00:00"/>
    <n v="925.90885138110798"/>
    <n v="0.25699259889006298"/>
    <n v="237.95172205174401"/>
    <n v="460.46"/>
    <n v="0.238044564131521"/>
    <n v="109.61"/>
    <n v="276"/>
    <n v="0.66833333333333322"/>
    <n v="-0.60286231884057973"/>
    <n v="490"/>
    <n v="330"/>
    <n v="2.5367365791263232"/>
    <n v="0.65192252616916169"/>
    <n v="1.3953333333333333"/>
    <n v="0.33215151515151514"/>
    <n v="2014"/>
    <x v="0"/>
  </r>
  <r>
    <n v="6837"/>
    <s v="利川同安前进路店"/>
    <x v="7"/>
    <s v="收购"/>
    <s v="湖北利川"/>
    <x v="7"/>
    <d v="2014-10-01T00:00:00"/>
    <d v="2017-05-24T00:00:00"/>
    <n v="920.44799999999998"/>
    <n v="0.272804287344725"/>
    <n v="251.10216067787701"/>
    <n v="575.28"/>
    <n v="0.38642052565707102"/>
    <n v="222.3"/>
    <n v="330"/>
    <n v="0.74327272727272709"/>
    <n v="-0.3263636363636363"/>
    <n v="952"/>
    <n v="330"/>
    <n v="2.5217753424657534"/>
    <n v="0.68795112514486856"/>
    <n v="1.7432727272727271"/>
    <n v="0.6736363636363637"/>
    <n v="2014"/>
    <x v="0"/>
  </r>
  <r>
    <n v="7545"/>
    <s v="普康新丰店"/>
    <x v="7"/>
    <s v="控股"/>
    <s v="洪湖普康"/>
    <x v="14"/>
    <s v="2014年"/>
    <d v="2018-04-12T00:00:00"/>
    <n v="903.15335347432006"/>
    <n v="0.27955498337291401"/>
    <n v="252.48102071370499"/>
    <n v="511.89"/>
    <n v="0.33266912813299698"/>
    <n v="170.29"/>
    <n v="330"/>
    <n v="0.55118181818181822"/>
    <n v="-0.48396969696969694"/>
    <n v="629"/>
    <n v="330"/>
    <n v="2.4743927492447124"/>
    <n v="0.69172882387316437"/>
    <n v="1.5511818181818182"/>
    <n v="0.51603030303030306"/>
    <n v="2014"/>
    <x v="0"/>
  </r>
  <r>
    <n v="7103"/>
    <s v="长阳广福堂龙舟大道店"/>
    <x v="7"/>
    <s v="直营"/>
    <s v="鄂中广福堂"/>
    <x v="0"/>
    <d v="2015-08-16T00:00:00"/>
    <d v="2015-08-16T00:00:00"/>
    <n v="896.24"/>
    <n v="0.275060600873751"/>
    <n v="246.520312927091"/>
    <n v="560.15"/>
    <n v="0.42956350977416802"/>
    <n v="240.62"/>
    <n v="330"/>
    <n v="0.69742424242424228"/>
    <n v="-0.27084848484848478"/>
    <n v="1599"/>
    <n v="330"/>
    <n v="2.4554520547945207"/>
    <n v="0.67539811760846846"/>
    <n v="1.6974242424242423"/>
    <n v="0.72915151515151522"/>
    <n v="2015"/>
    <x v="0"/>
  </r>
  <r>
    <n v="6818"/>
    <s v="宁乡八一东路店"/>
    <x v="4"/>
    <s v="收购"/>
    <s v="宁乡九芝堂"/>
    <x v="6"/>
    <d v="2010-11-03T00:00:00"/>
    <d v="2017-04-27T00:00:00"/>
    <n v="892.40426136363601"/>
    <n v="0.22850110761623901"/>
    <n v="203.915362163043"/>
    <n v="232.6"/>
    <n v="3.6629406706792801E-2"/>
    <n v="8.52"/>
    <n v="176"/>
    <n v="0.32159090909090904"/>
    <n v="-0.95159090909090904"/>
    <n v="979"/>
    <n v="330"/>
    <n v="2.4449431818181808"/>
    <n v="0.55867222510422743"/>
    <n v="0.70484848484848484"/>
    <n v="2.5818181818181817E-2"/>
    <n v="2010"/>
    <x v="0"/>
  </r>
  <r>
    <n v="6815"/>
    <s v="宁乡瑞景春天店"/>
    <x v="4"/>
    <s v="收购"/>
    <s v="宁乡九芝堂"/>
    <x v="6"/>
    <d v="2013-08-02T00:00:00"/>
    <d v="2017-04-27T00:00:00"/>
    <n v="887.24709302325596"/>
    <n v="0.22850110761623901"/>
    <n v="202.73694348510199"/>
    <n v="169.5"/>
    <n v="3.15044247787611E-2"/>
    <n v="5.34"/>
    <n v="129"/>
    <n v="0.31395348837209291"/>
    <n v="-0.9586046511627907"/>
    <n v="979"/>
    <n v="330"/>
    <n v="2.4308139534883724"/>
    <n v="0.55544368078110129"/>
    <n v="0.51363636363636367"/>
    <n v="1.6181818181818183E-2"/>
    <n v="2013"/>
    <x v="0"/>
  </r>
  <r>
    <n v="8488"/>
    <s v="增城菜园路二店"/>
    <x v="6"/>
    <s v="收购"/>
    <m/>
    <x v="10"/>
    <d v="2018-09-29T00:00:00"/>
    <d v="2018-09-29T00:00:00"/>
    <n v="887.04665647475701"/>
    <n v="0.27584413053390899"/>
    <n v="244.68661369828999"/>
    <n v="411.2"/>
    <n v="0.20328307392996101"/>
    <n v="83.59"/>
    <n v="294"/>
    <n v="0.39863945578231297"/>
    <n v="-0.71568027210884355"/>
    <n v="459"/>
    <n v="330"/>
    <n v="2.4302648122596082"/>
    <n v="0.67037428410490407"/>
    <n v="1.2460606060606061"/>
    <n v="0.25330303030303031"/>
    <n v="2018"/>
    <x v="4"/>
  </r>
  <r>
    <n v="7257"/>
    <s v="增城菜园中路店"/>
    <x v="6"/>
    <s v="收购"/>
    <s v="益荔康信"/>
    <x v="10"/>
    <d v="2016-05-24T00:00:00"/>
    <d v="2018-05-28T00:00:00"/>
    <n v="865.03499999999997"/>
    <n v="0.27626157829343601"/>
    <n v="238.97593437906201"/>
    <n v="576.69000000000005"/>
    <n v="0.19461062269156701"/>
    <n v="112.23"/>
    <n v="330"/>
    <n v="0.74754545454545474"/>
    <n v="-0.65990909090909089"/>
    <n v="583"/>
    <n v="330"/>
    <n v="2.369958904109589"/>
    <n v="0.65472858733989592"/>
    <n v="1.7475454545454547"/>
    <n v="0.34009090909090911"/>
    <n v="2016"/>
    <x v="1"/>
  </r>
  <r>
    <n v="5343"/>
    <s v="南昌二七北路店"/>
    <x v="5"/>
    <s v="直营"/>
    <m/>
    <x v="9"/>
    <d v="2010-06-19T00:00:00"/>
    <d v="2010-06-19T00:00:00"/>
    <n v="856.48995881763096"/>
    <n v="0.27806303577560398"/>
    <n v="238.15819806015199"/>
    <n v="750.55"/>
    <n v="0.27571780694157599"/>
    <n v="206.94"/>
    <n v="330"/>
    <n v="1.2743939393939394"/>
    <n v="-0.37290909090909097"/>
    <n v="3483"/>
    <n v="330"/>
    <n v="2.346547832377071"/>
    <n v="0.65248821386343014"/>
    <n v="2.2743939393939394"/>
    <n v="0.62709090909090903"/>
    <n v="2010"/>
    <x v="0"/>
  </r>
  <r>
    <n v="7270"/>
    <s v="增城岗前一店"/>
    <x v="6"/>
    <s v="收购"/>
    <s v="益荔康信"/>
    <x v="10"/>
    <d v="2009-11-23T00:00:00"/>
    <d v="2018-05-28T00:00:00"/>
    <n v="836.08500000000004"/>
    <n v="0.26837692240142402"/>
    <n v="224.38591916599501"/>
    <n v="557.39"/>
    <n v="0.40034805073646801"/>
    <n v="223.15"/>
    <n v="330"/>
    <n v="0.68906060606060593"/>
    <n v="-0.32378787878787874"/>
    <n v="583"/>
    <n v="330"/>
    <n v="2.2906438356164385"/>
    <n v="0.61475594292053426"/>
    <n v="1.6890606060606059"/>
    <n v="0.67621212121212126"/>
    <n v="2009"/>
    <x v="0"/>
  </r>
  <r>
    <n v="7278"/>
    <s v="增城园圃路店"/>
    <x v="6"/>
    <s v="收购"/>
    <s v="益荔康信"/>
    <x v="10"/>
    <d v="2011-04-11T00:00:00"/>
    <d v="2018-05-28T00:00:00"/>
    <n v="824.505"/>
    <n v="0.265640726729026"/>
    <n v="219.02210739171599"/>
    <n v="549.66999999999996"/>
    <n v="0.14967162115451099"/>
    <n v="82.27"/>
    <n v="330"/>
    <n v="0.66566666666666663"/>
    <n v="-0.75069696969696964"/>
    <n v="583"/>
    <n v="330"/>
    <n v="2.2589178082191781"/>
    <n v="0.60006056819648212"/>
    <n v="1.6656666666666666"/>
    <n v="0.2493030303030303"/>
    <n v="2011"/>
    <x v="0"/>
  </r>
  <r>
    <n v="7539"/>
    <s v="普康玫瑰家园店"/>
    <x v="7"/>
    <s v="控股"/>
    <s v="洪湖普康"/>
    <x v="14"/>
    <s v="2014年"/>
    <d v="2018-04-12T00:00:00"/>
    <n v="806.28527051554295"/>
    <n v="0.27978830396548598"/>
    <n v="225.589188349897"/>
    <n v="369.75"/>
    <n v="0.51088573360378597"/>
    <n v="188.9"/>
    <n v="322"/>
    <n v="0.14829192546583858"/>
    <n v="-0.41335403726708075"/>
    <n v="629"/>
    <n v="330"/>
    <n v="2.2090007411384738"/>
    <n v="0.61805257082163567"/>
    <n v="1.1204545454545454"/>
    <n v="0.57242424242424239"/>
    <n v="2014"/>
    <x v="0"/>
  </r>
  <r>
    <n v="9538"/>
    <s v="新兴新合街店"/>
    <x v="9"/>
    <s v="控股"/>
    <s v="河北新兴"/>
    <x v="27"/>
    <d v="2019-01-05T00:00:00"/>
    <d v="2019-08-29T00:00:00"/>
    <n v="805.92"/>
    <n v="0.22742599150141601"/>
    <n v="183.287155070821"/>
    <n v="33.6"/>
    <n v="0.65178571428571397"/>
    <n v="21.9"/>
    <n v="35"/>
    <n v="-3.9999999999999925E-2"/>
    <n v="-0.37428571428571433"/>
    <n v="125"/>
    <n v="90"/>
    <n v="2.2079999999999997"/>
    <n v="0.50215658923512607"/>
    <n v="0.37333333333333335"/>
    <n v="0.24333333333333332"/>
    <n v="2019"/>
    <x v="3"/>
  </r>
  <r>
    <n v="7317"/>
    <s v="宿迁大盛河畔花城店"/>
    <x v="3"/>
    <s v="收购"/>
    <s v="江苏大盛"/>
    <x v="11"/>
    <d v="2012-05-01T00:00:00"/>
    <d v="2017-09-01T00:00:00"/>
    <n v="800.69"/>
    <n v="0.27722949100873701"/>
    <n v="221.97488115578599"/>
    <n v="552.20000000000005"/>
    <n v="0.44279246649764598"/>
    <n v="244.51"/>
    <n v="330"/>
    <n v="0.67333333333333356"/>
    <n v="-0.2590606060606061"/>
    <n v="852"/>
    <n v="330"/>
    <n v="2.1936712328767123"/>
    <n v="0.60815035933092054"/>
    <n v="1.6733333333333336"/>
    <n v="0.7409393939393939"/>
    <n v="2012"/>
    <x v="0"/>
  </r>
  <r>
    <n v="9129"/>
    <s v="为民永安店"/>
    <x v="9"/>
    <s v="控股"/>
    <s v="河北新兴"/>
    <x v="28"/>
    <d v="2004-09-01T00:00:00"/>
    <d v="2019-08-29T00:00:00"/>
    <n v="781.04592592592599"/>
    <n v="0.27"/>
    <n v="210.88239999999999"/>
    <n v="25.12"/>
    <n v="0.55374203821656098"/>
    <n v="13.91"/>
    <n v="27"/>
    <n v="-6.9629629629629597E-2"/>
    <n v="-0.48481481481481481"/>
    <n v="125"/>
    <n v="90"/>
    <n v="2.1398518518518519"/>
    <n v="0.57775999999999994"/>
    <n v="0.27911111111111114"/>
    <n v="0.15455555555555556"/>
    <n v="2004"/>
    <x v="0"/>
  </r>
  <r>
    <n v="6399"/>
    <s v="佳和幸福南路店"/>
    <x v="3"/>
    <s v="直营"/>
    <s v="江苏佳和"/>
    <x v="0"/>
    <d v="2016-06-22T00:00:00"/>
    <d v="2016-06-22T00:00:00"/>
    <n v="776.57020597103804"/>
    <n v="0.276352932851543"/>
    <n v="214.607453985223"/>
    <n v="447.76"/>
    <n v="0.38190101840271601"/>
    <n v="171"/>
    <n v="320"/>
    <n v="0.39924999999999988"/>
    <n v="-0.46562499999999996"/>
    <n v="1288"/>
    <n v="330"/>
    <n v="2.1275896054001042"/>
    <n v="0.58796562735677538"/>
    <n v="1.3568484848484847"/>
    <n v="0.51818181818181819"/>
    <n v="2016"/>
    <x v="1"/>
  </r>
  <r>
    <n v="6680"/>
    <s v="新建望城店"/>
    <x v="5"/>
    <s v="直营"/>
    <m/>
    <x v="3"/>
    <d v="2016-12-29T00:00:00"/>
    <d v="2016-12-29T00:00:00"/>
    <n v="746.48695880874504"/>
    <n v="0.228264551774227"/>
    <n v="170.39651105778401"/>
    <n v="290.61"/>
    <n v="0.42056364199442497"/>
    <n v="122.22"/>
    <n v="219"/>
    <n v="0.32698630136986306"/>
    <n v="-0.44191780821917803"/>
    <n v="1098"/>
    <n v="330"/>
    <n v="2.0451697501609454"/>
    <n v="0.46683975632269592"/>
    <n v="0.88063636363636366"/>
    <n v="0.37036363636363634"/>
    <n v="2016"/>
    <x v="1"/>
  </r>
  <r>
    <n v="6402"/>
    <s v="佳和嘉汇店"/>
    <x v="3"/>
    <s v="直营"/>
    <s v="江苏佳和"/>
    <x v="0"/>
    <d v="2016-06-22T00:00:00"/>
    <d v="2016-06-22T00:00:00"/>
    <n v="742.77700000000004"/>
    <n v="0.27215674513715499"/>
    <n v="202.15177068274099"/>
    <n v="512.26"/>
    <n v="0.35021278257135102"/>
    <n v="179.4"/>
    <n v="330"/>
    <n v="0.5523030303030303"/>
    <n v="-0.4563636363636363"/>
    <n v="1288"/>
    <n v="330"/>
    <n v="2.0350054794520549"/>
    <n v="0.5538404676239479"/>
    <n v="1.5523030303030303"/>
    <n v="0.5436363636363637"/>
    <n v="2016"/>
    <x v="1"/>
  </r>
  <r>
    <n v="5376"/>
    <s v="临湘五里牌店"/>
    <x v="4"/>
    <s v="直营"/>
    <m/>
    <x v="0"/>
    <d v="2011-05-21T00:00:00"/>
    <d v="2011-05-21T00:00:00"/>
    <n v="737.42399999999998"/>
    <n v="0.22850110761623901"/>
    <n v="168.50220078279699"/>
    <n v="409.68"/>
    <n v="0.30863112673305998"/>
    <n v="126.44"/>
    <n v="330"/>
    <n v="0.24145454545454537"/>
    <n v="-0.61684848484848487"/>
    <n v="3147"/>
    <n v="330"/>
    <n v="2.0203397260273972"/>
    <n v="0.46164986515834794"/>
    <n v="1.2414545454545454"/>
    <n v="0.38315151515151513"/>
    <n v="2011"/>
    <x v="0"/>
  </r>
  <r>
    <n v="7512"/>
    <s v="武汉怡华逸天地店"/>
    <x v="8"/>
    <s v="直营"/>
    <m/>
    <x v="3"/>
    <d v="2017-12-30T00:00:00"/>
    <d v="2017-12-30T00:00:00"/>
    <n v="729.69583333333298"/>
    <n v="0.22038696506279601"/>
    <n v="160.81545012730101"/>
    <n v="455.81"/>
    <n v="0.30041025866040699"/>
    <n v="136.93"/>
    <n v="330"/>
    <n v="0.38124242424242416"/>
    <n v="-0.58506060606060606"/>
    <n v="732"/>
    <n v="330"/>
    <n v="1.9991666666666656"/>
    <n v="0.4405902743213726"/>
    <n v="1.3812424242424242"/>
    <n v="0.41493939393939394"/>
    <n v="2017"/>
    <x v="2"/>
  </r>
  <r>
    <n v="5703"/>
    <s v="湘潭建设北路店"/>
    <x v="4"/>
    <s v="直营"/>
    <m/>
    <x v="0"/>
    <d v="2013-12-31T00:00:00"/>
    <d v="2013-12-31T00:00:00"/>
    <n v="713.84400000000005"/>
    <n v="0.22637808817409599"/>
    <n v="161.598639974549"/>
    <n v="396.58"/>
    <n v="0.27512733874628098"/>
    <n v="109.11"/>
    <n v="330"/>
    <n v="0.2017575757575758"/>
    <n v="-0.66936363636363638"/>
    <n v="2192"/>
    <n v="330"/>
    <n v="1.9557369863013701"/>
    <n v="0.44273599993027124"/>
    <n v="1.2017575757575758"/>
    <n v="0.33063636363636362"/>
    <n v="2013"/>
    <x v="0"/>
  </r>
  <r>
    <n v="5042"/>
    <s v="益阳赫山店"/>
    <x v="0"/>
    <s v="直营"/>
    <m/>
    <x v="0"/>
    <d v="2006-05-01T00:00:00"/>
    <d v="2006-05-01T00:00:00"/>
    <n v="688.1"/>
    <n v="0.26081046479061598"/>
    <n v="179.46368082242299"/>
    <n v="344.05"/>
    <n v="0.37116698154338001"/>
    <n v="127.7"/>
    <n v="330"/>
    <n v="4.2575757575757711E-2"/>
    <n v="-0.61303030303030304"/>
    <n v="4993"/>
    <n v="330"/>
    <n v="1.885205479452055"/>
    <n v="0.49168131732170683"/>
    <n v="1.0425757575757577"/>
    <n v="0.38696969696969696"/>
    <n v="2006"/>
    <x v="0"/>
  </r>
  <r>
    <n v="6688"/>
    <s v="益阳青年东路店"/>
    <x v="0"/>
    <s v="直营"/>
    <m/>
    <x v="0"/>
    <d v="2017-01-21T00:00:00"/>
    <d v="2017-01-21T00:00:00"/>
    <n v="678.26153120255196"/>
    <n v="0.26304870590129198"/>
    <n v="178.41581804545999"/>
    <n v="258.5"/>
    <n v="0.37268858800773702"/>
    <n v="96.34"/>
    <n v="315"/>
    <n v="-0.17936507936507939"/>
    <n v="-0.6941587301587302"/>
    <n v="1075"/>
    <n v="330"/>
    <n v="1.8582507704179505"/>
    <n v="0.4888104603985205"/>
    <n v="0.78333333333333333"/>
    <n v="0.29193939393939394"/>
    <n v="2017"/>
    <x v="2"/>
  </r>
  <r>
    <n v="5653"/>
    <s v="浏阳大瑶镇店"/>
    <x v="4"/>
    <s v="直营"/>
    <m/>
    <x v="0"/>
    <d v="2013-05-25T00:00:00"/>
    <d v="2013-05-25T00:00:00"/>
    <n v="669.49199999999996"/>
    <n v="0.22850110761623901"/>
    <n v="152.97966354021099"/>
    <n v="371.94"/>
    <n v="0.36167123729633799"/>
    <n v="134.52000000000001"/>
    <n v="330"/>
    <n v="0.12709090909090914"/>
    <n v="-0.59236363636363631"/>
    <n v="2412"/>
    <n v="330"/>
    <n v="1.8342246575342465"/>
    <n v="0.41912236586359175"/>
    <n v="1.1270909090909091"/>
    <n v="0.40763636363636369"/>
    <n v="2013"/>
    <x v="0"/>
  </r>
  <r>
    <n v="5932"/>
    <s v="抚州赣东大道二店(原龙津路二)"/>
    <x v="5"/>
    <s v="直营"/>
    <m/>
    <x v="9"/>
    <d v="2015-06-13T00:00:00"/>
    <d v="2015-06-13T00:00:00"/>
    <n v="652.91200000000003"/>
    <n v="0.279169231680157"/>
    <n v="182.27294139475501"/>
    <n v="502.24"/>
    <n v="0.100569448869067"/>
    <n v="50.51"/>
    <n v="330"/>
    <n v="0.52193939393939393"/>
    <n v="-0.84693939393939388"/>
    <n v="1663"/>
    <n v="330"/>
    <n v="1.7888000000000002"/>
    <n v="0.49937792162946576"/>
    <n v="1.5219393939393939"/>
    <n v="0.15306060606060606"/>
    <n v="2015"/>
    <x v="0"/>
  </r>
  <r>
    <n v="6859"/>
    <s v="进贤云桥南路店"/>
    <x v="5"/>
    <s v="直营"/>
    <m/>
    <x v="4"/>
    <d v="2017-04-29T00:00:00"/>
    <d v="2017-04-29T00:00:00"/>
    <n v="634.33500000000004"/>
    <n v="0.27437896133456302"/>
    <n v="174.04817843815999"/>
    <n v="487.95"/>
    <n v="0.30777743621272702"/>
    <n v="150.18"/>
    <n v="330"/>
    <n v="0.47863636363636353"/>
    <n v="-0.5449090909090909"/>
    <n v="977"/>
    <n v="330"/>
    <n v="1.7379041095890413"/>
    <n v="0.47684432448810959"/>
    <n v="1.4786363636363635"/>
    <n v="0.4550909090909091"/>
    <n v="2017"/>
    <x v="2"/>
  </r>
  <r>
    <n v="5147"/>
    <s v="常德火车站店"/>
    <x v="0"/>
    <s v="直营"/>
    <m/>
    <x v="0"/>
    <d v="2010-06-26T00:00:00"/>
    <d v="2010-06-26T00:00:00"/>
    <n v="630.24"/>
    <n v="0.22904823912400099"/>
    <n v="144.35536222550999"/>
    <n v="315.12"/>
    <n v="0.110687991876111"/>
    <n v="34.880000000000003"/>
    <n v="330"/>
    <n v="-4.509090909090907E-2"/>
    <n v="-0.89430303030303027"/>
    <n v="3476"/>
    <n v="330"/>
    <n v="1.7266849315068493"/>
    <n v="0.39549414308358904"/>
    <n v="0.95490909090909093"/>
    <n v="0.10569696969696971"/>
    <n v="2010"/>
    <x v="0"/>
  </r>
  <r>
    <n v="9922"/>
    <s v="石家庄赵陵铺路店"/>
    <x v="9"/>
    <s v="控股"/>
    <s v="河北新兴"/>
    <x v="27"/>
    <d v="2019-05-18T00:00:00"/>
    <d v="2019-08-29T00:00:00"/>
    <n v="605.22093023255798"/>
    <n v="0.22742599150141601"/>
    <n v="137.64297013554901"/>
    <n v="31"/>
    <n v="0.41354838709677399"/>
    <n v="12.82"/>
    <n v="43"/>
    <n v="-0.27906976744186052"/>
    <n v="-0.70186046511627909"/>
    <n v="125"/>
    <n v="90"/>
    <n v="1.6581395348837205"/>
    <n v="0.37710402776862739"/>
    <n v="0.34444444444444444"/>
    <n v="0.14244444444444446"/>
    <n v="2019"/>
    <x v="3"/>
  </r>
  <r>
    <n v="5124"/>
    <s v="益阳青年路店"/>
    <x v="0"/>
    <s v="直营"/>
    <m/>
    <x v="0"/>
    <d v="2009-12-26T00:00:00"/>
    <d v="2009-12-26T00:00:00"/>
    <n v="578.79999999999995"/>
    <n v="0.258497114796088"/>
    <n v="149.61813004397601"/>
    <n v="289.39999999999998"/>
    <n v="0.426088458880442"/>
    <n v="123.31"/>
    <n v="330"/>
    <n v="-0.12303030303030305"/>
    <n v="-0.62633333333333341"/>
    <n v="3658"/>
    <n v="330"/>
    <n v="1.5857534246575342"/>
    <n v="0.40991268505198908"/>
    <n v="0.87696969696969695"/>
    <n v="0.37366666666666665"/>
    <n v="2009"/>
    <x v="0"/>
  </r>
  <r>
    <n v="8126"/>
    <s v="袁州华盛店"/>
    <x v="5"/>
    <s v="控股"/>
    <s v="江西天顺"/>
    <x v="18"/>
    <d v="2014-07-12T00:00:00"/>
    <d v="2018-08-09T00:00:00"/>
    <n v="562.82440757069003"/>
    <n v="0.25551852803231501"/>
    <n v="143.81206416312199"/>
    <n v="62.6"/>
    <n v="0.474760383386581"/>
    <n v="29.72"/>
    <n v="58"/>
    <n v="7.9310344827586254E-2"/>
    <n v="-0.48758620689655174"/>
    <n v="510"/>
    <n v="330"/>
    <n v="1.5419846782758631"/>
    <n v="0.39400565524143011"/>
    <n v="0.1896969696969697"/>
    <n v="9.0060606060606063E-2"/>
    <n v="2014"/>
    <x v="0"/>
  </r>
  <r>
    <n v="7262"/>
    <s v="增城开园中路一店"/>
    <x v="6"/>
    <s v="收购"/>
    <s v="益荔康信"/>
    <x v="10"/>
    <d v="2016-05-10T00:00:00"/>
    <d v="2018-05-28T00:00:00"/>
    <n v="561.19500000000005"/>
    <n v="0.26791346184186998"/>
    <n v="150.351695218348"/>
    <n v="374.13"/>
    <n v="0.102557934407826"/>
    <n v="38.369999999999997"/>
    <n v="330"/>
    <n v="0.13372727272727269"/>
    <n v="-0.88372727272727269"/>
    <n v="583"/>
    <n v="330"/>
    <n v="1.5375205479452057"/>
    <n v="0.4119224526530082"/>
    <n v="1.1337272727272727"/>
    <n v="0.11627272727272726"/>
    <n v="2016"/>
    <x v="1"/>
  </r>
  <r>
    <n v="8775"/>
    <s v="石家庄辛集建设街店"/>
    <x v="9"/>
    <s v="控股"/>
    <s v="河北新兴"/>
    <x v="27"/>
    <d v="2018-06-30T00:00:00"/>
    <d v="2019-09-07T00:00:00"/>
    <n v="549.11557377049201"/>
    <n v="0.22742599150141601"/>
    <n v="124.883153813623"/>
    <n v="39.9"/>
    <n v="0.22406015037593999"/>
    <n v="8.94"/>
    <n v="61"/>
    <n v="-0.34590163934426232"/>
    <n v="-0.85344262295081963"/>
    <n v="116"/>
    <n v="81"/>
    <n v="1.5044262295081974"/>
    <n v="0.34214562688663835"/>
    <n v="0.49259259259259258"/>
    <n v="0.11037037037037037"/>
    <n v="2018"/>
    <x v="4"/>
  </r>
  <r>
    <n v="5409"/>
    <s v="桃江宏发市场店"/>
    <x v="0"/>
    <s v="直营"/>
    <m/>
    <x v="0"/>
    <d v="2011-08-28T00:00:00"/>
    <d v="2011-08-28T00:00:00"/>
    <n v="533.20000000000005"/>
    <n v="0.22904823912400099"/>
    <n v="122.128521100917"/>
    <n v="266.60000000000002"/>
    <n v="0.183420855213803"/>
    <n v="48.9"/>
    <n v="330"/>
    <n v="-0.19212121212121203"/>
    <n v="-0.85181818181818181"/>
    <n v="3048"/>
    <n v="330"/>
    <n v="1.4608219178082194"/>
    <n v="0.3345986879477178"/>
    <n v="0.80787878787878797"/>
    <n v="0.14818181818181816"/>
    <n v="2011"/>
    <x v="0"/>
  </r>
  <r>
    <n v="7328"/>
    <s v="洋河新区二店"/>
    <x v="3"/>
    <s v="收购"/>
    <s v="江苏大盛"/>
    <x v="11"/>
    <d v="2003-12-01T00:00:00"/>
    <d v="2017-09-01T00:00:00"/>
    <n v="519.56540643316805"/>
    <n v="0.26726784257799902"/>
    <n v="138.863125255554"/>
    <n v="132"/>
    <n v="0.393560606060606"/>
    <n v="51.95"/>
    <n v="141"/>
    <n v="-6.3829787234042534E-2"/>
    <n v="-0.63156028368794326"/>
    <n v="852"/>
    <n v="330"/>
    <n v="1.4234668669401864"/>
    <n v="0.38044691850836709"/>
    <n v="0.4"/>
    <n v="0.15742424242424244"/>
    <n v="2003"/>
    <x v="0"/>
  </r>
  <r>
    <n v="7193"/>
    <s v="孝感长湖店"/>
    <x v="8"/>
    <s v="收购"/>
    <s v="湖北孝感"/>
    <x v="52"/>
    <d v="2015-06-01T00:00:00"/>
    <d v="2017-06-29T00:00:00"/>
    <n v="518.89499999999998"/>
    <n v="0.24477683418152099"/>
    <n v="127.01347537261999"/>
    <n v="345.93"/>
    <n v="0.18544214147370899"/>
    <n v="64.150000000000006"/>
    <n v="330"/>
    <n v="4.8272727272727245E-2"/>
    <n v="-0.80560606060606055"/>
    <n v="916"/>
    <n v="330"/>
    <n v="1.4216301369863014"/>
    <n v="0.34798212430854791"/>
    <n v="1.0482727272727272"/>
    <n v="0.19439393939393942"/>
    <n v="2015"/>
    <x v="0"/>
  </r>
  <r>
    <n v="5606"/>
    <s v="益阳益师路口店"/>
    <x v="0"/>
    <s v="直营"/>
    <m/>
    <x v="0"/>
    <d v="2012-11-30T00:00:00"/>
    <d v="2012-11-30T00:00:00"/>
    <n v="512.07352941176498"/>
    <n v="0.26687556093849502"/>
    <n v="136.65991040352"/>
    <n v="238.5"/>
    <n v="0.26704402515723302"/>
    <n v="63.69"/>
    <n v="330"/>
    <n v="-0.27727272727272723"/>
    <n v="-0.80699999999999994"/>
    <n v="2588"/>
    <n v="330"/>
    <n v="1.402941176470589"/>
    <n v="0.37441071343430138"/>
    <n v="0.72272727272727277"/>
    <n v="0.193"/>
    <n v="2012"/>
    <x v="0"/>
  </r>
  <r>
    <n v="6691"/>
    <s v="进贤温圳前进路营业部"/>
    <x v="5"/>
    <s v="直营"/>
    <m/>
    <x v="4"/>
    <d v="2016-12-30T00:00:00"/>
    <d v="2016-12-30T00:00:00"/>
    <n v="496.28033531745598"/>
    <n v="0.26670270649095601"/>
    <n v="132.35930860740501"/>
    <n v="143.80000000000001"/>
    <n v="0.49228094575799702"/>
    <n v="70.790000000000006"/>
    <n v="163"/>
    <n v="-0.11779141104294466"/>
    <n v="-0.56570552147239261"/>
    <n v="1097"/>
    <n v="330"/>
    <n v="1.3596721515546739"/>
    <n v="0.36262824276001371"/>
    <n v="0.43575757575757579"/>
    <n v="0.21451515151515155"/>
    <n v="2016"/>
    <x v="1"/>
  </r>
  <r>
    <n v="5097"/>
    <s v="浏阳圭斋西路店"/>
    <x v="4"/>
    <s v="直营"/>
    <m/>
    <x v="0"/>
    <d v="2009-06-20T00:00:00"/>
    <d v="2009-06-20T00:00:00"/>
    <n v="480.43799999999999"/>
    <n v="0.22850110761623901"/>
    <n v="109.780615140931"/>
    <n v="266.91000000000003"/>
    <n v="0.27331310179461199"/>
    <n v="72.95"/>
    <n v="330"/>
    <n v="-0.19118181818181812"/>
    <n v="-0.77893939393939393"/>
    <n v="3847"/>
    <n v="330"/>
    <n v="1.3162684931506849"/>
    <n v="0.30076880860529043"/>
    <n v="0.80881818181818188"/>
    <n v="0.22106060606060607"/>
    <n v="2009"/>
    <x v="0"/>
  </r>
  <r>
    <n v="7335"/>
    <s v="洋河新区中大街二店"/>
    <x v="3"/>
    <s v="收购"/>
    <s v="江苏大盛"/>
    <x v="11"/>
    <d v="2016-12-01T00:00:00"/>
    <d v="2017-09-01T00:00:00"/>
    <n v="452.37743624898599"/>
    <n v="0.25997412218041299"/>
    <n v="117.606426883056"/>
    <n v="74.989999999999995"/>
    <n v="-0.32137618349113201"/>
    <n v="-24.1"/>
    <n v="92"/>
    <n v="-0.18489130434782619"/>
    <n v="-1.2619565217391304"/>
    <n v="852"/>
    <n v="330"/>
    <n v="1.2393902362985918"/>
    <n v="0.32220938872070137"/>
    <n v="0.22724242424242422"/>
    <n v="-7.3030303030303029E-2"/>
    <n v="2016"/>
    <x v="1"/>
  </r>
  <r>
    <n v="7397"/>
    <s v="益阳大通湖五一路店"/>
    <x v="0"/>
    <s v="直营"/>
    <m/>
    <x v="0"/>
    <d v="2018-05-26T00:00:00"/>
    <d v="2018-05-26T00:00:00"/>
    <n v="442.77227617187799"/>
    <n v="0.26687556093849502"/>
    <n v="118.165099571384"/>
    <n v="63.75"/>
    <n v="0.44862745098039197"/>
    <n v="28.6"/>
    <n v="119"/>
    <n v="-0.4642857142857143"/>
    <n v="-0.75966386554621845"/>
    <n v="585"/>
    <n v="330"/>
    <n v="1.213074729238022"/>
    <n v="0.32373999882570959"/>
    <n v="0.19318181818181818"/>
    <n v="8.666666666666667E-2"/>
    <n v="2018"/>
    <x v="4"/>
  </r>
  <r>
    <n v="6338"/>
    <s v="长沙枫林三路店"/>
    <x v="4"/>
    <s v="直营"/>
    <m/>
    <x v="0"/>
    <d v="2016-05-28T00:00:00"/>
    <d v="2016-05-28T00:00:00"/>
    <n v="413.9425"/>
    <n v="0.22850110761623901"/>
    <n v="94.586319739434998"/>
    <n v="359.95"/>
    <n v="0.165189609668009"/>
    <n v="59.46"/>
    <n v="330"/>
    <n v="9.0757575757575815E-2"/>
    <n v="-0.81981818181818178"/>
    <n v="1313"/>
    <n v="330"/>
    <n v="1.1340890410958904"/>
    <n v="0.25914060202584932"/>
    <n v="1.0907575757575758"/>
    <n v="0.18018181818181819"/>
    <n v="2016"/>
    <x v="1"/>
  </r>
  <r>
    <n v="7259"/>
    <s v="增城兴发市场店"/>
    <x v="6"/>
    <s v="收购"/>
    <s v="益荔康信"/>
    <x v="10"/>
    <d v="2013-05-24T00:00:00"/>
    <d v="2018-05-28T00:00:00"/>
    <n v="411.9"/>
    <n v="0.24895423224440899"/>
    <n v="102.54424826147201"/>
    <n v="274.60000000000002"/>
    <n v="0.215586307356154"/>
    <n v="59.2"/>
    <n v="330"/>
    <n v="-0.16787878787878785"/>
    <n v="-0.82060606060606056"/>
    <n v="583"/>
    <n v="330"/>
    <n v="1.1284931506849314"/>
    <n v="0.28094314592184111"/>
    <n v="0.83212121212121215"/>
    <n v="0.17939393939393941"/>
    <n v="2013"/>
    <x v="0"/>
  </r>
  <r>
    <n v="7756"/>
    <s v="南京浦园北路店"/>
    <x v="3"/>
    <s v="直营"/>
    <m/>
    <x v="20"/>
    <d v="2018-08-18T00:00:00"/>
    <d v="2018-08-18T00:00:00"/>
    <n v="411.103941117153"/>
    <n v="0.22079930583033799"/>
    <n v="90.771464822783599"/>
    <n v="20"/>
    <n v="0.60399999999999998"/>
    <n v="12.08"/>
    <n v="27"/>
    <n v="-0.2592592592592593"/>
    <n v="-0.55259259259259252"/>
    <n v="501"/>
    <n v="330"/>
    <n v="1.1263121674442549"/>
    <n v="0.24868894471995506"/>
    <n v="6.0606060606060608E-2"/>
    <n v="3.6606060606060607E-2"/>
    <n v="2018"/>
    <x v="4"/>
  </r>
  <r>
    <n v="7473"/>
    <s v="湘潭东湖路店"/>
    <x v="4"/>
    <s v="直营"/>
    <m/>
    <x v="0"/>
    <d v="2017-12-23T00:00:00"/>
    <d v="2017-12-23T00:00:00"/>
    <n v="365.72656954887202"/>
    <n v="0.22850110761623901"/>
    <n v="83.568926226604802"/>
    <n v="144.07"/>
    <n v="0.22114250017352699"/>
    <n v="31.86"/>
    <n v="266"/>
    <n v="-0.45838345864661656"/>
    <n v="-0.88022556390977447"/>
    <n v="739"/>
    <n v="330"/>
    <n v="1.001990601503759"/>
    <n v="0.22895596226467069"/>
    <n v="0.43657575757575756"/>
    <n v="9.6545454545454545E-2"/>
    <n v="2017"/>
    <x v="2"/>
  </r>
  <r>
    <n v="8026"/>
    <s v="益阳欣百康桃花仑店"/>
    <x v="0"/>
    <s v="收购"/>
    <s v="益阳欣百康"/>
    <x v="19"/>
    <d v="2006-08-18T00:00:00"/>
    <d v="2018-07-19T00:00:00"/>
    <n v="354.887352941176"/>
    <n v="0.26687556093849502"/>
    <n v="94.710761386154104"/>
    <n v="165.29"/>
    <n v="0.45792243934902299"/>
    <n v="75.69"/>
    <n v="330"/>
    <n v="-0.49912121212121219"/>
    <n v="-0.77063636363636367"/>
    <n v="531"/>
    <n v="330"/>
    <n v="0.97229411764705753"/>
    <n v="0.25948153804425783"/>
    <n v="0.50087878787878781"/>
    <n v="0.22936363636363635"/>
    <n v="2006"/>
    <x v="0"/>
  </r>
  <r>
    <n v="6436"/>
    <s v="桃源武陵西路店"/>
    <x v="0"/>
    <s v="直营"/>
    <m/>
    <x v="0"/>
    <d v="2016-07-30T00:00:00"/>
    <d v="2016-07-30T00:00:00"/>
    <n v="341.82"/>
    <n v="0.27"/>
    <n v="92.291399999999996"/>
    <n v="170.91"/>
    <n v="0.24322742964133201"/>
    <n v="41.57"/>
    <n v="330"/>
    <n v="-0.48209090909090913"/>
    <n v="-0.87403030303030305"/>
    <n v="1250"/>
    <n v="330"/>
    <n v="0.93649315068493144"/>
    <n v="0.25285315068493147"/>
    <n v="0.51790909090909087"/>
    <n v="0.12596969696969698"/>
    <n v="2016"/>
    <x v="1"/>
  </r>
  <r>
    <n v="7797"/>
    <s v="武汉城市印象店"/>
    <x v="8"/>
    <s v="直营"/>
    <m/>
    <x v="0"/>
    <d v="2018-03-17T00:00:00"/>
    <d v="2018-03-17T00:00:00"/>
    <n v="335.53500000000003"/>
    <n v="0.26690086492179499"/>
    <n v="89.554581711534496"/>
    <n v="223.69"/>
    <n v="0.29791228932898201"/>
    <n v="66.64"/>
    <n v="330"/>
    <n v="-0.32215151515151519"/>
    <n v="-0.79806060606060603"/>
    <n v="655"/>
    <n v="330"/>
    <n v="0.9192739726027398"/>
    <n v="0.24535501838776574"/>
    <n v="0.67784848484848481"/>
    <n v="0.20193939393939395"/>
    <n v="2018"/>
    <x v="4"/>
  </r>
  <r>
    <n v="6329"/>
    <s v="益阳七里桥店"/>
    <x v="0"/>
    <s v="直营"/>
    <m/>
    <x v="0"/>
    <d v="2016-05-14T00:00:00"/>
    <d v="2016-05-14T00:00:00"/>
    <n v="334.04499042595597"/>
    <n v="0.26644331560201101"/>
    <n v="89.004054809333596"/>
    <n v="132.97"/>
    <n v="0.113333834699556"/>
    <n v="15.07"/>
    <n v="329"/>
    <n v="-0.59583586626139817"/>
    <n v="-0.95419452887537992"/>
    <n v="1327"/>
    <n v="330"/>
    <n v="0.91519175459166024"/>
    <n v="0.24384672550502354"/>
    <n v="0.40293939393939393"/>
    <n v="4.5666666666666668E-2"/>
    <n v="2016"/>
    <x v="1"/>
  </r>
  <r>
    <n v="6568"/>
    <s v="洋河新区店"/>
    <x v="3"/>
    <s v="直营"/>
    <s v="江苏玖玖"/>
    <x v="0"/>
    <d v="2016-09-27T00:00:00"/>
    <d v="2016-09-27T00:00:00"/>
    <n v="331.27093468870402"/>
    <n v="0.25568884819263099"/>
    <n v="84.702283730251096"/>
    <n v="130.72"/>
    <n v="0.25680844553243598"/>
    <n v="33.57"/>
    <n v="219"/>
    <n v="-0.40310502283105021"/>
    <n v="-0.84671232876712332"/>
    <n v="1191"/>
    <n v="330"/>
    <n v="0.90759160188686028"/>
    <n v="0.23206105131575644"/>
    <n v="0.3961212121212121"/>
    <n v="0.10172727272727272"/>
    <n v="2016"/>
    <x v="1"/>
  </r>
  <r>
    <n v="5152"/>
    <s v="浏阳金沙南路店"/>
    <x v="4"/>
    <s v="直营"/>
    <m/>
    <x v="0"/>
    <d v="2010-07-31T00:00:00"/>
    <d v="2010-07-31T00:00:00"/>
    <n v="285.89400000000001"/>
    <n v="0.22850110761623901"/>
    <n v="65.327095660837003"/>
    <n v="158.83000000000001"/>
    <n v="0.11830258767235401"/>
    <n v="18.79"/>
    <n v="330"/>
    <n v="-0.51869696969696966"/>
    <n v="-0.94306060606060604"/>
    <n v="3441"/>
    <n v="330"/>
    <n v="0.7832712328767123"/>
    <n v="0.17897834427626577"/>
    <n v="0.48130303030303034"/>
    <n v="5.6939393939393936E-2"/>
    <n v="2010"/>
    <x v="0"/>
  </r>
  <r>
    <n v="6374"/>
    <s v="南昌县莲塘塘南店"/>
    <x v="5"/>
    <s v="直营"/>
    <m/>
    <x v="3"/>
    <d v="2016-07-15T00:00:00"/>
    <d v="2016-07-15T00:00:00"/>
    <n v="269.02795449535301"/>
    <n v="0.26707214409744101"/>
    <n v="71.849872629222602"/>
    <n v="24.39"/>
    <n v="0.30258302583025798"/>
    <n v="7.38"/>
    <n v="51"/>
    <n v="-0.52176470588235291"/>
    <n v="-0.85529411764705876"/>
    <n v="1265"/>
    <n v="330"/>
    <n v="0.73706288902836448"/>
    <n v="0.19684896610745919"/>
    <n v="7.390909090909091E-2"/>
    <n v="2.2363636363636363E-2"/>
    <n v="2016"/>
    <x v="1"/>
  </r>
  <r>
    <n v="7413"/>
    <s v="武汉工业二路店"/>
    <x v="8"/>
    <s v="直营"/>
    <m/>
    <x v="3"/>
    <d v="2017-12-16T00:00:00"/>
    <d v="2017-12-16T00:00:00"/>
    <n v="263.55"/>
    <n v="0.26690086492179499"/>
    <n v="70.341722950139101"/>
    <n v="175.7"/>
    <n v="0.329140580535003"/>
    <n v="57.83"/>
    <n v="330"/>
    <n v="-0.46757575757575764"/>
    <n v="-0.8247575757575758"/>
    <n v="746"/>
    <n v="330"/>
    <n v="0.72205479452054799"/>
    <n v="0.1927170491784633"/>
    <n v="0.53242424242424236"/>
    <n v="0.17524242424242423"/>
    <n v="2017"/>
    <x v="2"/>
  </r>
  <r>
    <n v="7444"/>
    <s v="株洲茨菇塘路店"/>
    <x v="4"/>
    <s v="直营"/>
    <m/>
    <x v="0"/>
    <d v="2017-12-23T00:00:00"/>
    <d v="2017-12-23T00:00:00"/>
    <n v="258.618550488599"/>
    <n v="0.22850110761623901"/>
    <n v="59.094625236751199"/>
    <n v="117.58"/>
    <n v="0.399387650961048"/>
    <n v="46.96"/>
    <n v="307"/>
    <n v="-0.61700325732899031"/>
    <n v="-0.84703583061889254"/>
    <n v="739"/>
    <n v="330"/>
    <n v="0.70854397394136714"/>
    <n v="0.16190308284041424"/>
    <n v="0.35630303030303029"/>
    <n v="0.14230303030303029"/>
    <n v="2017"/>
    <x v="2"/>
  </r>
  <r>
    <n v="5825"/>
    <s v="长沙接驾岭路店"/>
    <x v="4"/>
    <s v="直营"/>
    <m/>
    <x v="0"/>
    <d v="2014-09-30T00:00:00"/>
    <d v="2014-09-30T00:00:00"/>
    <n v="255.78"/>
    <n v="0.22850110761623799"/>
    <n v="58.446013306081397"/>
    <n v="142.1"/>
    <n v="0.45249824067558098"/>
    <n v="64.3"/>
    <n v="330"/>
    <n v="-0.56939393939393934"/>
    <n v="-0.80515151515151517"/>
    <n v="1919"/>
    <n v="330"/>
    <n v="0.70076712328767121"/>
    <n v="0.16012606385227779"/>
    <n v="0.4306060606060606"/>
    <n v="0.19484848484848483"/>
    <n v="2014"/>
    <x v="0"/>
  </r>
  <r>
    <n v="5676"/>
    <s v="安乡城南店"/>
    <x v="0"/>
    <s v="直营"/>
    <m/>
    <x v="0"/>
    <d v="2013-09-28T00:00:00"/>
    <d v="2013-09-28T00:00:00"/>
    <n v="248.746628489671"/>
    <n v="0.22904823912400099"/>
    <n v="56.974977243591098"/>
    <n v="84.57"/>
    <n v="0.17713137046233901"/>
    <n v="14.98"/>
    <n v="281"/>
    <n v="-0.6990391459074734"/>
    <n v="-0.94669039145907474"/>
    <n v="2286"/>
    <n v="330"/>
    <n v="0.68149761230046846"/>
    <n v="0.15609582806463315"/>
    <n v="0.25627272727272726"/>
    <n v="4.5393939393939396E-2"/>
    <n v="2013"/>
    <x v="0"/>
  </r>
  <r>
    <n v="6717"/>
    <s v="桃江桃花西路店"/>
    <x v="0"/>
    <s v="直营"/>
    <m/>
    <x v="0"/>
    <d v="2017-03-18T00:00:00"/>
    <d v="2017-03-18T00:00:00"/>
    <n v="242"/>
    <n v="0.22904823912400099"/>
    <n v="55.429673868008202"/>
    <n v="121"/>
    <n v="0.105702479338843"/>
    <n v="12.79"/>
    <n v="330"/>
    <n v="-0.6333333333333333"/>
    <n v="-0.96124242424242423"/>
    <n v="1019"/>
    <n v="330"/>
    <n v="0.66301369863013704"/>
    <n v="0.15186212018632383"/>
    <n v="0.36666666666666664"/>
    <n v="3.8757575757575755E-2"/>
    <n v="2017"/>
    <x v="2"/>
  </r>
  <r>
    <n v="6139"/>
    <s v="浏阳淳口镇店"/>
    <x v="4"/>
    <s v="直营"/>
    <m/>
    <x v="0"/>
    <d v="2015-11-30T00:00:00"/>
    <d v="2015-11-30T00:00:00"/>
    <n v="240.070037688442"/>
    <n v="0.22850110761623901"/>
    <n v="54.856269517281298"/>
    <n v="70.75"/>
    <n v="4.1978798586572399E-2"/>
    <n v="2.97"/>
    <n v="199"/>
    <n v="-0.64447236180904521"/>
    <n v="-0.98507537688442215"/>
    <n v="1493"/>
    <n v="330"/>
    <n v="0.65772613065326579"/>
    <n v="0.15029114936241453"/>
    <n v="0.21439393939393939"/>
    <n v="9.0000000000000011E-3"/>
    <n v="2015"/>
    <x v="0"/>
  </r>
  <r>
    <n v="9817"/>
    <s v="秭归金城广场店"/>
    <x v="7"/>
    <s v="直营"/>
    <m/>
    <x v="0"/>
    <d v="2019-04-20T00:00:00"/>
    <d v="2019-04-20T00:00:00"/>
    <n v="231.92575183522499"/>
    <n v="0.28004207637777301"/>
    <n v="64.948969109412403"/>
    <n v="21.8"/>
    <n v="0.62018348623853203"/>
    <n v="13.52"/>
    <n v="66"/>
    <n v="-0.66969696969696968"/>
    <n v="-0.79515151515151516"/>
    <n v="256"/>
    <n v="221"/>
    <n v="0.6354130187266438"/>
    <n v="0.17794238112167782"/>
    <n v="9.864253393665158E-2"/>
    <n v="6.117647058823529E-2"/>
    <n v="2019"/>
    <x v="3"/>
  </r>
  <r>
    <n v="9695"/>
    <s v="盐城解放南路店"/>
    <x v="3"/>
    <s v="直营"/>
    <m/>
    <x v="0"/>
    <d v="2019-04-20T00:00:00"/>
    <d v="2019-04-20T00:00:00"/>
    <n v="210.40883029535601"/>
    <n v="0.22079930583033799"/>
    <n v="46.458123669788002"/>
    <n v="56.11"/>
    <n v="0.114952771342007"/>
    <n v="6.45"/>
    <n v="148"/>
    <n v="-0.62087837837837845"/>
    <n v="-0.95641891891891895"/>
    <n v="256"/>
    <n v="221"/>
    <n v="0.57646254875440006"/>
    <n v="0.12728253060215891"/>
    <n v="0.2538914027149321"/>
    <n v="2.9185520361990951E-2"/>
    <n v="2019"/>
    <x v="3"/>
  </r>
  <r>
    <n v="5913"/>
    <s v="益阳资江机店"/>
    <x v="0"/>
    <s v="直营"/>
    <m/>
    <x v="0"/>
    <d v="2015-02-10T00:00:00"/>
    <d v="2015-02-10T00:00:00"/>
    <n v="196.429882519888"/>
    <n v="0.22904823912400099"/>
    <n v="44.991918702514702"/>
    <n v="54.9"/>
    <n v="0.58342440801457196"/>
    <n v="32.03"/>
    <n v="231"/>
    <n v="-0.76233766233766231"/>
    <n v="-0.8613419913419913"/>
    <n v="1786"/>
    <n v="330"/>
    <n v="0.53816406169832331"/>
    <n v="0.1232655306918211"/>
    <n v="0.16636363636363635"/>
    <n v="9.7060606060606069E-2"/>
    <n v="2015"/>
    <x v="0"/>
  </r>
  <r>
    <n v="6152"/>
    <s v="桃源陬市二店"/>
    <x v="0"/>
    <s v="直营"/>
    <m/>
    <x v="0"/>
    <d v="2015-12-26T00:00:00"/>
    <d v="2015-12-26T00:00:00"/>
    <n v="171.842362531551"/>
    <n v="0.22904823912400099"/>
    <n v="39.360190544760002"/>
    <n v="57.8"/>
    <n v="0.23079584775086501"/>
    <n v="13.34"/>
    <n v="278"/>
    <n v="-0.79208633093525183"/>
    <n v="-0.95201438848920861"/>
    <n v="1467"/>
    <n v="330"/>
    <n v="0.47080099323712604"/>
    <n v="0.10783613847879453"/>
    <n v="0.17515151515151514"/>
    <n v="4.0424242424242425E-2"/>
    <n v="2015"/>
    <x v="0"/>
  </r>
  <r>
    <n v="8043"/>
    <s v="益阳欣百康兰溪店"/>
    <x v="0"/>
    <s v="收购"/>
    <s v="益阳欣百康"/>
    <x v="19"/>
    <s v="2010年"/>
    <d v="2018-07-19T00:00:00"/>
    <n v="170.403552541539"/>
    <n v="0.27"/>
    <n v="46.008959186215598"/>
    <n v="66.8"/>
    <n v="0.45479041916167701"/>
    <n v="30.38"/>
    <n v="324"/>
    <n v="-0.79382716049382718"/>
    <n v="-0.90623456790123458"/>
    <n v="531"/>
    <n v="330"/>
    <n v="0.46685904805901096"/>
    <n v="0.12605194297593314"/>
    <n v="0.20242424242424242"/>
    <n v="9.2060606060606051E-2"/>
    <n v="2010"/>
    <x v="0"/>
  </r>
  <r>
    <n v="5135"/>
    <s v="益阳赫山南路店"/>
    <x v="0"/>
    <s v="直营"/>
    <m/>
    <x v="0"/>
    <d v="2010-03-27T00:00:00"/>
    <d v="2010-03-27T00:00:00"/>
    <n v="169.306755822551"/>
    <n v="0.22904823912400099"/>
    <n v="38.779414292952502"/>
    <n v="46.5"/>
    <n v="-0.18623655913978501"/>
    <n v="-8.66"/>
    <n v="227"/>
    <n v="-0.79515418502202639"/>
    <n v="-1.0381497797356829"/>
    <n v="3567"/>
    <n v="330"/>
    <n v="0.46385412554123562"/>
    <n v="0.1062449706656233"/>
    <n v="0.1409090909090909"/>
    <n v="-2.6242424242424244E-2"/>
    <n v="2010"/>
    <x v="0"/>
  </r>
  <r>
    <n v="6453"/>
    <s v="广生堂第十二药店"/>
    <x v="7"/>
    <s v="直营"/>
    <s v="鄂中广生堂"/>
    <x v="0"/>
    <d v="2016-07-19T00:00:00"/>
    <d v="2016-07-19T00:00:00"/>
    <n v="162.72"/>
    <n v="0.27437672193019302"/>
    <n v="44.646580192480997"/>
    <n v="101.7"/>
    <n v="0.36440511307767898"/>
    <n v="37.06"/>
    <n v="330"/>
    <n v="-0.69181818181818189"/>
    <n v="-0.88769696969696965"/>
    <n v="1261"/>
    <n v="330"/>
    <n v="0.44580821917808217"/>
    <n v="0.12231939778761917"/>
    <n v="0.30818181818181817"/>
    <n v="0.11230303030303031"/>
    <n v="2016"/>
    <x v="1"/>
  </r>
  <r>
    <n v="6812"/>
    <s v="宁乡汽车南站店"/>
    <x v="4"/>
    <s v="收购"/>
    <s v="宁乡九芝堂"/>
    <x v="6"/>
    <d v="2007-06-07T00:00:00"/>
    <d v="2017-04-27T00:00:00"/>
    <n v="161.828429003021"/>
    <n v="0.22850110761623901"/>
    <n v="36.9779752709862"/>
    <n v="81.53"/>
    <n v="8.4999386728811493E-2"/>
    <n v="6.93"/>
    <n v="330"/>
    <n v="-0.75293939393939391"/>
    <n v="-0.97899999999999998"/>
    <n v="979"/>
    <n v="330"/>
    <n v="0.44336555891238633"/>
    <n v="0.10130952129037316"/>
    <n v="0.24706060606060606"/>
    <n v="2.0999999999999998E-2"/>
    <n v="2007"/>
    <x v="0"/>
  </r>
  <r>
    <n v="5111"/>
    <s v="湘乡濠塘店"/>
    <x v="4"/>
    <s v="直营"/>
    <m/>
    <x v="0"/>
    <d v="2009-09-05T00:00:00"/>
    <d v="2009-09-05T00:00:00"/>
    <n v="159.642"/>
    <n v="0.26709416746850501"/>
    <n v="42.639447083007099"/>
    <n v="88.69"/>
    <n v="0.350659600856917"/>
    <n v="31.1"/>
    <n v="330"/>
    <n v="-0.73124242424242425"/>
    <n v="-0.90575757575757576"/>
    <n v="3770"/>
    <n v="330"/>
    <n v="0.43737534246575344"/>
    <n v="0.11682040296714273"/>
    <n v="0.26875757575757575"/>
    <n v="9.4242424242424253E-2"/>
    <n v="2009"/>
    <x v="0"/>
  </r>
  <r>
    <n v="6132"/>
    <s v="常德农资大市场店"/>
    <x v="0"/>
    <s v="直营"/>
    <m/>
    <x v="0"/>
    <d v="2015-11-14T00:00:00"/>
    <d v="2015-11-14T00:00:00"/>
    <n v="137.34"/>
    <n v="0.22904823912400099"/>
    <n v="31.4574851612903"/>
    <n v="68.67"/>
    <n v="-0.10382991116936099"/>
    <n v="-7.13"/>
    <n v="330"/>
    <n v="-0.7919090909090909"/>
    <n v="-1.0216060606060606"/>
    <n v="1509"/>
    <n v="330"/>
    <n v="0.37627397260273976"/>
    <n v="8.6184890852850138E-2"/>
    <n v="0.2080909090909091"/>
    <n v="-2.1606060606060604E-2"/>
    <n v="2015"/>
    <x v="0"/>
  </r>
  <r>
    <n v="6475"/>
    <s v="津市三眼桥店"/>
    <x v="0"/>
    <s v="直营"/>
    <m/>
    <x v="0"/>
    <d v="2016-08-13T00:00:00"/>
    <d v="2016-08-13T00:00:00"/>
    <n v="130.80000000000001"/>
    <n v="0.22904823912400099"/>
    <n v="29.959509677419302"/>
    <n v="65.400000000000006"/>
    <n v="9.4342507645259893E-2"/>
    <n v="6.17"/>
    <n v="330"/>
    <n v="-0.80181818181818176"/>
    <n v="-0.98130303030303034"/>
    <n v="1236"/>
    <n v="330"/>
    <n v="0.35835616438356166"/>
    <n v="8.2080848431285755E-2"/>
    <n v="0.19818181818181821"/>
    <n v="1.8696969696969698E-2"/>
    <n v="2016"/>
    <x v="1"/>
  </r>
  <r>
    <n v="8377"/>
    <s v="如东栟茶店"/>
    <x v="3"/>
    <s v="控股"/>
    <s v="江苏如东"/>
    <x v="23"/>
    <d v="2012-06-15T00:00:00"/>
    <d v="2018-08-29T00:00:00"/>
    <n v="116.62558833056001"/>
    <n v="0.280383568846371"/>
    <n v="32.699898674930203"/>
    <n v="60.1"/>
    <n v="0.57787021630615598"/>
    <n v="34.729999999999997"/>
    <n v="286"/>
    <n v="-0.78986013986013992"/>
    <n v="-0.8785664335664336"/>
    <n v="490"/>
    <n v="330"/>
    <n v="0.31952215980975346"/>
    <n v="8.9588763492959467E-2"/>
    <n v="0.18212121212121213"/>
    <n v="0.10524242424242423"/>
    <n v="2012"/>
    <x v="0"/>
  </r>
  <r>
    <n v="7204"/>
    <s v="韶关曲仁园店"/>
    <x v="6"/>
    <s v="直营"/>
    <m/>
    <x v="0"/>
    <d v="2017-09-09T00:00:00"/>
    <d v="2017-09-09T00:00:00"/>
    <n v="115.940068058284"/>
    <n v="0.27348435253796499"/>
    <n v="31.707794446127401"/>
    <n v="52.1"/>
    <n v="0.365451055662188"/>
    <n v="19.04"/>
    <n v="285"/>
    <n v="-0.81719298245614036"/>
    <n v="-0.93319298245614035"/>
    <n v="844"/>
    <n v="330"/>
    <n v="0.31764402207749043"/>
    <n v="8.6870669715417542E-2"/>
    <n v="0.1578787878787879"/>
    <n v="5.7696969696969691E-2"/>
    <n v="2017"/>
    <x v="2"/>
  </r>
  <r>
    <n v="5635"/>
    <s v="南昌罗家集店"/>
    <x v="5"/>
    <s v="直营"/>
    <m/>
    <x v="3"/>
    <d v="2013-01-26T00:00:00"/>
    <d v="2013-01-26T00:00:00"/>
    <n v="105.61199999999999"/>
    <n v="0.228264551774227"/>
    <n v="24.107475841979699"/>
    <n v="81.239999999999995"/>
    <n v="-0.32767109798129002"/>
    <n v="-26.62"/>
    <n v="330"/>
    <n v="-0.75381818181818183"/>
    <n v="-1.0806666666666667"/>
    <n v="2531"/>
    <n v="330"/>
    <n v="0.28934794520547946"/>
    <n v="6.6047879019122457E-2"/>
    <n v="0.24618181818181817"/>
    <n v="-8.0666666666666664E-2"/>
    <n v="2013"/>
    <x v="0"/>
  </r>
  <r>
    <n v="6830"/>
    <s v="利川同安文斗店"/>
    <x v="7"/>
    <s v="收购"/>
    <s v="湖北利川"/>
    <x v="7"/>
    <d v="2009-08-01T00:00:00"/>
    <d v="2017-05-24T00:00:00"/>
    <n v="82.277706636878605"/>
    <n v="0.28004207637777301"/>
    <n v="23.0412198061927"/>
    <n v="38.200000000000003"/>
    <n v="0.52068062827225103"/>
    <n v="19.89"/>
    <n v="326"/>
    <n v="-0.88282208588957056"/>
    <n v="-0.93898773006134972"/>
    <n v="952"/>
    <n v="330"/>
    <n v="0.22541837434761261"/>
    <n v="6.3126629606007401E-2"/>
    <n v="0.11575757575757577"/>
    <n v="6.0272727272727276E-2"/>
    <n v="2009"/>
    <x v="0"/>
  </r>
  <r>
    <n v="5179"/>
    <s v="益阳大渡口店"/>
    <x v="0"/>
    <s v="直营"/>
    <m/>
    <x v="0"/>
    <d v="2011-01-15T00:00:00"/>
    <d v="2011-01-15T00:00:00"/>
    <n v="74.959999999999994"/>
    <n v="0.22904823912400099"/>
    <n v="17.1694560047351"/>
    <n v="37.479999999999997"/>
    <n v="-5.7630736392742798E-2"/>
    <n v="-2.16"/>
    <n v="330"/>
    <n v="-0.88642424242424245"/>
    <n v="-1.0065454545454546"/>
    <n v="3273"/>
    <n v="330"/>
    <n v="0.20536986301369861"/>
    <n v="4.7039605492424932E-2"/>
    <n v="0.11357575757575757"/>
    <n v="-6.5454545454545461E-3"/>
    <n v="2011"/>
    <x v="0"/>
  </r>
  <r>
    <n v="6834"/>
    <s v="利川同安汪营店"/>
    <x v="7"/>
    <s v="收购"/>
    <s v="湖北利川"/>
    <x v="7"/>
    <d v="2013-02-01T00:00:00"/>
    <d v="2017-05-24T00:00:00"/>
    <n v="68.2588114038588"/>
    <n v="0.26642529728412401"/>
    <n v="18.185874120533999"/>
    <n v="27.9"/>
    <n v="0.32831541218638"/>
    <n v="9.16"/>
    <n v="287"/>
    <n v="-0.90278745644599301"/>
    <n v="-0.96808362369337975"/>
    <n v="952"/>
    <n v="330"/>
    <n v="0.18701044220235288"/>
    <n v="4.9824312658997255E-2"/>
    <n v="8.4545454545454535E-2"/>
    <n v="2.7757575757575759E-2"/>
    <n v="2013"/>
    <x v="0"/>
  </r>
  <r>
    <n v="5575"/>
    <s v="衡山五一路店"/>
    <x v="1"/>
    <s v="直营"/>
    <m/>
    <x v="0"/>
    <d v="2012-09-08T00:00:00"/>
    <d v="2012-09-08T00:00:00"/>
    <n v="52.4"/>
    <n v="0.27"/>
    <n v="14.148"/>
    <n v="26.2"/>
    <n v="9.8473282442748097E-2"/>
    <n v="2.58"/>
    <n v="330"/>
    <n v="-0.92060606060606065"/>
    <n v="-0.99218181818181816"/>
    <n v="2671"/>
    <n v="330"/>
    <n v="0.14356164383561643"/>
    <n v="3.8761643835616436E-2"/>
    <n v="7.9393939393939392E-2"/>
    <n v="7.8181818181818179E-3"/>
    <n v="2012"/>
    <x v="0"/>
  </r>
  <r>
    <n v="6411"/>
    <s v="佳和耿车老街店"/>
    <x v="3"/>
    <s v="直营"/>
    <s v="江苏佳和"/>
    <x v="0"/>
    <d v="2016-06-22T00:00:00"/>
    <d v="2016-06-22T00:00:00"/>
    <n v="43.185184314540997"/>
    <n v="0.26726784257799902"/>
    <n v="11.542011043080601"/>
    <n v="24.9"/>
    <n v="0.50763052208835302"/>
    <n v="12.64"/>
    <n v="320"/>
    <n v="-0.92218750000000005"/>
    <n v="-0.96050000000000002"/>
    <n v="1288"/>
    <n v="330"/>
    <n v="0.11831557346449588"/>
    <n v="3.1621948063234526E-2"/>
    <n v="7.5454545454545455E-2"/>
    <n v="3.8303030303030304E-2"/>
    <n v="2016"/>
    <x v="1"/>
  </r>
  <r>
    <n v="6809"/>
    <s v="宁乡人民中路店"/>
    <x v="4"/>
    <s v="收购"/>
    <s v="宁乡九芝堂"/>
    <x v="6"/>
    <d v="2006-12-28T00:00:00"/>
    <d v="2017-04-27T00:00:00"/>
    <n v="29.710999999999999"/>
    <n v="0.22850110761623799"/>
    <n v="6.7889964083860503"/>
    <n v="9.9"/>
    <n v="0.17676767676767699"/>
    <n v="1.75"/>
    <n v="225"/>
    <n v="-0.95599999999999996"/>
    <n v="-0.99222222222222223"/>
    <n v="979"/>
    <n v="330"/>
    <n v="8.14E-2"/>
    <n v="1.859999015996178E-2"/>
    <n v="3.0000000000000002E-2"/>
    <n v="5.3030303030303034E-3"/>
    <n v="2006"/>
    <x v="0"/>
  </r>
  <r>
    <n v="5143"/>
    <s v="株洲车辆厂店"/>
    <x v="4"/>
    <s v="直营"/>
    <m/>
    <x v="0"/>
    <d v="2010-05-22T00:00:00"/>
    <d v="2010-05-22T00:00:00"/>
    <m/>
    <n v="0.22444306136363701"/>
    <m/>
    <m/>
    <m/>
    <m/>
    <n v="0"/>
    <n v="0"/>
    <n v="0"/>
    <n v="3511"/>
    <n v="330"/>
    <n v="0"/>
    <n v="0"/>
    <n v="0"/>
    <n v="0"/>
    <n v="2010"/>
    <x v="0"/>
  </r>
  <r>
    <n v="5354"/>
    <s v="南昌蛟桥店"/>
    <x v="5"/>
    <s v="直营"/>
    <m/>
    <x v="9"/>
    <d v="2010-12-25T00:00:00"/>
    <d v="2010-12-25T00:00:00"/>
    <m/>
    <n v="0.231441200848303"/>
    <m/>
    <m/>
    <m/>
    <m/>
    <n v="0"/>
    <n v="0"/>
    <n v="0"/>
    <n v="3294"/>
    <n v="330"/>
    <n v="0"/>
    <n v="0"/>
    <n v="0"/>
    <n v="0"/>
    <n v="2010"/>
    <x v="0"/>
  </r>
  <r>
    <n v="5427"/>
    <s v="桃源陬市店"/>
    <x v="0"/>
    <s v="直营"/>
    <m/>
    <x v="0"/>
    <d v="2011-09-30T00:00:00"/>
    <d v="2011-09-30T00:00:00"/>
    <m/>
    <n v="0.22912011368259699"/>
    <m/>
    <m/>
    <m/>
    <m/>
    <n v="0"/>
    <n v="0"/>
    <n v="0"/>
    <n v="3015"/>
    <n v="330"/>
    <n v="0"/>
    <n v="0"/>
    <n v="0"/>
    <n v="0"/>
    <n v="2011"/>
    <x v="0"/>
  </r>
  <r>
    <n v="5502"/>
    <s v="衡山义安路店"/>
    <x v="1"/>
    <s v="直营"/>
    <m/>
    <x v="0"/>
    <d v="2012-03-31T00:00:00"/>
    <d v="2012-03-31T00:00:00"/>
    <m/>
    <n v="0.22659124835977501"/>
    <m/>
    <m/>
    <m/>
    <m/>
    <n v="0"/>
    <n v="0"/>
    <n v="0"/>
    <n v="2832"/>
    <n v="330"/>
    <n v="0"/>
    <n v="0"/>
    <n v="0"/>
    <n v="0"/>
    <n v="2012"/>
    <x v="0"/>
  </r>
  <r>
    <n v="5514"/>
    <s v="衡阳五一市场店"/>
    <x v="1"/>
    <s v="直营"/>
    <m/>
    <x v="0"/>
    <d v="2012-04-14T00:00:00"/>
    <d v="2012-04-14T00:00:00"/>
    <m/>
    <n v="0.249274847943523"/>
    <m/>
    <m/>
    <m/>
    <m/>
    <n v="0"/>
    <n v="0"/>
    <n v="0"/>
    <n v="2818"/>
    <n v="330"/>
    <n v="0"/>
    <n v="0"/>
    <n v="0"/>
    <n v="0"/>
    <n v="2012"/>
    <x v="0"/>
  </r>
  <r>
    <n v="5556"/>
    <s v="桃源漆河店"/>
    <x v="0"/>
    <s v="直营"/>
    <m/>
    <x v="0"/>
    <d v="2012-06-30T00:00:00"/>
    <d v="2012-06-30T00:00:00"/>
    <m/>
    <n v="0.238766193093438"/>
    <m/>
    <m/>
    <m/>
    <m/>
    <n v="0"/>
    <n v="0"/>
    <n v="0"/>
    <n v="2741"/>
    <n v="330"/>
    <n v="0"/>
    <n v="0"/>
    <n v="0"/>
    <n v="0"/>
    <n v="2012"/>
    <x v="0"/>
  </r>
  <r>
    <n v="5623"/>
    <s v="南京江宁镇店"/>
    <x v="3"/>
    <s v="直营"/>
    <m/>
    <x v="2"/>
    <d v="2012-12-22T00:00:00"/>
    <d v="2012-12-22T00:00:00"/>
    <m/>
    <n v="0.25370121220501002"/>
    <m/>
    <m/>
    <m/>
    <m/>
    <n v="0"/>
    <n v="0"/>
    <n v="0"/>
    <n v="2566"/>
    <n v="330"/>
    <n v="0"/>
    <n v="0"/>
    <n v="0"/>
    <n v="0"/>
    <n v="2012"/>
    <x v="0"/>
  </r>
  <r>
    <n v="5677"/>
    <s v="安乡大鲸港店"/>
    <x v="0"/>
    <s v="直营"/>
    <m/>
    <x v="0"/>
    <d v="2013-09-28T00:00:00"/>
    <d v="2013-09-28T00:00:00"/>
    <m/>
    <n v="0.25520685464922699"/>
    <m/>
    <m/>
    <m/>
    <m/>
    <n v="0"/>
    <n v="0"/>
    <n v="0"/>
    <n v="2286"/>
    <n v="330"/>
    <n v="0"/>
    <n v="0"/>
    <n v="0"/>
    <n v="0"/>
    <n v="2013"/>
    <x v="0"/>
  </r>
  <r>
    <n v="5717"/>
    <s v="新建江桥店"/>
    <x v="5"/>
    <s v="直营"/>
    <m/>
    <x v="3"/>
    <d v="2014-02-22T00:00:00"/>
    <d v="2014-02-22T00:00:00"/>
    <m/>
    <n v="0.22637808817409599"/>
    <m/>
    <m/>
    <m/>
    <m/>
    <n v="0"/>
    <n v="0"/>
    <n v="0"/>
    <n v="2139"/>
    <n v="330"/>
    <n v="0"/>
    <n v="0"/>
    <n v="0"/>
    <n v="0"/>
    <n v="2014"/>
    <x v="0"/>
  </r>
  <r>
    <n v="5719"/>
    <s v="衡东新塘镇店"/>
    <x v="1"/>
    <s v="直营"/>
    <m/>
    <x v="0"/>
    <d v="2014-02-22T00:00:00"/>
    <d v="2014-02-22T00:00:00"/>
    <m/>
    <n v="0.22637808817409599"/>
    <m/>
    <m/>
    <m/>
    <m/>
    <n v="0"/>
    <n v="0"/>
    <n v="0"/>
    <n v="2139"/>
    <n v="330"/>
    <n v="0"/>
    <n v="0"/>
    <n v="0"/>
    <n v="0"/>
    <n v="2014"/>
    <x v="0"/>
  </r>
  <r>
    <n v="5812"/>
    <s v="衡山解放南路店"/>
    <x v="1"/>
    <s v="直营"/>
    <m/>
    <x v="0"/>
    <d v="2014-07-31T00:00:00"/>
    <d v="2014-07-31T00:00:00"/>
    <m/>
    <n v="0.26709416746850501"/>
    <m/>
    <m/>
    <m/>
    <m/>
    <n v="0"/>
    <n v="0"/>
    <n v="0"/>
    <n v="1980"/>
    <n v="330"/>
    <n v="0"/>
    <n v="0"/>
    <n v="0"/>
    <n v="0"/>
    <n v="2014"/>
    <x v="0"/>
  </r>
  <r>
    <n v="6086"/>
    <s v="衡山青云西路店"/>
    <x v="1"/>
    <s v="直营"/>
    <m/>
    <x v="0"/>
    <d v="2015-10-31T00:00:00"/>
    <d v="2015-10-31T00:00:00"/>
    <m/>
    <n v="0.24972435971858001"/>
    <m/>
    <m/>
    <m/>
    <m/>
    <n v="0"/>
    <n v="0"/>
    <n v="0"/>
    <n v="1523"/>
    <n v="330"/>
    <n v="0"/>
    <n v="0"/>
    <n v="0"/>
    <n v="0"/>
    <n v="2015"/>
    <x v="0"/>
  </r>
  <r>
    <n v="6172"/>
    <s v="涟源桥头河镇店"/>
    <x v="4"/>
    <s v="直营"/>
    <m/>
    <x v="0"/>
    <d v="2015-12-11T00:00:00"/>
    <d v="2015-12-11T00:00:00"/>
    <m/>
    <n v="0.26598345991328998"/>
    <m/>
    <m/>
    <m/>
    <m/>
    <n v="0"/>
    <n v="0"/>
    <n v="0"/>
    <n v="1482"/>
    <n v="330"/>
    <n v="0"/>
    <n v="0"/>
    <n v="0"/>
    <n v="0"/>
    <n v="2015"/>
    <x v="0"/>
  </r>
  <r>
    <n v="6235"/>
    <s v="南京所街店"/>
    <x v="3"/>
    <s v="直营"/>
    <m/>
    <x v="43"/>
    <d v="2016-03-22T00:00:00"/>
    <d v="2016-03-22T00:00:00"/>
    <m/>
    <n v="0.22419774279988799"/>
    <m/>
    <m/>
    <m/>
    <m/>
    <n v="0"/>
    <n v="0"/>
    <n v="0"/>
    <n v="1380"/>
    <n v="330"/>
    <n v="0"/>
    <n v="0"/>
    <n v="0"/>
    <n v="0"/>
    <n v="2016"/>
    <x v="1"/>
  </r>
  <r>
    <n v="6313"/>
    <s v="南昌新祺周店"/>
    <x v="5"/>
    <s v="直营"/>
    <m/>
    <x v="3"/>
    <d v="2016-04-30T00:00:00"/>
    <d v="2016-04-30T00:00:00"/>
    <n v="0"/>
    <n v="0.26707214409744101"/>
    <n v="0"/>
    <n v="0"/>
    <e v="#DIV/0!"/>
    <n v="0"/>
    <n v="63"/>
    <n v="-1"/>
    <n v="-1"/>
    <n v="1341"/>
    <n v="330"/>
    <n v="0"/>
    <n v="0"/>
    <n v="0"/>
    <n v="0"/>
    <n v="2016"/>
    <x v="1"/>
  </r>
  <r>
    <n v="6327"/>
    <s v="慈利江垭店"/>
    <x v="0"/>
    <s v="直营"/>
    <m/>
    <x v="0"/>
    <d v="2016-05-24T00:00:00"/>
    <d v="2016-05-24T00:00:00"/>
    <m/>
    <n v="0.23899978436011499"/>
    <m/>
    <m/>
    <m/>
    <m/>
    <n v="0"/>
    <n v="0"/>
    <n v="0"/>
    <n v="1317"/>
    <n v="330"/>
    <n v="0"/>
    <n v="0"/>
    <n v="0"/>
    <n v="0"/>
    <n v="2016"/>
    <x v="1"/>
  </r>
  <r>
    <n v="6410"/>
    <s v="佳和龙河店"/>
    <x v="3"/>
    <s v="直营"/>
    <s v="江苏佳和"/>
    <x v="0"/>
    <d v="2016-06-22T00:00:00"/>
    <d v="2016-06-22T00:00:00"/>
    <m/>
    <n v="0.23243288225446801"/>
    <m/>
    <m/>
    <m/>
    <m/>
    <n v="0"/>
    <n v="0"/>
    <n v="0"/>
    <n v="1288"/>
    <n v="330"/>
    <n v="0"/>
    <n v="0"/>
    <n v="0"/>
    <n v="0"/>
    <n v="2016"/>
    <x v="1"/>
  </r>
  <r>
    <n v="6415"/>
    <s v="佳和佳兴店"/>
    <x v="3"/>
    <s v="直营"/>
    <s v="江苏佳和"/>
    <x v="0"/>
    <d v="2016-06-22T00:00:00"/>
    <d v="2016-06-22T00:00:00"/>
    <m/>
    <n v="0.23243288225446801"/>
    <m/>
    <m/>
    <m/>
    <m/>
    <n v="0"/>
    <n v="0"/>
    <n v="0"/>
    <n v="1288"/>
    <n v="330"/>
    <n v="0"/>
    <n v="0"/>
    <n v="0"/>
    <n v="0"/>
    <n v="2016"/>
    <x v="1"/>
  </r>
  <r>
    <n v="6466"/>
    <s v="广生堂农学院店"/>
    <x v="7"/>
    <s v="直营"/>
    <s v="鄂中广生堂"/>
    <x v="0"/>
    <d v="2016-07-19T00:00:00"/>
    <d v="2016-07-19T00:00:00"/>
    <m/>
    <n v="0.24703375705271199"/>
    <m/>
    <m/>
    <m/>
    <m/>
    <n v="0"/>
    <n v="0"/>
    <n v="0"/>
    <n v="1261"/>
    <n v="330"/>
    <n v="0"/>
    <n v="0"/>
    <n v="0"/>
    <n v="0"/>
    <n v="2016"/>
    <x v="1"/>
  </r>
  <r>
    <n v="6617"/>
    <s v="玖玖学府人家店"/>
    <x v="3"/>
    <s v="直营"/>
    <s v="江苏玖玖"/>
    <x v="0"/>
    <d v="2016-09-27T00:00:00"/>
    <d v="2016-09-27T00:00:00"/>
    <m/>
    <n v="0.231100872567471"/>
    <m/>
    <m/>
    <m/>
    <m/>
    <n v="0"/>
    <n v="0"/>
    <n v="0"/>
    <n v="1191"/>
    <n v="330"/>
    <n v="0"/>
    <n v="0"/>
    <n v="0"/>
    <n v="0"/>
    <n v="2016"/>
    <x v="1"/>
  </r>
  <r>
    <n v="6700"/>
    <s v="南京裕民家园店"/>
    <x v="3"/>
    <s v="直营"/>
    <m/>
    <x v="8"/>
    <d v="2016-12-31T00:00:00"/>
    <d v="2016-12-31T00:00:00"/>
    <m/>
    <n v="0.26236030423374401"/>
    <m/>
    <m/>
    <m/>
    <m/>
    <n v="0"/>
    <n v="0"/>
    <n v="0"/>
    <n v="1096"/>
    <n v="330"/>
    <n v="0"/>
    <n v="0"/>
    <n v="0"/>
    <n v="0"/>
    <n v="2016"/>
    <x v="1"/>
  </r>
  <r>
    <n v="6828"/>
    <s v="利川同安团堡店"/>
    <x v="7"/>
    <s v="收购"/>
    <s v="湖北利川"/>
    <x v="7"/>
    <d v="2009-02-01T00:00:00"/>
    <d v="2017-05-24T00:00:00"/>
    <m/>
    <n v="0.23629134245831601"/>
    <m/>
    <m/>
    <m/>
    <m/>
    <n v="0"/>
    <n v="0"/>
    <n v="0"/>
    <n v="952"/>
    <n v="330"/>
    <n v="0"/>
    <n v="0"/>
    <n v="0"/>
    <n v="0"/>
    <n v="2009"/>
    <x v="0"/>
  </r>
  <r>
    <n v="6924"/>
    <s v="乳源解放南路店"/>
    <x v="6"/>
    <s v="直营"/>
    <m/>
    <x v="0"/>
    <d v="2017-06-10T00:00:00"/>
    <d v="2017-06-10T00:00:00"/>
    <n v="0"/>
    <n v="0.280390759479624"/>
    <n v="0"/>
    <n v="0"/>
    <e v="#DIV/0!"/>
    <n v="0"/>
    <n v="319"/>
    <n v="-1"/>
    <n v="-1"/>
    <n v="935"/>
    <n v="330"/>
    <n v="0"/>
    <n v="0"/>
    <n v="0"/>
    <n v="0"/>
    <n v="2017"/>
    <x v="2"/>
  </r>
  <r>
    <n v="7248"/>
    <s v="新建兴国路店"/>
    <x v="5"/>
    <s v="直营"/>
    <m/>
    <x v="4"/>
    <d v="2017-09-23T00:00:00"/>
    <d v="2017-09-23T00:00:00"/>
    <m/>
    <n v="0.257859101605661"/>
    <m/>
    <m/>
    <m/>
    <m/>
    <n v="0"/>
    <n v="0"/>
    <n v="0"/>
    <n v="830"/>
    <n v="330"/>
    <n v="0"/>
    <n v="0"/>
    <n v="0"/>
    <n v="0"/>
    <n v="2017"/>
    <x v="2"/>
  </r>
  <r>
    <n v="7256"/>
    <s v="增城派潭四店"/>
    <x v="6"/>
    <s v="收购"/>
    <s v="益荔康信"/>
    <x v="10"/>
    <d v="2016-10-01T00:00:00"/>
    <d v="2018-05-28T00:00:00"/>
    <m/>
    <n v="0.257859101605661"/>
    <m/>
    <m/>
    <m/>
    <m/>
    <n v="0"/>
    <n v="0"/>
    <n v="0"/>
    <n v="583"/>
    <n v="330"/>
    <n v="0"/>
    <n v="0"/>
    <n v="0"/>
    <n v="0"/>
    <n v="2016"/>
    <x v="1"/>
  </r>
  <r>
    <n v="7261"/>
    <s v="增城派潭第二分店"/>
    <x v="6"/>
    <s v="收购"/>
    <s v="益荔康信"/>
    <x v="10"/>
    <d v="2013-03-20T00:00:00"/>
    <d v="2017-08-17T00:00:00"/>
    <m/>
    <n v="0.257859101605661"/>
    <m/>
    <m/>
    <m/>
    <m/>
    <n v="0"/>
    <n v="0"/>
    <n v="0"/>
    <n v="867"/>
    <n v="330"/>
    <n v="0"/>
    <n v="0"/>
    <n v="0"/>
    <n v="0"/>
    <n v="2013"/>
    <x v="0"/>
  </r>
  <r>
    <n v="7518"/>
    <s v="湘潭火炬路店"/>
    <x v="4"/>
    <s v="直营"/>
    <m/>
    <x v="0"/>
    <d v="2017-12-29T00:00:00"/>
    <d v="2017-12-29T00:00:00"/>
    <m/>
    <n v="0.235308619761737"/>
    <m/>
    <m/>
    <m/>
    <m/>
    <n v="0"/>
    <n v="0"/>
    <n v="0"/>
    <n v="733"/>
    <n v="330"/>
    <n v="0"/>
    <n v="0"/>
    <n v="0"/>
    <n v="0"/>
    <n v="2017"/>
    <x v="2"/>
  </r>
  <r>
    <n v="7588"/>
    <s v="湘潭民主路农贸市场店"/>
    <x v="4"/>
    <s v="直营"/>
    <m/>
    <x v="0"/>
    <d v="2018-01-31T00:00:00"/>
    <d v="2018-01-31T00:00:00"/>
    <n v="0"/>
    <n v="0.27"/>
    <n v="0"/>
    <n v="0"/>
    <e v="#DIV/0!"/>
    <n v="0"/>
    <n v="51"/>
    <n v="-1"/>
    <n v="-1"/>
    <n v="700"/>
    <n v="330"/>
    <n v="0"/>
    <n v="0"/>
    <n v="0"/>
    <n v="0"/>
    <n v="2018"/>
    <x v="4"/>
  </r>
  <r>
    <n v="7662"/>
    <s v="益阳金山南路店"/>
    <x v="0"/>
    <s v="直营"/>
    <m/>
    <x v="0"/>
    <d v="2018-02-27T00:00:00"/>
    <d v="2018-02-27T00:00:00"/>
    <m/>
    <n v="0.27"/>
    <m/>
    <m/>
    <m/>
    <m/>
    <n v="0"/>
    <n v="0"/>
    <n v="0"/>
    <n v="673"/>
    <n v="330"/>
    <n v="0"/>
    <n v="0"/>
    <n v="0"/>
    <n v="0"/>
    <n v="2018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7" cacheId="0" autoFormatId="1" applyNumberFormats="0" applyBorderFormats="0" applyFontFormats="0" applyPatternFormats="0" applyAlignmentFormats="0" applyWidthHeightFormats="1" dataCaption="值" updatedVersion="6" minRefreshableVersion="3" createdVersion="6" useAutoFormatting="1" colGrandTotals="0" indent="0" outline="1" outlineData="1" showDrill="1" multipleFieldFilters="0">
  <location ref="CA4:CF80" firstHeaderRow="1" firstDataRow="2" firstDataCol="1"/>
  <pivotFields count="25">
    <pivotField showAll="0"/>
    <pivotField showAll="0"/>
    <pivotField axis="axisRow" showAll="0">
      <items count="11">
        <item x="0"/>
        <item x="4"/>
        <item x="2"/>
        <item x="3"/>
        <item x="5"/>
        <item x="8"/>
        <item x="7"/>
        <item x="6"/>
        <item x="1"/>
        <item x="9"/>
        <item t="default"/>
      </items>
    </pivotField>
    <pivotField showAll="0"/>
    <pivotField showAll="0"/>
    <pivotField axis="axisRow" showAll="0">
      <items count="54">
        <item x="3"/>
        <item x="4"/>
        <item x="41"/>
        <item x="31"/>
        <item x="0"/>
        <item x="39"/>
        <item x="21"/>
        <item x="14"/>
        <item x="36"/>
        <item x="23"/>
        <item x="18"/>
        <item x="45"/>
        <item x="37"/>
        <item x="46"/>
        <item x="24"/>
        <item x="51"/>
        <item x="42"/>
        <item x="47"/>
        <item x="27"/>
        <item x="26"/>
        <item x="38"/>
        <item x="22"/>
        <item x="30"/>
        <item x="29"/>
        <item x="28"/>
        <item x="33"/>
        <item x="9"/>
        <item x="40"/>
        <item x="1"/>
        <item x="2"/>
        <item x="8"/>
        <item x="20"/>
        <item x="43"/>
        <item x="44"/>
        <item x="13"/>
        <item x="12"/>
        <item x="17"/>
        <item x="25"/>
        <item x="7"/>
        <item x="52"/>
        <item x="11"/>
        <item x="48"/>
        <item x="34"/>
        <item x="15"/>
        <item x="32"/>
        <item x="6"/>
        <item x="50"/>
        <item x="16"/>
        <item x="10"/>
        <item x="19"/>
        <item x="49"/>
        <item x="35"/>
        <item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efaultSubtotal="0" numFmtId="177" showAll="0"/>
    <pivotField defaultSubtotal="0" numFmtId="177" showAll="0"/>
    <pivotField showAll="0"/>
    <pivotField defaultSubtotal="0" showAll="0"/>
    <pivotField numFmtId="180" showAll="0"/>
    <pivotField numFmtId="180" showAll="0"/>
    <pivotField numFmtId="180" showAll="0"/>
    <pivotField dataField="1" numFmtId="180" showAll="0"/>
    <pivotField showAll="0"/>
    <pivotField axis="axisCol" showAll="0">
      <items count="6">
        <item x="0"/>
        <item x="1"/>
        <item x="2"/>
        <item x="4"/>
        <item x="3"/>
        <item t="default"/>
      </items>
    </pivotField>
  </pivotFields>
  <rowFields count="2">
    <field x="2"/>
    <field x="5"/>
  </rowFields>
  <rowItems count="75">
    <i>
      <x/>
    </i>
    <i r="1">
      <x v="4"/>
    </i>
    <i r="1">
      <x v="44"/>
    </i>
    <i r="1">
      <x v="49"/>
    </i>
    <i>
      <x v="1"/>
    </i>
    <i r="1">
      <x v="4"/>
    </i>
    <i r="1">
      <x v="43"/>
    </i>
    <i r="1">
      <x v="45"/>
    </i>
    <i r="1">
      <x v="46"/>
    </i>
    <i r="1">
      <x v="51"/>
    </i>
    <i r="1">
      <x v="52"/>
    </i>
    <i>
      <x v="2"/>
    </i>
    <i r="1">
      <x v="2"/>
    </i>
    <i r="1">
      <x v="3"/>
    </i>
    <i r="1">
      <x v="4"/>
    </i>
    <i r="1">
      <x v="11"/>
    </i>
    <i r="1">
      <x v="12"/>
    </i>
    <i r="1">
      <x v="13"/>
    </i>
    <i r="1">
      <x v="14"/>
    </i>
    <i r="1">
      <x v="27"/>
    </i>
    <i r="1">
      <x v="28"/>
    </i>
    <i r="1">
      <x v="33"/>
    </i>
    <i r="1">
      <x v="34"/>
    </i>
    <i>
      <x v="3"/>
    </i>
    <i r="1">
      <x v="4"/>
    </i>
    <i r="1">
      <x v="6"/>
    </i>
    <i r="1">
      <x v="8"/>
    </i>
    <i r="1">
      <x v="9"/>
    </i>
    <i r="1">
      <x v="20"/>
    </i>
    <i r="1">
      <x v="21"/>
    </i>
    <i r="1">
      <x v="25"/>
    </i>
    <i r="1">
      <x v="29"/>
    </i>
    <i r="1">
      <x v="30"/>
    </i>
    <i r="1">
      <x v="31"/>
    </i>
    <i r="1">
      <x v="32"/>
    </i>
    <i r="1">
      <x v="35"/>
    </i>
    <i r="1">
      <x v="40"/>
    </i>
    <i r="1">
      <x v="41"/>
    </i>
    <i r="1">
      <x v="50"/>
    </i>
    <i>
      <x v="4"/>
    </i>
    <i r="1">
      <x/>
    </i>
    <i r="1">
      <x v="1"/>
    </i>
    <i r="1">
      <x v="4"/>
    </i>
    <i r="1">
      <x v="10"/>
    </i>
    <i r="1">
      <x v="26"/>
    </i>
    <i>
      <x v="5"/>
    </i>
    <i r="1">
      <x/>
    </i>
    <i r="1">
      <x v="1"/>
    </i>
    <i r="1">
      <x v="4"/>
    </i>
    <i r="1">
      <x v="5"/>
    </i>
    <i r="1">
      <x v="26"/>
    </i>
    <i r="1">
      <x v="39"/>
    </i>
    <i>
      <x v="6"/>
    </i>
    <i r="1">
      <x v="4"/>
    </i>
    <i r="1">
      <x v="7"/>
    </i>
    <i r="1">
      <x v="38"/>
    </i>
    <i r="1">
      <x v="42"/>
    </i>
    <i r="1">
      <x v="47"/>
    </i>
    <i>
      <x v="7"/>
    </i>
    <i r="1">
      <x v="4"/>
    </i>
    <i r="1">
      <x v="48"/>
    </i>
    <i>
      <x v="8"/>
    </i>
    <i r="1">
      <x v="4"/>
    </i>
    <i r="1">
      <x v="36"/>
    </i>
    <i r="1">
      <x v="37"/>
    </i>
    <i>
      <x v="9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t="grand">
      <x/>
    </i>
  </rowItems>
  <colFields count="1">
    <field x="24"/>
  </colFields>
  <colItems count="5">
    <i>
      <x/>
    </i>
    <i>
      <x v="1"/>
    </i>
    <i>
      <x v="2"/>
    </i>
    <i>
      <x v="3"/>
    </i>
    <i>
      <x v="4"/>
    </i>
  </colItems>
  <dataFields count="1">
    <dataField name="求和项:19毛" fld="22" baseField="0" baseItem="0"/>
  </dataFields>
  <formats count="38">
    <format dxfId="0">
      <pivotArea outline="0" collapsedLevelsAreSubtotals="1" fieldPosition="0"/>
    </format>
    <format dxfId="1">
      <pivotArea field="-2" type="button" dataOnly="0" labelOnly="1" outline="0" fieldPosition="0"/>
    </format>
    <format dxfId="2">
      <pivotArea field="24" type="button" dataOnly="0" labelOnly="1" outline="0" fieldPosition="0"/>
    </format>
    <format dxfId="3">
      <pivotArea type="topRight" dataOnly="0" labelOnly="1" outline="0" fieldPosition="0"/>
    </format>
    <format dxfId="4">
      <pivotArea outline="0" collapsedLevelsAreSubtotals="1" fieldPosition="0"/>
    </format>
    <format dxfId="5">
      <pivotArea field="-2" type="button" dataOnly="0" labelOnly="1" outline="0" fieldPosition="0"/>
    </format>
    <format dxfId="6">
      <pivotArea field="24" type="button" dataOnly="0" labelOnly="1" outline="0" fieldPosition="0"/>
    </format>
    <format dxfId="7">
      <pivotArea type="topRight" dataOnly="0" labelOnly="1" outline="0" fieldPosition="0"/>
    </format>
    <format dxfId="8">
      <pivotArea outline="0" collapsedLevelsAreSubtotals="1" fieldPosition="0"/>
    </format>
    <format dxfId="9">
      <pivotArea field="-2" type="button" dataOnly="0" labelOnly="1" outline="0" fieldPosition="0"/>
    </format>
    <format dxfId="10">
      <pivotArea field="24" type="button" dataOnly="0" labelOnly="1" outline="0" fieldPosition="0"/>
    </format>
    <format dxfId="11">
      <pivotArea type="topRight" dataOnly="0" labelOnly="1" outline="0" fieldPosition="0"/>
    </format>
    <format dxfId="12">
      <pivotArea type="all" dataOnly="0" outline="0" fieldPosition="0"/>
    </format>
    <format dxfId="13">
      <pivotArea outline="0" collapsedLevelsAreSubtotals="1" fieldPosition="0"/>
    </format>
    <format dxfId="14">
      <pivotArea type="origin" dataOnly="0" labelOnly="1" outline="0" fieldPosition="0"/>
    </format>
    <format dxfId="15">
      <pivotArea field="-2" type="button" dataOnly="0" labelOnly="1" outline="0" fieldPosition="0"/>
    </format>
    <format dxfId="16">
      <pivotArea field="24" type="button" dataOnly="0" labelOnly="1" outline="0" fieldPosition="0"/>
    </format>
    <format dxfId="17">
      <pivotArea type="topRight" dataOnly="0" labelOnly="1" outline="0" fieldPosition="0"/>
    </format>
    <format dxfId="18">
      <pivotArea field="2" type="button" dataOnly="0" labelOnly="1" outline="0" fieldPosition="0"/>
    </format>
    <format dxfId="19">
      <pivotArea dataOnly="0" labelOnly="1" fieldPosition="0">
        <references count="1">
          <reference field="2" count="0"/>
        </references>
      </pivotArea>
    </format>
    <format dxfId="20">
      <pivotArea dataOnly="0" labelOnly="1" grandRow="1" outline="0" fieldPosition="0"/>
    </format>
    <format dxfId="21">
      <pivotArea dataOnly="0" labelOnly="1" fieldPosition="0">
        <references count="2">
          <reference field="2" count="1" selected="0">
            <x v="0"/>
          </reference>
          <reference field="5" count="3">
            <x v="4"/>
            <x v="44"/>
            <x v="49"/>
          </reference>
        </references>
      </pivotArea>
    </format>
    <format dxfId="22">
      <pivotArea dataOnly="0" labelOnly="1" fieldPosition="0">
        <references count="2">
          <reference field="2" count="1" selected="0">
            <x v="1"/>
          </reference>
          <reference field="5" count="6">
            <x v="4"/>
            <x v="43"/>
            <x v="45"/>
            <x v="46"/>
            <x v="51"/>
            <x v="52"/>
          </reference>
        </references>
      </pivotArea>
    </format>
    <format dxfId="23">
      <pivotArea dataOnly="0" labelOnly="1" fieldPosition="0">
        <references count="2">
          <reference field="2" count="1" selected="0">
            <x v="2"/>
          </reference>
          <reference field="5" count="11">
            <x v="2"/>
            <x v="3"/>
            <x v="4"/>
            <x v="11"/>
            <x v="12"/>
            <x v="13"/>
            <x v="14"/>
            <x v="27"/>
            <x v="28"/>
            <x v="33"/>
            <x v="34"/>
          </reference>
        </references>
      </pivotArea>
    </format>
    <format dxfId="24">
      <pivotArea dataOnly="0" labelOnly="1" fieldPosition="0">
        <references count="2">
          <reference field="2" count="1" selected="0">
            <x v="3"/>
          </reference>
          <reference field="5" count="15">
            <x v="4"/>
            <x v="6"/>
            <x v="8"/>
            <x v="9"/>
            <x v="20"/>
            <x v="21"/>
            <x v="25"/>
            <x v="29"/>
            <x v="30"/>
            <x v="31"/>
            <x v="32"/>
            <x v="35"/>
            <x v="40"/>
            <x v="41"/>
            <x v="50"/>
          </reference>
        </references>
      </pivotArea>
    </format>
    <format dxfId="25">
      <pivotArea dataOnly="0" labelOnly="1" fieldPosition="0">
        <references count="2">
          <reference field="2" count="1" selected="0">
            <x v="4"/>
          </reference>
          <reference field="5" count="5">
            <x v="0"/>
            <x v="1"/>
            <x v="4"/>
            <x v="10"/>
            <x v="26"/>
          </reference>
        </references>
      </pivotArea>
    </format>
    <format dxfId="26">
      <pivotArea dataOnly="0" labelOnly="1" fieldPosition="0">
        <references count="2">
          <reference field="2" count="1" selected="0">
            <x v="5"/>
          </reference>
          <reference field="5" count="6">
            <x v="0"/>
            <x v="1"/>
            <x v="4"/>
            <x v="5"/>
            <x v="26"/>
            <x v="39"/>
          </reference>
        </references>
      </pivotArea>
    </format>
    <format dxfId="27">
      <pivotArea dataOnly="0" labelOnly="1" fieldPosition="0">
        <references count="2">
          <reference field="2" count="1" selected="0">
            <x v="6"/>
          </reference>
          <reference field="5" count="5">
            <x v="4"/>
            <x v="7"/>
            <x v="38"/>
            <x v="42"/>
            <x v="47"/>
          </reference>
        </references>
      </pivotArea>
    </format>
    <format dxfId="28">
      <pivotArea dataOnly="0" labelOnly="1" fieldPosition="0">
        <references count="2">
          <reference field="2" count="1" selected="0">
            <x v="7"/>
          </reference>
          <reference field="5" count="2">
            <x v="4"/>
            <x v="48"/>
          </reference>
        </references>
      </pivotArea>
    </format>
    <format dxfId="29">
      <pivotArea dataOnly="0" labelOnly="1" fieldPosition="0">
        <references count="2">
          <reference field="2" count="1" selected="0">
            <x v="8"/>
          </reference>
          <reference field="5" count="3">
            <x v="4"/>
            <x v="36"/>
            <x v="37"/>
          </reference>
        </references>
      </pivotArea>
    </format>
    <format dxfId="30">
      <pivotArea dataOnly="0" labelOnly="1" fieldPosition="0">
        <references count="2">
          <reference field="2" count="1" selected="0">
            <x v="9"/>
          </reference>
          <reference field="5" count="8">
            <x v="15"/>
            <x v="16"/>
            <x v="17"/>
            <x v="18"/>
            <x v="19"/>
            <x v="22"/>
            <x v="23"/>
            <x v="24"/>
          </reference>
        </references>
      </pivotArea>
    </format>
    <format dxfId="31">
      <pivotArea field="-2" type="button" dataOnly="0" labelOnly="1" outline="0" fieldPosition="0"/>
    </format>
    <format dxfId="32">
      <pivotArea field="24" type="button" dataOnly="0" labelOnly="1" outline="0" fieldPosition="0"/>
    </format>
    <format dxfId="33">
      <pivotArea type="topRight" dataOnly="0" labelOnly="1" outline="0" fieldPosition="0"/>
    </format>
    <format dxfId="34">
      <pivotArea field="24" type="button" dataOnly="0" labelOnly="1" outline="0" fieldPosition="0"/>
    </format>
    <format dxfId="35">
      <pivotArea type="topRight" dataOnly="0" labelOnly="1" outline="0" fieldPosition="0"/>
    </format>
    <format dxfId="36">
      <pivotArea field="24" type="button" dataOnly="0" labelOnly="1" outline="0" fieldPosition="0"/>
    </format>
    <format dxfId="37">
      <pivotArea type="topRight"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6" cacheId="0" autoFormatId="1" applyNumberFormats="0" applyBorderFormats="0" applyFontFormats="0" applyPatternFormats="0" applyAlignmentFormats="0" applyWidthHeightFormats="1" dataCaption="值" updatedVersion="6" minRefreshableVersion="3" createdVersion="6" useAutoFormatting="1" indent="0" outline="1" outlineData="1" showDrill="1" multipleFieldFilters="0">
  <location ref="CS18:DE31" firstHeaderRow="1" firstDataRow="3" firstDataCol="1"/>
  <pivotFields count="25">
    <pivotField showAll="0"/>
    <pivotField showAll="0"/>
    <pivotField axis="axisRow" showAll="0">
      <items count="11">
        <item x="0"/>
        <item x="4"/>
        <item x="2"/>
        <item x="3"/>
        <item x="5"/>
        <item x="8"/>
        <item x="7"/>
        <item x="6"/>
        <item x="1"/>
        <item x="9"/>
        <item t="default"/>
      </items>
    </pivotField>
    <pivotField showAll="0"/>
    <pivotField showAll="0"/>
    <pivotField showAll="0">
      <items count="54">
        <item x="3"/>
        <item x="4"/>
        <item x="41"/>
        <item x="31"/>
        <item x="0"/>
        <item x="39"/>
        <item x="21"/>
        <item x="14"/>
        <item x="36"/>
        <item x="23"/>
        <item x="18"/>
        <item x="45"/>
        <item x="37"/>
        <item x="46"/>
        <item x="24"/>
        <item x="51"/>
        <item x="42"/>
        <item x="47"/>
        <item x="27"/>
        <item x="26"/>
        <item x="38"/>
        <item x="22"/>
        <item x="30"/>
        <item x="29"/>
        <item x="28"/>
        <item x="33"/>
        <item x="9"/>
        <item x="40"/>
        <item x="1"/>
        <item x="2"/>
        <item x="8"/>
        <item x="20"/>
        <item x="43"/>
        <item x="44"/>
        <item x="13"/>
        <item x="12"/>
        <item x="17"/>
        <item x="25"/>
        <item x="7"/>
        <item x="52"/>
        <item x="11"/>
        <item x="48"/>
        <item x="34"/>
        <item x="15"/>
        <item x="32"/>
        <item x="6"/>
        <item x="50"/>
        <item x="16"/>
        <item x="10"/>
        <item x="19"/>
        <item x="49"/>
        <item x="35"/>
        <item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efaultSubtotal="0" numFmtId="177" showAll="0"/>
    <pivotField defaultSubtotal="0" numFmtId="177" showAll="0"/>
    <pivotField showAll="0"/>
    <pivotField defaultSubtotal="0" showAll="0"/>
    <pivotField numFmtId="180" showAll="0"/>
    <pivotField dataField="1" numFmtId="180" showAll="0"/>
    <pivotField numFmtId="180" showAll="0"/>
    <pivotField dataField="1" numFmtId="180" showAll="0"/>
    <pivotField showAll="0"/>
    <pivotField axis="axisCol" showAll="0">
      <items count="6">
        <item x="0"/>
        <item x="1"/>
        <item x="2"/>
        <item x="4"/>
        <item x="3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-2"/>
    <field x="24"/>
  </colFields>
  <colItems count="12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  <i t="grand">
      <x/>
    </i>
    <i t="grand">
      <x/>
    </i>
  </colItems>
  <dataFields count="2">
    <dataField name="求和项:19毛" fld="22" baseField="0" baseItem="0"/>
    <dataField name="求和项:20毛" fld="20" baseField="0" baseItem="0"/>
  </dataFields>
  <formats count="24">
    <format dxfId="38">
      <pivotArea outline="0" collapsedLevelsAreSubtotals="1" fieldPosition="0"/>
    </format>
    <format dxfId="39">
      <pivotArea field="-2" type="button" dataOnly="0" labelOnly="1" outline="0" fieldPosition="0"/>
    </format>
    <format dxfId="40">
      <pivotArea field="24" type="button" dataOnly="0" labelOnly="1" outline="0" fieldPosition="0"/>
    </format>
    <format dxfId="41">
      <pivotArea type="topRight" dataOnly="0" labelOnly="1" outline="0" fieldPosition="0"/>
    </format>
    <format dxfId="42">
      <pivotArea outline="0" collapsedLevelsAreSubtotals="1" fieldPosition="0"/>
    </format>
    <format dxfId="43">
      <pivotArea field="-2" type="button" dataOnly="0" labelOnly="1" outline="0" fieldPosition="0"/>
    </format>
    <format dxfId="44">
      <pivotArea field="24" type="button" dataOnly="0" labelOnly="1" outline="0" fieldPosition="0"/>
    </format>
    <format dxfId="45">
      <pivotArea type="topRight" dataOnly="0" labelOnly="1" outline="0" fieldPosition="0"/>
    </format>
    <format dxfId="46">
      <pivotArea outline="0" collapsedLevelsAreSubtotals="1" fieldPosition="0"/>
    </format>
    <format dxfId="47">
      <pivotArea field="-2" type="button" dataOnly="0" labelOnly="1" outline="0" fieldPosition="0"/>
    </format>
    <format dxfId="48">
      <pivotArea field="24" type="button" dataOnly="0" labelOnly="1" outline="0" fieldPosition="0"/>
    </format>
    <format dxfId="49">
      <pivotArea type="topRight" dataOnly="0" labelOnly="1" outline="0" fieldPosition="0"/>
    </format>
    <format dxfId="50">
      <pivotArea type="all" dataOnly="0" outline="0" fieldPosition="0"/>
    </format>
    <format dxfId="51">
      <pivotArea outline="0" collapsedLevelsAreSubtotals="1" fieldPosition="0"/>
    </format>
    <format dxfId="52">
      <pivotArea type="origin" dataOnly="0" labelOnly="1" outline="0" fieldPosition="0"/>
    </format>
    <format dxfId="53">
      <pivotArea field="-2" type="button" dataOnly="0" labelOnly="1" outline="0" fieldPosition="0"/>
    </format>
    <format dxfId="54">
      <pivotArea field="24" type="button" dataOnly="0" labelOnly="1" outline="0" fieldPosition="0"/>
    </format>
    <format dxfId="55">
      <pivotArea type="topRight" dataOnly="0" labelOnly="1" outline="0" fieldPosition="0"/>
    </format>
    <format dxfId="56">
      <pivotArea field="2" type="button" dataOnly="0" labelOnly="1" outline="0" fieldPosition="0"/>
    </format>
    <format dxfId="57">
      <pivotArea dataOnly="0" labelOnly="1" fieldPosition="0">
        <references count="1">
          <reference field="2" count="0"/>
        </references>
      </pivotArea>
    </format>
    <format dxfId="58">
      <pivotArea dataOnly="0" labelOnly="1" grandRow="1" outline="0" fieldPosition="0"/>
    </format>
    <format dxfId="59">
      <pivotArea field="-2" type="button" dataOnly="0" labelOnly="1" outline="0" fieldPosition="0"/>
    </format>
    <format dxfId="60">
      <pivotArea field="24" type="button" dataOnly="0" labelOnly="1" outline="0" fieldPosition="0"/>
    </format>
    <format dxfId="61">
      <pivotArea type="topRight"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6" minRefreshableVersion="3" createdVersion="6" useAutoFormatting="1" indent="0" outline="1" outlineData="1" showDrill="1" multipleFieldFilters="0">
  <location ref="CS2:DE15" firstHeaderRow="1" firstDataRow="3" firstDataCol="1"/>
  <pivotFields count="25">
    <pivotField showAll="0"/>
    <pivotField showAll="0"/>
    <pivotField axis="axisRow" showAll="0">
      <items count="11">
        <item x="0"/>
        <item x="4"/>
        <item x="2"/>
        <item x="3"/>
        <item x="5"/>
        <item x="8"/>
        <item x="7"/>
        <item x="6"/>
        <item x="1"/>
        <item x="9"/>
        <item t="default"/>
      </items>
    </pivotField>
    <pivotField showAll="0"/>
    <pivotField showAll="0"/>
    <pivotField showAll="0">
      <items count="54">
        <item x="3"/>
        <item x="4"/>
        <item x="41"/>
        <item x="31"/>
        <item x="0"/>
        <item x="39"/>
        <item x="21"/>
        <item x="14"/>
        <item x="36"/>
        <item x="23"/>
        <item x="18"/>
        <item x="45"/>
        <item x="37"/>
        <item x="46"/>
        <item x="24"/>
        <item x="51"/>
        <item x="42"/>
        <item x="47"/>
        <item x="27"/>
        <item x="26"/>
        <item x="38"/>
        <item x="22"/>
        <item x="30"/>
        <item x="29"/>
        <item x="28"/>
        <item x="33"/>
        <item x="9"/>
        <item x="40"/>
        <item x="1"/>
        <item x="2"/>
        <item x="8"/>
        <item x="20"/>
        <item x="43"/>
        <item x="44"/>
        <item x="13"/>
        <item x="12"/>
        <item x="17"/>
        <item x="25"/>
        <item x="7"/>
        <item x="52"/>
        <item x="11"/>
        <item x="48"/>
        <item x="34"/>
        <item x="15"/>
        <item x="32"/>
        <item x="6"/>
        <item x="50"/>
        <item x="16"/>
        <item x="10"/>
        <item x="19"/>
        <item x="49"/>
        <item x="35"/>
        <item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efaultSubtotal="0" numFmtId="177" showAll="0"/>
    <pivotField defaultSubtotal="0" numFmtId="177" showAll="0"/>
    <pivotField showAll="0"/>
    <pivotField defaultSubtotal="0" showAll="0"/>
    <pivotField dataField="1" numFmtId="180" showAll="0"/>
    <pivotField numFmtId="180" showAll="0"/>
    <pivotField dataField="1" numFmtId="180" showAll="0"/>
    <pivotField numFmtId="180" showAll="0"/>
    <pivotField showAll="0"/>
    <pivotField axis="axisCol" showAll="0">
      <items count="6">
        <item x="0"/>
        <item x="1"/>
        <item x="2"/>
        <item x="4"/>
        <item x="3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-2"/>
    <field x="24"/>
  </colFields>
  <colItems count="12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  <i t="grand">
      <x/>
    </i>
    <i t="grand">
      <x/>
    </i>
  </colItems>
  <dataFields count="2">
    <dataField name="求和项:19销" fld="21" baseField="0" baseItem="0"/>
    <dataField name="求和项:20销" fld="19" baseField="0" baseItem="0"/>
  </dataFields>
  <formats count="71">
    <format dxfId="62">
      <pivotArea outline="0" collapsedLevelsAreSubtotals="1" fieldPosition="0"/>
    </format>
    <format dxfId="63">
      <pivotArea field="-2" type="button" dataOnly="0" labelOnly="1" outline="0" fieldPosition="0"/>
    </format>
    <format dxfId="64">
      <pivotArea field="24" type="button" dataOnly="0" labelOnly="1" outline="0" fieldPosition="0"/>
    </format>
    <format dxfId="65">
      <pivotArea type="topRight" dataOnly="0" labelOnly="1" outline="0" fieldPosition="0"/>
    </format>
    <format dxfId="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68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69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70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71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72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  <format dxfId="73">
      <pivotArea outline="0" collapsedLevelsAreSubtotals="1" fieldPosition="0"/>
    </format>
    <format dxfId="74">
      <pivotArea field="-2" type="button" dataOnly="0" labelOnly="1" outline="0" fieldPosition="0"/>
    </format>
    <format dxfId="75">
      <pivotArea field="24" type="button" dataOnly="0" labelOnly="1" outline="0" fieldPosition="0"/>
    </format>
    <format dxfId="76">
      <pivotArea type="topRight" dataOnly="0" labelOnly="1" outline="0" fieldPosition="0"/>
    </format>
    <format dxfId="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8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79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80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81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82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83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  <format dxfId="84">
      <pivotArea outline="0" collapsedLevelsAreSubtotals="1" fieldPosition="0"/>
    </format>
    <format dxfId="85">
      <pivotArea field="-2" type="button" dataOnly="0" labelOnly="1" outline="0" fieldPosition="0"/>
    </format>
    <format dxfId="86">
      <pivotArea field="24" type="button" dataOnly="0" labelOnly="1" outline="0" fieldPosition="0"/>
    </format>
    <format dxfId="87">
      <pivotArea type="topRight" dataOnly="0" labelOnly="1" outline="0" fieldPosition="0"/>
    </format>
    <format dxfId="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90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91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92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93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94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  <format dxfId="95">
      <pivotArea type="all" dataOnly="0" outline="0" fieldPosition="0"/>
    </format>
    <format dxfId="96">
      <pivotArea outline="0" collapsedLevelsAreSubtotals="1" fieldPosition="0"/>
    </format>
    <format dxfId="97">
      <pivotArea type="origin" dataOnly="0" labelOnly="1" outline="0" fieldPosition="0"/>
    </format>
    <format dxfId="98">
      <pivotArea field="-2" type="button" dataOnly="0" labelOnly="1" outline="0" fieldPosition="0"/>
    </format>
    <format dxfId="99">
      <pivotArea field="24" type="button" dataOnly="0" labelOnly="1" outline="0" fieldPosition="0"/>
    </format>
    <format dxfId="100">
      <pivotArea type="topRight" dataOnly="0" labelOnly="1" outline="0" fieldPosition="0"/>
    </format>
    <format dxfId="101">
      <pivotArea field="2" type="button" dataOnly="0" labelOnly="1" outline="0" fieldPosition="0"/>
    </format>
    <format dxfId="102">
      <pivotArea dataOnly="0" labelOnly="1" fieldPosition="0">
        <references count="1">
          <reference field="2" count="0"/>
        </references>
      </pivotArea>
    </format>
    <format dxfId="103">
      <pivotArea dataOnly="0" labelOnly="1" grandRow="1" outline="0" fieldPosition="0"/>
    </format>
    <format dxfId="10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5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106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107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108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109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110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  <format dxfId="111">
      <pivotArea outline="0" collapsedLevelsAreSubtotals="1" fieldPosition="0">
        <references count="2">
          <reference field="4294967294" count="2" selected="0">
            <x v="0"/>
            <x v="1"/>
          </reference>
          <reference field="24" count="0" selected="0"/>
        </references>
      </pivotArea>
    </format>
    <format dxfId="112">
      <pivotArea field="-2" type="button" dataOnly="0" labelOnly="1" outline="0" fieldPosition="0"/>
    </format>
    <format dxfId="113">
      <pivotArea field="24" type="button" dataOnly="0" labelOnly="1" outline="0" fieldPosition="0"/>
    </format>
    <format dxfId="114">
      <pivotArea type="topRight" dataOnly="0" labelOnly="1" outline="0" fieldPosition="0"/>
    </format>
    <format dxfId="1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6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117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  <format dxfId="118">
      <pivotArea grandCol="1"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19">
      <pivotArea grandCol="1"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20">
      <pivotArea grandCol="1"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21">
      <pivotArea outline="0" collapsedLevelsAreSubtotals="1" fieldPosition="0"/>
    </format>
    <format dxfId="122">
      <pivotArea type="origin" dataOnly="0" labelOnly="1" outline="0" offset="A2:A2" fieldPosition="0"/>
    </format>
    <format dxfId="123">
      <pivotArea field="2" type="button" dataOnly="0" labelOnly="1" outline="0" fieldPosition="0"/>
    </format>
    <format dxfId="124">
      <pivotArea dataOnly="0" labelOnly="1" fieldPosition="0">
        <references count="1">
          <reference field="2" count="0"/>
        </references>
      </pivotArea>
    </format>
    <format dxfId="125">
      <pivotArea dataOnly="0" labelOnly="1" grandRow="1" outline="0" fieldPosition="0"/>
    </format>
    <format dxfId="1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7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128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129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130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131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132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4" cacheId="0" autoFormatId="1" applyNumberFormats="0" applyBorderFormats="0" applyFontFormats="0" applyPatternFormats="0" applyAlignmentFormats="0" applyWidthHeightFormats="1" dataCaption="值" updatedVersion="6" minRefreshableVersion="3" createdVersion="6" useAutoFormatting="1" colGrandTotals="0" indent="0" outline="1" outlineData="1" showDrill="1" multipleFieldFilters="0">
  <location ref="BH3:BR80" firstHeaderRow="1" firstDataRow="3" firstDataCol="1"/>
  <pivotFields count="25">
    <pivotField showAll="0"/>
    <pivotField showAll="0"/>
    <pivotField axis="axisRow" showAll="0">
      <items count="11">
        <item x="0"/>
        <item x="4"/>
        <item x="2"/>
        <item x="3"/>
        <item x="5"/>
        <item x="8"/>
        <item x="7"/>
        <item x="6"/>
        <item x="1"/>
        <item x="9"/>
        <item t="default"/>
      </items>
    </pivotField>
    <pivotField showAll="0"/>
    <pivotField showAll="0"/>
    <pivotField axis="axisRow" showAll="0">
      <items count="54">
        <item x="3"/>
        <item x="4"/>
        <item x="41"/>
        <item x="31"/>
        <item x="0"/>
        <item x="39"/>
        <item x="21"/>
        <item x="14"/>
        <item x="36"/>
        <item x="23"/>
        <item x="18"/>
        <item x="45"/>
        <item x="37"/>
        <item x="46"/>
        <item x="24"/>
        <item x="51"/>
        <item x="42"/>
        <item x="47"/>
        <item x="27"/>
        <item x="26"/>
        <item x="38"/>
        <item x="22"/>
        <item x="30"/>
        <item x="29"/>
        <item x="28"/>
        <item x="33"/>
        <item x="9"/>
        <item x="40"/>
        <item x="1"/>
        <item x="2"/>
        <item x="8"/>
        <item x="20"/>
        <item x="43"/>
        <item x="44"/>
        <item x="13"/>
        <item x="12"/>
        <item x="17"/>
        <item x="25"/>
        <item x="7"/>
        <item x="52"/>
        <item x="11"/>
        <item x="48"/>
        <item x="34"/>
        <item x="15"/>
        <item x="32"/>
        <item x="6"/>
        <item x="50"/>
        <item x="16"/>
        <item x="10"/>
        <item x="19"/>
        <item x="49"/>
        <item x="35"/>
        <item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efaultSubtotal="0" numFmtId="177" showAll="0"/>
    <pivotField defaultSubtotal="0" numFmtId="177" showAll="0"/>
    <pivotField showAll="0"/>
    <pivotField defaultSubtotal="0" showAll="0"/>
    <pivotField dataField="1" numFmtId="180" showAll="0"/>
    <pivotField dataField="1" numFmtId="180" showAll="0"/>
    <pivotField numFmtId="180" showAll="0"/>
    <pivotField numFmtId="180" showAll="0"/>
    <pivotField showAll="0"/>
    <pivotField axis="axisCol" showAll="0">
      <items count="6">
        <item x="0"/>
        <item x="1"/>
        <item x="2"/>
        <item x="4"/>
        <item x="3"/>
        <item t="default"/>
      </items>
    </pivotField>
  </pivotFields>
  <rowFields count="2">
    <field x="2"/>
    <field x="5"/>
  </rowFields>
  <rowItems count="75">
    <i>
      <x/>
    </i>
    <i r="1">
      <x v="4"/>
    </i>
    <i r="1">
      <x v="44"/>
    </i>
    <i r="1">
      <x v="49"/>
    </i>
    <i>
      <x v="1"/>
    </i>
    <i r="1">
      <x v="4"/>
    </i>
    <i r="1">
      <x v="43"/>
    </i>
    <i r="1">
      <x v="45"/>
    </i>
    <i r="1">
      <x v="46"/>
    </i>
    <i r="1">
      <x v="51"/>
    </i>
    <i r="1">
      <x v="52"/>
    </i>
    <i>
      <x v="2"/>
    </i>
    <i r="1">
      <x v="2"/>
    </i>
    <i r="1">
      <x v="3"/>
    </i>
    <i r="1">
      <x v="4"/>
    </i>
    <i r="1">
      <x v="11"/>
    </i>
    <i r="1">
      <x v="12"/>
    </i>
    <i r="1">
      <x v="13"/>
    </i>
    <i r="1">
      <x v="14"/>
    </i>
    <i r="1">
      <x v="27"/>
    </i>
    <i r="1">
      <x v="28"/>
    </i>
    <i r="1">
      <x v="33"/>
    </i>
    <i r="1">
      <x v="34"/>
    </i>
    <i>
      <x v="3"/>
    </i>
    <i r="1">
      <x v="4"/>
    </i>
    <i r="1">
      <x v="6"/>
    </i>
    <i r="1">
      <x v="8"/>
    </i>
    <i r="1">
      <x v="9"/>
    </i>
    <i r="1">
      <x v="20"/>
    </i>
    <i r="1">
      <x v="21"/>
    </i>
    <i r="1">
      <x v="25"/>
    </i>
    <i r="1">
      <x v="29"/>
    </i>
    <i r="1">
      <x v="30"/>
    </i>
    <i r="1">
      <x v="31"/>
    </i>
    <i r="1">
      <x v="32"/>
    </i>
    <i r="1">
      <x v="35"/>
    </i>
    <i r="1">
      <x v="40"/>
    </i>
    <i r="1">
      <x v="41"/>
    </i>
    <i r="1">
      <x v="50"/>
    </i>
    <i>
      <x v="4"/>
    </i>
    <i r="1">
      <x/>
    </i>
    <i r="1">
      <x v="1"/>
    </i>
    <i r="1">
      <x v="4"/>
    </i>
    <i r="1">
      <x v="10"/>
    </i>
    <i r="1">
      <x v="26"/>
    </i>
    <i>
      <x v="5"/>
    </i>
    <i r="1">
      <x/>
    </i>
    <i r="1">
      <x v="1"/>
    </i>
    <i r="1">
      <x v="4"/>
    </i>
    <i r="1">
      <x v="5"/>
    </i>
    <i r="1">
      <x v="26"/>
    </i>
    <i r="1">
      <x v="39"/>
    </i>
    <i>
      <x v="6"/>
    </i>
    <i r="1">
      <x v="4"/>
    </i>
    <i r="1">
      <x v="7"/>
    </i>
    <i r="1">
      <x v="38"/>
    </i>
    <i r="1">
      <x v="42"/>
    </i>
    <i r="1">
      <x v="47"/>
    </i>
    <i>
      <x v="7"/>
    </i>
    <i r="1">
      <x v="4"/>
    </i>
    <i r="1">
      <x v="48"/>
    </i>
    <i>
      <x v="8"/>
    </i>
    <i r="1">
      <x v="4"/>
    </i>
    <i r="1">
      <x v="36"/>
    </i>
    <i r="1">
      <x v="37"/>
    </i>
    <i>
      <x v="9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t="grand">
      <x/>
    </i>
  </rowItems>
  <colFields count="2">
    <field x="-2"/>
    <field x="24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dataFields count="2">
    <dataField name="求和项:20销" fld="19" baseField="0" baseItem="0"/>
    <dataField name="求和项:20毛" fld="20" baseField="0" baseItem="0"/>
  </dataFields>
  <formats count="42">
    <format dxfId="133">
      <pivotArea outline="0" collapsedLevelsAreSubtotals="1" fieldPosition="0"/>
    </format>
    <format dxfId="134">
      <pivotArea field="-2" type="button" dataOnly="0" labelOnly="1" outline="0" fieldPosition="0"/>
    </format>
    <format dxfId="135">
      <pivotArea field="24" type="button" dataOnly="0" labelOnly="1" outline="0" fieldPosition="0"/>
    </format>
    <format dxfId="136">
      <pivotArea type="topRight" dataOnly="0" labelOnly="1" outline="0" fieldPosition="0"/>
    </format>
    <format dxfId="137">
      <pivotArea outline="0" collapsedLevelsAreSubtotals="1" fieldPosition="0"/>
    </format>
    <format dxfId="138">
      <pivotArea field="-2" type="button" dataOnly="0" labelOnly="1" outline="0" fieldPosition="0"/>
    </format>
    <format dxfId="139">
      <pivotArea field="24" type="button" dataOnly="0" labelOnly="1" outline="0" fieldPosition="0"/>
    </format>
    <format dxfId="140">
      <pivotArea type="topRight" dataOnly="0" labelOnly="1" outline="0" fieldPosition="0"/>
    </format>
    <format dxfId="141">
      <pivotArea outline="0" collapsedLevelsAreSubtotals="1" fieldPosition="0"/>
    </format>
    <format dxfId="142">
      <pivotArea field="-2" type="button" dataOnly="0" labelOnly="1" outline="0" fieldPosition="0"/>
    </format>
    <format dxfId="143">
      <pivotArea field="24" type="button" dataOnly="0" labelOnly="1" outline="0" fieldPosition="0"/>
    </format>
    <format dxfId="144">
      <pivotArea type="topRight" dataOnly="0" labelOnly="1" outline="0" fieldPosition="0"/>
    </format>
    <format dxfId="145">
      <pivotArea type="all" dataOnly="0" outline="0" fieldPosition="0"/>
    </format>
    <format dxfId="146">
      <pivotArea outline="0" collapsedLevelsAreSubtotals="1" fieldPosition="0"/>
    </format>
    <format dxfId="147">
      <pivotArea type="origin" dataOnly="0" labelOnly="1" outline="0" fieldPosition="0"/>
    </format>
    <format dxfId="148">
      <pivotArea field="-2" type="button" dataOnly="0" labelOnly="1" outline="0" fieldPosition="0"/>
    </format>
    <format dxfId="149">
      <pivotArea field="24" type="button" dataOnly="0" labelOnly="1" outline="0" fieldPosition="0"/>
    </format>
    <format dxfId="150">
      <pivotArea type="topRight" dataOnly="0" labelOnly="1" outline="0" fieldPosition="0"/>
    </format>
    <format dxfId="151">
      <pivotArea field="2" type="button" dataOnly="0" labelOnly="1" outline="0" fieldPosition="0"/>
    </format>
    <format dxfId="152">
      <pivotArea dataOnly="0" labelOnly="1" fieldPosition="0">
        <references count="1">
          <reference field="2" count="0"/>
        </references>
      </pivotArea>
    </format>
    <format dxfId="153">
      <pivotArea dataOnly="0" labelOnly="1" grandRow="1" outline="0" fieldPosition="0"/>
    </format>
    <format dxfId="154">
      <pivotArea dataOnly="0" labelOnly="1" fieldPosition="0">
        <references count="2">
          <reference field="2" count="1" selected="0">
            <x v="0"/>
          </reference>
          <reference field="5" count="3">
            <x v="4"/>
            <x v="44"/>
            <x v="49"/>
          </reference>
        </references>
      </pivotArea>
    </format>
    <format dxfId="155">
      <pivotArea dataOnly="0" labelOnly="1" fieldPosition="0">
        <references count="2">
          <reference field="2" count="1" selected="0">
            <x v="1"/>
          </reference>
          <reference field="5" count="6">
            <x v="4"/>
            <x v="43"/>
            <x v="45"/>
            <x v="46"/>
            <x v="51"/>
            <x v="52"/>
          </reference>
        </references>
      </pivotArea>
    </format>
    <format dxfId="156">
      <pivotArea dataOnly="0" labelOnly="1" fieldPosition="0">
        <references count="2">
          <reference field="2" count="1" selected="0">
            <x v="2"/>
          </reference>
          <reference field="5" count="11">
            <x v="2"/>
            <x v="3"/>
            <x v="4"/>
            <x v="11"/>
            <x v="12"/>
            <x v="13"/>
            <x v="14"/>
            <x v="27"/>
            <x v="28"/>
            <x v="33"/>
            <x v="34"/>
          </reference>
        </references>
      </pivotArea>
    </format>
    <format dxfId="157">
      <pivotArea dataOnly="0" labelOnly="1" fieldPosition="0">
        <references count="2">
          <reference field="2" count="1" selected="0">
            <x v="3"/>
          </reference>
          <reference field="5" count="15">
            <x v="4"/>
            <x v="6"/>
            <x v="8"/>
            <x v="9"/>
            <x v="20"/>
            <x v="21"/>
            <x v="25"/>
            <x v="29"/>
            <x v="30"/>
            <x v="31"/>
            <x v="32"/>
            <x v="35"/>
            <x v="40"/>
            <x v="41"/>
            <x v="50"/>
          </reference>
        </references>
      </pivotArea>
    </format>
    <format dxfId="158">
      <pivotArea dataOnly="0" labelOnly="1" fieldPosition="0">
        <references count="2">
          <reference field="2" count="1" selected="0">
            <x v="4"/>
          </reference>
          <reference field="5" count="5">
            <x v="0"/>
            <x v="1"/>
            <x v="4"/>
            <x v="10"/>
            <x v="26"/>
          </reference>
        </references>
      </pivotArea>
    </format>
    <format dxfId="159">
      <pivotArea dataOnly="0" labelOnly="1" fieldPosition="0">
        <references count="2">
          <reference field="2" count="1" selected="0">
            <x v="5"/>
          </reference>
          <reference field="5" count="6">
            <x v="0"/>
            <x v="1"/>
            <x v="4"/>
            <x v="5"/>
            <x v="26"/>
            <x v="39"/>
          </reference>
        </references>
      </pivotArea>
    </format>
    <format dxfId="160">
      <pivotArea dataOnly="0" labelOnly="1" fieldPosition="0">
        <references count="2">
          <reference field="2" count="1" selected="0">
            <x v="6"/>
          </reference>
          <reference field="5" count="5">
            <x v="4"/>
            <x v="7"/>
            <x v="38"/>
            <x v="42"/>
            <x v="47"/>
          </reference>
        </references>
      </pivotArea>
    </format>
    <format dxfId="161">
      <pivotArea dataOnly="0" labelOnly="1" fieldPosition="0">
        <references count="2">
          <reference field="2" count="1" selected="0">
            <x v="7"/>
          </reference>
          <reference field="5" count="2">
            <x v="4"/>
            <x v="48"/>
          </reference>
        </references>
      </pivotArea>
    </format>
    <format dxfId="162">
      <pivotArea dataOnly="0" labelOnly="1" fieldPosition="0">
        <references count="2">
          <reference field="2" count="1" selected="0">
            <x v="8"/>
          </reference>
          <reference field="5" count="3">
            <x v="4"/>
            <x v="36"/>
            <x v="37"/>
          </reference>
        </references>
      </pivotArea>
    </format>
    <format dxfId="163">
      <pivotArea dataOnly="0" labelOnly="1" fieldPosition="0">
        <references count="2">
          <reference field="2" count="1" selected="0">
            <x v="9"/>
          </reference>
          <reference field="5" count="8">
            <x v="15"/>
            <x v="16"/>
            <x v="17"/>
            <x v="18"/>
            <x v="19"/>
            <x v="22"/>
            <x v="23"/>
            <x v="24"/>
          </reference>
        </references>
      </pivotArea>
    </format>
    <format dxfId="164">
      <pivotArea field="-2" type="button" dataOnly="0" labelOnly="1" outline="0" fieldPosition="0"/>
    </format>
    <format dxfId="165">
      <pivotArea field="24" type="button" dataOnly="0" labelOnly="1" outline="0" fieldPosition="0"/>
    </format>
    <format dxfId="166">
      <pivotArea type="topRight" dataOnly="0" labelOnly="1" outline="0" fieldPosition="0"/>
    </format>
    <format dxfId="167">
      <pivotArea outline="0" collapsedLevelsAreSubtotals="1" fieldPosition="0">
        <references count="2">
          <reference field="4294967294" count="1" selected="0">
            <x v="0"/>
          </reference>
          <reference field="24" count="4" selected="0">
            <x v="1"/>
            <x v="2"/>
            <x v="3"/>
            <x v="4"/>
          </reference>
        </references>
      </pivotArea>
    </format>
    <format dxfId="168">
      <pivotArea outline="0" collapsedLevelsAreSubtotals="1" fieldPosition="0">
        <references count="2">
          <reference field="4294967294" count="1" selected="0">
            <x v="1"/>
          </reference>
          <reference field="24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69">
      <pivotArea field="24" type="button" dataOnly="0" labelOnly="1" outline="0" fieldPosition="0"/>
    </format>
    <format dxfId="170">
      <pivotArea type="topRight" dataOnly="0" labelOnly="1" outline="0" fieldPosition="0"/>
    </format>
    <format dxfId="171">
      <pivotArea outline="0" collapsedLevelsAreSubtotals="1" fieldPosition="0">
        <references count="2">
          <reference field="4294967294" count="1" selected="0">
            <x v="0"/>
          </reference>
          <reference field="24" count="4" selected="0">
            <x v="1"/>
            <x v="2"/>
            <x v="3"/>
            <x v="4"/>
          </reference>
        </references>
      </pivotArea>
    </format>
    <format dxfId="172">
      <pivotArea outline="0" collapsedLevelsAreSubtotals="1" fieldPosition="0">
        <references count="2">
          <reference field="4294967294" count="1" selected="0">
            <x v="1"/>
          </reference>
          <reference field="24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73">
      <pivotArea field="24" type="button" dataOnly="0" labelOnly="1" outline="0" fieldPosition="0"/>
    </format>
    <format dxfId="174">
      <pivotArea type="topRight"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6" minRefreshableVersion="3" createdVersion="6" useAutoFormatting="1" indent="0" outline="1" outlineData="1" showDrill="1" multipleFieldFilters="0">
  <location ref="AD3:AP80" firstHeaderRow="1" firstDataRow="3" firstDataCol="1"/>
  <pivotFields count="25">
    <pivotField showAll="0"/>
    <pivotField showAll="0"/>
    <pivotField axis="axisRow" showAll="0">
      <items count="11">
        <item x="0"/>
        <item x="4"/>
        <item x="2"/>
        <item x="3"/>
        <item x="5"/>
        <item x="8"/>
        <item x="7"/>
        <item x="6"/>
        <item x="1"/>
        <item x="9"/>
        <item t="default"/>
      </items>
    </pivotField>
    <pivotField showAll="0"/>
    <pivotField showAll="0"/>
    <pivotField axis="axisRow" showAll="0">
      <items count="54">
        <item x="3"/>
        <item x="4"/>
        <item x="41"/>
        <item x="31"/>
        <item x="0"/>
        <item x="39"/>
        <item x="21"/>
        <item x="14"/>
        <item x="36"/>
        <item x="23"/>
        <item x="18"/>
        <item x="45"/>
        <item x="37"/>
        <item x="46"/>
        <item x="24"/>
        <item x="51"/>
        <item x="42"/>
        <item x="47"/>
        <item x="27"/>
        <item x="26"/>
        <item x="38"/>
        <item x="22"/>
        <item x="30"/>
        <item x="29"/>
        <item x="28"/>
        <item x="33"/>
        <item x="9"/>
        <item x="40"/>
        <item x="1"/>
        <item x="2"/>
        <item x="8"/>
        <item x="20"/>
        <item x="43"/>
        <item x="44"/>
        <item x="13"/>
        <item x="12"/>
        <item x="17"/>
        <item x="25"/>
        <item x="7"/>
        <item x="52"/>
        <item x="11"/>
        <item x="48"/>
        <item x="34"/>
        <item x="15"/>
        <item x="32"/>
        <item x="6"/>
        <item x="50"/>
        <item x="16"/>
        <item x="10"/>
        <item x="19"/>
        <item x="49"/>
        <item x="35"/>
        <item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efaultSubtotal="0" numFmtId="177" showAll="0"/>
    <pivotField defaultSubtotal="0" numFmtId="177" showAll="0"/>
    <pivotField showAll="0"/>
    <pivotField defaultSubtotal="0" showAll="0"/>
    <pivotField dataField="1" numFmtId="180" showAll="0"/>
    <pivotField numFmtId="180" showAll="0"/>
    <pivotField dataField="1" numFmtId="180" showAll="0"/>
    <pivotField numFmtId="180" showAll="0"/>
    <pivotField showAll="0"/>
    <pivotField axis="axisCol" showAll="0">
      <items count="6">
        <item x="0"/>
        <item x="1"/>
        <item x="2"/>
        <item x="4"/>
        <item x="3"/>
        <item t="default"/>
      </items>
    </pivotField>
  </pivotFields>
  <rowFields count="2">
    <field x="2"/>
    <field x="5"/>
  </rowFields>
  <rowItems count="75">
    <i>
      <x/>
    </i>
    <i r="1">
      <x v="4"/>
    </i>
    <i r="1">
      <x v="44"/>
    </i>
    <i r="1">
      <x v="49"/>
    </i>
    <i>
      <x v="1"/>
    </i>
    <i r="1">
      <x v="4"/>
    </i>
    <i r="1">
      <x v="43"/>
    </i>
    <i r="1">
      <x v="45"/>
    </i>
    <i r="1">
      <x v="46"/>
    </i>
    <i r="1">
      <x v="51"/>
    </i>
    <i r="1">
      <x v="52"/>
    </i>
    <i>
      <x v="2"/>
    </i>
    <i r="1">
      <x v="2"/>
    </i>
    <i r="1">
      <x v="3"/>
    </i>
    <i r="1">
      <x v="4"/>
    </i>
    <i r="1">
      <x v="11"/>
    </i>
    <i r="1">
      <x v="12"/>
    </i>
    <i r="1">
      <x v="13"/>
    </i>
    <i r="1">
      <x v="14"/>
    </i>
    <i r="1">
      <x v="27"/>
    </i>
    <i r="1">
      <x v="28"/>
    </i>
    <i r="1">
      <x v="33"/>
    </i>
    <i r="1">
      <x v="34"/>
    </i>
    <i>
      <x v="3"/>
    </i>
    <i r="1">
      <x v="4"/>
    </i>
    <i r="1">
      <x v="6"/>
    </i>
    <i r="1">
      <x v="8"/>
    </i>
    <i r="1">
      <x v="9"/>
    </i>
    <i r="1">
      <x v="20"/>
    </i>
    <i r="1">
      <x v="21"/>
    </i>
    <i r="1">
      <x v="25"/>
    </i>
    <i r="1">
      <x v="29"/>
    </i>
    <i r="1">
      <x v="30"/>
    </i>
    <i r="1">
      <x v="31"/>
    </i>
    <i r="1">
      <x v="32"/>
    </i>
    <i r="1">
      <x v="35"/>
    </i>
    <i r="1">
      <x v="40"/>
    </i>
    <i r="1">
      <x v="41"/>
    </i>
    <i r="1">
      <x v="50"/>
    </i>
    <i>
      <x v="4"/>
    </i>
    <i r="1">
      <x/>
    </i>
    <i r="1">
      <x v="1"/>
    </i>
    <i r="1">
      <x v="4"/>
    </i>
    <i r="1">
      <x v="10"/>
    </i>
    <i r="1">
      <x v="26"/>
    </i>
    <i>
      <x v="5"/>
    </i>
    <i r="1">
      <x/>
    </i>
    <i r="1">
      <x v="1"/>
    </i>
    <i r="1">
      <x v="4"/>
    </i>
    <i r="1">
      <x v="5"/>
    </i>
    <i r="1">
      <x v="26"/>
    </i>
    <i r="1">
      <x v="39"/>
    </i>
    <i>
      <x v="6"/>
    </i>
    <i r="1">
      <x v="4"/>
    </i>
    <i r="1">
      <x v="7"/>
    </i>
    <i r="1">
      <x v="38"/>
    </i>
    <i r="1">
      <x v="42"/>
    </i>
    <i r="1">
      <x v="47"/>
    </i>
    <i>
      <x v="7"/>
    </i>
    <i r="1">
      <x v="4"/>
    </i>
    <i r="1">
      <x v="48"/>
    </i>
    <i>
      <x v="8"/>
    </i>
    <i r="1">
      <x v="4"/>
    </i>
    <i r="1">
      <x v="36"/>
    </i>
    <i r="1">
      <x v="37"/>
    </i>
    <i>
      <x v="9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t="grand">
      <x/>
    </i>
  </rowItems>
  <colFields count="2">
    <field x="-2"/>
    <field x="24"/>
  </colFields>
  <colItems count="12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  <i t="grand">
      <x/>
    </i>
    <i t="grand">
      <x/>
    </i>
  </colItems>
  <dataFields count="2">
    <dataField name="求和项:19销" fld="21" baseField="0" baseItem="0"/>
    <dataField name="求和项:20销" fld="19" baseField="0" baseItem="0"/>
  </dataFields>
  <formats count="67">
    <format dxfId="175">
      <pivotArea outline="0" collapsedLevelsAreSubtotals="1" fieldPosition="0"/>
    </format>
    <format dxfId="176">
      <pivotArea field="-2" type="button" dataOnly="0" labelOnly="1" outline="0" fieldPosition="0"/>
    </format>
    <format dxfId="177">
      <pivotArea field="24" type="button" dataOnly="0" labelOnly="1" outline="0" fieldPosition="0"/>
    </format>
    <format dxfId="178">
      <pivotArea type="topRight" dataOnly="0" labelOnly="1" outline="0" fieldPosition="0"/>
    </format>
    <format dxfId="1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0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181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182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183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184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185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  <format dxfId="186">
      <pivotArea outline="0" collapsedLevelsAreSubtotals="1" fieldPosition="0"/>
    </format>
    <format dxfId="187">
      <pivotArea field="-2" type="button" dataOnly="0" labelOnly="1" outline="0" fieldPosition="0"/>
    </format>
    <format dxfId="188">
      <pivotArea field="24" type="button" dataOnly="0" labelOnly="1" outline="0" fieldPosition="0"/>
    </format>
    <format dxfId="189">
      <pivotArea type="topRight" dataOnly="0" labelOnly="1" outline="0" fieldPosition="0"/>
    </format>
    <format dxfId="1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1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192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193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194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195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196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  <format dxfId="197">
      <pivotArea outline="0" collapsedLevelsAreSubtotals="1" fieldPosition="0"/>
    </format>
    <format dxfId="198">
      <pivotArea field="-2" type="button" dataOnly="0" labelOnly="1" outline="0" fieldPosition="0"/>
    </format>
    <format dxfId="199">
      <pivotArea field="24" type="button" dataOnly="0" labelOnly="1" outline="0" fieldPosition="0"/>
    </format>
    <format dxfId="200">
      <pivotArea type="topRight" dataOnly="0" labelOnly="1" outline="0" fieldPosition="0"/>
    </format>
    <format dxfId="2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2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203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204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205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206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207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  <format dxfId="208">
      <pivotArea type="all" dataOnly="0" outline="0" fieldPosition="0"/>
    </format>
    <format dxfId="209">
      <pivotArea outline="0" collapsedLevelsAreSubtotals="1" fieldPosition="0"/>
    </format>
    <format dxfId="210">
      <pivotArea type="origin" dataOnly="0" labelOnly="1" outline="0" fieldPosition="0"/>
    </format>
    <format dxfId="211">
      <pivotArea field="-2" type="button" dataOnly="0" labelOnly="1" outline="0" fieldPosition="0"/>
    </format>
    <format dxfId="212">
      <pivotArea field="24" type="button" dataOnly="0" labelOnly="1" outline="0" fieldPosition="0"/>
    </format>
    <format dxfId="213">
      <pivotArea type="topRight" dataOnly="0" labelOnly="1" outline="0" fieldPosition="0"/>
    </format>
    <format dxfId="214">
      <pivotArea field="2" type="button" dataOnly="0" labelOnly="1" outline="0" fieldPosition="0"/>
    </format>
    <format dxfId="215">
      <pivotArea dataOnly="0" labelOnly="1" fieldPosition="0">
        <references count="1">
          <reference field="2" count="0"/>
        </references>
      </pivotArea>
    </format>
    <format dxfId="216">
      <pivotArea dataOnly="0" labelOnly="1" grandRow="1" outline="0" fieldPosition="0"/>
    </format>
    <format dxfId="217">
      <pivotArea dataOnly="0" labelOnly="1" fieldPosition="0">
        <references count="2">
          <reference field="2" count="1" selected="0">
            <x v="0"/>
          </reference>
          <reference field="5" count="3">
            <x v="4"/>
            <x v="44"/>
            <x v="49"/>
          </reference>
        </references>
      </pivotArea>
    </format>
    <format dxfId="218">
      <pivotArea dataOnly="0" labelOnly="1" fieldPosition="0">
        <references count="2">
          <reference field="2" count="1" selected="0">
            <x v="1"/>
          </reference>
          <reference field="5" count="6">
            <x v="4"/>
            <x v="43"/>
            <x v="45"/>
            <x v="46"/>
            <x v="51"/>
            <x v="52"/>
          </reference>
        </references>
      </pivotArea>
    </format>
    <format dxfId="219">
      <pivotArea dataOnly="0" labelOnly="1" fieldPosition="0">
        <references count="2">
          <reference field="2" count="1" selected="0">
            <x v="2"/>
          </reference>
          <reference field="5" count="11">
            <x v="2"/>
            <x v="3"/>
            <x v="4"/>
            <x v="11"/>
            <x v="12"/>
            <x v="13"/>
            <x v="14"/>
            <x v="27"/>
            <x v="28"/>
            <x v="33"/>
            <x v="34"/>
          </reference>
        </references>
      </pivotArea>
    </format>
    <format dxfId="220">
      <pivotArea dataOnly="0" labelOnly="1" fieldPosition="0">
        <references count="2">
          <reference field="2" count="1" selected="0">
            <x v="3"/>
          </reference>
          <reference field="5" count="15">
            <x v="4"/>
            <x v="6"/>
            <x v="8"/>
            <x v="9"/>
            <x v="20"/>
            <x v="21"/>
            <x v="25"/>
            <x v="29"/>
            <x v="30"/>
            <x v="31"/>
            <x v="32"/>
            <x v="35"/>
            <x v="40"/>
            <x v="41"/>
            <x v="50"/>
          </reference>
        </references>
      </pivotArea>
    </format>
    <format dxfId="221">
      <pivotArea dataOnly="0" labelOnly="1" fieldPosition="0">
        <references count="2">
          <reference field="2" count="1" selected="0">
            <x v="4"/>
          </reference>
          <reference field="5" count="5">
            <x v="0"/>
            <x v="1"/>
            <x v="4"/>
            <x v="10"/>
            <x v="26"/>
          </reference>
        </references>
      </pivotArea>
    </format>
    <format dxfId="222">
      <pivotArea dataOnly="0" labelOnly="1" fieldPosition="0">
        <references count="2">
          <reference field="2" count="1" selected="0">
            <x v="5"/>
          </reference>
          <reference field="5" count="6">
            <x v="0"/>
            <x v="1"/>
            <x v="4"/>
            <x v="5"/>
            <x v="26"/>
            <x v="39"/>
          </reference>
        </references>
      </pivotArea>
    </format>
    <format dxfId="223">
      <pivotArea dataOnly="0" labelOnly="1" fieldPosition="0">
        <references count="2">
          <reference field="2" count="1" selected="0">
            <x v="6"/>
          </reference>
          <reference field="5" count="5">
            <x v="4"/>
            <x v="7"/>
            <x v="38"/>
            <x v="42"/>
            <x v="47"/>
          </reference>
        </references>
      </pivotArea>
    </format>
    <format dxfId="224">
      <pivotArea dataOnly="0" labelOnly="1" fieldPosition="0">
        <references count="2">
          <reference field="2" count="1" selected="0">
            <x v="7"/>
          </reference>
          <reference field="5" count="2">
            <x v="4"/>
            <x v="48"/>
          </reference>
        </references>
      </pivotArea>
    </format>
    <format dxfId="225">
      <pivotArea dataOnly="0" labelOnly="1" fieldPosition="0">
        <references count="2">
          <reference field="2" count="1" selected="0">
            <x v="8"/>
          </reference>
          <reference field="5" count="3">
            <x v="4"/>
            <x v="36"/>
            <x v="37"/>
          </reference>
        </references>
      </pivotArea>
    </format>
    <format dxfId="226">
      <pivotArea dataOnly="0" labelOnly="1" fieldPosition="0">
        <references count="2">
          <reference field="2" count="1" selected="0">
            <x v="9"/>
          </reference>
          <reference field="5" count="8">
            <x v="15"/>
            <x v="16"/>
            <x v="17"/>
            <x v="18"/>
            <x v="19"/>
            <x v="22"/>
            <x v="23"/>
            <x v="24"/>
          </reference>
        </references>
      </pivotArea>
    </format>
    <format dxfId="2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8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229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230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231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232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233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  <format dxfId="234">
      <pivotArea outline="0" collapsedLevelsAreSubtotals="1" fieldPosition="0">
        <references count="2">
          <reference field="4294967294" count="2" selected="0">
            <x v="0"/>
            <x v="1"/>
          </reference>
          <reference field="24" count="0" selected="0"/>
        </references>
      </pivotArea>
    </format>
    <format dxfId="235">
      <pivotArea field="-2" type="button" dataOnly="0" labelOnly="1" outline="0" fieldPosition="0"/>
    </format>
    <format dxfId="236">
      <pivotArea field="24" type="button" dataOnly="0" labelOnly="1" outline="0" fieldPosition="0"/>
    </format>
    <format dxfId="237">
      <pivotArea type="topRight" dataOnly="0" labelOnly="1" outline="0" fieldPosition="0"/>
    </format>
    <format dxfId="2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9">
      <pivotArea dataOnly="0" labelOnly="1" fieldPosition="0">
        <references count="2">
          <reference field="4294967294" count="1" selected="0">
            <x v="0"/>
          </reference>
          <reference field="24" count="0"/>
        </references>
      </pivotArea>
    </format>
    <format dxfId="240">
      <pivotArea dataOnly="0" labelOnly="1" fieldPosition="0">
        <references count="2">
          <reference field="4294967294" count="1" selected="0">
            <x v="1"/>
          </reference>
          <reference field="24" count="0"/>
        </references>
      </pivotArea>
    </format>
    <format dxfId="241">
      <pivotArea grandCol="1"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2:R19"/>
  <sheetViews>
    <sheetView showGridLines="0" workbookViewId="0">
      <selection activeCell="H23" sqref="H23"/>
    </sheetView>
  </sheetViews>
  <sheetFormatPr defaultColWidth="9" defaultRowHeight="13.5"/>
  <cols>
    <col min="2" max="2" width="19.5" style="7" customWidth="1"/>
    <col min="3" max="3" width="12.125" customWidth="1"/>
    <col min="4" max="4" width="12.125" style="294" customWidth="1"/>
    <col min="5" max="5" width="12.125" customWidth="1"/>
    <col min="6" max="6" width="12.125" style="294" customWidth="1"/>
    <col min="7" max="7" width="12.125" customWidth="1"/>
    <col min="8" max="8" width="12.125" style="294" customWidth="1"/>
    <col min="9" max="9" width="12.125" customWidth="1"/>
    <col min="10" max="10" width="12.125" style="294" customWidth="1"/>
    <col min="14" max="14" width="13.875" style="204" customWidth="1"/>
    <col min="15" max="15" width="12" style="204" customWidth="1"/>
    <col min="16" max="16" width="13.875" style="204" customWidth="1"/>
    <col min="17" max="17" width="9.75" customWidth="1"/>
    <col min="18" max="18" width="11.5" customWidth="1"/>
  </cols>
  <sheetData>
    <row r="2" ht="19.5" customHeight="1" spans="2:10">
      <c r="B2" s="295" t="s">
        <v>0</v>
      </c>
      <c r="C2" s="296" t="s">
        <v>1</v>
      </c>
      <c r="D2" s="296"/>
      <c r="E2" s="296" t="s">
        <v>2</v>
      </c>
      <c r="F2" s="296"/>
      <c r="G2" s="296" t="s">
        <v>3</v>
      </c>
      <c r="H2" s="296"/>
      <c r="I2" s="309" t="s">
        <v>4</v>
      </c>
      <c r="J2" s="309"/>
    </row>
    <row r="3" ht="16.5" customHeight="1" spans="2:13">
      <c r="B3" s="297"/>
      <c r="C3" s="298" t="s">
        <v>5</v>
      </c>
      <c r="D3" s="299" t="s">
        <v>6</v>
      </c>
      <c r="E3" s="298" t="s">
        <v>5</v>
      </c>
      <c r="F3" s="299" t="s">
        <v>6</v>
      </c>
      <c r="G3" s="298" t="s">
        <v>5</v>
      </c>
      <c r="H3" s="299" t="s">
        <v>6</v>
      </c>
      <c r="I3" s="298" t="s">
        <v>5</v>
      </c>
      <c r="J3" s="299" t="s">
        <v>6</v>
      </c>
      <c r="M3" s="205" t="s">
        <v>7</v>
      </c>
    </row>
    <row r="4" ht="24.75" customHeight="1" spans="2:18">
      <c r="B4" s="298" t="s">
        <v>8</v>
      </c>
      <c r="C4" s="300">
        <v>1278400</v>
      </c>
      <c r="D4" s="301">
        <v>478600</v>
      </c>
      <c r="E4" s="300">
        <v>5095244.2539232</v>
      </c>
      <c r="F4" s="301">
        <v>1367247.69535029</v>
      </c>
      <c r="G4" s="300">
        <v>5382982.68467222</v>
      </c>
      <c r="H4" s="301">
        <v>1483013.79400303</v>
      </c>
      <c r="I4" s="300">
        <f>C4+E4+G4</f>
        <v>11756626.9385954</v>
      </c>
      <c r="J4" s="301">
        <f>D4+F4+H4</f>
        <v>3328861.48935332</v>
      </c>
      <c r="M4" s="310" t="s">
        <v>9</v>
      </c>
      <c r="N4" s="311" t="s">
        <v>10</v>
      </c>
      <c r="O4" s="312" t="s">
        <v>11</v>
      </c>
      <c r="P4" s="313" t="s">
        <v>12</v>
      </c>
      <c r="Q4" s="321" t="s">
        <v>13</v>
      </c>
      <c r="R4" s="313" t="s">
        <v>14</v>
      </c>
    </row>
    <row r="5" ht="16.5" customHeight="1" spans="2:18">
      <c r="B5" s="298" t="s">
        <v>15</v>
      </c>
      <c r="C5" s="300">
        <v>707900</v>
      </c>
      <c r="D5" s="301">
        <v>267300</v>
      </c>
      <c r="E5" s="300">
        <v>435280.315405441</v>
      </c>
      <c r="F5" s="301">
        <v>131963.829789506</v>
      </c>
      <c r="G5" s="300">
        <v>877619.383374865</v>
      </c>
      <c r="H5" s="301">
        <v>241509.344584033</v>
      </c>
      <c r="I5" s="300">
        <f t="shared" ref="I5:J15" si="0">C5+E5+G5</f>
        <v>2020799.69878031</v>
      </c>
      <c r="J5" s="301">
        <f t="shared" si="0"/>
        <v>640773.174373539</v>
      </c>
      <c r="M5" s="314"/>
      <c r="N5" s="315"/>
      <c r="O5" s="316"/>
      <c r="P5" s="317"/>
      <c r="Q5" s="322"/>
      <c r="R5" s="317"/>
    </row>
    <row r="6" ht="16.5" customHeight="1" spans="2:18">
      <c r="B6" s="298" t="s">
        <v>16</v>
      </c>
      <c r="C6" s="300">
        <v>2279900</v>
      </c>
      <c r="D6" s="301">
        <v>864870</v>
      </c>
      <c r="E6" s="300">
        <v>-3761808.79325557</v>
      </c>
      <c r="F6" s="301">
        <v>-1159935.66054963</v>
      </c>
      <c r="G6" s="300">
        <v>24508033.1635443</v>
      </c>
      <c r="H6" s="301">
        <v>6495907.96964145</v>
      </c>
      <c r="I6" s="300">
        <f t="shared" si="0"/>
        <v>23026124.3702887</v>
      </c>
      <c r="J6" s="301">
        <f t="shared" si="0"/>
        <v>6200842.30909182</v>
      </c>
      <c r="M6" s="318" t="s">
        <v>17</v>
      </c>
      <c r="N6" s="319">
        <v>7576.21663636364</v>
      </c>
      <c r="O6" s="319">
        <v>13837.1674527511</v>
      </c>
      <c r="P6" s="320">
        <f>(O6-N6)*0.5+N6</f>
        <v>10706.6920445574</v>
      </c>
      <c r="Q6" s="323">
        <v>0.261863384745779</v>
      </c>
      <c r="R6" s="320">
        <v>2803.69061821849</v>
      </c>
    </row>
    <row r="7" ht="16.5" customHeight="1" spans="2:18">
      <c r="B7" s="298" t="s">
        <v>18</v>
      </c>
      <c r="C7" s="300">
        <v>1861700</v>
      </c>
      <c r="D7" s="301">
        <v>702400</v>
      </c>
      <c r="E7" s="300">
        <v>-134239.1311132</v>
      </c>
      <c r="F7" s="301">
        <v>-28965.4536053636</v>
      </c>
      <c r="G7" s="300">
        <v>9065210.61326679</v>
      </c>
      <c r="H7" s="301">
        <v>2410096.53490119</v>
      </c>
      <c r="I7" s="300">
        <f t="shared" si="0"/>
        <v>10792671.4821536</v>
      </c>
      <c r="J7" s="301">
        <f t="shared" si="0"/>
        <v>3083531.08129582</v>
      </c>
      <c r="M7" s="318" t="s">
        <v>19</v>
      </c>
      <c r="N7" s="319">
        <v>36113.8712095505</v>
      </c>
      <c r="O7" s="319">
        <v>49909.1902264162</v>
      </c>
      <c r="P7" s="320">
        <f t="shared" ref="P7:P15" si="1">(O7-N7)*0.5+N7</f>
        <v>43011.5307179834</v>
      </c>
      <c r="Q7" s="323">
        <v>0.248224201598561</v>
      </c>
      <c r="R7" s="320">
        <v>10676.5028720034</v>
      </c>
    </row>
    <row r="8" ht="16.5" customHeight="1" spans="2:18">
      <c r="B8" s="298" t="s">
        <v>20</v>
      </c>
      <c r="C8" s="300">
        <v>2039100</v>
      </c>
      <c r="D8" s="301">
        <v>772550</v>
      </c>
      <c r="E8" s="300"/>
      <c r="F8" s="301"/>
      <c r="G8" s="300">
        <v>97253172.8401869</v>
      </c>
      <c r="H8" s="301">
        <v>24779723.6464661</v>
      </c>
      <c r="I8" s="300">
        <f t="shared" si="0"/>
        <v>99292272.8401869</v>
      </c>
      <c r="J8" s="301">
        <f t="shared" si="0"/>
        <v>25552273.6464661</v>
      </c>
      <c r="M8" s="318" t="s">
        <v>21</v>
      </c>
      <c r="N8" s="319">
        <v>226374.132084212</v>
      </c>
      <c r="O8" s="319">
        <v>266447.048877224</v>
      </c>
      <c r="P8" s="320">
        <f t="shared" si="1"/>
        <v>246410.590480718</v>
      </c>
      <c r="Q8" s="323">
        <v>0.254946699675367</v>
      </c>
      <c r="R8" s="320">
        <v>62821.5668081176</v>
      </c>
    </row>
    <row r="9" ht="16.5" customHeight="1" spans="2:18">
      <c r="B9" s="298" t="s">
        <v>22</v>
      </c>
      <c r="C9" s="300">
        <v>1830400</v>
      </c>
      <c r="D9" s="301">
        <v>690300</v>
      </c>
      <c r="E9" s="300">
        <v>-61354.0478764041</v>
      </c>
      <c r="F9" s="301">
        <v>-17475.5603442744</v>
      </c>
      <c r="G9" s="300">
        <v>8536298.80655913</v>
      </c>
      <c r="H9" s="301">
        <v>2109898.37954426</v>
      </c>
      <c r="I9" s="300">
        <f t="shared" si="0"/>
        <v>10305344.7586827</v>
      </c>
      <c r="J9" s="301">
        <f t="shared" si="0"/>
        <v>2782722.81919999</v>
      </c>
      <c r="M9" s="318" t="s">
        <v>23</v>
      </c>
      <c r="N9" s="319">
        <v>52166.0616622211</v>
      </c>
      <c r="O9" s="319">
        <v>67145.2963384775</v>
      </c>
      <c r="P9" s="320">
        <f t="shared" si="1"/>
        <v>59655.6790003493</v>
      </c>
      <c r="Q9" s="323">
        <v>0.26502909704889</v>
      </c>
      <c r="R9" s="320">
        <v>15810.490739301</v>
      </c>
    </row>
    <row r="10" ht="16.5" customHeight="1" spans="2:18">
      <c r="B10" s="298" t="s">
        <v>24</v>
      </c>
      <c r="C10" s="300">
        <v>1715100</v>
      </c>
      <c r="D10" s="301">
        <v>648770</v>
      </c>
      <c r="E10" s="300">
        <v>9438592.10029964</v>
      </c>
      <c r="F10" s="301">
        <v>3284128.82411604</v>
      </c>
      <c r="G10" s="300">
        <v>5050566.12025416</v>
      </c>
      <c r="H10" s="301">
        <v>1322558.33913211</v>
      </c>
      <c r="I10" s="300">
        <f t="shared" si="0"/>
        <v>16204258.2205538</v>
      </c>
      <c r="J10" s="301">
        <f t="shared" si="0"/>
        <v>5255457.16324815</v>
      </c>
      <c r="M10" s="318" t="s">
        <v>25</v>
      </c>
      <c r="N10" s="319">
        <v>22146.0559090909</v>
      </c>
      <c r="O10" s="319">
        <v>24836.1934610049</v>
      </c>
      <c r="P10" s="320">
        <f t="shared" si="1"/>
        <v>23491.1246850479</v>
      </c>
      <c r="Q10" s="323">
        <v>0.265862166663183</v>
      </c>
      <c r="R10" s="320">
        <v>6245.40130612182</v>
      </c>
    </row>
    <row r="11" ht="16.5" customHeight="1" spans="2:18">
      <c r="B11" s="298" t="s">
        <v>26</v>
      </c>
      <c r="C11" s="300">
        <v>833200</v>
      </c>
      <c r="D11" s="301">
        <v>315650</v>
      </c>
      <c r="E11" s="300">
        <v>4171494.34045728</v>
      </c>
      <c r="F11" s="301">
        <v>1250137.92200247</v>
      </c>
      <c r="G11" s="300">
        <v>3991300.28410458</v>
      </c>
      <c r="H11" s="301">
        <v>1041652.06814177</v>
      </c>
      <c r="I11" s="300">
        <f t="shared" si="0"/>
        <v>8995994.62456186</v>
      </c>
      <c r="J11" s="301">
        <f t="shared" si="0"/>
        <v>2607439.99014424</v>
      </c>
      <c r="M11" s="318" t="s">
        <v>27</v>
      </c>
      <c r="N11" s="319">
        <v>20381.7727508159</v>
      </c>
      <c r="O11" s="319">
        <v>23387.1200179702</v>
      </c>
      <c r="P11" s="320">
        <f t="shared" si="1"/>
        <v>21884.446384393</v>
      </c>
      <c r="Q11" s="323">
        <v>0.247191786703467</v>
      </c>
      <c r="R11" s="320">
        <v>5409.65540277434</v>
      </c>
    </row>
    <row r="12" ht="16.5" customHeight="1" spans="2:18">
      <c r="B12" s="298" t="s">
        <v>28</v>
      </c>
      <c r="C12" s="300">
        <v>1954300</v>
      </c>
      <c r="D12" s="301">
        <v>739560</v>
      </c>
      <c r="E12" s="300">
        <v>1143635.0576735</v>
      </c>
      <c r="F12" s="301">
        <v>391686.050294441</v>
      </c>
      <c r="G12" s="300">
        <v>18216854.4326419</v>
      </c>
      <c r="H12" s="301">
        <v>4522448.54263713</v>
      </c>
      <c r="I12" s="300">
        <f t="shared" si="0"/>
        <v>21314789.4903154</v>
      </c>
      <c r="J12" s="301">
        <f t="shared" si="0"/>
        <v>5653694.59293157</v>
      </c>
      <c r="M12" s="318" t="s">
        <v>29</v>
      </c>
      <c r="N12" s="319">
        <v>9849.08026899081</v>
      </c>
      <c r="O12" s="319">
        <v>14747.8977662252</v>
      </c>
      <c r="P12" s="320">
        <f t="shared" si="1"/>
        <v>12298.489017608</v>
      </c>
      <c r="Q12" s="323">
        <v>0.275508106946005</v>
      </c>
      <c r="R12" s="320">
        <v>3388.33342753742</v>
      </c>
    </row>
    <row r="13" ht="16.5" customHeight="1" spans="2:18">
      <c r="B13" s="296" t="s">
        <v>30</v>
      </c>
      <c r="C13" s="300"/>
      <c r="D13" s="301"/>
      <c r="E13" s="300">
        <v>-427246.3585114</v>
      </c>
      <c r="F13" s="301">
        <v>-133166.156593499</v>
      </c>
      <c r="G13" s="300">
        <v>16513124.3447927</v>
      </c>
      <c r="H13" s="301">
        <v>4327013.12927989</v>
      </c>
      <c r="I13" s="300">
        <f t="shared" si="0"/>
        <v>16085877.9862813</v>
      </c>
      <c r="J13" s="301">
        <f t="shared" si="0"/>
        <v>4193846.97268639</v>
      </c>
      <c r="M13" s="318" t="s">
        <v>31</v>
      </c>
      <c r="N13" s="319">
        <v>1717.91415151515</v>
      </c>
      <c r="O13" s="319">
        <v>2404.43666678046</v>
      </c>
      <c r="P13" s="320">
        <f t="shared" si="1"/>
        <v>2061.1754091478</v>
      </c>
      <c r="Q13" s="323">
        <v>0.275186885293388</v>
      </c>
      <c r="R13" s="320">
        <v>567.208440886709</v>
      </c>
    </row>
    <row r="14" ht="16.5" customHeight="1" spans="2:18">
      <c r="B14" s="302" t="s">
        <v>32</v>
      </c>
      <c r="C14" s="300"/>
      <c r="D14" s="301"/>
      <c r="E14" s="300">
        <v>-398978.959258137</v>
      </c>
      <c r="F14" s="301">
        <v>-119368.069505193</v>
      </c>
      <c r="G14" s="300"/>
      <c r="H14" s="301"/>
      <c r="I14" s="300">
        <f t="shared" si="0"/>
        <v>-398978.959258137</v>
      </c>
      <c r="J14" s="301">
        <f t="shared" si="0"/>
        <v>-119368.069505193</v>
      </c>
      <c r="M14" s="318" t="s">
        <v>33</v>
      </c>
      <c r="N14" s="319">
        <v>4905.38547938565</v>
      </c>
      <c r="O14" s="319">
        <v>10935.0692715194</v>
      </c>
      <c r="P14" s="320">
        <f t="shared" si="1"/>
        <v>7920.22737545252</v>
      </c>
      <c r="Q14" s="323">
        <v>0.260968380404149</v>
      </c>
      <c r="R14" s="320">
        <v>2066.92891060445</v>
      </c>
    </row>
    <row r="15" ht="18" customHeight="1" spans="2:18">
      <c r="B15" s="303" t="s">
        <v>4</v>
      </c>
      <c r="C15" s="304">
        <f t="shared" ref="C15:H15" si="2">SUM(C4:C14)</f>
        <v>14500000</v>
      </c>
      <c r="D15" s="305">
        <f t="shared" si="2"/>
        <v>5480000</v>
      </c>
      <c r="E15" s="304">
        <f t="shared" si="2"/>
        <v>15500618.7777444</v>
      </c>
      <c r="F15" s="305">
        <f t="shared" si="2"/>
        <v>4966253.42095479</v>
      </c>
      <c r="G15" s="304">
        <f t="shared" si="2"/>
        <v>189395162.673398</v>
      </c>
      <c r="H15" s="305">
        <f t="shared" si="2"/>
        <v>48733821.748331</v>
      </c>
      <c r="I15" s="304">
        <f t="shared" si="0"/>
        <v>219395781.451142</v>
      </c>
      <c r="J15" s="305">
        <f t="shared" si="0"/>
        <v>59180075.1692858</v>
      </c>
      <c r="M15" s="318" t="s">
        <v>34</v>
      </c>
      <c r="N15" s="319">
        <v>16668.2541884619</v>
      </c>
      <c r="O15" s="319">
        <v>45241.4365610758</v>
      </c>
      <c r="P15" s="320">
        <f t="shared" si="1"/>
        <v>30954.8453747689</v>
      </c>
      <c r="Q15" s="323">
        <v>0.262035948789882</v>
      </c>
      <c r="R15" s="320">
        <v>8111.28227742166</v>
      </c>
    </row>
    <row r="16" ht="18" customHeight="1" spans="2:18">
      <c r="B16" s="303" t="s">
        <v>35</v>
      </c>
      <c r="C16" s="304">
        <f t="shared" ref="C16:H16" si="3">C15/365</f>
        <v>39726.0273972603</v>
      </c>
      <c r="D16" s="305">
        <f t="shared" si="3"/>
        <v>15013.698630137</v>
      </c>
      <c r="E16" s="304">
        <f t="shared" si="3"/>
        <v>42467.4487061489</v>
      </c>
      <c r="F16" s="305">
        <f t="shared" si="3"/>
        <v>13606.1737560405</v>
      </c>
      <c r="G16" s="304">
        <f t="shared" si="3"/>
        <v>518890.856639445</v>
      </c>
      <c r="H16" s="305">
        <f t="shared" si="3"/>
        <v>133517.319858441</v>
      </c>
      <c r="I16" s="304">
        <f>C16+E16+G16</f>
        <v>601084.332742854</v>
      </c>
      <c r="J16" s="305">
        <f>D16+F16+H16</f>
        <v>162137.192244619</v>
      </c>
      <c r="M16" s="318" t="s">
        <v>36</v>
      </c>
      <c r="N16" s="319">
        <v>397898.744340608</v>
      </c>
      <c r="O16" s="319">
        <v>518890.856639445</v>
      </c>
      <c r="P16" s="320">
        <f>SUM(P6:P15)</f>
        <v>458394.800490027</v>
      </c>
      <c r="Q16" s="323">
        <v>0.257204184421267</v>
      </c>
      <c r="R16" s="320">
        <f>SUM(R6:R15)</f>
        <v>117901.060802987</v>
      </c>
    </row>
    <row r="17" ht="18" customHeight="1" spans="2:10">
      <c r="B17" s="306" t="s">
        <v>37</v>
      </c>
      <c r="C17" s="307">
        <f>C16*0.5</f>
        <v>19863.0136986301</v>
      </c>
      <c r="D17" s="308">
        <f>D16*0.5</f>
        <v>7506.84931506849</v>
      </c>
      <c r="E17" s="307">
        <f>E16*0.5</f>
        <v>21233.7243530745</v>
      </c>
      <c r="F17" s="308">
        <f>F16*0.5</f>
        <v>6803.08687802025</v>
      </c>
      <c r="G17" s="307">
        <v>458394.800490026</v>
      </c>
      <c r="H17" s="308">
        <v>117901.060802987</v>
      </c>
      <c r="I17" s="307">
        <f>C17+E17+G17</f>
        <v>499491.538541731</v>
      </c>
      <c r="J17" s="308">
        <f>D17+F17+H17</f>
        <v>132210.996996076</v>
      </c>
    </row>
    <row r="19" spans="2:2">
      <c r="B19" s="55" t="s">
        <v>38</v>
      </c>
    </row>
  </sheetData>
  <mergeCells count="11">
    <mergeCell ref="C2:D2"/>
    <mergeCell ref="E2:F2"/>
    <mergeCell ref="G2:H2"/>
    <mergeCell ref="I2:J2"/>
    <mergeCell ref="B2:B3"/>
    <mergeCell ref="M4:M5"/>
    <mergeCell ref="N4:N5"/>
    <mergeCell ref="O4:O5"/>
    <mergeCell ref="P4:P5"/>
    <mergeCell ref="Q4:Q5"/>
    <mergeCell ref="R4:R5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W4008"/>
  <sheetViews>
    <sheetView showGridLines="0" workbookViewId="0">
      <pane xSplit="3" ySplit="1" topLeftCell="D2" activePane="bottomRight" state="frozen"/>
      <selection/>
      <selection pane="topRight"/>
      <selection pane="bottomLeft"/>
      <selection pane="bottomRight" activeCell="L6" sqref="L6"/>
    </sheetView>
  </sheetViews>
  <sheetFormatPr defaultColWidth="9" defaultRowHeight="11.25"/>
  <cols>
    <col min="1" max="1" width="4.25" style="207" customWidth="1"/>
    <col min="2" max="2" width="13.5" style="208" customWidth="1"/>
    <col min="3" max="3" width="4" style="207" customWidth="1"/>
    <col min="4" max="4" width="4.625" style="209" customWidth="1"/>
    <col min="5" max="5" width="9.375" style="210" customWidth="1"/>
    <col min="6" max="6" width="16.625" style="211" customWidth="1"/>
    <col min="7" max="7" width="10.125" style="212" customWidth="1"/>
    <col min="8" max="8" width="10.25" style="213" customWidth="1"/>
    <col min="9" max="9" width="8.25" style="214" customWidth="1"/>
    <col min="10" max="10" width="8.25" style="215" customWidth="1"/>
    <col min="11" max="11" width="8.25" style="214" customWidth="1"/>
    <col min="12" max="12" width="9.25" style="216" customWidth="1"/>
    <col min="13" max="13" width="5.875" style="217" customWidth="1"/>
    <col min="14" max="14" width="7.125" style="216" customWidth="1"/>
    <col min="15" max="15" width="7.25" style="218" customWidth="1"/>
    <col min="16" max="17" width="7.375" style="219" customWidth="1"/>
    <col min="18" max="18" width="5.125" style="210" customWidth="1"/>
    <col min="19" max="19" width="7.375" style="220" customWidth="1"/>
    <col min="20" max="23" width="6.375" style="113" customWidth="1"/>
    <col min="24" max="26" width="9" style="210"/>
    <col min="27" max="27" width="2.5" style="221" customWidth="1"/>
    <col min="28" max="28" width="5.25" style="18" customWidth="1"/>
    <col min="29" max="29" width="17.25" style="17" customWidth="1"/>
    <col min="30" max="30" width="21.25" style="17" customWidth="1"/>
    <col min="31" max="31" width="10.625" style="86" customWidth="1"/>
    <col min="32" max="34" width="6.75" style="86" customWidth="1"/>
    <col min="35" max="35" width="5.875" style="86" customWidth="1"/>
    <col min="36" max="36" width="10.625" style="86" customWidth="1"/>
    <col min="37" max="40" width="6.75" style="86" customWidth="1"/>
    <col min="41" max="42" width="14.25" style="86" customWidth="1"/>
    <col min="43" max="43" width="6.75" style="222" customWidth="1"/>
    <col min="44" max="47" width="7.625" style="223" customWidth="1"/>
    <col min="48" max="48" width="7.625" style="224" customWidth="1"/>
    <col min="49" max="49" width="7.625" style="223" customWidth="1"/>
    <col min="50" max="50" width="7.625" style="224" customWidth="1"/>
    <col min="51" max="56" width="9" style="18"/>
    <col min="57" max="57" width="2.375" style="221" customWidth="1"/>
    <col min="58" max="58" width="5.25" style="17" customWidth="1"/>
    <col min="59" max="59" width="17.25" style="17" customWidth="1"/>
    <col min="60" max="60" width="21.25" style="17" customWidth="1"/>
    <col min="61" max="61" width="10.625" style="86" customWidth="1"/>
    <col min="62" max="65" width="6.75" style="86" customWidth="1"/>
    <col min="66" max="66" width="10.625" style="86" customWidth="1"/>
    <col min="67" max="69" width="6.75" style="86" customWidth="1"/>
    <col min="70" max="70" width="5.875" style="86" customWidth="1"/>
    <col min="71" max="74" width="7.625" style="223" customWidth="1"/>
    <col min="75" max="75" width="7.625" style="224" customWidth="1"/>
    <col min="76" max="76" width="7.625" style="223" customWidth="1"/>
    <col min="77" max="77" width="7.625" style="224" customWidth="1"/>
    <col min="78" max="78" width="5.125" style="225" customWidth="1"/>
    <col min="79" max="79" width="21.25" style="17" customWidth="1"/>
    <col min="80" max="80" width="10.375" style="86" customWidth="1"/>
    <col min="81" max="81" width="6.75" style="86" customWidth="1"/>
    <col min="82" max="84" width="5.875" style="86" customWidth="1"/>
    <col min="85" max="86" width="7.875" style="86" customWidth="1"/>
    <col min="87" max="87" width="4.5" style="86" customWidth="1"/>
    <col min="88" max="90" width="6.75" style="86" customWidth="1"/>
    <col min="91" max="91" width="5.875" style="86" customWidth="1"/>
    <col min="92" max="92" width="7.625" style="224" customWidth="1"/>
    <col min="93" max="93" width="6.625" style="18" customWidth="1"/>
    <col min="94" max="94" width="7.625" style="18" customWidth="1"/>
    <col min="95" max="95" width="2.375" style="221" customWidth="1"/>
    <col min="96" max="96" width="3.25" style="207" customWidth="1"/>
    <col min="97" max="97" width="8.375" style="210" customWidth="1"/>
    <col min="98" max="98" width="10.625" style="210" customWidth="1"/>
    <col min="99" max="99" width="6.75" style="210" customWidth="1"/>
    <col min="100" max="102" width="5.875" style="210" customWidth="1"/>
    <col min="103" max="103" width="10.625" style="210" customWidth="1"/>
    <col min="104" max="106" width="6.75" style="210" customWidth="1"/>
    <col min="107" max="107" width="5.875" style="210" customWidth="1"/>
    <col min="108" max="109" width="14.25" style="226" customWidth="1"/>
    <col min="110" max="110" width="8.25" style="207" customWidth="1"/>
    <col min="111" max="111" width="8.375" style="207" customWidth="1"/>
    <col min="112" max="112" width="11.75" style="207" customWidth="1"/>
    <col min="113" max="113" width="9.25" style="207" customWidth="1"/>
    <col min="114" max="114" width="8.125" style="207" customWidth="1"/>
    <col min="115" max="115" width="13.625" style="207" customWidth="1"/>
    <col min="116" max="116" width="8.25" style="227" customWidth="1"/>
    <col min="117" max="117" width="6.875" style="227" customWidth="1"/>
    <col min="118" max="118" width="9" style="227"/>
    <col min="119" max="119" width="9" style="207"/>
    <col min="120" max="120" width="6.25" style="207" customWidth="1"/>
    <col min="121" max="121" width="9" style="207"/>
    <col min="122" max="124" width="9" style="210"/>
    <col min="125" max="127" width="9" style="227"/>
    <col min="128" max="16384" width="9" style="210"/>
  </cols>
  <sheetData>
    <row r="1" s="206" customFormat="1" ht="27" customHeight="1" spans="1:127">
      <c r="A1" s="228" t="s">
        <v>39</v>
      </c>
      <c r="B1" s="229" t="s">
        <v>40</v>
      </c>
      <c r="C1" s="226" t="s">
        <v>9</v>
      </c>
      <c r="D1" s="230" t="s">
        <v>41</v>
      </c>
      <c r="E1" s="206" t="s">
        <v>42</v>
      </c>
      <c r="F1" s="231" t="s">
        <v>43</v>
      </c>
      <c r="G1" s="232" t="s">
        <v>44</v>
      </c>
      <c r="H1" s="233" t="s">
        <v>45</v>
      </c>
      <c r="I1" s="238" t="s">
        <v>46</v>
      </c>
      <c r="J1" s="239" t="s">
        <v>47</v>
      </c>
      <c r="K1" s="238" t="s">
        <v>48</v>
      </c>
      <c r="L1" s="240" t="s">
        <v>49</v>
      </c>
      <c r="M1" s="241" t="s">
        <v>50</v>
      </c>
      <c r="N1" s="240" t="s">
        <v>51</v>
      </c>
      <c r="O1" s="242" t="s">
        <v>52</v>
      </c>
      <c r="P1" s="243" t="s">
        <v>53</v>
      </c>
      <c r="Q1" s="243" t="s">
        <v>54</v>
      </c>
      <c r="R1" s="206" t="s">
        <v>55</v>
      </c>
      <c r="S1" s="247" t="s">
        <v>56</v>
      </c>
      <c r="T1" s="248" t="s">
        <v>57</v>
      </c>
      <c r="U1" s="248" t="s">
        <v>58</v>
      </c>
      <c r="V1" s="248" t="s">
        <v>59</v>
      </c>
      <c r="W1" s="248" t="s">
        <v>60</v>
      </c>
      <c r="X1" s="18" t="s">
        <v>61</v>
      </c>
      <c r="Y1" s="18" t="s">
        <v>62</v>
      </c>
      <c r="AA1" s="249"/>
      <c r="AB1" s="18"/>
      <c r="AC1" s="17"/>
      <c r="AD1" s="17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222"/>
      <c r="AR1" s="223"/>
      <c r="AS1" s="223"/>
      <c r="AT1" s="223"/>
      <c r="AU1" s="223"/>
      <c r="AV1" s="224"/>
      <c r="AW1" s="223"/>
      <c r="AX1" s="224"/>
      <c r="AY1" s="18"/>
      <c r="AZ1" s="18"/>
      <c r="BA1" s="18"/>
      <c r="BB1" s="18"/>
      <c r="BC1" s="18"/>
      <c r="BD1" s="18"/>
      <c r="BE1" s="249"/>
      <c r="BF1" s="17"/>
      <c r="BG1" s="17"/>
      <c r="BH1" s="17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223"/>
      <c r="BT1" s="223"/>
      <c r="BU1" s="223"/>
      <c r="BV1" s="223"/>
      <c r="BW1" s="224"/>
      <c r="BX1" s="223"/>
      <c r="BY1" s="224"/>
      <c r="BZ1" s="225"/>
      <c r="CA1" s="17"/>
      <c r="CB1" s="86"/>
      <c r="CC1" s="86"/>
      <c r="CD1" s="86"/>
      <c r="CE1" s="86"/>
      <c r="CF1" s="86"/>
      <c r="CG1" s="86"/>
      <c r="CH1" s="86"/>
      <c r="CI1" s="86"/>
      <c r="CJ1" s="86"/>
      <c r="CK1" s="86"/>
      <c r="CL1" s="86"/>
      <c r="CM1" s="86"/>
      <c r="CN1" s="224"/>
      <c r="CO1" s="18"/>
      <c r="CP1" s="18"/>
      <c r="CQ1" s="249"/>
      <c r="CR1" s="18"/>
      <c r="CS1" s="250" t="s">
        <v>5</v>
      </c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263"/>
      <c r="DE1" s="263"/>
      <c r="DF1" s="86"/>
      <c r="DG1" s="86"/>
      <c r="DH1" s="226"/>
      <c r="DI1" s="226"/>
      <c r="DJ1" s="226"/>
      <c r="DK1" s="226"/>
      <c r="DL1" s="272"/>
      <c r="DM1" s="272"/>
      <c r="DN1" s="272"/>
      <c r="DO1" s="226"/>
      <c r="DP1" s="226"/>
      <c r="DQ1" s="226"/>
      <c r="DU1" s="272"/>
      <c r="DV1" s="272"/>
      <c r="DW1" s="272"/>
    </row>
    <row r="2" ht="15.75" customHeight="1" spans="1:111">
      <c r="A2" s="234">
        <v>5003</v>
      </c>
      <c r="B2" s="208" t="s">
        <v>63</v>
      </c>
      <c r="C2" s="207" t="s">
        <v>17</v>
      </c>
      <c r="D2" s="209" t="s">
        <v>64</v>
      </c>
      <c r="F2" s="235" t="s">
        <v>65</v>
      </c>
      <c r="G2" s="236">
        <v>37258</v>
      </c>
      <c r="H2" s="237">
        <v>37258</v>
      </c>
      <c r="L2" s="244"/>
      <c r="M2" s="245"/>
      <c r="N2" s="244"/>
      <c r="P2" s="246">
        <f>IFERROR(L2/O2-1,0)</f>
        <v>0</v>
      </c>
      <c r="Q2" s="246">
        <f>IFERROR(N2/O2-1,0)</f>
        <v>0</v>
      </c>
      <c r="R2" s="210">
        <v>6573</v>
      </c>
      <c r="S2" s="220">
        <f>MIN(R2-35,365-35)</f>
        <v>330</v>
      </c>
      <c r="T2" s="113">
        <f>IFERROR(I2/365,0)</f>
        <v>0</v>
      </c>
      <c r="U2" s="113">
        <f>IFERROR(K2/365,0)</f>
        <v>0</v>
      </c>
      <c r="V2" s="113">
        <f>L2/S2</f>
        <v>0</v>
      </c>
      <c r="W2" s="113">
        <f>N2/S2</f>
        <v>0</v>
      </c>
      <c r="X2" s="118">
        <v>2002</v>
      </c>
      <c r="Y2" s="18" t="s">
        <v>66</v>
      </c>
      <c r="AD2" s="250" t="s">
        <v>5</v>
      </c>
      <c r="BH2" s="250" t="s">
        <v>67</v>
      </c>
      <c r="CR2" s="18"/>
      <c r="CS2" s="17"/>
      <c r="CT2" s="86" t="s">
        <v>68</v>
      </c>
      <c r="CU2" s="86"/>
      <c r="CV2" s="86"/>
      <c r="CW2" s="86"/>
      <c r="CX2" s="86"/>
      <c r="CY2" s="86"/>
      <c r="CZ2" s="86"/>
      <c r="DA2" s="86"/>
      <c r="DB2" s="86"/>
      <c r="DC2" s="86"/>
      <c r="DD2" s="263"/>
      <c r="DE2" s="263"/>
      <c r="DF2" s="7"/>
      <c r="DG2" s="7"/>
    </row>
    <row r="3" ht="27.6" customHeight="1" spans="1:127">
      <c r="A3" s="234">
        <v>5013</v>
      </c>
      <c r="B3" s="208" t="s">
        <v>69</v>
      </c>
      <c r="C3" s="207" t="s">
        <v>17</v>
      </c>
      <c r="D3" s="209" t="s">
        <v>64</v>
      </c>
      <c r="F3" s="235" t="s">
        <v>65</v>
      </c>
      <c r="G3" s="236">
        <v>37710</v>
      </c>
      <c r="H3" s="237">
        <v>37710</v>
      </c>
      <c r="L3" s="244"/>
      <c r="M3" s="245"/>
      <c r="N3" s="244"/>
      <c r="P3" s="246">
        <f t="shared" ref="P3:P66" si="0">IFERROR(L3/O3-1,0)</f>
        <v>0</v>
      </c>
      <c r="Q3" s="246">
        <f t="shared" ref="Q3:Q66" si="1">IFERROR(N3/O3-1,0)</f>
        <v>0</v>
      </c>
      <c r="R3" s="210">
        <v>6121</v>
      </c>
      <c r="S3" s="220">
        <f t="shared" ref="S3:S66" si="2">MIN(R3-35,365-35)</f>
        <v>330</v>
      </c>
      <c r="T3" s="113">
        <f t="shared" ref="T3:T66" si="3">IFERROR(I3/365,0)</f>
        <v>0</v>
      </c>
      <c r="U3" s="113">
        <f t="shared" ref="U3:U66" si="4">IFERROR(K3/365,0)</f>
        <v>0</v>
      </c>
      <c r="V3" s="113">
        <f t="shared" ref="V3:V66" si="5">L3/S3</f>
        <v>0</v>
      </c>
      <c r="W3" s="113">
        <f t="shared" ref="W3:W66" si="6">N3/S3</f>
        <v>0</v>
      </c>
      <c r="X3" s="118">
        <v>2003</v>
      </c>
      <c r="Y3" s="18" t="s">
        <v>66</v>
      </c>
      <c r="AE3" s="86" t="s">
        <v>68</v>
      </c>
      <c r="BI3" s="86" t="s">
        <v>68</v>
      </c>
      <c r="CA3" s="250" t="s">
        <v>6</v>
      </c>
      <c r="CR3" s="18"/>
      <c r="CS3" s="261"/>
      <c r="CT3" s="158" t="s">
        <v>70</v>
      </c>
      <c r="CU3" s="158"/>
      <c r="CV3" s="158"/>
      <c r="CW3" s="158"/>
      <c r="CX3" s="158"/>
      <c r="CY3" s="158" t="s">
        <v>71</v>
      </c>
      <c r="CZ3" s="158"/>
      <c r="DA3" s="158"/>
      <c r="DB3" s="158"/>
      <c r="DC3" s="158"/>
      <c r="DD3" s="264" t="s">
        <v>72</v>
      </c>
      <c r="DE3" s="264" t="s">
        <v>73</v>
      </c>
      <c r="DF3" s="265">
        <v>2019</v>
      </c>
      <c r="DG3" s="265"/>
      <c r="DH3" s="266">
        <v>2019</v>
      </c>
      <c r="DI3" s="265">
        <v>2020</v>
      </c>
      <c r="DJ3" s="265"/>
      <c r="DK3" s="266">
        <v>2020</v>
      </c>
      <c r="DL3" s="273" t="s">
        <v>74</v>
      </c>
      <c r="DM3" s="273"/>
      <c r="DN3" s="274" t="str">
        <f>DL3</f>
        <v>2020按增幅部分的50%</v>
      </c>
      <c r="DO3" s="207" t="s">
        <v>75</v>
      </c>
      <c r="DR3" s="207" t="s">
        <v>13</v>
      </c>
      <c r="DS3" s="207"/>
      <c r="DT3" s="207"/>
      <c r="DU3" s="227" t="s">
        <v>74</v>
      </c>
      <c r="DW3" s="172"/>
    </row>
    <row r="4" ht="27.6" customHeight="1" spans="1:127">
      <c r="A4" s="234">
        <v>5014</v>
      </c>
      <c r="B4" s="208" t="s">
        <v>76</v>
      </c>
      <c r="C4" s="207" t="s">
        <v>17</v>
      </c>
      <c r="D4" s="209" t="s">
        <v>64</v>
      </c>
      <c r="F4" s="235" t="s">
        <v>65</v>
      </c>
      <c r="G4" s="236">
        <v>37785</v>
      </c>
      <c r="H4" s="237">
        <v>37785</v>
      </c>
      <c r="L4" s="244"/>
      <c r="M4" s="245"/>
      <c r="N4" s="244"/>
      <c r="P4" s="246">
        <f t="shared" si="0"/>
        <v>0</v>
      </c>
      <c r="Q4" s="246">
        <f t="shared" si="1"/>
        <v>0</v>
      </c>
      <c r="R4" s="210">
        <v>6046</v>
      </c>
      <c r="S4" s="220">
        <f t="shared" si="2"/>
        <v>330</v>
      </c>
      <c r="T4" s="113">
        <f t="shared" si="3"/>
        <v>0</v>
      </c>
      <c r="U4" s="113">
        <f t="shared" si="4"/>
        <v>0</v>
      </c>
      <c r="V4" s="113">
        <f t="shared" si="5"/>
        <v>0</v>
      </c>
      <c r="W4" s="113">
        <f t="shared" si="6"/>
        <v>0</v>
      </c>
      <c r="X4" s="118">
        <v>2003</v>
      </c>
      <c r="Y4" s="18" t="s">
        <v>66</v>
      </c>
      <c r="AE4" s="86" t="s">
        <v>70</v>
      </c>
      <c r="AJ4" s="86" t="s">
        <v>71</v>
      </c>
      <c r="AO4" s="86" t="s">
        <v>72</v>
      </c>
      <c r="AP4" s="86" t="s">
        <v>73</v>
      </c>
      <c r="AQ4" s="253"/>
      <c r="BI4" s="17" t="s">
        <v>71</v>
      </c>
      <c r="BJ4" s="18"/>
      <c r="BK4" s="18"/>
      <c r="BL4" s="18"/>
      <c r="BM4" s="18"/>
      <c r="BN4" s="18" t="s">
        <v>77</v>
      </c>
      <c r="BO4" s="18"/>
      <c r="BP4" s="18"/>
      <c r="BQ4" s="18"/>
      <c r="BR4" s="18"/>
      <c r="BS4" s="257" t="s">
        <v>78</v>
      </c>
      <c r="CA4" s="17" t="s">
        <v>79</v>
      </c>
      <c r="CB4" s="86" t="s">
        <v>68</v>
      </c>
      <c r="CI4"/>
      <c r="CJ4" t="s">
        <v>80</v>
      </c>
      <c r="CK4"/>
      <c r="CL4"/>
      <c r="CM4"/>
      <c r="CR4" s="18"/>
      <c r="CS4" s="261" t="s">
        <v>81</v>
      </c>
      <c r="CT4" s="158" t="s">
        <v>66</v>
      </c>
      <c r="CU4" s="158" t="s">
        <v>82</v>
      </c>
      <c r="CV4" s="158" t="s">
        <v>83</v>
      </c>
      <c r="CW4" s="158" t="s">
        <v>84</v>
      </c>
      <c r="CX4" s="158" t="s">
        <v>85</v>
      </c>
      <c r="CY4" s="158" t="s">
        <v>66</v>
      </c>
      <c r="CZ4" s="158" t="s">
        <v>82</v>
      </c>
      <c r="DA4" s="158" t="s">
        <v>83</v>
      </c>
      <c r="DB4" s="158" t="s">
        <v>84</v>
      </c>
      <c r="DC4" s="158" t="s">
        <v>85</v>
      </c>
      <c r="DD4" s="264"/>
      <c r="DE4" s="264"/>
      <c r="DF4" s="158" t="s">
        <v>86</v>
      </c>
      <c r="DG4" s="158" t="s">
        <v>85</v>
      </c>
      <c r="DH4" s="267" t="s">
        <v>87</v>
      </c>
      <c r="DI4" s="158" t="s">
        <v>86</v>
      </c>
      <c r="DJ4" s="158" t="s">
        <v>85</v>
      </c>
      <c r="DK4" s="267" t="s">
        <v>87</v>
      </c>
      <c r="DL4" s="275" t="s">
        <v>86</v>
      </c>
      <c r="DM4" s="275" t="s">
        <v>85</v>
      </c>
      <c r="DN4" s="276" t="s">
        <v>87</v>
      </c>
      <c r="DO4" s="207" t="s">
        <v>86</v>
      </c>
      <c r="DP4" s="207" t="s">
        <v>85</v>
      </c>
      <c r="DQ4" s="207" t="s">
        <v>87</v>
      </c>
      <c r="DR4" s="207" t="s">
        <v>86</v>
      </c>
      <c r="DS4" s="207" t="s">
        <v>85</v>
      </c>
      <c r="DT4" s="207" t="s">
        <v>87</v>
      </c>
      <c r="DU4" s="172" t="s">
        <v>86</v>
      </c>
      <c r="DV4" s="172" t="s">
        <v>85</v>
      </c>
      <c r="DW4" s="172" t="s">
        <v>87</v>
      </c>
    </row>
    <row r="5" ht="27.6" customHeight="1" spans="1:127">
      <c r="A5" s="234">
        <v>5021</v>
      </c>
      <c r="B5" s="208" t="s">
        <v>88</v>
      </c>
      <c r="C5" s="207" t="s">
        <v>17</v>
      </c>
      <c r="D5" s="209" t="s">
        <v>64</v>
      </c>
      <c r="F5" s="235" t="s">
        <v>65</v>
      </c>
      <c r="G5" s="236">
        <v>38074</v>
      </c>
      <c r="H5" s="237">
        <v>38074</v>
      </c>
      <c r="L5" s="244"/>
      <c r="M5" s="245"/>
      <c r="N5" s="244"/>
      <c r="P5" s="246">
        <f t="shared" si="0"/>
        <v>0</v>
      </c>
      <c r="Q5" s="246">
        <f t="shared" si="1"/>
        <v>0</v>
      </c>
      <c r="R5" s="210">
        <v>5757</v>
      </c>
      <c r="S5" s="220">
        <f t="shared" si="2"/>
        <v>330</v>
      </c>
      <c r="T5" s="113">
        <f t="shared" si="3"/>
        <v>0</v>
      </c>
      <c r="U5" s="113">
        <f t="shared" si="4"/>
        <v>0</v>
      </c>
      <c r="V5" s="113">
        <f t="shared" si="5"/>
        <v>0</v>
      </c>
      <c r="W5" s="113">
        <f t="shared" si="6"/>
        <v>0</v>
      </c>
      <c r="X5" s="118">
        <v>2004</v>
      </c>
      <c r="Y5" s="18" t="s">
        <v>66</v>
      </c>
      <c r="AD5" s="17" t="s">
        <v>81</v>
      </c>
      <c r="AE5" s="86" t="s">
        <v>66</v>
      </c>
      <c r="AF5" s="86" t="s">
        <v>82</v>
      </c>
      <c r="AG5" s="86" t="s">
        <v>83</v>
      </c>
      <c r="AH5" s="86" t="s">
        <v>84</v>
      </c>
      <c r="AI5" s="86" t="s">
        <v>85</v>
      </c>
      <c r="AJ5" s="86" t="s">
        <v>66</v>
      </c>
      <c r="AK5" s="86" t="s">
        <v>82</v>
      </c>
      <c r="AL5" s="86" t="s">
        <v>83</v>
      </c>
      <c r="AM5" s="86" t="s">
        <v>84</v>
      </c>
      <c r="AN5" s="86" t="s">
        <v>85</v>
      </c>
      <c r="AR5" s="223" t="s">
        <v>66</v>
      </c>
      <c r="AS5" s="223" t="s">
        <v>82</v>
      </c>
      <c r="AT5" s="223" t="s">
        <v>83</v>
      </c>
      <c r="AU5" s="223" t="s">
        <v>84</v>
      </c>
      <c r="AV5" s="224" t="s">
        <v>86</v>
      </c>
      <c r="AW5" s="223" t="s">
        <v>85</v>
      </c>
      <c r="AX5" s="224" t="s">
        <v>87</v>
      </c>
      <c r="AY5" s="18" t="s">
        <v>66</v>
      </c>
      <c r="AZ5" s="18" t="s">
        <v>82</v>
      </c>
      <c r="BA5" s="18" t="s">
        <v>83</v>
      </c>
      <c r="BB5" s="18" t="s">
        <v>84</v>
      </c>
      <c r="BC5" s="18" t="s">
        <v>85</v>
      </c>
      <c r="BD5" s="18" t="s">
        <v>87</v>
      </c>
      <c r="BH5" s="17" t="s">
        <v>81</v>
      </c>
      <c r="BI5" s="17" t="s">
        <v>66</v>
      </c>
      <c r="BJ5" s="18" t="s">
        <v>82</v>
      </c>
      <c r="BK5" s="18" t="s">
        <v>83</v>
      </c>
      <c r="BL5" s="18" t="s">
        <v>84</v>
      </c>
      <c r="BM5" s="18" t="s">
        <v>85</v>
      </c>
      <c r="BN5" s="18" t="s">
        <v>66</v>
      </c>
      <c r="BO5" s="18" t="s">
        <v>82</v>
      </c>
      <c r="BP5" s="18" t="s">
        <v>83</v>
      </c>
      <c r="BQ5" s="18" t="s">
        <v>84</v>
      </c>
      <c r="BR5" s="18" t="s">
        <v>85</v>
      </c>
      <c r="BS5" s="223" t="s">
        <v>66</v>
      </c>
      <c r="BT5" s="223" t="s">
        <v>82</v>
      </c>
      <c r="BU5" s="223" t="s">
        <v>83</v>
      </c>
      <c r="BV5" s="223" t="s">
        <v>84</v>
      </c>
      <c r="BW5" s="224" t="s">
        <v>86</v>
      </c>
      <c r="BX5" s="223" t="s">
        <v>85</v>
      </c>
      <c r="BY5" s="224" t="s">
        <v>87</v>
      </c>
      <c r="CA5" s="17" t="s">
        <v>81</v>
      </c>
      <c r="CB5" s="17" t="s">
        <v>66</v>
      </c>
      <c r="CC5" s="17" t="s">
        <v>82</v>
      </c>
      <c r="CD5" s="17" t="s">
        <v>83</v>
      </c>
      <c r="CE5" s="17" t="s">
        <v>84</v>
      </c>
      <c r="CF5" s="17" t="s">
        <v>85</v>
      </c>
      <c r="CG5" s="18" t="s">
        <v>86</v>
      </c>
      <c r="CH5" s="18" t="s">
        <v>87</v>
      </c>
      <c r="CI5"/>
      <c r="CJ5" s="223" t="s">
        <v>66</v>
      </c>
      <c r="CK5" s="223" t="s">
        <v>82</v>
      </c>
      <c r="CL5" s="223" t="s">
        <v>83</v>
      </c>
      <c r="CM5" s="223" t="s">
        <v>84</v>
      </c>
      <c r="CN5" s="224" t="s">
        <v>86</v>
      </c>
      <c r="CO5" s="223" t="s">
        <v>85</v>
      </c>
      <c r="CP5" s="224" t="s">
        <v>87</v>
      </c>
      <c r="CR5" s="18"/>
      <c r="CS5" s="262" t="s">
        <v>17</v>
      </c>
      <c r="CT5" s="158">
        <v>5754.94372727273</v>
      </c>
      <c r="CU5" s="158">
        <v>339.000545454545</v>
      </c>
      <c r="CV5" s="158">
        <v>875.181212121212</v>
      </c>
      <c r="CW5" s="158">
        <v>607.091151515151</v>
      </c>
      <c r="CX5" s="158">
        <v>0</v>
      </c>
      <c r="CY5" s="158">
        <v>10241.7473037272</v>
      </c>
      <c r="CZ5" s="158">
        <v>619.747092851414</v>
      </c>
      <c r="DA5" s="158">
        <v>1657.29533998711</v>
      </c>
      <c r="DB5" s="158">
        <v>1318.37771618537</v>
      </c>
      <c r="DC5" s="158">
        <v>0</v>
      </c>
      <c r="DD5" s="264">
        <v>7576.21663636364</v>
      </c>
      <c r="DE5" s="264">
        <v>13837.1674527511</v>
      </c>
      <c r="DF5" s="158">
        <f>SUM(CT5:CW5)</f>
        <v>7576.21663636364</v>
      </c>
      <c r="DG5" s="158">
        <f>CX5</f>
        <v>0</v>
      </c>
      <c r="DH5" s="268">
        <f>DF5+DG5</f>
        <v>7576.21663636364</v>
      </c>
      <c r="DI5" s="196">
        <f>SUM(CY5:DB5)</f>
        <v>13837.1674527511</v>
      </c>
      <c r="DJ5" s="196">
        <f>DC5</f>
        <v>0</v>
      </c>
      <c r="DK5" s="268">
        <f>DI5+DJ5</f>
        <v>13837.1674527511</v>
      </c>
      <c r="DL5" s="275">
        <f>(DI5-DF5)*0.5+DF5</f>
        <v>10706.6920445574</v>
      </c>
      <c r="DM5" s="275">
        <f>(DJ5-DG5)*0.5+DG5</f>
        <v>0</v>
      </c>
      <c r="DN5" s="277">
        <f>DL5+DM5</f>
        <v>10706.6920445574</v>
      </c>
      <c r="DO5" s="278">
        <f t="shared" ref="DO5:DU5" si="7">IFERROR(DF21/DF5,"")</f>
        <v>0.324883393365896</v>
      </c>
      <c r="DP5" s="278" t="str">
        <f t="shared" si="7"/>
        <v/>
      </c>
      <c r="DQ5" s="278">
        <f t="shared" si="7"/>
        <v>0.324883393365896</v>
      </c>
      <c r="DR5" s="278">
        <f t="shared" si="7"/>
        <v>0.261863384745779</v>
      </c>
      <c r="DS5" s="278" t="str">
        <f t="shared" si="7"/>
        <v/>
      </c>
      <c r="DT5" s="278">
        <f t="shared" si="7"/>
        <v>0.261863384745779</v>
      </c>
      <c r="DU5" s="282">
        <f t="shared" si="7"/>
        <v>0.261863384745779</v>
      </c>
      <c r="DV5" s="282" t="str">
        <f t="shared" ref="DV5:DV15" si="8">IFERROR(DM21/DM5,"")</f>
        <v/>
      </c>
      <c r="DW5" s="282">
        <f t="shared" ref="DW5:DW15" si="9">IFERROR(DN21/DN5,"")</f>
        <v>0.261863384745779</v>
      </c>
    </row>
    <row r="6" ht="27.6" customHeight="1" spans="1:127">
      <c r="A6" s="234">
        <v>5039</v>
      </c>
      <c r="B6" s="208" t="s">
        <v>89</v>
      </c>
      <c r="C6" s="207" t="s">
        <v>17</v>
      </c>
      <c r="D6" s="209" t="s">
        <v>64</v>
      </c>
      <c r="F6" s="235" t="s">
        <v>65</v>
      </c>
      <c r="G6" s="236">
        <v>38792</v>
      </c>
      <c r="H6" s="237">
        <v>38792</v>
      </c>
      <c r="L6" s="244"/>
      <c r="M6" s="245"/>
      <c r="N6" s="244"/>
      <c r="P6" s="246">
        <f t="shared" si="0"/>
        <v>0</v>
      </c>
      <c r="Q6" s="246">
        <f t="shared" si="1"/>
        <v>0</v>
      </c>
      <c r="R6" s="210">
        <v>5039</v>
      </c>
      <c r="S6" s="220">
        <f t="shared" si="2"/>
        <v>330</v>
      </c>
      <c r="T6" s="113">
        <f t="shared" si="3"/>
        <v>0</v>
      </c>
      <c r="U6" s="113">
        <f t="shared" si="4"/>
        <v>0</v>
      </c>
      <c r="V6" s="113">
        <f t="shared" si="5"/>
        <v>0</v>
      </c>
      <c r="W6" s="113">
        <f t="shared" si="6"/>
        <v>0</v>
      </c>
      <c r="X6" s="118">
        <v>2006</v>
      </c>
      <c r="Y6" s="18" t="s">
        <v>66</v>
      </c>
      <c r="AC6" s="17" t="s">
        <v>90</v>
      </c>
      <c r="AD6" s="251" t="s">
        <v>17</v>
      </c>
      <c r="AE6" s="86">
        <v>5754.94372727273</v>
      </c>
      <c r="AF6" s="86">
        <v>339.000545454545</v>
      </c>
      <c r="AG6" s="86">
        <v>875.181212121212</v>
      </c>
      <c r="AH6" s="86">
        <v>607.091151515151</v>
      </c>
      <c r="AI6" s="86">
        <v>0</v>
      </c>
      <c r="AJ6" s="86">
        <v>10241.7473037272</v>
      </c>
      <c r="AK6" s="86">
        <v>619.747092851414</v>
      </c>
      <c r="AL6" s="86">
        <v>1657.29533998711</v>
      </c>
      <c r="AM6" s="86">
        <v>1318.37771618537</v>
      </c>
      <c r="AN6" s="86">
        <v>0</v>
      </c>
      <c r="AO6" s="86">
        <v>7576.21663636364</v>
      </c>
      <c r="AP6" s="86">
        <v>13837.1674527511</v>
      </c>
      <c r="AQ6" s="222">
        <f>IFERROR(AP6/AO6-1,0)</f>
        <v>0.826395431505577</v>
      </c>
      <c r="AR6" s="254">
        <f>(AJ6-AE6)*0.5+AE6</f>
        <v>7998.34551549996</v>
      </c>
      <c r="AS6" s="254">
        <f t="shared" ref="AS6:AU21" si="10">(AK6-AF6)*0.5+AF6</f>
        <v>479.373819152979</v>
      </c>
      <c r="AT6" s="254">
        <f t="shared" si="10"/>
        <v>1266.23827605416</v>
      </c>
      <c r="AU6" s="254">
        <f t="shared" si="10"/>
        <v>962.734433850261</v>
      </c>
      <c r="AV6" s="255">
        <f>SUM(AR6:AU6)</f>
        <v>10706.6920445574</v>
      </c>
      <c r="AW6" s="254">
        <f t="shared" ref="AW6:AW37" si="11">(AN6-AI6)*0.5+AI6</f>
        <v>0</v>
      </c>
      <c r="AX6" s="255">
        <f>AV6+AW6</f>
        <v>10706.6920445574</v>
      </c>
      <c r="AY6" s="222">
        <f t="shared" ref="AY6:AY37" si="12">IFERROR(AR6/AE6-1,0)</f>
        <v>0.389821672381562</v>
      </c>
      <c r="AZ6" s="222">
        <f t="shared" ref="AZ6:AZ37" si="13">IFERROR(AS6/AF6-1,0)</f>
        <v>0.414079787129005</v>
      </c>
      <c r="BA6" s="222">
        <f t="shared" ref="BA6:BA37" si="14">IFERROR(AT6/AG6-1,0)</f>
        <v>0.446829820518117</v>
      </c>
      <c r="BB6" s="222">
        <f t="shared" ref="BB6:BB37" si="15">IFERROR(AU6/AH6-1,0)</f>
        <v>0.585815295524422</v>
      </c>
      <c r="BC6" s="222">
        <f t="shared" ref="BC6:BC37" si="16">IFERROR(AW6/AI6-1,0)</f>
        <v>0</v>
      </c>
      <c r="BD6" s="222">
        <f>IFERROR(AX6/AO6-1,0)</f>
        <v>0.413197715752788</v>
      </c>
      <c r="BG6" s="17" t="s">
        <v>90</v>
      </c>
      <c r="BH6" s="251" t="s">
        <v>17</v>
      </c>
      <c r="BI6" s="256">
        <v>10241.7473037272</v>
      </c>
      <c r="BJ6" s="86">
        <v>619.747092851414</v>
      </c>
      <c r="BK6" s="86">
        <v>1657.29533998711</v>
      </c>
      <c r="BL6" s="86">
        <v>1318.37771618537</v>
      </c>
      <c r="BM6" s="86">
        <v>0</v>
      </c>
      <c r="BN6" s="86">
        <v>2680.48909335721</v>
      </c>
      <c r="BO6" s="86">
        <v>157.859054197357</v>
      </c>
      <c r="BP6" s="86">
        <v>433.222665487945</v>
      </c>
      <c r="BQ6" s="86">
        <v>351.876691429012</v>
      </c>
      <c r="BR6" s="86">
        <v>0</v>
      </c>
      <c r="BS6" s="258">
        <f>IFERROR(BN6/BI6,0)</f>
        <v>0.261721854080672</v>
      </c>
      <c r="BT6" s="258">
        <f>IFERROR(BO6/BJ6,0)</f>
        <v>0.254715279858851</v>
      </c>
      <c r="BU6" s="258">
        <f>IFERROR(BP6/BK6,0)</f>
        <v>0.261403417384444</v>
      </c>
      <c r="BV6" s="258">
        <f>IFERROR(BQ6/BL6,0)</f>
        <v>0.26690127351905</v>
      </c>
      <c r="BW6" s="259">
        <f>IFERROR(SUM(BN6:BQ6)/SUM(BI6:BL6),0)</f>
        <v>0.261863384745779</v>
      </c>
      <c r="BX6" s="258">
        <f>IFERROR(BR6/BM6,0)</f>
        <v>0</v>
      </c>
      <c r="BY6" s="259">
        <f>IFERROR(SUM(BN6:BR6)/SUM(BI6:BM6),0)</f>
        <v>0.261863384745779</v>
      </c>
      <c r="BZ6" s="260" t="b">
        <f>CA6=BH6</f>
        <v>1</v>
      </c>
      <c r="CA6" s="251" t="s">
        <v>17</v>
      </c>
      <c r="CB6" s="256">
        <v>1850.39460606061</v>
      </c>
      <c r="CC6" s="256">
        <v>108.671454545455</v>
      </c>
      <c r="CD6" s="256">
        <v>293.649363636364</v>
      </c>
      <c r="CE6" s="256">
        <v>208.671545454545</v>
      </c>
      <c r="CF6" s="256">
        <v>0</v>
      </c>
      <c r="CG6" s="86">
        <f>SUM(CB6:CE6)</f>
        <v>2461.38696969697</v>
      </c>
      <c r="CH6" s="86">
        <f>SUM(CB6:CF6)</f>
        <v>2461.38696969697</v>
      </c>
      <c r="CI6" s="17" t="b">
        <f t="shared" ref="CI6:CI37" si="17">CA6=BH6</f>
        <v>1</v>
      </c>
      <c r="CJ6" s="254">
        <f>AR6*BS6</f>
        <v>2093.34181789448</v>
      </c>
      <c r="CK6" s="254">
        <f>AS6*BT6</f>
        <v>122.103836502557</v>
      </c>
      <c r="CL6" s="254">
        <f>AT6*BU6</f>
        <v>330.999012583545</v>
      </c>
      <c r="CM6" s="254">
        <f>AU6*BV6</f>
        <v>256.955046455276</v>
      </c>
      <c r="CN6" s="255">
        <f>SUM(CJ6:CM6)</f>
        <v>2803.39971343586</v>
      </c>
      <c r="CO6" s="254">
        <f>AW6*BX6</f>
        <v>0</v>
      </c>
      <c r="CP6" s="255">
        <f>CN6+CO6</f>
        <v>2803.39971343586</v>
      </c>
      <c r="CR6" s="18"/>
      <c r="CS6" s="262" t="s">
        <v>19</v>
      </c>
      <c r="CT6" s="158">
        <v>21067.1285958969</v>
      </c>
      <c r="CU6" s="158">
        <v>4035.40906060606</v>
      </c>
      <c r="CV6" s="158">
        <v>6138.86278787879</v>
      </c>
      <c r="CW6" s="158">
        <v>4645.59175343497</v>
      </c>
      <c r="CX6" s="158">
        <v>226.879011733801</v>
      </c>
      <c r="CY6" s="158">
        <v>27397.2944957277</v>
      </c>
      <c r="CZ6" s="158">
        <v>5069.60541996407</v>
      </c>
      <c r="DA6" s="158">
        <v>8604.70126610836</v>
      </c>
      <c r="DB6" s="158">
        <v>8169.47224443939</v>
      </c>
      <c r="DC6" s="158">
        <v>668.11680017672</v>
      </c>
      <c r="DD6" s="264">
        <v>36113.8712095505</v>
      </c>
      <c r="DE6" s="264">
        <v>49909.1902264163</v>
      </c>
      <c r="DF6" s="158">
        <f t="shared" ref="DF6:DF15" si="18">SUM(CT6:CW6)</f>
        <v>35886.9921978167</v>
      </c>
      <c r="DG6" s="158">
        <f t="shared" ref="DG6:DG15" si="19">CX6</f>
        <v>226.879011733801</v>
      </c>
      <c r="DH6" s="268">
        <f t="shared" ref="DH6:DH15" si="20">DF6+DG6</f>
        <v>36113.8712095505</v>
      </c>
      <c r="DI6" s="196">
        <f t="shared" ref="DI6:DI15" si="21">SUM(CY6:DB6)</f>
        <v>49241.0734262395</v>
      </c>
      <c r="DJ6" s="196">
        <f t="shared" ref="DJ6:DJ15" si="22">DC6</f>
        <v>668.11680017672</v>
      </c>
      <c r="DK6" s="268">
        <f t="shared" ref="DK6:DK16" si="23">DI6+DJ6</f>
        <v>49909.1902264162</v>
      </c>
      <c r="DL6" s="275">
        <f t="shared" ref="DL6:DL15" si="24">(DI6-DF6)*0.5+DF6</f>
        <v>42564.0328120281</v>
      </c>
      <c r="DM6" s="275">
        <f t="shared" ref="DM6:DM15" si="25">(DJ6-DG6)*0.5+DG6</f>
        <v>447.49790595526</v>
      </c>
      <c r="DN6" s="277">
        <f t="shared" ref="DN6:DN15" si="26">DL6+DM6</f>
        <v>43011.5307179834</v>
      </c>
      <c r="DO6" s="278">
        <f t="shared" ref="DO6:DO15" si="27">IFERROR(DF22/DF6,"")</f>
        <v>0.233616458800514</v>
      </c>
      <c r="DP6" s="278">
        <f t="shared" ref="DP6:DP15" si="28">IFERROR(DG22/DG6,"")</f>
        <v>0.149142693272429</v>
      </c>
      <c r="DQ6" s="278">
        <f t="shared" ref="DQ6:DQ15" si="29">IFERROR(DH22/DH6,"")</f>
        <v>0.233085767301692</v>
      </c>
      <c r="DR6" s="278">
        <f t="shared" ref="DR6:DR15" si="30">IFERROR(DI22/DI6,"")</f>
        <v>0.248112294522889</v>
      </c>
      <c r="DS6" s="278">
        <f t="shared" ref="DS6:DS15" si="31">IFERROR(DJ22/DJ6,"")</f>
        <v>0.258868310492469</v>
      </c>
      <c r="DT6" s="278">
        <f t="shared" ref="DT6:DT15" si="32">IFERROR(DK22/DK6,"")</f>
        <v>0.248256281530886</v>
      </c>
      <c r="DU6" s="282">
        <f t="shared" ref="DU6:DU15" si="33">IFERROR(DL22/DL6,"")</f>
        <v>0.248112294522889</v>
      </c>
      <c r="DV6" s="282">
        <f t="shared" si="8"/>
        <v>0.258868310492469</v>
      </c>
      <c r="DW6" s="282">
        <f t="shared" si="9"/>
        <v>0.248224201598561</v>
      </c>
    </row>
    <row r="7" ht="27.6" customHeight="1" spans="1:127">
      <c r="A7" s="234">
        <v>5041</v>
      </c>
      <c r="B7" s="208" t="s">
        <v>91</v>
      </c>
      <c r="C7" s="207" t="s">
        <v>17</v>
      </c>
      <c r="D7" s="209" t="s">
        <v>64</v>
      </c>
      <c r="F7" s="235" t="s">
        <v>65</v>
      </c>
      <c r="G7" s="236">
        <v>38829</v>
      </c>
      <c r="H7" s="237">
        <v>38829</v>
      </c>
      <c r="L7" s="244"/>
      <c r="M7" s="245"/>
      <c r="N7" s="244"/>
      <c r="P7" s="246">
        <f t="shared" si="0"/>
        <v>0</v>
      </c>
      <c r="Q7" s="246">
        <f t="shared" si="1"/>
        <v>0</v>
      </c>
      <c r="R7" s="210">
        <v>5002</v>
      </c>
      <c r="S7" s="220">
        <f t="shared" si="2"/>
        <v>330</v>
      </c>
      <c r="T7" s="113">
        <f t="shared" si="3"/>
        <v>0</v>
      </c>
      <c r="U7" s="113">
        <f t="shared" si="4"/>
        <v>0</v>
      </c>
      <c r="V7" s="113">
        <f t="shared" si="5"/>
        <v>0</v>
      </c>
      <c r="W7" s="113">
        <f t="shared" si="6"/>
        <v>0</v>
      </c>
      <c r="X7" s="118">
        <v>2006</v>
      </c>
      <c r="Y7" s="18" t="s">
        <v>66</v>
      </c>
      <c r="AB7" s="18" t="s">
        <v>65</v>
      </c>
      <c r="AC7" s="17" t="s">
        <v>92</v>
      </c>
      <c r="AD7" s="252" t="s">
        <v>65</v>
      </c>
      <c r="AE7" s="86">
        <v>5539.3426969697</v>
      </c>
      <c r="AF7" s="86">
        <v>339.000545454545</v>
      </c>
      <c r="AG7" s="86">
        <v>869.889575757576</v>
      </c>
      <c r="AH7" s="86">
        <v>578.345333333333</v>
      </c>
      <c r="AI7" s="86">
        <v>0</v>
      </c>
      <c r="AJ7" s="86">
        <v>9777.67312363453</v>
      </c>
      <c r="AK7" s="86">
        <v>619.747092851414</v>
      </c>
      <c r="AL7" s="86">
        <v>1644.66212396471</v>
      </c>
      <c r="AM7" s="86">
        <v>1248.769561381</v>
      </c>
      <c r="AN7" s="86">
        <v>0</v>
      </c>
      <c r="AO7" s="86">
        <v>7326.57815151515</v>
      </c>
      <c r="AP7" s="86">
        <v>13290.8519018317</v>
      </c>
      <c r="AQ7" s="222">
        <f t="shared" ref="AQ7:AQ70" si="34">IFERROR(AP7/AO7-1,0)</f>
        <v>0.814059937255037</v>
      </c>
      <c r="AR7" s="254">
        <f t="shared" ref="AR7:AU69" si="35">(AJ7-AE7)*0.5+AE7</f>
        <v>7658.50791030211</v>
      </c>
      <c r="AS7" s="254">
        <f t="shared" si="10"/>
        <v>479.373819152979</v>
      </c>
      <c r="AT7" s="254">
        <f t="shared" si="10"/>
        <v>1257.27584986114</v>
      </c>
      <c r="AU7" s="254">
        <f t="shared" si="10"/>
        <v>913.557447357166</v>
      </c>
      <c r="AV7" s="255">
        <f t="shared" ref="AV7:AV70" si="36">SUM(AR7:AU7)</f>
        <v>10308.7150266734</v>
      </c>
      <c r="AW7" s="254">
        <f t="shared" si="11"/>
        <v>0</v>
      </c>
      <c r="AX7" s="255">
        <f t="shared" ref="AX7:AX70" si="37">AV7+AW7</f>
        <v>10308.7150266734</v>
      </c>
      <c r="AY7" s="222">
        <f t="shared" si="12"/>
        <v>0.382566186867569</v>
      </c>
      <c r="AZ7" s="222">
        <f t="shared" si="13"/>
        <v>0.414079787129005</v>
      </c>
      <c r="BA7" s="222">
        <f t="shared" si="14"/>
        <v>0.445328102438976</v>
      </c>
      <c r="BB7" s="222">
        <f t="shared" si="15"/>
        <v>0.579605461829899</v>
      </c>
      <c r="BC7" s="222">
        <f t="shared" si="16"/>
        <v>0</v>
      </c>
      <c r="BD7" s="222">
        <f t="shared" ref="BD7:BD70" si="38">IFERROR(AX7/AO7-1,0)</f>
        <v>0.407029968627516</v>
      </c>
      <c r="BG7" s="17" t="s">
        <v>92</v>
      </c>
      <c r="BH7" s="252" t="s">
        <v>65</v>
      </c>
      <c r="BI7" s="256">
        <v>9777.67312363453</v>
      </c>
      <c r="BJ7" s="86">
        <v>619.747092851414</v>
      </c>
      <c r="BK7" s="86">
        <v>1644.66212396471</v>
      </c>
      <c r="BL7" s="86">
        <v>1248.769561381</v>
      </c>
      <c r="BM7" s="86">
        <v>0</v>
      </c>
      <c r="BN7" s="86">
        <v>2556.63757755525</v>
      </c>
      <c r="BO7" s="86">
        <v>157.859054197357</v>
      </c>
      <c r="BP7" s="86">
        <v>429.851168875509</v>
      </c>
      <c r="BQ7" s="86">
        <v>333.299976069701</v>
      </c>
      <c r="BR7" s="86">
        <v>0</v>
      </c>
      <c r="BS7" s="258">
        <f t="shared" ref="BS7:BS70" si="39">IFERROR(BN7/BI7,0)</f>
        <v>0.261477096363077</v>
      </c>
      <c r="BT7" s="258">
        <f t="shared" ref="BT7:BT70" si="40">IFERROR(BO7/BJ7,0)</f>
        <v>0.254715279858851</v>
      </c>
      <c r="BU7" s="258">
        <f t="shared" ref="BU7:BU70" si="41">IFERROR(BP7/BK7,0)</f>
        <v>0.261361383965776</v>
      </c>
      <c r="BV7" s="258">
        <f t="shared" ref="BV7:BV70" si="42">IFERROR(BQ7/BL7,0)</f>
        <v>0.266902706774105</v>
      </c>
      <c r="BW7" s="259">
        <f t="shared" ref="BW7:BW70" si="43">IFERROR(SUM(BN7:BQ7)/SUM(BI7:BL7),0)</f>
        <v>0.261657251347339</v>
      </c>
      <c r="BX7" s="258">
        <f t="shared" ref="BX7:BX70" si="44">IFERROR(BR7/BM7,0)</f>
        <v>0</v>
      </c>
      <c r="BY7" s="259">
        <f t="shared" ref="BY7:BY70" si="45">IFERROR(SUM(BN7:BR7)/SUM(BI7:BM7),0)</f>
        <v>0.261657251347339</v>
      </c>
      <c r="BZ7" s="260" t="b">
        <f t="shared" ref="BZ7:BZ70" si="46">CA7=BH7</f>
        <v>1</v>
      </c>
      <c r="CA7" s="252" t="s">
        <v>65</v>
      </c>
      <c r="CB7" s="256">
        <v>1778.52115151515</v>
      </c>
      <c r="CC7" s="256">
        <v>108.671454545455</v>
      </c>
      <c r="CD7" s="256">
        <v>292.159424242424</v>
      </c>
      <c r="CE7" s="256">
        <v>201.374303030303</v>
      </c>
      <c r="CF7" s="256">
        <v>0</v>
      </c>
      <c r="CG7" s="86">
        <f t="shared" ref="CG7:CG70" si="47">SUM(CB7:CE7)</f>
        <v>2380.72633333333</v>
      </c>
      <c r="CH7" s="86">
        <f t="shared" ref="CH7:CH70" si="48">SUM(CB7:CF7)</f>
        <v>2380.72633333333</v>
      </c>
      <c r="CI7" s="17" t="b">
        <f t="shared" si="17"/>
        <v>1</v>
      </c>
      <c r="CJ7" s="254">
        <f t="shared" ref="CJ7:CJ70" si="49">AR7*BS7</f>
        <v>2002.52441085945</v>
      </c>
      <c r="CK7" s="254">
        <f t="shared" ref="CK7:CK70" si="50">AS7*BT7</f>
        <v>122.103836502557</v>
      </c>
      <c r="CL7" s="254">
        <f t="shared" ref="CL7:CL70" si="51">AT7*BU7</f>
        <v>328.603356146455</v>
      </c>
      <c r="CM7" s="254">
        <f t="shared" ref="CM7:CM70" si="52">AU7*BV7</f>
        <v>243.83095549327</v>
      </c>
      <c r="CN7" s="255">
        <f t="shared" ref="CN7:CN70" si="53">SUM(CJ7:CM7)</f>
        <v>2697.06255900173</v>
      </c>
      <c r="CO7" s="254">
        <f t="shared" ref="CO7:CO70" si="54">AW7*BX7</f>
        <v>0</v>
      </c>
      <c r="CP7" s="255">
        <f t="shared" ref="CP7:CP70" si="55">CN7+CO7</f>
        <v>2697.06255900173</v>
      </c>
      <c r="CR7" s="18"/>
      <c r="CS7" s="262" t="s">
        <v>21</v>
      </c>
      <c r="CT7" s="158">
        <v>179547.892534147</v>
      </c>
      <c r="CU7" s="158">
        <v>20571.1862274289</v>
      </c>
      <c r="CV7" s="158">
        <v>11910.0733344725</v>
      </c>
      <c r="CW7" s="158">
        <v>10157.2033333333</v>
      </c>
      <c r="CX7" s="158">
        <v>4187.7766548307</v>
      </c>
      <c r="CY7" s="158">
        <v>199462.357580662</v>
      </c>
      <c r="CZ7" s="158">
        <v>22371.4418826234</v>
      </c>
      <c r="DA7" s="158">
        <v>15107.0248631178</v>
      </c>
      <c r="DB7" s="158">
        <v>15101.7382797278</v>
      </c>
      <c r="DC7" s="158">
        <v>14404.4862710932</v>
      </c>
      <c r="DD7" s="264">
        <v>226374.132084212</v>
      </c>
      <c r="DE7" s="264">
        <v>266447.048877224</v>
      </c>
      <c r="DF7" s="158">
        <f t="shared" si="18"/>
        <v>222186.355429382</v>
      </c>
      <c r="DG7" s="158">
        <f t="shared" si="19"/>
        <v>4187.7766548307</v>
      </c>
      <c r="DH7" s="268">
        <f t="shared" si="20"/>
        <v>226374.132084212</v>
      </c>
      <c r="DI7" s="196">
        <f t="shared" si="21"/>
        <v>252042.562606131</v>
      </c>
      <c r="DJ7" s="196">
        <f t="shared" si="22"/>
        <v>14404.4862710932</v>
      </c>
      <c r="DK7" s="268">
        <f t="shared" si="23"/>
        <v>266447.048877224</v>
      </c>
      <c r="DL7" s="275">
        <f t="shared" si="24"/>
        <v>237114.459017756</v>
      </c>
      <c r="DM7" s="275">
        <f t="shared" si="25"/>
        <v>9296.13146296195</v>
      </c>
      <c r="DN7" s="277">
        <f t="shared" si="26"/>
        <v>246410.590480718</v>
      </c>
      <c r="DO7" s="278">
        <f t="shared" si="27"/>
        <v>0.275203097677358</v>
      </c>
      <c r="DP7" s="278">
        <f t="shared" si="28"/>
        <v>0.251204286188318</v>
      </c>
      <c r="DQ7" s="278">
        <f t="shared" si="29"/>
        <v>0.274759135014433</v>
      </c>
      <c r="DR7" s="278">
        <f t="shared" si="30"/>
        <v>0.255294641558541</v>
      </c>
      <c r="DS7" s="278">
        <f t="shared" si="31"/>
        <v>0.246071819653807</v>
      </c>
      <c r="DT7" s="278">
        <f t="shared" si="32"/>
        <v>0.254796043386532</v>
      </c>
      <c r="DU7" s="282">
        <f t="shared" si="33"/>
        <v>0.255294641558541</v>
      </c>
      <c r="DV7" s="282">
        <f t="shared" si="8"/>
        <v>0.246071819653807</v>
      </c>
      <c r="DW7" s="282">
        <f t="shared" si="9"/>
        <v>0.254946699675367</v>
      </c>
    </row>
    <row r="8" ht="27.6" customHeight="1" spans="1:127">
      <c r="A8" s="234">
        <v>5048</v>
      </c>
      <c r="B8" s="208" t="s">
        <v>93</v>
      </c>
      <c r="C8" s="207" t="s">
        <v>17</v>
      </c>
      <c r="D8" s="209" t="s">
        <v>64</v>
      </c>
      <c r="F8" s="235" t="s">
        <v>65</v>
      </c>
      <c r="G8" s="236">
        <v>39102</v>
      </c>
      <c r="H8" s="237">
        <v>39102</v>
      </c>
      <c r="L8" s="244"/>
      <c r="M8" s="245"/>
      <c r="N8" s="244"/>
      <c r="P8" s="246">
        <f t="shared" si="0"/>
        <v>0</v>
      </c>
      <c r="Q8" s="246">
        <f t="shared" si="1"/>
        <v>0</v>
      </c>
      <c r="R8" s="210">
        <v>4729</v>
      </c>
      <c r="S8" s="220">
        <f t="shared" si="2"/>
        <v>330</v>
      </c>
      <c r="T8" s="113">
        <f t="shared" si="3"/>
        <v>0</v>
      </c>
      <c r="U8" s="113">
        <f t="shared" si="4"/>
        <v>0</v>
      </c>
      <c r="V8" s="113">
        <f t="shared" si="5"/>
        <v>0</v>
      </c>
      <c r="W8" s="113">
        <f t="shared" si="6"/>
        <v>0</v>
      </c>
      <c r="X8" s="118">
        <v>2007</v>
      </c>
      <c r="Y8" s="18" t="s">
        <v>66</v>
      </c>
      <c r="AC8" s="17" t="s">
        <v>94</v>
      </c>
      <c r="AD8" s="252" t="s">
        <v>95</v>
      </c>
      <c r="AH8" s="86">
        <v>28.7458181818182</v>
      </c>
      <c r="AM8" s="86">
        <v>69.6081548043745</v>
      </c>
      <c r="AO8" s="86">
        <v>28.7458181818182</v>
      </c>
      <c r="AP8" s="86">
        <v>69.6081548043745</v>
      </c>
      <c r="AQ8" s="222">
        <f t="shared" si="34"/>
        <v>1.42150542955851</v>
      </c>
      <c r="AR8" s="254">
        <f t="shared" si="35"/>
        <v>0</v>
      </c>
      <c r="AS8" s="254">
        <f t="shared" si="10"/>
        <v>0</v>
      </c>
      <c r="AT8" s="254">
        <f t="shared" si="10"/>
        <v>0</v>
      </c>
      <c r="AU8" s="254">
        <f t="shared" si="10"/>
        <v>49.1769864930964</v>
      </c>
      <c r="AV8" s="255">
        <f t="shared" si="36"/>
        <v>49.1769864930964</v>
      </c>
      <c r="AW8" s="254">
        <f t="shared" si="11"/>
        <v>0</v>
      </c>
      <c r="AX8" s="255">
        <f t="shared" si="37"/>
        <v>49.1769864930964</v>
      </c>
      <c r="AY8" s="222">
        <f t="shared" si="12"/>
        <v>0</v>
      </c>
      <c r="AZ8" s="222">
        <f t="shared" si="13"/>
        <v>0</v>
      </c>
      <c r="BA8" s="222">
        <f t="shared" si="14"/>
        <v>0</v>
      </c>
      <c r="BB8" s="222">
        <f t="shared" si="15"/>
        <v>0.710752714779255</v>
      </c>
      <c r="BC8" s="222">
        <f t="shared" si="16"/>
        <v>0</v>
      </c>
      <c r="BD8" s="222">
        <f t="shared" si="38"/>
        <v>0.710752714779255</v>
      </c>
      <c r="BG8" s="17" t="s">
        <v>94</v>
      </c>
      <c r="BH8" s="252" t="s">
        <v>95</v>
      </c>
      <c r="BI8" s="256"/>
      <c r="BL8" s="86">
        <v>69.6081548043745</v>
      </c>
      <c r="BQ8" s="86">
        <v>18.5767153593111</v>
      </c>
      <c r="BS8" s="258">
        <f t="shared" si="39"/>
        <v>0</v>
      </c>
      <c r="BT8" s="258">
        <f t="shared" si="40"/>
        <v>0</v>
      </c>
      <c r="BU8" s="258">
        <f t="shared" si="41"/>
        <v>0</v>
      </c>
      <c r="BV8" s="258">
        <f t="shared" si="42"/>
        <v>0.266875560938496</v>
      </c>
      <c r="BW8" s="259">
        <f t="shared" si="43"/>
        <v>0.266875560938496</v>
      </c>
      <c r="BX8" s="258">
        <f t="shared" si="44"/>
        <v>0</v>
      </c>
      <c r="BY8" s="259">
        <f t="shared" si="45"/>
        <v>0.266875560938496</v>
      </c>
      <c r="BZ8" s="260" t="b">
        <f t="shared" si="46"/>
        <v>1</v>
      </c>
      <c r="CA8" s="252" t="s">
        <v>95</v>
      </c>
      <c r="CB8" s="256"/>
      <c r="CC8" s="256"/>
      <c r="CD8" s="256"/>
      <c r="CE8" s="256">
        <v>7.29724242424242</v>
      </c>
      <c r="CF8" s="256"/>
      <c r="CG8" s="86">
        <f t="shared" si="47"/>
        <v>7.29724242424242</v>
      </c>
      <c r="CH8" s="86">
        <f t="shared" si="48"/>
        <v>7.29724242424242</v>
      </c>
      <c r="CI8" s="17" t="b">
        <f t="shared" si="17"/>
        <v>1</v>
      </c>
      <c r="CJ8" s="254">
        <f t="shared" si="49"/>
        <v>0</v>
      </c>
      <c r="CK8" s="254">
        <f t="shared" si="50"/>
        <v>0</v>
      </c>
      <c r="CL8" s="254">
        <f t="shared" si="51"/>
        <v>0</v>
      </c>
      <c r="CM8" s="254">
        <f t="shared" si="52"/>
        <v>13.1241358556099</v>
      </c>
      <c r="CN8" s="255">
        <f t="shared" si="53"/>
        <v>13.1241358556099</v>
      </c>
      <c r="CO8" s="254">
        <f t="shared" si="54"/>
        <v>0</v>
      </c>
      <c r="CP8" s="255">
        <f t="shared" si="55"/>
        <v>13.1241358556099</v>
      </c>
      <c r="CR8" s="18"/>
      <c r="CS8" s="262" t="s">
        <v>23</v>
      </c>
      <c r="CT8" s="158">
        <v>33672.9719343661</v>
      </c>
      <c r="CU8" s="158">
        <v>9642.46498899307</v>
      </c>
      <c r="CV8" s="158">
        <v>4790.4534279922</v>
      </c>
      <c r="CW8" s="158">
        <v>3622.99539638538</v>
      </c>
      <c r="CX8" s="158">
        <v>437.175914484317</v>
      </c>
      <c r="CY8" s="158">
        <v>40854.979453861</v>
      </c>
      <c r="CZ8" s="158">
        <v>12313.8369818587</v>
      </c>
      <c r="DA8" s="158">
        <v>6399.66080119813</v>
      </c>
      <c r="DB8" s="158">
        <v>6423.04042926794</v>
      </c>
      <c r="DC8" s="158">
        <v>1153.77867229169</v>
      </c>
      <c r="DD8" s="264">
        <v>52166.0616622211</v>
      </c>
      <c r="DE8" s="264">
        <v>67145.2963384774</v>
      </c>
      <c r="DF8" s="158">
        <f t="shared" si="18"/>
        <v>51728.8857477367</v>
      </c>
      <c r="DG8" s="158">
        <f t="shared" si="19"/>
        <v>437.175914484317</v>
      </c>
      <c r="DH8" s="268">
        <f t="shared" si="20"/>
        <v>52166.0616622211</v>
      </c>
      <c r="DI8" s="196">
        <f t="shared" si="21"/>
        <v>65991.5176661858</v>
      </c>
      <c r="DJ8" s="196">
        <f t="shared" si="22"/>
        <v>1153.77867229169</v>
      </c>
      <c r="DK8" s="268">
        <f t="shared" si="23"/>
        <v>67145.2963384775</v>
      </c>
      <c r="DL8" s="275">
        <f t="shared" si="24"/>
        <v>58860.2017069613</v>
      </c>
      <c r="DM8" s="275">
        <f t="shared" si="25"/>
        <v>795.477293388004</v>
      </c>
      <c r="DN8" s="277">
        <f t="shared" si="26"/>
        <v>59655.6790003493</v>
      </c>
      <c r="DO8" s="278">
        <f t="shared" si="27"/>
        <v>0.266654084014315</v>
      </c>
      <c r="DP8" s="278">
        <f t="shared" si="28"/>
        <v>0.208733110093505</v>
      </c>
      <c r="DQ8" s="278">
        <f t="shared" si="29"/>
        <v>0.266168679252391</v>
      </c>
      <c r="DR8" s="278">
        <f t="shared" si="30"/>
        <v>0.264949075281225</v>
      </c>
      <c r="DS8" s="278">
        <f t="shared" si="31"/>
        <v>0.270950193005822</v>
      </c>
      <c r="DT8" s="278">
        <f t="shared" si="32"/>
        <v>0.265052194368013</v>
      </c>
      <c r="DU8" s="282">
        <f t="shared" si="33"/>
        <v>0.264949075281225</v>
      </c>
      <c r="DV8" s="282">
        <f t="shared" si="8"/>
        <v>0.270950193005822</v>
      </c>
      <c r="DW8" s="282">
        <f t="shared" si="9"/>
        <v>0.26502909704889</v>
      </c>
    </row>
    <row r="9" ht="27.6" customHeight="1" spans="1:127">
      <c r="A9" s="234">
        <v>5061</v>
      </c>
      <c r="B9" s="208" t="s">
        <v>96</v>
      </c>
      <c r="C9" s="207" t="s">
        <v>17</v>
      </c>
      <c r="D9" s="209" t="s">
        <v>64</v>
      </c>
      <c r="F9" s="235" t="s">
        <v>65</v>
      </c>
      <c r="G9" s="236">
        <v>39501</v>
      </c>
      <c r="H9" s="237">
        <v>39501</v>
      </c>
      <c r="L9" s="244"/>
      <c r="M9" s="245"/>
      <c r="N9" s="244"/>
      <c r="P9" s="246">
        <f t="shared" si="0"/>
        <v>0</v>
      </c>
      <c r="Q9" s="246">
        <f t="shared" si="1"/>
        <v>0</v>
      </c>
      <c r="R9" s="210">
        <v>4330</v>
      </c>
      <c r="S9" s="220">
        <f t="shared" si="2"/>
        <v>330</v>
      </c>
      <c r="T9" s="113">
        <f t="shared" si="3"/>
        <v>0</v>
      </c>
      <c r="U9" s="113">
        <f t="shared" si="4"/>
        <v>0</v>
      </c>
      <c r="V9" s="113">
        <f t="shared" si="5"/>
        <v>0</v>
      </c>
      <c r="W9" s="113">
        <f t="shared" si="6"/>
        <v>0</v>
      </c>
      <c r="X9" s="118">
        <v>2008</v>
      </c>
      <c r="Y9" s="18" t="s">
        <v>66</v>
      </c>
      <c r="AC9" s="17" t="s">
        <v>97</v>
      </c>
      <c r="AD9" s="252" t="s">
        <v>98</v>
      </c>
      <c r="AE9" s="86">
        <v>215.60103030303</v>
      </c>
      <c r="AG9" s="86">
        <v>5.29163636363636</v>
      </c>
      <c r="AJ9" s="86">
        <v>464.074180092709</v>
      </c>
      <c r="AL9" s="86">
        <v>12.6332160224002</v>
      </c>
      <c r="AO9" s="86">
        <v>220.892666666667</v>
      </c>
      <c r="AP9" s="86">
        <v>476.707396115109</v>
      </c>
      <c r="AQ9" s="222">
        <f t="shared" si="34"/>
        <v>1.15809516589554</v>
      </c>
      <c r="AR9" s="254">
        <f t="shared" si="35"/>
        <v>339.837605197869</v>
      </c>
      <c r="AS9" s="254">
        <f t="shared" si="10"/>
        <v>0</v>
      </c>
      <c r="AT9" s="254">
        <f t="shared" si="10"/>
        <v>8.96242619301828</v>
      </c>
      <c r="AU9" s="254">
        <f t="shared" si="10"/>
        <v>0</v>
      </c>
      <c r="AV9" s="255">
        <f t="shared" si="36"/>
        <v>348.800031390888</v>
      </c>
      <c r="AW9" s="254">
        <f t="shared" si="11"/>
        <v>0</v>
      </c>
      <c r="AX9" s="255">
        <f t="shared" si="37"/>
        <v>348.800031390888</v>
      </c>
      <c r="AY9" s="222">
        <f t="shared" si="12"/>
        <v>0.576233679033089</v>
      </c>
      <c r="AZ9" s="222">
        <f t="shared" si="13"/>
        <v>0</v>
      </c>
      <c r="BA9" s="222">
        <f t="shared" si="14"/>
        <v>0.693696538675116</v>
      </c>
      <c r="BB9" s="222">
        <f t="shared" si="15"/>
        <v>0</v>
      </c>
      <c r="BC9" s="222">
        <f t="shared" si="16"/>
        <v>0</v>
      </c>
      <c r="BD9" s="222">
        <f t="shared" si="38"/>
        <v>0.579047582947769</v>
      </c>
      <c r="BG9" s="17" t="s">
        <v>97</v>
      </c>
      <c r="BH9" s="252" t="s">
        <v>98</v>
      </c>
      <c r="BI9" s="256">
        <v>464.074180092709</v>
      </c>
      <c r="BK9" s="86">
        <v>12.6332160224002</v>
      </c>
      <c r="BN9" s="86">
        <v>123.85151580196</v>
      </c>
      <c r="BP9" s="86">
        <v>3.37149661243523</v>
      </c>
      <c r="BS9" s="258">
        <f t="shared" si="39"/>
        <v>0.266878704127038</v>
      </c>
      <c r="BT9" s="258">
        <f t="shared" si="40"/>
        <v>0</v>
      </c>
      <c r="BU9" s="258">
        <f t="shared" si="41"/>
        <v>0.266875560938495</v>
      </c>
      <c r="BV9" s="258">
        <f t="shared" si="42"/>
        <v>0</v>
      </c>
      <c r="BW9" s="259">
        <f t="shared" si="43"/>
        <v>0.266878620829443</v>
      </c>
      <c r="BX9" s="258">
        <f t="shared" si="44"/>
        <v>0</v>
      </c>
      <c r="BY9" s="259">
        <f t="shared" si="45"/>
        <v>0.266878620829443</v>
      </c>
      <c r="BZ9" s="260" t="b">
        <f t="shared" si="46"/>
        <v>1</v>
      </c>
      <c r="CA9" s="252" t="s">
        <v>98</v>
      </c>
      <c r="CB9" s="256">
        <v>71.8734545454545</v>
      </c>
      <c r="CC9" s="256"/>
      <c r="CD9" s="256">
        <v>1.48993939393939</v>
      </c>
      <c r="CE9" s="256"/>
      <c r="CF9" s="256"/>
      <c r="CG9" s="86">
        <f t="shared" si="47"/>
        <v>73.3633939393939</v>
      </c>
      <c r="CH9" s="86">
        <f t="shared" si="48"/>
        <v>73.3633939393939</v>
      </c>
      <c r="CI9" s="17" t="b">
        <f t="shared" si="17"/>
        <v>1</v>
      </c>
      <c r="CJ9" s="254">
        <f t="shared" si="49"/>
        <v>90.6954196888435</v>
      </c>
      <c r="CK9" s="254">
        <f t="shared" si="50"/>
        <v>0</v>
      </c>
      <c r="CL9" s="254">
        <f t="shared" si="51"/>
        <v>2.39185251763161</v>
      </c>
      <c r="CM9" s="254">
        <f t="shared" si="52"/>
        <v>0</v>
      </c>
      <c r="CN9" s="255">
        <f t="shared" si="53"/>
        <v>93.0872722064751</v>
      </c>
      <c r="CO9" s="254">
        <f t="shared" si="54"/>
        <v>0</v>
      </c>
      <c r="CP9" s="255">
        <f t="shared" si="55"/>
        <v>93.0872722064751</v>
      </c>
      <c r="CR9" s="18"/>
      <c r="CS9" s="262" t="s">
        <v>25</v>
      </c>
      <c r="CT9" s="158">
        <v>15514.2461818182</v>
      </c>
      <c r="CU9" s="158">
        <v>3554.67075757576</v>
      </c>
      <c r="CV9" s="158">
        <v>2015.02363636364</v>
      </c>
      <c r="CW9" s="158">
        <v>1062.11533333333</v>
      </c>
      <c r="CX9" s="158">
        <v>0</v>
      </c>
      <c r="CY9" s="158">
        <v>17048.2046779086</v>
      </c>
      <c r="CZ9" s="158">
        <v>3877.80068263447</v>
      </c>
      <c r="DA9" s="158">
        <v>2411.00775868493</v>
      </c>
      <c r="DB9" s="158">
        <v>1499.18034177693</v>
      </c>
      <c r="DC9" s="158">
        <v>0</v>
      </c>
      <c r="DD9" s="264">
        <v>22146.0559090909</v>
      </c>
      <c r="DE9" s="264">
        <v>24836.1934610049</v>
      </c>
      <c r="DF9" s="158">
        <f t="shared" si="18"/>
        <v>22146.0559090909</v>
      </c>
      <c r="DG9" s="158">
        <f t="shared" si="19"/>
        <v>0</v>
      </c>
      <c r="DH9" s="268">
        <f t="shared" si="20"/>
        <v>22146.0559090909</v>
      </c>
      <c r="DI9" s="196">
        <f t="shared" si="21"/>
        <v>24836.1934610049</v>
      </c>
      <c r="DJ9" s="196">
        <f t="shared" si="22"/>
        <v>0</v>
      </c>
      <c r="DK9" s="268">
        <f t="shared" si="23"/>
        <v>24836.1934610049</v>
      </c>
      <c r="DL9" s="275">
        <f t="shared" si="24"/>
        <v>23491.1246850479</v>
      </c>
      <c r="DM9" s="275">
        <f t="shared" si="25"/>
        <v>0</v>
      </c>
      <c r="DN9" s="277">
        <f t="shared" si="26"/>
        <v>23491.1246850479</v>
      </c>
      <c r="DO9" s="278">
        <f t="shared" si="27"/>
        <v>0.281157287128676</v>
      </c>
      <c r="DP9" s="278" t="str">
        <f t="shared" si="28"/>
        <v/>
      </c>
      <c r="DQ9" s="278">
        <f t="shared" si="29"/>
        <v>0.281157287128676</v>
      </c>
      <c r="DR9" s="278">
        <f t="shared" si="30"/>
        <v>0.265862166663183</v>
      </c>
      <c r="DS9" s="278" t="str">
        <f t="shared" si="31"/>
        <v/>
      </c>
      <c r="DT9" s="278">
        <f t="shared" si="32"/>
        <v>0.265862166663183</v>
      </c>
      <c r="DU9" s="282">
        <f t="shared" si="33"/>
        <v>0.265862166663183</v>
      </c>
      <c r="DV9" s="282" t="str">
        <f t="shared" si="8"/>
        <v/>
      </c>
      <c r="DW9" s="282">
        <f t="shared" si="9"/>
        <v>0.265862166663183</v>
      </c>
    </row>
    <row r="10" ht="27.6" customHeight="1" spans="1:127">
      <c r="A10" s="234">
        <v>5079</v>
      </c>
      <c r="B10" s="208" t="s">
        <v>99</v>
      </c>
      <c r="C10" s="207" t="s">
        <v>17</v>
      </c>
      <c r="D10" s="209" t="s">
        <v>64</v>
      </c>
      <c r="F10" s="235" t="s">
        <v>65</v>
      </c>
      <c r="G10" s="236">
        <v>39683</v>
      </c>
      <c r="H10" s="237">
        <v>39683</v>
      </c>
      <c r="L10" s="244"/>
      <c r="M10" s="245"/>
      <c r="N10" s="244"/>
      <c r="P10" s="246">
        <f t="shared" si="0"/>
        <v>0</v>
      </c>
      <c r="Q10" s="246">
        <f t="shared" si="1"/>
        <v>0</v>
      </c>
      <c r="R10" s="210">
        <v>4148</v>
      </c>
      <c r="S10" s="220">
        <f t="shared" si="2"/>
        <v>330</v>
      </c>
      <c r="T10" s="113">
        <f t="shared" si="3"/>
        <v>0</v>
      </c>
      <c r="U10" s="113">
        <f t="shared" si="4"/>
        <v>0</v>
      </c>
      <c r="V10" s="113">
        <f t="shared" si="5"/>
        <v>0</v>
      </c>
      <c r="W10" s="113">
        <f t="shared" si="6"/>
        <v>0</v>
      </c>
      <c r="X10" s="118">
        <v>2008</v>
      </c>
      <c r="Y10" s="18" t="s">
        <v>66</v>
      </c>
      <c r="AC10" s="17" t="s">
        <v>100</v>
      </c>
      <c r="AD10" s="251" t="s">
        <v>19</v>
      </c>
      <c r="AE10" s="86">
        <v>21067.1285958969</v>
      </c>
      <c r="AF10" s="86">
        <v>4035.40906060606</v>
      </c>
      <c r="AG10" s="86">
        <v>6138.86278787879</v>
      </c>
      <c r="AH10" s="86">
        <v>4645.59175343497</v>
      </c>
      <c r="AI10" s="86">
        <v>226.879011733801</v>
      </c>
      <c r="AJ10" s="86">
        <v>27397.2944957277</v>
      </c>
      <c r="AK10" s="86">
        <v>5069.60541996407</v>
      </c>
      <c r="AL10" s="86">
        <v>8604.70126610836</v>
      </c>
      <c r="AM10" s="86">
        <v>8169.47224443939</v>
      </c>
      <c r="AN10" s="86">
        <v>668.11680017672</v>
      </c>
      <c r="AO10" s="86">
        <v>36113.8712095505</v>
      </c>
      <c r="AP10" s="86">
        <v>49909.1902264163</v>
      </c>
      <c r="AQ10" s="222">
        <f t="shared" si="34"/>
        <v>0.381995021713916</v>
      </c>
      <c r="AR10" s="254">
        <f t="shared" si="35"/>
        <v>24232.2115458123</v>
      </c>
      <c r="AS10" s="254">
        <f t="shared" si="10"/>
        <v>4552.50724028507</v>
      </c>
      <c r="AT10" s="254">
        <f t="shared" si="10"/>
        <v>7371.78202699358</v>
      </c>
      <c r="AU10" s="254">
        <f t="shared" si="10"/>
        <v>6407.53199893718</v>
      </c>
      <c r="AV10" s="255">
        <f t="shared" si="36"/>
        <v>42564.0328120281</v>
      </c>
      <c r="AW10" s="254">
        <f t="shared" si="11"/>
        <v>447.49790595526</v>
      </c>
      <c r="AX10" s="255">
        <f t="shared" si="37"/>
        <v>43011.5307179834</v>
      </c>
      <c r="AY10" s="222">
        <f t="shared" si="12"/>
        <v>0.150237984996771</v>
      </c>
      <c r="AZ10" s="222">
        <f t="shared" si="13"/>
        <v>0.12814021377088</v>
      </c>
      <c r="BA10" s="222">
        <f t="shared" si="14"/>
        <v>0.200838377027939</v>
      </c>
      <c r="BB10" s="222">
        <f t="shared" si="15"/>
        <v>0.379271433870491</v>
      </c>
      <c r="BC10" s="222">
        <f t="shared" si="16"/>
        <v>0.972407683441047</v>
      </c>
      <c r="BD10" s="222">
        <f t="shared" si="38"/>
        <v>0.190997510856957</v>
      </c>
      <c r="BG10" s="17" t="s">
        <v>100</v>
      </c>
      <c r="BH10" s="251" t="s">
        <v>19</v>
      </c>
      <c r="BI10" s="256">
        <v>27397.2944957277</v>
      </c>
      <c r="BJ10" s="86">
        <v>5069.60541996407</v>
      </c>
      <c r="BK10" s="86">
        <v>8604.70126610836</v>
      </c>
      <c r="BL10" s="86">
        <v>8169.47224443939</v>
      </c>
      <c r="BM10" s="86">
        <v>668.11680017672</v>
      </c>
      <c r="BN10" s="86">
        <v>6813.50515350249</v>
      </c>
      <c r="BO10" s="86">
        <v>1236.41022483462</v>
      </c>
      <c r="BP10" s="86">
        <v>2124.4110901542</v>
      </c>
      <c r="BQ10" s="86">
        <v>2042.98924406305</v>
      </c>
      <c r="BR10" s="86">
        <v>172.954267273382</v>
      </c>
      <c r="BS10" s="258">
        <f t="shared" si="39"/>
        <v>0.248692627462357</v>
      </c>
      <c r="BT10" s="258">
        <f t="shared" si="40"/>
        <v>0.24388687529125</v>
      </c>
      <c r="BU10" s="258">
        <f t="shared" si="41"/>
        <v>0.246889580992392</v>
      </c>
      <c r="BV10" s="258">
        <f t="shared" si="42"/>
        <v>0.250076037096965</v>
      </c>
      <c r="BW10" s="259">
        <f t="shared" si="43"/>
        <v>0.248112294522889</v>
      </c>
      <c r="BX10" s="258">
        <f t="shared" si="44"/>
        <v>0.258868310492469</v>
      </c>
      <c r="BY10" s="259">
        <f t="shared" si="45"/>
        <v>0.248256281530886</v>
      </c>
      <c r="BZ10" s="260" t="b">
        <f t="shared" si="46"/>
        <v>1</v>
      </c>
      <c r="CA10" s="251" t="s">
        <v>19</v>
      </c>
      <c r="CB10" s="256">
        <v>5030.19674364766</v>
      </c>
      <c r="CC10" s="256">
        <v>920.959666666667</v>
      </c>
      <c r="CD10" s="256">
        <v>1483.91139393939</v>
      </c>
      <c r="CE10" s="256">
        <v>948.724230001882</v>
      </c>
      <c r="CF10" s="256">
        <v>33.837346856966</v>
      </c>
      <c r="CG10" s="86">
        <f t="shared" si="47"/>
        <v>8383.7920342556</v>
      </c>
      <c r="CH10" s="86">
        <f t="shared" si="48"/>
        <v>8417.62938111257</v>
      </c>
      <c r="CI10" s="17" t="b">
        <f t="shared" si="17"/>
        <v>1</v>
      </c>
      <c r="CJ10" s="254">
        <f t="shared" si="49"/>
        <v>6026.37235855172</v>
      </c>
      <c r="CK10" s="254">
        <f t="shared" si="50"/>
        <v>1110.29676557391</v>
      </c>
      <c r="CL10" s="254">
        <f t="shared" si="51"/>
        <v>1820.01617581169</v>
      </c>
      <c r="CM10" s="254">
        <f t="shared" si="52"/>
        <v>1602.3702098662</v>
      </c>
      <c r="CN10" s="255">
        <f t="shared" si="53"/>
        <v>10559.0555098035</v>
      </c>
      <c r="CO10" s="254">
        <f t="shared" si="54"/>
        <v>115.843026863556</v>
      </c>
      <c r="CP10" s="255">
        <f t="shared" si="55"/>
        <v>10674.8985366671</v>
      </c>
      <c r="CR10" s="18"/>
      <c r="CS10" s="262" t="s">
        <v>27</v>
      </c>
      <c r="CT10" s="158">
        <v>12203.8648484849</v>
      </c>
      <c r="CU10" s="158">
        <v>5023.87924242424</v>
      </c>
      <c r="CV10" s="158">
        <v>1765.77506060606</v>
      </c>
      <c r="CW10" s="158">
        <v>1366.72954545455</v>
      </c>
      <c r="CX10" s="158">
        <v>21.5240538461538</v>
      </c>
      <c r="CY10" s="158">
        <v>13133.9063791686</v>
      </c>
      <c r="CZ10" s="158">
        <v>5633.47641917808</v>
      </c>
      <c r="DA10" s="158">
        <v>2369.32179166393</v>
      </c>
      <c r="DB10" s="158">
        <v>2148.26956098175</v>
      </c>
      <c r="DC10" s="158">
        <v>102.145866977817</v>
      </c>
      <c r="DD10" s="264">
        <v>20381.7727508159</v>
      </c>
      <c r="DE10" s="264">
        <v>23387.1200179702</v>
      </c>
      <c r="DF10" s="158">
        <f t="shared" si="18"/>
        <v>20360.2486969697</v>
      </c>
      <c r="DG10" s="158">
        <f t="shared" si="19"/>
        <v>21.5240538461538</v>
      </c>
      <c r="DH10" s="268">
        <f t="shared" si="20"/>
        <v>20381.7727508159</v>
      </c>
      <c r="DI10" s="196">
        <f t="shared" si="21"/>
        <v>23284.9741509924</v>
      </c>
      <c r="DJ10" s="196">
        <f t="shared" si="22"/>
        <v>102.145866977817</v>
      </c>
      <c r="DK10" s="268">
        <f t="shared" si="23"/>
        <v>23387.1200179702</v>
      </c>
      <c r="DL10" s="275">
        <f t="shared" si="24"/>
        <v>21822.6114239811</v>
      </c>
      <c r="DM10" s="275">
        <f t="shared" si="25"/>
        <v>61.8349604119854</v>
      </c>
      <c r="DN10" s="277">
        <f t="shared" si="26"/>
        <v>21884.446384393</v>
      </c>
      <c r="DO10" s="278">
        <f t="shared" si="27"/>
        <v>0.226193958186261</v>
      </c>
      <c r="DP10" s="278">
        <f t="shared" si="28"/>
        <v>0.12907348379827</v>
      </c>
      <c r="DQ10" s="278">
        <f t="shared" si="29"/>
        <v>0.22609139466807</v>
      </c>
      <c r="DR10" s="278">
        <f t="shared" si="30"/>
        <v>0.247235697357712</v>
      </c>
      <c r="DS10" s="278">
        <f t="shared" si="31"/>
        <v>0.231694968421638</v>
      </c>
      <c r="DT10" s="278">
        <f t="shared" si="32"/>
        <v>0.247167821482896</v>
      </c>
      <c r="DU10" s="282">
        <f t="shared" si="33"/>
        <v>0.247235697357712</v>
      </c>
      <c r="DV10" s="282">
        <f t="shared" si="8"/>
        <v>0.231694968421638</v>
      </c>
      <c r="DW10" s="282">
        <f t="shared" si="9"/>
        <v>0.247191786703467</v>
      </c>
    </row>
    <row r="11" ht="27.6" customHeight="1" spans="1:127">
      <c r="A11" s="234">
        <v>5083</v>
      </c>
      <c r="B11" s="208" t="s">
        <v>101</v>
      </c>
      <c r="C11" s="207" t="s">
        <v>17</v>
      </c>
      <c r="D11" s="209" t="s">
        <v>64</v>
      </c>
      <c r="F11" s="235" t="s">
        <v>65</v>
      </c>
      <c r="G11" s="236">
        <v>39767</v>
      </c>
      <c r="H11" s="237">
        <v>39767</v>
      </c>
      <c r="L11" s="244"/>
      <c r="M11" s="245"/>
      <c r="N11" s="244"/>
      <c r="P11" s="246">
        <f t="shared" si="0"/>
        <v>0</v>
      </c>
      <c r="Q11" s="246">
        <f t="shared" si="1"/>
        <v>0</v>
      </c>
      <c r="R11" s="210">
        <v>4064</v>
      </c>
      <c r="S11" s="220">
        <f t="shared" si="2"/>
        <v>330</v>
      </c>
      <c r="T11" s="113">
        <f t="shared" si="3"/>
        <v>0</v>
      </c>
      <c r="U11" s="113">
        <f t="shared" si="4"/>
        <v>0</v>
      </c>
      <c r="V11" s="113">
        <f t="shared" si="5"/>
        <v>0</v>
      </c>
      <c r="W11" s="113">
        <f t="shared" si="6"/>
        <v>0</v>
      </c>
      <c r="X11" s="118">
        <v>2008</v>
      </c>
      <c r="Y11" s="18" t="s">
        <v>66</v>
      </c>
      <c r="AB11" s="18" t="s">
        <v>65</v>
      </c>
      <c r="AC11" s="17" t="s">
        <v>102</v>
      </c>
      <c r="AD11" s="252" t="s">
        <v>65</v>
      </c>
      <c r="AE11" s="86">
        <v>20154.1614848485</v>
      </c>
      <c r="AF11" s="86">
        <v>4033.73015151515</v>
      </c>
      <c r="AG11" s="86">
        <v>6138.86278787879</v>
      </c>
      <c r="AH11" s="86">
        <v>4496.54518181818</v>
      </c>
      <c r="AI11" s="86">
        <v>226.879011733801</v>
      </c>
      <c r="AJ11" s="86">
        <v>25736.2374872234</v>
      </c>
      <c r="AK11" s="86">
        <v>5065.40470684932</v>
      </c>
      <c r="AL11" s="86">
        <v>8604.70126610836</v>
      </c>
      <c r="AM11" s="86">
        <v>7911.77801624643</v>
      </c>
      <c r="AN11" s="86">
        <v>668.11680017672</v>
      </c>
      <c r="AO11" s="86">
        <v>35050.1786177944</v>
      </c>
      <c r="AP11" s="86">
        <v>47986.2382766042</v>
      </c>
      <c r="AQ11" s="222">
        <f t="shared" si="34"/>
        <v>0.369072574490173</v>
      </c>
      <c r="AR11" s="254">
        <f t="shared" si="35"/>
        <v>22945.1994860359</v>
      </c>
      <c r="AS11" s="254">
        <f t="shared" si="10"/>
        <v>4549.56742918224</v>
      </c>
      <c r="AT11" s="254">
        <f t="shared" si="10"/>
        <v>7371.78202699358</v>
      </c>
      <c r="AU11" s="254">
        <f t="shared" si="10"/>
        <v>6204.1615990323</v>
      </c>
      <c r="AV11" s="255">
        <f t="shared" si="36"/>
        <v>41070.7105412441</v>
      </c>
      <c r="AW11" s="254">
        <f t="shared" si="11"/>
        <v>447.49790595526</v>
      </c>
      <c r="AX11" s="255">
        <f t="shared" si="37"/>
        <v>41518.2084471993</v>
      </c>
      <c r="AY11" s="222">
        <f t="shared" si="12"/>
        <v>0.138484451624827</v>
      </c>
      <c r="AZ11" s="222">
        <f t="shared" si="13"/>
        <v>0.127880958391162</v>
      </c>
      <c r="BA11" s="222">
        <f t="shared" si="14"/>
        <v>0.200838377027939</v>
      </c>
      <c r="BB11" s="222">
        <f t="shared" si="15"/>
        <v>0.379761872318972</v>
      </c>
      <c r="BC11" s="222">
        <f t="shared" si="16"/>
        <v>0.972407683441047</v>
      </c>
      <c r="BD11" s="222">
        <f t="shared" si="38"/>
        <v>0.184536287245087</v>
      </c>
      <c r="BG11" s="17" t="s">
        <v>102</v>
      </c>
      <c r="BH11" s="252" t="s">
        <v>65</v>
      </c>
      <c r="BI11" s="256">
        <v>25736.2374872234</v>
      </c>
      <c r="BJ11" s="86">
        <v>5065.40470684932</v>
      </c>
      <c r="BK11" s="86">
        <v>8604.70126610836</v>
      </c>
      <c r="BL11" s="86">
        <v>7911.77801624643</v>
      </c>
      <c r="BM11" s="86">
        <v>668.11680017672</v>
      </c>
      <c r="BN11" s="86">
        <v>6402.99550719063</v>
      </c>
      <c r="BO11" s="86">
        <v>1235.45035723512</v>
      </c>
      <c r="BP11" s="86">
        <v>2124.4110901542</v>
      </c>
      <c r="BQ11" s="86">
        <v>1975.74330339325</v>
      </c>
      <c r="BR11" s="86">
        <v>172.954267273382</v>
      </c>
      <c r="BS11" s="258">
        <f t="shared" si="39"/>
        <v>0.248792991219845</v>
      </c>
      <c r="BT11" s="258">
        <f t="shared" si="40"/>
        <v>0.243899634626346</v>
      </c>
      <c r="BU11" s="258">
        <f t="shared" si="41"/>
        <v>0.246889580992392</v>
      </c>
      <c r="BV11" s="258">
        <f t="shared" si="42"/>
        <v>0.249721781796224</v>
      </c>
      <c r="BW11" s="259">
        <f t="shared" si="43"/>
        <v>0.248078323731026</v>
      </c>
      <c r="BX11" s="258">
        <f t="shared" si="44"/>
        <v>0.258868310492469</v>
      </c>
      <c r="BY11" s="259">
        <f t="shared" si="45"/>
        <v>0.248228553707117</v>
      </c>
      <c r="BZ11" s="260" t="b">
        <f t="shared" si="46"/>
        <v>1</v>
      </c>
      <c r="CA11" s="252" t="s">
        <v>65</v>
      </c>
      <c r="CB11" s="256">
        <v>4843.98403030303</v>
      </c>
      <c r="CC11" s="256">
        <v>920.563151515152</v>
      </c>
      <c r="CD11" s="256">
        <v>1483.91139393939</v>
      </c>
      <c r="CE11" s="256">
        <v>919.218151515152</v>
      </c>
      <c r="CF11" s="256">
        <v>33.837346856966</v>
      </c>
      <c r="CG11" s="86">
        <f t="shared" si="47"/>
        <v>8167.67672727272</v>
      </c>
      <c r="CH11" s="86">
        <f t="shared" si="48"/>
        <v>8201.51407412969</v>
      </c>
      <c r="CI11" s="17" t="b">
        <f t="shared" si="17"/>
        <v>1</v>
      </c>
      <c r="CJ11" s="254">
        <f t="shared" si="49"/>
        <v>5708.60481426695</v>
      </c>
      <c r="CK11" s="254">
        <f t="shared" si="50"/>
        <v>1109.63783368547</v>
      </c>
      <c r="CL11" s="254">
        <f t="shared" si="51"/>
        <v>1820.01617581169</v>
      </c>
      <c r="CM11" s="254">
        <f t="shared" si="52"/>
        <v>1549.31428906206</v>
      </c>
      <c r="CN11" s="255">
        <f t="shared" si="53"/>
        <v>10187.5731128262</v>
      </c>
      <c r="CO11" s="254">
        <f t="shared" si="54"/>
        <v>115.843026863556</v>
      </c>
      <c r="CP11" s="255">
        <f t="shared" si="55"/>
        <v>10303.4161396897</v>
      </c>
      <c r="CR11" s="18"/>
      <c r="CS11" s="262" t="s">
        <v>29</v>
      </c>
      <c r="CT11" s="158">
        <v>3885.62648484848</v>
      </c>
      <c r="CU11" s="158">
        <v>2768.82684848485</v>
      </c>
      <c r="CV11" s="158">
        <v>2013.66018181818</v>
      </c>
      <c r="CW11" s="158">
        <v>1179.34051515152</v>
      </c>
      <c r="CX11" s="158">
        <v>1.62623868778281</v>
      </c>
      <c r="CY11" s="158">
        <v>5684.82740345758</v>
      </c>
      <c r="CZ11" s="158">
        <v>4146.54492297853</v>
      </c>
      <c r="DA11" s="158">
        <v>3019.97914472635</v>
      </c>
      <c r="DB11" s="158">
        <v>1861.95281693286</v>
      </c>
      <c r="DC11" s="158">
        <v>34.5934781299231</v>
      </c>
      <c r="DD11" s="264">
        <v>9849.08026899081</v>
      </c>
      <c r="DE11" s="264">
        <v>14747.8977662252</v>
      </c>
      <c r="DF11" s="158">
        <f t="shared" si="18"/>
        <v>9847.45403030303</v>
      </c>
      <c r="DG11" s="158">
        <f t="shared" si="19"/>
        <v>1.62623868778281</v>
      </c>
      <c r="DH11" s="268">
        <f t="shared" si="20"/>
        <v>9849.08026899081</v>
      </c>
      <c r="DI11" s="196">
        <f t="shared" si="21"/>
        <v>14713.3042880953</v>
      </c>
      <c r="DJ11" s="196">
        <f t="shared" si="22"/>
        <v>34.5934781299231</v>
      </c>
      <c r="DK11" s="268">
        <f t="shared" si="23"/>
        <v>14747.8977662252</v>
      </c>
      <c r="DL11" s="275">
        <f t="shared" si="24"/>
        <v>12280.3791591992</v>
      </c>
      <c r="DM11" s="275">
        <f t="shared" si="25"/>
        <v>18.109858408853</v>
      </c>
      <c r="DN11" s="277">
        <f t="shared" si="26"/>
        <v>12298.489017608</v>
      </c>
      <c r="DO11" s="278">
        <f t="shared" si="27"/>
        <v>0.322920159307875</v>
      </c>
      <c r="DP11" s="278">
        <f t="shared" si="28"/>
        <v>0.240934801989897</v>
      </c>
      <c r="DQ11" s="278">
        <f t="shared" si="29"/>
        <v>0.322906622230679</v>
      </c>
      <c r="DR11" s="278">
        <f t="shared" si="30"/>
        <v>0.275521132511729</v>
      </c>
      <c r="DS11" s="278">
        <f t="shared" si="31"/>
        <v>0.26667541028741</v>
      </c>
      <c r="DT11" s="278">
        <f t="shared" si="32"/>
        <v>0.275500383500367</v>
      </c>
      <c r="DU11" s="282">
        <f t="shared" si="33"/>
        <v>0.275521132511729</v>
      </c>
      <c r="DV11" s="282">
        <f t="shared" si="8"/>
        <v>0.26667541028741</v>
      </c>
      <c r="DW11" s="282">
        <f t="shared" si="9"/>
        <v>0.275508106946005</v>
      </c>
    </row>
    <row r="12" ht="27.6" customHeight="1" spans="1:127">
      <c r="A12" s="234">
        <v>5151</v>
      </c>
      <c r="B12" s="208" t="s">
        <v>103</v>
      </c>
      <c r="C12" s="207" t="s">
        <v>33</v>
      </c>
      <c r="D12" s="209" t="s">
        <v>64</v>
      </c>
      <c r="F12" s="235" t="s">
        <v>65</v>
      </c>
      <c r="G12" s="236">
        <v>40375</v>
      </c>
      <c r="H12" s="237">
        <v>40375</v>
      </c>
      <c r="L12" s="244"/>
      <c r="M12" s="245"/>
      <c r="N12" s="244"/>
      <c r="P12" s="246">
        <f t="shared" si="0"/>
        <v>0</v>
      </c>
      <c r="Q12" s="246">
        <f t="shared" si="1"/>
        <v>0</v>
      </c>
      <c r="R12" s="210">
        <v>3456</v>
      </c>
      <c r="S12" s="220">
        <f t="shared" si="2"/>
        <v>330</v>
      </c>
      <c r="T12" s="113">
        <f t="shared" si="3"/>
        <v>0</v>
      </c>
      <c r="U12" s="113">
        <f t="shared" si="4"/>
        <v>0</v>
      </c>
      <c r="V12" s="113">
        <f t="shared" si="5"/>
        <v>0</v>
      </c>
      <c r="W12" s="113">
        <f t="shared" si="6"/>
        <v>0</v>
      </c>
      <c r="X12" s="118">
        <v>2010</v>
      </c>
      <c r="Y12" s="18" t="s">
        <v>66</v>
      </c>
      <c r="AC12" s="17" t="s">
        <v>104</v>
      </c>
      <c r="AD12" s="252" t="s">
        <v>105</v>
      </c>
      <c r="AE12" s="86">
        <v>0</v>
      </c>
      <c r="AG12" s="86">
        <v>0</v>
      </c>
      <c r="AJ12" s="86">
        <v>0</v>
      </c>
      <c r="AL12" s="86">
        <v>0</v>
      </c>
      <c r="AO12" s="86">
        <v>0</v>
      </c>
      <c r="AP12" s="86">
        <v>0</v>
      </c>
      <c r="AQ12" s="222">
        <f t="shared" si="34"/>
        <v>0</v>
      </c>
      <c r="AR12" s="254">
        <f t="shared" si="35"/>
        <v>0</v>
      </c>
      <c r="AS12" s="254">
        <f t="shared" si="10"/>
        <v>0</v>
      </c>
      <c r="AT12" s="254">
        <f t="shared" si="10"/>
        <v>0</v>
      </c>
      <c r="AU12" s="254">
        <f t="shared" si="10"/>
        <v>0</v>
      </c>
      <c r="AV12" s="255">
        <f t="shared" si="36"/>
        <v>0</v>
      </c>
      <c r="AW12" s="254">
        <f t="shared" si="11"/>
        <v>0</v>
      </c>
      <c r="AX12" s="255">
        <f t="shared" si="37"/>
        <v>0</v>
      </c>
      <c r="AY12" s="222">
        <f t="shared" si="12"/>
        <v>0</v>
      </c>
      <c r="AZ12" s="222">
        <f t="shared" si="13"/>
        <v>0</v>
      </c>
      <c r="BA12" s="222">
        <f t="shared" si="14"/>
        <v>0</v>
      </c>
      <c r="BB12" s="222">
        <f t="shared" si="15"/>
        <v>0</v>
      </c>
      <c r="BC12" s="222">
        <f t="shared" si="16"/>
        <v>0</v>
      </c>
      <c r="BD12" s="222">
        <f t="shared" si="38"/>
        <v>0</v>
      </c>
      <c r="BG12" s="17" t="s">
        <v>104</v>
      </c>
      <c r="BH12" s="252" t="s">
        <v>105</v>
      </c>
      <c r="BI12" s="256">
        <v>0</v>
      </c>
      <c r="BK12" s="86">
        <v>0</v>
      </c>
      <c r="BN12" s="86">
        <v>0</v>
      </c>
      <c r="BP12" s="86">
        <v>0</v>
      </c>
      <c r="BS12" s="258">
        <f t="shared" si="39"/>
        <v>0</v>
      </c>
      <c r="BT12" s="258">
        <f t="shared" si="40"/>
        <v>0</v>
      </c>
      <c r="BU12" s="258">
        <f t="shared" si="41"/>
        <v>0</v>
      </c>
      <c r="BV12" s="258">
        <f t="shared" si="42"/>
        <v>0</v>
      </c>
      <c r="BW12" s="259">
        <f t="shared" si="43"/>
        <v>0</v>
      </c>
      <c r="BX12" s="258">
        <f t="shared" si="44"/>
        <v>0</v>
      </c>
      <c r="BY12" s="259">
        <f t="shared" si="45"/>
        <v>0</v>
      </c>
      <c r="BZ12" s="260" t="b">
        <f t="shared" si="46"/>
        <v>1</v>
      </c>
      <c r="CA12" s="252" t="s">
        <v>105</v>
      </c>
      <c r="CB12" s="256">
        <v>0</v>
      </c>
      <c r="CC12" s="256"/>
      <c r="CD12" s="256">
        <v>0</v>
      </c>
      <c r="CE12" s="256"/>
      <c r="CF12" s="256"/>
      <c r="CG12" s="86">
        <f t="shared" si="47"/>
        <v>0</v>
      </c>
      <c r="CH12" s="86">
        <f t="shared" si="48"/>
        <v>0</v>
      </c>
      <c r="CI12" s="17" t="b">
        <f t="shared" si="17"/>
        <v>1</v>
      </c>
      <c r="CJ12" s="254">
        <f t="shared" si="49"/>
        <v>0</v>
      </c>
      <c r="CK12" s="254">
        <f t="shared" si="50"/>
        <v>0</v>
      </c>
      <c r="CL12" s="254">
        <f t="shared" si="51"/>
        <v>0</v>
      </c>
      <c r="CM12" s="254">
        <f t="shared" si="52"/>
        <v>0</v>
      </c>
      <c r="CN12" s="255">
        <f t="shared" si="53"/>
        <v>0</v>
      </c>
      <c r="CO12" s="254">
        <f t="shared" si="54"/>
        <v>0</v>
      </c>
      <c r="CP12" s="255">
        <f t="shared" si="55"/>
        <v>0</v>
      </c>
      <c r="CR12" s="18"/>
      <c r="CS12" s="262" t="s">
        <v>31</v>
      </c>
      <c r="CT12" s="158">
        <v>126.565333333333</v>
      </c>
      <c r="CU12" s="158">
        <v>1200.20409090909</v>
      </c>
      <c r="CV12" s="158">
        <v>298.046545454545</v>
      </c>
      <c r="CW12" s="158">
        <v>93.0981818181818</v>
      </c>
      <c r="CX12" s="158">
        <v>0</v>
      </c>
      <c r="CY12" s="158">
        <v>174.526878710828</v>
      </c>
      <c r="CZ12" s="158">
        <v>1648.4345098343</v>
      </c>
      <c r="DA12" s="158">
        <v>430.58614122434</v>
      </c>
      <c r="DB12" s="158">
        <v>150.88913701099</v>
      </c>
      <c r="DC12" s="158">
        <v>0</v>
      </c>
      <c r="DD12" s="264">
        <v>1717.91415151515</v>
      </c>
      <c r="DE12" s="264">
        <v>2404.43666678045</v>
      </c>
      <c r="DF12" s="158">
        <f t="shared" si="18"/>
        <v>1717.91415151515</v>
      </c>
      <c r="DG12" s="158">
        <f t="shared" si="19"/>
        <v>0</v>
      </c>
      <c r="DH12" s="268">
        <f t="shared" si="20"/>
        <v>1717.91415151515</v>
      </c>
      <c r="DI12" s="196">
        <f t="shared" si="21"/>
        <v>2404.43666678046</v>
      </c>
      <c r="DJ12" s="196">
        <f t="shared" si="22"/>
        <v>0</v>
      </c>
      <c r="DK12" s="268">
        <f t="shared" si="23"/>
        <v>2404.43666678046</v>
      </c>
      <c r="DL12" s="275">
        <f t="shared" si="24"/>
        <v>2061.1754091478</v>
      </c>
      <c r="DM12" s="275">
        <f t="shared" si="25"/>
        <v>0</v>
      </c>
      <c r="DN12" s="277">
        <f t="shared" si="26"/>
        <v>2061.1754091478</v>
      </c>
      <c r="DO12" s="278">
        <f t="shared" si="27"/>
        <v>0.290164762351779</v>
      </c>
      <c r="DP12" s="278" t="str">
        <f t="shared" si="28"/>
        <v/>
      </c>
      <c r="DQ12" s="278">
        <f t="shared" si="29"/>
        <v>0.290164762351779</v>
      </c>
      <c r="DR12" s="278">
        <f t="shared" si="30"/>
        <v>0.275186885293388</v>
      </c>
      <c r="DS12" s="278" t="str">
        <f t="shared" si="31"/>
        <v/>
      </c>
      <c r="DT12" s="278">
        <f t="shared" si="32"/>
        <v>0.275186885293388</v>
      </c>
      <c r="DU12" s="282">
        <f t="shared" si="33"/>
        <v>0.275186885293388</v>
      </c>
      <c r="DV12" s="282" t="str">
        <f t="shared" si="8"/>
        <v/>
      </c>
      <c r="DW12" s="282">
        <f t="shared" si="9"/>
        <v>0.275186885293388</v>
      </c>
    </row>
    <row r="13" ht="27.6" customHeight="1" spans="1:127">
      <c r="A13" s="234">
        <v>5157</v>
      </c>
      <c r="B13" s="208" t="s">
        <v>106</v>
      </c>
      <c r="C13" s="207" t="s">
        <v>17</v>
      </c>
      <c r="D13" s="209" t="s">
        <v>64</v>
      </c>
      <c r="F13" s="235" t="s">
        <v>65</v>
      </c>
      <c r="G13" s="236">
        <v>40432</v>
      </c>
      <c r="H13" s="237">
        <v>40432</v>
      </c>
      <c r="L13" s="244"/>
      <c r="M13" s="245"/>
      <c r="N13" s="244"/>
      <c r="P13" s="246">
        <f t="shared" si="0"/>
        <v>0</v>
      </c>
      <c r="Q13" s="246">
        <f t="shared" si="1"/>
        <v>0</v>
      </c>
      <c r="R13" s="210">
        <v>3399</v>
      </c>
      <c r="S13" s="220">
        <f t="shared" si="2"/>
        <v>330</v>
      </c>
      <c r="T13" s="113">
        <f t="shared" si="3"/>
        <v>0</v>
      </c>
      <c r="U13" s="113">
        <f t="shared" si="4"/>
        <v>0</v>
      </c>
      <c r="V13" s="113">
        <f t="shared" si="5"/>
        <v>0</v>
      </c>
      <c r="W13" s="113">
        <f t="shared" si="6"/>
        <v>0</v>
      </c>
      <c r="X13" s="118">
        <v>2010</v>
      </c>
      <c r="Y13" s="18" t="s">
        <v>66</v>
      </c>
      <c r="AC13" s="17" t="s">
        <v>107</v>
      </c>
      <c r="AD13" s="252" t="s">
        <v>108</v>
      </c>
      <c r="AE13" s="86">
        <v>20.7070606060606</v>
      </c>
      <c r="AF13" s="86">
        <v>1.67890909090909</v>
      </c>
      <c r="AJ13" s="86">
        <v>39.6417653461673</v>
      </c>
      <c r="AK13" s="86">
        <v>4.20071311475411</v>
      </c>
      <c r="AO13" s="86">
        <v>22.3859696969697</v>
      </c>
      <c r="AP13" s="86">
        <v>43.8424784609215</v>
      </c>
      <c r="AQ13" s="222">
        <f t="shared" si="34"/>
        <v>0.958480202305299</v>
      </c>
      <c r="AR13" s="254">
        <f t="shared" si="35"/>
        <v>30.1744129761139</v>
      </c>
      <c r="AS13" s="254">
        <f t="shared" si="10"/>
        <v>2.9398111028316</v>
      </c>
      <c r="AT13" s="254">
        <f t="shared" si="10"/>
        <v>0</v>
      </c>
      <c r="AU13" s="254">
        <f t="shared" si="10"/>
        <v>0</v>
      </c>
      <c r="AV13" s="255">
        <f t="shared" si="36"/>
        <v>33.1142240789455</v>
      </c>
      <c r="AW13" s="254">
        <f t="shared" si="11"/>
        <v>0</v>
      </c>
      <c r="AX13" s="255">
        <f t="shared" si="37"/>
        <v>33.1142240789455</v>
      </c>
      <c r="AY13" s="222">
        <f t="shared" si="12"/>
        <v>0.457204069189927</v>
      </c>
      <c r="AZ13" s="222">
        <f t="shared" si="13"/>
        <v>0.751024590163939</v>
      </c>
      <c r="BA13" s="222">
        <f t="shared" si="14"/>
        <v>0</v>
      </c>
      <c r="BB13" s="222">
        <f t="shared" si="15"/>
        <v>0</v>
      </c>
      <c r="BC13" s="222">
        <f t="shared" si="16"/>
        <v>0</v>
      </c>
      <c r="BD13" s="222">
        <f t="shared" si="38"/>
        <v>0.479240101152647</v>
      </c>
      <c r="BG13" s="17" t="s">
        <v>107</v>
      </c>
      <c r="BH13" s="252" t="s">
        <v>108</v>
      </c>
      <c r="BI13" s="256">
        <v>39.6417653461673</v>
      </c>
      <c r="BJ13" s="86">
        <v>4.20071311475411</v>
      </c>
      <c r="BN13" s="86">
        <v>9.273506392462</v>
      </c>
      <c r="BO13" s="86">
        <v>0.959867599499373</v>
      </c>
      <c r="BS13" s="258">
        <f t="shared" si="39"/>
        <v>0.233932730076023</v>
      </c>
      <c r="BT13" s="258">
        <f t="shared" si="40"/>
        <v>0.228501107616238</v>
      </c>
      <c r="BU13" s="258">
        <f t="shared" si="41"/>
        <v>0</v>
      </c>
      <c r="BV13" s="258">
        <f t="shared" si="42"/>
        <v>0</v>
      </c>
      <c r="BW13" s="259">
        <f t="shared" si="43"/>
        <v>0.233412305854989</v>
      </c>
      <c r="BX13" s="258">
        <f t="shared" si="44"/>
        <v>0</v>
      </c>
      <c r="BY13" s="259">
        <f t="shared" si="45"/>
        <v>0.233412305854989</v>
      </c>
      <c r="BZ13" s="260" t="b">
        <f t="shared" si="46"/>
        <v>1</v>
      </c>
      <c r="CA13" s="252" t="s">
        <v>108</v>
      </c>
      <c r="CB13" s="256">
        <v>6.7450303030303</v>
      </c>
      <c r="CC13" s="256">
        <v>0.396515151515151</v>
      </c>
      <c r="CD13" s="256"/>
      <c r="CE13" s="256"/>
      <c r="CF13" s="256"/>
      <c r="CG13" s="86">
        <f t="shared" si="47"/>
        <v>7.14154545454545</v>
      </c>
      <c r="CH13" s="86">
        <f t="shared" si="48"/>
        <v>7.14154545454545</v>
      </c>
      <c r="CI13" s="17" t="b">
        <f t="shared" si="17"/>
        <v>1</v>
      </c>
      <c r="CJ13" s="254">
        <f t="shared" si="49"/>
        <v>7.05878280594371</v>
      </c>
      <c r="CK13" s="254">
        <f t="shared" si="50"/>
        <v>0.671750093179536</v>
      </c>
      <c r="CL13" s="254">
        <f t="shared" si="51"/>
        <v>0</v>
      </c>
      <c r="CM13" s="254">
        <f t="shared" si="52"/>
        <v>0</v>
      </c>
      <c r="CN13" s="255">
        <f t="shared" si="53"/>
        <v>7.73053289912325</v>
      </c>
      <c r="CO13" s="254">
        <f t="shared" si="54"/>
        <v>0</v>
      </c>
      <c r="CP13" s="255">
        <f t="shared" si="55"/>
        <v>7.73053289912325</v>
      </c>
      <c r="CR13" s="18"/>
      <c r="CS13" s="262" t="s">
        <v>33</v>
      </c>
      <c r="CT13" s="158">
        <v>3388.94651515151</v>
      </c>
      <c r="CU13" s="158">
        <v>719.791333333333</v>
      </c>
      <c r="CV13" s="158">
        <v>311.517454545455</v>
      </c>
      <c r="CW13" s="158">
        <v>412.855696969697</v>
      </c>
      <c r="CX13" s="158">
        <v>72.2744793856544</v>
      </c>
      <c r="CY13" s="158">
        <v>6829.69203494261</v>
      </c>
      <c r="CZ13" s="158">
        <v>1313.98058851629</v>
      </c>
      <c r="DA13" s="158">
        <v>1045.76432617805</v>
      </c>
      <c r="DB13" s="158">
        <v>1504.54786800519</v>
      </c>
      <c r="DC13" s="158">
        <v>241.084453877255</v>
      </c>
      <c r="DD13" s="264">
        <v>4905.38547938565</v>
      </c>
      <c r="DE13" s="264">
        <v>10935.0692715194</v>
      </c>
      <c r="DF13" s="158">
        <f t="shared" si="18"/>
        <v>4833.111</v>
      </c>
      <c r="DG13" s="158">
        <f t="shared" si="19"/>
        <v>72.2744793856544</v>
      </c>
      <c r="DH13" s="268">
        <f t="shared" si="20"/>
        <v>4905.38547938565</v>
      </c>
      <c r="DI13" s="196">
        <f t="shared" si="21"/>
        <v>10693.9848176421</v>
      </c>
      <c r="DJ13" s="196">
        <f t="shared" si="22"/>
        <v>241.084453877255</v>
      </c>
      <c r="DK13" s="268">
        <f t="shared" si="23"/>
        <v>10935.0692715194</v>
      </c>
      <c r="DL13" s="275">
        <f t="shared" si="24"/>
        <v>7763.54790882107</v>
      </c>
      <c r="DM13" s="275">
        <f t="shared" si="25"/>
        <v>156.679466631455</v>
      </c>
      <c r="DN13" s="277">
        <f t="shared" si="26"/>
        <v>7920.22737545252</v>
      </c>
      <c r="DO13" s="278">
        <f t="shared" si="27"/>
        <v>0.279038183718834</v>
      </c>
      <c r="DP13" s="278">
        <f t="shared" si="28"/>
        <v>0.237046234997446</v>
      </c>
      <c r="DQ13" s="278">
        <f t="shared" si="29"/>
        <v>0.278419486932418</v>
      </c>
      <c r="DR13" s="278">
        <f t="shared" si="30"/>
        <v>0.26086136864465</v>
      </c>
      <c r="DS13" s="278">
        <f t="shared" si="31"/>
        <v>0.266270867957479</v>
      </c>
      <c r="DT13" s="278">
        <f t="shared" si="32"/>
        <v>0.260980631372229</v>
      </c>
      <c r="DU13" s="282">
        <f t="shared" si="33"/>
        <v>0.26086136864465</v>
      </c>
      <c r="DV13" s="282">
        <f t="shared" si="8"/>
        <v>0.266270867957479</v>
      </c>
      <c r="DW13" s="282">
        <f t="shared" si="9"/>
        <v>0.260968380404149</v>
      </c>
    </row>
    <row r="14" ht="27.6" customHeight="1" spans="1:127">
      <c r="A14" s="234">
        <v>5182</v>
      </c>
      <c r="B14" s="208" t="s">
        <v>109</v>
      </c>
      <c r="C14" s="207" t="s">
        <v>21</v>
      </c>
      <c r="D14" s="209" t="s">
        <v>64</v>
      </c>
      <c r="F14" s="235" t="s">
        <v>110</v>
      </c>
      <c r="G14" s="236">
        <v>39527</v>
      </c>
      <c r="H14" s="237">
        <v>39527</v>
      </c>
      <c r="L14" s="244"/>
      <c r="M14" s="245"/>
      <c r="N14" s="244"/>
      <c r="P14" s="246">
        <f t="shared" si="0"/>
        <v>0</v>
      </c>
      <c r="Q14" s="246">
        <f t="shared" si="1"/>
        <v>0</v>
      </c>
      <c r="R14" s="210">
        <v>4304</v>
      </c>
      <c r="S14" s="220">
        <f t="shared" si="2"/>
        <v>330</v>
      </c>
      <c r="T14" s="113">
        <f t="shared" si="3"/>
        <v>0</v>
      </c>
      <c r="U14" s="113">
        <f t="shared" si="4"/>
        <v>0</v>
      </c>
      <c r="V14" s="113">
        <f t="shared" si="5"/>
        <v>0</v>
      </c>
      <c r="W14" s="113">
        <f t="shared" si="6"/>
        <v>0</v>
      </c>
      <c r="X14" s="118">
        <v>2008</v>
      </c>
      <c r="Y14" s="18" t="s">
        <v>66</v>
      </c>
      <c r="AC14" s="17" t="s">
        <v>111</v>
      </c>
      <c r="AD14" s="252" t="s">
        <v>112</v>
      </c>
      <c r="AE14" s="86">
        <v>791.46796969697</v>
      </c>
      <c r="AH14" s="86">
        <v>143.624242424242</v>
      </c>
      <c r="AJ14" s="86">
        <v>1288.03280547945</v>
      </c>
      <c r="AM14" s="86">
        <v>233.733698630137</v>
      </c>
      <c r="AO14" s="86">
        <v>935.092212121212</v>
      </c>
      <c r="AP14" s="86">
        <v>1521.76650410959</v>
      </c>
      <c r="AQ14" s="222">
        <f t="shared" si="34"/>
        <v>0.627397260273974</v>
      </c>
      <c r="AR14" s="254">
        <f t="shared" si="35"/>
        <v>1039.75038758821</v>
      </c>
      <c r="AS14" s="254">
        <f t="shared" si="10"/>
        <v>0</v>
      </c>
      <c r="AT14" s="254">
        <f t="shared" si="10"/>
        <v>0</v>
      </c>
      <c r="AU14" s="254">
        <f t="shared" si="10"/>
        <v>188.67897052719</v>
      </c>
      <c r="AV14" s="255">
        <f t="shared" si="36"/>
        <v>1228.4293581154</v>
      </c>
      <c r="AW14" s="254">
        <f t="shared" si="11"/>
        <v>0</v>
      </c>
      <c r="AX14" s="255">
        <f t="shared" si="37"/>
        <v>1228.4293581154</v>
      </c>
      <c r="AY14" s="222">
        <f t="shared" si="12"/>
        <v>0.313698630136985</v>
      </c>
      <c r="AZ14" s="222">
        <f t="shared" si="13"/>
        <v>0</v>
      </c>
      <c r="BA14" s="222">
        <f t="shared" si="14"/>
        <v>0</v>
      </c>
      <c r="BB14" s="222">
        <f t="shared" si="15"/>
        <v>0.313698630136989</v>
      </c>
      <c r="BC14" s="222">
        <f t="shared" si="16"/>
        <v>0</v>
      </c>
      <c r="BD14" s="222">
        <f t="shared" si="38"/>
        <v>0.313698630136985</v>
      </c>
      <c r="BG14" s="17" t="s">
        <v>111</v>
      </c>
      <c r="BH14" s="252" t="s">
        <v>112</v>
      </c>
      <c r="BI14" s="256">
        <v>1288.03280547945</v>
      </c>
      <c r="BL14" s="86">
        <v>233.733698630137</v>
      </c>
      <c r="BN14" s="86">
        <v>322.835004011262</v>
      </c>
      <c r="BQ14" s="86">
        <v>60.8462229741115</v>
      </c>
      <c r="BS14" s="258">
        <f t="shared" si="39"/>
        <v>0.250641911167078</v>
      </c>
      <c r="BT14" s="258">
        <f t="shared" si="40"/>
        <v>0</v>
      </c>
      <c r="BU14" s="258">
        <f t="shared" si="41"/>
        <v>0</v>
      </c>
      <c r="BV14" s="258">
        <f t="shared" si="42"/>
        <v>0.260322851735621</v>
      </c>
      <c r="BW14" s="259">
        <f t="shared" si="43"/>
        <v>0.252128842335028</v>
      </c>
      <c r="BX14" s="258">
        <f t="shared" si="44"/>
        <v>0</v>
      </c>
      <c r="BY14" s="259">
        <f t="shared" si="45"/>
        <v>0.252128842335028</v>
      </c>
      <c r="BZ14" s="260" t="b">
        <f t="shared" si="46"/>
        <v>1</v>
      </c>
      <c r="CA14" s="252" t="s">
        <v>112</v>
      </c>
      <c r="CB14" s="256">
        <v>165.090757575758</v>
      </c>
      <c r="CC14" s="256"/>
      <c r="CD14" s="256"/>
      <c r="CE14" s="256">
        <v>28.8190909090909</v>
      </c>
      <c r="CF14" s="256"/>
      <c r="CG14" s="86">
        <f t="shared" si="47"/>
        <v>193.909848484849</v>
      </c>
      <c r="CH14" s="86">
        <f t="shared" si="48"/>
        <v>193.909848484849</v>
      </c>
      <c r="CI14" s="17" t="b">
        <f t="shared" si="17"/>
        <v>1</v>
      </c>
      <c r="CJ14" s="254">
        <f t="shared" si="49"/>
        <v>260.605024281819</v>
      </c>
      <c r="CK14" s="254">
        <f t="shared" si="50"/>
        <v>0</v>
      </c>
      <c r="CL14" s="254">
        <f t="shared" si="51"/>
        <v>0</v>
      </c>
      <c r="CM14" s="254">
        <f t="shared" si="52"/>
        <v>49.1174476701792</v>
      </c>
      <c r="CN14" s="255">
        <f t="shared" si="53"/>
        <v>309.722471951998</v>
      </c>
      <c r="CO14" s="254">
        <f t="shared" si="54"/>
        <v>0</v>
      </c>
      <c r="CP14" s="255">
        <f t="shared" si="55"/>
        <v>309.722471951998</v>
      </c>
      <c r="CR14" s="18"/>
      <c r="CS14" s="262" t="s">
        <v>34</v>
      </c>
      <c r="CT14" s="158">
        <v>15370.9726474307</v>
      </c>
      <c r="CU14" s="158">
        <v>736.322124646735</v>
      </c>
      <c r="CV14" s="158">
        <v>199.897384404721</v>
      </c>
      <c r="CW14" s="158">
        <v>351.811161832515</v>
      </c>
      <c r="CX14" s="158">
        <v>9.25087014725569</v>
      </c>
      <c r="CY14" s="158">
        <v>40850.4150205068</v>
      </c>
      <c r="CZ14" s="158">
        <v>2685.70967653267</v>
      </c>
      <c r="DA14" s="158">
        <v>660.75162791282</v>
      </c>
      <c r="DB14" s="158">
        <v>1002.68139545281</v>
      </c>
      <c r="DC14" s="158">
        <v>41.8788406707329</v>
      </c>
      <c r="DD14" s="264">
        <v>16668.2541884619</v>
      </c>
      <c r="DE14" s="264">
        <v>45241.4365610758</v>
      </c>
      <c r="DF14" s="158">
        <f t="shared" si="18"/>
        <v>16659.0033183147</v>
      </c>
      <c r="DG14" s="158">
        <f t="shared" si="19"/>
        <v>9.25087014725569</v>
      </c>
      <c r="DH14" s="268">
        <f t="shared" si="20"/>
        <v>16668.2541884619</v>
      </c>
      <c r="DI14" s="196">
        <f t="shared" si="21"/>
        <v>45199.5577204051</v>
      </c>
      <c r="DJ14" s="196">
        <f t="shared" si="22"/>
        <v>41.8788406707329</v>
      </c>
      <c r="DK14" s="268">
        <f t="shared" si="23"/>
        <v>45241.4365610758</v>
      </c>
      <c r="DL14" s="275">
        <f t="shared" si="24"/>
        <v>30929.2805193599</v>
      </c>
      <c r="DM14" s="275">
        <f t="shared" si="25"/>
        <v>25.5648554089943</v>
      </c>
      <c r="DN14" s="277">
        <f t="shared" si="26"/>
        <v>30954.8453747689</v>
      </c>
      <c r="DO14" s="278">
        <f t="shared" si="27"/>
        <v>0.267513265348278</v>
      </c>
      <c r="DP14" s="278">
        <f t="shared" si="28"/>
        <v>0.282911843019218</v>
      </c>
      <c r="DQ14" s="278">
        <f t="shared" si="29"/>
        <v>0.267521811548791</v>
      </c>
      <c r="DR14" s="278">
        <f t="shared" si="30"/>
        <v>0.26204550851631</v>
      </c>
      <c r="DS14" s="278">
        <f t="shared" si="31"/>
        <v>0.250470248313981</v>
      </c>
      <c r="DT14" s="278">
        <f t="shared" si="32"/>
        <v>0.262034793594005</v>
      </c>
      <c r="DU14" s="282">
        <f t="shared" si="33"/>
        <v>0.26204550851631</v>
      </c>
      <c r="DV14" s="282">
        <f t="shared" si="8"/>
        <v>0.250470248313981</v>
      </c>
      <c r="DW14" s="282">
        <f t="shared" si="9"/>
        <v>0.262035948789882</v>
      </c>
    </row>
    <row r="15" ht="27.6" customHeight="1" spans="1:127">
      <c r="A15" s="234">
        <v>5222</v>
      </c>
      <c r="B15" s="208" t="s">
        <v>113</v>
      </c>
      <c r="C15" s="207" t="s">
        <v>21</v>
      </c>
      <c r="D15" s="209" t="s">
        <v>64</v>
      </c>
      <c r="F15" s="235" t="s">
        <v>110</v>
      </c>
      <c r="G15" s="236">
        <v>40165</v>
      </c>
      <c r="H15" s="237">
        <v>40165</v>
      </c>
      <c r="L15" s="244"/>
      <c r="M15" s="245"/>
      <c r="N15" s="244"/>
      <c r="P15" s="246">
        <f t="shared" si="0"/>
        <v>0</v>
      </c>
      <c r="Q15" s="246">
        <f t="shared" si="1"/>
        <v>0</v>
      </c>
      <c r="R15" s="210">
        <v>3666</v>
      </c>
      <c r="S15" s="220">
        <f t="shared" si="2"/>
        <v>330</v>
      </c>
      <c r="T15" s="113">
        <f t="shared" si="3"/>
        <v>0</v>
      </c>
      <c r="U15" s="113">
        <f t="shared" si="4"/>
        <v>0</v>
      </c>
      <c r="V15" s="113">
        <f t="shared" si="5"/>
        <v>0</v>
      </c>
      <c r="W15" s="113">
        <f t="shared" si="6"/>
        <v>0</v>
      </c>
      <c r="X15" s="118">
        <v>2009</v>
      </c>
      <c r="Y15" s="18" t="s">
        <v>66</v>
      </c>
      <c r="AC15" s="17" t="s">
        <v>114</v>
      </c>
      <c r="AD15" s="252" t="s">
        <v>115</v>
      </c>
      <c r="AE15" s="86">
        <v>100.792080745342</v>
      </c>
      <c r="AG15" s="86">
        <v>0</v>
      </c>
      <c r="AH15" s="86">
        <v>5.42232919254658</v>
      </c>
      <c r="AJ15" s="86">
        <v>333.382437678691</v>
      </c>
      <c r="AL15" s="86">
        <v>0</v>
      </c>
      <c r="AM15" s="86">
        <v>23.9605295628285</v>
      </c>
      <c r="AO15" s="86">
        <v>106.214409937888</v>
      </c>
      <c r="AP15" s="86">
        <v>357.342967241519</v>
      </c>
      <c r="AQ15" s="222">
        <f t="shared" si="34"/>
        <v>2.36435486908496</v>
      </c>
      <c r="AR15" s="254">
        <f t="shared" si="35"/>
        <v>217.087259212017</v>
      </c>
      <c r="AS15" s="254">
        <f t="shared" si="10"/>
        <v>0</v>
      </c>
      <c r="AT15" s="254">
        <f t="shared" si="10"/>
        <v>0</v>
      </c>
      <c r="AU15" s="254">
        <f t="shared" si="10"/>
        <v>14.6914293776875</v>
      </c>
      <c r="AV15" s="255">
        <f t="shared" si="36"/>
        <v>231.778688589704</v>
      </c>
      <c r="AW15" s="254">
        <f t="shared" si="11"/>
        <v>0</v>
      </c>
      <c r="AX15" s="255">
        <f t="shared" si="37"/>
        <v>231.778688589704</v>
      </c>
      <c r="AY15" s="222">
        <f t="shared" si="12"/>
        <v>1.15381265677511</v>
      </c>
      <c r="AZ15" s="222">
        <f t="shared" si="13"/>
        <v>0</v>
      </c>
      <c r="BA15" s="222">
        <f t="shared" si="14"/>
        <v>0</v>
      </c>
      <c r="BB15" s="222">
        <f t="shared" si="15"/>
        <v>1.70943147418679</v>
      </c>
      <c r="BC15" s="222">
        <f t="shared" si="16"/>
        <v>0</v>
      </c>
      <c r="BD15" s="222">
        <f t="shared" si="38"/>
        <v>1.18217743454248</v>
      </c>
      <c r="BG15" s="17" t="s">
        <v>114</v>
      </c>
      <c r="BH15" s="252" t="s">
        <v>115</v>
      </c>
      <c r="BI15" s="256">
        <v>333.382437678691</v>
      </c>
      <c r="BK15" s="86">
        <v>0</v>
      </c>
      <c r="BL15" s="86">
        <v>23.9605295628285</v>
      </c>
      <c r="BN15" s="86">
        <v>78.4011359081371</v>
      </c>
      <c r="BP15" s="86">
        <v>0</v>
      </c>
      <c r="BQ15" s="86">
        <v>6.39971769568819</v>
      </c>
      <c r="BS15" s="258">
        <f t="shared" si="39"/>
        <v>0.235168764299753</v>
      </c>
      <c r="BT15" s="258">
        <f t="shared" si="40"/>
        <v>0</v>
      </c>
      <c r="BU15" s="258">
        <f t="shared" si="41"/>
        <v>0</v>
      </c>
      <c r="BV15" s="258">
        <f t="shared" si="42"/>
        <v>0.267094167468505</v>
      </c>
      <c r="BW15" s="259">
        <f t="shared" si="43"/>
        <v>0.237309423656603</v>
      </c>
      <c r="BX15" s="258">
        <f t="shared" si="44"/>
        <v>0</v>
      </c>
      <c r="BY15" s="259">
        <f t="shared" si="45"/>
        <v>0.237309423656603</v>
      </c>
      <c r="BZ15" s="260" t="b">
        <f t="shared" si="46"/>
        <v>1</v>
      </c>
      <c r="CA15" s="252" t="s">
        <v>115</v>
      </c>
      <c r="CB15" s="256">
        <v>14.3769254658385</v>
      </c>
      <c r="CC15" s="256"/>
      <c r="CD15" s="256">
        <v>0</v>
      </c>
      <c r="CE15" s="256">
        <v>0.686987577639751</v>
      </c>
      <c r="CF15" s="256"/>
      <c r="CG15" s="86">
        <f t="shared" si="47"/>
        <v>15.0639130434783</v>
      </c>
      <c r="CH15" s="86">
        <f t="shared" si="48"/>
        <v>15.0639130434783</v>
      </c>
      <c r="CI15" s="17" t="b">
        <f t="shared" si="17"/>
        <v>1</v>
      </c>
      <c r="CJ15" s="254">
        <f t="shared" si="49"/>
        <v>51.0521424941101</v>
      </c>
      <c r="CK15" s="254">
        <f t="shared" si="50"/>
        <v>0</v>
      </c>
      <c r="CL15" s="254">
        <f t="shared" si="51"/>
        <v>0</v>
      </c>
      <c r="CM15" s="254">
        <f t="shared" si="52"/>
        <v>3.9239950985558</v>
      </c>
      <c r="CN15" s="255">
        <f t="shared" si="53"/>
        <v>54.9761375926659</v>
      </c>
      <c r="CO15" s="254">
        <f t="shared" si="54"/>
        <v>0</v>
      </c>
      <c r="CP15" s="255">
        <f t="shared" si="55"/>
        <v>54.9761375926659</v>
      </c>
      <c r="CR15" s="18"/>
      <c r="CS15" s="262" t="s">
        <v>36</v>
      </c>
      <c r="CT15" s="158">
        <v>290533.15880275</v>
      </c>
      <c r="CU15" s="158">
        <v>48591.7552198566</v>
      </c>
      <c r="CV15" s="158">
        <v>30318.4910256573</v>
      </c>
      <c r="CW15" s="158">
        <v>23498.8320692286</v>
      </c>
      <c r="CX15" s="158">
        <v>4956.50722311567</v>
      </c>
      <c r="CY15" s="158">
        <v>361677.951228673</v>
      </c>
      <c r="CZ15" s="158">
        <v>59680.5781769719</v>
      </c>
      <c r="DA15" s="158">
        <v>41706.0930608018</v>
      </c>
      <c r="DB15" s="158">
        <v>39180.149789781</v>
      </c>
      <c r="DC15" s="158">
        <v>16646.0843832173</v>
      </c>
      <c r="DD15" s="264">
        <v>397898.744340608</v>
      </c>
      <c r="DE15" s="264">
        <v>518890.856639445</v>
      </c>
      <c r="DF15" s="158">
        <f t="shared" si="18"/>
        <v>392942.237117492</v>
      </c>
      <c r="DG15" s="158">
        <f t="shared" si="19"/>
        <v>4956.50722311567</v>
      </c>
      <c r="DH15" s="268">
        <f t="shared" si="20"/>
        <v>397898.744340608</v>
      </c>
      <c r="DI15" s="196">
        <f t="shared" si="21"/>
        <v>502244.772256228</v>
      </c>
      <c r="DJ15" s="196">
        <f t="shared" si="22"/>
        <v>16646.0843832173</v>
      </c>
      <c r="DK15" s="268">
        <f t="shared" si="23"/>
        <v>518890.856639445</v>
      </c>
      <c r="DL15" s="275">
        <f t="shared" si="24"/>
        <v>447593.50468686</v>
      </c>
      <c r="DM15" s="275">
        <f t="shared" si="25"/>
        <v>10801.2958031665</v>
      </c>
      <c r="DN15" s="277">
        <f t="shared" si="26"/>
        <v>458394.800490026</v>
      </c>
      <c r="DO15" s="278">
        <f t="shared" si="27"/>
        <v>0.270016042084688</v>
      </c>
      <c r="DP15" s="278">
        <f t="shared" si="28"/>
        <v>0.242105459041992</v>
      </c>
      <c r="DQ15" s="278">
        <f t="shared" si="29"/>
        <v>0.269668368189205</v>
      </c>
      <c r="DR15" s="278">
        <f t="shared" si="30"/>
        <v>0.257602752586759</v>
      </c>
      <c r="DS15" s="278">
        <f t="shared" si="31"/>
        <v>0.248568009008706</v>
      </c>
      <c r="DT15" s="278">
        <f t="shared" si="32"/>
        <v>0.257312916868791</v>
      </c>
      <c r="DU15" s="282">
        <f t="shared" si="33"/>
        <v>0.257409652156026</v>
      </c>
      <c r="DV15" s="282">
        <f t="shared" si="8"/>
        <v>0.248689833441861</v>
      </c>
      <c r="DW15" s="282">
        <f t="shared" si="9"/>
        <v>0.257204184421267</v>
      </c>
    </row>
    <row r="16" ht="20.45" customHeight="1" spans="1:116">
      <c r="A16" s="234">
        <v>5428</v>
      </c>
      <c r="B16" s="208" t="s">
        <v>116</v>
      </c>
      <c r="C16" s="207" t="s">
        <v>17</v>
      </c>
      <c r="D16" s="209" t="s">
        <v>64</v>
      </c>
      <c r="F16" s="235" t="s">
        <v>65</v>
      </c>
      <c r="G16" s="236">
        <v>40831</v>
      </c>
      <c r="H16" s="237">
        <v>40831</v>
      </c>
      <c r="L16" s="244"/>
      <c r="M16" s="245"/>
      <c r="N16" s="244"/>
      <c r="P16" s="246">
        <f t="shared" si="0"/>
        <v>0</v>
      </c>
      <c r="Q16" s="246">
        <f t="shared" si="1"/>
        <v>0</v>
      </c>
      <c r="R16" s="210">
        <v>3000</v>
      </c>
      <c r="S16" s="220">
        <f t="shared" si="2"/>
        <v>330</v>
      </c>
      <c r="T16" s="113">
        <f t="shared" si="3"/>
        <v>0</v>
      </c>
      <c r="U16" s="113">
        <f t="shared" si="4"/>
        <v>0</v>
      </c>
      <c r="V16" s="113">
        <f t="shared" si="5"/>
        <v>0</v>
      </c>
      <c r="W16" s="113">
        <f t="shared" si="6"/>
        <v>0</v>
      </c>
      <c r="X16" s="118">
        <v>2011</v>
      </c>
      <c r="Y16" s="18" t="s">
        <v>66</v>
      </c>
      <c r="AC16" s="17" t="s">
        <v>117</v>
      </c>
      <c r="AD16" s="252" t="s">
        <v>118</v>
      </c>
      <c r="AE16" s="86">
        <v>0</v>
      </c>
      <c r="AJ16" s="86">
        <v>0</v>
      </c>
      <c r="AO16" s="86">
        <v>0</v>
      </c>
      <c r="AP16" s="86">
        <v>0</v>
      </c>
      <c r="AQ16" s="222">
        <f t="shared" si="34"/>
        <v>0</v>
      </c>
      <c r="AR16" s="254">
        <f t="shared" si="35"/>
        <v>0</v>
      </c>
      <c r="AS16" s="254">
        <f t="shared" si="10"/>
        <v>0</v>
      </c>
      <c r="AT16" s="254">
        <f t="shared" si="10"/>
        <v>0</v>
      </c>
      <c r="AU16" s="254">
        <f t="shared" si="10"/>
        <v>0</v>
      </c>
      <c r="AV16" s="255">
        <f t="shared" si="36"/>
        <v>0</v>
      </c>
      <c r="AW16" s="254">
        <f t="shared" si="11"/>
        <v>0</v>
      </c>
      <c r="AX16" s="255">
        <f t="shared" si="37"/>
        <v>0</v>
      </c>
      <c r="AY16" s="222">
        <f t="shared" si="12"/>
        <v>0</v>
      </c>
      <c r="AZ16" s="222">
        <f t="shared" si="13"/>
        <v>0</v>
      </c>
      <c r="BA16" s="222">
        <f t="shared" si="14"/>
        <v>0</v>
      </c>
      <c r="BB16" s="222">
        <f t="shared" si="15"/>
        <v>0</v>
      </c>
      <c r="BC16" s="222">
        <f t="shared" si="16"/>
        <v>0</v>
      </c>
      <c r="BD16" s="222">
        <f t="shared" si="38"/>
        <v>0</v>
      </c>
      <c r="BG16" s="17" t="s">
        <v>117</v>
      </c>
      <c r="BH16" s="252" t="s">
        <v>118</v>
      </c>
      <c r="BI16" s="256">
        <v>0</v>
      </c>
      <c r="BN16" s="86">
        <v>0</v>
      </c>
      <c r="BS16" s="258">
        <f t="shared" si="39"/>
        <v>0</v>
      </c>
      <c r="BT16" s="258">
        <f t="shared" si="40"/>
        <v>0</v>
      </c>
      <c r="BU16" s="258">
        <f t="shared" si="41"/>
        <v>0</v>
      </c>
      <c r="BV16" s="258">
        <f t="shared" si="42"/>
        <v>0</v>
      </c>
      <c r="BW16" s="259">
        <f t="shared" si="43"/>
        <v>0</v>
      </c>
      <c r="BX16" s="258">
        <f t="shared" si="44"/>
        <v>0</v>
      </c>
      <c r="BY16" s="259">
        <f t="shared" si="45"/>
        <v>0</v>
      </c>
      <c r="BZ16" s="260" t="b">
        <f t="shared" si="46"/>
        <v>1</v>
      </c>
      <c r="CA16" s="252" t="s">
        <v>118</v>
      </c>
      <c r="CB16" s="256">
        <v>0</v>
      </c>
      <c r="CC16" s="256"/>
      <c r="CD16" s="256"/>
      <c r="CE16" s="256"/>
      <c r="CF16" s="256"/>
      <c r="CG16" s="86">
        <f t="shared" si="47"/>
        <v>0</v>
      </c>
      <c r="CH16" s="86">
        <f t="shared" si="48"/>
        <v>0</v>
      </c>
      <c r="CI16" s="17" t="b">
        <f t="shared" si="17"/>
        <v>1</v>
      </c>
      <c r="CJ16" s="254">
        <f t="shared" si="49"/>
        <v>0</v>
      </c>
      <c r="CK16" s="254">
        <f t="shared" si="50"/>
        <v>0</v>
      </c>
      <c r="CL16" s="254">
        <f t="shared" si="51"/>
        <v>0</v>
      </c>
      <c r="CM16" s="254">
        <f t="shared" si="52"/>
        <v>0</v>
      </c>
      <c r="CN16" s="255">
        <f t="shared" si="53"/>
        <v>0</v>
      </c>
      <c r="CO16" s="254">
        <f t="shared" si="54"/>
        <v>0</v>
      </c>
      <c r="CP16" s="255">
        <f t="shared" si="55"/>
        <v>0</v>
      </c>
      <c r="CR16" s="18"/>
      <c r="CS16"/>
      <c r="CT16"/>
      <c r="CU16"/>
      <c r="CV16"/>
      <c r="CW16"/>
      <c r="CX16"/>
      <c r="CY16"/>
      <c r="CZ16"/>
      <c r="DA16"/>
      <c r="DB16"/>
      <c r="DC16"/>
      <c r="DD16" s="269"/>
      <c r="DE16" s="269"/>
      <c r="DF16" s="7"/>
      <c r="DG16" s="7"/>
      <c r="DI16" s="279">
        <f>DI15/DF15-1</f>
        <v>0.278164383499585</v>
      </c>
      <c r="DJ16" s="279">
        <f>DJ15/DG15-1</f>
        <v>2.3584303691892</v>
      </c>
      <c r="DK16" s="207">
        <f t="shared" si="23"/>
        <v>2.63659475268879</v>
      </c>
      <c r="DL16" s="227" t="e">
        <f>DK16/DH16</f>
        <v>#DIV/0!</v>
      </c>
    </row>
    <row r="17" ht="15.75" customHeight="1" spans="1:115">
      <c r="A17" s="234">
        <v>5439</v>
      </c>
      <c r="B17" s="208" t="s">
        <v>119</v>
      </c>
      <c r="C17" s="207" t="s">
        <v>17</v>
      </c>
      <c r="D17" s="209" t="s">
        <v>64</v>
      </c>
      <c r="F17" s="235" t="s">
        <v>65</v>
      </c>
      <c r="G17" s="236">
        <v>40838</v>
      </c>
      <c r="H17" s="237">
        <v>40838</v>
      </c>
      <c r="L17" s="244"/>
      <c r="M17" s="245"/>
      <c r="N17" s="244"/>
      <c r="P17" s="246">
        <f t="shared" si="0"/>
        <v>0</v>
      </c>
      <c r="Q17" s="246">
        <f t="shared" si="1"/>
        <v>0</v>
      </c>
      <c r="R17" s="210">
        <v>2993</v>
      </c>
      <c r="S17" s="220">
        <f t="shared" si="2"/>
        <v>330</v>
      </c>
      <c r="T17" s="113">
        <f t="shared" si="3"/>
        <v>0</v>
      </c>
      <c r="U17" s="113">
        <f t="shared" si="4"/>
        <v>0</v>
      </c>
      <c r="V17" s="113">
        <f t="shared" si="5"/>
        <v>0</v>
      </c>
      <c r="W17" s="113">
        <f t="shared" si="6"/>
        <v>0</v>
      </c>
      <c r="X17" s="118">
        <v>2011</v>
      </c>
      <c r="Y17" s="18" t="s">
        <v>66</v>
      </c>
      <c r="AC17" s="17" t="s">
        <v>120</v>
      </c>
      <c r="AD17" s="251" t="s">
        <v>21</v>
      </c>
      <c r="AE17" s="86">
        <v>179547.892534147</v>
      </c>
      <c r="AF17" s="86">
        <v>20571.1862274289</v>
      </c>
      <c r="AG17" s="86">
        <v>11910.0733344725</v>
      </c>
      <c r="AH17" s="86">
        <v>10157.2033333333</v>
      </c>
      <c r="AI17" s="86">
        <v>4187.7766548307</v>
      </c>
      <c r="AJ17" s="86">
        <v>199462.357580662</v>
      </c>
      <c r="AK17" s="86">
        <v>22371.4418826234</v>
      </c>
      <c r="AL17" s="86">
        <v>15107.0248631178</v>
      </c>
      <c r="AM17" s="86">
        <v>15101.7382797278</v>
      </c>
      <c r="AN17" s="86">
        <v>14404.4862710932</v>
      </c>
      <c r="AO17" s="86">
        <v>226374.132084212</v>
      </c>
      <c r="AP17" s="86">
        <v>266447.048877224</v>
      </c>
      <c r="AQ17" s="222">
        <f t="shared" si="34"/>
        <v>0.177020741831512</v>
      </c>
      <c r="AR17" s="254">
        <f t="shared" si="35"/>
        <v>189505.125057405</v>
      </c>
      <c r="AS17" s="254">
        <f t="shared" si="10"/>
        <v>21471.3140550262</v>
      </c>
      <c r="AT17" s="254">
        <f t="shared" si="10"/>
        <v>13508.5490987951</v>
      </c>
      <c r="AU17" s="254">
        <f t="shared" si="10"/>
        <v>12629.4708065305</v>
      </c>
      <c r="AV17" s="255">
        <f t="shared" si="36"/>
        <v>237114.459017756</v>
      </c>
      <c r="AW17" s="254">
        <f t="shared" si="11"/>
        <v>9296.13146296195</v>
      </c>
      <c r="AX17" s="255">
        <f t="shared" si="37"/>
        <v>246410.590480718</v>
      </c>
      <c r="AY17" s="222">
        <f t="shared" si="12"/>
        <v>0.0554572508912285</v>
      </c>
      <c r="AZ17" s="222">
        <f t="shared" si="13"/>
        <v>0.043756729322544</v>
      </c>
      <c r="BA17" s="222">
        <f t="shared" si="14"/>
        <v>0.134212084126806</v>
      </c>
      <c r="BB17" s="222">
        <f t="shared" si="15"/>
        <v>0.243400411714109</v>
      </c>
      <c r="BC17" s="222">
        <f t="shared" si="16"/>
        <v>1.21982503585492</v>
      </c>
      <c r="BD17" s="222">
        <f t="shared" si="38"/>
        <v>0.0885103709157578</v>
      </c>
      <c r="BG17" s="17" t="s">
        <v>120</v>
      </c>
      <c r="BH17" s="251" t="s">
        <v>21</v>
      </c>
      <c r="BI17" s="256">
        <v>199462.357580662</v>
      </c>
      <c r="BJ17" s="86">
        <v>22371.4418826234</v>
      </c>
      <c r="BK17" s="86">
        <v>15107.0248631178</v>
      </c>
      <c r="BL17" s="86">
        <v>15101.7382797278</v>
      </c>
      <c r="BM17" s="86">
        <v>14404.4862710932</v>
      </c>
      <c r="BN17" s="86">
        <v>51006.0626222504</v>
      </c>
      <c r="BO17" s="86">
        <v>5715.38697680737</v>
      </c>
      <c r="BP17" s="86">
        <v>3819.68230784437</v>
      </c>
      <c r="BQ17" s="86">
        <v>3803.98377112641</v>
      </c>
      <c r="BR17" s="86">
        <v>3544.53814790618</v>
      </c>
      <c r="BS17" s="258">
        <f t="shared" si="39"/>
        <v>0.255717736624183</v>
      </c>
      <c r="BT17" s="258">
        <f t="shared" si="40"/>
        <v>0.25547691591782</v>
      </c>
      <c r="BU17" s="258">
        <f t="shared" si="41"/>
        <v>0.252841465639586</v>
      </c>
      <c r="BV17" s="258">
        <f t="shared" si="42"/>
        <v>0.251890457950313</v>
      </c>
      <c r="BW17" s="259">
        <f t="shared" si="43"/>
        <v>0.255294641558542</v>
      </c>
      <c r="BX17" s="258">
        <f t="shared" si="44"/>
        <v>0.246071819653807</v>
      </c>
      <c r="BY17" s="259">
        <f t="shared" si="45"/>
        <v>0.254796043386532</v>
      </c>
      <c r="BZ17" s="260" t="b">
        <f t="shared" si="46"/>
        <v>1</v>
      </c>
      <c r="CA17" s="251" t="s">
        <v>21</v>
      </c>
      <c r="CB17" s="256">
        <v>48777.6904132583</v>
      </c>
      <c r="CC17" s="256">
        <v>6045.46407216495</v>
      </c>
      <c r="CD17" s="256">
        <v>3473.35506311233</v>
      </c>
      <c r="CE17" s="256">
        <v>2849.86372727273</v>
      </c>
      <c r="CF17" s="256">
        <v>1051.98744529285</v>
      </c>
      <c r="CG17" s="86">
        <f t="shared" si="47"/>
        <v>61146.3732758083</v>
      </c>
      <c r="CH17" s="86">
        <f t="shared" si="48"/>
        <v>62198.3607211012</v>
      </c>
      <c r="CI17" s="17" t="b">
        <f t="shared" si="17"/>
        <v>1</v>
      </c>
      <c r="CJ17" s="254">
        <f t="shared" si="49"/>
        <v>48459.8216583623</v>
      </c>
      <c r="CK17" s="254">
        <f t="shared" si="50"/>
        <v>5485.42509548102</v>
      </c>
      <c r="CL17" s="254">
        <f t="shared" si="51"/>
        <v>3415.52135280367</v>
      </c>
      <c r="CM17" s="254">
        <f t="shared" si="52"/>
        <v>3181.24318512709</v>
      </c>
      <c r="CN17" s="255">
        <f t="shared" si="53"/>
        <v>60542.0112917741</v>
      </c>
      <c r="CO17" s="254">
        <f t="shared" si="54"/>
        <v>2287.51598483205</v>
      </c>
      <c r="CP17" s="255">
        <f t="shared" si="55"/>
        <v>62829.5272766061</v>
      </c>
      <c r="CR17" s="18"/>
      <c r="CS17" s="250" t="s">
        <v>6</v>
      </c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263"/>
      <c r="DE17" s="263"/>
      <c r="DF17" s="86"/>
      <c r="DG17" s="86"/>
      <c r="DH17" s="226"/>
      <c r="DI17" s="226"/>
      <c r="DJ17" s="226"/>
      <c r="DK17" s="226"/>
    </row>
    <row r="18" ht="15.75" customHeight="1" spans="1:111">
      <c r="A18" s="234">
        <v>5458</v>
      </c>
      <c r="B18" s="208" t="s">
        <v>121</v>
      </c>
      <c r="C18" s="207" t="s">
        <v>21</v>
      </c>
      <c r="D18" s="209" t="s">
        <v>64</v>
      </c>
      <c r="F18" s="235" t="s">
        <v>110</v>
      </c>
      <c r="G18" s="236">
        <v>40903</v>
      </c>
      <c r="H18" s="237">
        <v>40903</v>
      </c>
      <c r="L18" s="244"/>
      <c r="M18" s="245"/>
      <c r="N18" s="244"/>
      <c r="P18" s="246">
        <f t="shared" si="0"/>
        <v>0</v>
      </c>
      <c r="Q18" s="246">
        <f t="shared" si="1"/>
        <v>0</v>
      </c>
      <c r="R18" s="210">
        <v>2928</v>
      </c>
      <c r="S18" s="220">
        <f t="shared" si="2"/>
        <v>330</v>
      </c>
      <c r="T18" s="113">
        <f t="shared" si="3"/>
        <v>0</v>
      </c>
      <c r="U18" s="113">
        <f t="shared" si="4"/>
        <v>0</v>
      </c>
      <c r="V18" s="113">
        <f t="shared" si="5"/>
        <v>0</v>
      </c>
      <c r="W18" s="113">
        <f t="shared" si="6"/>
        <v>0</v>
      </c>
      <c r="X18" s="118">
        <v>2011</v>
      </c>
      <c r="Y18" s="18" t="s">
        <v>66</v>
      </c>
      <c r="AB18" s="18" t="s">
        <v>65</v>
      </c>
      <c r="AC18" s="17" t="s">
        <v>122</v>
      </c>
      <c r="AD18" s="252" t="s">
        <v>123</v>
      </c>
      <c r="AE18" s="86">
        <v>41015.2322424242</v>
      </c>
      <c r="AF18" s="86">
        <v>4058.28063636364</v>
      </c>
      <c r="AG18" s="86">
        <v>4086.6433030303</v>
      </c>
      <c r="AI18" s="86">
        <v>218.617625</v>
      </c>
      <c r="AJ18" s="86">
        <v>43752.3882715268</v>
      </c>
      <c r="AK18" s="86">
        <v>4329.11044042173</v>
      </c>
      <c r="AL18" s="86">
        <v>4742.70828378598</v>
      </c>
      <c r="AN18" s="86">
        <v>577.699164985403</v>
      </c>
      <c r="AO18" s="86">
        <v>49378.7738068182</v>
      </c>
      <c r="AP18" s="86">
        <v>53401.9061607199</v>
      </c>
      <c r="AQ18" s="222">
        <f t="shared" si="34"/>
        <v>0.0814749343440802</v>
      </c>
      <c r="AR18" s="254">
        <f t="shared" si="35"/>
        <v>42383.8102569755</v>
      </c>
      <c r="AS18" s="254">
        <f t="shared" si="10"/>
        <v>4193.69553839269</v>
      </c>
      <c r="AT18" s="254">
        <f t="shared" si="10"/>
        <v>4414.67579340814</v>
      </c>
      <c r="AU18" s="254">
        <f t="shared" si="10"/>
        <v>0</v>
      </c>
      <c r="AV18" s="255">
        <f t="shared" si="36"/>
        <v>50992.1815887763</v>
      </c>
      <c r="AW18" s="254">
        <f t="shared" si="11"/>
        <v>398.158394992701</v>
      </c>
      <c r="AX18" s="255">
        <f t="shared" si="37"/>
        <v>51390.339983769</v>
      </c>
      <c r="AY18" s="222">
        <f t="shared" si="12"/>
        <v>0.0333675549235513</v>
      </c>
      <c r="AZ18" s="222">
        <f t="shared" si="13"/>
        <v>0.0333675549235504</v>
      </c>
      <c r="BA18" s="222">
        <f t="shared" si="14"/>
        <v>0.0802694206598846</v>
      </c>
      <c r="BB18" s="222">
        <f t="shared" si="15"/>
        <v>0</v>
      </c>
      <c r="BC18" s="222">
        <f t="shared" si="16"/>
        <v>0.821254782146231</v>
      </c>
      <c r="BD18" s="222">
        <f t="shared" si="38"/>
        <v>0.0407374671720395</v>
      </c>
      <c r="BG18" s="17" t="s">
        <v>122</v>
      </c>
      <c r="BH18" s="252" t="s">
        <v>123</v>
      </c>
      <c r="BI18" s="256">
        <v>43752.3882715268</v>
      </c>
      <c r="BJ18" s="86">
        <v>4329.11044042173</v>
      </c>
      <c r="BK18" s="86">
        <v>4742.70828378598</v>
      </c>
      <c r="BM18" s="86">
        <v>577.699164985403</v>
      </c>
      <c r="BN18" s="86">
        <v>11186.5994314334</v>
      </c>
      <c r="BO18" s="86">
        <v>1106.63407671555</v>
      </c>
      <c r="BP18" s="86">
        <v>1188.96455488902</v>
      </c>
      <c r="BR18" s="86">
        <v>147.251314546884</v>
      </c>
      <c r="BS18" s="258">
        <f t="shared" si="39"/>
        <v>0.255679743972135</v>
      </c>
      <c r="BT18" s="258">
        <f t="shared" si="40"/>
        <v>0.255626205878856</v>
      </c>
      <c r="BU18" s="258">
        <f t="shared" si="41"/>
        <v>0.250693165960421</v>
      </c>
      <c r="BV18" s="258">
        <f t="shared" si="42"/>
        <v>0</v>
      </c>
      <c r="BW18" s="259">
        <f t="shared" si="43"/>
        <v>0.255227647130162</v>
      </c>
      <c r="BX18" s="258">
        <f t="shared" si="44"/>
        <v>0.254892725265761</v>
      </c>
      <c r="BY18" s="259">
        <f t="shared" si="45"/>
        <v>0.25522402396209</v>
      </c>
      <c r="BZ18" s="260" t="b">
        <f t="shared" si="46"/>
        <v>1</v>
      </c>
      <c r="CA18" s="252" t="s">
        <v>123</v>
      </c>
      <c r="CB18" s="256">
        <v>10885.0216060606</v>
      </c>
      <c r="CC18" s="256">
        <v>1129.8043030303</v>
      </c>
      <c r="CD18" s="256">
        <v>1144.494</v>
      </c>
      <c r="CE18" s="256"/>
      <c r="CF18" s="256">
        <v>75.59625</v>
      </c>
      <c r="CG18" s="86">
        <f t="shared" si="47"/>
        <v>13159.3199090909</v>
      </c>
      <c r="CH18" s="86">
        <f t="shared" si="48"/>
        <v>13234.9161590909</v>
      </c>
      <c r="CI18" s="17" t="b">
        <f t="shared" si="17"/>
        <v>1</v>
      </c>
      <c r="CJ18" s="254">
        <f t="shared" si="49"/>
        <v>10836.681755067</v>
      </c>
      <c r="CK18" s="254">
        <f t="shared" si="50"/>
        <v>1072.01847909041</v>
      </c>
      <c r="CL18" s="254">
        <f t="shared" si="51"/>
        <v>1106.72905133832</v>
      </c>
      <c r="CM18" s="254">
        <f t="shared" si="52"/>
        <v>0</v>
      </c>
      <c r="CN18" s="255">
        <f t="shared" si="53"/>
        <v>13015.4292854958</v>
      </c>
      <c r="CO18" s="254">
        <f t="shared" si="54"/>
        <v>101.487678387131</v>
      </c>
      <c r="CP18" s="255">
        <f t="shared" si="55"/>
        <v>13116.9169638829</v>
      </c>
      <c r="CR18" s="18"/>
      <c r="CS18" s="17"/>
      <c r="CT18" s="86" t="s">
        <v>68</v>
      </c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7"/>
      <c r="DG18" s="7"/>
    </row>
    <row r="19" ht="29.25" customHeight="1" spans="1:116">
      <c r="A19" s="234">
        <v>5459</v>
      </c>
      <c r="B19" s="208" t="s">
        <v>124</v>
      </c>
      <c r="C19" s="207" t="s">
        <v>21</v>
      </c>
      <c r="D19" s="209" t="s">
        <v>64</v>
      </c>
      <c r="F19" s="235" t="s">
        <v>110</v>
      </c>
      <c r="G19" s="236">
        <v>40903</v>
      </c>
      <c r="H19" s="237">
        <v>40903</v>
      </c>
      <c r="L19" s="244"/>
      <c r="M19" s="245"/>
      <c r="N19" s="244"/>
      <c r="P19" s="246">
        <f t="shared" si="0"/>
        <v>0</v>
      </c>
      <c r="Q19" s="246">
        <f t="shared" si="1"/>
        <v>0</v>
      </c>
      <c r="R19" s="210">
        <v>2928</v>
      </c>
      <c r="S19" s="220">
        <f t="shared" si="2"/>
        <v>330</v>
      </c>
      <c r="T19" s="113">
        <f t="shared" si="3"/>
        <v>0</v>
      </c>
      <c r="U19" s="113">
        <f t="shared" si="4"/>
        <v>0</v>
      </c>
      <c r="V19" s="113">
        <f t="shared" si="5"/>
        <v>0</v>
      </c>
      <c r="W19" s="113">
        <f t="shared" si="6"/>
        <v>0</v>
      </c>
      <c r="X19" s="118">
        <v>2011</v>
      </c>
      <c r="Y19" s="18" t="s">
        <v>66</v>
      </c>
      <c r="AB19" s="18" t="s">
        <v>65</v>
      </c>
      <c r="AC19" s="17" t="s">
        <v>125</v>
      </c>
      <c r="AD19" s="252" t="s">
        <v>126</v>
      </c>
      <c r="AI19" s="86">
        <v>0</v>
      </c>
      <c r="AN19" s="86">
        <v>0</v>
      </c>
      <c r="AO19" s="86">
        <v>0</v>
      </c>
      <c r="AP19" s="86">
        <v>0</v>
      </c>
      <c r="AQ19" s="222">
        <f t="shared" si="34"/>
        <v>0</v>
      </c>
      <c r="AR19" s="254">
        <f t="shared" si="35"/>
        <v>0</v>
      </c>
      <c r="AS19" s="254">
        <f t="shared" si="10"/>
        <v>0</v>
      </c>
      <c r="AT19" s="254">
        <f t="shared" si="10"/>
        <v>0</v>
      </c>
      <c r="AU19" s="254">
        <f t="shared" si="10"/>
        <v>0</v>
      </c>
      <c r="AV19" s="255">
        <f t="shared" si="36"/>
        <v>0</v>
      </c>
      <c r="AW19" s="254">
        <f t="shared" si="11"/>
        <v>0</v>
      </c>
      <c r="AX19" s="255">
        <f t="shared" si="37"/>
        <v>0</v>
      </c>
      <c r="AY19" s="222">
        <f t="shared" si="12"/>
        <v>0</v>
      </c>
      <c r="AZ19" s="222">
        <f t="shared" si="13"/>
        <v>0</v>
      </c>
      <c r="BA19" s="222">
        <f t="shared" si="14"/>
        <v>0</v>
      </c>
      <c r="BB19" s="222">
        <f t="shared" si="15"/>
        <v>0</v>
      </c>
      <c r="BC19" s="222">
        <f t="shared" si="16"/>
        <v>0</v>
      </c>
      <c r="BD19" s="222">
        <f t="shared" si="38"/>
        <v>0</v>
      </c>
      <c r="BG19" s="17" t="s">
        <v>125</v>
      </c>
      <c r="BH19" s="252" t="s">
        <v>126</v>
      </c>
      <c r="BI19" s="256"/>
      <c r="BM19" s="86">
        <v>0</v>
      </c>
      <c r="BR19" s="86">
        <v>0</v>
      </c>
      <c r="BS19" s="258">
        <f t="shared" si="39"/>
        <v>0</v>
      </c>
      <c r="BT19" s="258">
        <f t="shared" si="40"/>
        <v>0</v>
      </c>
      <c r="BU19" s="258">
        <f t="shared" si="41"/>
        <v>0</v>
      </c>
      <c r="BV19" s="258">
        <f t="shared" si="42"/>
        <v>0</v>
      </c>
      <c r="BW19" s="259">
        <f t="shared" si="43"/>
        <v>0</v>
      </c>
      <c r="BX19" s="258">
        <f t="shared" si="44"/>
        <v>0</v>
      </c>
      <c r="BY19" s="259">
        <f t="shared" si="45"/>
        <v>0</v>
      </c>
      <c r="BZ19" s="260" t="b">
        <f t="shared" si="46"/>
        <v>1</v>
      </c>
      <c r="CA19" s="252" t="s">
        <v>126</v>
      </c>
      <c r="CB19" s="256"/>
      <c r="CC19" s="256"/>
      <c r="CD19" s="256"/>
      <c r="CE19" s="256"/>
      <c r="CF19" s="256">
        <v>0</v>
      </c>
      <c r="CG19" s="86">
        <f t="shared" si="47"/>
        <v>0</v>
      </c>
      <c r="CH19" s="86">
        <f t="shared" si="48"/>
        <v>0</v>
      </c>
      <c r="CI19" s="17" t="b">
        <f t="shared" si="17"/>
        <v>1</v>
      </c>
      <c r="CJ19" s="254">
        <f t="shared" si="49"/>
        <v>0</v>
      </c>
      <c r="CK19" s="254">
        <f t="shared" si="50"/>
        <v>0</v>
      </c>
      <c r="CL19" s="254">
        <f t="shared" si="51"/>
        <v>0</v>
      </c>
      <c r="CM19" s="254">
        <f t="shared" si="52"/>
        <v>0</v>
      </c>
      <c r="CN19" s="255">
        <f t="shared" si="53"/>
        <v>0</v>
      </c>
      <c r="CO19" s="254">
        <f t="shared" si="54"/>
        <v>0</v>
      </c>
      <c r="CP19" s="255">
        <f t="shared" si="55"/>
        <v>0</v>
      </c>
      <c r="CR19" s="18"/>
      <c r="CS19" s="17"/>
      <c r="CT19" s="17" t="s">
        <v>79</v>
      </c>
      <c r="CU19" s="17"/>
      <c r="CV19" s="17"/>
      <c r="CW19" s="17"/>
      <c r="CX19" s="17"/>
      <c r="CY19" s="17" t="s">
        <v>77</v>
      </c>
      <c r="CZ19" s="17"/>
      <c r="DA19" s="17"/>
      <c r="DB19" s="17"/>
      <c r="DC19" s="17"/>
      <c r="DD19" s="17" t="s">
        <v>127</v>
      </c>
      <c r="DE19" s="17" t="s">
        <v>128</v>
      </c>
      <c r="DF19" s="7">
        <v>2019</v>
      </c>
      <c r="DG19" s="7"/>
      <c r="DI19" s="7">
        <v>2020</v>
      </c>
      <c r="DJ19" s="7"/>
      <c r="DL19" s="227" t="s">
        <v>80</v>
      </c>
    </row>
    <row r="20" ht="15.75" customHeight="1" spans="1:120">
      <c r="A20" s="234">
        <v>5460</v>
      </c>
      <c r="B20" s="208" t="s">
        <v>129</v>
      </c>
      <c r="C20" s="207" t="s">
        <v>21</v>
      </c>
      <c r="D20" s="209" t="s">
        <v>64</v>
      </c>
      <c r="F20" s="235" t="s">
        <v>110</v>
      </c>
      <c r="G20" s="236">
        <v>40903</v>
      </c>
      <c r="H20" s="237">
        <v>40903</v>
      </c>
      <c r="L20" s="244"/>
      <c r="M20" s="245"/>
      <c r="N20" s="244"/>
      <c r="P20" s="246">
        <f t="shared" si="0"/>
        <v>0</v>
      </c>
      <c r="Q20" s="246">
        <f t="shared" si="1"/>
        <v>0</v>
      </c>
      <c r="R20" s="210">
        <v>2928</v>
      </c>
      <c r="S20" s="220">
        <f t="shared" si="2"/>
        <v>330</v>
      </c>
      <c r="T20" s="113">
        <f t="shared" si="3"/>
        <v>0</v>
      </c>
      <c r="U20" s="113">
        <f t="shared" si="4"/>
        <v>0</v>
      </c>
      <c r="V20" s="113">
        <f t="shared" si="5"/>
        <v>0</v>
      </c>
      <c r="W20" s="113">
        <f t="shared" si="6"/>
        <v>0</v>
      </c>
      <c r="X20" s="118">
        <v>2011</v>
      </c>
      <c r="Y20" s="18" t="s">
        <v>66</v>
      </c>
      <c r="AB20" s="18" t="s">
        <v>65</v>
      </c>
      <c r="AC20" s="17" t="s">
        <v>130</v>
      </c>
      <c r="AD20" s="252" t="s">
        <v>65</v>
      </c>
      <c r="AE20" s="86">
        <v>45617.0123636364</v>
      </c>
      <c r="AF20" s="86">
        <v>16310.7053333333</v>
      </c>
      <c r="AG20" s="86">
        <v>6290.96787878788</v>
      </c>
      <c r="AH20" s="86">
        <v>9771.75112121212</v>
      </c>
      <c r="AI20" s="86">
        <v>3969.1590298307</v>
      </c>
      <c r="AJ20" s="86">
        <v>48929.573513824</v>
      </c>
      <c r="AK20" s="86">
        <v>17399.202045437</v>
      </c>
      <c r="AL20" s="86">
        <v>7050.01801550569</v>
      </c>
      <c r="AM20" s="86">
        <v>14568.7141144658</v>
      </c>
      <c r="AN20" s="86">
        <v>13826.7871061078</v>
      </c>
      <c r="AO20" s="86">
        <v>81959.5957268004</v>
      </c>
      <c r="AP20" s="86">
        <v>101774.29479534</v>
      </c>
      <c r="AQ20" s="222">
        <f t="shared" si="34"/>
        <v>0.241761796075579</v>
      </c>
      <c r="AR20" s="254">
        <f t="shared" si="35"/>
        <v>47273.2929387302</v>
      </c>
      <c r="AS20" s="254">
        <f t="shared" si="10"/>
        <v>16854.9536893852</v>
      </c>
      <c r="AT20" s="254">
        <f t="shared" si="10"/>
        <v>6670.49294714678</v>
      </c>
      <c r="AU20" s="254">
        <f t="shared" si="10"/>
        <v>12170.232617839</v>
      </c>
      <c r="AV20" s="255">
        <f t="shared" si="36"/>
        <v>82968.9721931011</v>
      </c>
      <c r="AW20" s="254">
        <f t="shared" si="11"/>
        <v>8897.97306796925</v>
      </c>
      <c r="AX20" s="255">
        <f t="shared" si="37"/>
        <v>91866.9452610704</v>
      </c>
      <c r="AY20" s="222">
        <f t="shared" si="12"/>
        <v>0.0363083965668498</v>
      </c>
      <c r="AZ20" s="222">
        <f t="shared" si="13"/>
        <v>0.0333675549235508</v>
      </c>
      <c r="BA20" s="222">
        <f t="shared" si="14"/>
        <v>0.0603285655993573</v>
      </c>
      <c r="BB20" s="222">
        <f t="shared" si="15"/>
        <v>0.245450530501162</v>
      </c>
      <c r="BC20" s="222">
        <f t="shared" si="16"/>
        <v>1.24177791846974</v>
      </c>
      <c r="BD20" s="222">
        <f t="shared" si="38"/>
        <v>0.120880898037791</v>
      </c>
      <c r="BG20" s="17" t="s">
        <v>130</v>
      </c>
      <c r="BH20" s="252" t="s">
        <v>65</v>
      </c>
      <c r="BI20" s="256">
        <v>48929.573513824</v>
      </c>
      <c r="BJ20" s="86">
        <v>17399.202045437</v>
      </c>
      <c r="BK20" s="86">
        <v>7050.01801550569</v>
      </c>
      <c r="BL20" s="86">
        <v>14568.7141144658</v>
      </c>
      <c r="BM20" s="86">
        <v>13826.7871061078</v>
      </c>
      <c r="BN20" s="86">
        <v>12513.2427551315</v>
      </c>
      <c r="BO20" s="86">
        <v>4444.85227449378</v>
      </c>
      <c r="BP20" s="86">
        <v>1783.8720144887</v>
      </c>
      <c r="BQ20" s="86">
        <v>3674.69397284083</v>
      </c>
      <c r="BR20" s="86">
        <v>3397.28683335929</v>
      </c>
      <c r="BS20" s="258">
        <f t="shared" si="39"/>
        <v>0.255739869704692</v>
      </c>
      <c r="BT20" s="258">
        <f t="shared" si="40"/>
        <v>0.255462995537744</v>
      </c>
      <c r="BU20" s="258">
        <f t="shared" si="41"/>
        <v>0.253030844824124</v>
      </c>
      <c r="BV20" s="258">
        <f t="shared" si="42"/>
        <v>0.252231867820928</v>
      </c>
      <c r="BW20" s="259">
        <f t="shared" si="43"/>
        <v>0.254886825174914</v>
      </c>
      <c r="BX20" s="258">
        <f t="shared" si="44"/>
        <v>0.245703272010211</v>
      </c>
      <c r="BY20" s="259">
        <f t="shared" si="45"/>
        <v>0.253639171877573</v>
      </c>
      <c r="BZ20" s="260" t="b">
        <f t="shared" si="46"/>
        <v>1</v>
      </c>
      <c r="CA20" s="252" t="s">
        <v>65</v>
      </c>
      <c r="CB20" s="256">
        <v>13207.0496363636</v>
      </c>
      <c r="CC20" s="256">
        <v>4873.4506969697</v>
      </c>
      <c r="CD20" s="256">
        <v>1874.06990909091</v>
      </c>
      <c r="CE20" s="256">
        <v>2755.51581818182</v>
      </c>
      <c r="CF20" s="256">
        <v>976.391195292849</v>
      </c>
      <c r="CG20" s="86">
        <f t="shared" si="47"/>
        <v>22710.086060606</v>
      </c>
      <c r="CH20" s="86">
        <f t="shared" si="48"/>
        <v>23686.4772558989</v>
      </c>
      <c r="CI20" s="17" t="b">
        <f t="shared" si="17"/>
        <v>1</v>
      </c>
      <c r="CJ20" s="254">
        <f t="shared" si="49"/>
        <v>12089.6657766626</v>
      </c>
      <c r="CK20" s="254">
        <f t="shared" si="50"/>
        <v>4305.81695914028</v>
      </c>
      <c r="CL20" s="254">
        <f t="shared" si="51"/>
        <v>1687.84046580991</v>
      </c>
      <c r="CM20" s="254">
        <f t="shared" si="52"/>
        <v>3069.72050501271</v>
      </c>
      <c r="CN20" s="255">
        <f t="shared" si="53"/>
        <v>21153.0437066255</v>
      </c>
      <c r="CO20" s="254">
        <f t="shared" si="54"/>
        <v>2186.26109705879</v>
      </c>
      <c r="CP20" s="255">
        <f t="shared" si="55"/>
        <v>23339.3048036843</v>
      </c>
      <c r="CR20" s="18"/>
      <c r="CS20" s="17" t="s">
        <v>81</v>
      </c>
      <c r="CT20" s="17" t="s">
        <v>66</v>
      </c>
      <c r="CU20" s="17" t="s">
        <v>82</v>
      </c>
      <c r="CV20" s="17" t="s">
        <v>83</v>
      </c>
      <c r="CW20" s="17" t="s">
        <v>84</v>
      </c>
      <c r="CX20" s="17" t="s">
        <v>85</v>
      </c>
      <c r="CY20" s="17" t="s">
        <v>66</v>
      </c>
      <c r="CZ20" s="17" t="s">
        <v>82</v>
      </c>
      <c r="DA20" s="17" t="s">
        <v>83</v>
      </c>
      <c r="DB20" s="17" t="s">
        <v>84</v>
      </c>
      <c r="DC20" s="17" t="s">
        <v>85</v>
      </c>
      <c r="DD20" s="17"/>
      <c r="DE20" s="17"/>
      <c r="DF20" s="86" t="s">
        <v>86</v>
      </c>
      <c r="DG20" s="86" t="s">
        <v>85</v>
      </c>
      <c r="DH20" s="270" t="s">
        <v>87</v>
      </c>
      <c r="DI20" s="86" t="s">
        <v>86</v>
      </c>
      <c r="DJ20" s="86" t="s">
        <v>85</v>
      </c>
      <c r="DK20" s="270" t="s">
        <v>87</v>
      </c>
      <c r="DL20" s="280" t="s">
        <v>86</v>
      </c>
      <c r="DM20" s="280" t="s">
        <v>85</v>
      </c>
      <c r="DN20" s="173" t="s">
        <v>87</v>
      </c>
      <c r="DP20"/>
    </row>
    <row r="21" ht="15.75" customHeight="1" spans="1:118">
      <c r="A21" s="234">
        <v>5477</v>
      </c>
      <c r="B21" s="208" t="s">
        <v>131</v>
      </c>
      <c r="C21" s="207" t="s">
        <v>21</v>
      </c>
      <c r="D21" s="209" t="s">
        <v>64</v>
      </c>
      <c r="F21" s="235" t="s">
        <v>110</v>
      </c>
      <c r="G21" s="236">
        <v>40909</v>
      </c>
      <c r="H21" s="237">
        <v>40909</v>
      </c>
      <c r="L21" s="244"/>
      <c r="M21" s="245"/>
      <c r="N21" s="244"/>
      <c r="P21" s="246">
        <f t="shared" si="0"/>
        <v>0</v>
      </c>
      <c r="Q21" s="246">
        <f t="shared" si="1"/>
        <v>0</v>
      </c>
      <c r="R21" s="210">
        <v>2922</v>
      </c>
      <c r="S21" s="220">
        <f t="shared" si="2"/>
        <v>330</v>
      </c>
      <c r="T21" s="113">
        <f t="shared" si="3"/>
        <v>0</v>
      </c>
      <c r="U21" s="113">
        <f t="shared" si="4"/>
        <v>0</v>
      </c>
      <c r="V21" s="113">
        <f t="shared" si="5"/>
        <v>0</v>
      </c>
      <c r="W21" s="113">
        <f t="shared" si="6"/>
        <v>0</v>
      </c>
      <c r="X21" s="118">
        <v>2012</v>
      </c>
      <c r="Y21" s="18" t="s">
        <v>66</v>
      </c>
      <c r="AC21" s="17" t="s">
        <v>132</v>
      </c>
      <c r="AD21" s="252" t="s">
        <v>133</v>
      </c>
      <c r="AE21" s="86">
        <v>166.038170212766</v>
      </c>
      <c r="AF21" s="86">
        <v>202.200257731959</v>
      </c>
      <c r="AG21" s="86">
        <v>448.625122351333</v>
      </c>
      <c r="AJ21" s="86">
        <v>514.178756813874</v>
      </c>
      <c r="AK21" s="86">
        <v>643.129396764641</v>
      </c>
      <c r="AL21" s="86">
        <v>1815.51010136519</v>
      </c>
      <c r="AO21" s="86">
        <v>816.863550296058</v>
      </c>
      <c r="AP21" s="86">
        <v>2972.8182549437</v>
      </c>
      <c r="AQ21" s="222">
        <f t="shared" si="34"/>
        <v>2.63930824660527</v>
      </c>
      <c r="AR21" s="254">
        <f t="shared" si="35"/>
        <v>340.10846351332</v>
      </c>
      <c r="AS21" s="254">
        <f t="shared" si="10"/>
        <v>422.6648272483</v>
      </c>
      <c r="AT21" s="254">
        <f t="shared" si="10"/>
        <v>1132.06761185826</v>
      </c>
      <c r="AU21" s="254">
        <f t="shared" si="10"/>
        <v>0</v>
      </c>
      <c r="AV21" s="255">
        <f t="shared" si="36"/>
        <v>1894.84090261988</v>
      </c>
      <c r="AW21" s="254">
        <f t="shared" si="11"/>
        <v>0</v>
      </c>
      <c r="AX21" s="255">
        <f t="shared" si="37"/>
        <v>1894.84090261988</v>
      </c>
      <c r="AY21" s="222">
        <f t="shared" si="12"/>
        <v>1.04837516022668</v>
      </c>
      <c r="AZ21" s="222">
        <f t="shared" si="13"/>
        <v>1.09032783632053</v>
      </c>
      <c r="BA21" s="222">
        <f t="shared" si="14"/>
        <v>1.52341555444972</v>
      </c>
      <c r="BB21" s="222">
        <f t="shared" si="15"/>
        <v>0</v>
      </c>
      <c r="BC21" s="222">
        <f t="shared" si="16"/>
        <v>0</v>
      </c>
      <c r="BD21" s="222">
        <f t="shared" si="38"/>
        <v>1.31965412330264</v>
      </c>
      <c r="BG21" s="17" t="s">
        <v>132</v>
      </c>
      <c r="BH21" s="252" t="s">
        <v>133</v>
      </c>
      <c r="BI21" s="256">
        <v>514.178756813874</v>
      </c>
      <c r="BJ21" s="86">
        <v>643.129396764641</v>
      </c>
      <c r="BK21" s="86">
        <v>1815.51010136519</v>
      </c>
      <c r="BN21" s="86">
        <v>135.403789229559</v>
      </c>
      <c r="BO21" s="86">
        <v>163.900625598041</v>
      </c>
      <c r="BP21" s="86">
        <v>471.6757960289</v>
      </c>
      <c r="BS21" s="258">
        <f t="shared" si="39"/>
        <v>0.263339913279563</v>
      </c>
      <c r="BT21" s="258">
        <f t="shared" si="40"/>
        <v>0.254848598777428</v>
      </c>
      <c r="BU21" s="258">
        <f t="shared" si="41"/>
        <v>0.25980345450803</v>
      </c>
      <c r="BV21" s="258">
        <f t="shared" si="42"/>
        <v>0</v>
      </c>
      <c r="BW21" s="259">
        <f t="shared" si="43"/>
        <v>0.259343203902352</v>
      </c>
      <c r="BX21" s="258">
        <f t="shared" si="44"/>
        <v>0</v>
      </c>
      <c r="BY21" s="259">
        <f t="shared" si="45"/>
        <v>0.259343203902352</v>
      </c>
      <c r="BZ21" s="260" t="b">
        <f t="shared" si="46"/>
        <v>1</v>
      </c>
      <c r="CA21" s="252" t="s">
        <v>133</v>
      </c>
      <c r="CB21" s="256">
        <v>44.9506808510638</v>
      </c>
      <c r="CC21" s="256">
        <v>42.2090721649485</v>
      </c>
      <c r="CD21" s="256">
        <v>103.114032809296</v>
      </c>
      <c r="CE21" s="256"/>
      <c r="CF21" s="256"/>
      <c r="CG21" s="86">
        <f t="shared" si="47"/>
        <v>190.273785825308</v>
      </c>
      <c r="CH21" s="86">
        <f t="shared" si="48"/>
        <v>190.273785825308</v>
      </c>
      <c r="CI21" s="17" t="b">
        <f t="shared" si="17"/>
        <v>1</v>
      </c>
      <c r="CJ21" s="254">
        <f t="shared" si="49"/>
        <v>89.5641332872431</v>
      </c>
      <c r="CK21" s="254">
        <f t="shared" si="50"/>
        <v>107.715538976733</v>
      </c>
      <c r="CL21" s="254">
        <f t="shared" si="51"/>
        <v>294.115076297432</v>
      </c>
      <c r="CM21" s="254">
        <f t="shared" si="52"/>
        <v>0</v>
      </c>
      <c r="CN21" s="255">
        <f t="shared" si="53"/>
        <v>491.394748561408</v>
      </c>
      <c r="CO21" s="254">
        <f t="shared" si="54"/>
        <v>0</v>
      </c>
      <c r="CP21" s="255">
        <f t="shared" si="55"/>
        <v>491.394748561408</v>
      </c>
      <c r="CR21" s="18"/>
      <c r="CS21" s="251" t="s">
        <v>17</v>
      </c>
      <c r="CT21" s="256">
        <v>1850.39460606061</v>
      </c>
      <c r="CU21" s="256">
        <v>108.671454545455</v>
      </c>
      <c r="CV21" s="256">
        <v>293.649363636364</v>
      </c>
      <c r="CW21" s="256">
        <v>208.671545454545</v>
      </c>
      <c r="CX21" s="256">
        <v>0</v>
      </c>
      <c r="CY21" s="256">
        <v>2680.48909335721</v>
      </c>
      <c r="CZ21" s="256">
        <v>157.859054197357</v>
      </c>
      <c r="DA21" s="256">
        <v>433.222665487945</v>
      </c>
      <c r="DB21" s="256">
        <v>351.876691429012</v>
      </c>
      <c r="DC21" s="256">
        <v>0</v>
      </c>
      <c r="DD21" s="256">
        <v>2461.38696969697</v>
      </c>
      <c r="DE21" s="256">
        <v>3623.44750447152</v>
      </c>
      <c r="DF21" s="86">
        <f>SUM(CT21:CW21)</f>
        <v>2461.38696969697</v>
      </c>
      <c r="DG21" s="86">
        <f>CX21</f>
        <v>0</v>
      </c>
      <c r="DH21" s="271">
        <f>DF21+DG21</f>
        <v>2461.38696969697</v>
      </c>
      <c r="DI21" s="113">
        <f>SUM(CY21:DB21)</f>
        <v>3623.44750447152</v>
      </c>
      <c r="DJ21" s="113">
        <f>DC21</f>
        <v>0</v>
      </c>
      <c r="DK21" s="271">
        <f>DI21+DJ21</f>
        <v>3623.44750447152</v>
      </c>
      <c r="DL21" s="280">
        <f t="shared" ref="DL21:DL30" si="56">IFERROR(DL5*DR5,0)</f>
        <v>2803.69061821849</v>
      </c>
      <c r="DM21" s="280">
        <f t="shared" ref="DM21:DM30" si="57">IFERROR(DM5*DS5,0)</f>
        <v>0</v>
      </c>
      <c r="DN21" s="281">
        <f>DL21+DM21</f>
        <v>2803.69061821849</v>
      </c>
    </row>
    <row r="22" ht="15.75" customHeight="1" spans="1:118">
      <c r="A22" s="234">
        <v>5478</v>
      </c>
      <c r="B22" s="208" t="s">
        <v>134</v>
      </c>
      <c r="C22" s="207" t="s">
        <v>21</v>
      </c>
      <c r="D22" s="209" t="s">
        <v>64</v>
      </c>
      <c r="F22" s="235" t="s">
        <v>110</v>
      </c>
      <c r="G22" s="236">
        <v>40909</v>
      </c>
      <c r="H22" s="237">
        <v>40909</v>
      </c>
      <c r="L22" s="244"/>
      <c r="M22" s="245"/>
      <c r="N22" s="244"/>
      <c r="P22" s="246">
        <f t="shared" si="0"/>
        <v>0</v>
      </c>
      <c r="Q22" s="246">
        <f t="shared" si="1"/>
        <v>0</v>
      </c>
      <c r="R22" s="210">
        <v>2922</v>
      </c>
      <c r="S22" s="220">
        <f t="shared" si="2"/>
        <v>330</v>
      </c>
      <c r="T22" s="113">
        <f t="shared" si="3"/>
        <v>0</v>
      </c>
      <c r="U22" s="113">
        <f t="shared" si="4"/>
        <v>0</v>
      </c>
      <c r="V22" s="113">
        <f t="shared" si="5"/>
        <v>0</v>
      </c>
      <c r="W22" s="113">
        <f t="shared" si="6"/>
        <v>0</v>
      </c>
      <c r="X22" s="118">
        <v>2012</v>
      </c>
      <c r="Y22" s="18" t="s">
        <v>66</v>
      </c>
      <c r="AC22" s="17" t="s">
        <v>135</v>
      </c>
      <c r="AD22" s="252" t="s">
        <v>136</v>
      </c>
      <c r="AE22" s="86">
        <v>1047.63184878243</v>
      </c>
      <c r="AJ22" s="86">
        <v>2763.3275705288</v>
      </c>
      <c r="AO22" s="86">
        <v>1047.63184878243</v>
      </c>
      <c r="AP22" s="86">
        <v>2763.3275705288</v>
      </c>
      <c r="AQ22" s="222">
        <f t="shared" si="34"/>
        <v>1.63768954116885</v>
      </c>
      <c r="AR22" s="254">
        <f t="shared" si="35"/>
        <v>1905.47970965562</v>
      </c>
      <c r="AS22" s="254">
        <f t="shared" si="35"/>
        <v>0</v>
      </c>
      <c r="AT22" s="254">
        <f t="shared" si="35"/>
        <v>0</v>
      </c>
      <c r="AU22" s="254">
        <f t="shared" si="35"/>
        <v>0</v>
      </c>
      <c r="AV22" s="255">
        <f t="shared" si="36"/>
        <v>1905.47970965562</v>
      </c>
      <c r="AW22" s="254">
        <f t="shared" si="11"/>
        <v>0</v>
      </c>
      <c r="AX22" s="255">
        <f t="shared" si="37"/>
        <v>1905.47970965562</v>
      </c>
      <c r="AY22" s="222">
        <f t="shared" si="12"/>
        <v>0.818844770584424</v>
      </c>
      <c r="AZ22" s="222">
        <f t="shared" si="13"/>
        <v>0</v>
      </c>
      <c r="BA22" s="222">
        <f t="shared" si="14"/>
        <v>0</v>
      </c>
      <c r="BB22" s="222">
        <f t="shared" si="15"/>
        <v>0</v>
      </c>
      <c r="BC22" s="222">
        <f t="shared" si="16"/>
        <v>0</v>
      </c>
      <c r="BD22" s="222">
        <f t="shared" si="38"/>
        <v>0.818844770584424</v>
      </c>
      <c r="BG22" s="17" t="s">
        <v>135</v>
      </c>
      <c r="BH22" s="252" t="s">
        <v>136</v>
      </c>
      <c r="BI22" s="256">
        <v>2763.3275705288</v>
      </c>
      <c r="BN22" s="86">
        <v>722.674962336904</v>
      </c>
      <c r="BS22" s="258">
        <f t="shared" si="39"/>
        <v>0.261523450945271</v>
      </c>
      <c r="BT22" s="258">
        <f t="shared" si="40"/>
        <v>0</v>
      </c>
      <c r="BU22" s="258">
        <f t="shared" si="41"/>
        <v>0</v>
      </c>
      <c r="BV22" s="258">
        <f t="shared" si="42"/>
        <v>0</v>
      </c>
      <c r="BW22" s="259">
        <f t="shared" si="43"/>
        <v>0.261523450945271</v>
      </c>
      <c r="BX22" s="258">
        <f t="shared" si="44"/>
        <v>0</v>
      </c>
      <c r="BY22" s="259">
        <f t="shared" si="45"/>
        <v>0.261523450945271</v>
      </c>
      <c r="BZ22" s="260" t="b">
        <f t="shared" si="46"/>
        <v>1</v>
      </c>
      <c r="CA22" s="252" t="s">
        <v>136</v>
      </c>
      <c r="CB22" s="256">
        <v>245.620762710261</v>
      </c>
      <c r="CC22" s="256"/>
      <c r="CD22" s="256"/>
      <c r="CE22" s="256"/>
      <c r="CF22" s="256"/>
      <c r="CG22" s="86">
        <f t="shared" si="47"/>
        <v>245.620762710261</v>
      </c>
      <c r="CH22" s="86">
        <f t="shared" si="48"/>
        <v>245.620762710261</v>
      </c>
      <c r="CI22" s="17" t="b">
        <f t="shared" si="17"/>
        <v>1</v>
      </c>
      <c r="CJ22" s="254">
        <f t="shared" si="49"/>
        <v>498.32762937533</v>
      </c>
      <c r="CK22" s="254">
        <f t="shared" si="50"/>
        <v>0</v>
      </c>
      <c r="CL22" s="254">
        <f t="shared" si="51"/>
        <v>0</v>
      </c>
      <c r="CM22" s="254">
        <f t="shared" si="52"/>
        <v>0</v>
      </c>
      <c r="CN22" s="255">
        <f t="shared" si="53"/>
        <v>498.32762937533</v>
      </c>
      <c r="CO22" s="254">
        <f t="shared" si="54"/>
        <v>0</v>
      </c>
      <c r="CP22" s="255">
        <f t="shared" si="55"/>
        <v>498.32762937533</v>
      </c>
      <c r="CR22" s="18"/>
      <c r="CS22" s="251" t="s">
        <v>19</v>
      </c>
      <c r="CT22" s="256">
        <v>5030.19674364766</v>
      </c>
      <c r="CU22" s="256">
        <v>920.959666666667</v>
      </c>
      <c r="CV22" s="256">
        <v>1483.91139393939</v>
      </c>
      <c r="CW22" s="256">
        <v>948.724230001882</v>
      </c>
      <c r="CX22" s="256">
        <v>33.837346856966</v>
      </c>
      <c r="CY22" s="256">
        <v>6813.50515350249</v>
      </c>
      <c r="CZ22" s="256">
        <v>1236.41022483462</v>
      </c>
      <c r="DA22" s="256">
        <v>2124.4110901542</v>
      </c>
      <c r="DB22" s="256">
        <v>2042.98924406305</v>
      </c>
      <c r="DC22" s="256">
        <v>172.954267273382</v>
      </c>
      <c r="DD22" s="256">
        <v>8417.62938111257</v>
      </c>
      <c r="DE22" s="256">
        <v>12390.2699798277</v>
      </c>
      <c r="DF22" s="86">
        <f t="shared" ref="DF22:DF31" si="58">SUM(CT22:CW22)</f>
        <v>8383.7920342556</v>
      </c>
      <c r="DG22" s="86">
        <f t="shared" ref="DG22:DG31" si="59">CX22</f>
        <v>33.837346856966</v>
      </c>
      <c r="DH22" s="271">
        <f t="shared" ref="DH22:DH31" si="60">DF22+DG22</f>
        <v>8417.62938111257</v>
      </c>
      <c r="DI22" s="113">
        <f t="shared" ref="DI22:DI31" si="61">SUM(CY22:DB22)</f>
        <v>12217.3157125544</v>
      </c>
      <c r="DJ22" s="113">
        <f t="shared" ref="DJ22:DJ31" si="62">DC22</f>
        <v>172.954267273382</v>
      </c>
      <c r="DK22" s="271">
        <f t="shared" ref="DK22:DK31" si="63">DI22+DJ22</f>
        <v>12390.2699798277</v>
      </c>
      <c r="DL22" s="280">
        <f t="shared" si="56"/>
        <v>10560.6598451398</v>
      </c>
      <c r="DM22" s="280">
        <f t="shared" si="57"/>
        <v>115.843026863556</v>
      </c>
      <c r="DN22" s="281">
        <f t="shared" ref="DN22:DN31" si="64">DL22+DM22</f>
        <v>10676.5028720034</v>
      </c>
    </row>
    <row r="23" ht="15.75" customHeight="1" spans="1:118">
      <c r="A23" s="234">
        <v>5479</v>
      </c>
      <c r="B23" s="208" t="s">
        <v>137</v>
      </c>
      <c r="C23" s="207" t="s">
        <v>21</v>
      </c>
      <c r="D23" s="209" t="s">
        <v>64</v>
      </c>
      <c r="F23" s="235" t="s">
        <v>110</v>
      </c>
      <c r="G23" s="236">
        <v>40909</v>
      </c>
      <c r="H23" s="237">
        <v>40909</v>
      </c>
      <c r="L23" s="244"/>
      <c r="M23" s="245"/>
      <c r="N23" s="244"/>
      <c r="P23" s="246">
        <f t="shared" si="0"/>
        <v>0</v>
      </c>
      <c r="Q23" s="246">
        <f t="shared" si="1"/>
        <v>0</v>
      </c>
      <c r="R23" s="210">
        <v>2922</v>
      </c>
      <c r="S23" s="220">
        <f t="shared" si="2"/>
        <v>330</v>
      </c>
      <c r="T23" s="113">
        <f t="shared" si="3"/>
        <v>0</v>
      </c>
      <c r="U23" s="113">
        <f t="shared" si="4"/>
        <v>0</v>
      </c>
      <c r="V23" s="113">
        <f t="shared" si="5"/>
        <v>0</v>
      </c>
      <c r="W23" s="113">
        <f t="shared" si="6"/>
        <v>0</v>
      </c>
      <c r="X23" s="118">
        <v>2012</v>
      </c>
      <c r="Y23" s="18" t="s">
        <v>66</v>
      </c>
      <c r="AC23" s="17" t="s">
        <v>138</v>
      </c>
      <c r="AD23" s="252" t="s">
        <v>139</v>
      </c>
      <c r="AE23" s="86">
        <v>4188.25015151515</v>
      </c>
      <c r="AG23" s="86">
        <v>450.949757575758</v>
      </c>
      <c r="AJ23" s="86">
        <v>5791.7388218743</v>
      </c>
      <c r="AL23" s="86">
        <v>623.597713408181</v>
      </c>
      <c r="AO23" s="86">
        <v>4639.19990909091</v>
      </c>
      <c r="AP23" s="86">
        <v>6415.33653528249</v>
      </c>
      <c r="AQ23" s="222">
        <f t="shared" si="34"/>
        <v>0.382854082815248</v>
      </c>
      <c r="AR23" s="254">
        <f t="shared" si="35"/>
        <v>4989.99448669472</v>
      </c>
      <c r="AS23" s="254">
        <f t="shared" si="35"/>
        <v>0</v>
      </c>
      <c r="AT23" s="254">
        <f t="shared" si="35"/>
        <v>537.27373549197</v>
      </c>
      <c r="AU23" s="254">
        <f t="shared" si="35"/>
        <v>0</v>
      </c>
      <c r="AV23" s="255">
        <f t="shared" si="36"/>
        <v>5527.26822218669</v>
      </c>
      <c r="AW23" s="254">
        <f t="shared" si="11"/>
        <v>0</v>
      </c>
      <c r="AX23" s="255">
        <f t="shared" si="37"/>
        <v>5527.26822218669</v>
      </c>
      <c r="AY23" s="222">
        <f t="shared" si="12"/>
        <v>0.191427041407623</v>
      </c>
      <c r="AZ23" s="222">
        <f t="shared" si="13"/>
        <v>0</v>
      </c>
      <c r="BA23" s="222">
        <f t="shared" si="14"/>
        <v>0.191427041407622</v>
      </c>
      <c r="BB23" s="222">
        <f t="shared" si="15"/>
        <v>0</v>
      </c>
      <c r="BC23" s="222">
        <f t="shared" si="16"/>
        <v>0</v>
      </c>
      <c r="BD23" s="222">
        <f t="shared" si="38"/>
        <v>0.191427041407622</v>
      </c>
      <c r="BG23" s="17" t="s">
        <v>138</v>
      </c>
      <c r="BH23" s="252" t="s">
        <v>139</v>
      </c>
      <c r="BI23" s="256">
        <v>5791.7388218743</v>
      </c>
      <c r="BK23" s="86">
        <v>623.597713408181</v>
      </c>
      <c r="BN23" s="86">
        <v>1460.32806543523</v>
      </c>
      <c r="BP23" s="86">
        <v>156.131869341429</v>
      </c>
      <c r="BS23" s="258">
        <f t="shared" si="39"/>
        <v>0.252139834054645</v>
      </c>
      <c r="BT23" s="258">
        <f t="shared" si="40"/>
        <v>0</v>
      </c>
      <c r="BU23" s="258">
        <f t="shared" si="41"/>
        <v>0.250372741888538</v>
      </c>
      <c r="BV23" s="258">
        <f t="shared" si="42"/>
        <v>0</v>
      </c>
      <c r="BW23" s="259">
        <f t="shared" si="43"/>
        <v>0.251968065258401</v>
      </c>
      <c r="BX23" s="258">
        <f t="shared" si="44"/>
        <v>0</v>
      </c>
      <c r="BY23" s="259">
        <f t="shared" si="45"/>
        <v>0.251968065258401</v>
      </c>
      <c r="BZ23" s="260" t="b">
        <f t="shared" si="46"/>
        <v>1</v>
      </c>
      <c r="CA23" s="252" t="s">
        <v>139</v>
      </c>
      <c r="CB23" s="256">
        <v>1197.318</v>
      </c>
      <c r="CC23" s="256"/>
      <c r="CD23" s="256">
        <v>122.434363636364</v>
      </c>
      <c r="CE23" s="256"/>
      <c r="CF23" s="256"/>
      <c r="CG23" s="86">
        <f t="shared" si="47"/>
        <v>1319.75236363636</v>
      </c>
      <c r="CH23" s="86">
        <f t="shared" si="48"/>
        <v>1319.75236363636</v>
      </c>
      <c r="CI23" s="17" t="b">
        <f t="shared" si="17"/>
        <v>1</v>
      </c>
      <c r="CJ23" s="254">
        <f t="shared" si="49"/>
        <v>1258.1763818088</v>
      </c>
      <c r="CK23" s="254">
        <f t="shared" si="50"/>
        <v>0</v>
      </c>
      <c r="CL23" s="254">
        <f t="shared" si="51"/>
        <v>134.518698299822</v>
      </c>
      <c r="CM23" s="254">
        <f t="shared" si="52"/>
        <v>0</v>
      </c>
      <c r="CN23" s="255">
        <f t="shared" si="53"/>
        <v>1392.69508010862</v>
      </c>
      <c r="CO23" s="254">
        <f t="shared" si="54"/>
        <v>0</v>
      </c>
      <c r="CP23" s="255">
        <f t="shared" si="55"/>
        <v>1392.69508010862</v>
      </c>
      <c r="CR23" s="18"/>
      <c r="CS23" s="251" t="s">
        <v>21</v>
      </c>
      <c r="CT23" s="256">
        <v>48777.6904132583</v>
      </c>
      <c r="CU23" s="256">
        <v>6045.46407216495</v>
      </c>
      <c r="CV23" s="256">
        <v>3473.35506311233</v>
      </c>
      <c r="CW23" s="256">
        <v>2849.86372727273</v>
      </c>
      <c r="CX23" s="256">
        <v>1051.98744529285</v>
      </c>
      <c r="CY23" s="256">
        <v>51006.0626222503</v>
      </c>
      <c r="CZ23" s="256">
        <v>5715.38697680736</v>
      </c>
      <c r="DA23" s="256">
        <v>3819.68230784437</v>
      </c>
      <c r="DB23" s="256">
        <v>3803.98377112641</v>
      </c>
      <c r="DC23" s="256">
        <v>3544.53814790618</v>
      </c>
      <c r="DD23" s="256">
        <v>62198.3607211011</v>
      </c>
      <c r="DE23" s="256">
        <v>67889.6538259346</v>
      </c>
      <c r="DF23" s="86">
        <f t="shared" si="58"/>
        <v>61146.3732758083</v>
      </c>
      <c r="DG23" s="86">
        <f t="shared" si="59"/>
        <v>1051.98744529285</v>
      </c>
      <c r="DH23" s="271">
        <f t="shared" si="60"/>
        <v>62198.3607211012</v>
      </c>
      <c r="DI23" s="113">
        <f t="shared" si="61"/>
        <v>64345.1156780284</v>
      </c>
      <c r="DJ23" s="113">
        <f t="shared" si="62"/>
        <v>3544.53814790618</v>
      </c>
      <c r="DK23" s="271">
        <f t="shared" si="63"/>
        <v>67889.6538259346</v>
      </c>
      <c r="DL23" s="280">
        <f t="shared" si="56"/>
        <v>60534.0508232855</v>
      </c>
      <c r="DM23" s="280">
        <f t="shared" si="57"/>
        <v>2287.51598483205</v>
      </c>
      <c r="DN23" s="281">
        <f t="shared" si="64"/>
        <v>62821.5668081176</v>
      </c>
    </row>
    <row r="24" ht="15.75" customHeight="1" spans="1:118">
      <c r="A24" s="234">
        <v>5492</v>
      </c>
      <c r="B24" s="208" t="s">
        <v>140</v>
      </c>
      <c r="C24" s="207" t="s">
        <v>17</v>
      </c>
      <c r="D24" s="209" t="s">
        <v>64</v>
      </c>
      <c r="F24" s="235" t="s">
        <v>65</v>
      </c>
      <c r="G24" s="236">
        <v>40968</v>
      </c>
      <c r="H24" s="237">
        <v>40968</v>
      </c>
      <c r="L24" s="244"/>
      <c r="M24" s="245"/>
      <c r="N24" s="244"/>
      <c r="P24" s="246">
        <f t="shared" si="0"/>
        <v>0</v>
      </c>
      <c r="Q24" s="246">
        <f t="shared" si="1"/>
        <v>0</v>
      </c>
      <c r="R24" s="210">
        <v>2863</v>
      </c>
      <c r="S24" s="220">
        <f t="shared" si="2"/>
        <v>330</v>
      </c>
      <c r="T24" s="113">
        <f t="shared" si="3"/>
        <v>0</v>
      </c>
      <c r="U24" s="113">
        <f t="shared" si="4"/>
        <v>0</v>
      </c>
      <c r="V24" s="113">
        <f t="shared" si="5"/>
        <v>0</v>
      </c>
      <c r="W24" s="113">
        <f t="shared" si="6"/>
        <v>0</v>
      </c>
      <c r="X24" s="118">
        <v>2012</v>
      </c>
      <c r="Y24" s="18" t="s">
        <v>66</v>
      </c>
      <c r="AC24" s="17" t="s">
        <v>141</v>
      </c>
      <c r="AD24" s="252" t="s">
        <v>142</v>
      </c>
      <c r="AE24" s="86">
        <v>12768.6268181818</v>
      </c>
      <c r="AG24" s="86">
        <v>632.887272727273</v>
      </c>
      <c r="AH24" s="86">
        <v>385.452212121212</v>
      </c>
      <c r="AJ24" s="86">
        <v>17657.147727467</v>
      </c>
      <c r="AL24" s="86">
        <v>875.190749052715</v>
      </c>
      <c r="AM24" s="86">
        <v>533.024165261986</v>
      </c>
      <c r="AO24" s="86">
        <v>13786.9663030303</v>
      </c>
      <c r="AP24" s="86">
        <v>19065.3626417817</v>
      </c>
      <c r="AQ24" s="222">
        <f t="shared" si="34"/>
        <v>0.382854082815248</v>
      </c>
      <c r="AR24" s="254">
        <f t="shared" si="35"/>
        <v>15212.8872728244</v>
      </c>
      <c r="AS24" s="254">
        <f t="shared" si="35"/>
        <v>0</v>
      </c>
      <c r="AT24" s="254">
        <f t="shared" si="35"/>
        <v>754.039010889994</v>
      </c>
      <c r="AU24" s="254">
        <f t="shared" si="35"/>
        <v>459.238188691599</v>
      </c>
      <c r="AV24" s="255">
        <f t="shared" si="36"/>
        <v>16426.164472406</v>
      </c>
      <c r="AW24" s="254">
        <f t="shared" si="11"/>
        <v>0</v>
      </c>
      <c r="AX24" s="255">
        <f t="shared" si="37"/>
        <v>16426.164472406</v>
      </c>
      <c r="AY24" s="222">
        <f t="shared" si="12"/>
        <v>0.191427041407625</v>
      </c>
      <c r="AZ24" s="222">
        <f t="shared" si="13"/>
        <v>0</v>
      </c>
      <c r="BA24" s="222">
        <f t="shared" si="14"/>
        <v>0.191427041407623</v>
      </c>
      <c r="BB24" s="222">
        <f t="shared" si="15"/>
        <v>0.191427041407623</v>
      </c>
      <c r="BC24" s="222">
        <f t="shared" si="16"/>
        <v>0</v>
      </c>
      <c r="BD24" s="222">
        <f t="shared" si="38"/>
        <v>0.191427041407624</v>
      </c>
      <c r="BG24" s="17" t="s">
        <v>141</v>
      </c>
      <c r="BH24" s="252" t="s">
        <v>142</v>
      </c>
      <c r="BI24" s="256">
        <v>17657.147727467</v>
      </c>
      <c r="BK24" s="86">
        <v>875.190749052715</v>
      </c>
      <c r="BL24" s="86">
        <v>533.024165261986</v>
      </c>
      <c r="BN24" s="86">
        <v>4494.90315547828</v>
      </c>
      <c r="BP24" s="86">
        <v>219.038073096314</v>
      </c>
      <c r="BQ24" s="86">
        <v>129.28979828558</v>
      </c>
      <c r="BS24" s="258">
        <f t="shared" si="39"/>
        <v>0.254565642472715</v>
      </c>
      <c r="BT24" s="258">
        <f t="shared" si="40"/>
        <v>0</v>
      </c>
      <c r="BU24" s="258">
        <f t="shared" si="41"/>
        <v>0.250274666789378</v>
      </c>
      <c r="BV24" s="258">
        <f t="shared" si="42"/>
        <v>0.24255898083351</v>
      </c>
      <c r="BW24" s="259">
        <f t="shared" si="43"/>
        <v>0.254032987353004</v>
      </c>
      <c r="BX24" s="258">
        <f t="shared" si="44"/>
        <v>0</v>
      </c>
      <c r="BY24" s="259">
        <f t="shared" si="45"/>
        <v>0.254032987353004</v>
      </c>
      <c r="BZ24" s="260" t="b">
        <f t="shared" si="46"/>
        <v>1</v>
      </c>
      <c r="CA24" s="252" t="s">
        <v>142</v>
      </c>
      <c r="CB24" s="256">
        <v>3741.25</v>
      </c>
      <c r="CC24" s="256"/>
      <c r="CD24" s="256">
        <v>229.242757575758</v>
      </c>
      <c r="CE24" s="256">
        <v>94.3479090909091</v>
      </c>
      <c r="CF24" s="256"/>
      <c r="CG24" s="86">
        <f t="shared" si="47"/>
        <v>4064.84066666667</v>
      </c>
      <c r="CH24" s="86">
        <f t="shared" si="48"/>
        <v>4064.84066666667</v>
      </c>
      <c r="CI24" s="17" t="b">
        <f t="shared" si="17"/>
        <v>1</v>
      </c>
      <c r="CJ24" s="254">
        <f t="shared" si="49"/>
        <v>3872.67842247153</v>
      </c>
      <c r="CK24" s="254">
        <f t="shared" si="50"/>
        <v>0</v>
      </c>
      <c r="CL24" s="254">
        <f t="shared" si="51"/>
        <v>188.716862196685</v>
      </c>
      <c r="CM24" s="254">
        <f t="shared" si="52"/>
        <v>111.392347008862</v>
      </c>
      <c r="CN24" s="255">
        <f t="shared" si="53"/>
        <v>4172.78763167708</v>
      </c>
      <c r="CO24" s="254">
        <f t="shared" si="54"/>
        <v>0</v>
      </c>
      <c r="CP24" s="255">
        <f t="shared" si="55"/>
        <v>4172.78763167708</v>
      </c>
      <c r="CR24" s="18"/>
      <c r="CS24" s="251" t="s">
        <v>23</v>
      </c>
      <c r="CT24" s="256">
        <v>8821.15232844136</v>
      </c>
      <c r="CU24" s="256">
        <v>2859.88304130996</v>
      </c>
      <c r="CV24" s="256">
        <v>1263.63849666707</v>
      </c>
      <c r="CW24" s="256">
        <v>849.044779725506</v>
      </c>
      <c r="CX24" s="256">
        <v>91.2530882882835</v>
      </c>
      <c r="CY24" s="256">
        <v>10781.2511015404</v>
      </c>
      <c r="CZ24" s="256">
        <v>3269.66986047324</v>
      </c>
      <c r="DA24" s="256">
        <v>1724.73904251675</v>
      </c>
      <c r="DB24" s="256">
        <v>1708.73157753012</v>
      </c>
      <c r="DC24" s="256">
        <v>312.616553943435</v>
      </c>
      <c r="DD24" s="256">
        <v>13884.9717344322</v>
      </c>
      <c r="DE24" s="256">
        <v>17797.008136004</v>
      </c>
      <c r="DF24" s="86">
        <f t="shared" si="58"/>
        <v>13793.7186461439</v>
      </c>
      <c r="DG24" s="86">
        <f t="shared" si="59"/>
        <v>91.2530882882835</v>
      </c>
      <c r="DH24" s="271">
        <f t="shared" si="60"/>
        <v>13884.9717344322</v>
      </c>
      <c r="DI24" s="113">
        <f t="shared" si="61"/>
        <v>17484.3915820605</v>
      </c>
      <c r="DJ24" s="113">
        <f t="shared" si="62"/>
        <v>312.616553943435</v>
      </c>
      <c r="DK24" s="271">
        <f t="shared" si="63"/>
        <v>17797.0081360039</v>
      </c>
      <c r="DL24" s="280">
        <f t="shared" si="56"/>
        <v>15594.9560131257</v>
      </c>
      <c r="DM24" s="280">
        <f t="shared" si="57"/>
        <v>215.534726175229</v>
      </c>
      <c r="DN24" s="281">
        <f t="shared" si="64"/>
        <v>15810.490739301</v>
      </c>
    </row>
    <row r="25" ht="15.75" customHeight="1" spans="1:118">
      <c r="A25" s="234">
        <v>5508</v>
      </c>
      <c r="B25" s="208" t="s">
        <v>143</v>
      </c>
      <c r="C25" s="207" t="s">
        <v>17</v>
      </c>
      <c r="D25" s="209" t="s">
        <v>64</v>
      </c>
      <c r="F25" s="235" t="s">
        <v>65</v>
      </c>
      <c r="G25" s="236">
        <v>40998</v>
      </c>
      <c r="H25" s="237">
        <v>40998</v>
      </c>
      <c r="L25" s="244"/>
      <c r="M25" s="245"/>
      <c r="N25" s="244"/>
      <c r="P25" s="246">
        <f t="shared" si="0"/>
        <v>0</v>
      </c>
      <c r="Q25" s="246">
        <f t="shared" si="1"/>
        <v>0</v>
      </c>
      <c r="R25" s="210">
        <v>2833</v>
      </c>
      <c r="S25" s="220">
        <f t="shared" si="2"/>
        <v>330</v>
      </c>
      <c r="T25" s="113">
        <f t="shared" si="3"/>
        <v>0</v>
      </c>
      <c r="U25" s="113">
        <f t="shared" si="4"/>
        <v>0</v>
      </c>
      <c r="V25" s="113">
        <f t="shared" si="5"/>
        <v>0</v>
      </c>
      <c r="W25" s="113">
        <f t="shared" si="6"/>
        <v>0</v>
      </c>
      <c r="X25" s="118">
        <v>2012</v>
      </c>
      <c r="Y25" s="18" t="s">
        <v>66</v>
      </c>
      <c r="AB25" s="18" t="s">
        <v>65</v>
      </c>
      <c r="AC25" s="17" t="s">
        <v>144</v>
      </c>
      <c r="AD25" s="252" t="s">
        <v>145</v>
      </c>
      <c r="AE25" s="86">
        <v>73730.3581212121</v>
      </c>
      <c r="AJ25" s="86">
        <v>78650.7616694973</v>
      </c>
      <c r="AO25" s="86">
        <v>73730.3581212121</v>
      </c>
      <c r="AP25" s="86">
        <v>78650.7616694973</v>
      </c>
      <c r="AQ25" s="222">
        <f t="shared" si="34"/>
        <v>0.0667351098471012</v>
      </c>
      <c r="AR25" s="254">
        <f t="shared" si="35"/>
        <v>76190.5598953547</v>
      </c>
      <c r="AS25" s="254">
        <f t="shared" si="35"/>
        <v>0</v>
      </c>
      <c r="AT25" s="254">
        <f t="shared" si="35"/>
        <v>0</v>
      </c>
      <c r="AU25" s="254">
        <f t="shared" si="35"/>
        <v>0</v>
      </c>
      <c r="AV25" s="255">
        <f t="shared" si="36"/>
        <v>76190.5598953547</v>
      </c>
      <c r="AW25" s="254">
        <f t="shared" si="11"/>
        <v>0</v>
      </c>
      <c r="AX25" s="255">
        <f t="shared" si="37"/>
        <v>76190.5598953547</v>
      </c>
      <c r="AY25" s="222">
        <f t="shared" si="12"/>
        <v>0.0333675549235506</v>
      </c>
      <c r="AZ25" s="222">
        <f t="shared" si="13"/>
        <v>0</v>
      </c>
      <c r="BA25" s="222">
        <f t="shared" si="14"/>
        <v>0</v>
      </c>
      <c r="BB25" s="222">
        <f t="shared" si="15"/>
        <v>0</v>
      </c>
      <c r="BC25" s="222">
        <f t="shared" si="16"/>
        <v>0</v>
      </c>
      <c r="BD25" s="222">
        <f t="shared" si="38"/>
        <v>0.0333675549235506</v>
      </c>
      <c r="BG25" s="17" t="s">
        <v>144</v>
      </c>
      <c r="BH25" s="252" t="s">
        <v>145</v>
      </c>
      <c r="BI25" s="256">
        <v>78650.7616694973</v>
      </c>
      <c r="BN25" s="86">
        <v>20153.1812509632</v>
      </c>
      <c r="BS25" s="258">
        <f t="shared" si="39"/>
        <v>0.256236313840799</v>
      </c>
      <c r="BT25" s="258">
        <f t="shared" si="40"/>
        <v>0</v>
      </c>
      <c r="BU25" s="258">
        <f t="shared" si="41"/>
        <v>0</v>
      </c>
      <c r="BV25" s="258">
        <f t="shared" si="42"/>
        <v>0</v>
      </c>
      <c r="BW25" s="259">
        <f t="shared" si="43"/>
        <v>0.256236313840799</v>
      </c>
      <c r="BX25" s="258">
        <f t="shared" si="44"/>
        <v>0</v>
      </c>
      <c r="BY25" s="259">
        <f t="shared" si="45"/>
        <v>0.256236313840799</v>
      </c>
      <c r="BZ25" s="260" t="b">
        <f t="shared" si="46"/>
        <v>1</v>
      </c>
      <c r="CA25" s="252" t="s">
        <v>145</v>
      </c>
      <c r="CB25" s="256">
        <v>19228.3569090909</v>
      </c>
      <c r="CC25" s="256"/>
      <c r="CD25" s="256"/>
      <c r="CE25" s="256"/>
      <c r="CF25" s="256"/>
      <c r="CG25" s="86">
        <f t="shared" si="47"/>
        <v>19228.3569090909</v>
      </c>
      <c r="CH25" s="86">
        <f t="shared" si="48"/>
        <v>19228.3569090909</v>
      </c>
      <c r="CI25" s="17" t="b">
        <f t="shared" si="17"/>
        <v>1</v>
      </c>
      <c r="CJ25" s="254">
        <f t="shared" si="49"/>
        <v>19522.7882170523</v>
      </c>
      <c r="CK25" s="254">
        <f t="shared" si="50"/>
        <v>0</v>
      </c>
      <c r="CL25" s="254">
        <f t="shared" si="51"/>
        <v>0</v>
      </c>
      <c r="CM25" s="254">
        <f t="shared" si="52"/>
        <v>0</v>
      </c>
      <c r="CN25" s="255">
        <f t="shared" si="53"/>
        <v>19522.7882170523</v>
      </c>
      <c r="CO25" s="254">
        <f t="shared" si="54"/>
        <v>0</v>
      </c>
      <c r="CP25" s="255">
        <f t="shared" si="55"/>
        <v>19522.7882170523</v>
      </c>
      <c r="CR25" s="18"/>
      <c r="CS25" s="251" t="s">
        <v>25</v>
      </c>
      <c r="CT25" s="256">
        <v>4359.3796060606</v>
      </c>
      <c r="CU25" s="256">
        <v>991.745545454545</v>
      </c>
      <c r="CV25" s="256">
        <v>576.09696969697</v>
      </c>
      <c r="CW25" s="256">
        <v>299.302878787879</v>
      </c>
      <c r="CX25" s="256">
        <v>0</v>
      </c>
      <c r="CY25" s="256">
        <v>4516.13163069766</v>
      </c>
      <c r="CZ25" s="256">
        <v>1047.70367802853</v>
      </c>
      <c r="DA25" s="256">
        <v>645.865622233143</v>
      </c>
      <c r="DB25" s="256">
        <v>393.303274249409</v>
      </c>
      <c r="DC25" s="256">
        <v>0</v>
      </c>
      <c r="DD25" s="256">
        <v>6226.525</v>
      </c>
      <c r="DE25" s="256">
        <v>6603.00420520874</v>
      </c>
      <c r="DF25" s="86">
        <f t="shared" si="58"/>
        <v>6226.52499999999</v>
      </c>
      <c r="DG25" s="86">
        <f t="shared" si="59"/>
        <v>0</v>
      </c>
      <c r="DH25" s="271">
        <f t="shared" si="60"/>
        <v>6226.52499999999</v>
      </c>
      <c r="DI25" s="113">
        <f t="shared" si="61"/>
        <v>6603.00420520874</v>
      </c>
      <c r="DJ25" s="113">
        <f t="shared" si="62"/>
        <v>0</v>
      </c>
      <c r="DK25" s="271">
        <f t="shared" si="63"/>
        <v>6603.00420520874</v>
      </c>
      <c r="DL25" s="280">
        <f t="shared" si="56"/>
        <v>6245.40130612182</v>
      </c>
      <c r="DM25" s="280">
        <f t="shared" si="57"/>
        <v>0</v>
      </c>
      <c r="DN25" s="281">
        <f t="shared" si="64"/>
        <v>6245.40130612182</v>
      </c>
    </row>
    <row r="26" ht="15.75" customHeight="1" spans="1:118">
      <c r="A26" s="234">
        <v>5546</v>
      </c>
      <c r="B26" s="208" t="s">
        <v>146</v>
      </c>
      <c r="C26" s="207" t="s">
        <v>23</v>
      </c>
      <c r="D26" s="209" t="s">
        <v>64</v>
      </c>
      <c r="F26" s="235" t="s">
        <v>65</v>
      </c>
      <c r="G26" s="236">
        <v>41090</v>
      </c>
      <c r="H26" s="237">
        <v>41090</v>
      </c>
      <c r="L26" s="244"/>
      <c r="M26" s="245"/>
      <c r="N26" s="244"/>
      <c r="P26" s="246">
        <f t="shared" si="0"/>
        <v>0</v>
      </c>
      <c r="Q26" s="246">
        <f t="shared" si="1"/>
        <v>0</v>
      </c>
      <c r="R26" s="210">
        <v>2741</v>
      </c>
      <c r="S26" s="220">
        <f t="shared" si="2"/>
        <v>330</v>
      </c>
      <c r="T26" s="113">
        <f t="shared" si="3"/>
        <v>0</v>
      </c>
      <c r="U26" s="113">
        <f t="shared" si="4"/>
        <v>0</v>
      </c>
      <c r="V26" s="113">
        <f t="shared" si="5"/>
        <v>0</v>
      </c>
      <c r="W26" s="113">
        <f t="shared" si="6"/>
        <v>0</v>
      </c>
      <c r="X26" s="118">
        <v>2012</v>
      </c>
      <c r="Y26" s="18" t="s">
        <v>66</v>
      </c>
      <c r="AB26" s="18" t="s">
        <v>65</v>
      </c>
      <c r="AC26" s="17" t="s">
        <v>147</v>
      </c>
      <c r="AD26" s="252" t="s">
        <v>110</v>
      </c>
      <c r="AE26" s="86">
        <v>0</v>
      </c>
      <c r="AG26" s="86">
        <v>0</v>
      </c>
      <c r="AJ26" s="86">
        <v>0</v>
      </c>
      <c r="AL26" s="86">
        <v>0</v>
      </c>
      <c r="AO26" s="86">
        <v>0</v>
      </c>
      <c r="AP26" s="86">
        <v>0</v>
      </c>
      <c r="AQ26" s="222">
        <f t="shared" si="34"/>
        <v>0</v>
      </c>
      <c r="AR26" s="254">
        <f t="shared" si="35"/>
        <v>0</v>
      </c>
      <c r="AS26" s="254">
        <f t="shared" si="35"/>
        <v>0</v>
      </c>
      <c r="AT26" s="254">
        <f t="shared" si="35"/>
        <v>0</v>
      </c>
      <c r="AU26" s="254">
        <f t="shared" si="35"/>
        <v>0</v>
      </c>
      <c r="AV26" s="255">
        <f t="shared" si="36"/>
        <v>0</v>
      </c>
      <c r="AW26" s="254">
        <f t="shared" si="11"/>
        <v>0</v>
      </c>
      <c r="AX26" s="255">
        <f t="shared" si="37"/>
        <v>0</v>
      </c>
      <c r="AY26" s="222">
        <f t="shared" si="12"/>
        <v>0</v>
      </c>
      <c r="AZ26" s="222">
        <f t="shared" si="13"/>
        <v>0</v>
      </c>
      <c r="BA26" s="222">
        <f t="shared" si="14"/>
        <v>0</v>
      </c>
      <c r="BB26" s="222">
        <f t="shared" si="15"/>
        <v>0</v>
      </c>
      <c r="BC26" s="222">
        <f t="shared" si="16"/>
        <v>0</v>
      </c>
      <c r="BD26" s="222">
        <f t="shared" si="38"/>
        <v>0</v>
      </c>
      <c r="BG26" s="17" t="s">
        <v>147</v>
      </c>
      <c r="BH26" s="252" t="s">
        <v>110</v>
      </c>
      <c r="BI26" s="256">
        <v>0</v>
      </c>
      <c r="BK26" s="86">
        <v>0</v>
      </c>
      <c r="BN26" s="86">
        <v>0</v>
      </c>
      <c r="BP26" s="86">
        <v>0</v>
      </c>
      <c r="BS26" s="258">
        <f t="shared" si="39"/>
        <v>0</v>
      </c>
      <c r="BT26" s="258">
        <f t="shared" si="40"/>
        <v>0</v>
      </c>
      <c r="BU26" s="258">
        <f t="shared" si="41"/>
        <v>0</v>
      </c>
      <c r="BV26" s="258">
        <f t="shared" si="42"/>
        <v>0</v>
      </c>
      <c r="BW26" s="259">
        <f t="shared" si="43"/>
        <v>0</v>
      </c>
      <c r="BX26" s="258">
        <f t="shared" si="44"/>
        <v>0</v>
      </c>
      <c r="BY26" s="259">
        <f t="shared" si="45"/>
        <v>0</v>
      </c>
      <c r="BZ26" s="260" t="b">
        <f t="shared" si="46"/>
        <v>1</v>
      </c>
      <c r="CA26" s="252" t="s">
        <v>110</v>
      </c>
      <c r="CB26" s="256">
        <v>0</v>
      </c>
      <c r="CC26" s="256"/>
      <c r="CD26" s="256">
        <v>0</v>
      </c>
      <c r="CE26" s="256"/>
      <c r="CF26" s="256"/>
      <c r="CG26" s="86">
        <f t="shared" si="47"/>
        <v>0</v>
      </c>
      <c r="CH26" s="86">
        <f t="shared" si="48"/>
        <v>0</v>
      </c>
      <c r="CI26" s="17" t="b">
        <f t="shared" si="17"/>
        <v>1</v>
      </c>
      <c r="CJ26" s="254">
        <f t="shared" si="49"/>
        <v>0</v>
      </c>
      <c r="CK26" s="254">
        <f t="shared" si="50"/>
        <v>0</v>
      </c>
      <c r="CL26" s="254">
        <f t="shared" si="51"/>
        <v>0</v>
      </c>
      <c r="CM26" s="254">
        <f t="shared" si="52"/>
        <v>0</v>
      </c>
      <c r="CN26" s="255">
        <f t="shared" si="53"/>
        <v>0</v>
      </c>
      <c r="CO26" s="254">
        <f t="shared" si="54"/>
        <v>0</v>
      </c>
      <c r="CP26" s="255">
        <f t="shared" si="55"/>
        <v>0</v>
      </c>
      <c r="CR26" s="18"/>
      <c r="CS26" s="251" t="s">
        <v>27</v>
      </c>
      <c r="CT26" s="256">
        <v>2717.24057575758</v>
      </c>
      <c r="CU26" s="256">
        <v>1122.30260606061</v>
      </c>
      <c r="CV26" s="256">
        <v>436.005212121212</v>
      </c>
      <c r="CW26" s="256">
        <v>329.816848484849</v>
      </c>
      <c r="CX26" s="256">
        <v>2.77818461538462</v>
      </c>
      <c r="CY26" s="256">
        <v>3247.5532406516</v>
      </c>
      <c r="CZ26" s="256">
        <v>1380.68639983208</v>
      </c>
      <c r="DA26" s="256">
        <v>590.536952806372</v>
      </c>
      <c r="DB26" s="256">
        <v>538.100228886842</v>
      </c>
      <c r="DC26" s="256">
        <v>23.6666834238261</v>
      </c>
      <c r="DD26" s="256">
        <v>4608.14342703963</v>
      </c>
      <c r="DE26" s="256">
        <v>5780.54350560071</v>
      </c>
      <c r="DF26" s="86">
        <f t="shared" si="58"/>
        <v>4605.36524242425</v>
      </c>
      <c r="DG26" s="86">
        <f t="shared" si="59"/>
        <v>2.77818461538462</v>
      </c>
      <c r="DH26" s="271">
        <f t="shared" si="60"/>
        <v>4608.14342703964</v>
      </c>
      <c r="DI26" s="113">
        <f t="shared" si="61"/>
        <v>5756.87682217689</v>
      </c>
      <c r="DJ26" s="113">
        <f t="shared" si="62"/>
        <v>23.6666834238261</v>
      </c>
      <c r="DK26" s="271">
        <f t="shared" si="63"/>
        <v>5780.54350560072</v>
      </c>
      <c r="DL26" s="280">
        <f t="shared" si="56"/>
        <v>5395.32855357433</v>
      </c>
      <c r="DM26" s="280">
        <f t="shared" si="57"/>
        <v>14.3268492000082</v>
      </c>
      <c r="DN26" s="281">
        <f t="shared" si="64"/>
        <v>5409.65540277434</v>
      </c>
    </row>
    <row r="27" ht="15.75" customHeight="1" spans="1:118">
      <c r="A27" s="234">
        <v>5551</v>
      </c>
      <c r="B27" s="208" t="s">
        <v>148</v>
      </c>
      <c r="C27" s="207" t="s">
        <v>17</v>
      </c>
      <c r="D27" s="209" t="s">
        <v>64</v>
      </c>
      <c r="F27" s="235" t="s">
        <v>65</v>
      </c>
      <c r="G27" s="236">
        <v>41111</v>
      </c>
      <c r="H27" s="237">
        <v>41111</v>
      </c>
      <c r="L27" s="244"/>
      <c r="M27" s="245"/>
      <c r="N27" s="244"/>
      <c r="P27" s="246">
        <f t="shared" si="0"/>
        <v>0</v>
      </c>
      <c r="Q27" s="246">
        <f t="shared" si="1"/>
        <v>0</v>
      </c>
      <c r="R27" s="210">
        <v>2720</v>
      </c>
      <c r="S27" s="220">
        <f t="shared" si="2"/>
        <v>330</v>
      </c>
      <c r="T27" s="113">
        <f t="shared" si="3"/>
        <v>0</v>
      </c>
      <c r="U27" s="113">
        <f t="shared" si="4"/>
        <v>0</v>
      </c>
      <c r="V27" s="113">
        <f t="shared" si="5"/>
        <v>0</v>
      </c>
      <c r="W27" s="113">
        <f t="shared" si="6"/>
        <v>0</v>
      </c>
      <c r="X27" s="118">
        <v>2012</v>
      </c>
      <c r="Y27" s="18" t="s">
        <v>66</v>
      </c>
      <c r="AC27" s="17" t="s">
        <v>149</v>
      </c>
      <c r="AD27" s="252" t="s">
        <v>150</v>
      </c>
      <c r="AE27" s="86">
        <v>1014.74281818182</v>
      </c>
      <c r="AJ27" s="86">
        <v>1403.24124913018</v>
      </c>
      <c r="AO27" s="86">
        <v>1014.74281818182</v>
      </c>
      <c r="AP27" s="86">
        <v>1403.24124913018</v>
      </c>
      <c r="AQ27" s="222">
        <f t="shared" si="34"/>
        <v>0.382854082815247</v>
      </c>
      <c r="AR27" s="254">
        <f t="shared" si="35"/>
        <v>1208.992033656</v>
      </c>
      <c r="AS27" s="254">
        <f t="shared" si="35"/>
        <v>0</v>
      </c>
      <c r="AT27" s="254">
        <f t="shared" si="35"/>
        <v>0</v>
      </c>
      <c r="AU27" s="254">
        <f t="shared" si="35"/>
        <v>0</v>
      </c>
      <c r="AV27" s="255">
        <f t="shared" si="36"/>
        <v>1208.992033656</v>
      </c>
      <c r="AW27" s="254">
        <f t="shared" si="11"/>
        <v>0</v>
      </c>
      <c r="AX27" s="255">
        <f t="shared" si="37"/>
        <v>1208.992033656</v>
      </c>
      <c r="AY27" s="222">
        <f t="shared" si="12"/>
        <v>0.191427041407624</v>
      </c>
      <c r="AZ27" s="222">
        <f t="shared" si="13"/>
        <v>0</v>
      </c>
      <c r="BA27" s="222">
        <f t="shared" si="14"/>
        <v>0</v>
      </c>
      <c r="BB27" s="222">
        <f t="shared" si="15"/>
        <v>0</v>
      </c>
      <c r="BC27" s="222">
        <f t="shared" si="16"/>
        <v>0</v>
      </c>
      <c r="BD27" s="222">
        <f t="shared" si="38"/>
        <v>0.191427041407624</v>
      </c>
      <c r="BG27" s="17" t="s">
        <v>149</v>
      </c>
      <c r="BH27" s="252" t="s">
        <v>150</v>
      </c>
      <c r="BI27" s="256">
        <v>1403.24124913018</v>
      </c>
      <c r="BN27" s="86">
        <v>339.729212242337</v>
      </c>
      <c r="BS27" s="258">
        <f t="shared" si="39"/>
        <v>0.242103211014445</v>
      </c>
      <c r="BT27" s="258">
        <f t="shared" si="40"/>
        <v>0</v>
      </c>
      <c r="BU27" s="258">
        <f t="shared" si="41"/>
        <v>0</v>
      </c>
      <c r="BV27" s="258">
        <f t="shared" si="42"/>
        <v>0</v>
      </c>
      <c r="BW27" s="259">
        <f t="shared" si="43"/>
        <v>0.242103211014445</v>
      </c>
      <c r="BX27" s="258">
        <f t="shared" si="44"/>
        <v>0</v>
      </c>
      <c r="BY27" s="259">
        <f t="shared" si="45"/>
        <v>0.242103211014445</v>
      </c>
      <c r="BZ27" s="260" t="b">
        <f t="shared" si="46"/>
        <v>1</v>
      </c>
      <c r="CA27" s="252" t="s">
        <v>150</v>
      </c>
      <c r="CB27" s="256">
        <v>228.122818181818</v>
      </c>
      <c r="CC27" s="256"/>
      <c r="CD27" s="256"/>
      <c r="CE27" s="256"/>
      <c r="CF27" s="256"/>
      <c r="CG27" s="86">
        <f t="shared" si="47"/>
        <v>228.122818181818</v>
      </c>
      <c r="CH27" s="86">
        <f t="shared" si="48"/>
        <v>228.122818181818</v>
      </c>
      <c r="CI27" s="17" t="b">
        <f t="shared" si="17"/>
        <v>1</v>
      </c>
      <c r="CJ27" s="254">
        <f t="shared" si="49"/>
        <v>292.700853439001</v>
      </c>
      <c r="CK27" s="254">
        <f t="shared" si="50"/>
        <v>0</v>
      </c>
      <c r="CL27" s="254">
        <f t="shared" si="51"/>
        <v>0</v>
      </c>
      <c r="CM27" s="254">
        <f t="shared" si="52"/>
        <v>0</v>
      </c>
      <c r="CN27" s="255">
        <f t="shared" si="53"/>
        <v>292.700853439001</v>
      </c>
      <c r="CO27" s="254">
        <f t="shared" si="54"/>
        <v>0</v>
      </c>
      <c r="CP27" s="255">
        <f t="shared" si="55"/>
        <v>292.700853439001</v>
      </c>
      <c r="CR27" s="18"/>
      <c r="CS27" s="251" t="s">
        <v>29</v>
      </c>
      <c r="CT27" s="256">
        <v>1238.39781818182</v>
      </c>
      <c r="CU27" s="256">
        <v>915.006757575758</v>
      </c>
      <c r="CV27" s="256">
        <v>655.896515151515</v>
      </c>
      <c r="CW27" s="256">
        <v>370.640333333333</v>
      </c>
      <c r="CX27" s="256">
        <v>0.391817496229261</v>
      </c>
      <c r="CY27" s="256">
        <v>1561.4998890552</v>
      </c>
      <c r="CZ27" s="256">
        <v>1145.05290035196</v>
      </c>
      <c r="DA27" s="256">
        <v>834.381727750501</v>
      </c>
      <c r="DB27" s="256">
        <v>512.891743288041</v>
      </c>
      <c r="DC27" s="256">
        <v>9.22522997356579</v>
      </c>
      <c r="DD27" s="256">
        <v>3180.33324173865</v>
      </c>
      <c r="DE27" s="256">
        <v>4063.05149041926</v>
      </c>
      <c r="DF27" s="86">
        <f t="shared" si="58"/>
        <v>3179.94142424243</v>
      </c>
      <c r="DG27" s="86">
        <f t="shared" si="59"/>
        <v>0.391817496229261</v>
      </c>
      <c r="DH27" s="271">
        <f t="shared" si="60"/>
        <v>3180.33324173865</v>
      </c>
      <c r="DI27" s="113">
        <f t="shared" si="61"/>
        <v>4053.8262604457</v>
      </c>
      <c r="DJ27" s="113">
        <f t="shared" si="62"/>
        <v>9.22522997356579</v>
      </c>
      <c r="DK27" s="271">
        <f t="shared" si="63"/>
        <v>4063.05149041927</v>
      </c>
      <c r="DL27" s="280">
        <f t="shared" si="56"/>
        <v>3383.50397361599</v>
      </c>
      <c r="DM27" s="280">
        <f t="shared" si="57"/>
        <v>4.82945392142777</v>
      </c>
      <c r="DN27" s="281">
        <f t="shared" si="64"/>
        <v>3388.33342753742</v>
      </c>
    </row>
    <row r="28" ht="15.75" customHeight="1" spans="1:118">
      <c r="A28" s="234">
        <v>5552</v>
      </c>
      <c r="B28" s="208" t="s">
        <v>151</v>
      </c>
      <c r="C28" s="207" t="s">
        <v>21</v>
      </c>
      <c r="D28" s="209" t="s">
        <v>64</v>
      </c>
      <c r="F28" s="235" t="s">
        <v>110</v>
      </c>
      <c r="G28" s="236">
        <v>38801</v>
      </c>
      <c r="H28" s="237">
        <v>38801</v>
      </c>
      <c r="L28" s="244"/>
      <c r="M28" s="245"/>
      <c r="N28" s="244"/>
      <c r="P28" s="246">
        <f t="shared" si="0"/>
        <v>0</v>
      </c>
      <c r="Q28" s="246">
        <f t="shared" si="1"/>
        <v>0</v>
      </c>
      <c r="R28" s="210">
        <v>5030</v>
      </c>
      <c r="S28" s="220">
        <f t="shared" si="2"/>
        <v>330</v>
      </c>
      <c r="T28" s="113">
        <f t="shared" si="3"/>
        <v>0</v>
      </c>
      <c r="U28" s="113">
        <f t="shared" si="4"/>
        <v>0</v>
      </c>
      <c r="V28" s="113">
        <f t="shared" si="5"/>
        <v>0</v>
      </c>
      <c r="W28" s="113">
        <f t="shared" si="6"/>
        <v>0</v>
      </c>
      <c r="X28" s="118">
        <v>2006</v>
      </c>
      <c r="Y28" s="18" t="s">
        <v>66</v>
      </c>
      <c r="AC28" s="17" t="s">
        <v>152</v>
      </c>
      <c r="AD28" s="252" t="s">
        <v>153</v>
      </c>
      <c r="AE28" s="86">
        <v>0</v>
      </c>
      <c r="AJ28" s="86">
        <v>0</v>
      </c>
      <c r="AO28" s="86">
        <v>0</v>
      </c>
      <c r="AP28" s="86">
        <v>0</v>
      </c>
      <c r="AQ28" s="222">
        <f t="shared" si="34"/>
        <v>0</v>
      </c>
      <c r="AR28" s="254">
        <f t="shared" si="35"/>
        <v>0</v>
      </c>
      <c r="AS28" s="254">
        <f t="shared" si="35"/>
        <v>0</v>
      </c>
      <c r="AT28" s="254">
        <f t="shared" si="35"/>
        <v>0</v>
      </c>
      <c r="AU28" s="254">
        <f t="shared" si="35"/>
        <v>0</v>
      </c>
      <c r="AV28" s="255">
        <f t="shared" si="36"/>
        <v>0</v>
      </c>
      <c r="AW28" s="254">
        <f t="shared" si="11"/>
        <v>0</v>
      </c>
      <c r="AX28" s="255">
        <f t="shared" si="37"/>
        <v>0</v>
      </c>
      <c r="AY28" s="222">
        <f t="shared" si="12"/>
        <v>0</v>
      </c>
      <c r="AZ28" s="222">
        <f t="shared" si="13"/>
        <v>0</v>
      </c>
      <c r="BA28" s="222">
        <f t="shared" si="14"/>
        <v>0</v>
      </c>
      <c r="BB28" s="222">
        <f t="shared" si="15"/>
        <v>0</v>
      </c>
      <c r="BC28" s="222">
        <f t="shared" si="16"/>
        <v>0</v>
      </c>
      <c r="BD28" s="222">
        <f t="shared" si="38"/>
        <v>0</v>
      </c>
      <c r="BG28" s="17" t="s">
        <v>152</v>
      </c>
      <c r="BH28" s="252" t="s">
        <v>153</v>
      </c>
      <c r="BI28" s="256">
        <v>0</v>
      </c>
      <c r="BN28" s="86">
        <v>0</v>
      </c>
      <c r="BS28" s="258">
        <f t="shared" si="39"/>
        <v>0</v>
      </c>
      <c r="BT28" s="258">
        <f t="shared" si="40"/>
        <v>0</v>
      </c>
      <c r="BU28" s="258">
        <f t="shared" si="41"/>
        <v>0</v>
      </c>
      <c r="BV28" s="258">
        <f t="shared" si="42"/>
        <v>0</v>
      </c>
      <c r="BW28" s="259">
        <f t="shared" si="43"/>
        <v>0</v>
      </c>
      <c r="BX28" s="258">
        <f t="shared" si="44"/>
        <v>0</v>
      </c>
      <c r="BY28" s="259">
        <f t="shared" si="45"/>
        <v>0</v>
      </c>
      <c r="BZ28" s="260" t="b">
        <f t="shared" si="46"/>
        <v>1</v>
      </c>
      <c r="CA28" s="252" t="s">
        <v>153</v>
      </c>
      <c r="CB28" s="256">
        <v>0</v>
      </c>
      <c r="CC28" s="256"/>
      <c r="CD28" s="256"/>
      <c r="CE28" s="256"/>
      <c r="CF28" s="256"/>
      <c r="CG28" s="86">
        <f t="shared" si="47"/>
        <v>0</v>
      </c>
      <c r="CH28" s="86">
        <f t="shared" si="48"/>
        <v>0</v>
      </c>
      <c r="CI28" s="17" t="b">
        <f t="shared" si="17"/>
        <v>1</v>
      </c>
      <c r="CJ28" s="254">
        <f t="shared" si="49"/>
        <v>0</v>
      </c>
      <c r="CK28" s="254">
        <f t="shared" si="50"/>
        <v>0</v>
      </c>
      <c r="CL28" s="254">
        <f t="shared" si="51"/>
        <v>0</v>
      </c>
      <c r="CM28" s="254">
        <f t="shared" si="52"/>
        <v>0</v>
      </c>
      <c r="CN28" s="255">
        <f t="shared" si="53"/>
        <v>0</v>
      </c>
      <c r="CO28" s="254">
        <f t="shared" si="54"/>
        <v>0</v>
      </c>
      <c r="CP28" s="255">
        <f t="shared" si="55"/>
        <v>0</v>
      </c>
      <c r="CR28" s="18"/>
      <c r="CS28" s="251" t="s">
        <v>31</v>
      </c>
      <c r="CT28" s="256">
        <v>25.2967878787879</v>
      </c>
      <c r="CU28" s="256">
        <v>357.593575757576</v>
      </c>
      <c r="CV28" s="256">
        <v>91.5705151515152</v>
      </c>
      <c r="CW28" s="256">
        <v>24.0172727272727</v>
      </c>
      <c r="CX28" s="256">
        <v>0</v>
      </c>
      <c r="CY28" s="256">
        <v>47.4898818364548</v>
      </c>
      <c r="CZ28" s="256">
        <v>453.862662699575</v>
      </c>
      <c r="DA28" s="256">
        <v>118.600111161585</v>
      </c>
      <c r="DB28" s="256">
        <v>41.7167815189152</v>
      </c>
      <c r="DC28" s="256">
        <v>0</v>
      </c>
      <c r="DD28" s="256">
        <v>498.478151515152</v>
      </c>
      <c r="DE28" s="256">
        <v>661.66943721653</v>
      </c>
      <c r="DF28" s="86">
        <f t="shared" si="58"/>
        <v>498.478151515152</v>
      </c>
      <c r="DG28" s="86">
        <f t="shared" si="59"/>
        <v>0</v>
      </c>
      <c r="DH28" s="271">
        <f t="shared" si="60"/>
        <v>498.478151515152</v>
      </c>
      <c r="DI28" s="113">
        <f t="shared" si="61"/>
        <v>661.66943721653</v>
      </c>
      <c r="DJ28" s="113">
        <f t="shared" si="62"/>
        <v>0</v>
      </c>
      <c r="DK28" s="271">
        <f t="shared" si="63"/>
        <v>661.66943721653</v>
      </c>
      <c r="DL28" s="280">
        <f t="shared" si="56"/>
        <v>567.208440886709</v>
      </c>
      <c r="DM28" s="280">
        <f t="shared" si="57"/>
        <v>0</v>
      </c>
      <c r="DN28" s="281">
        <f t="shared" si="64"/>
        <v>567.208440886709</v>
      </c>
    </row>
    <row r="29" ht="15.75" customHeight="1" spans="1:118">
      <c r="A29" s="234">
        <v>5554</v>
      </c>
      <c r="B29" s="208" t="s">
        <v>154</v>
      </c>
      <c r="C29" s="207" t="s">
        <v>33</v>
      </c>
      <c r="D29" s="209" t="s">
        <v>64</v>
      </c>
      <c r="F29" s="235" t="s">
        <v>65</v>
      </c>
      <c r="G29" s="236">
        <v>41097</v>
      </c>
      <c r="H29" s="237">
        <v>41097</v>
      </c>
      <c r="L29" s="244"/>
      <c r="M29" s="245"/>
      <c r="N29" s="244"/>
      <c r="P29" s="246">
        <f t="shared" si="0"/>
        <v>0</v>
      </c>
      <c r="Q29" s="246">
        <f t="shared" si="1"/>
        <v>0</v>
      </c>
      <c r="R29" s="210">
        <v>2734</v>
      </c>
      <c r="S29" s="220">
        <f t="shared" si="2"/>
        <v>330</v>
      </c>
      <c r="T29" s="113">
        <f t="shared" si="3"/>
        <v>0</v>
      </c>
      <c r="U29" s="113">
        <f t="shared" si="4"/>
        <v>0</v>
      </c>
      <c r="V29" s="113">
        <f t="shared" si="5"/>
        <v>0</v>
      </c>
      <c r="W29" s="113">
        <f t="shared" si="6"/>
        <v>0</v>
      </c>
      <c r="X29" s="118">
        <v>2012</v>
      </c>
      <c r="Y29" s="18" t="s">
        <v>66</v>
      </c>
      <c r="AC29" s="17" t="s">
        <v>155</v>
      </c>
      <c r="AD29" s="251" t="s">
        <v>23</v>
      </c>
      <c r="AE29" s="86">
        <v>33672.9719343661</v>
      </c>
      <c r="AF29" s="86">
        <v>9642.46498899307</v>
      </c>
      <c r="AG29" s="86">
        <v>4790.4534279922</v>
      </c>
      <c r="AH29" s="86">
        <v>3622.99539638538</v>
      </c>
      <c r="AI29" s="86">
        <v>437.175914484317</v>
      </c>
      <c r="AJ29" s="86">
        <v>40854.979453861</v>
      </c>
      <c r="AK29" s="86">
        <v>12313.8369818587</v>
      </c>
      <c r="AL29" s="86">
        <v>6399.66080119813</v>
      </c>
      <c r="AM29" s="86">
        <v>6423.04042926794</v>
      </c>
      <c r="AN29" s="86">
        <v>1153.77867229169</v>
      </c>
      <c r="AO29" s="86">
        <v>52166.0616622211</v>
      </c>
      <c r="AP29" s="86">
        <v>67145.2963384775</v>
      </c>
      <c r="AQ29" s="222">
        <f t="shared" si="34"/>
        <v>0.287145208953055</v>
      </c>
      <c r="AR29" s="254">
        <f t="shared" si="35"/>
        <v>37263.9756941135</v>
      </c>
      <c r="AS29" s="254">
        <f t="shared" si="35"/>
        <v>10978.1509854259</v>
      </c>
      <c r="AT29" s="254">
        <f t="shared" si="35"/>
        <v>5595.05711459517</v>
      </c>
      <c r="AU29" s="254">
        <f t="shared" si="35"/>
        <v>5023.01791282666</v>
      </c>
      <c r="AV29" s="255">
        <f t="shared" si="36"/>
        <v>58860.2017069613</v>
      </c>
      <c r="AW29" s="254">
        <f t="shared" si="11"/>
        <v>795.477293388004</v>
      </c>
      <c r="AX29" s="255">
        <f t="shared" si="37"/>
        <v>59655.6790003493</v>
      </c>
      <c r="AY29" s="222">
        <f t="shared" si="12"/>
        <v>0.106643505264308</v>
      </c>
      <c r="AZ29" s="222">
        <f t="shared" si="13"/>
        <v>0.138521218169577</v>
      </c>
      <c r="BA29" s="222">
        <f t="shared" si="14"/>
        <v>0.167959818146107</v>
      </c>
      <c r="BB29" s="222">
        <f t="shared" si="15"/>
        <v>0.386426799724357</v>
      </c>
      <c r="BC29" s="222">
        <f t="shared" si="16"/>
        <v>0.819581699340255</v>
      </c>
      <c r="BD29" s="222">
        <f t="shared" si="38"/>
        <v>0.143572604476526</v>
      </c>
      <c r="BG29" s="17" t="s">
        <v>155</v>
      </c>
      <c r="BH29" s="251" t="s">
        <v>23</v>
      </c>
      <c r="BI29" s="256">
        <v>40854.979453861</v>
      </c>
      <c r="BJ29" s="86">
        <v>12313.8369818587</v>
      </c>
      <c r="BK29" s="86">
        <v>6399.66080119813</v>
      </c>
      <c r="BL29" s="86">
        <v>6423.04042926794</v>
      </c>
      <c r="BM29" s="86">
        <v>1153.77867229169</v>
      </c>
      <c r="BN29" s="86">
        <v>10781.2511015404</v>
      </c>
      <c r="BO29" s="86">
        <v>3269.66986047324</v>
      </c>
      <c r="BP29" s="86">
        <v>1724.73904251675</v>
      </c>
      <c r="BQ29" s="86">
        <v>1708.73157753012</v>
      </c>
      <c r="BR29" s="86">
        <v>312.616553943435</v>
      </c>
      <c r="BS29" s="258">
        <f t="shared" si="39"/>
        <v>0.263890748341118</v>
      </c>
      <c r="BT29" s="258">
        <f t="shared" si="40"/>
        <v>0.265528109986373</v>
      </c>
      <c r="BU29" s="258">
        <f t="shared" si="41"/>
        <v>0.269504759095021</v>
      </c>
      <c r="BV29" s="258">
        <f t="shared" si="42"/>
        <v>0.266031577466635</v>
      </c>
      <c r="BW29" s="259">
        <f t="shared" si="43"/>
        <v>0.264949075281225</v>
      </c>
      <c r="BX29" s="258">
        <f t="shared" si="44"/>
        <v>0.270950193005822</v>
      </c>
      <c r="BY29" s="259">
        <f t="shared" si="45"/>
        <v>0.265052194368013</v>
      </c>
      <c r="BZ29" s="260" t="b">
        <f t="shared" si="46"/>
        <v>1</v>
      </c>
      <c r="CA29" s="251" t="s">
        <v>23</v>
      </c>
      <c r="CB29" s="256">
        <v>8821.15232844137</v>
      </c>
      <c r="CC29" s="256">
        <v>2859.88304130996</v>
      </c>
      <c r="CD29" s="256">
        <v>1263.63849666707</v>
      </c>
      <c r="CE29" s="256">
        <v>849.044779725506</v>
      </c>
      <c r="CF29" s="256">
        <v>91.2530882882835</v>
      </c>
      <c r="CG29" s="86">
        <f t="shared" si="47"/>
        <v>13793.7186461439</v>
      </c>
      <c r="CH29" s="86">
        <f t="shared" si="48"/>
        <v>13884.9717344322</v>
      </c>
      <c r="CI29" s="17" t="b">
        <f t="shared" si="17"/>
        <v>1</v>
      </c>
      <c r="CJ29" s="254">
        <f t="shared" si="49"/>
        <v>9833.61843208488</v>
      </c>
      <c r="CK29" s="254">
        <f t="shared" si="50"/>
        <v>2915.00768230517</v>
      </c>
      <c r="CL29" s="254">
        <f t="shared" si="51"/>
        <v>1507.89451979185</v>
      </c>
      <c r="CM29" s="254">
        <f t="shared" si="52"/>
        <v>1336.28137899244</v>
      </c>
      <c r="CN29" s="255">
        <f t="shared" si="53"/>
        <v>15592.8020131743</v>
      </c>
      <c r="CO29" s="254">
        <f t="shared" si="54"/>
        <v>215.534726175229</v>
      </c>
      <c r="CP29" s="255">
        <f t="shared" si="55"/>
        <v>15808.3367393496</v>
      </c>
      <c r="CR29" s="18"/>
      <c r="CS29" s="251" t="s">
        <v>33</v>
      </c>
      <c r="CT29" s="256">
        <v>932.17596969697</v>
      </c>
      <c r="CU29" s="256">
        <v>225.600090909091</v>
      </c>
      <c r="CV29" s="256">
        <v>90.3209393939394</v>
      </c>
      <c r="CW29" s="256">
        <v>100.525515151515</v>
      </c>
      <c r="CX29" s="256">
        <v>17.1323932247699</v>
      </c>
      <c r="CY29" s="256">
        <v>1767.66397417546</v>
      </c>
      <c r="CZ29" s="256">
        <v>343.886249741383</v>
      </c>
      <c r="DA29" s="256">
        <v>277.267564088195</v>
      </c>
      <c r="DB29" s="256">
        <v>400.829727790204</v>
      </c>
      <c r="DC29" s="256">
        <v>64.1937667849516</v>
      </c>
      <c r="DD29" s="256">
        <v>1365.75490837629</v>
      </c>
      <c r="DE29" s="256">
        <v>2853.84128258019</v>
      </c>
      <c r="DF29" s="86">
        <f t="shared" si="58"/>
        <v>1348.62251515152</v>
      </c>
      <c r="DG29" s="86">
        <f t="shared" si="59"/>
        <v>17.1323932247699</v>
      </c>
      <c r="DH29" s="271">
        <f t="shared" si="60"/>
        <v>1365.75490837629</v>
      </c>
      <c r="DI29" s="113">
        <f t="shared" si="61"/>
        <v>2789.64751579524</v>
      </c>
      <c r="DJ29" s="113">
        <f t="shared" si="62"/>
        <v>64.1937667849516</v>
      </c>
      <c r="DK29" s="271">
        <f t="shared" si="63"/>
        <v>2853.84128258019</v>
      </c>
      <c r="DL29" s="280">
        <f t="shared" si="56"/>
        <v>2025.20973303338</v>
      </c>
      <c r="DM29" s="280">
        <f t="shared" si="57"/>
        <v>41.7191775710724</v>
      </c>
      <c r="DN29" s="281">
        <f t="shared" si="64"/>
        <v>2066.92891060445</v>
      </c>
    </row>
    <row r="30" ht="15.75" customHeight="1" spans="1:118">
      <c r="A30" s="234">
        <v>5555</v>
      </c>
      <c r="B30" s="208" t="s">
        <v>156</v>
      </c>
      <c r="C30" s="207" t="s">
        <v>33</v>
      </c>
      <c r="D30" s="209" t="s">
        <v>64</v>
      </c>
      <c r="F30" s="235" t="s">
        <v>65</v>
      </c>
      <c r="G30" s="236">
        <v>41097</v>
      </c>
      <c r="H30" s="237">
        <v>41097</v>
      </c>
      <c r="L30" s="244"/>
      <c r="M30" s="245"/>
      <c r="N30" s="244"/>
      <c r="P30" s="246">
        <f t="shared" si="0"/>
        <v>0</v>
      </c>
      <c r="Q30" s="246">
        <f t="shared" si="1"/>
        <v>0</v>
      </c>
      <c r="R30" s="210">
        <v>2734</v>
      </c>
      <c r="S30" s="220">
        <f t="shared" si="2"/>
        <v>330</v>
      </c>
      <c r="T30" s="113">
        <f t="shared" si="3"/>
        <v>0</v>
      </c>
      <c r="U30" s="113">
        <f t="shared" si="4"/>
        <v>0</v>
      </c>
      <c r="V30" s="113">
        <f t="shared" si="5"/>
        <v>0</v>
      </c>
      <c r="W30" s="113">
        <f t="shared" si="6"/>
        <v>0</v>
      </c>
      <c r="X30" s="118">
        <v>2012</v>
      </c>
      <c r="Y30" s="18" t="s">
        <v>66</v>
      </c>
      <c r="AB30" s="18" t="s">
        <v>65</v>
      </c>
      <c r="AC30" s="17" t="s">
        <v>157</v>
      </c>
      <c r="AD30" s="252" t="s">
        <v>65</v>
      </c>
      <c r="AE30" s="86">
        <v>9227.29806060606</v>
      </c>
      <c r="AF30" s="86">
        <v>4819.61403030303</v>
      </c>
      <c r="AG30" s="86">
        <v>1773.05827272727</v>
      </c>
      <c r="AH30" s="86">
        <v>1453.11536363636</v>
      </c>
      <c r="AI30" s="86">
        <v>106.001194363818</v>
      </c>
      <c r="AJ30" s="86">
        <v>12144.8856866264</v>
      </c>
      <c r="AK30" s="86">
        <v>6628.53635572413</v>
      </c>
      <c r="AL30" s="86">
        <v>2417.85746822214</v>
      </c>
      <c r="AM30" s="86">
        <v>2614.31331693133</v>
      </c>
      <c r="AN30" s="86">
        <v>286.186875352019</v>
      </c>
      <c r="AO30" s="86">
        <v>17379.0869216365</v>
      </c>
      <c r="AP30" s="86">
        <v>24091.779702856</v>
      </c>
      <c r="AQ30" s="222">
        <f t="shared" si="34"/>
        <v>0.386251177146849</v>
      </c>
      <c r="AR30" s="254">
        <f t="shared" si="35"/>
        <v>10686.0918736162</v>
      </c>
      <c r="AS30" s="254">
        <f t="shared" si="35"/>
        <v>5724.07519301358</v>
      </c>
      <c r="AT30" s="254">
        <f t="shared" si="35"/>
        <v>2095.45787047471</v>
      </c>
      <c r="AU30" s="254">
        <f t="shared" si="35"/>
        <v>2033.71434028385</v>
      </c>
      <c r="AV30" s="255">
        <f t="shared" si="36"/>
        <v>20539.3392773884</v>
      </c>
      <c r="AW30" s="254">
        <f t="shared" si="11"/>
        <v>196.094034857919</v>
      </c>
      <c r="AX30" s="255">
        <f t="shared" si="37"/>
        <v>20735.4333122463</v>
      </c>
      <c r="AY30" s="222">
        <f t="shared" si="12"/>
        <v>0.158095447164341</v>
      </c>
      <c r="AZ30" s="222">
        <f t="shared" si="13"/>
        <v>0.187662571530377</v>
      </c>
      <c r="BA30" s="222">
        <f t="shared" si="14"/>
        <v>0.181832488365726</v>
      </c>
      <c r="BB30" s="222">
        <f t="shared" si="15"/>
        <v>0.399554633566437</v>
      </c>
      <c r="BC30" s="222">
        <f t="shared" si="16"/>
        <v>0.849922880914749</v>
      </c>
      <c r="BD30" s="222">
        <f t="shared" si="38"/>
        <v>0.193125588573426</v>
      </c>
      <c r="BG30" s="17" t="s">
        <v>157</v>
      </c>
      <c r="BH30" s="252" t="s">
        <v>65</v>
      </c>
      <c r="BI30" s="256">
        <v>12144.8856866264</v>
      </c>
      <c r="BJ30" s="86">
        <v>6628.53635572413</v>
      </c>
      <c r="BK30" s="86">
        <v>2417.85746822214</v>
      </c>
      <c r="BL30" s="86">
        <v>2614.31331693133</v>
      </c>
      <c r="BM30" s="86">
        <v>286.186875352019</v>
      </c>
      <c r="BN30" s="86">
        <v>3244.13222204148</v>
      </c>
      <c r="BO30" s="86">
        <v>1784.5199555919</v>
      </c>
      <c r="BP30" s="86">
        <v>660.479528733181</v>
      </c>
      <c r="BQ30" s="86">
        <v>704.683217976335</v>
      </c>
      <c r="BR30" s="86">
        <v>78.2926831901147</v>
      </c>
      <c r="BS30" s="258">
        <f t="shared" si="39"/>
        <v>0.267119206038623</v>
      </c>
      <c r="BT30" s="258">
        <f t="shared" si="40"/>
        <v>0.269217797085908</v>
      </c>
      <c r="BU30" s="258">
        <f t="shared" si="41"/>
        <v>0.27316727202238</v>
      </c>
      <c r="BV30" s="258">
        <f t="shared" si="42"/>
        <v>0.269548111702039</v>
      </c>
      <c r="BW30" s="259">
        <f t="shared" si="43"/>
        <v>0.268584570469329</v>
      </c>
      <c r="BX30" s="258">
        <f t="shared" si="44"/>
        <v>0.273571885830935</v>
      </c>
      <c r="BY30" s="259">
        <f t="shared" si="45"/>
        <v>0.26864381491774</v>
      </c>
      <c r="BZ30" s="260" t="b">
        <f t="shared" si="46"/>
        <v>1</v>
      </c>
      <c r="CA30" s="252" t="s">
        <v>65</v>
      </c>
      <c r="CB30" s="256">
        <v>2599.40178787879</v>
      </c>
      <c r="CC30" s="256">
        <v>1627.63542424242</v>
      </c>
      <c r="CD30" s="256">
        <v>494.675878787879</v>
      </c>
      <c r="CE30" s="256">
        <v>355.900303030303</v>
      </c>
      <c r="CF30" s="256">
        <v>24.8216941801148</v>
      </c>
      <c r="CG30" s="86">
        <f t="shared" si="47"/>
        <v>5077.61339393939</v>
      </c>
      <c r="CH30" s="86">
        <f t="shared" si="48"/>
        <v>5102.43508811951</v>
      </c>
      <c r="CI30" s="17" t="b">
        <f t="shared" si="17"/>
        <v>1</v>
      </c>
      <c r="CJ30" s="254">
        <f t="shared" si="49"/>
        <v>2854.46037693615</v>
      </c>
      <c r="CK30" s="254">
        <f t="shared" si="50"/>
        <v>1541.02291381721</v>
      </c>
      <c r="CL30" s="254">
        <f t="shared" si="51"/>
        <v>572.410510115402</v>
      </c>
      <c r="CM30" s="254">
        <f t="shared" si="52"/>
        <v>548.183860164869</v>
      </c>
      <c r="CN30" s="255">
        <f t="shared" si="53"/>
        <v>5516.07766103363</v>
      </c>
      <c r="CO30" s="254">
        <f t="shared" si="54"/>
        <v>53.645814916278</v>
      </c>
      <c r="CP30" s="255">
        <f t="shared" si="55"/>
        <v>5569.7234759499</v>
      </c>
      <c r="CR30" s="18"/>
      <c r="CS30" s="251" t="s">
        <v>34</v>
      </c>
      <c r="CT30" s="256">
        <v>4144.99734700021</v>
      </c>
      <c r="CU30" s="256">
        <v>186.850328757295</v>
      </c>
      <c r="CV30" s="256">
        <v>46.4226489487361</v>
      </c>
      <c r="CW30" s="256">
        <v>78.2340504239179</v>
      </c>
      <c r="CX30" s="256">
        <v>2.61718072289157</v>
      </c>
      <c r="CY30" s="256">
        <v>10680.169215629</v>
      </c>
      <c r="CZ30" s="256">
        <v>714.4865783914</v>
      </c>
      <c r="DA30" s="256">
        <v>177.071887246486</v>
      </c>
      <c r="DB30" s="256">
        <v>272.613406288971</v>
      </c>
      <c r="DC30" s="256">
        <v>10.4894036219001</v>
      </c>
      <c r="DD30" s="256">
        <v>4459.12155585305</v>
      </c>
      <c r="DE30" s="256">
        <v>11854.8304911778</v>
      </c>
      <c r="DF30" s="86">
        <f t="shared" si="58"/>
        <v>4456.50437513016</v>
      </c>
      <c r="DG30" s="86">
        <f t="shared" si="59"/>
        <v>2.61718072289157</v>
      </c>
      <c r="DH30" s="271">
        <f t="shared" si="60"/>
        <v>4459.12155585305</v>
      </c>
      <c r="DI30" s="113">
        <f t="shared" si="61"/>
        <v>11844.3410875559</v>
      </c>
      <c r="DJ30" s="113">
        <f t="shared" si="62"/>
        <v>10.4894036219001</v>
      </c>
      <c r="DK30" s="271">
        <f t="shared" si="63"/>
        <v>11854.8304911778</v>
      </c>
      <c r="DL30" s="280">
        <f t="shared" si="56"/>
        <v>8104.87904173926</v>
      </c>
      <c r="DM30" s="280">
        <f t="shared" si="57"/>
        <v>6.40323568240181</v>
      </c>
      <c r="DN30" s="281">
        <f t="shared" si="64"/>
        <v>8111.28227742166</v>
      </c>
    </row>
    <row r="31" ht="15.75" customHeight="1" spans="1:118">
      <c r="A31" s="234">
        <v>5569</v>
      </c>
      <c r="B31" s="208" t="s">
        <v>158</v>
      </c>
      <c r="C31" s="207" t="s">
        <v>17</v>
      </c>
      <c r="D31" s="209" t="s">
        <v>64</v>
      </c>
      <c r="F31" s="235" t="s">
        <v>65</v>
      </c>
      <c r="G31" s="236">
        <v>41118</v>
      </c>
      <c r="H31" s="237">
        <v>41118</v>
      </c>
      <c r="L31" s="244"/>
      <c r="M31" s="245"/>
      <c r="N31" s="244"/>
      <c r="P31" s="246">
        <f t="shared" si="0"/>
        <v>0</v>
      </c>
      <c r="Q31" s="246">
        <f t="shared" si="1"/>
        <v>0</v>
      </c>
      <c r="R31" s="210">
        <v>2713</v>
      </c>
      <c r="S31" s="220">
        <f t="shared" si="2"/>
        <v>330</v>
      </c>
      <c r="T31" s="113">
        <f t="shared" si="3"/>
        <v>0</v>
      </c>
      <c r="U31" s="113">
        <f t="shared" si="4"/>
        <v>0</v>
      </c>
      <c r="V31" s="113">
        <f t="shared" si="5"/>
        <v>0</v>
      </c>
      <c r="W31" s="113">
        <f t="shared" si="6"/>
        <v>0</v>
      </c>
      <c r="X31" s="118">
        <v>2012</v>
      </c>
      <c r="Y31" s="18" t="s">
        <v>66</v>
      </c>
      <c r="AC31" s="17" t="s">
        <v>159</v>
      </c>
      <c r="AD31" s="252" t="s">
        <v>160</v>
      </c>
      <c r="AE31" s="86">
        <v>21.5214798206278</v>
      </c>
      <c r="AF31" s="86">
        <v>12.1408071748879</v>
      </c>
      <c r="AG31" s="86">
        <v>45.972397689169</v>
      </c>
      <c r="AH31" s="86">
        <v>351.949820627803</v>
      </c>
      <c r="AI31" s="86">
        <v>280.685938069217</v>
      </c>
      <c r="AJ31" s="86">
        <v>65.0289878461773</v>
      </c>
      <c r="AK31" s="86">
        <v>37.4241791717008</v>
      </c>
      <c r="AL31" s="86">
        <v>136.387570818923</v>
      </c>
      <c r="AM31" s="86">
        <v>1051.00841220443</v>
      </c>
      <c r="AN31" s="86">
        <v>678.993263366057</v>
      </c>
      <c r="AO31" s="86">
        <v>712.270443381704</v>
      </c>
      <c r="AP31" s="86">
        <v>1968.84241340729</v>
      </c>
      <c r="AQ31" s="222">
        <f t="shared" si="34"/>
        <v>1.76417817375611</v>
      </c>
      <c r="AR31" s="254">
        <f t="shared" si="35"/>
        <v>43.2752338334026</v>
      </c>
      <c r="AS31" s="254">
        <f t="shared" si="35"/>
        <v>24.7824931732943</v>
      </c>
      <c r="AT31" s="254">
        <f t="shared" si="35"/>
        <v>91.179984254046</v>
      </c>
      <c r="AU31" s="254">
        <f t="shared" si="35"/>
        <v>701.479116416117</v>
      </c>
      <c r="AV31" s="255">
        <f t="shared" si="36"/>
        <v>860.716827676859</v>
      </c>
      <c r="AW31" s="254">
        <f t="shared" si="11"/>
        <v>479.839600717637</v>
      </c>
      <c r="AX31" s="255">
        <f t="shared" si="37"/>
        <v>1340.5564283945</v>
      </c>
      <c r="AY31" s="222">
        <f t="shared" si="12"/>
        <v>1.01079266825901</v>
      </c>
      <c r="AZ31" s="222">
        <f t="shared" si="13"/>
        <v>1.04125580913224</v>
      </c>
      <c r="BA31" s="222">
        <f t="shared" si="14"/>
        <v>0.983363688588464</v>
      </c>
      <c r="BB31" s="222">
        <f t="shared" si="15"/>
        <v>0.993122528560544</v>
      </c>
      <c r="BC31" s="222">
        <f t="shared" si="16"/>
        <v>0.709524901811465</v>
      </c>
      <c r="BD31" s="222">
        <f t="shared" si="38"/>
        <v>0.882089086878052</v>
      </c>
      <c r="BG31" s="17" t="s">
        <v>159</v>
      </c>
      <c r="BH31" s="252" t="s">
        <v>160</v>
      </c>
      <c r="BI31" s="256">
        <v>65.0289878461773</v>
      </c>
      <c r="BJ31" s="86">
        <v>37.4241791717008</v>
      </c>
      <c r="BK31" s="86">
        <v>136.387570818923</v>
      </c>
      <c r="BL31" s="86">
        <v>1051.00841220443</v>
      </c>
      <c r="BM31" s="86">
        <v>678.993263366057</v>
      </c>
      <c r="BN31" s="86">
        <v>17.7146182507945</v>
      </c>
      <c r="BO31" s="86">
        <v>9.34082840364148</v>
      </c>
      <c r="BP31" s="86">
        <v>37.6650632642529</v>
      </c>
      <c r="BQ31" s="86">
        <v>270.556713593185</v>
      </c>
      <c r="BR31" s="86">
        <v>181.473064624842</v>
      </c>
      <c r="BS31" s="258">
        <f t="shared" si="39"/>
        <v>0.272411102148745</v>
      </c>
      <c r="BT31" s="258">
        <f t="shared" si="40"/>
        <v>0.249593407534367</v>
      </c>
      <c r="BU31" s="258">
        <f t="shared" si="41"/>
        <v>0.276161992167596</v>
      </c>
      <c r="BV31" s="258">
        <f t="shared" si="42"/>
        <v>0.257425830708346</v>
      </c>
      <c r="BW31" s="259">
        <f t="shared" si="43"/>
        <v>0.259935220720312</v>
      </c>
      <c r="BX31" s="258">
        <f t="shared" si="44"/>
        <v>0.267267842578</v>
      </c>
      <c r="BY31" s="259">
        <f t="shared" si="45"/>
        <v>0.262464016732769</v>
      </c>
      <c r="BZ31" s="260" t="b">
        <f t="shared" si="46"/>
        <v>1</v>
      </c>
      <c r="CA31" s="252" t="s">
        <v>160</v>
      </c>
      <c r="CB31" s="256">
        <v>4.09035874439462</v>
      </c>
      <c r="CC31" s="256">
        <v>2.58919282511211</v>
      </c>
      <c r="CD31" s="256">
        <v>8.95083000040399</v>
      </c>
      <c r="CE31" s="256">
        <v>76.917264573991</v>
      </c>
      <c r="CF31" s="256">
        <v>52.2769389799636</v>
      </c>
      <c r="CG31" s="86">
        <f t="shared" si="47"/>
        <v>92.5476461439017</v>
      </c>
      <c r="CH31" s="86">
        <f t="shared" si="48"/>
        <v>144.824585123865</v>
      </c>
      <c r="CI31" s="17" t="b">
        <f t="shared" si="17"/>
        <v>1</v>
      </c>
      <c r="CJ31" s="254">
        <f t="shared" si="49"/>
        <v>11.7886541443018</v>
      </c>
      <c r="CK31" s="254">
        <f t="shared" si="50"/>
        <v>6.18554691831972</v>
      </c>
      <c r="CL31" s="254">
        <f t="shared" si="51"/>
        <v>25.1804460974074</v>
      </c>
      <c r="CM31" s="254">
        <f t="shared" si="52"/>
        <v>180.578844267975</v>
      </c>
      <c r="CN31" s="255">
        <f t="shared" si="53"/>
        <v>223.733491428004</v>
      </c>
      <c r="CO31" s="254">
        <f t="shared" si="54"/>
        <v>128.245694867292</v>
      </c>
      <c r="CP31" s="255">
        <f t="shared" si="55"/>
        <v>351.979186295296</v>
      </c>
      <c r="CR31" s="18"/>
      <c r="CS31" s="251" t="s">
        <v>36</v>
      </c>
      <c r="CT31" s="256">
        <v>77896.9221959839</v>
      </c>
      <c r="CU31" s="256">
        <v>13734.0771392019</v>
      </c>
      <c r="CV31" s="256">
        <v>8410.86711781904</v>
      </c>
      <c r="CW31" s="256">
        <v>6058.84118136343</v>
      </c>
      <c r="CX31" s="256">
        <v>1199.99745649737</v>
      </c>
      <c r="CY31" s="256">
        <v>93101.8158026959</v>
      </c>
      <c r="CZ31" s="256">
        <v>15465.0045853575</v>
      </c>
      <c r="DA31" s="256">
        <v>10745.7789712896</v>
      </c>
      <c r="DB31" s="256">
        <v>10067.036446171</v>
      </c>
      <c r="DC31" s="256">
        <v>4137.68405292724</v>
      </c>
      <c r="DD31" s="256">
        <v>107300.705090866</v>
      </c>
      <c r="DE31" s="256">
        <v>133517.319858441</v>
      </c>
      <c r="DF31" s="86">
        <f t="shared" si="58"/>
        <v>106100.707634368</v>
      </c>
      <c r="DG31" s="86">
        <f t="shared" si="59"/>
        <v>1199.99745649737</v>
      </c>
      <c r="DH31" s="271">
        <f t="shared" si="60"/>
        <v>107300.705090866</v>
      </c>
      <c r="DI31" s="113">
        <f t="shared" si="61"/>
        <v>129379.635805514</v>
      </c>
      <c r="DJ31" s="113">
        <f t="shared" si="62"/>
        <v>4137.68405292724</v>
      </c>
      <c r="DK31" s="271">
        <f t="shared" si="63"/>
        <v>133517.319858441</v>
      </c>
      <c r="DL31" s="280">
        <f>SUM(DL21:DL30)</f>
        <v>115214.888348741</v>
      </c>
      <c r="DM31" s="280">
        <f>SUM(DM21:DM30)</f>
        <v>2686.17245424575</v>
      </c>
      <c r="DN31" s="281">
        <f t="shared" si="64"/>
        <v>117901.060802987</v>
      </c>
    </row>
    <row r="32" ht="15.75" customHeight="1" spans="1:111">
      <c r="A32" s="234">
        <v>5573</v>
      </c>
      <c r="B32" s="208" t="s">
        <v>161</v>
      </c>
      <c r="C32" s="207" t="s">
        <v>23</v>
      </c>
      <c r="D32" s="209" t="s">
        <v>64</v>
      </c>
      <c r="F32" s="235" t="s">
        <v>65</v>
      </c>
      <c r="G32" s="236">
        <v>41151</v>
      </c>
      <c r="H32" s="237">
        <v>41151</v>
      </c>
      <c r="L32" s="244"/>
      <c r="M32" s="245"/>
      <c r="N32" s="244"/>
      <c r="P32" s="246">
        <f t="shared" si="0"/>
        <v>0</v>
      </c>
      <c r="Q32" s="246">
        <f t="shared" si="1"/>
        <v>0</v>
      </c>
      <c r="R32" s="210">
        <v>2680</v>
      </c>
      <c r="S32" s="220">
        <f t="shared" si="2"/>
        <v>330</v>
      </c>
      <c r="T32" s="113">
        <f t="shared" si="3"/>
        <v>0</v>
      </c>
      <c r="U32" s="113">
        <f t="shared" si="4"/>
        <v>0</v>
      </c>
      <c r="V32" s="113">
        <f t="shared" si="5"/>
        <v>0</v>
      </c>
      <c r="W32" s="113">
        <f t="shared" si="6"/>
        <v>0</v>
      </c>
      <c r="X32" s="118">
        <v>2012</v>
      </c>
      <c r="Y32" s="18" t="s">
        <v>66</v>
      </c>
      <c r="AC32" s="17" t="s">
        <v>162</v>
      </c>
      <c r="AD32" s="252" t="s">
        <v>163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222">
        <f t="shared" si="34"/>
        <v>0</v>
      </c>
      <c r="AR32" s="254">
        <f t="shared" si="35"/>
        <v>0</v>
      </c>
      <c r="AS32" s="254">
        <f t="shared" si="35"/>
        <v>0</v>
      </c>
      <c r="AT32" s="254">
        <f t="shared" si="35"/>
        <v>0</v>
      </c>
      <c r="AU32" s="254">
        <f t="shared" si="35"/>
        <v>0</v>
      </c>
      <c r="AV32" s="255">
        <f t="shared" si="36"/>
        <v>0</v>
      </c>
      <c r="AW32" s="254">
        <f t="shared" si="11"/>
        <v>0</v>
      </c>
      <c r="AX32" s="255">
        <f t="shared" si="37"/>
        <v>0</v>
      </c>
      <c r="AY32" s="222">
        <f t="shared" si="12"/>
        <v>0</v>
      </c>
      <c r="AZ32" s="222">
        <f t="shared" si="13"/>
        <v>0</v>
      </c>
      <c r="BA32" s="222">
        <f t="shared" si="14"/>
        <v>0</v>
      </c>
      <c r="BB32" s="222">
        <f t="shared" si="15"/>
        <v>0</v>
      </c>
      <c r="BC32" s="222">
        <f t="shared" si="16"/>
        <v>0</v>
      </c>
      <c r="BD32" s="222">
        <f t="shared" si="38"/>
        <v>0</v>
      </c>
      <c r="BG32" s="17" t="s">
        <v>162</v>
      </c>
      <c r="BH32" s="252" t="s">
        <v>163</v>
      </c>
      <c r="BI32" s="25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258">
        <f t="shared" si="39"/>
        <v>0</v>
      </c>
      <c r="BT32" s="258">
        <f t="shared" si="40"/>
        <v>0</v>
      </c>
      <c r="BU32" s="258">
        <f t="shared" si="41"/>
        <v>0</v>
      </c>
      <c r="BV32" s="258">
        <f t="shared" si="42"/>
        <v>0</v>
      </c>
      <c r="BW32" s="259">
        <f t="shared" si="43"/>
        <v>0</v>
      </c>
      <c r="BX32" s="258">
        <f t="shared" si="44"/>
        <v>0</v>
      </c>
      <c r="BY32" s="259">
        <f t="shared" si="45"/>
        <v>0</v>
      </c>
      <c r="BZ32" s="260" t="b">
        <f t="shared" si="46"/>
        <v>1</v>
      </c>
      <c r="CA32" s="252" t="s">
        <v>163</v>
      </c>
      <c r="CB32" s="256">
        <v>0</v>
      </c>
      <c r="CC32" s="256">
        <v>0</v>
      </c>
      <c r="CD32" s="256">
        <v>0</v>
      </c>
      <c r="CE32" s="256">
        <v>0</v>
      </c>
      <c r="CF32" s="256">
        <v>0</v>
      </c>
      <c r="CG32" s="86">
        <f t="shared" si="47"/>
        <v>0</v>
      </c>
      <c r="CH32" s="86">
        <f t="shared" si="48"/>
        <v>0</v>
      </c>
      <c r="CI32" s="17" t="b">
        <f t="shared" si="17"/>
        <v>1</v>
      </c>
      <c r="CJ32" s="254">
        <f t="shared" si="49"/>
        <v>0</v>
      </c>
      <c r="CK32" s="254">
        <f t="shared" si="50"/>
        <v>0</v>
      </c>
      <c r="CL32" s="254">
        <f t="shared" si="51"/>
        <v>0</v>
      </c>
      <c r="CM32" s="254">
        <f t="shared" si="52"/>
        <v>0</v>
      </c>
      <c r="CN32" s="255">
        <f t="shared" si="53"/>
        <v>0</v>
      </c>
      <c r="CO32" s="254">
        <f t="shared" si="54"/>
        <v>0</v>
      </c>
      <c r="CP32" s="255">
        <f t="shared" si="55"/>
        <v>0</v>
      </c>
      <c r="CR32" s="18"/>
      <c r="CS32"/>
      <c r="CT32"/>
      <c r="CU32"/>
      <c r="CV32"/>
      <c r="CW32"/>
      <c r="CX32"/>
      <c r="CY32"/>
      <c r="CZ32"/>
      <c r="DA32"/>
      <c r="DB32"/>
      <c r="DC32"/>
      <c r="DD32" s="269"/>
      <c r="DE32" s="269"/>
      <c r="DF32" s="7"/>
      <c r="DG32" s="7"/>
    </row>
    <row r="33" ht="15.75" customHeight="1" spans="1:111">
      <c r="A33" s="234">
        <v>5581</v>
      </c>
      <c r="B33" s="208" t="s">
        <v>164</v>
      </c>
      <c r="C33" s="207" t="s">
        <v>17</v>
      </c>
      <c r="D33" s="209" t="s">
        <v>64</v>
      </c>
      <c r="F33" s="235" t="s">
        <v>65</v>
      </c>
      <c r="G33" s="236">
        <v>41174</v>
      </c>
      <c r="H33" s="237">
        <v>41174</v>
      </c>
      <c r="L33" s="244"/>
      <c r="M33" s="245"/>
      <c r="N33" s="244"/>
      <c r="P33" s="246">
        <f t="shared" si="0"/>
        <v>0</v>
      </c>
      <c r="Q33" s="246">
        <f t="shared" si="1"/>
        <v>0</v>
      </c>
      <c r="R33" s="210">
        <v>2657</v>
      </c>
      <c r="S33" s="220">
        <f t="shared" si="2"/>
        <v>330</v>
      </c>
      <c r="T33" s="113">
        <f t="shared" si="3"/>
        <v>0</v>
      </c>
      <c r="U33" s="113">
        <f t="shared" si="4"/>
        <v>0</v>
      </c>
      <c r="V33" s="113">
        <f t="shared" si="5"/>
        <v>0</v>
      </c>
      <c r="W33" s="113">
        <f t="shared" si="6"/>
        <v>0</v>
      </c>
      <c r="X33" s="118">
        <v>2012</v>
      </c>
      <c r="Y33" s="18" t="s">
        <v>66</v>
      </c>
      <c r="AC33" s="17" t="s">
        <v>165</v>
      </c>
      <c r="AD33" s="252" t="s">
        <v>166</v>
      </c>
      <c r="AE33" s="86">
        <v>98.2752727272727</v>
      </c>
      <c r="AF33" s="86">
        <v>90.4436666666667</v>
      </c>
      <c r="AG33" s="86">
        <v>64.0014848484848</v>
      </c>
      <c r="AJ33" s="86">
        <v>136.424477970078</v>
      </c>
      <c r="AK33" s="86">
        <v>120.627203148099</v>
      </c>
      <c r="AL33" s="86">
        <v>84.3655936639118</v>
      </c>
      <c r="AO33" s="86">
        <v>252.720424242424</v>
      </c>
      <c r="AP33" s="86">
        <v>341.417274782089</v>
      </c>
      <c r="AQ33" s="222">
        <f t="shared" si="34"/>
        <v>0.350968271779181</v>
      </c>
      <c r="AR33" s="254">
        <f t="shared" si="35"/>
        <v>117.349875348675</v>
      </c>
      <c r="AS33" s="254">
        <f t="shared" si="35"/>
        <v>105.535434907383</v>
      </c>
      <c r="AT33" s="254">
        <f t="shared" si="35"/>
        <v>74.1835392561983</v>
      </c>
      <c r="AU33" s="254">
        <f t="shared" si="35"/>
        <v>0</v>
      </c>
      <c r="AV33" s="255">
        <f t="shared" si="36"/>
        <v>297.068849512256</v>
      </c>
      <c r="AW33" s="254">
        <f t="shared" si="11"/>
        <v>0</v>
      </c>
      <c r="AX33" s="255">
        <f t="shared" si="37"/>
        <v>297.068849512256</v>
      </c>
      <c r="AY33" s="222">
        <f t="shared" si="12"/>
        <v>0.194093611669105</v>
      </c>
      <c r="AZ33" s="222">
        <f t="shared" si="13"/>
        <v>0.166863737361925</v>
      </c>
      <c r="BA33" s="222">
        <f t="shared" si="14"/>
        <v>0.159090909090909</v>
      </c>
      <c r="BB33" s="222">
        <f t="shared" si="15"/>
        <v>0</v>
      </c>
      <c r="BC33" s="222">
        <f t="shared" si="16"/>
        <v>0</v>
      </c>
      <c r="BD33" s="222">
        <f t="shared" si="38"/>
        <v>0.17548413588959</v>
      </c>
      <c r="BG33" s="17" t="s">
        <v>165</v>
      </c>
      <c r="BH33" s="252" t="s">
        <v>166</v>
      </c>
      <c r="BI33" s="256">
        <v>136.424477970078</v>
      </c>
      <c r="BJ33" s="86">
        <v>120.627203148099</v>
      </c>
      <c r="BK33" s="86">
        <v>84.3655936639118</v>
      </c>
      <c r="BN33" s="86">
        <v>35.0678705568721</v>
      </c>
      <c r="BO33" s="86">
        <v>32.8149318746996</v>
      </c>
      <c r="BP33" s="86">
        <v>21.4800006992409</v>
      </c>
      <c r="BS33" s="258">
        <f t="shared" si="39"/>
        <v>0.257049695763275</v>
      </c>
      <c r="BT33" s="258">
        <f t="shared" si="40"/>
        <v>0.272035917424127</v>
      </c>
      <c r="BU33" s="258">
        <f t="shared" si="41"/>
        <v>0.254606170197901</v>
      </c>
      <c r="BV33" s="258">
        <f t="shared" si="42"/>
        <v>0</v>
      </c>
      <c r="BW33" s="259">
        <f t="shared" si="43"/>
        <v>0.261740719440306</v>
      </c>
      <c r="BX33" s="258">
        <f t="shared" si="44"/>
        <v>0</v>
      </c>
      <c r="BY33" s="259">
        <f t="shared" si="45"/>
        <v>0.261740719440306</v>
      </c>
      <c r="BZ33" s="260" t="b">
        <f t="shared" si="46"/>
        <v>1</v>
      </c>
      <c r="CA33" s="252" t="s">
        <v>166</v>
      </c>
      <c r="CB33" s="256">
        <v>27.907</v>
      </c>
      <c r="CC33" s="256">
        <v>26.5605454545455</v>
      </c>
      <c r="CD33" s="256">
        <v>19.7776060606061</v>
      </c>
      <c r="CE33" s="256"/>
      <c r="CF33" s="256"/>
      <c r="CG33" s="86">
        <f t="shared" si="47"/>
        <v>74.2451515151516</v>
      </c>
      <c r="CH33" s="86">
        <f t="shared" si="48"/>
        <v>74.2451515151516</v>
      </c>
      <c r="CI33" s="17" t="b">
        <f t="shared" si="17"/>
        <v>1</v>
      </c>
      <c r="CJ33" s="254">
        <f t="shared" si="49"/>
        <v>30.1647497562352</v>
      </c>
      <c r="CK33" s="254">
        <f t="shared" si="50"/>
        <v>28.7094288557841</v>
      </c>
      <c r="CL33" s="254">
        <f t="shared" si="51"/>
        <v>18.8875868217463</v>
      </c>
      <c r="CM33" s="254">
        <f t="shared" si="52"/>
        <v>0</v>
      </c>
      <c r="CN33" s="255">
        <f t="shared" si="53"/>
        <v>77.7617654337656</v>
      </c>
      <c r="CO33" s="254">
        <f t="shared" si="54"/>
        <v>0</v>
      </c>
      <c r="CP33" s="255">
        <f t="shared" si="55"/>
        <v>77.7617654337656</v>
      </c>
      <c r="CR33" s="18"/>
      <c r="CS33"/>
      <c r="CT33"/>
      <c r="CU33"/>
      <c r="CV33"/>
      <c r="CW33"/>
      <c r="CX33"/>
      <c r="CY33"/>
      <c r="CZ33"/>
      <c r="DA33"/>
      <c r="DB33"/>
      <c r="DC33"/>
      <c r="DD33" s="269"/>
      <c r="DE33" s="269"/>
      <c r="DF33" s="7"/>
      <c r="DG33" s="7"/>
    </row>
    <row r="34" ht="15.75" customHeight="1" spans="1:111">
      <c r="A34" s="234">
        <v>5588</v>
      </c>
      <c r="B34" s="208" t="s">
        <v>167</v>
      </c>
      <c r="C34" s="207" t="s">
        <v>23</v>
      </c>
      <c r="D34" s="209" t="s">
        <v>64</v>
      </c>
      <c r="F34" s="235" t="s">
        <v>65</v>
      </c>
      <c r="G34" s="236">
        <v>41206</v>
      </c>
      <c r="H34" s="237">
        <v>41206</v>
      </c>
      <c r="L34" s="244"/>
      <c r="M34" s="245"/>
      <c r="N34" s="244"/>
      <c r="P34" s="246">
        <f t="shared" si="0"/>
        <v>0</v>
      </c>
      <c r="Q34" s="246">
        <f t="shared" si="1"/>
        <v>0</v>
      </c>
      <c r="R34" s="210">
        <v>2625</v>
      </c>
      <c r="S34" s="220">
        <f t="shared" si="2"/>
        <v>330</v>
      </c>
      <c r="T34" s="113">
        <f t="shared" si="3"/>
        <v>0</v>
      </c>
      <c r="U34" s="113">
        <f t="shared" si="4"/>
        <v>0</v>
      </c>
      <c r="V34" s="113">
        <f t="shared" si="5"/>
        <v>0</v>
      </c>
      <c r="W34" s="113">
        <f t="shared" si="6"/>
        <v>0</v>
      </c>
      <c r="X34" s="118">
        <v>2012</v>
      </c>
      <c r="Y34" s="18" t="s">
        <v>66</v>
      </c>
      <c r="AC34" s="17" t="s">
        <v>168</v>
      </c>
      <c r="AD34" s="252" t="s">
        <v>169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222">
        <f t="shared" si="34"/>
        <v>0</v>
      </c>
      <c r="AR34" s="254">
        <f t="shared" si="35"/>
        <v>0</v>
      </c>
      <c r="AS34" s="254">
        <f t="shared" si="35"/>
        <v>0</v>
      </c>
      <c r="AT34" s="254">
        <f t="shared" si="35"/>
        <v>0</v>
      </c>
      <c r="AU34" s="254">
        <f t="shared" si="35"/>
        <v>0</v>
      </c>
      <c r="AV34" s="255">
        <f t="shared" si="36"/>
        <v>0</v>
      </c>
      <c r="AW34" s="254">
        <f t="shared" si="11"/>
        <v>0</v>
      </c>
      <c r="AX34" s="255">
        <f t="shared" si="37"/>
        <v>0</v>
      </c>
      <c r="AY34" s="222">
        <f t="shared" si="12"/>
        <v>0</v>
      </c>
      <c r="AZ34" s="222">
        <f t="shared" si="13"/>
        <v>0</v>
      </c>
      <c r="BA34" s="222">
        <f t="shared" si="14"/>
        <v>0</v>
      </c>
      <c r="BB34" s="222">
        <f t="shared" si="15"/>
        <v>0</v>
      </c>
      <c r="BC34" s="222">
        <f t="shared" si="16"/>
        <v>0</v>
      </c>
      <c r="BD34" s="222">
        <f t="shared" si="38"/>
        <v>0</v>
      </c>
      <c r="BG34" s="17" t="s">
        <v>168</v>
      </c>
      <c r="BH34" s="252" t="s">
        <v>169</v>
      </c>
      <c r="BI34" s="25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258">
        <f t="shared" si="39"/>
        <v>0</v>
      </c>
      <c r="BT34" s="258">
        <f t="shared" si="40"/>
        <v>0</v>
      </c>
      <c r="BU34" s="258">
        <f t="shared" si="41"/>
        <v>0</v>
      </c>
      <c r="BV34" s="258">
        <f t="shared" si="42"/>
        <v>0</v>
      </c>
      <c r="BW34" s="259">
        <f t="shared" si="43"/>
        <v>0</v>
      </c>
      <c r="BX34" s="258">
        <f t="shared" si="44"/>
        <v>0</v>
      </c>
      <c r="BY34" s="259">
        <f t="shared" si="45"/>
        <v>0</v>
      </c>
      <c r="BZ34" s="260" t="b">
        <f t="shared" si="46"/>
        <v>1</v>
      </c>
      <c r="CA34" s="252" t="s">
        <v>169</v>
      </c>
      <c r="CB34" s="256">
        <v>0</v>
      </c>
      <c r="CC34" s="256">
        <v>0</v>
      </c>
      <c r="CD34" s="256">
        <v>0</v>
      </c>
      <c r="CE34" s="256">
        <v>0</v>
      </c>
      <c r="CF34" s="256">
        <v>0</v>
      </c>
      <c r="CG34" s="86">
        <f t="shared" si="47"/>
        <v>0</v>
      </c>
      <c r="CH34" s="86">
        <f t="shared" si="48"/>
        <v>0</v>
      </c>
      <c r="CI34" s="17" t="b">
        <f t="shared" si="17"/>
        <v>1</v>
      </c>
      <c r="CJ34" s="254">
        <f t="shared" si="49"/>
        <v>0</v>
      </c>
      <c r="CK34" s="254">
        <f t="shared" si="50"/>
        <v>0</v>
      </c>
      <c r="CL34" s="254">
        <f t="shared" si="51"/>
        <v>0</v>
      </c>
      <c r="CM34" s="254">
        <f t="shared" si="52"/>
        <v>0</v>
      </c>
      <c r="CN34" s="255">
        <f t="shared" si="53"/>
        <v>0</v>
      </c>
      <c r="CO34" s="254">
        <f t="shared" si="54"/>
        <v>0</v>
      </c>
      <c r="CP34" s="255">
        <f t="shared" si="55"/>
        <v>0</v>
      </c>
      <c r="CR34" s="18"/>
      <c r="CS34"/>
      <c r="CT34"/>
      <c r="CU34"/>
      <c r="CV34"/>
      <c r="CW34"/>
      <c r="CX34"/>
      <c r="CY34"/>
      <c r="CZ34"/>
      <c r="DA34"/>
      <c r="DB34"/>
      <c r="DC34"/>
      <c r="DD34" s="269"/>
      <c r="DE34" s="269"/>
      <c r="DF34" s="7"/>
      <c r="DG34" s="7"/>
    </row>
    <row r="35" ht="15.75" customHeight="1" spans="1:111">
      <c r="A35" s="234">
        <v>5602</v>
      </c>
      <c r="B35" s="208" t="s">
        <v>170</v>
      </c>
      <c r="C35" s="207" t="s">
        <v>23</v>
      </c>
      <c r="D35" s="209" t="s">
        <v>64</v>
      </c>
      <c r="F35" s="235" t="s">
        <v>65</v>
      </c>
      <c r="G35" s="236">
        <v>41243</v>
      </c>
      <c r="H35" s="237">
        <v>41243</v>
      </c>
      <c r="L35" s="244"/>
      <c r="M35" s="245"/>
      <c r="N35" s="244"/>
      <c r="P35" s="246">
        <f t="shared" si="0"/>
        <v>0</v>
      </c>
      <c r="Q35" s="246">
        <f t="shared" si="1"/>
        <v>0</v>
      </c>
      <c r="R35" s="210">
        <v>2588</v>
      </c>
      <c r="S35" s="220">
        <f t="shared" si="2"/>
        <v>330</v>
      </c>
      <c r="T35" s="113">
        <f t="shared" si="3"/>
        <v>0</v>
      </c>
      <c r="U35" s="113">
        <f t="shared" si="4"/>
        <v>0</v>
      </c>
      <c r="V35" s="113">
        <f t="shared" si="5"/>
        <v>0</v>
      </c>
      <c r="W35" s="113">
        <f t="shared" si="6"/>
        <v>0</v>
      </c>
      <c r="X35" s="118">
        <v>2012</v>
      </c>
      <c r="Y35" s="18" t="s">
        <v>66</v>
      </c>
      <c r="AC35" s="17" t="s">
        <v>171</v>
      </c>
      <c r="AD35" s="252" t="s">
        <v>172</v>
      </c>
      <c r="AE35" s="86">
        <v>0</v>
      </c>
      <c r="AF35" s="86">
        <v>0</v>
      </c>
      <c r="AH35" s="86">
        <v>0</v>
      </c>
      <c r="AI35" s="86">
        <v>0</v>
      </c>
      <c r="AJ35" s="86">
        <v>0</v>
      </c>
      <c r="AK35" s="86">
        <v>0</v>
      </c>
      <c r="AM35" s="86">
        <v>0</v>
      </c>
      <c r="AN35" s="86">
        <v>0</v>
      </c>
      <c r="AO35" s="86">
        <v>0</v>
      </c>
      <c r="AP35" s="86">
        <v>0</v>
      </c>
      <c r="AQ35" s="222">
        <f t="shared" si="34"/>
        <v>0</v>
      </c>
      <c r="AR35" s="254">
        <f t="shared" si="35"/>
        <v>0</v>
      </c>
      <c r="AS35" s="254">
        <f t="shared" si="35"/>
        <v>0</v>
      </c>
      <c r="AT35" s="254">
        <f t="shared" si="35"/>
        <v>0</v>
      </c>
      <c r="AU35" s="254">
        <f t="shared" si="35"/>
        <v>0</v>
      </c>
      <c r="AV35" s="255">
        <f t="shared" si="36"/>
        <v>0</v>
      </c>
      <c r="AW35" s="254">
        <f t="shared" si="11"/>
        <v>0</v>
      </c>
      <c r="AX35" s="255">
        <f t="shared" si="37"/>
        <v>0</v>
      </c>
      <c r="AY35" s="222">
        <f t="shared" si="12"/>
        <v>0</v>
      </c>
      <c r="AZ35" s="222">
        <f t="shared" si="13"/>
        <v>0</v>
      </c>
      <c r="BA35" s="222">
        <f t="shared" si="14"/>
        <v>0</v>
      </c>
      <c r="BB35" s="222">
        <f t="shared" si="15"/>
        <v>0</v>
      </c>
      <c r="BC35" s="222">
        <f t="shared" si="16"/>
        <v>0</v>
      </c>
      <c r="BD35" s="222">
        <f t="shared" si="38"/>
        <v>0</v>
      </c>
      <c r="BG35" s="17" t="s">
        <v>171</v>
      </c>
      <c r="BH35" s="252" t="s">
        <v>172</v>
      </c>
      <c r="BI35" s="256">
        <v>0</v>
      </c>
      <c r="BJ35" s="86">
        <v>0</v>
      </c>
      <c r="BL35" s="86">
        <v>0</v>
      </c>
      <c r="BM35" s="86">
        <v>0</v>
      </c>
      <c r="BN35" s="86">
        <v>0</v>
      </c>
      <c r="BO35" s="86">
        <v>0</v>
      </c>
      <c r="BQ35" s="86">
        <v>0</v>
      </c>
      <c r="BR35" s="86">
        <v>0</v>
      </c>
      <c r="BS35" s="258">
        <f t="shared" si="39"/>
        <v>0</v>
      </c>
      <c r="BT35" s="258">
        <f t="shared" si="40"/>
        <v>0</v>
      </c>
      <c r="BU35" s="258">
        <f t="shared" si="41"/>
        <v>0</v>
      </c>
      <c r="BV35" s="258">
        <f t="shared" si="42"/>
        <v>0</v>
      </c>
      <c r="BW35" s="259">
        <f t="shared" si="43"/>
        <v>0</v>
      </c>
      <c r="BX35" s="258">
        <f t="shared" si="44"/>
        <v>0</v>
      </c>
      <c r="BY35" s="259">
        <f t="shared" si="45"/>
        <v>0</v>
      </c>
      <c r="BZ35" s="260" t="b">
        <f t="shared" si="46"/>
        <v>1</v>
      </c>
      <c r="CA35" s="252" t="s">
        <v>172</v>
      </c>
      <c r="CB35" s="256">
        <v>0</v>
      </c>
      <c r="CC35" s="256">
        <v>0</v>
      </c>
      <c r="CD35" s="256"/>
      <c r="CE35" s="256">
        <v>0</v>
      </c>
      <c r="CF35" s="256">
        <v>0</v>
      </c>
      <c r="CG35" s="86">
        <f t="shared" si="47"/>
        <v>0</v>
      </c>
      <c r="CH35" s="86">
        <f t="shared" si="48"/>
        <v>0</v>
      </c>
      <c r="CI35" s="17" t="b">
        <f t="shared" si="17"/>
        <v>1</v>
      </c>
      <c r="CJ35" s="254">
        <f t="shared" si="49"/>
        <v>0</v>
      </c>
      <c r="CK35" s="254">
        <f t="shared" si="50"/>
        <v>0</v>
      </c>
      <c r="CL35" s="254">
        <f t="shared" si="51"/>
        <v>0</v>
      </c>
      <c r="CM35" s="254">
        <f t="shared" si="52"/>
        <v>0</v>
      </c>
      <c r="CN35" s="255">
        <f t="shared" si="53"/>
        <v>0</v>
      </c>
      <c r="CO35" s="254">
        <f t="shared" si="54"/>
        <v>0</v>
      </c>
      <c r="CP35" s="255">
        <f t="shared" si="55"/>
        <v>0</v>
      </c>
      <c r="CR35" s="18"/>
      <c r="CS35"/>
      <c r="CT35"/>
      <c r="CU35"/>
      <c r="CV35"/>
      <c r="CW35"/>
      <c r="CX35"/>
      <c r="CY35"/>
      <c r="CZ35"/>
      <c r="DA35"/>
      <c r="DB35"/>
      <c r="DC35"/>
      <c r="DD35" s="269"/>
      <c r="DE35" s="269"/>
      <c r="DF35" s="7"/>
      <c r="DG35" s="7"/>
    </row>
    <row r="36" ht="15.75" customHeight="1" spans="1:111">
      <c r="A36" s="234">
        <v>5630</v>
      </c>
      <c r="B36" s="208" t="s">
        <v>173</v>
      </c>
      <c r="C36" s="207" t="s">
        <v>23</v>
      </c>
      <c r="D36" s="209" t="s">
        <v>64</v>
      </c>
      <c r="F36" s="235" t="s">
        <v>65</v>
      </c>
      <c r="G36" s="236">
        <v>41271</v>
      </c>
      <c r="H36" s="237">
        <v>41271</v>
      </c>
      <c r="L36" s="244"/>
      <c r="M36" s="245"/>
      <c r="N36" s="244"/>
      <c r="P36" s="246">
        <f t="shared" si="0"/>
        <v>0</v>
      </c>
      <c r="Q36" s="246">
        <f t="shared" si="1"/>
        <v>0</v>
      </c>
      <c r="R36" s="210">
        <v>2560</v>
      </c>
      <c r="S36" s="220">
        <f t="shared" si="2"/>
        <v>330</v>
      </c>
      <c r="T36" s="113">
        <f t="shared" si="3"/>
        <v>0</v>
      </c>
      <c r="U36" s="113">
        <f t="shared" si="4"/>
        <v>0</v>
      </c>
      <c r="V36" s="113">
        <f t="shared" si="5"/>
        <v>0</v>
      </c>
      <c r="W36" s="113">
        <f t="shared" si="6"/>
        <v>0</v>
      </c>
      <c r="X36" s="118">
        <v>2012</v>
      </c>
      <c r="Y36" s="18" t="s">
        <v>66</v>
      </c>
      <c r="AC36" s="17" t="s">
        <v>174</v>
      </c>
      <c r="AD36" s="252" t="s">
        <v>175</v>
      </c>
      <c r="AE36" s="86">
        <v>0</v>
      </c>
      <c r="AF36" s="86">
        <v>0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222">
        <f t="shared" si="34"/>
        <v>0</v>
      </c>
      <c r="AR36" s="254">
        <f t="shared" si="35"/>
        <v>0</v>
      </c>
      <c r="AS36" s="254">
        <f t="shared" si="35"/>
        <v>0</v>
      </c>
      <c r="AT36" s="254">
        <f t="shared" si="35"/>
        <v>0</v>
      </c>
      <c r="AU36" s="254">
        <f t="shared" si="35"/>
        <v>0</v>
      </c>
      <c r="AV36" s="255">
        <f t="shared" si="36"/>
        <v>0</v>
      </c>
      <c r="AW36" s="254">
        <f t="shared" si="11"/>
        <v>0</v>
      </c>
      <c r="AX36" s="255">
        <f t="shared" si="37"/>
        <v>0</v>
      </c>
      <c r="AY36" s="222">
        <f t="shared" si="12"/>
        <v>0</v>
      </c>
      <c r="AZ36" s="222">
        <f t="shared" si="13"/>
        <v>0</v>
      </c>
      <c r="BA36" s="222">
        <f t="shared" si="14"/>
        <v>0</v>
      </c>
      <c r="BB36" s="222">
        <f t="shared" si="15"/>
        <v>0</v>
      </c>
      <c r="BC36" s="222">
        <f t="shared" si="16"/>
        <v>0</v>
      </c>
      <c r="BD36" s="222">
        <f t="shared" si="38"/>
        <v>0</v>
      </c>
      <c r="BG36" s="17" t="s">
        <v>174</v>
      </c>
      <c r="BH36" s="252" t="s">
        <v>175</v>
      </c>
      <c r="BI36" s="25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258">
        <f t="shared" si="39"/>
        <v>0</v>
      </c>
      <c r="BT36" s="258">
        <f t="shared" si="40"/>
        <v>0</v>
      </c>
      <c r="BU36" s="258">
        <f t="shared" si="41"/>
        <v>0</v>
      </c>
      <c r="BV36" s="258">
        <f t="shared" si="42"/>
        <v>0</v>
      </c>
      <c r="BW36" s="259">
        <f t="shared" si="43"/>
        <v>0</v>
      </c>
      <c r="BX36" s="258">
        <f t="shared" si="44"/>
        <v>0</v>
      </c>
      <c r="BY36" s="259">
        <f t="shared" si="45"/>
        <v>0</v>
      </c>
      <c r="BZ36" s="260" t="b">
        <f t="shared" si="46"/>
        <v>1</v>
      </c>
      <c r="CA36" s="252" t="s">
        <v>175</v>
      </c>
      <c r="CB36" s="256">
        <v>0</v>
      </c>
      <c r="CC36" s="256">
        <v>0</v>
      </c>
      <c r="CD36" s="256">
        <v>0</v>
      </c>
      <c r="CE36" s="256">
        <v>0</v>
      </c>
      <c r="CF36" s="256">
        <v>0</v>
      </c>
      <c r="CG36" s="86">
        <f t="shared" si="47"/>
        <v>0</v>
      </c>
      <c r="CH36" s="86">
        <f t="shared" si="48"/>
        <v>0</v>
      </c>
      <c r="CI36" s="17" t="b">
        <f t="shared" si="17"/>
        <v>1</v>
      </c>
      <c r="CJ36" s="254">
        <f t="shared" si="49"/>
        <v>0</v>
      </c>
      <c r="CK36" s="254">
        <f t="shared" si="50"/>
        <v>0</v>
      </c>
      <c r="CL36" s="254">
        <f t="shared" si="51"/>
        <v>0</v>
      </c>
      <c r="CM36" s="254">
        <f t="shared" si="52"/>
        <v>0</v>
      </c>
      <c r="CN36" s="255">
        <f t="shared" si="53"/>
        <v>0</v>
      </c>
      <c r="CO36" s="254">
        <f t="shared" si="54"/>
        <v>0</v>
      </c>
      <c r="CP36" s="255">
        <f t="shared" si="55"/>
        <v>0</v>
      </c>
      <c r="CR36" s="18"/>
      <c r="CS36"/>
      <c r="CT36"/>
      <c r="CU36"/>
      <c r="CV36"/>
      <c r="CW36"/>
      <c r="CX36"/>
      <c r="CY36"/>
      <c r="CZ36"/>
      <c r="DA36"/>
      <c r="DB36"/>
      <c r="DC36"/>
      <c r="DD36" s="269"/>
      <c r="DE36" s="269"/>
      <c r="DF36" s="7"/>
      <c r="DG36" s="7"/>
    </row>
    <row r="37" ht="15.75" customHeight="1" spans="1:111">
      <c r="A37" s="234">
        <v>5636</v>
      </c>
      <c r="B37" s="208" t="s">
        <v>176</v>
      </c>
      <c r="C37" s="207" t="s">
        <v>23</v>
      </c>
      <c r="D37" s="209" t="s">
        <v>64</v>
      </c>
      <c r="F37" s="235" t="s">
        <v>65</v>
      </c>
      <c r="G37" s="236">
        <v>41300</v>
      </c>
      <c r="H37" s="237">
        <v>41300</v>
      </c>
      <c r="L37" s="244"/>
      <c r="M37" s="245"/>
      <c r="N37" s="244"/>
      <c r="P37" s="246">
        <f t="shared" si="0"/>
        <v>0</v>
      </c>
      <c r="Q37" s="246">
        <f t="shared" si="1"/>
        <v>0</v>
      </c>
      <c r="R37" s="210">
        <v>2531</v>
      </c>
      <c r="S37" s="220">
        <f t="shared" si="2"/>
        <v>330</v>
      </c>
      <c r="T37" s="113">
        <f t="shared" si="3"/>
        <v>0</v>
      </c>
      <c r="U37" s="113">
        <f t="shared" si="4"/>
        <v>0</v>
      </c>
      <c r="V37" s="113">
        <f t="shared" si="5"/>
        <v>0</v>
      </c>
      <c r="W37" s="113">
        <f t="shared" si="6"/>
        <v>0</v>
      </c>
      <c r="X37" s="118">
        <v>2013</v>
      </c>
      <c r="Y37" s="18" t="s">
        <v>66</v>
      </c>
      <c r="AB37" s="18" t="s">
        <v>65</v>
      </c>
      <c r="AC37" s="17" t="s">
        <v>177</v>
      </c>
      <c r="AD37" s="252" t="s">
        <v>178</v>
      </c>
      <c r="AE37" s="86">
        <v>17684.3398484849</v>
      </c>
      <c r="AF37" s="86">
        <v>3475.59045454545</v>
      </c>
      <c r="AG37" s="86">
        <v>173.480818181818</v>
      </c>
      <c r="AJ37" s="86">
        <v>20806.4682945205</v>
      </c>
      <c r="AK37" s="86">
        <v>3917.42960958904</v>
      </c>
      <c r="AL37" s="86">
        <v>227.426223287671</v>
      </c>
      <c r="AO37" s="86">
        <v>21333.4111212121</v>
      </c>
      <c r="AP37" s="86">
        <v>24951.3241273973</v>
      </c>
      <c r="AQ37" s="222">
        <f t="shared" si="34"/>
        <v>0.169589053791208</v>
      </c>
      <c r="AR37" s="254">
        <f t="shared" si="35"/>
        <v>19245.4040715027</v>
      </c>
      <c r="AS37" s="254">
        <f t="shared" si="35"/>
        <v>3696.51003206724</v>
      </c>
      <c r="AT37" s="254">
        <f t="shared" si="35"/>
        <v>200.453520734745</v>
      </c>
      <c r="AU37" s="254">
        <f t="shared" si="35"/>
        <v>0</v>
      </c>
      <c r="AV37" s="255">
        <f t="shared" si="36"/>
        <v>23142.3676243047</v>
      </c>
      <c r="AW37" s="254">
        <f t="shared" si="11"/>
        <v>0</v>
      </c>
      <c r="AX37" s="255">
        <f t="shared" si="37"/>
        <v>23142.3676243047</v>
      </c>
      <c r="AY37" s="222">
        <f t="shared" si="12"/>
        <v>0.0882738194579282</v>
      </c>
      <c r="AZ37" s="222">
        <f t="shared" si="13"/>
        <v>0.0635631788068907</v>
      </c>
      <c r="BA37" s="222">
        <f t="shared" si="14"/>
        <v>0.155479452054795</v>
      </c>
      <c r="BB37" s="222">
        <f t="shared" si="15"/>
        <v>0</v>
      </c>
      <c r="BC37" s="222">
        <f t="shared" si="16"/>
        <v>0</v>
      </c>
      <c r="BD37" s="222">
        <f t="shared" si="38"/>
        <v>0.0847945268956038</v>
      </c>
      <c r="BG37" s="17" t="s">
        <v>177</v>
      </c>
      <c r="BH37" s="252" t="s">
        <v>178</v>
      </c>
      <c r="BI37" s="256">
        <v>20806.4682945205</v>
      </c>
      <c r="BJ37" s="86">
        <v>3917.42960958904</v>
      </c>
      <c r="BK37" s="86">
        <v>227.426223287671</v>
      </c>
      <c r="BN37" s="86">
        <v>5474.27197795074</v>
      </c>
      <c r="BO37" s="86">
        <v>1030.42266290945</v>
      </c>
      <c r="BP37" s="86">
        <v>61.767742306046</v>
      </c>
      <c r="BS37" s="258">
        <f t="shared" si="39"/>
        <v>0.263104333732238</v>
      </c>
      <c r="BT37" s="258">
        <f t="shared" si="40"/>
        <v>0.263035399637352</v>
      </c>
      <c r="BU37" s="258">
        <f t="shared" si="41"/>
        <v>0.271594635891729</v>
      </c>
      <c r="BV37" s="258">
        <f t="shared" si="42"/>
        <v>0</v>
      </c>
      <c r="BW37" s="259">
        <f t="shared" si="43"/>
        <v>0.263170898251291</v>
      </c>
      <c r="BX37" s="258">
        <f t="shared" si="44"/>
        <v>0</v>
      </c>
      <c r="BY37" s="259">
        <f t="shared" si="45"/>
        <v>0.263170898251291</v>
      </c>
      <c r="BZ37" s="260" t="b">
        <f t="shared" si="46"/>
        <v>1</v>
      </c>
      <c r="CA37" s="252" t="s">
        <v>178</v>
      </c>
      <c r="CB37" s="256">
        <v>4561.9813939394</v>
      </c>
      <c r="CC37" s="256">
        <v>889.780575757576</v>
      </c>
      <c r="CD37" s="256">
        <v>42.0893636363636</v>
      </c>
      <c r="CE37" s="256"/>
      <c r="CF37" s="256"/>
      <c r="CG37" s="86">
        <f t="shared" si="47"/>
        <v>5493.85133333334</v>
      </c>
      <c r="CH37" s="86">
        <f t="shared" si="48"/>
        <v>5493.85133333334</v>
      </c>
      <c r="CI37" s="17" t="b">
        <f t="shared" si="17"/>
        <v>1</v>
      </c>
      <c r="CJ37" s="254">
        <f t="shared" si="49"/>
        <v>5063.54921564041</v>
      </c>
      <c r="CK37" s="254">
        <f t="shared" si="50"/>
        <v>972.31299354829</v>
      </c>
      <c r="CL37" s="254">
        <f t="shared" si="51"/>
        <v>54.442100977168</v>
      </c>
      <c r="CM37" s="254">
        <f t="shared" si="52"/>
        <v>0</v>
      </c>
      <c r="CN37" s="255">
        <f t="shared" si="53"/>
        <v>6090.30431016587</v>
      </c>
      <c r="CO37" s="254">
        <f t="shared" si="54"/>
        <v>0</v>
      </c>
      <c r="CP37" s="255">
        <f t="shared" si="55"/>
        <v>6090.30431016587</v>
      </c>
      <c r="CR37" s="18"/>
      <c r="CS37"/>
      <c r="CT37"/>
      <c r="CU37"/>
      <c r="CV37"/>
      <c r="CW37"/>
      <c r="CX37"/>
      <c r="CY37"/>
      <c r="CZ37"/>
      <c r="DA37"/>
      <c r="DB37"/>
      <c r="DC37"/>
      <c r="DD37" s="269"/>
      <c r="DE37" s="269"/>
      <c r="DF37" s="7"/>
      <c r="DG37" s="7"/>
    </row>
    <row r="38" ht="15.75" customHeight="1" spans="1:111">
      <c r="A38" s="234">
        <v>5637</v>
      </c>
      <c r="B38" s="208" t="s">
        <v>179</v>
      </c>
      <c r="C38" s="207" t="s">
        <v>19</v>
      </c>
      <c r="D38" s="209" t="s">
        <v>64</v>
      </c>
      <c r="F38" s="235" t="s">
        <v>65</v>
      </c>
      <c r="G38" s="236">
        <v>41333</v>
      </c>
      <c r="H38" s="237">
        <v>41333</v>
      </c>
      <c r="L38" s="244"/>
      <c r="M38" s="245"/>
      <c r="N38" s="244"/>
      <c r="P38" s="246">
        <f t="shared" si="0"/>
        <v>0</v>
      </c>
      <c r="Q38" s="246">
        <f t="shared" si="1"/>
        <v>0</v>
      </c>
      <c r="R38" s="210">
        <v>2498</v>
      </c>
      <c r="S38" s="220">
        <f t="shared" si="2"/>
        <v>330</v>
      </c>
      <c r="T38" s="113">
        <f t="shared" si="3"/>
        <v>0</v>
      </c>
      <c r="U38" s="113">
        <f t="shared" si="4"/>
        <v>0</v>
      </c>
      <c r="V38" s="113">
        <f t="shared" si="5"/>
        <v>0</v>
      </c>
      <c r="W38" s="113">
        <f t="shared" si="6"/>
        <v>0</v>
      </c>
      <c r="X38" s="118">
        <v>2013</v>
      </c>
      <c r="Y38" s="18" t="s">
        <v>66</v>
      </c>
      <c r="AB38" s="18" t="s">
        <v>65</v>
      </c>
      <c r="AC38" s="17" t="s">
        <v>180</v>
      </c>
      <c r="AD38" s="252" t="s">
        <v>181</v>
      </c>
      <c r="AE38" s="86">
        <v>49.952</v>
      </c>
      <c r="AF38" s="86">
        <v>816.283454545454</v>
      </c>
      <c r="AG38" s="86">
        <v>2617.73093939394</v>
      </c>
      <c r="AH38" s="86">
        <v>745.750060606061</v>
      </c>
      <c r="AI38" s="86">
        <v>0</v>
      </c>
      <c r="AJ38" s="86">
        <v>65.4850191780822</v>
      </c>
      <c r="AK38" s="86">
        <v>1047.27308782503</v>
      </c>
      <c r="AL38" s="86">
        <v>3381.27804657534</v>
      </c>
      <c r="AM38" s="86">
        <v>1051.39406159439</v>
      </c>
      <c r="AN38" s="86">
        <v>0</v>
      </c>
      <c r="AO38" s="86">
        <v>4229.71645454545</v>
      </c>
      <c r="AP38" s="86">
        <v>5545.43021517284</v>
      </c>
      <c r="AQ38" s="222">
        <f t="shared" si="34"/>
        <v>0.311064293497372</v>
      </c>
      <c r="AR38" s="254">
        <f t="shared" si="35"/>
        <v>57.7185095890411</v>
      </c>
      <c r="AS38" s="254">
        <f t="shared" si="35"/>
        <v>931.778271185242</v>
      </c>
      <c r="AT38" s="254">
        <f t="shared" si="35"/>
        <v>2999.50449298464</v>
      </c>
      <c r="AU38" s="254">
        <f t="shared" si="35"/>
        <v>898.572061100225</v>
      </c>
      <c r="AV38" s="255">
        <f t="shared" si="36"/>
        <v>4887.57333485915</v>
      </c>
      <c r="AW38" s="254">
        <f t="shared" ref="AW38:AW69" si="65">(AN38-AI38)*0.5+AI38</f>
        <v>0</v>
      </c>
      <c r="AX38" s="255">
        <f t="shared" si="37"/>
        <v>4887.57333485915</v>
      </c>
      <c r="AY38" s="222">
        <f t="shared" ref="AY38:AY69" si="66">IFERROR(AR38/AE38-1,0)</f>
        <v>0.155479452054795</v>
      </c>
      <c r="AZ38" s="222">
        <f t="shared" ref="AZ38:AZ69" si="67">IFERROR(AS38/AF38-1,0)</f>
        <v>0.14148861648078</v>
      </c>
      <c r="BA38" s="222">
        <f t="shared" ref="BA38:BA69" si="68">IFERROR(AT38/AG38-1,0)</f>
        <v>0.145841403272366</v>
      </c>
      <c r="BB38" s="222">
        <f t="shared" ref="BB38:BB69" si="69">IFERROR(AU38/AH38-1,0)</f>
        <v>0.204923886120731</v>
      </c>
      <c r="BC38" s="222">
        <f t="shared" ref="BC38:BC69" si="70">IFERROR(AW38/AI38-1,0)</f>
        <v>0</v>
      </c>
      <c r="BD38" s="222">
        <f t="shared" si="38"/>
        <v>0.155532146748687</v>
      </c>
      <c r="BG38" s="17" t="s">
        <v>180</v>
      </c>
      <c r="BH38" s="252" t="s">
        <v>181</v>
      </c>
      <c r="BI38" s="256">
        <v>65.4850191780822</v>
      </c>
      <c r="BJ38" s="86">
        <v>1047.27308782503</v>
      </c>
      <c r="BK38" s="86">
        <v>3381.27804657534</v>
      </c>
      <c r="BL38" s="86">
        <v>1051.39406159439</v>
      </c>
      <c r="BM38" s="86">
        <v>0</v>
      </c>
      <c r="BN38" s="86">
        <v>17.1705963790151</v>
      </c>
      <c r="BO38" s="86">
        <v>267.519622568782</v>
      </c>
      <c r="BP38" s="86">
        <v>905.112258767429</v>
      </c>
      <c r="BQ38" s="86">
        <v>280.196597839658</v>
      </c>
      <c r="BR38" s="86">
        <v>0</v>
      </c>
      <c r="BS38" s="258">
        <f t="shared" si="39"/>
        <v>0.262206480116022</v>
      </c>
      <c r="BT38" s="258">
        <f t="shared" si="40"/>
        <v>0.255443996106464</v>
      </c>
      <c r="BU38" s="258">
        <f t="shared" si="41"/>
        <v>0.267683475390069</v>
      </c>
      <c r="BV38" s="258">
        <f t="shared" si="42"/>
        <v>0.266500076493444</v>
      </c>
      <c r="BW38" s="259">
        <f t="shared" si="43"/>
        <v>0.265082963542273</v>
      </c>
      <c r="BX38" s="258">
        <f t="shared" si="44"/>
        <v>0</v>
      </c>
      <c r="BY38" s="259">
        <f t="shared" si="45"/>
        <v>0.265082963542273</v>
      </c>
      <c r="BZ38" s="260" t="b">
        <f t="shared" si="46"/>
        <v>1</v>
      </c>
      <c r="CA38" s="252" t="s">
        <v>181</v>
      </c>
      <c r="CB38" s="256">
        <v>15.9384545454545</v>
      </c>
      <c r="CC38" s="256">
        <v>207.655121212121</v>
      </c>
      <c r="CD38" s="256">
        <v>666.076212121212</v>
      </c>
      <c r="CE38" s="256">
        <v>170.390757575758</v>
      </c>
      <c r="CF38" s="256">
        <v>0</v>
      </c>
      <c r="CG38" s="86">
        <f t="shared" si="47"/>
        <v>1060.06054545455</v>
      </c>
      <c r="CH38" s="86">
        <f t="shared" si="48"/>
        <v>1060.06054545455</v>
      </c>
      <c r="CI38" s="17" t="b">
        <f t="shared" ref="CI38:CI69" si="71">CA38=BH38</f>
        <v>1</v>
      </c>
      <c r="CJ38" s="254">
        <f t="shared" si="49"/>
        <v>15.1341672368853</v>
      </c>
      <c r="CK38" s="254">
        <f t="shared" si="50"/>
        <v>238.017165076731</v>
      </c>
      <c r="CL38" s="254">
        <f t="shared" si="51"/>
        <v>802.917787130254</v>
      </c>
      <c r="CM38" s="254">
        <f t="shared" si="52"/>
        <v>239.469523018082</v>
      </c>
      <c r="CN38" s="255">
        <f t="shared" si="53"/>
        <v>1295.53864246195</v>
      </c>
      <c r="CO38" s="254">
        <f t="shared" si="54"/>
        <v>0</v>
      </c>
      <c r="CP38" s="255">
        <f t="shared" si="55"/>
        <v>1295.53864246195</v>
      </c>
      <c r="CR38" s="18"/>
      <c r="CS38"/>
      <c r="CT38"/>
      <c r="CU38"/>
      <c r="CV38"/>
      <c r="CW38"/>
      <c r="CX38"/>
      <c r="CY38"/>
      <c r="CZ38"/>
      <c r="DA38"/>
      <c r="DB38"/>
      <c r="DC38"/>
      <c r="DD38" s="269"/>
      <c r="DE38" s="269"/>
      <c r="DF38" s="7"/>
      <c r="DG38" s="7"/>
    </row>
    <row r="39" ht="15.75" customHeight="1" spans="1:111">
      <c r="A39" s="234">
        <v>5641</v>
      </c>
      <c r="B39" s="208" t="s">
        <v>182</v>
      </c>
      <c r="C39" s="207" t="s">
        <v>33</v>
      </c>
      <c r="D39" s="209" t="s">
        <v>64</v>
      </c>
      <c r="F39" s="235" t="s">
        <v>65</v>
      </c>
      <c r="G39" s="236">
        <v>41342</v>
      </c>
      <c r="H39" s="237">
        <v>41342</v>
      </c>
      <c r="L39" s="244"/>
      <c r="M39" s="245"/>
      <c r="N39" s="244"/>
      <c r="P39" s="246">
        <f t="shared" si="0"/>
        <v>0</v>
      </c>
      <c r="Q39" s="246">
        <f t="shared" si="1"/>
        <v>0</v>
      </c>
      <c r="R39" s="210">
        <v>2489</v>
      </c>
      <c r="S39" s="220">
        <f t="shared" si="2"/>
        <v>330</v>
      </c>
      <c r="T39" s="113">
        <f t="shared" si="3"/>
        <v>0</v>
      </c>
      <c r="U39" s="113">
        <f t="shared" si="4"/>
        <v>0</v>
      </c>
      <c r="V39" s="113">
        <f t="shared" si="5"/>
        <v>0</v>
      </c>
      <c r="W39" s="113">
        <f t="shared" si="6"/>
        <v>0</v>
      </c>
      <c r="X39" s="118">
        <v>2013</v>
      </c>
      <c r="Y39" s="18" t="s">
        <v>66</v>
      </c>
      <c r="AB39" s="18" t="s">
        <v>65</v>
      </c>
      <c r="AC39" s="17" t="s">
        <v>183</v>
      </c>
      <c r="AD39" s="252" t="s">
        <v>184</v>
      </c>
      <c r="AE39" s="86">
        <v>150.281333333333</v>
      </c>
      <c r="AG39" s="86">
        <v>116.209515151515</v>
      </c>
      <c r="AH39" s="86">
        <v>1072.18015151515</v>
      </c>
      <c r="AI39" s="86">
        <v>50.4887820512821</v>
      </c>
      <c r="AJ39" s="86">
        <v>163.044953424658</v>
      </c>
      <c r="AL39" s="86">
        <v>152.345898630137</v>
      </c>
      <c r="AM39" s="86">
        <v>1706.3246385378</v>
      </c>
      <c r="AN39" s="86">
        <v>188.598533573611</v>
      </c>
      <c r="AO39" s="86">
        <v>1389.15978205128</v>
      </c>
      <c r="AP39" s="86">
        <v>2210.3140241662</v>
      </c>
      <c r="AQ39" s="222">
        <f t="shared" si="34"/>
        <v>0.591115761285844</v>
      </c>
      <c r="AR39" s="254">
        <f t="shared" si="35"/>
        <v>156.663143378995</v>
      </c>
      <c r="AS39" s="254">
        <f t="shared" si="35"/>
        <v>0</v>
      </c>
      <c r="AT39" s="254">
        <f t="shared" si="35"/>
        <v>134.277706890826</v>
      </c>
      <c r="AU39" s="254">
        <f t="shared" si="35"/>
        <v>1389.25239502647</v>
      </c>
      <c r="AV39" s="255">
        <f t="shared" si="36"/>
        <v>1680.1932452963</v>
      </c>
      <c r="AW39" s="254">
        <f t="shared" si="65"/>
        <v>119.543657812447</v>
      </c>
      <c r="AX39" s="255">
        <f t="shared" si="37"/>
        <v>1799.73690310874</v>
      </c>
      <c r="AY39" s="222">
        <f t="shared" si="66"/>
        <v>0.0424657534246602</v>
      </c>
      <c r="AZ39" s="222">
        <f t="shared" si="67"/>
        <v>0</v>
      </c>
      <c r="BA39" s="222">
        <f t="shared" si="68"/>
        <v>0.155479452054795</v>
      </c>
      <c r="BB39" s="222">
        <f t="shared" si="69"/>
        <v>0.295726649167357</v>
      </c>
      <c r="BC39" s="222">
        <f t="shared" si="70"/>
        <v>1.36772710601386</v>
      </c>
      <c r="BD39" s="222">
        <f t="shared" si="38"/>
        <v>0.295557880642924</v>
      </c>
      <c r="BG39" s="17" t="s">
        <v>183</v>
      </c>
      <c r="BH39" s="252" t="s">
        <v>184</v>
      </c>
      <c r="BI39" s="256">
        <v>163.044953424658</v>
      </c>
      <c r="BK39" s="86">
        <v>152.345898630137</v>
      </c>
      <c r="BL39" s="86">
        <v>1706.3246385378</v>
      </c>
      <c r="BM39" s="86">
        <v>188.598533573611</v>
      </c>
      <c r="BN39" s="86">
        <v>43.0328516739663</v>
      </c>
      <c r="BP39" s="86">
        <v>38.2344487466003</v>
      </c>
      <c r="BQ39" s="86">
        <v>453.295048120939</v>
      </c>
      <c r="BR39" s="86">
        <v>52.8508061284789</v>
      </c>
      <c r="BS39" s="258">
        <f t="shared" si="39"/>
        <v>0.263932435626421</v>
      </c>
      <c r="BT39" s="258">
        <f t="shared" si="40"/>
        <v>0</v>
      </c>
      <c r="BU39" s="258">
        <f t="shared" si="41"/>
        <v>0.250971303398363</v>
      </c>
      <c r="BV39" s="258">
        <f t="shared" si="42"/>
        <v>0.265655806569951</v>
      </c>
      <c r="BW39" s="259">
        <f t="shared" si="43"/>
        <v>0.264410274852678</v>
      </c>
      <c r="BX39" s="258">
        <f t="shared" si="44"/>
        <v>0.280229146680247</v>
      </c>
      <c r="BY39" s="259">
        <f t="shared" si="45"/>
        <v>0.265760045064897</v>
      </c>
      <c r="BZ39" s="260" t="b">
        <f t="shared" si="46"/>
        <v>1</v>
      </c>
      <c r="CA39" s="252" t="s">
        <v>184</v>
      </c>
      <c r="CB39" s="256">
        <v>44.0072424242424</v>
      </c>
      <c r="CC39" s="256"/>
      <c r="CD39" s="256">
        <v>32.0686060606061</v>
      </c>
      <c r="CE39" s="256">
        <v>245.836454545455</v>
      </c>
      <c r="CF39" s="256">
        <v>14.1544551282051</v>
      </c>
      <c r="CG39" s="86">
        <f t="shared" si="47"/>
        <v>321.912303030304</v>
      </c>
      <c r="CH39" s="86">
        <f t="shared" si="48"/>
        <v>336.066758158509</v>
      </c>
      <c r="CI39" s="17" t="b">
        <f t="shared" si="71"/>
        <v>1</v>
      </c>
      <c r="CJ39" s="254">
        <f t="shared" si="49"/>
        <v>41.3484850049094</v>
      </c>
      <c r="CK39" s="254">
        <f t="shared" si="50"/>
        <v>0</v>
      </c>
      <c r="CL39" s="254">
        <f t="shared" si="51"/>
        <v>33.6998511157339</v>
      </c>
      <c r="CM39" s="254">
        <f t="shared" si="52"/>
        <v>369.062965529994</v>
      </c>
      <c r="CN39" s="255">
        <f t="shared" si="53"/>
        <v>444.111301650637</v>
      </c>
      <c r="CO39" s="254">
        <f t="shared" si="54"/>
        <v>33.4996172198173</v>
      </c>
      <c r="CP39" s="255">
        <f t="shared" si="55"/>
        <v>477.610918870455</v>
      </c>
      <c r="CR39" s="18"/>
      <c r="CS39"/>
      <c r="CT39"/>
      <c r="CU39"/>
      <c r="CV39"/>
      <c r="CW39"/>
      <c r="CX39"/>
      <c r="CY39"/>
      <c r="CZ39"/>
      <c r="DA39"/>
      <c r="DB39"/>
      <c r="DC39"/>
      <c r="DD39" s="269"/>
      <c r="DE39" s="269"/>
      <c r="DF39" s="7"/>
      <c r="DG39" s="7"/>
    </row>
    <row r="40" ht="15.75" customHeight="1" spans="1:111">
      <c r="A40" s="234">
        <v>5646</v>
      </c>
      <c r="B40" s="208" t="s">
        <v>185</v>
      </c>
      <c r="C40" s="207" t="s">
        <v>17</v>
      </c>
      <c r="D40" s="209" t="s">
        <v>64</v>
      </c>
      <c r="F40" s="235" t="s">
        <v>65</v>
      </c>
      <c r="G40" s="236">
        <v>41363</v>
      </c>
      <c r="H40" s="237">
        <v>41363</v>
      </c>
      <c r="L40" s="244"/>
      <c r="M40" s="245"/>
      <c r="N40" s="244"/>
      <c r="P40" s="246">
        <f t="shared" si="0"/>
        <v>0</v>
      </c>
      <c r="Q40" s="246">
        <f t="shared" si="1"/>
        <v>0</v>
      </c>
      <c r="R40" s="210">
        <v>2468</v>
      </c>
      <c r="S40" s="220">
        <f t="shared" si="2"/>
        <v>330</v>
      </c>
      <c r="T40" s="113">
        <f t="shared" si="3"/>
        <v>0</v>
      </c>
      <c r="U40" s="113">
        <f t="shared" si="4"/>
        <v>0</v>
      </c>
      <c r="V40" s="113">
        <f t="shared" si="5"/>
        <v>0</v>
      </c>
      <c r="W40" s="113">
        <f t="shared" si="6"/>
        <v>0</v>
      </c>
      <c r="X40" s="118">
        <v>2013</v>
      </c>
      <c r="Y40" s="18" t="s">
        <v>66</v>
      </c>
      <c r="AB40" s="18" t="s">
        <v>65</v>
      </c>
      <c r="AC40" s="17" t="s">
        <v>186</v>
      </c>
      <c r="AD40" s="252" t="s">
        <v>187</v>
      </c>
      <c r="AE40" s="86">
        <v>3995.27778787879</v>
      </c>
      <c r="AF40" s="86">
        <v>0</v>
      </c>
      <c r="AJ40" s="86">
        <v>4355.99336712329</v>
      </c>
      <c r="AK40" s="86">
        <v>0</v>
      </c>
      <c r="AO40" s="86">
        <v>3995.27778787879</v>
      </c>
      <c r="AP40" s="86">
        <v>4355.99336712329</v>
      </c>
      <c r="AQ40" s="222">
        <f t="shared" si="34"/>
        <v>0.090285481610032</v>
      </c>
      <c r="AR40" s="254">
        <f t="shared" si="35"/>
        <v>4175.63557750104</v>
      </c>
      <c r="AS40" s="254">
        <f t="shared" si="35"/>
        <v>0</v>
      </c>
      <c r="AT40" s="254">
        <f t="shared" si="35"/>
        <v>0</v>
      </c>
      <c r="AU40" s="254">
        <f t="shared" si="35"/>
        <v>0</v>
      </c>
      <c r="AV40" s="255">
        <f t="shared" si="36"/>
        <v>4175.63557750104</v>
      </c>
      <c r="AW40" s="254">
        <f t="shared" si="65"/>
        <v>0</v>
      </c>
      <c r="AX40" s="255">
        <f t="shared" si="37"/>
        <v>4175.63557750104</v>
      </c>
      <c r="AY40" s="222">
        <f t="shared" si="66"/>
        <v>0.045142740805016</v>
      </c>
      <c r="AZ40" s="222">
        <f t="shared" si="67"/>
        <v>0</v>
      </c>
      <c r="BA40" s="222">
        <f t="shared" si="68"/>
        <v>0</v>
      </c>
      <c r="BB40" s="222">
        <f t="shared" si="69"/>
        <v>0</v>
      </c>
      <c r="BC40" s="222">
        <f t="shared" si="70"/>
        <v>0</v>
      </c>
      <c r="BD40" s="222">
        <f t="shared" si="38"/>
        <v>0.045142740805016</v>
      </c>
      <c r="BG40" s="17" t="s">
        <v>186</v>
      </c>
      <c r="BH40" s="252" t="s">
        <v>187</v>
      </c>
      <c r="BI40" s="256">
        <v>4355.99336712329</v>
      </c>
      <c r="BJ40" s="86">
        <v>0</v>
      </c>
      <c r="BN40" s="86">
        <v>1117.24630534662</v>
      </c>
      <c r="BO40" s="86">
        <v>0</v>
      </c>
      <c r="BS40" s="258">
        <f t="shared" si="39"/>
        <v>0.256484849995181</v>
      </c>
      <c r="BT40" s="258">
        <f t="shared" si="40"/>
        <v>0</v>
      </c>
      <c r="BU40" s="258">
        <f t="shared" si="41"/>
        <v>0</v>
      </c>
      <c r="BV40" s="258">
        <f t="shared" si="42"/>
        <v>0</v>
      </c>
      <c r="BW40" s="259">
        <f t="shared" si="43"/>
        <v>0.256484849995181</v>
      </c>
      <c r="BX40" s="258">
        <f t="shared" si="44"/>
        <v>0</v>
      </c>
      <c r="BY40" s="259">
        <f t="shared" si="45"/>
        <v>0.256484849995181</v>
      </c>
      <c r="BZ40" s="260" t="b">
        <f t="shared" si="46"/>
        <v>1</v>
      </c>
      <c r="CA40" s="252" t="s">
        <v>187</v>
      </c>
      <c r="CB40" s="256">
        <v>914.204818181818</v>
      </c>
      <c r="CC40" s="256">
        <v>0</v>
      </c>
      <c r="CD40" s="256"/>
      <c r="CE40" s="256"/>
      <c r="CF40" s="256"/>
      <c r="CG40" s="86">
        <f t="shared" si="47"/>
        <v>914.204818181818</v>
      </c>
      <c r="CH40" s="86">
        <f t="shared" si="48"/>
        <v>914.204818181818</v>
      </c>
      <c r="CI40" s="17" t="b">
        <f t="shared" si="71"/>
        <v>1</v>
      </c>
      <c r="CJ40" s="254">
        <f t="shared" si="49"/>
        <v>1070.98726472989</v>
      </c>
      <c r="CK40" s="254">
        <f t="shared" si="50"/>
        <v>0</v>
      </c>
      <c r="CL40" s="254">
        <f t="shared" si="51"/>
        <v>0</v>
      </c>
      <c r="CM40" s="254">
        <f t="shared" si="52"/>
        <v>0</v>
      </c>
      <c r="CN40" s="255">
        <f t="shared" si="53"/>
        <v>1070.98726472989</v>
      </c>
      <c r="CO40" s="254">
        <f t="shared" si="54"/>
        <v>0</v>
      </c>
      <c r="CP40" s="255">
        <f t="shared" si="55"/>
        <v>1070.98726472989</v>
      </c>
      <c r="CR40" s="18"/>
      <c r="CS40"/>
      <c r="CT40"/>
      <c r="CU40"/>
      <c r="CV40"/>
      <c r="CW40"/>
      <c r="CX40"/>
      <c r="CY40"/>
      <c r="CZ40"/>
      <c r="DA40"/>
      <c r="DB40"/>
      <c r="DC40"/>
      <c r="DD40" s="269"/>
      <c r="DE40" s="269"/>
      <c r="DF40" s="7"/>
      <c r="DG40" s="7"/>
    </row>
    <row r="41" ht="15.75" customHeight="1" spans="1:111">
      <c r="A41" s="234">
        <v>5649</v>
      </c>
      <c r="B41" s="208" t="s">
        <v>188</v>
      </c>
      <c r="C41" s="207" t="s">
        <v>17</v>
      </c>
      <c r="D41" s="209" t="s">
        <v>64</v>
      </c>
      <c r="F41" s="235" t="s">
        <v>65</v>
      </c>
      <c r="G41" s="236">
        <v>41390</v>
      </c>
      <c r="H41" s="237">
        <v>41390</v>
      </c>
      <c r="L41" s="244"/>
      <c r="M41" s="245"/>
      <c r="N41" s="244"/>
      <c r="P41" s="246">
        <f t="shared" si="0"/>
        <v>0</v>
      </c>
      <c r="Q41" s="246">
        <f t="shared" si="1"/>
        <v>0</v>
      </c>
      <c r="R41" s="210">
        <v>2441</v>
      </c>
      <c r="S41" s="220">
        <f t="shared" si="2"/>
        <v>330</v>
      </c>
      <c r="T41" s="113">
        <f t="shared" si="3"/>
        <v>0</v>
      </c>
      <c r="U41" s="113">
        <f t="shared" si="4"/>
        <v>0</v>
      </c>
      <c r="V41" s="113">
        <f t="shared" si="5"/>
        <v>0</v>
      </c>
      <c r="W41" s="113">
        <f t="shared" si="6"/>
        <v>0</v>
      </c>
      <c r="X41" s="118">
        <v>2013</v>
      </c>
      <c r="Y41" s="18" t="s">
        <v>66</v>
      </c>
      <c r="AC41" s="17" t="s">
        <v>189</v>
      </c>
      <c r="AD41" s="252" t="s">
        <v>190</v>
      </c>
      <c r="AE41" s="86">
        <v>0</v>
      </c>
      <c r="AF41" s="86">
        <v>0</v>
      </c>
      <c r="AJ41" s="86">
        <v>0</v>
      </c>
      <c r="AK41" s="86">
        <v>0</v>
      </c>
      <c r="AO41" s="86">
        <v>0</v>
      </c>
      <c r="AP41" s="86">
        <v>0</v>
      </c>
      <c r="AQ41" s="222">
        <f t="shared" si="34"/>
        <v>0</v>
      </c>
      <c r="AR41" s="254">
        <f t="shared" si="35"/>
        <v>0</v>
      </c>
      <c r="AS41" s="254">
        <f t="shared" si="35"/>
        <v>0</v>
      </c>
      <c r="AT41" s="254">
        <f t="shared" si="35"/>
        <v>0</v>
      </c>
      <c r="AU41" s="254">
        <f t="shared" si="35"/>
        <v>0</v>
      </c>
      <c r="AV41" s="255">
        <f t="shared" si="36"/>
        <v>0</v>
      </c>
      <c r="AW41" s="254">
        <f t="shared" si="65"/>
        <v>0</v>
      </c>
      <c r="AX41" s="255">
        <f t="shared" si="37"/>
        <v>0</v>
      </c>
      <c r="AY41" s="222">
        <f t="shared" si="66"/>
        <v>0</v>
      </c>
      <c r="AZ41" s="222">
        <f t="shared" si="67"/>
        <v>0</v>
      </c>
      <c r="BA41" s="222">
        <f t="shared" si="68"/>
        <v>0</v>
      </c>
      <c r="BB41" s="222">
        <f t="shared" si="69"/>
        <v>0</v>
      </c>
      <c r="BC41" s="222">
        <f t="shared" si="70"/>
        <v>0</v>
      </c>
      <c r="BD41" s="222">
        <f t="shared" si="38"/>
        <v>0</v>
      </c>
      <c r="BG41" s="17" t="s">
        <v>189</v>
      </c>
      <c r="BH41" s="252" t="s">
        <v>190</v>
      </c>
      <c r="BI41" s="256">
        <v>0</v>
      </c>
      <c r="BJ41" s="86">
        <v>0</v>
      </c>
      <c r="BN41" s="86">
        <v>0</v>
      </c>
      <c r="BO41" s="86">
        <v>0</v>
      </c>
      <c r="BS41" s="258">
        <f t="shared" si="39"/>
        <v>0</v>
      </c>
      <c r="BT41" s="258">
        <f t="shared" si="40"/>
        <v>0</v>
      </c>
      <c r="BU41" s="258">
        <f t="shared" si="41"/>
        <v>0</v>
      </c>
      <c r="BV41" s="258">
        <f t="shared" si="42"/>
        <v>0</v>
      </c>
      <c r="BW41" s="259">
        <f t="shared" si="43"/>
        <v>0</v>
      </c>
      <c r="BX41" s="258">
        <f t="shared" si="44"/>
        <v>0</v>
      </c>
      <c r="BY41" s="259">
        <f t="shared" si="45"/>
        <v>0</v>
      </c>
      <c r="BZ41" s="260" t="b">
        <f t="shared" si="46"/>
        <v>1</v>
      </c>
      <c r="CA41" s="252" t="s">
        <v>190</v>
      </c>
      <c r="CB41" s="256">
        <v>0</v>
      </c>
      <c r="CC41" s="256">
        <v>0</v>
      </c>
      <c r="CD41" s="256"/>
      <c r="CE41" s="256"/>
      <c r="CF41" s="256"/>
      <c r="CG41" s="86">
        <f t="shared" si="47"/>
        <v>0</v>
      </c>
      <c r="CH41" s="86">
        <f t="shared" si="48"/>
        <v>0</v>
      </c>
      <c r="CI41" s="17" t="b">
        <f t="shared" si="71"/>
        <v>1</v>
      </c>
      <c r="CJ41" s="254">
        <f t="shared" si="49"/>
        <v>0</v>
      </c>
      <c r="CK41" s="254">
        <f t="shared" si="50"/>
        <v>0</v>
      </c>
      <c r="CL41" s="254">
        <f t="shared" si="51"/>
        <v>0</v>
      </c>
      <c r="CM41" s="254">
        <f t="shared" si="52"/>
        <v>0</v>
      </c>
      <c r="CN41" s="255">
        <f t="shared" si="53"/>
        <v>0</v>
      </c>
      <c r="CO41" s="254">
        <f t="shared" si="54"/>
        <v>0</v>
      </c>
      <c r="CP41" s="255">
        <f t="shared" si="55"/>
        <v>0</v>
      </c>
      <c r="CR41" s="18"/>
      <c r="CS41"/>
      <c r="CT41"/>
      <c r="CU41"/>
      <c r="CV41"/>
      <c r="CW41"/>
      <c r="CX41"/>
      <c r="CY41"/>
      <c r="CZ41"/>
      <c r="DA41"/>
      <c r="DB41"/>
      <c r="DC41"/>
      <c r="DD41" s="269"/>
      <c r="DE41" s="269"/>
      <c r="DF41" s="7"/>
      <c r="DG41" s="7"/>
    </row>
    <row r="42" ht="15.75" customHeight="1" spans="1:111">
      <c r="A42" s="234">
        <v>5651</v>
      </c>
      <c r="B42" s="208" t="s">
        <v>191</v>
      </c>
      <c r="C42" s="207" t="s">
        <v>23</v>
      </c>
      <c r="D42" s="209" t="s">
        <v>64</v>
      </c>
      <c r="F42" s="235" t="s">
        <v>178</v>
      </c>
      <c r="G42" s="236">
        <v>41412</v>
      </c>
      <c r="H42" s="237">
        <v>41412</v>
      </c>
      <c r="L42" s="244"/>
      <c r="M42" s="245"/>
      <c r="N42" s="244"/>
      <c r="P42" s="246">
        <f t="shared" si="0"/>
        <v>0</v>
      </c>
      <c r="Q42" s="246">
        <f t="shared" si="1"/>
        <v>0</v>
      </c>
      <c r="R42" s="210">
        <v>2419</v>
      </c>
      <c r="S42" s="220">
        <f t="shared" si="2"/>
        <v>330</v>
      </c>
      <c r="T42" s="113">
        <f t="shared" si="3"/>
        <v>0</v>
      </c>
      <c r="U42" s="113">
        <f t="shared" si="4"/>
        <v>0</v>
      </c>
      <c r="V42" s="113">
        <f t="shared" si="5"/>
        <v>0</v>
      </c>
      <c r="W42" s="113">
        <f t="shared" si="6"/>
        <v>0</v>
      </c>
      <c r="X42" s="118">
        <v>2013</v>
      </c>
      <c r="Y42" s="18" t="s">
        <v>66</v>
      </c>
      <c r="AC42" s="17" t="s">
        <v>192</v>
      </c>
      <c r="AD42" s="252" t="s">
        <v>193</v>
      </c>
      <c r="AE42" s="86">
        <v>292.330242424242</v>
      </c>
      <c r="AF42" s="86">
        <v>0.227242424242424</v>
      </c>
      <c r="AJ42" s="86">
        <v>386.327345253998</v>
      </c>
      <c r="AK42" s="86">
        <v>1.23939023629859</v>
      </c>
      <c r="AO42" s="86">
        <v>292.557484848485</v>
      </c>
      <c r="AP42" s="86">
        <v>387.566735490296</v>
      </c>
      <c r="AQ42" s="222">
        <f t="shared" si="34"/>
        <v>0.324754127179539</v>
      </c>
      <c r="AR42" s="254">
        <f t="shared" si="35"/>
        <v>339.32879383912</v>
      </c>
      <c r="AS42" s="254">
        <f t="shared" si="35"/>
        <v>0.733316330270507</v>
      </c>
      <c r="AT42" s="254">
        <f t="shared" si="35"/>
        <v>0</v>
      </c>
      <c r="AU42" s="254">
        <f t="shared" si="35"/>
        <v>0</v>
      </c>
      <c r="AV42" s="255">
        <f t="shared" si="36"/>
        <v>340.06211016939</v>
      </c>
      <c r="AW42" s="254">
        <f t="shared" si="65"/>
        <v>0</v>
      </c>
      <c r="AX42" s="255">
        <f t="shared" si="37"/>
        <v>340.06211016939</v>
      </c>
      <c r="AY42" s="222">
        <f t="shared" si="66"/>
        <v>0.160772115211644</v>
      </c>
      <c r="AZ42" s="222">
        <f t="shared" si="67"/>
        <v>2.22702212280661</v>
      </c>
      <c r="BA42" s="222">
        <f t="shared" si="68"/>
        <v>0</v>
      </c>
      <c r="BB42" s="222">
        <f t="shared" si="69"/>
        <v>0</v>
      </c>
      <c r="BC42" s="222">
        <f t="shared" si="70"/>
        <v>0</v>
      </c>
      <c r="BD42" s="222">
        <f t="shared" si="38"/>
        <v>0.162377063589769</v>
      </c>
      <c r="BG42" s="17" t="s">
        <v>192</v>
      </c>
      <c r="BH42" s="252" t="s">
        <v>193</v>
      </c>
      <c r="BI42" s="256">
        <v>386.327345253998</v>
      </c>
      <c r="BJ42" s="86">
        <v>1.23939023629859</v>
      </c>
      <c r="BN42" s="86">
        <v>101.782022364134</v>
      </c>
      <c r="BO42" s="86">
        <v>0.322209388720701</v>
      </c>
      <c r="BS42" s="258">
        <f t="shared" si="39"/>
        <v>0.263460569422585</v>
      </c>
      <c r="BT42" s="258">
        <f t="shared" si="40"/>
        <v>0.259974122180413</v>
      </c>
      <c r="BU42" s="258">
        <f t="shared" si="41"/>
        <v>0</v>
      </c>
      <c r="BV42" s="258">
        <f t="shared" si="42"/>
        <v>0</v>
      </c>
      <c r="BW42" s="259">
        <f t="shared" si="43"/>
        <v>0.263449420197753</v>
      </c>
      <c r="BX42" s="258">
        <f t="shared" si="44"/>
        <v>0</v>
      </c>
      <c r="BY42" s="259">
        <f t="shared" si="45"/>
        <v>0.263449420197753</v>
      </c>
      <c r="BZ42" s="260" t="b">
        <f t="shared" si="46"/>
        <v>1</v>
      </c>
      <c r="CA42" s="252" t="s">
        <v>193</v>
      </c>
      <c r="CB42" s="256">
        <v>116.87696969697</v>
      </c>
      <c r="CC42" s="256">
        <v>-0.073030303030303</v>
      </c>
      <c r="CD42" s="256"/>
      <c r="CE42" s="256"/>
      <c r="CF42" s="256"/>
      <c r="CG42" s="86">
        <f t="shared" si="47"/>
        <v>116.80393939394</v>
      </c>
      <c r="CH42" s="86">
        <f t="shared" si="48"/>
        <v>116.80393939394</v>
      </c>
      <c r="CI42" s="17" t="b">
        <f t="shared" si="71"/>
        <v>1</v>
      </c>
      <c r="CJ42" s="254">
        <f t="shared" si="49"/>
        <v>89.3997572463336</v>
      </c>
      <c r="CK42" s="254">
        <f t="shared" si="50"/>
        <v>0.190643269242637</v>
      </c>
      <c r="CL42" s="254">
        <f t="shared" si="51"/>
        <v>0</v>
      </c>
      <c r="CM42" s="254">
        <f t="shared" si="52"/>
        <v>0</v>
      </c>
      <c r="CN42" s="255">
        <f t="shared" si="53"/>
        <v>89.5904005155762</v>
      </c>
      <c r="CO42" s="254">
        <f t="shared" si="54"/>
        <v>0</v>
      </c>
      <c r="CP42" s="255">
        <f t="shared" si="55"/>
        <v>89.5904005155762</v>
      </c>
      <c r="CR42" s="18"/>
      <c r="CS42"/>
      <c r="CT42"/>
      <c r="CU42"/>
      <c r="CV42"/>
      <c r="CW42"/>
      <c r="CX42"/>
      <c r="CY42"/>
      <c r="CZ42"/>
      <c r="DA42"/>
      <c r="DB42"/>
      <c r="DC42"/>
      <c r="DD42" s="269"/>
      <c r="DE42" s="269"/>
      <c r="DF42" s="7"/>
      <c r="DG42" s="7"/>
    </row>
    <row r="43" ht="15.75" customHeight="1" spans="1:111">
      <c r="A43" s="234">
        <v>5656</v>
      </c>
      <c r="B43" s="208" t="s">
        <v>194</v>
      </c>
      <c r="C43" s="207" t="s">
        <v>17</v>
      </c>
      <c r="D43" s="209" t="s">
        <v>64</v>
      </c>
      <c r="F43" s="235" t="s">
        <v>65</v>
      </c>
      <c r="G43" s="236">
        <v>41422</v>
      </c>
      <c r="H43" s="237">
        <v>41422</v>
      </c>
      <c r="L43" s="244"/>
      <c r="M43" s="245"/>
      <c r="N43" s="244"/>
      <c r="P43" s="246">
        <f t="shared" si="0"/>
        <v>0</v>
      </c>
      <c r="Q43" s="246">
        <f t="shared" si="1"/>
        <v>0</v>
      </c>
      <c r="R43" s="210">
        <v>2409</v>
      </c>
      <c r="S43" s="220">
        <f t="shared" si="2"/>
        <v>330</v>
      </c>
      <c r="T43" s="113">
        <f t="shared" si="3"/>
        <v>0</v>
      </c>
      <c r="U43" s="113">
        <f t="shared" si="4"/>
        <v>0</v>
      </c>
      <c r="V43" s="113">
        <f t="shared" si="5"/>
        <v>0</v>
      </c>
      <c r="W43" s="113">
        <f t="shared" si="6"/>
        <v>0</v>
      </c>
      <c r="X43" s="118">
        <v>2013</v>
      </c>
      <c r="Y43" s="18" t="s">
        <v>66</v>
      </c>
      <c r="AC43" s="17" t="s">
        <v>195</v>
      </c>
      <c r="AD43" s="252" t="s">
        <v>196</v>
      </c>
      <c r="AE43" s="86">
        <v>1746.2873030303</v>
      </c>
      <c r="AF43" s="86">
        <v>428.165333333333</v>
      </c>
      <c r="AJ43" s="86">
        <v>2289.3108890411</v>
      </c>
      <c r="AK43" s="86">
        <v>561.307156164384</v>
      </c>
      <c r="AO43" s="86">
        <v>2174.45263636364</v>
      </c>
      <c r="AP43" s="86">
        <v>2850.61804520548</v>
      </c>
      <c r="AQ43" s="222">
        <f t="shared" si="34"/>
        <v>0.310958904109587</v>
      </c>
      <c r="AR43" s="254">
        <f t="shared" si="35"/>
        <v>2017.7990960357</v>
      </c>
      <c r="AS43" s="254">
        <f t="shared" si="35"/>
        <v>494.736244748858</v>
      </c>
      <c r="AT43" s="254">
        <f t="shared" si="35"/>
        <v>0</v>
      </c>
      <c r="AU43" s="254">
        <f t="shared" si="35"/>
        <v>0</v>
      </c>
      <c r="AV43" s="255">
        <f t="shared" si="36"/>
        <v>2512.53534078456</v>
      </c>
      <c r="AW43" s="254">
        <f t="shared" si="65"/>
        <v>0</v>
      </c>
      <c r="AX43" s="255">
        <f t="shared" si="37"/>
        <v>2512.53534078456</v>
      </c>
      <c r="AY43" s="222">
        <f t="shared" si="66"/>
        <v>0.155479452054797</v>
      </c>
      <c r="AZ43" s="222">
        <f t="shared" si="67"/>
        <v>0.155479452054796</v>
      </c>
      <c r="BA43" s="222">
        <f t="shared" si="68"/>
        <v>0</v>
      </c>
      <c r="BB43" s="222">
        <f t="shared" si="69"/>
        <v>0</v>
      </c>
      <c r="BC43" s="222">
        <f t="shared" si="70"/>
        <v>0</v>
      </c>
      <c r="BD43" s="222">
        <f t="shared" si="38"/>
        <v>0.155479452054793</v>
      </c>
      <c r="BG43" s="17" t="s">
        <v>195</v>
      </c>
      <c r="BH43" s="252" t="s">
        <v>196</v>
      </c>
      <c r="BI43" s="256">
        <v>2289.3108890411</v>
      </c>
      <c r="BJ43" s="86">
        <v>561.307156164384</v>
      </c>
      <c r="BN43" s="86">
        <v>613.33449463029</v>
      </c>
      <c r="BO43" s="86">
        <v>144.729649736041</v>
      </c>
      <c r="BS43" s="258">
        <f t="shared" si="39"/>
        <v>0.267912277692957</v>
      </c>
      <c r="BT43" s="258">
        <f t="shared" si="40"/>
        <v>0.257843941853568</v>
      </c>
      <c r="BU43" s="258">
        <f t="shared" si="41"/>
        <v>0</v>
      </c>
      <c r="BV43" s="258">
        <f t="shared" si="42"/>
        <v>0</v>
      </c>
      <c r="BW43" s="259">
        <f t="shared" si="43"/>
        <v>0.26592975009098</v>
      </c>
      <c r="BX43" s="258">
        <f t="shared" si="44"/>
        <v>0</v>
      </c>
      <c r="BY43" s="259">
        <f t="shared" si="45"/>
        <v>0.26592975009098</v>
      </c>
      <c r="BZ43" s="260" t="b">
        <f t="shared" si="46"/>
        <v>1</v>
      </c>
      <c r="CA43" s="252" t="s">
        <v>196</v>
      </c>
      <c r="CB43" s="256">
        <v>464.701454545455</v>
      </c>
      <c r="CC43" s="256">
        <v>105.735212121212</v>
      </c>
      <c r="CD43" s="256"/>
      <c r="CE43" s="256"/>
      <c r="CF43" s="256"/>
      <c r="CG43" s="86">
        <f t="shared" si="47"/>
        <v>570.436666666667</v>
      </c>
      <c r="CH43" s="86">
        <f t="shared" si="48"/>
        <v>570.436666666667</v>
      </c>
      <c r="CI43" s="17" t="b">
        <f t="shared" si="71"/>
        <v>1</v>
      </c>
      <c r="CJ43" s="254">
        <f t="shared" si="49"/>
        <v>540.593151745715</v>
      </c>
      <c r="CK43" s="254">
        <f t="shared" si="50"/>
        <v>127.564743523877</v>
      </c>
      <c r="CL43" s="254">
        <f t="shared" si="51"/>
        <v>0</v>
      </c>
      <c r="CM43" s="254">
        <f t="shared" si="52"/>
        <v>0</v>
      </c>
      <c r="CN43" s="255">
        <f t="shared" si="53"/>
        <v>668.157895269592</v>
      </c>
      <c r="CO43" s="254">
        <f t="shared" si="54"/>
        <v>0</v>
      </c>
      <c r="CP43" s="255">
        <f t="shared" si="55"/>
        <v>668.157895269592</v>
      </c>
      <c r="CR43" s="18"/>
      <c r="CS43"/>
      <c r="CT43"/>
      <c r="CU43"/>
      <c r="CV43"/>
      <c r="CW43"/>
      <c r="CX43"/>
      <c r="CY43"/>
      <c r="CZ43"/>
      <c r="DA43"/>
      <c r="DB43"/>
      <c r="DC43"/>
      <c r="DD43" s="269"/>
      <c r="DE43" s="269"/>
      <c r="DF43" s="7"/>
      <c r="DG43" s="7"/>
    </row>
    <row r="44" ht="15.75" customHeight="1" spans="1:111">
      <c r="A44" s="234">
        <v>5657</v>
      </c>
      <c r="B44" s="208" t="s">
        <v>197</v>
      </c>
      <c r="C44" s="207" t="s">
        <v>17</v>
      </c>
      <c r="D44" s="209" t="s">
        <v>64</v>
      </c>
      <c r="F44" s="235" t="s">
        <v>65</v>
      </c>
      <c r="G44" s="236">
        <v>41419</v>
      </c>
      <c r="H44" s="237">
        <v>41419</v>
      </c>
      <c r="L44" s="244"/>
      <c r="M44" s="245"/>
      <c r="N44" s="244"/>
      <c r="P44" s="246">
        <f t="shared" si="0"/>
        <v>0</v>
      </c>
      <c r="Q44" s="246">
        <f t="shared" si="1"/>
        <v>0</v>
      </c>
      <c r="R44" s="210">
        <v>2412</v>
      </c>
      <c r="S44" s="220">
        <f t="shared" si="2"/>
        <v>330</v>
      </c>
      <c r="T44" s="113">
        <f t="shared" si="3"/>
        <v>0</v>
      </c>
      <c r="U44" s="113">
        <f t="shared" si="4"/>
        <v>0</v>
      </c>
      <c r="V44" s="113">
        <f t="shared" si="5"/>
        <v>0</v>
      </c>
      <c r="W44" s="113">
        <f t="shared" si="6"/>
        <v>0</v>
      </c>
      <c r="X44" s="118">
        <v>2013</v>
      </c>
      <c r="Y44" s="18" t="s">
        <v>66</v>
      </c>
      <c r="AC44" s="17" t="s">
        <v>198</v>
      </c>
      <c r="AD44" s="252" t="s">
        <v>199</v>
      </c>
      <c r="AE44" s="86">
        <v>407.408606060606</v>
      </c>
      <c r="AJ44" s="86">
        <v>442.010432876712</v>
      </c>
      <c r="AO44" s="86">
        <v>407.408606060606</v>
      </c>
      <c r="AP44" s="86">
        <v>442.010432876712</v>
      </c>
      <c r="AQ44" s="222">
        <f t="shared" si="34"/>
        <v>0.0849315068493144</v>
      </c>
      <c r="AR44" s="254">
        <f t="shared" si="35"/>
        <v>424.709519468659</v>
      </c>
      <c r="AS44" s="254">
        <f t="shared" si="35"/>
        <v>0</v>
      </c>
      <c r="AT44" s="254">
        <f t="shared" si="35"/>
        <v>0</v>
      </c>
      <c r="AU44" s="254">
        <f t="shared" si="35"/>
        <v>0</v>
      </c>
      <c r="AV44" s="255">
        <f t="shared" si="36"/>
        <v>424.709519468659</v>
      </c>
      <c r="AW44" s="254">
        <f t="shared" si="65"/>
        <v>0</v>
      </c>
      <c r="AX44" s="255">
        <f t="shared" si="37"/>
        <v>424.709519468659</v>
      </c>
      <c r="AY44" s="222">
        <f t="shared" si="66"/>
        <v>0.0424657534246571</v>
      </c>
      <c r="AZ44" s="222">
        <f t="shared" si="67"/>
        <v>0</v>
      </c>
      <c r="BA44" s="222">
        <f t="shared" si="68"/>
        <v>0</v>
      </c>
      <c r="BB44" s="222">
        <f t="shared" si="69"/>
        <v>0</v>
      </c>
      <c r="BC44" s="222">
        <f t="shared" si="70"/>
        <v>0</v>
      </c>
      <c r="BD44" s="222">
        <f t="shared" si="38"/>
        <v>0.0424657534246571</v>
      </c>
      <c r="BG44" s="17" t="s">
        <v>198</v>
      </c>
      <c r="BH44" s="252" t="s">
        <v>199</v>
      </c>
      <c r="BI44" s="256">
        <v>442.010432876712</v>
      </c>
      <c r="BN44" s="86">
        <v>117.498142346531</v>
      </c>
      <c r="BS44" s="258">
        <f t="shared" si="39"/>
        <v>0.265826626719701</v>
      </c>
      <c r="BT44" s="258">
        <f t="shared" si="40"/>
        <v>0</v>
      </c>
      <c r="BU44" s="258">
        <f t="shared" si="41"/>
        <v>0</v>
      </c>
      <c r="BV44" s="258">
        <f t="shared" si="42"/>
        <v>0</v>
      </c>
      <c r="BW44" s="259">
        <f t="shared" si="43"/>
        <v>0.265826626719701</v>
      </c>
      <c r="BX44" s="258">
        <f t="shared" si="44"/>
        <v>0</v>
      </c>
      <c r="BY44" s="259">
        <f t="shared" si="45"/>
        <v>0.265826626719701</v>
      </c>
      <c r="BZ44" s="260" t="b">
        <f t="shared" si="46"/>
        <v>1</v>
      </c>
      <c r="CA44" s="252" t="s">
        <v>199</v>
      </c>
      <c r="CB44" s="256">
        <v>72.0428484848485</v>
      </c>
      <c r="CC44" s="256"/>
      <c r="CD44" s="256"/>
      <c r="CE44" s="256"/>
      <c r="CF44" s="256"/>
      <c r="CG44" s="86">
        <f t="shared" si="47"/>
        <v>72.0428484848485</v>
      </c>
      <c r="CH44" s="86">
        <f t="shared" si="48"/>
        <v>72.0428484848485</v>
      </c>
      <c r="CI44" s="17" t="b">
        <f t="shared" si="71"/>
        <v>1</v>
      </c>
      <c r="CJ44" s="254">
        <f t="shared" si="49"/>
        <v>112.899098896099</v>
      </c>
      <c r="CK44" s="254">
        <f t="shared" si="50"/>
        <v>0</v>
      </c>
      <c r="CL44" s="254">
        <f t="shared" si="51"/>
        <v>0</v>
      </c>
      <c r="CM44" s="254">
        <f t="shared" si="52"/>
        <v>0</v>
      </c>
      <c r="CN44" s="255">
        <f t="shared" si="53"/>
        <v>112.899098896099</v>
      </c>
      <c r="CO44" s="254">
        <f t="shared" si="54"/>
        <v>0</v>
      </c>
      <c r="CP44" s="255">
        <f t="shared" si="55"/>
        <v>112.899098896099</v>
      </c>
      <c r="CR44" s="18"/>
      <c r="CS44"/>
      <c r="CT44"/>
      <c r="CU44"/>
      <c r="CV44"/>
      <c r="CW44"/>
      <c r="CX44"/>
      <c r="CY44"/>
      <c r="CZ44"/>
      <c r="DA44"/>
      <c r="DB44"/>
      <c r="DC44"/>
      <c r="DD44" s="269"/>
      <c r="DE44" s="269"/>
      <c r="DF44" s="7"/>
      <c r="DG44" s="7"/>
    </row>
    <row r="45" ht="15.75" customHeight="1" spans="1:111">
      <c r="A45" s="234">
        <v>5659</v>
      </c>
      <c r="B45" s="208" t="s">
        <v>200</v>
      </c>
      <c r="C45" s="207" t="s">
        <v>17</v>
      </c>
      <c r="D45" s="209" t="s">
        <v>64</v>
      </c>
      <c r="F45" s="235" t="s">
        <v>65</v>
      </c>
      <c r="G45" s="236">
        <v>41440</v>
      </c>
      <c r="H45" s="237">
        <v>41440</v>
      </c>
      <c r="L45" s="244"/>
      <c r="M45" s="245"/>
      <c r="N45" s="244"/>
      <c r="P45" s="246">
        <f t="shared" si="0"/>
        <v>0</v>
      </c>
      <c r="Q45" s="246">
        <f t="shared" si="1"/>
        <v>0</v>
      </c>
      <c r="R45" s="210">
        <v>2391</v>
      </c>
      <c r="S45" s="220">
        <f t="shared" si="2"/>
        <v>330</v>
      </c>
      <c r="T45" s="113">
        <f t="shared" si="3"/>
        <v>0</v>
      </c>
      <c r="U45" s="113">
        <f t="shared" si="4"/>
        <v>0</v>
      </c>
      <c r="V45" s="113">
        <f t="shared" si="5"/>
        <v>0</v>
      </c>
      <c r="W45" s="113">
        <f t="shared" si="6"/>
        <v>0</v>
      </c>
      <c r="X45" s="118">
        <v>2013</v>
      </c>
      <c r="Y45" s="18" t="s">
        <v>66</v>
      </c>
      <c r="AC45" s="17" t="s">
        <v>201</v>
      </c>
      <c r="AD45" s="251" t="s">
        <v>25</v>
      </c>
      <c r="AE45" s="86">
        <v>15514.2461818182</v>
      </c>
      <c r="AF45" s="86">
        <v>3554.67075757576</v>
      </c>
      <c r="AG45" s="86">
        <v>2015.02363636364</v>
      </c>
      <c r="AH45" s="86">
        <v>1062.11533333333</v>
      </c>
      <c r="AI45" s="86">
        <v>0</v>
      </c>
      <c r="AJ45" s="86">
        <v>17048.2046779086</v>
      </c>
      <c r="AK45" s="86">
        <v>3877.80068263448</v>
      </c>
      <c r="AL45" s="86">
        <v>2411.00775868492</v>
      </c>
      <c r="AM45" s="86">
        <v>1499.18034177693</v>
      </c>
      <c r="AN45" s="86">
        <v>0</v>
      </c>
      <c r="AO45" s="86">
        <v>22146.0559090909</v>
      </c>
      <c r="AP45" s="86">
        <v>24836.1934610049</v>
      </c>
      <c r="AQ45" s="222">
        <f t="shared" si="34"/>
        <v>0.121472535017384</v>
      </c>
      <c r="AR45" s="254">
        <f t="shared" si="35"/>
        <v>16281.2254298634</v>
      </c>
      <c r="AS45" s="254">
        <f t="shared" si="35"/>
        <v>3716.23572010512</v>
      </c>
      <c r="AT45" s="254">
        <f t="shared" si="35"/>
        <v>2213.01569752428</v>
      </c>
      <c r="AU45" s="254">
        <f t="shared" si="35"/>
        <v>1280.64783755513</v>
      </c>
      <c r="AV45" s="255">
        <f t="shared" si="36"/>
        <v>23491.1246850479</v>
      </c>
      <c r="AW45" s="254">
        <f t="shared" si="65"/>
        <v>0</v>
      </c>
      <c r="AX45" s="255">
        <f t="shared" si="37"/>
        <v>23491.1246850479</v>
      </c>
      <c r="AY45" s="222">
        <f t="shared" si="66"/>
        <v>0.0494370940783482</v>
      </c>
      <c r="AZ45" s="222">
        <f t="shared" si="67"/>
        <v>0.0454514562804531</v>
      </c>
      <c r="BA45" s="222">
        <f t="shared" si="68"/>
        <v>0.098257934838889</v>
      </c>
      <c r="BB45" s="222">
        <f t="shared" si="69"/>
        <v>0.205752141376173</v>
      </c>
      <c r="BC45" s="222">
        <f t="shared" si="70"/>
        <v>0</v>
      </c>
      <c r="BD45" s="222">
        <f t="shared" si="38"/>
        <v>0.0607362675086935</v>
      </c>
      <c r="BG45" s="17" t="s">
        <v>201</v>
      </c>
      <c r="BH45" s="251" t="s">
        <v>25</v>
      </c>
      <c r="BI45" s="256">
        <v>17048.2046779086</v>
      </c>
      <c r="BJ45" s="86">
        <v>3877.80068263448</v>
      </c>
      <c r="BK45" s="86">
        <v>2411.00775868492</v>
      </c>
      <c r="BL45" s="86">
        <v>1499.18034177693</v>
      </c>
      <c r="BM45" s="86">
        <v>0</v>
      </c>
      <c r="BN45" s="86">
        <v>4516.13163069766</v>
      </c>
      <c r="BO45" s="86">
        <v>1047.70367802853</v>
      </c>
      <c r="BP45" s="86">
        <v>645.865622233144</v>
      </c>
      <c r="BQ45" s="86">
        <v>393.303274249409</v>
      </c>
      <c r="BR45" s="86">
        <v>0</v>
      </c>
      <c r="BS45" s="258">
        <f t="shared" si="39"/>
        <v>0.264903649153729</v>
      </c>
      <c r="BT45" s="258">
        <f t="shared" si="40"/>
        <v>0.270179868377543</v>
      </c>
      <c r="BU45" s="258">
        <f t="shared" si="41"/>
        <v>0.267882017345904</v>
      </c>
      <c r="BV45" s="258">
        <f t="shared" si="42"/>
        <v>0.262345538618282</v>
      </c>
      <c r="BW45" s="259">
        <f t="shared" si="43"/>
        <v>0.265862166663183</v>
      </c>
      <c r="BX45" s="258">
        <f t="shared" si="44"/>
        <v>0</v>
      </c>
      <c r="BY45" s="259">
        <f t="shared" si="45"/>
        <v>0.265862166663183</v>
      </c>
      <c r="BZ45" s="260" t="b">
        <f t="shared" si="46"/>
        <v>1</v>
      </c>
      <c r="CA45" s="251" t="s">
        <v>25</v>
      </c>
      <c r="CB45" s="256">
        <v>4359.37960606061</v>
      </c>
      <c r="CC45" s="256">
        <v>991.745545454546</v>
      </c>
      <c r="CD45" s="256">
        <v>576.096969696969</v>
      </c>
      <c r="CE45" s="256">
        <v>299.302878787879</v>
      </c>
      <c r="CF45" s="256">
        <v>0</v>
      </c>
      <c r="CG45" s="86">
        <f t="shared" si="47"/>
        <v>6226.525</v>
      </c>
      <c r="CH45" s="86">
        <f t="shared" si="48"/>
        <v>6226.525</v>
      </c>
      <c r="CI45" s="17" t="b">
        <f t="shared" si="71"/>
        <v>1</v>
      </c>
      <c r="CJ45" s="254">
        <f t="shared" si="49"/>
        <v>4312.9560290653</v>
      </c>
      <c r="CK45" s="254">
        <f t="shared" si="50"/>
        <v>1004.05207771792</v>
      </c>
      <c r="CL45" s="254">
        <f t="shared" si="51"/>
        <v>592.827109470958</v>
      </c>
      <c r="CM45" s="254">
        <f t="shared" si="52"/>
        <v>335.972246723739</v>
      </c>
      <c r="CN45" s="255">
        <f t="shared" si="53"/>
        <v>6245.80746297792</v>
      </c>
      <c r="CO45" s="254">
        <f t="shared" si="54"/>
        <v>0</v>
      </c>
      <c r="CP45" s="255">
        <f t="shared" si="55"/>
        <v>6245.80746297792</v>
      </c>
      <c r="CR45" s="18"/>
      <c r="CS45"/>
      <c r="CT45"/>
      <c r="CU45"/>
      <c r="CV45"/>
      <c r="CW45"/>
      <c r="CX45"/>
      <c r="CY45"/>
      <c r="CZ45"/>
      <c r="DA45"/>
      <c r="DB45"/>
      <c r="DC45"/>
      <c r="DD45" s="269"/>
      <c r="DE45" s="269"/>
      <c r="DF45" s="7"/>
      <c r="DG45" s="7"/>
    </row>
    <row r="46" ht="15.75" customHeight="1" spans="1:111">
      <c r="A46" s="234">
        <v>5669</v>
      </c>
      <c r="B46" s="208" t="s">
        <v>202</v>
      </c>
      <c r="C46" s="207" t="s">
        <v>17</v>
      </c>
      <c r="D46" s="209" t="s">
        <v>64</v>
      </c>
      <c r="F46" s="235" t="s">
        <v>65</v>
      </c>
      <c r="G46" s="236">
        <v>41461</v>
      </c>
      <c r="H46" s="237">
        <v>41461</v>
      </c>
      <c r="L46" s="244"/>
      <c r="M46" s="245"/>
      <c r="N46" s="244"/>
      <c r="P46" s="246">
        <f t="shared" si="0"/>
        <v>0</v>
      </c>
      <c r="Q46" s="246">
        <f t="shared" si="1"/>
        <v>0</v>
      </c>
      <c r="R46" s="210">
        <v>2370</v>
      </c>
      <c r="S46" s="220">
        <f t="shared" si="2"/>
        <v>330</v>
      </c>
      <c r="T46" s="113">
        <f t="shared" si="3"/>
        <v>0</v>
      </c>
      <c r="U46" s="113">
        <f t="shared" si="4"/>
        <v>0</v>
      </c>
      <c r="V46" s="113">
        <f t="shared" si="5"/>
        <v>0</v>
      </c>
      <c r="W46" s="113">
        <f t="shared" si="6"/>
        <v>0</v>
      </c>
      <c r="X46" s="118">
        <v>2013</v>
      </c>
      <c r="Y46" s="18" t="s">
        <v>66</v>
      </c>
      <c r="AB46" s="18" t="s">
        <v>65</v>
      </c>
      <c r="AC46" s="17" t="s">
        <v>203</v>
      </c>
      <c r="AD46" s="252" t="s">
        <v>204</v>
      </c>
      <c r="AE46" s="86">
        <v>6835.01681818182</v>
      </c>
      <c r="AF46" s="86">
        <v>2726.05781818182</v>
      </c>
      <c r="AG46" s="86">
        <v>412.734272727273</v>
      </c>
      <c r="AH46" s="86">
        <v>57.5612424242424</v>
      </c>
      <c r="AI46" s="86">
        <v>0</v>
      </c>
      <c r="AJ46" s="86">
        <v>7188.07614600238</v>
      </c>
      <c r="AK46" s="86">
        <v>2859.06115451508</v>
      </c>
      <c r="AL46" s="86">
        <v>444.792072239375</v>
      </c>
      <c r="AM46" s="86">
        <v>94.3794133806825</v>
      </c>
      <c r="AN46" s="86">
        <v>0</v>
      </c>
      <c r="AO46" s="86">
        <v>10031.3701515152</v>
      </c>
      <c r="AP46" s="86">
        <v>10586.3087861375</v>
      </c>
      <c r="AQ46" s="222">
        <f t="shared" si="34"/>
        <v>0.0553203227715089</v>
      </c>
      <c r="AR46" s="254">
        <f t="shared" si="35"/>
        <v>7011.5464820921</v>
      </c>
      <c r="AS46" s="254">
        <f t="shared" si="35"/>
        <v>2792.55948634845</v>
      </c>
      <c r="AT46" s="254">
        <f t="shared" si="35"/>
        <v>428.763172483324</v>
      </c>
      <c r="AU46" s="254">
        <f t="shared" si="35"/>
        <v>75.9703279024624</v>
      </c>
      <c r="AV46" s="255">
        <f t="shared" si="36"/>
        <v>10308.8394688263</v>
      </c>
      <c r="AW46" s="254">
        <f t="shared" si="65"/>
        <v>0</v>
      </c>
      <c r="AX46" s="255">
        <f t="shared" si="37"/>
        <v>10308.8394688263</v>
      </c>
      <c r="AY46" s="222">
        <f t="shared" si="66"/>
        <v>0.0258272464583691</v>
      </c>
      <c r="AZ46" s="222">
        <f t="shared" si="67"/>
        <v>0.0243948120700479</v>
      </c>
      <c r="BA46" s="222">
        <f t="shared" si="68"/>
        <v>0.038835882588899</v>
      </c>
      <c r="BB46" s="222">
        <f t="shared" si="69"/>
        <v>0.319817375423205</v>
      </c>
      <c r="BC46" s="222">
        <f t="shared" si="70"/>
        <v>0</v>
      </c>
      <c r="BD46" s="222">
        <f t="shared" si="38"/>
        <v>0.027660161385753</v>
      </c>
      <c r="BG46" s="17" t="s">
        <v>203</v>
      </c>
      <c r="BH46" s="252" t="s">
        <v>204</v>
      </c>
      <c r="BI46" s="256">
        <v>7188.07614600238</v>
      </c>
      <c r="BJ46" s="86">
        <v>2859.06115451508</v>
      </c>
      <c r="BK46" s="86">
        <v>444.792072239375</v>
      </c>
      <c r="BL46" s="86">
        <v>94.3794133806825</v>
      </c>
      <c r="BM46" s="86">
        <v>0</v>
      </c>
      <c r="BN46" s="86">
        <v>1943.85649324799</v>
      </c>
      <c r="BO46" s="86">
        <v>769.890434456629</v>
      </c>
      <c r="BP46" s="86">
        <v>119.717431819937</v>
      </c>
      <c r="BQ46" s="86">
        <v>26.3668265725875</v>
      </c>
      <c r="BR46" s="86">
        <v>0</v>
      </c>
      <c r="BS46" s="258">
        <f t="shared" si="39"/>
        <v>0.270427921708795</v>
      </c>
      <c r="BT46" s="258">
        <f t="shared" si="40"/>
        <v>0.269280855794499</v>
      </c>
      <c r="BU46" s="258">
        <f t="shared" si="41"/>
        <v>0.269153699653865</v>
      </c>
      <c r="BV46" s="258">
        <f t="shared" si="42"/>
        <v>0.27937052825531</v>
      </c>
      <c r="BW46" s="259">
        <f t="shared" si="43"/>
        <v>0.270144319788028</v>
      </c>
      <c r="BX46" s="258">
        <f t="shared" si="44"/>
        <v>0</v>
      </c>
      <c r="BY46" s="259">
        <f t="shared" si="45"/>
        <v>0.270144319788028</v>
      </c>
      <c r="BZ46" s="260" t="b">
        <f t="shared" si="46"/>
        <v>1</v>
      </c>
      <c r="CA46" s="252" t="s">
        <v>204</v>
      </c>
      <c r="CB46" s="256">
        <v>1943.88687878788</v>
      </c>
      <c r="CC46" s="256">
        <v>748.990303030303</v>
      </c>
      <c r="CD46" s="256">
        <v>113.687242424242</v>
      </c>
      <c r="CE46" s="256">
        <v>16.7346363636364</v>
      </c>
      <c r="CF46" s="256">
        <v>0</v>
      </c>
      <c r="CG46" s="86">
        <f t="shared" si="47"/>
        <v>2823.29906060606</v>
      </c>
      <c r="CH46" s="86">
        <f t="shared" si="48"/>
        <v>2823.29906060606</v>
      </c>
      <c r="CI46" s="17" t="b">
        <f t="shared" si="71"/>
        <v>1</v>
      </c>
      <c r="CJ46" s="254">
        <f t="shared" si="49"/>
        <v>1896.11794311678</v>
      </c>
      <c r="CK46" s="254">
        <f t="shared" si="50"/>
        <v>751.982808340957</v>
      </c>
      <c r="CL46" s="254">
        <f t="shared" si="51"/>
        <v>115.403194149215</v>
      </c>
      <c r="CM46" s="254">
        <f t="shared" si="52"/>
        <v>21.22387063784</v>
      </c>
      <c r="CN46" s="255">
        <f t="shared" si="53"/>
        <v>2784.72781624479</v>
      </c>
      <c r="CO46" s="254">
        <f t="shared" si="54"/>
        <v>0</v>
      </c>
      <c r="CP46" s="255">
        <f t="shared" si="55"/>
        <v>2784.72781624479</v>
      </c>
      <c r="CR46" s="18"/>
      <c r="CS46"/>
      <c r="CT46"/>
      <c r="CU46"/>
      <c r="CV46"/>
      <c r="CW46"/>
      <c r="CX46"/>
      <c r="CY46"/>
      <c r="CZ46"/>
      <c r="DA46"/>
      <c r="DB46"/>
      <c r="DC46"/>
      <c r="DD46" s="269"/>
      <c r="DE46" s="269"/>
      <c r="DF46" s="7"/>
      <c r="DG46" s="7"/>
    </row>
    <row r="47" ht="15.75" customHeight="1" spans="1:111">
      <c r="A47" s="234">
        <v>5683</v>
      </c>
      <c r="B47" s="208" t="s">
        <v>205</v>
      </c>
      <c r="C47" s="207" t="s">
        <v>21</v>
      </c>
      <c r="D47" s="209" t="s">
        <v>64</v>
      </c>
      <c r="F47" s="235" t="s">
        <v>110</v>
      </c>
      <c r="G47" s="236">
        <v>41578</v>
      </c>
      <c r="H47" s="237">
        <v>41578</v>
      </c>
      <c r="L47" s="244"/>
      <c r="M47" s="245"/>
      <c r="N47" s="244"/>
      <c r="P47" s="246">
        <f t="shared" si="0"/>
        <v>0</v>
      </c>
      <c r="Q47" s="246">
        <f t="shared" si="1"/>
        <v>0</v>
      </c>
      <c r="R47" s="210">
        <v>2253</v>
      </c>
      <c r="S47" s="220">
        <f t="shared" si="2"/>
        <v>330</v>
      </c>
      <c r="T47" s="113">
        <f t="shared" si="3"/>
        <v>0</v>
      </c>
      <c r="U47" s="113">
        <f t="shared" si="4"/>
        <v>0</v>
      </c>
      <c r="V47" s="113">
        <f t="shared" si="5"/>
        <v>0</v>
      </c>
      <c r="W47" s="113">
        <f t="shared" si="6"/>
        <v>0</v>
      </c>
      <c r="X47" s="118">
        <v>2013</v>
      </c>
      <c r="Y47" s="18" t="s">
        <v>66</v>
      </c>
      <c r="AB47" s="18" t="s">
        <v>65</v>
      </c>
      <c r="AC47" s="17" t="s">
        <v>206</v>
      </c>
      <c r="AD47" s="252" t="s">
        <v>207</v>
      </c>
      <c r="AE47" s="86">
        <v>50.6904242424242</v>
      </c>
      <c r="AF47" s="86">
        <v>270.558212121212</v>
      </c>
      <c r="AG47" s="86">
        <v>1425.18824242424</v>
      </c>
      <c r="AH47" s="86">
        <v>803.767303030303</v>
      </c>
      <c r="AJ47" s="86">
        <v>53.6779531712803</v>
      </c>
      <c r="AK47" s="86">
        <v>301.994343564272</v>
      </c>
      <c r="AL47" s="86">
        <v>1679.71712684621</v>
      </c>
      <c r="AM47" s="86">
        <v>1096.91767826322</v>
      </c>
      <c r="AO47" s="86">
        <v>2550.20418181818</v>
      </c>
      <c r="AP47" s="86">
        <v>3132.30710184498</v>
      </c>
      <c r="AQ47" s="222">
        <f t="shared" si="34"/>
        <v>0.228257378047191</v>
      </c>
      <c r="AR47" s="254">
        <f t="shared" si="35"/>
        <v>52.1841887068523</v>
      </c>
      <c r="AS47" s="254">
        <f t="shared" si="35"/>
        <v>286.276277842742</v>
      </c>
      <c r="AT47" s="254">
        <f t="shared" si="35"/>
        <v>1552.45268463523</v>
      </c>
      <c r="AU47" s="254">
        <f t="shared" si="35"/>
        <v>950.342490646761</v>
      </c>
      <c r="AV47" s="255">
        <f t="shared" si="36"/>
        <v>2841.25564183158</v>
      </c>
      <c r="AW47" s="254">
        <f t="shared" si="65"/>
        <v>0</v>
      </c>
      <c r="AX47" s="255">
        <f t="shared" si="37"/>
        <v>2841.25564183158</v>
      </c>
      <c r="AY47" s="222">
        <f t="shared" si="66"/>
        <v>0.0294683756696177</v>
      </c>
      <c r="AZ47" s="222">
        <f t="shared" si="67"/>
        <v>0.0580949496904875</v>
      </c>
      <c r="BA47" s="222">
        <f t="shared" si="68"/>
        <v>0.0892965844248819</v>
      </c>
      <c r="BB47" s="222">
        <f t="shared" si="69"/>
        <v>0.182360226727128</v>
      </c>
      <c r="BC47" s="222">
        <f t="shared" si="70"/>
        <v>0</v>
      </c>
      <c r="BD47" s="222">
        <f t="shared" si="38"/>
        <v>0.114128689023596</v>
      </c>
      <c r="BG47" s="17" t="s">
        <v>206</v>
      </c>
      <c r="BH47" s="252" t="s">
        <v>207</v>
      </c>
      <c r="BI47" s="256">
        <v>53.6779531712803</v>
      </c>
      <c r="BJ47" s="86">
        <v>301.994343564272</v>
      </c>
      <c r="BK47" s="86">
        <v>1679.71712684621</v>
      </c>
      <c r="BL47" s="86">
        <v>1096.91767826322</v>
      </c>
      <c r="BN47" s="86">
        <v>14.7606501286807</v>
      </c>
      <c r="BO47" s="86">
        <v>83.4991646616731</v>
      </c>
      <c r="BP47" s="86">
        <v>451.978900367823</v>
      </c>
      <c r="BQ47" s="86">
        <v>287.324771659473</v>
      </c>
      <c r="BS47" s="258">
        <f t="shared" si="39"/>
        <v>0.274985338609711</v>
      </c>
      <c r="BT47" s="258">
        <f t="shared" si="40"/>
        <v>0.276492478886123</v>
      </c>
      <c r="BU47" s="258">
        <f t="shared" si="41"/>
        <v>0.26908036665462</v>
      </c>
      <c r="BV47" s="258">
        <f t="shared" si="42"/>
        <v>0.261938318028024</v>
      </c>
      <c r="BW47" s="259">
        <f t="shared" si="43"/>
        <v>0.267395073211152</v>
      </c>
      <c r="BX47" s="258">
        <f t="shared" si="44"/>
        <v>0</v>
      </c>
      <c r="BY47" s="259">
        <f t="shared" si="45"/>
        <v>0.267395073211152</v>
      </c>
      <c r="BZ47" s="260" t="b">
        <f t="shared" si="46"/>
        <v>1</v>
      </c>
      <c r="CA47" s="252" t="s">
        <v>207</v>
      </c>
      <c r="CB47" s="256">
        <v>16.2184242424242</v>
      </c>
      <c r="CC47" s="256">
        <v>75.6629090909091</v>
      </c>
      <c r="CD47" s="256">
        <v>406.229848484848</v>
      </c>
      <c r="CE47" s="256">
        <v>222.381090909091</v>
      </c>
      <c r="CF47" s="256"/>
      <c r="CG47" s="86">
        <f t="shared" si="47"/>
        <v>720.492272727272</v>
      </c>
      <c r="CH47" s="86">
        <f t="shared" si="48"/>
        <v>720.492272727272</v>
      </c>
      <c r="CI47" s="17" t="b">
        <f t="shared" si="71"/>
        <v>1</v>
      </c>
      <c r="CJ47" s="254">
        <f t="shared" si="49"/>
        <v>14.3498868016268</v>
      </c>
      <c r="CK47" s="254">
        <f t="shared" si="50"/>
        <v>79.1532377070323</v>
      </c>
      <c r="CL47" s="254">
        <f t="shared" si="51"/>
        <v>417.734537595595</v>
      </c>
      <c r="CM47" s="254">
        <f t="shared" si="52"/>
        <v>248.931113550576</v>
      </c>
      <c r="CN47" s="255">
        <f t="shared" si="53"/>
        <v>760.16877565483</v>
      </c>
      <c r="CO47" s="254">
        <f t="shared" si="54"/>
        <v>0</v>
      </c>
      <c r="CP47" s="255">
        <f t="shared" si="55"/>
        <v>760.16877565483</v>
      </c>
      <c r="CR47" s="18"/>
      <c r="CS47"/>
      <c r="CT47"/>
      <c r="CU47"/>
      <c r="CV47"/>
      <c r="CW47"/>
      <c r="CX47"/>
      <c r="CY47"/>
      <c r="CZ47"/>
      <c r="DA47"/>
      <c r="DB47"/>
      <c r="DC47"/>
      <c r="DD47" s="269"/>
      <c r="DE47" s="269"/>
      <c r="DF47" s="7"/>
      <c r="DG47" s="7"/>
    </row>
    <row r="48" ht="15.75" customHeight="1" spans="1:111">
      <c r="A48" s="234">
        <v>5684</v>
      </c>
      <c r="B48" s="208" t="s">
        <v>208</v>
      </c>
      <c r="C48" s="207" t="s">
        <v>21</v>
      </c>
      <c r="D48" s="209" t="s">
        <v>64</v>
      </c>
      <c r="F48" s="235" t="s">
        <v>110</v>
      </c>
      <c r="G48" s="236">
        <v>41578</v>
      </c>
      <c r="H48" s="237">
        <v>41578</v>
      </c>
      <c r="L48" s="244"/>
      <c r="M48" s="245"/>
      <c r="N48" s="244"/>
      <c r="P48" s="246">
        <f t="shared" si="0"/>
        <v>0</v>
      </c>
      <c r="Q48" s="246">
        <f t="shared" si="1"/>
        <v>0</v>
      </c>
      <c r="R48" s="210">
        <v>2253</v>
      </c>
      <c r="S48" s="220">
        <f t="shared" si="2"/>
        <v>330</v>
      </c>
      <c r="T48" s="113">
        <f t="shared" si="3"/>
        <v>0</v>
      </c>
      <c r="U48" s="113">
        <f t="shared" si="4"/>
        <v>0</v>
      </c>
      <c r="V48" s="113">
        <f t="shared" si="5"/>
        <v>0</v>
      </c>
      <c r="W48" s="113">
        <f t="shared" si="6"/>
        <v>0</v>
      </c>
      <c r="X48" s="118">
        <v>2013</v>
      </c>
      <c r="Y48" s="18" t="s">
        <v>66</v>
      </c>
      <c r="AB48" s="18" t="s">
        <v>65</v>
      </c>
      <c r="AC48" s="17" t="s">
        <v>209</v>
      </c>
      <c r="AD48" s="252" t="s">
        <v>65</v>
      </c>
      <c r="AE48" s="86">
        <v>79.3249696969697</v>
      </c>
      <c r="AF48" s="86">
        <v>11.9603333333333</v>
      </c>
      <c r="AH48" s="86">
        <v>77.7658787878788</v>
      </c>
      <c r="AI48" s="86">
        <v>0</v>
      </c>
      <c r="AJ48" s="86">
        <v>81.8415105983803</v>
      </c>
      <c r="AK48" s="86">
        <v>12.3397683100225</v>
      </c>
      <c r="AM48" s="86">
        <v>119.836447193268</v>
      </c>
      <c r="AN48" s="86">
        <v>0</v>
      </c>
      <c r="AO48" s="86">
        <v>169.051181818182</v>
      </c>
      <c r="AP48" s="86">
        <v>214.01772610167</v>
      </c>
      <c r="AQ48" s="222">
        <f t="shared" si="34"/>
        <v>0.265993670081824</v>
      </c>
      <c r="AR48" s="254">
        <f t="shared" si="35"/>
        <v>80.583240147675</v>
      </c>
      <c r="AS48" s="254">
        <f t="shared" si="35"/>
        <v>12.1500508216779</v>
      </c>
      <c r="AT48" s="254">
        <f t="shared" si="35"/>
        <v>0</v>
      </c>
      <c r="AU48" s="254">
        <f t="shared" si="35"/>
        <v>98.8011629905734</v>
      </c>
      <c r="AV48" s="255">
        <f t="shared" si="36"/>
        <v>191.534453959926</v>
      </c>
      <c r="AW48" s="254">
        <f t="shared" si="65"/>
        <v>0</v>
      </c>
      <c r="AX48" s="255">
        <f t="shared" si="37"/>
        <v>191.534453959926</v>
      </c>
      <c r="AY48" s="222">
        <f t="shared" si="66"/>
        <v>0.0158622241585724</v>
      </c>
      <c r="AZ48" s="222">
        <f t="shared" si="67"/>
        <v>0.0158622241585742</v>
      </c>
      <c r="BA48" s="222">
        <f t="shared" si="68"/>
        <v>0</v>
      </c>
      <c r="BB48" s="222">
        <f t="shared" si="69"/>
        <v>0.27049503626227</v>
      </c>
      <c r="BC48" s="222">
        <f t="shared" si="70"/>
        <v>0</v>
      </c>
      <c r="BD48" s="222">
        <f t="shared" si="38"/>
        <v>0.132996835040914</v>
      </c>
      <c r="BG48" s="17" t="s">
        <v>209</v>
      </c>
      <c r="BH48" s="252" t="s">
        <v>65</v>
      </c>
      <c r="BI48" s="256">
        <v>81.8415105983803</v>
      </c>
      <c r="BJ48" s="86">
        <v>12.3397683100225</v>
      </c>
      <c r="BL48" s="86">
        <v>119.836447193268</v>
      </c>
      <c r="BM48" s="86">
        <v>0</v>
      </c>
      <c r="BN48" s="86">
        <v>19.5496755341965</v>
      </c>
      <c r="BO48" s="86">
        <v>3.3227043901554</v>
      </c>
      <c r="BQ48" s="86">
        <v>30.6181395631422</v>
      </c>
      <c r="BR48" s="86">
        <v>0</v>
      </c>
      <c r="BS48" s="258">
        <f t="shared" si="39"/>
        <v>0.23887236918356</v>
      </c>
      <c r="BT48" s="258">
        <f t="shared" si="40"/>
        <v>0.269267972191719</v>
      </c>
      <c r="BU48" s="258">
        <f t="shared" si="41"/>
        <v>0</v>
      </c>
      <c r="BV48" s="258">
        <f t="shared" si="42"/>
        <v>0.255499393383737</v>
      </c>
      <c r="BW48" s="259">
        <f t="shared" si="43"/>
        <v>0.249934995861432</v>
      </c>
      <c r="BX48" s="258">
        <f t="shared" si="44"/>
        <v>0</v>
      </c>
      <c r="BY48" s="259">
        <f t="shared" si="45"/>
        <v>0.249934995861432</v>
      </c>
      <c r="BZ48" s="260" t="b">
        <f t="shared" si="46"/>
        <v>1</v>
      </c>
      <c r="CA48" s="252" t="s">
        <v>65</v>
      </c>
      <c r="CB48" s="256">
        <v>22.5678787878788</v>
      </c>
      <c r="CC48" s="256">
        <v>3.58806060606061</v>
      </c>
      <c r="CD48" s="256"/>
      <c r="CE48" s="256">
        <v>23.3124848484848</v>
      </c>
      <c r="CF48" s="256">
        <v>0</v>
      </c>
      <c r="CG48" s="86">
        <f t="shared" si="47"/>
        <v>49.4684242424242</v>
      </c>
      <c r="CH48" s="86">
        <f t="shared" si="48"/>
        <v>49.4684242424242</v>
      </c>
      <c r="CI48" s="17" t="b">
        <f t="shared" si="71"/>
        <v>1</v>
      </c>
      <c r="CJ48" s="254">
        <f t="shared" si="49"/>
        <v>19.2491094905629</v>
      </c>
      <c r="CK48" s="254">
        <f t="shared" si="50"/>
        <v>3.27161954677954</v>
      </c>
      <c r="CL48" s="254">
        <f t="shared" si="51"/>
        <v>0</v>
      </c>
      <c r="CM48" s="254">
        <f t="shared" si="52"/>
        <v>25.2436372096992</v>
      </c>
      <c r="CN48" s="255">
        <f t="shared" si="53"/>
        <v>47.7643662470416</v>
      </c>
      <c r="CO48" s="254">
        <f t="shared" si="54"/>
        <v>0</v>
      </c>
      <c r="CP48" s="255">
        <f t="shared" si="55"/>
        <v>47.7643662470416</v>
      </c>
      <c r="CR48" s="18"/>
      <c r="CS48"/>
      <c r="CT48"/>
      <c r="CU48"/>
      <c r="CV48"/>
      <c r="CW48"/>
      <c r="CX48"/>
      <c r="CY48"/>
      <c r="CZ48"/>
      <c r="DA48"/>
      <c r="DB48"/>
      <c r="DC48"/>
      <c r="DD48" s="269"/>
      <c r="DE48" s="269"/>
      <c r="DF48" s="7"/>
      <c r="DG48" s="7"/>
    </row>
    <row r="49" ht="15.75" customHeight="1" spans="1:111">
      <c r="A49" s="234">
        <v>5711</v>
      </c>
      <c r="B49" s="208" t="s">
        <v>210</v>
      </c>
      <c r="C49" s="207" t="s">
        <v>25</v>
      </c>
      <c r="D49" s="209" t="s">
        <v>64</v>
      </c>
      <c r="F49" s="235" t="s">
        <v>204</v>
      </c>
      <c r="G49" s="236">
        <v>41657</v>
      </c>
      <c r="H49" s="237">
        <v>41657</v>
      </c>
      <c r="L49" s="244"/>
      <c r="M49" s="245"/>
      <c r="N49" s="244"/>
      <c r="P49" s="246">
        <f t="shared" si="0"/>
        <v>0</v>
      </c>
      <c r="Q49" s="246">
        <f t="shared" si="1"/>
        <v>0</v>
      </c>
      <c r="R49" s="210">
        <v>2174</v>
      </c>
      <c r="S49" s="220">
        <f t="shared" si="2"/>
        <v>330</v>
      </c>
      <c r="T49" s="113">
        <f t="shared" si="3"/>
        <v>0</v>
      </c>
      <c r="U49" s="113">
        <f t="shared" si="4"/>
        <v>0</v>
      </c>
      <c r="V49" s="113">
        <f t="shared" si="5"/>
        <v>0</v>
      </c>
      <c r="W49" s="113">
        <f t="shared" si="6"/>
        <v>0</v>
      </c>
      <c r="X49" s="118">
        <v>2014</v>
      </c>
      <c r="Y49" s="18" t="s">
        <v>66</v>
      </c>
      <c r="AC49" s="17" t="s">
        <v>211</v>
      </c>
      <c r="AD49" s="252" t="s">
        <v>212</v>
      </c>
      <c r="AE49" s="86">
        <v>1354.23639393939</v>
      </c>
      <c r="AF49" s="86">
        <v>108.876636363636</v>
      </c>
      <c r="AG49" s="86">
        <v>177.101121212121</v>
      </c>
      <c r="AH49" s="86">
        <v>64.1609696969697</v>
      </c>
      <c r="AJ49" s="86">
        <v>2081.16841975916</v>
      </c>
      <c r="AK49" s="86">
        <v>190.524818984831</v>
      </c>
      <c r="AL49" s="86">
        <v>286.498559599337</v>
      </c>
      <c r="AM49" s="86">
        <v>108.197886291182</v>
      </c>
      <c r="AO49" s="86">
        <v>1704.37512121212</v>
      </c>
      <c r="AP49" s="86">
        <v>2666.38968463451</v>
      </c>
      <c r="AQ49" s="222">
        <f t="shared" si="34"/>
        <v>0.564438280898059</v>
      </c>
      <c r="AR49" s="254">
        <f t="shared" si="35"/>
        <v>1717.70240684927</v>
      </c>
      <c r="AS49" s="254">
        <f t="shared" si="35"/>
        <v>149.700727674233</v>
      </c>
      <c r="AT49" s="254">
        <f t="shared" si="35"/>
        <v>231.799840405729</v>
      </c>
      <c r="AU49" s="254">
        <f t="shared" si="35"/>
        <v>86.1794279940759</v>
      </c>
      <c r="AV49" s="255">
        <f t="shared" si="36"/>
        <v>2185.38240292331</v>
      </c>
      <c r="AW49" s="254">
        <f t="shared" si="65"/>
        <v>0</v>
      </c>
      <c r="AX49" s="255">
        <f t="shared" si="37"/>
        <v>2185.38240292331</v>
      </c>
      <c r="AY49" s="222">
        <f t="shared" si="66"/>
        <v>0.268391851331498</v>
      </c>
      <c r="AZ49" s="222">
        <f t="shared" si="67"/>
        <v>0.374957315674683</v>
      </c>
      <c r="BA49" s="222">
        <f t="shared" si="68"/>
        <v>0.308855860534577</v>
      </c>
      <c r="BB49" s="222">
        <f t="shared" si="69"/>
        <v>0.343175273084223</v>
      </c>
      <c r="BC49" s="222">
        <f t="shared" si="70"/>
        <v>0</v>
      </c>
      <c r="BD49" s="222">
        <f t="shared" si="38"/>
        <v>0.282219140449029</v>
      </c>
      <c r="BG49" s="17" t="s">
        <v>211</v>
      </c>
      <c r="BH49" s="252" t="s">
        <v>212</v>
      </c>
      <c r="BI49" s="256">
        <v>2081.16841975916</v>
      </c>
      <c r="BJ49" s="86">
        <v>190.524818984831</v>
      </c>
      <c r="BK49" s="86">
        <v>286.498559599337</v>
      </c>
      <c r="BL49" s="86">
        <v>108.197886291182</v>
      </c>
      <c r="BN49" s="86">
        <v>535.607669918499</v>
      </c>
      <c r="BO49" s="86">
        <v>49.3722669445294</v>
      </c>
      <c r="BP49" s="86">
        <v>74.1692900453839</v>
      </c>
      <c r="BQ49" s="86">
        <v>28.0721748055858</v>
      </c>
      <c r="BS49" s="258">
        <f t="shared" si="39"/>
        <v>0.257359118480417</v>
      </c>
      <c r="BT49" s="258">
        <f t="shared" si="40"/>
        <v>0.259138243550622</v>
      </c>
      <c r="BU49" s="258">
        <f t="shared" si="41"/>
        <v>0.258881895075174</v>
      </c>
      <c r="BV49" s="258">
        <f t="shared" si="42"/>
        <v>0.259452155377953</v>
      </c>
      <c r="BW49" s="259">
        <f t="shared" si="43"/>
        <v>0.257734796108093</v>
      </c>
      <c r="BX49" s="258">
        <f t="shared" si="44"/>
        <v>0</v>
      </c>
      <c r="BY49" s="259">
        <f t="shared" si="45"/>
        <v>0.257734796108093</v>
      </c>
      <c r="BZ49" s="260" t="b">
        <f t="shared" si="46"/>
        <v>1</v>
      </c>
      <c r="CA49" s="252" t="s">
        <v>212</v>
      </c>
      <c r="CB49" s="256">
        <v>390.194909090909</v>
      </c>
      <c r="CC49" s="256">
        <v>28.313303030303</v>
      </c>
      <c r="CD49" s="256">
        <v>56.1798787878788</v>
      </c>
      <c r="CE49" s="256">
        <v>17.8688181818182</v>
      </c>
      <c r="CF49" s="256"/>
      <c r="CG49" s="86">
        <f t="shared" si="47"/>
        <v>492.556909090909</v>
      </c>
      <c r="CH49" s="86">
        <f t="shared" si="48"/>
        <v>492.556909090909</v>
      </c>
      <c r="CI49" s="17" t="b">
        <f t="shared" si="71"/>
        <v>1</v>
      </c>
      <c r="CJ49" s="254">
        <f t="shared" si="49"/>
        <v>442.066377238419</v>
      </c>
      <c r="CK49" s="254">
        <f t="shared" si="50"/>
        <v>38.7931836277509</v>
      </c>
      <c r="CL49" s="254">
        <f t="shared" si="51"/>
        <v>60.0087819623579</v>
      </c>
      <c r="CM49" s="254">
        <f t="shared" si="52"/>
        <v>22.359438342302</v>
      </c>
      <c r="CN49" s="255">
        <f t="shared" si="53"/>
        <v>563.22778117083</v>
      </c>
      <c r="CO49" s="254">
        <f t="shared" si="54"/>
        <v>0</v>
      </c>
      <c r="CP49" s="255">
        <f t="shared" si="55"/>
        <v>563.22778117083</v>
      </c>
      <c r="CR49" s="18"/>
      <c r="CS49"/>
      <c r="CT49"/>
      <c r="CU49"/>
      <c r="CV49"/>
      <c r="CW49"/>
      <c r="CX49"/>
      <c r="CY49"/>
      <c r="CZ49"/>
      <c r="DA49"/>
      <c r="DB49"/>
      <c r="DC49"/>
      <c r="DD49" s="269"/>
      <c r="DE49" s="269"/>
      <c r="DF49" s="7"/>
      <c r="DG49" s="7"/>
    </row>
    <row r="50" ht="15.75" customHeight="1" spans="1:111">
      <c r="A50" s="234">
        <v>5721</v>
      </c>
      <c r="B50" s="208" t="s">
        <v>213</v>
      </c>
      <c r="C50" s="207" t="s">
        <v>21</v>
      </c>
      <c r="D50" s="209" t="s">
        <v>64</v>
      </c>
      <c r="F50" s="235" t="s">
        <v>110</v>
      </c>
      <c r="G50" s="236">
        <v>41729</v>
      </c>
      <c r="H50" s="237">
        <v>41729</v>
      </c>
      <c r="L50" s="244"/>
      <c r="M50" s="245"/>
      <c r="N50" s="244"/>
      <c r="P50" s="246">
        <f t="shared" si="0"/>
        <v>0</v>
      </c>
      <c r="Q50" s="246">
        <f t="shared" si="1"/>
        <v>0</v>
      </c>
      <c r="R50" s="210">
        <v>2102</v>
      </c>
      <c r="S50" s="220">
        <f t="shared" si="2"/>
        <v>330</v>
      </c>
      <c r="T50" s="113">
        <f t="shared" si="3"/>
        <v>0</v>
      </c>
      <c r="U50" s="113">
        <f t="shared" si="4"/>
        <v>0</v>
      </c>
      <c r="V50" s="113">
        <f t="shared" si="5"/>
        <v>0</v>
      </c>
      <c r="W50" s="113">
        <f t="shared" si="6"/>
        <v>0</v>
      </c>
      <c r="X50" s="118">
        <v>2014</v>
      </c>
      <c r="Y50" s="18" t="s">
        <v>66</v>
      </c>
      <c r="AB50" s="18" t="s">
        <v>65</v>
      </c>
      <c r="AC50" s="17" t="s">
        <v>214</v>
      </c>
      <c r="AD50" s="252" t="s">
        <v>215</v>
      </c>
      <c r="AE50" s="86">
        <v>7194.97757575758</v>
      </c>
      <c r="AF50" s="86">
        <v>437.217757575758</v>
      </c>
      <c r="AH50" s="86">
        <v>58.8599393939394</v>
      </c>
      <c r="AJ50" s="86">
        <v>7643.44064837738</v>
      </c>
      <c r="AK50" s="86">
        <v>513.880597260274</v>
      </c>
      <c r="AM50" s="86">
        <v>79.8489166485803</v>
      </c>
      <c r="AO50" s="86">
        <v>7691.05527272727</v>
      </c>
      <c r="AP50" s="86">
        <v>8237.17016228623</v>
      </c>
      <c r="AQ50" s="222">
        <f t="shared" si="34"/>
        <v>0.0710064965331221</v>
      </c>
      <c r="AR50" s="254">
        <f t="shared" si="35"/>
        <v>7419.20911206748</v>
      </c>
      <c r="AS50" s="254">
        <f t="shared" si="35"/>
        <v>475.549177418016</v>
      </c>
      <c r="AT50" s="254">
        <f t="shared" si="35"/>
        <v>0</v>
      </c>
      <c r="AU50" s="254">
        <f t="shared" si="35"/>
        <v>69.3544280212598</v>
      </c>
      <c r="AV50" s="255">
        <f t="shared" si="36"/>
        <v>7964.11271750676</v>
      </c>
      <c r="AW50" s="254">
        <f t="shared" si="65"/>
        <v>0</v>
      </c>
      <c r="AX50" s="255">
        <f t="shared" si="37"/>
        <v>7964.11271750676</v>
      </c>
      <c r="AY50" s="222">
        <f t="shared" si="66"/>
        <v>0.0311650083615846</v>
      </c>
      <c r="AZ50" s="222">
        <f t="shared" si="67"/>
        <v>0.0876712328767117</v>
      </c>
      <c r="BA50" s="222">
        <f t="shared" si="68"/>
        <v>0</v>
      </c>
      <c r="BB50" s="222">
        <f t="shared" si="69"/>
        <v>0.178295946876239</v>
      </c>
      <c r="BC50" s="222">
        <f t="shared" si="70"/>
        <v>0</v>
      </c>
      <c r="BD50" s="222">
        <f t="shared" si="38"/>
        <v>0.0355032482665618</v>
      </c>
      <c r="BG50" s="17" t="s">
        <v>214</v>
      </c>
      <c r="BH50" s="252" t="s">
        <v>215</v>
      </c>
      <c r="BI50" s="256">
        <v>7643.44064837738</v>
      </c>
      <c r="BJ50" s="86">
        <v>513.880597260274</v>
      </c>
      <c r="BL50" s="86">
        <v>79.8489166485803</v>
      </c>
      <c r="BN50" s="86">
        <v>2002.3571418683</v>
      </c>
      <c r="BO50" s="86">
        <v>141.619107575539</v>
      </c>
      <c r="BQ50" s="86">
        <v>20.9213616486211</v>
      </c>
      <c r="BS50" s="258">
        <f t="shared" si="39"/>
        <v>0.26197065352936</v>
      </c>
      <c r="BT50" s="258">
        <f t="shared" si="40"/>
        <v>0.275587574877459</v>
      </c>
      <c r="BU50" s="258">
        <f t="shared" si="41"/>
        <v>0</v>
      </c>
      <c r="BV50" s="258">
        <f t="shared" si="42"/>
        <v>0.262011840945785</v>
      </c>
      <c r="BW50" s="259">
        <f t="shared" si="43"/>
        <v>0.262820552257669</v>
      </c>
      <c r="BX50" s="258">
        <f t="shared" si="44"/>
        <v>0</v>
      </c>
      <c r="BY50" s="259">
        <f t="shared" si="45"/>
        <v>0.262820552257669</v>
      </c>
      <c r="BZ50" s="260" t="b">
        <f t="shared" si="46"/>
        <v>1</v>
      </c>
      <c r="CA50" s="252" t="s">
        <v>215</v>
      </c>
      <c r="CB50" s="256">
        <v>1986.51151515152</v>
      </c>
      <c r="CC50" s="256">
        <v>135.19096969697</v>
      </c>
      <c r="CD50" s="256"/>
      <c r="CE50" s="256">
        <v>19.0058484848485</v>
      </c>
      <c r="CF50" s="256"/>
      <c r="CG50" s="86">
        <f t="shared" si="47"/>
        <v>2140.70833333334</v>
      </c>
      <c r="CH50" s="86">
        <f t="shared" si="48"/>
        <v>2140.70833333334</v>
      </c>
      <c r="CI50" s="17" t="b">
        <f t="shared" si="71"/>
        <v>1</v>
      </c>
      <c r="CJ50" s="254">
        <f t="shared" si="49"/>
        <v>1943.6150597593</v>
      </c>
      <c r="CK50" s="254">
        <f t="shared" si="50"/>
        <v>131.055444539601</v>
      </c>
      <c r="CL50" s="254">
        <f t="shared" si="51"/>
        <v>0</v>
      </c>
      <c r="CM50" s="254">
        <f t="shared" si="52"/>
        <v>18.1716813635923</v>
      </c>
      <c r="CN50" s="255">
        <f t="shared" si="53"/>
        <v>2092.8421856625</v>
      </c>
      <c r="CO50" s="254">
        <f t="shared" si="54"/>
        <v>0</v>
      </c>
      <c r="CP50" s="255">
        <f t="shared" si="55"/>
        <v>2092.8421856625</v>
      </c>
      <c r="CR50" s="18"/>
      <c r="CS50"/>
      <c r="CT50"/>
      <c r="CU50"/>
      <c r="CV50"/>
      <c r="CW50"/>
      <c r="CX50"/>
      <c r="CY50"/>
      <c r="CZ50"/>
      <c r="DA50"/>
      <c r="DB50"/>
      <c r="DC50"/>
      <c r="DD50" s="269"/>
      <c r="DE50" s="269"/>
      <c r="DF50" s="7"/>
      <c r="DG50" s="7"/>
    </row>
    <row r="51" ht="15.75" customHeight="1" spans="1:111">
      <c r="A51" s="234">
        <v>5728</v>
      </c>
      <c r="B51" s="208" t="s">
        <v>216</v>
      </c>
      <c r="C51" s="207" t="s">
        <v>23</v>
      </c>
      <c r="D51" s="209" t="s">
        <v>64</v>
      </c>
      <c r="F51" s="235" t="s">
        <v>65</v>
      </c>
      <c r="G51" s="236">
        <v>41727</v>
      </c>
      <c r="H51" s="237">
        <v>41727</v>
      </c>
      <c r="L51" s="244"/>
      <c r="M51" s="245"/>
      <c r="N51" s="244"/>
      <c r="P51" s="246">
        <f t="shared" si="0"/>
        <v>0</v>
      </c>
      <c r="Q51" s="246">
        <f t="shared" si="1"/>
        <v>0</v>
      </c>
      <c r="R51" s="210">
        <v>2104</v>
      </c>
      <c r="S51" s="220">
        <f t="shared" si="2"/>
        <v>330</v>
      </c>
      <c r="T51" s="113">
        <f t="shared" si="3"/>
        <v>0</v>
      </c>
      <c r="U51" s="113">
        <f t="shared" si="4"/>
        <v>0</v>
      </c>
      <c r="V51" s="113">
        <f t="shared" si="5"/>
        <v>0</v>
      </c>
      <c r="W51" s="113">
        <f t="shared" si="6"/>
        <v>0</v>
      </c>
      <c r="X51" s="118">
        <v>2014</v>
      </c>
      <c r="Y51" s="18" t="s">
        <v>66</v>
      </c>
      <c r="AC51" s="17" t="s">
        <v>217</v>
      </c>
      <c r="AD51" s="251" t="s">
        <v>27</v>
      </c>
      <c r="AE51" s="86">
        <v>12203.8648484849</v>
      </c>
      <c r="AF51" s="86">
        <v>5023.87924242424</v>
      </c>
      <c r="AG51" s="86">
        <v>1765.77506060606</v>
      </c>
      <c r="AH51" s="86">
        <v>1366.72954545455</v>
      </c>
      <c r="AI51" s="86">
        <v>21.5240538461538</v>
      </c>
      <c r="AJ51" s="86">
        <v>13133.9063791686</v>
      </c>
      <c r="AK51" s="86">
        <v>5633.47641917808</v>
      </c>
      <c r="AL51" s="86">
        <v>2369.32179166393</v>
      </c>
      <c r="AM51" s="86">
        <v>2148.26956098175</v>
      </c>
      <c r="AN51" s="86">
        <v>102.145866977817</v>
      </c>
      <c r="AO51" s="86">
        <v>20381.7727508159</v>
      </c>
      <c r="AP51" s="86">
        <v>23387.1200179702</v>
      </c>
      <c r="AQ51" s="222">
        <f t="shared" si="34"/>
        <v>0.147452692358862</v>
      </c>
      <c r="AR51" s="254">
        <f t="shared" si="35"/>
        <v>12668.8856138268</v>
      </c>
      <c r="AS51" s="254">
        <f t="shared" si="35"/>
        <v>5328.67783080116</v>
      </c>
      <c r="AT51" s="254">
        <f t="shared" si="35"/>
        <v>2067.54842613499</v>
      </c>
      <c r="AU51" s="254">
        <f t="shared" si="35"/>
        <v>1757.49955321815</v>
      </c>
      <c r="AV51" s="255">
        <f t="shared" si="36"/>
        <v>21822.6114239811</v>
      </c>
      <c r="AW51" s="254">
        <f t="shared" si="65"/>
        <v>61.8349604119854</v>
      </c>
      <c r="AX51" s="255">
        <f t="shared" si="37"/>
        <v>21884.446384393</v>
      </c>
      <c r="AY51" s="222">
        <f t="shared" si="66"/>
        <v>0.0381043850546725</v>
      </c>
      <c r="AZ51" s="222">
        <f t="shared" si="67"/>
        <v>0.0606699671049102</v>
      </c>
      <c r="BA51" s="222">
        <f t="shared" si="68"/>
        <v>0.17090136352099</v>
      </c>
      <c r="BB51" s="222">
        <f t="shared" si="69"/>
        <v>0.285916119296036</v>
      </c>
      <c r="BC51" s="222">
        <f t="shared" si="70"/>
        <v>1.87283059473645</v>
      </c>
      <c r="BD51" s="222">
        <f t="shared" si="38"/>
        <v>0.0737263461794309</v>
      </c>
      <c r="BG51" s="17" t="s">
        <v>217</v>
      </c>
      <c r="BH51" s="251" t="s">
        <v>27</v>
      </c>
      <c r="BI51" s="256">
        <v>13133.9063791686</v>
      </c>
      <c r="BJ51" s="86">
        <v>5633.47641917808</v>
      </c>
      <c r="BK51" s="86">
        <v>2369.32179166393</v>
      </c>
      <c r="BL51" s="86">
        <v>2148.26956098175</v>
      </c>
      <c r="BM51" s="86">
        <v>102.145866977817</v>
      </c>
      <c r="BN51" s="86">
        <v>3247.5532406516</v>
      </c>
      <c r="BO51" s="86">
        <v>1380.68639983208</v>
      </c>
      <c r="BP51" s="86">
        <v>590.536952806372</v>
      </c>
      <c r="BQ51" s="86">
        <v>538.100228886842</v>
      </c>
      <c r="BR51" s="86">
        <v>23.6666834238261</v>
      </c>
      <c r="BS51" s="258">
        <f t="shared" si="39"/>
        <v>0.247264838570988</v>
      </c>
      <c r="BT51" s="258">
        <f t="shared" si="40"/>
        <v>0.245086035175687</v>
      </c>
      <c r="BU51" s="258">
        <f t="shared" si="41"/>
        <v>0.249243034392407</v>
      </c>
      <c r="BV51" s="258">
        <f t="shared" si="42"/>
        <v>0.250480777021731</v>
      </c>
      <c r="BW51" s="259">
        <f t="shared" si="43"/>
        <v>0.247235697357712</v>
      </c>
      <c r="BX51" s="258">
        <f t="shared" si="44"/>
        <v>0.231694968421638</v>
      </c>
      <c r="BY51" s="259">
        <f t="shared" si="45"/>
        <v>0.247167821482896</v>
      </c>
      <c r="BZ51" s="260" t="b">
        <f t="shared" si="46"/>
        <v>1</v>
      </c>
      <c r="CA51" s="251" t="s">
        <v>27</v>
      </c>
      <c r="CB51" s="256">
        <v>2717.24057575757</v>
      </c>
      <c r="CC51" s="256">
        <v>1122.30260606061</v>
      </c>
      <c r="CD51" s="256">
        <v>436.005212121212</v>
      </c>
      <c r="CE51" s="256">
        <v>329.816848484848</v>
      </c>
      <c r="CF51" s="256">
        <v>2.77818461538462</v>
      </c>
      <c r="CG51" s="86">
        <f t="shared" si="47"/>
        <v>4605.36524242424</v>
      </c>
      <c r="CH51" s="86">
        <f t="shared" si="48"/>
        <v>4608.14342703962</v>
      </c>
      <c r="CI51" s="17" t="b">
        <f t="shared" si="71"/>
        <v>1</v>
      </c>
      <c r="CJ51" s="254">
        <f t="shared" si="49"/>
        <v>3132.56995617719</v>
      </c>
      <c r="CK51" s="254">
        <f t="shared" si="50"/>
        <v>1305.98452227963</v>
      </c>
      <c r="CL51" s="254">
        <f t="shared" si="51"/>
        <v>515.322043483131</v>
      </c>
      <c r="CM51" s="254">
        <f t="shared" si="52"/>
        <v>440.219853705428</v>
      </c>
      <c r="CN51" s="255">
        <f t="shared" si="53"/>
        <v>5394.09637564538</v>
      </c>
      <c r="CO51" s="254">
        <f t="shared" si="54"/>
        <v>14.3268492000082</v>
      </c>
      <c r="CP51" s="255">
        <f t="shared" si="55"/>
        <v>5408.42322484539</v>
      </c>
      <c r="CR51" s="18"/>
      <c r="CS51"/>
      <c r="CT51"/>
      <c r="CU51"/>
      <c r="CV51"/>
      <c r="CW51"/>
      <c r="CX51"/>
      <c r="CY51"/>
      <c r="CZ51"/>
      <c r="DA51"/>
      <c r="DB51"/>
      <c r="DC51"/>
      <c r="DD51" s="269"/>
      <c r="DE51" s="269"/>
      <c r="DF51" s="7"/>
      <c r="DG51" s="7"/>
    </row>
    <row r="52" ht="15.75" customHeight="1" spans="1:111">
      <c r="A52" s="234">
        <v>5736</v>
      </c>
      <c r="B52" s="208" t="s">
        <v>218</v>
      </c>
      <c r="C52" s="207" t="s">
        <v>17</v>
      </c>
      <c r="D52" s="209" t="s">
        <v>64</v>
      </c>
      <c r="F52" s="235" t="s">
        <v>65</v>
      </c>
      <c r="G52" s="236">
        <v>41748</v>
      </c>
      <c r="H52" s="237">
        <v>41748</v>
      </c>
      <c r="L52" s="244"/>
      <c r="M52" s="245"/>
      <c r="N52" s="244"/>
      <c r="P52" s="246">
        <f t="shared" si="0"/>
        <v>0</v>
      </c>
      <c r="Q52" s="246">
        <f t="shared" si="1"/>
        <v>0</v>
      </c>
      <c r="R52" s="210">
        <v>2083</v>
      </c>
      <c r="S52" s="220">
        <f t="shared" si="2"/>
        <v>330</v>
      </c>
      <c r="T52" s="113">
        <f t="shared" si="3"/>
        <v>0</v>
      </c>
      <c r="U52" s="113">
        <f t="shared" si="4"/>
        <v>0</v>
      </c>
      <c r="V52" s="113">
        <f t="shared" si="5"/>
        <v>0</v>
      </c>
      <c r="W52" s="113">
        <f t="shared" si="6"/>
        <v>0</v>
      </c>
      <c r="X52" s="118">
        <v>2014</v>
      </c>
      <c r="Y52" s="18" t="s">
        <v>66</v>
      </c>
      <c r="AB52" s="18" t="s">
        <v>65</v>
      </c>
      <c r="AC52" s="17" t="s">
        <v>219</v>
      </c>
      <c r="AD52" s="252" t="s">
        <v>204</v>
      </c>
      <c r="AE52" s="86">
        <v>1308.2636969697</v>
      </c>
      <c r="AF52" s="86">
        <v>4102.78257575758</v>
      </c>
      <c r="AG52" s="86">
        <v>1546.54163636364</v>
      </c>
      <c r="AH52" s="86">
        <v>858.452060606061</v>
      </c>
      <c r="AJ52" s="86">
        <v>1403.90895725083</v>
      </c>
      <c r="AK52" s="86">
        <v>4665.73090958904</v>
      </c>
      <c r="AL52" s="86">
        <v>2072.0052300201</v>
      </c>
      <c r="AM52" s="86">
        <v>1183.93805784759</v>
      </c>
      <c r="AO52" s="86">
        <v>7816.03996969697</v>
      </c>
      <c r="AP52" s="86">
        <v>9325.58315470755</v>
      </c>
      <c r="AQ52" s="222">
        <f t="shared" si="34"/>
        <v>0.193134015545356</v>
      </c>
      <c r="AR52" s="254">
        <f t="shared" si="35"/>
        <v>1356.08632711027</v>
      </c>
      <c r="AS52" s="254">
        <f t="shared" si="35"/>
        <v>4384.25674267331</v>
      </c>
      <c r="AT52" s="254">
        <f t="shared" si="35"/>
        <v>1809.27343319187</v>
      </c>
      <c r="AU52" s="254">
        <f t="shared" si="35"/>
        <v>1021.19505922683</v>
      </c>
      <c r="AV52" s="255">
        <f t="shared" si="36"/>
        <v>8570.81156220227</v>
      </c>
      <c r="AW52" s="254">
        <f t="shared" si="65"/>
        <v>0</v>
      </c>
      <c r="AX52" s="255">
        <f t="shared" si="37"/>
        <v>8570.81156220227</v>
      </c>
      <c r="AY52" s="222">
        <f t="shared" si="66"/>
        <v>0.0365542743801082</v>
      </c>
      <c r="AZ52" s="222">
        <f t="shared" si="67"/>
        <v>0.0686056747386266</v>
      </c>
      <c r="BA52" s="222">
        <f t="shared" si="68"/>
        <v>0.169883429356604</v>
      </c>
      <c r="BB52" s="222">
        <f t="shared" si="69"/>
        <v>0.189577270635088</v>
      </c>
      <c r="BC52" s="222">
        <f t="shared" si="70"/>
        <v>0</v>
      </c>
      <c r="BD52" s="222">
        <f t="shared" si="38"/>
        <v>0.0965670077726795</v>
      </c>
      <c r="BG52" s="17" t="s">
        <v>219</v>
      </c>
      <c r="BH52" s="252" t="s">
        <v>204</v>
      </c>
      <c r="BI52" s="256">
        <v>1403.90895725083</v>
      </c>
      <c r="BJ52" s="86">
        <v>4665.73090958904</v>
      </c>
      <c r="BK52" s="86">
        <v>2072.0052300201</v>
      </c>
      <c r="BL52" s="86">
        <v>1183.93805784759</v>
      </c>
      <c r="BN52" s="86">
        <v>353.43912975229</v>
      </c>
      <c r="BO52" s="86">
        <v>1146.80448340477</v>
      </c>
      <c r="BP52" s="86">
        <v>514.714137703671</v>
      </c>
      <c r="BQ52" s="86">
        <v>296.737628150591</v>
      </c>
      <c r="BS52" s="258">
        <f t="shared" si="39"/>
        <v>0.25175359693153</v>
      </c>
      <c r="BT52" s="258">
        <f t="shared" si="40"/>
        <v>0.245793104151774</v>
      </c>
      <c r="BU52" s="258">
        <f t="shared" si="41"/>
        <v>0.248413532092618</v>
      </c>
      <c r="BV52" s="258">
        <f t="shared" si="42"/>
        <v>0.25063610902927</v>
      </c>
      <c r="BW52" s="259">
        <f t="shared" si="43"/>
        <v>0.24788748764139</v>
      </c>
      <c r="BX52" s="258">
        <f t="shared" si="44"/>
        <v>0</v>
      </c>
      <c r="BY52" s="259">
        <f t="shared" si="45"/>
        <v>0.24788748764139</v>
      </c>
      <c r="BZ52" s="260" t="b">
        <f t="shared" si="46"/>
        <v>1</v>
      </c>
      <c r="CA52" s="252" t="s">
        <v>204</v>
      </c>
      <c r="CB52" s="256">
        <v>274.824484848485</v>
      </c>
      <c r="CC52" s="256">
        <v>927.857636363636</v>
      </c>
      <c r="CD52" s="256">
        <v>368.481484848485</v>
      </c>
      <c r="CE52" s="256">
        <v>200.315181818182</v>
      </c>
      <c r="CF52" s="256"/>
      <c r="CG52" s="86">
        <f t="shared" si="47"/>
        <v>1771.47878787879</v>
      </c>
      <c r="CH52" s="86">
        <f t="shared" si="48"/>
        <v>1771.47878787879</v>
      </c>
      <c r="CI52" s="17" t="b">
        <f t="shared" si="71"/>
        <v>1</v>
      </c>
      <c r="CJ52" s="254">
        <f t="shared" si="49"/>
        <v>341.399610599677</v>
      </c>
      <c r="CK52" s="254">
        <f t="shared" si="50"/>
        <v>1077.62007418002</v>
      </c>
      <c r="CL52" s="254">
        <f t="shared" si="51"/>
        <v>449.44800406053</v>
      </c>
      <c r="CM52" s="254">
        <f t="shared" si="52"/>
        <v>255.948356204527</v>
      </c>
      <c r="CN52" s="255">
        <f t="shared" si="53"/>
        <v>2124.41604504475</v>
      </c>
      <c r="CO52" s="254">
        <f t="shared" si="54"/>
        <v>0</v>
      </c>
      <c r="CP52" s="255">
        <f t="shared" si="55"/>
        <v>2124.41604504475</v>
      </c>
      <c r="CR52" s="18"/>
      <c r="CS52"/>
      <c r="CT52"/>
      <c r="CU52"/>
      <c r="CV52"/>
      <c r="CW52"/>
      <c r="CX52"/>
      <c r="CY52"/>
      <c r="CZ52"/>
      <c r="DA52"/>
      <c r="DB52"/>
      <c r="DC52"/>
      <c r="DD52" s="269"/>
      <c r="DE52" s="269"/>
      <c r="DF52" s="7"/>
      <c r="DG52" s="7"/>
    </row>
    <row r="53" ht="15.75" customHeight="1" spans="1:111">
      <c r="A53" s="234">
        <v>5755</v>
      </c>
      <c r="B53" s="208" t="s">
        <v>220</v>
      </c>
      <c r="C53" s="207" t="s">
        <v>19</v>
      </c>
      <c r="D53" s="209" t="s">
        <v>64</v>
      </c>
      <c r="F53" s="235" t="s">
        <v>65</v>
      </c>
      <c r="G53" s="236">
        <v>41756</v>
      </c>
      <c r="H53" s="237">
        <v>41756</v>
      </c>
      <c r="L53" s="244"/>
      <c r="M53" s="245"/>
      <c r="N53" s="244"/>
      <c r="P53" s="246">
        <f t="shared" si="0"/>
        <v>0</v>
      </c>
      <c r="Q53" s="246">
        <f t="shared" si="1"/>
        <v>0</v>
      </c>
      <c r="R53" s="210">
        <v>2075</v>
      </c>
      <c r="S53" s="220">
        <f t="shared" si="2"/>
        <v>330</v>
      </c>
      <c r="T53" s="113">
        <f t="shared" si="3"/>
        <v>0</v>
      </c>
      <c r="U53" s="113">
        <f t="shared" si="4"/>
        <v>0</v>
      </c>
      <c r="V53" s="113">
        <f t="shared" si="5"/>
        <v>0</v>
      </c>
      <c r="W53" s="113">
        <f t="shared" si="6"/>
        <v>0</v>
      </c>
      <c r="X53" s="118">
        <v>2014</v>
      </c>
      <c r="Y53" s="18" t="s">
        <v>66</v>
      </c>
      <c r="AB53" s="18" t="s">
        <v>65</v>
      </c>
      <c r="AC53" s="17" t="s">
        <v>221</v>
      </c>
      <c r="AD53" s="252" t="s">
        <v>207</v>
      </c>
      <c r="AF53" s="86">
        <v>13.1410303030303</v>
      </c>
      <c r="AG53" s="86">
        <v>49.0688787878788</v>
      </c>
      <c r="AH53" s="86">
        <v>0</v>
      </c>
      <c r="AI53" s="86">
        <v>0</v>
      </c>
      <c r="AK53" s="86">
        <v>17.821397260274</v>
      </c>
      <c r="AL53" s="86">
        <v>66.5454657534247</v>
      </c>
      <c r="AM53" s="86">
        <v>0</v>
      </c>
      <c r="AN53" s="86">
        <v>0</v>
      </c>
      <c r="AO53" s="86">
        <v>62.2099090909091</v>
      </c>
      <c r="AP53" s="86">
        <v>84.3668630136986</v>
      </c>
      <c r="AQ53" s="222">
        <f t="shared" si="34"/>
        <v>0.356164383561643</v>
      </c>
      <c r="AR53" s="254">
        <f t="shared" si="35"/>
        <v>0</v>
      </c>
      <c r="AS53" s="254">
        <f t="shared" si="35"/>
        <v>15.4812137816522</v>
      </c>
      <c r="AT53" s="254">
        <f t="shared" si="35"/>
        <v>57.8071722706517</v>
      </c>
      <c r="AU53" s="254">
        <f t="shared" si="35"/>
        <v>0</v>
      </c>
      <c r="AV53" s="255">
        <f t="shared" si="36"/>
        <v>73.2883860523039</v>
      </c>
      <c r="AW53" s="254">
        <f t="shared" si="65"/>
        <v>0</v>
      </c>
      <c r="AX53" s="255">
        <f t="shared" si="37"/>
        <v>73.2883860523039</v>
      </c>
      <c r="AY53" s="222">
        <f t="shared" si="66"/>
        <v>0</v>
      </c>
      <c r="AZ53" s="222">
        <f t="shared" si="67"/>
        <v>0.178082191780823</v>
      </c>
      <c r="BA53" s="222">
        <f t="shared" si="68"/>
        <v>0.178082191780822</v>
      </c>
      <c r="BB53" s="222">
        <f t="shared" si="69"/>
        <v>0</v>
      </c>
      <c r="BC53" s="222">
        <f t="shared" si="70"/>
        <v>0</v>
      </c>
      <c r="BD53" s="222">
        <f t="shared" si="38"/>
        <v>0.178082191780822</v>
      </c>
      <c r="BG53" s="17" t="s">
        <v>221</v>
      </c>
      <c r="BH53" s="252" t="s">
        <v>207</v>
      </c>
      <c r="BI53" s="256"/>
      <c r="BJ53" s="86">
        <v>17.821397260274</v>
      </c>
      <c r="BK53" s="86">
        <v>66.5454657534247</v>
      </c>
      <c r="BL53" s="86">
        <v>0</v>
      </c>
      <c r="BM53" s="86">
        <v>0</v>
      </c>
      <c r="BO53" s="86">
        <v>4.45727554350827</v>
      </c>
      <c r="BP53" s="86">
        <v>17.3259069949186</v>
      </c>
      <c r="BQ53" s="86">
        <v>0</v>
      </c>
      <c r="BR53" s="86">
        <v>0</v>
      </c>
      <c r="BS53" s="258">
        <f t="shared" si="39"/>
        <v>0</v>
      </c>
      <c r="BT53" s="258">
        <f t="shared" si="40"/>
        <v>0.250108085152451</v>
      </c>
      <c r="BU53" s="258">
        <f t="shared" si="41"/>
        <v>0.260361946509134</v>
      </c>
      <c r="BV53" s="258">
        <f t="shared" si="42"/>
        <v>0</v>
      </c>
      <c r="BW53" s="259">
        <f t="shared" si="43"/>
        <v>0.258195952300489</v>
      </c>
      <c r="BX53" s="258">
        <f t="shared" si="44"/>
        <v>0</v>
      </c>
      <c r="BY53" s="259">
        <f t="shared" si="45"/>
        <v>0.258195952300489</v>
      </c>
      <c r="BZ53" s="260" t="b">
        <f t="shared" si="46"/>
        <v>1</v>
      </c>
      <c r="CA53" s="252" t="s">
        <v>207</v>
      </c>
      <c r="CB53" s="256"/>
      <c r="CC53" s="256">
        <v>3.20160606060606</v>
      </c>
      <c r="CD53" s="256">
        <v>15.2741212121212</v>
      </c>
      <c r="CE53" s="256">
        <v>0</v>
      </c>
      <c r="CF53" s="256">
        <v>0</v>
      </c>
      <c r="CG53" s="86">
        <f t="shared" si="47"/>
        <v>18.4757272727273</v>
      </c>
      <c r="CH53" s="86">
        <f t="shared" si="48"/>
        <v>18.4757272727273</v>
      </c>
      <c r="CI53" s="17" t="b">
        <f t="shared" si="71"/>
        <v>1</v>
      </c>
      <c r="CJ53" s="254">
        <f t="shared" si="49"/>
        <v>0</v>
      </c>
      <c r="CK53" s="254">
        <f t="shared" si="50"/>
        <v>3.87197673476476</v>
      </c>
      <c r="CL53" s="254">
        <f t="shared" si="51"/>
        <v>15.0507878945758</v>
      </c>
      <c r="CM53" s="254">
        <f t="shared" si="52"/>
        <v>0</v>
      </c>
      <c r="CN53" s="255">
        <f t="shared" si="53"/>
        <v>18.9227646293405</v>
      </c>
      <c r="CO53" s="254">
        <f t="shared" si="54"/>
        <v>0</v>
      </c>
      <c r="CP53" s="255">
        <f t="shared" si="55"/>
        <v>18.9227646293405</v>
      </c>
      <c r="CR53" s="18"/>
      <c r="CS53"/>
      <c r="CT53"/>
      <c r="CU53"/>
      <c r="CV53"/>
      <c r="CW53"/>
      <c r="CX53"/>
      <c r="CY53"/>
      <c r="CZ53"/>
      <c r="DA53"/>
      <c r="DB53"/>
      <c r="DC53"/>
      <c r="DD53" s="269"/>
      <c r="DE53" s="269"/>
      <c r="DF53" s="7"/>
      <c r="DG53" s="7"/>
    </row>
    <row r="54" ht="15.75" customHeight="1" spans="1:111">
      <c r="A54" s="234">
        <v>5761</v>
      </c>
      <c r="B54" s="208" t="s">
        <v>222</v>
      </c>
      <c r="C54" s="207" t="s">
        <v>23</v>
      </c>
      <c r="D54" s="209" t="s">
        <v>64</v>
      </c>
      <c r="F54" s="235" t="s">
        <v>65</v>
      </c>
      <c r="G54" s="236">
        <v>41796</v>
      </c>
      <c r="H54" s="237">
        <v>41796</v>
      </c>
      <c r="L54" s="244"/>
      <c r="M54" s="245"/>
      <c r="N54" s="244"/>
      <c r="P54" s="246">
        <f t="shared" si="0"/>
        <v>0</v>
      </c>
      <c r="Q54" s="246">
        <f t="shared" si="1"/>
        <v>0</v>
      </c>
      <c r="R54" s="210">
        <v>2035</v>
      </c>
      <c r="S54" s="220">
        <f t="shared" si="2"/>
        <v>330</v>
      </c>
      <c r="T54" s="113">
        <f t="shared" si="3"/>
        <v>0</v>
      </c>
      <c r="U54" s="113">
        <f t="shared" si="4"/>
        <v>0</v>
      </c>
      <c r="V54" s="113">
        <f t="shared" si="5"/>
        <v>0</v>
      </c>
      <c r="W54" s="113">
        <f t="shared" si="6"/>
        <v>0</v>
      </c>
      <c r="X54" s="118">
        <v>2014</v>
      </c>
      <c r="Y54" s="18" t="s">
        <v>66</v>
      </c>
      <c r="AB54" s="18" t="s">
        <v>65</v>
      </c>
      <c r="AC54" s="17" t="s">
        <v>223</v>
      </c>
      <c r="AD54" s="252" t="s">
        <v>65</v>
      </c>
      <c r="AE54" s="86">
        <v>17.4871515151515</v>
      </c>
      <c r="AG54" s="86">
        <v>170.164545454545</v>
      </c>
      <c r="AH54" s="86">
        <v>508.277484848485</v>
      </c>
      <c r="AI54" s="86">
        <v>21.5240538461538</v>
      </c>
      <c r="AJ54" s="86">
        <v>18.1818465753425</v>
      </c>
      <c r="AL54" s="86">
        <v>230.771095890411</v>
      </c>
      <c r="AM54" s="86">
        <v>964.331503134161</v>
      </c>
      <c r="AN54" s="86">
        <v>102.145866977817</v>
      </c>
      <c r="AO54" s="86">
        <v>717.453235664336</v>
      </c>
      <c r="AP54" s="86">
        <v>1315.43031257773</v>
      </c>
      <c r="AQ54" s="222">
        <f t="shared" si="34"/>
        <v>0.833471851806046</v>
      </c>
      <c r="AR54" s="254">
        <f t="shared" si="35"/>
        <v>17.834499045247</v>
      </c>
      <c r="AS54" s="254">
        <f t="shared" si="35"/>
        <v>0</v>
      </c>
      <c r="AT54" s="254">
        <f t="shared" si="35"/>
        <v>200.467820672478</v>
      </c>
      <c r="AU54" s="254">
        <f t="shared" si="35"/>
        <v>736.304493991323</v>
      </c>
      <c r="AV54" s="255">
        <f t="shared" si="36"/>
        <v>954.606813709048</v>
      </c>
      <c r="AW54" s="254">
        <f t="shared" si="65"/>
        <v>61.8349604119854</v>
      </c>
      <c r="AX54" s="255">
        <f t="shared" si="37"/>
        <v>1016.44177412103</v>
      </c>
      <c r="AY54" s="222">
        <f t="shared" si="66"/>
        <v>0.0198630136986315</v>
      </c>
      <c r="AZ54" s="222">
        <f t="shared" si="67"/>
        <v>0</v>
      </c>
      <c r="BA54" s="222">
        <f t="shared" si="68"/>
        <v>0.178082191780824</v>
      </c>
      <c r="BB54" s="222">
        <f t="shared" si="69"/>
        <v>0.448627011701712</v>
      </c>
      <c r="BC54" s="222">
        <f t="shared" si="70"/>
        <v>1.87283059473645</v>
      </c>
      <c r="BD54" s="222">
        <f t="shared" si="38"/>
        <v>0.416735925903024</v>
      </c>
      <c r="BG54" s="17" t="s">
        <v>223</v>
      </c>
      <c r="BH54" s="252" t="s">
        <v>65</v>
      </c>
      <c r="BI54" s="256">
        <v>18.1818465753425</v>
      </c>
      <c r="BK54" s="86">
        <v>230.771095890411</v>
      </c>
      <c r="BL54" s="86">
        <v>964.331503134161</v>
      </c>
      <c r="BM54" s="86">
        <v>102.145866977817</v>
      </c>
      <c r="BN54" s="86">
        <v>4.45531920270164</v>
      </c>
      <c r="BP54" s="86">
        <v>58.4969081077827</v>
      </c>
      <c r="BQ54" s="86">
        <v>241.36260073625</v>
      </c>
      <c r="BR54" s="86">
        <v>23.6666834238261</v>
      </c>
      <c r="BS54" s="258">
        <f t="shared" si="39"/>
        <v>0.24504217347999</v>
      </c>
      <c r="BT54" s="258">
        <f t="shared" si="40"/>
        <v>0</v>
      </c>
      <c r="BU54" s="258">
        <f t="shared" si="41"/>
        <v>0.25348455308962</v>
      </c>
      <c r="BV54" s="258">
        <f t="shared" si="42"/>
        <v>0.250290071362183</v>
      </c>
      <c r="BW54" s="259">
        <f t="shared" si="43"/>
        <v>0.250819030236775</v>
      </c>
      <c r="BX54" s="258">
        <f t="shared" si="44"/>
        <v>0.231694968421638</v>
      </c>
      <c r="BY54" s="259">
        <f t="shared" si="45"/>
        <v>0.249334007536929</v>
      </c>
      <c r="BZ54" s="260" t="b">
        <f t="shared" si="46"/>
        <v>1</v>
      </c>
      <c r="CA54" s="252" t="s">
        <v>65</v>
      </c>
      <c r="CB54" s="256">
        <v>5.8019696969697</v>
      </c>
      <c r="CC54" s="256"/>
      <c r="CD54" s="256">
        <v>52.2496060606061</v>
      </c>
      <c r="CE54" s="256">
        <v>129.501666666667</v>
      </c>
      <c r="CF54" s="256">
        <v>2.77818461538462</v>
      </c>
      <c r="CG54" s="86">
        <f t="shared" si="47"/>
        <v>187.553242424243</v>
      </c>
      <c r="CH54" s="86">
        <f t="shared" si="48"/>
        <v>190.331427039627</v>
      </c>
      <c r="CI54" s="17" t="b">
        <f t="shared" si="71"/>
        <v>1</v>
      </c>
      <c r="CJ54" s="254">
        <f t="shared" si="49"/>
        <v>4.37020440897413</v>
      </c>
      <c r="CK54" s="254">
        <f t="shared" si="50"/>
        <v>0</v>
      </c>
      <c r="CL54" s="254">
        <f t="shared" si="51"/>
        <v>50.8154959320132</v>
      </c>
      <c r="CM54" s="254">
        <f t="shared" si="52"/>
        <v>184.289704345384</v>
      </c>
      <c r="CN54" s="255">
        <f t="shared" si="53"/>
        <v>239.475404686371</v>
      </c>
      <c r="CO54" s="254">
        <f t="shared" si="54"/>
        <v>14.3268492000082</v>
      </c>
      <c r="CP54" s="255">
        <f t="shared" si="55"/>
        <v>253.80225388638</v>
      </c>
      <c r="CR54" s="18"/>
      <c r="CS54"/>
      <c r="CT54"/>
      <c r="CU54"/>
      <c r="CV54"/>
      <c r="CW54"/>
      <c r="CX54"/>
      <c r="CY54"/>
      <c r="CZ54"/>
      <c r="DA54"/>
      <c r="DB54"/>
      <c r="DC54"/>
      <c r="DD54" s="269"/>
      <c r="DE54" s="269"/>
      <c r="DF54" s="7"/>
      <c r="DG54" s="7"/>
    </row>
    <row r="55" ht="15.75" customHeight="1" spans="1:111">
      <c r="A55" s="234">
        <v>5777</v>
      </c>
      <c r="B55" s="208" t="s">
        <v>224</v>
      </c>
      <c r="C55" s="207" t="s">
        <v>17</v>
      </c>
      <c r="D55" s="209" t="s">
        <v>64</v>
      </c>
      <c r="F55" s="235" t="s">
        <v>65</v>
      </c>
      <c r="G55" s="236">
        <v>41811</v>
      </c>
      <c r="H55" s="237">
        <v>41811</v>
      </c>
      <c r="L55" s="244"/>
      <c r="M55" s="245"/>
      <c r="N55" s="244"/>
      <c r="P55" s="246">
        <f t="shared" si="0"/>
        <v>0</v>
      </c>
      <c r="Q55" s="246">
        <f t="shared" si="1"/>
        <v>0</v>
      </c>
      <c r="R55" s="210">
        <v>2020</v>
      </c>
      <c r="S55" s="220">
        <f t="shared" si="2"/>
        <v>330</v>
      </c>
      <c r="T55" s="113">
        <f t="shared" si="3"/>
        <v>0</v>
      </c>
      <c r="U55" s="113">
        <f t="shared" si="4"/>
        <v>0</v>
      </c>
      <c r="V55" s="113">
        <f t="shared" si="5"/>
        <v>0</v>
      </c>
      <c r="W55" s="113">
        <f t="shared" si="6"/>
        <v>0</v>
      </c>
      <c r="X55" s="118">
        <v>2014</v>
      </c>
      <c r="Y55" s="18" t="s">
        <v>66</v>
      </c>
      <c r="AC55" s="17" t="s">
        <v>225</v>
      </c>
      <c r="AD55" s="252" t="s">
        <v>226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222">
        <f t="shared" si="34"/>
        <v>0</v>
      </c>
      <c r="AR55" s="254">
        <f t="shared" si="35"/>
        <v>0</v>
      </c>
      <c r="AS55" s="254">
        <f t="shared" si="35"/>
        <v>0</v>
      </c>
      <c r="AT55" s="254">
        <f t="shared" si="35"/>
        <v>0</v>
      </c>
      <c r="AU55" s="254">
        <f t="shared" si="35"/>
        <v>0</v>
      </c>
      <c r="AV55" s="255">
        <f t="shared" si="36"/>
        <v>0</v>
      </c>
      <c r="AW55" s="254">
        <f t="shared" si="65"/>
        <v>0</v>
      </c>
      <c r="AX55" s="255">
        <f t="shared" si="37"/>
        <v>0</v>
      </c>
      <c r="AY55" s="222">
        <f t="shared" si="66"/>
        <v>0</v>
      </c>
      <c r="AZ55" s="222">
        <f t="shared" si="67"/>
        <v>0</v>
      </c>
      <c r="BA55" s="222">
        <f t="shared" si="68"/>
        <v>0</v>
      </c>
      <c r="BB55" s="222">
        <f t="shared" si="69"/>
        <v>0</v>
      </c>
      <c r="BC55" s="222">
        <f t="shared" si="70"/>
        <v>0</v>
      </c>
      <c r="BD55" s="222">
        <f t="shared" si="38"/>
        <v>0</v>
      </c>
      <c r="BG55" s="17" t="s">
        <v>225</v>
      </c>
      <c r="BH55" s="252" t="s">
        <v>226</v>
      </c>
      <c r="BI55" s="25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258">
        <f t="shared" si="39"/>
        <v>0</v>
      </c>
      <c r="BT55" s="258">
        <f t="shared" si="40"/>
        <v>0</v>
      </c>
      <c r="BU55" s="258">
        <f t="shared" si="41"/>
        <v>0</v>
      </c>
      <c r="BV55" s="258">
        <f t="shared" si="42"/>
        <v>0</v>
      </c>
      <c r="BW55" s="259">
        <f t="shared" si="43"/>
        <v>0</v>
      </c>
      <c r="BX55" s="258">
        <f t="shared" si="44"/>
        <v>0</v>
      </c>
      <c r="BY55" s="259">
        <f t="shared" si="45"/>
        <v>0</v>
      </c>
      <c r="BZ55" s="260" t="b">
        <f t="shared" si="46"/>
        <v>1</v>
      </c>
      <c r="CA55" s="252" t="s">
        <v>226</v>
      </c>
      <c r="CB55" s="256">
        <v>0</v>
      </c>
      <c r="CC55" s="256">
        <v>0</v>
      </c>
      <c r="CD55" s="256">
        <v>0</v>
      </c>
      <c r="CE55" s="256">
        <v>0</v>
      </c>
      <c r="CF55" s="256">
        <v>0</v>
      </c>
      <c r="CG55" s="86">
        <f t="shared" si="47"/>
        <v>0</v>
      </c>
      <c r="CH55" s="86">
        <f t="shared" si="48"/>
        <v>0</v>
      </c>
      <c r="CI55" s="17" t="b">
        <f t="shared" si="71"/>
        <v>1</v>
      </c>
      <c r="CJ55" s="254">
        <f t="shared" si="49"/>
        <v>0</v>
      </c>
      <c r="CK55" s="254">
        <f t="shared" si="50"/>
        <v>0</v>
      </c>
      <c r="CL55" s="254">
        <f t="shared" si="51"/>
        <v>0</v>
      </c>
      <c r="CM55" s="254">
        <f t="shared" si="52"/>
        <v>0</v>
      </c>
      <c r="CN55" s="255">
        <f t="shared" si="53"/>
        <v>0</v>
      </c>
      <c r="CO55" s="254">
        <f t="shared" si="54"/>
        <v>0</v>
      </c>
      <c r="CP55" s="255">
        <f t="shared" si="55"/>
        <v>0</v>
      </c>
      <c r="CR55" s="18"/>
      <c r="CS55"/>
      <c r="CT55"/>
      <c r="CU55"/>
      <c r="CV55"/>
      <c r="CW55"/>
      <c r="CX55"/>
      <c r="CY55"/>
      <c r="CZ55"/>
      <c r="DA55"/>
      <c r="DB55"/>
      <c r="DC55"/>
      <c r="DD55" s="269"/>
      <c r="DE55" s="269"/>
      <c r="DF55" s="7"/>
      <c r="DG55" s="7"/>
    </row>
    <row r="56" ht="15.75" customHeight="1" spans="1:111">
      <c r="A56" s="234">
        <v>5778</v>
      </c>
      <c r="B56" s="208" t="s">
        <v>227</v>
      </c>
      <c r="C56" s="207" t="s">
        <v>17</v>
      </c>
      <c r="D56" s="209" t="s">
        <v>64</v>
      </c>
      <c r="F56" s="235" t="s">
        <v>65</v>
      </c>
      <c r="G56" s="236">
        <v>41811</v>
      </c>
      <c r="H56" s="237">
        <v>41811</v>
      </c>
      <c r="L56" s="244"/>
      <c r="M56" s="245"/>
      <c r="N56" s="244"/>
      <c r="P56" s="246">
        <f t="shared" si="0"/>
        <v>0</v>
      </c>
      <c r="Q56" s="246">
        <f t="shared" si="1"/>
        <v>0</v>
      </c>
      <c r="R56" s="210">
        <v>2020</v>
      </c>
      <c r="S56" s="220">
        <f t="shared" si="2"/>
        <v>330</v>
      </c>
      <c r="T56" s="113">
        <f t="shared" si="3"/>
        <v>0</v>
      </c>
      <c r="U56" s="113">
        <f t="shared" si="4"/>
        <v>0</v>
      </c>
      <c r="V56" s="113">
        <f t="shared" si="5"/>
        <v>0</v>
      </c>
      <c r="W56" s="113">
        <f t="shared" si="6"/>
        <v>0</v>
      </c>
      <c r="X56" s="118">
        <v>2014</v>
      </c>
      <c r="Y56" s="18" t="s">
        <v>66</v>
      </c>
      <c r="AB56" s="18" t="s">
        <v>65</v>
      </c>
      <c r="AC56" s="17" t="s">
        <v>228</v>
      </c>
      <c r="AD56" s="252" t="s">
        <v>215</v>
      </c>
      <c r="AE56" s="86">
        <v>10239.2486969697</v>
      </c>
      <c r="AF56" s="86">
        <v>907.955636363636</v>
      </c>
      <c r="AJ56" s="86">
        <v>10845.4092054795</v>
      </c>
      <c r="AK56" s="86">
        <v>949.924112328767</v>
      </c>
      <c r="AO56" s="86">
        <v>11147.2043333333</v>
      </c>
      <c r="AP56" s="86">
        <v>11795.3333178082</v>
      </c>
      <c r="AQ56" s="222">
        <f t="shared" si="34"/>
        <v>0.0581427383130324</v>
      </c>
      <c r="AR56" s="254">
        <f t="shared" si="35"/>
        <v>10542.3289512246</v>
      </c>
      <c r="AS56" s="254">
        <f t="shared" si="35"/>
        <v>928.939874346202</v>
      </c>
      <c r="AT56" s="254">
        <f t="shared" si="35"/>
        <v>0</v>
      </c>
      <c r="AU56" s="254">
        <f t="shared" si="35"/>
        <v>0</v>
      </c>
      <c r="AV56" s="255">
        <f t="shared" si="36"/>
        <v>11471.2688255708</v>
      </c>
      <c r="AW56" s="254">
        <f t="shared" si="65"/>
        <v>0</v>
      </c>
      <c r="AX56" s="255">
        <f t="shared" si="37"/>
        <v>11471.2688255708</v>
      </c>
      <c r="AY56" s="222">
        <f t="shared" si="66"/>
        <v>0.0295998528041024</v>
      </c>
      <c r="AZ56" s="222">
        <f t="shared" si="67"/>
        <v>0.0231115234513082</v>
      </c>
      <c r="BA56" s="222">
        <f t="shared" si="68"/>
        <v>0</v>
      </c>
      <c r="BB56" s="222">
        <f t="shared" si="69"/>
        <v>0</v>
      </c>
      <c r="BC56" s="222">
        <f t="shared" si="70"/>
        <v>0</v>
      </c>
      <c r="BD56" s="222">
        <f t="shared" si="38"/>
        <v>0.0290713691565208</v>
      </c>
      <c r="BG56" s="17" t="s">
        <v>228</v>
      </c>
      <c r="BH56" s="252" t="s">
        <v>215</v>
      </c>
      <c r="BI56" s="256">
        <v>10845.4092054795</v>
      </c>
      <c r="BJ56" s="86">
        <v>949.924112328767</v>
      </c>
      <c r="BN56" s="86">
        <v>2678.29899721301</v>
      </c>
      <c r="BO56" s="86">
        <v>229.424640883796</v>
      </c>
      <c r="BS56" s="258">
        <f t="shared" si="39"/>
        <v>0.246952323003159</v>
      </c>
      <c r="BT56" s="258">
        <f t="shared" si="40"/>
        <v>0.241518914938747</v>
      </c>
      <c r="BU56" s="258">
        <f t="shared" si="41"/>
        <v>0</v>
      </c>
      <c r="BV56" s="258">
        <f t="shared" si="42"/>
        <v>0</v>
      </c>
      <c r="BW56" s="259">
        <f t="shared" si="43"/>
        <v>0.246514749499008</v>
      </c>
      <c r="BX56" s="258">
        <f t="shared" si="44"/>
        <v>0</v>
      </c>
      <c r="BY56" s="259">
        <f t="shared" si="45"/>
        <v>0.246514749499008</v>
      </c>
      <c r="BZ56" s="260" t="b">
        <f t="shared" si="46"/>
        <v>1</v>
      </c>
      <c r="CA56" s="252" t="s">
        <v>215</v>
      </c>
      <c r="CB56" s="256">
        <v>2251.7493030303</v>
      </c>
      <c r="CC56" s="256">
        <v>191.243363636364</v>
      </c>
      <c r="CD56" s="256"/>
      <c r="CE56" s="256"/>
      <c r="CF56" s="256"/>
      <c r="CG56" s="86">
        <f t="shared" si="47"/>
        <v>2442.99266666666</v>
      </c>
      <c r="CH56" s="86">
        <f t="shared" si="48"/>
        <v>2442.99266666666</v>
      </c>
      <c r="CI56" s="17" t="b">
        <f t="shared" si="71"/>
        <v>1</v>
      </c>
      <c r="CJ56" s="254">
        <f t="shared" si="49"/>
        <v>2603.45262436837</v>
      </c>
      <c r="CK56" s="254">
        <f t="shared" si="50"/>
        <v>224.35655049543</v>
      </c>
      <c r="CL56" s="254">
        <f t="shared" si="51"/>
        <v>0</v>
      </c>
      <c r="CM56" s="254">
        <f t="shared" si="52"/>
        <v>0</v>
      </c>
      <c r="CN56" s="255">
        <f t="shared" si="53"/>
        <v>2827.8091748638</v>
      </c>
      <c r="CO56" s="254">
        <f t="shared" si="54"/>
        <v>0</v>
      </c>
      <c r="CP56" s="255">
        <f t="shared" si="55"/>
        <v>2827.8091748638</v>
      </c>
      <c r="CR56" s="18"/>
      <c r="CS56"/>
      <c r="CT56"/>
      <c r="CU56"/>
      <c r="CV56"/>
      <c r="CW56"/>
      <c r="CX56"/>
      <c r="CY56"/>
      <c r="CZ56"/>
      <c r="DA56"/>
      <c r="DB56"/>
      <c r="DC56"/>
      <c r="DD56" s="269"/>
      <c r="DE56" s="269"/>
      <c r="DF56" s="7"/>
      <c r="DG56" s="7"/>
    </row>
    <row r="57" ht="15.75" customHeight="1" spans="1:111">
      <c r="A57" s="234">
        <v>5791</v>
      </c>
      <c r="B57" s="208" t="s">
        <v>229</v>
      </c>
      <c r="C57" s="207" t="s">
        <v>17</v>
      </c>
      <c r="D57" s="209" t="s">
        <v>64</v>
      </c>
      <c r="F57" s="235" t="s">
        <v>65</v>
      </c>
      <c r="G57" s="236">
        <v>41818</v>
      </c>
      <c r="H57" s="237">
        <v>41818</v>
      </c>
      <c r="L57" s="244"/>
      <c r="M57" s="245"/>
      <c r="N57" s="244"/>
      <c r="P57" s="246">
        <f t="shared" si="0"/>
        <v>0</v>
      </c>
      <c r="Q57" s="246">
        <f t="shared" si="1"/>
        <v>0</v>
      </c>
      <c r="R57" s="210">
        <v>2013</v>
      </c>
      <c r="S57" s="220">
        <f t="shared" si="2"/>
        <v>330</v>
      </c>
      <c r="T57" s="113">
        <f t="shared" si="3"/>
        <v>0</v>
      </c>
      <c r="U57" s="113">
        <f t="shared" si="4"/>
        <v>0</v>
      </c>
      <c r="V57" s="113">
        <f t="shared" si="5"/>
        <v>0</v>
      </c>
      <c r="W57" s="113">
        <f t="shared" si="6"/>
        <v>0</v>
      </c>
      <c r="X57" s="118">
        <v>2014</v>
      </c>
      <c r="Y57" s="18" t="s">
        <v>66</v>
      </c>
      <c r="AC57" s="17" t="s">
        <v>230</v>
      </c>
      <c r="AD57" s="252" t="s">
        <v>231</v>
      </c>
      <c r="AE57" s="86">
        <v>638.865303030303</v>
      </c>
      <c r="AJ57" s="86">
        <v>866.406369863014</v>
      </c>
      <c r="AO57" s="86">
        <v>638.865303030303</v>
      </c>
      <c r="AP57" s="86">
        <v>866.406369863014</v>
      </c>
      <c r="AQ57" s="222">
        <f t="shared" si="34"/>
        <v>0.356164383561644</v>
      </c>
      <c r="AR57" s="254">
        <f t="shared" si="35"/>
        <v>752.635836446658</v>
      </c>
      <c r="AS57" s="254">
        <f t="shared" si="35"/>
        <v>0</v>
      </c>
      <c r="AT57" s="254">
        <f t="shared" si="35"/>
        <v>0</v>
      </c>
      <c r="AU57" s="254">
        <f t="shared" si="35"/>
        <v>0</v>
      </c>
      <c r="AV57" s="255">
        <f t="shared" si="36"/>
        <v>752.635836446658</v>
      </c>
      <c r="AW57" s="254">
        <f t="shared" si="65"/>
        <v>0</v>
      </c>
      <c r="AX57" s="255">
        <f t="shared" si="37"/>
        <v>752.635836446658</v>
      </c>
      <c r="AY57" s="222">
        <f t="shared" si="66"/>
        <v>0.178082191780822</v>
      </c>
      <c r="AZ57" s="222">
        <f t="shared" si="67"/>
        <v>0</v>
      </c>
      <c r="BA57" s="222">
        <f t="shared" si="68"/>
        <v>0</v>
      </c>
      <c r="BB57" s="222">
        <f t="shared" si="69"/>
        <v>0</v>
      </c>
      <c r="BC57" s="222">
        <f t="shared" si="70"/>
        <v>0</v>
      </c>
      <c r="BD57" s="222">
        <f t="shared" si="38"/>
        <v>0.178082191780822</v>
      </c>
      <c r="BG57" s="17" t="s">
        <v>230</v>
      </c>
      <c r="BH57" s="252" t="s">
        <v>231</v>
      </c>
      <c r="BI57" s="256">
        <v>866.406369863014</v>
      </c>
      <c r="BN57" s="86">
        <v>211.359794483595</v>
      </c>
      <c r="BS57" s="258">
        <f t="shared" si="39"/>
        <v>0.243949954473457</v>
      </c>
      <c r="BT57" s="258">
        <f t="shared" si="40"/>
        <v>0</v>
      </c>
      <c r="BU57" s="258">
        <f t="shared" si="41"/>
        <v>0</v>
      </c>
      <c r="BV57" s="258">
        <f t="shared" si="42"/>
        <v>0</v>
      </c>
      <c r="BW57" s="259">
        <f t="shared" si="43"/>
        <v>0.243949954473457</v>
      </c>
      <c r="BX57" s="258">
        <f t="shared" si="44"/>
        <v>0</v>
      </c>
      <c r="BY57" s="259">
        <f t="shared" si="45"/>
        <v>0.243949954473457</v>
      </c>
      <c r="BZ57" s="260" t="b">
        <f t="shared" si="46"/>
        <v>1</v>
      </c>
      <c r="CA57" s="252" t="s">
        <v>231</v>
      </c>
      <c r="CB57" s="256">
        <v>184.864818181818</v>
      </c>
      <c r="CC57" s="256"/>
      <c r="CD57" s="256"/>
      <c r="CE57" s="256"/>
      <c r="CF57" s="256"/>
      <c r="CG57" s="86">
        <f t="shared" si="47"/>
        <v>184.864818181818</v>
      </c>
      <c r="CH57" s="86">
        <f t="shared" si="48"/>
        <v>184.864818181818</v>
      </c>
      <c r="CI57" s="17" t="b">
        <f t="shared" si="71"/>
        <v>1</v>
      </c>
      <c r="CJ57" s="254">
        <f t="shared" si="49"/>
        <v>183.605478036254</v>
      </c>
      <c r="CK57" s="254">
        <f t="shared" si="50"/>
        <v>0</v>
      </c>
      <c r="CL57" s="254">
        <f t="shared" si="51"/>
        <v>0</v>
      </c>
      <c r="CM57" s="254">
        <f t="shared" si="52"/>
        <v>0</v>
      </c>
      <c r="CN57" s="255">
        <f t="shared" si="53"/>
        <v>183.605478036254</v>
      </c>
      <c r="CO57" s="254">
        <f t="shared" si="54"/>
        <v>0</v>
      </c>
      <c r="CP57" s="255">
        <f t="shared" si="55"/>
        <v>183.605478036254</v>
      </c>
      <c r="CR57" s="18"/>
      <c r="CS57"/>
      <c r="CT57"/>
      <c r="CU57"/>
      <c r="CV57"/>
      <c r="CW57"/>
      <c r="CX57"/>
      <c r="CY57"/>
      <c r="CZ57"/>
      <c r="DA57"/>
      <c r="DB57"/>
      <c r="DC57"/>
      <c r="DD57" s="269"/>
      <c r="DE57" s="269"/>
      <c r="DF57" s="7"/>
      <c r="DG57" s="7"/>
    </row>
    <row r="58" ht="15.75" customHeight="1" spans="1:111">
      <c r="A58" s="234">
        <v>5792</v>
      </c>
      <c r="B58" s="208" t="s">
        <v>232</v>
      </c>
      <c r="C58" s="207" t="s">
        <v>17</v>
      </c>
      <c r="D58" s="209" t="s">
        <v>64</v>
      </c>
      <c r="F58" s="235" t="s">
        <v>65</v>
      </c>
      <c r="G58" s="236">
        <v>41818</v>
      </c>
      <c r="H58" s="237">
        <v>41818</v>
      </c>
      <c r="L58" s="244"/>
      <c r="M58" s="245"/>
      <c r="N58" s="244"/>
      <c r="P58" s="246">
        <f t="shared" si="0"/>
        <v>0</v>
      </c>
      <c r="Q58" s="246">
        <f t="shared" si="1"/>
        <v>0</v>
      </c>
      <c r="R58" s="210">
        <v>2013</v>
      </c>
      <c r="S58" s="220">
        <f t="shared" si="2"/>
        <v>330</v>
      </c>
      <c r="T58" s="113">
        <f t="shared" si="3"/>
        <v>0</v>
      </c>
      <c r="U58" s="113">
        <f t="shared" si="4"/>
        <v>0</v>
      </c>
      <c r="V58" s="113">
        <f t="shared" si="5"/>
        <v>0</v>
      </c>
      <c r="W58" s="113">
        <f t="shared" si="6"/>
        <v>0</v>
      </c>
      <c r="X58" s="118">
        <v>2014</v>
      </c>
      <c r="Y58" s="18" t="s">
        <v>66</v>
      </c>
      <c r="AC58" s="17" t="s">
        <v>233</v>
      </c>
      <c r="AD58" s="251" t="s">
        <v>29</v>
      </c>
      <c r="AE58" s="86">
        <v>3885.62648484849</v>
      </c>
      <c r="AF58" s="86">
        <v>2768.82684848485</v>
      </c>
      <c r="AG58" s="86">
        <v>2013.66018181818</v>
      </c>
      <c r="AH58" s="86">
        <v>1179.34051515152</v>
      </c>
      <c r="AI58" s="86">
        <v>1.62623868778281</v>
      </c>
      <c r="AJ58" s="86">
        <v>5684.82740345758</v>
      </c>
      <c r="AK58" s="86">
        <v>4146.54492297853</v>
      </c>
      <c r="AL58" s="86">
        <v>3019.97914472635</v>
      </c>
      <c r="AM58" s="86">
        <v>1861.95281693286</v>
      </c>
      <c r="AN58" s="86">
        <v>34.5934781299231</v>
      </c>
      <c r="AO58" s="86">
        <v>9849.08026899081</v>
      </c>
      <c r="AP58" s="86">
        <v>14747.8977662253</v>
      </c>
      <c r="AQ58" s="222">
        <f t="shared" si="34"/>
        <v>0.497388320882925</v>
      </c>
      <c r="AR58" s="254">
        <f t="shared" si="35"/>
        <v>4785.22694415304</v>
      </c>
      <c r="AS58" s="254">
        <f t="shared" si="35"/>
        <v>3457.68588573169</v>
      </c>
      <c r="AT58" s="254">
        <f t="shared" si="35"/>
        <v>2516.81966327227</v>
      </c>
      <c r="AU58" s="254">
        <f t="shared" si="35"/>
        <v>1520.64666604219</v>
      </c>
      <c r="AV58" s="255">
        <f t="shared" si="36"/>
        <v>12280.3791591992</v>
      </c>
      <c r="AW58" s="254">
        <f t="shared" si="65"/>
        <v>18.109858408853</v>
      </c>
      <c r="AX58" s="255">
        <f t="shared" si="37"/>
        <v>12298.489017608</v>
      </c>
      <c r="AY58" s="222">
        <f t="shared" si="66"/>
        <v>0.231520055469156</v>
      </c>
      <c r="AZ58" s="222">
        <f t="shared" si="67"/>
        <v>0.248790941052813</v>
      </c>
      <c r="BA58" s="222">
        <f t="shared" si="68"/>
        <v>0.249873084841838</v>
      </c>
      <c r="BB58" s="222">
        <f t="shared" si="69"/>
        <v>0.289404244580556</v>
      </c>
      <c r="BC58" s="222">
        <f t="shared" si="70"/>
        <v>10.1360395893322</v>
      </c>
      <c r="BD58" s="222">
        <f t="shared" si="38"/>
        <v>0.24869416044146</v>
      </c>
      <c r="BG58" s="17" t="s">
        <v>233</v>
      </c>
      <c r="BH58" s="251" t="s">
        <v>29</v>
      </c>
      <c r="BI58" s="256">
        <v>5684.82740345758</v>
      </c>
      <c r="BJ58" s="86">
        <v>4146.54492297853</v>
      </c>
      <c r="BK58" s="86">
        <v>3019.97914472635</v>
      </c>
      <c r="BL58" s="86">
        <v>1861.95281693286</v>
      </c>
      <c r="BM58" s="86">
        <v>34.5934781299231</v>
      </c>
      <c r="BN58" s="86">
        <v>1561.4998890552</v>
      </c>
      <c r="BO58" s="86">
        <v>1145.05290035196</v>
      </c>
      <c r="BP58" s="86">
        <v>834.381727750502</v>
      </c>
      <c r="BQ58" s="86">
        <v>512.891743288041</v>
      </c>
      <c r="BR58" s="86">
        <v>9.22522997356579</v>
      </c>
      <c r="BS58" s="258">
        <f t="shared" si="39"/>
        <v>0.274678504417826</v>
      </c>
      <c r="BT58" s="258">
        <f t="shared" si="40"/>
        <v>0.276146266740419</v>
      </c>
      <c r="BU58" s="258">
        <f t="shared" si="41"/>
        <v>0.276287248277043</v>
      </c>
      <c r="BV58" s="258">
        <f t="shared" si="42"/>
        <v>0.275459044194746</v>
      </c>
      <c r="BW58" s="259">
        <f t="shared" si="43"/>
        <v>0.275521132511729</v>
      </c>
      <c r="BX58" s="258">
        <f t="shared" si="44"/>
        <v>0.26667541028741</v>
      </c>
      <c r="BY58" s="259">
        <f t="shared" si="45"/>
        <v>0.275500383500368</v>
      </c>
      <c r="BZ58" s="260" t="b">
        <f t="shared" si="46"/>
        <v>1</v>
      </c>
      <c r="CA58" s="251" t="s">
        <v>29</v>
      </c>
      <c r="CB58" s="256">
        <v>1238.39781818182</v>
      </c>
      <c r="CC58" s="256">
        <v>915.006757575758</v>
      </c>
      <c r="CD58" s="256">
        <v>655.896515151515</v>
      </c>
      <c r="CE58" s="256">
        <v>370.640333333333</v>
      </c>
      <c r="CF58" s="256">
        <v>0.391817496229261</v>
      </c>
      <c r="CG58" s="86">
        <f t="shared" si="47"/>
        <v>3179.94142424243</v>
      </c>
      <c r="CH58" s="86">
        <f t="shared" si="48"/>
        <v>3180.33324173865</v>
      </c>
      <c r="CI58" s="17" t="b">
        <f t="shared" si="71"/>
        <v>1</v>
      </c>
      <c r="CJ58" s="254">
        <f t="shared" si="49"/>
        <v>1314.39898031984</v>
      </c>
      <c r="CK58" s="254">
        <f t="shared" si="50"/>
        <v>954.827048905846</v>
      </c>
      <c r="CL58" s="254">
        <f t="shared" si="51"/>
        <v>695.365179175049</v>
      </c>
      <c r="CM58" s="254">
        <f t="shared" si="52"/>
        <v>418.875877185909</v>
      </c>
      <c r="CN58" s="255">
        <f t="shared" si="53"/>
        <v>3383.46708558664</v>
      </c>
      <c r="CO58" s="254">
        <f t="shared" si="54"/>
        <v>4.82945392142777</v>
      </c>
      <c r="CP58" s="255">
        <f t="shared" si="55"/>
        <v>3388.29653950807</v>
      </c>
      <c r="CR58" s="18"/>
      <c r="CS58"/>
      <c r="CT58"/>
      <c r="CU58"/>
      <c r="CV58"/>
      <c r="CW58"/>
      <c r="CX58"/>
      <c r="CY58"/>
      <c r="CZ58"/>
      <c r="DA58"/>
      <c r="DB58"/>
      <c r="DC58"/>
      <c r="DD58" s="269"/>
      <c r="DE58" s="269"/>
      <c r="DF58" s="7"/>
      <c r="DG58" s="7"/>
    </row>
    <row r="59" ht="15.75" customHeight="1" spans="1:111">
      <c r="A59" s="234">
        <v>5811</v>
      </c>
      <c r="B59" s="208" t="s">
        <v>234</v>
      </c>
      <c r="C59" s="207" t="s">
        <v>19</v>
      </c>
      <c r="D59" s="209" t="s">
        <v>64</v>
      </c>
      <c r="F59" s="235" t="s">
        <v>65</v>
      </c>
      <c r="G59" s="236">
        <v>41881</v>
      </c>
      <c r="H59" s="237">
        <v>41881</v>
      </c>
      <c r="L59" s="244"/>
      <c r="M59" s="245"/>
      <c r="N59" s="244"/>
      <c r="P59" s="246">
        <f t="shared" si="0"/>
        <v>0</v>
      </c>
      <c r="Q59" s="246">
        <f t="shared" si="1"/>
        <v>0</v>
      </c>
      <c r="R59" s="210">
        <v>1950</v>
      </c>
      <c r="S59" s="220">
        <f t="shared" si="2"/>
        <v>330</v>
      </c>
      <c r="T59" s="113">
        <f t="shared" si="3"/>
        <v>0</v>
      </c>
      <c r="U59" s="113">
        <f t="shared" si="4"/>
        <v>0</v>
      </c>
      <c r="V59" s="113">
        <f t="shared" si="5"/>
        <v>0</v>
      </c>
      <c r="W59" s="113">
        <f t="shared" si="6"/>
        <v>0</v>
      </c>
      <c r="X59" s="118">
        <v>2014</v>
      </c>
      <c r="Y59" s="18" t="s">
        <v>66</v>
      </c>
      <c r="AB59" s="18" t="s">
        <v>65</v>
      </c>
      <c r="AC59" s="17" t="s">
        <v>235</v>
      </c>
      <c r="AD59" s="252" t="s">
        <v>65</v>
      </c>
      <c r="AE59" s="86">
        <v>3371.55542424242</v>
      </c>
      <c r="AF59" s="86">
        <v>2679.98312121212</v>
      </c>
      <c r="AG59" s="86">
        <v>1731.85872727273</v>
      </c>
      <c r="AH59" s="86">
        <v>1179.34051515152</v>
      </c>
      <c r="AI59" s="86">
        <v>1.62623868778281</v>
      </c>
      <c r="AJ59" s="86">
        <v>4927.11336569087</v>
      </c>
      <c r="AK59" s="86">
        <v>4013.43338212764</v>
      </c>
      <c r="AL59" s="86">
        <v>2612.33210910991</v>
      </c>
      <c r="AM59" s="86">
        <v>1861.95281693286</v>
      </c>
      <c r="AN59" s="86">
        <v>34.5934781299231</v>
      </c>
      <c r="AO59" s="86">
        <v>8964.36402656657</v>
      </c>
      <c r="AP59" s="86">
        <v>13449.4251519912</v>
      </c>
      <c r="AQ59" s="222">
        <f t="shared" si="34"/>
        <v>0.500321173050627</v>
      </c>
      <c r="AR59" s="254">
        <f t="shared" si="35"/>
        <v>4149.33439496665</v>
      </c>
      <c r="AS59" s="254">
        <f t="shared" si="35"/>
        <v>3346.70825166988</v>
      </c>
      <c r="AT59" s="254">
        <f t="shared" si="35"/>
        <v>2172.09541819132</v>
      </c>
      <c r="AU59" s="254">
        <f t="shared" si="35"/>
        <v>1520.64666604219</v>
      </c>
      <c r="AV59" s="255">
        <f t="shared" si="36"/>
        <v>11188.78473087</v>
      </c>
      <c r="AW59" s="254">
        <f t="shared" si="65"/>
        <v>18.109858408853</v>
      </c>
      <c r="AX59" s="255">
        <f t="shared" si="37"/>
        <v>11206.8945892789</v>
      </c>
      <c r="AY59" s="222">
        <f t="shared" si="66"/>
        <v>0.230688472487143</v>
      </c>
      <c r="AZ59" s="222">
        <f t="shared" si="67"/>
        <v>0.248779600580548</v>
      </c>
      <c r="BA59" s="222">
        <f t="shared" si="68"/>
        <v>0.25419896206653</v>
      </c>
      <c r="BB59" s="222">
        <f t="shared" si="69"/>
        <v>0.289404244580556</v>
      </c>
      <c r="BC59" s="222">
        <f t="shared" si="70"/>
        <v>10.1360395893322</v>
      </c>
      <c r="BD59" s="222">
        <f t="shared" si="38"/>
        <v>0.250160586525314</v>
      </c>
      <c r="BG59" s="17" t="s">
        <v>235</v>
      </c>
      <c r="BH59" s="252" t="s">
        <v>65</v>
      </c>
      <c r="BI59" s="256">
        <v>4927.11336569087</v>
      </c>
      <c r="BJ59" s="86">
        <v>4013.43338212764</v>
      </c>
      <c r="BK59" s="86">
        <v>2612.33210910991</v>
      </c>
      <c r="BL59" s="86">
        <v>1861.95281693286</v>
      </c>
      <c r="BM59" s="86">
        <v>34.5934781299231</v>
      </c>
      <c r="BN59" s="86">
        <v>1350.77551290274</v>
      </c>
      <c r="BO59" s="86">
        <v>1108.88455559211</v>
      </c>
      <c r="BP59" s="86">
        <v>721.771710901448</v>
      </c>
      <c r="BQ59" s="86">
        <v>512.891743288041</v>
      </c>
      <c r="BR59" s="86">
        <v>9.22522997356579</v>
      </c>
      <c r="BS59" s="258">
        <f t="shared" si="39"/>
        <v>0.274151498585082</v>
      </c>
      <c r="BT59" s="258">
        <f t="shared" si="40"/>
        <v>0.276293250694062</v>
      </c>
      <c r="BU59" s="258">
        <f t="shared" si="41"/>
        <v>0.276294008860678</v>
      </c>
      <c r="BV59" s="258">
        <f t="shared" si="42"/>
        <v>0.275459044194746</v>
      </c>
      <c r="BW59" s="259">
        <f t="shared" si="43"/>
        <v>0.275390971165349</v>
      </c>
      <c r="BX59" s="258">
        <f t="shared" si="44"/>
        <v>0.26667541028741</v>
      </c>
      <c r="BY59" s="259">
        <f t="shared" si="45"/>
        <v>0.27536855373403</v>
      </c>
      <c r="BZ59" s="260" t="b">
        <f t="shared" si="46"/>
        <v>1</v>
      </c>
      <c r="CA59" s="252" t="s">
        <v>65</v>
      </c>
      <c r="CB59" s="256">
        <v>1078.20784848485</v>
      </c>
      <c r="CC59" s="256">
        <v>891.30496969697</v>
      </c>
      <c r="CD59" s="256">
        <v>563.465333333333</v>
      </c>
      <c r="CE59" s="256">
        <v>370.640333333333</v>
      </c>
      <c r="CF59" s="256">
        <v>0.391817496229261</v>
      </c>
      <c r="CG59" s="86">
        <f t="shared" si="47"/>
        <v>2903.61848484849</v>
      </c>
      <c r="CH59" s="86">
        <f t="shared" si="48"/>
        <v>2904.01030234472</v>
      </c>
      <c r="CI59" s="17" t="b">
        <f t="shared" si="71"/>
        <v>1</v>
      </c>
      <c r="CJ59" s="254">
        <f t="shared" si="49"/>
        <v>1137.54624251073</v>
      </c>
      <c r="CK59" s="254">
        <f t="shared" si="50"/>
        <v>924.672901978513</v>
      </c>
      <c r="CL59" s="254">
        <f t="shared" si="51"/>
        <v>600.136950719991</v>
      </c>
      <c r="CM59" s="254">
        <f t="shared" si="52"/>
        <v>418.875877185909</v>
      </c>
      <c r="CN59" s="255">
        <f t="shared" si="53"/>
        <v>3081.23197239515</v>
      </c>
      <c r="CO59" s="254">
        <f t="shared" si="54"/>
        <v>4.82945392142777</v>
      </c>
      <c r="CP59" s="255">
        <f t="shared" si="55"/>
        <v>3086.06142631657</v>
      </c>
      <c r="CR59" s="18"/>
      <c r="CS59"/>
      <c r="CT59"/>
      <c r="CU59"/>
      <c r="CV59"/>
      <c r="CW59"/>
      <c r="CX59"/>
      <c r="CY59"/>
      <c r="CZ59"/>
      <c r="DA59"/>
      <c r="DB59"/>
      <c r="DC59"/>
      <c r="DD59" s="269"/>
      <c r="DE59" s="269"/>
      <c r="DF59" s="7"/>
      <c r="DG59" s="7"/>
    </row>
    <row r="60" ht="15.75" customHeight="1" spans="1:111">
      <c r="A60" s="234">
        <v>5851</v>
      </c>
      <c r="B60" s="208" t="s">
        <v>236</v>
      </c>
      <c r="C60" s="207" t="s">
        <v>17</v>
      </c>
      <c r="D60" s="209" t="s">
        <v>64</v>
      </c>
      <c r="F60" s="235" t="s">
        <v>65</v>
      </c>
      <c r="G60" s="236">
        <v>41965</v>
      </c>
      <c r="H60" s="237">
        <v>41965</v>
      </c>
      <c r="L60" s="244"/>
      <c r="M60" s="245"/>
      <c r="N60" s="244"/>
      <c r="P60" s="246">
        <f t="shared" si="0"/>
        <v>0</v>
      </c>
      <c r="Q60" s="246">
        <f t="shared" si="1"/>
        <v>0</v>
      </c>
      <c r="R60" s="210">
        <v>1866</v>
      </c>
      <c r="S60" s="220">
        <f t="shared" si="2"/>
        <v>330</v>
      </c>
      <c r="T60" s="113">
        <f t="shared" si="3"/>
        <v>0</v>
      </c>
      <c r="U60" s="113">
        <f t="shared" si="4"/>
        <v>0</v>
      </c>
      <c r="V60" s="113">
        <f t="shared" si="5"/>
        <v>0</v>
      </c>
      <c r="W60" s="113">
        <f t="shared" si="6"/>
        <v>0</v>
      </c>
      <c r="X60" s="118">
        <v>2014</v>
      </c>
      <c r="Y60" s="18" t="s">
        <v>66</v>
      </c>
      <c r="AC60" s="17" t="s">
        <v>237</v>
      </c>
      <c r="AD60" s="252" t="s">
        <v>238</v>
      </c>
      <c r="AE60" s="86">
        <v>109.720606060606</v>
      </c>
      <c r="AF60" s="86">
        <v>24.0374848484848</v>
      </c>
      <c r="AG60" s="86">
        <v>0</v>
      </c>
      <c r="AJ60" s="86">
        <v>166.782779985127</v>
      </c>
      <c r="AK60" s="86">
        <v>34.7720328767123</v>
      </c>
      <c r="AL60" s="86">
        <v>0</v>
      </c>
      <c r="AO60" s="86">
        <v>133.758090909091</v>
      </c>
      <c r="AP60" s="86">
        <v>201.55481286184</v>
      </c>
      <c r="AQ60" s="222">
        <f t="shared" si="34"/>
        <v>0.506860717672976</v>
      </c>
      <c r="AR60" s="254">
        <f t="shared" si="35"/>
        <v>138.251693022867</v>
      </c>
      <c r="AS60" s="254">
        <f t="shared" si="35"/>
        <v>29.4047588625986</v>
      </c>
      <c r="AT60" s="254">
        <f t="shared" si="35"/>
        <v>0</v>
      </c>
      <c r="AU60" s="254">
        <f t="shared" si="35"/>
        <v>0</v>
      </c>
      <c r="AV60" s="255">
        <f t="shared" si="36"/>
        <v>167.656451885465</v>
      </c>
      <c r="AW60" s="254">
        <f t="shared" si="65"/>
        <v>0</v>
      </c>
      <c r="AX60" s="255">
        <f t="shared" si="37"/>
        <v>167.656451885465</v>
      </c>
      <c r="AY60" s="222">
        <f t="shared" si="66"/>
        <v>0.260033989845999</v>
      </c>
      <c r="AZ60" s="222">
        <f t="shared" si="67"/>
        <v>0.223287671232878</v>
      </c>
      <c r="BA60" s="222">
        <f t="shared" si="68"/>
        <v>0</v>
      </c>
      <c r="BB60" s="222">
        <f t="shared" si="69"/>
        <v>0</v>
      </c>
      <c r="BC60" s="222">
        <f t="shared" si="70"/>
        <v>0</v>
      </c>
      <c r="BD60" s="222">
        <f t="shared" si="38"/>
        <v>0.253430358836485</v>
      </c>
      <c r="BG60" s="17" t="s">
        <v>237</v>
      </c>
      <c r="BH60" s="252" t="s">
        <v>238</v>
      </c>
      <c r="BI60" s="256">
        <v>166.782779985127</v>
      </c>
      <c r="BJ60" s="86">
        <v>34.7720328767123</v>
      </c>
      <c r="BK60" s="86">
        <v>0</v>
      </c>
      <c r="BN60" s="86">
        <v>46.3961248526658</v>
      </c>
      <c r="BO60" s="86">
        <v>9.6814781208137</v>
      </c>
      <c r="BP60" s="86">
        <v>0</v>
      </c>
      <c r="BS60" s="258">
        <f t="shared" si="39"/>
        <v>0.278182944646943</v>
      </c>
      <c r="BT60" s="258">
        <f t="shared" si="40"/>
        <v>0.278427153084214</v>
      </c>
      <c r="BU60" s="258">
        <f t="shared" si="41"/>
        <v>0</v>
      </c>
      <c r="BV60" s="258">
        <f t="shared" si="42"/>
        <v>0</v>
      </c>
      <c r="BW60" s="259">
        <f t="shared" si="43"/>
        <v>0.27822507524005</v>
      </c>
      <c r="BX60" s="258">
        <f t="shared" si="44"/>
        <v>0</v>
      </c>
      <c r="BY60" s="259">
        <f t="shared" si="45"/>
        <v>0.27822507524005</v>
      </c>
      <c r="BZ60" s="260" t="b">
        <f t="shared" si="46"/>
        <v>1</v>
      </c>
      <c r="CA60" s="252" t="s">
        <v>238</v>
      </c>
      <c r="CB60" s="256">
        <v>33.6803636363636</v>
      </c>
      <c r="CC60" s="256">
        <v>8.10384848484848</v>
      </c>
      <c r="CD60" s="256">
        <v>0</v>
      </c>
      <c r="CE60" s="256"/>
      <c r="CF60" s="256"/>
      <c r="CG60" s="86">
        <f t="shared" si="47"/>
        <v>41.7842121212121</v>
      </c>
      <c r="CH60" s="86">
        <f t="shared" si="48"/>
        <v>41.7842121212121</v>
      </c>
      <c r="CI60" s="17" t="b">
        <f t="shared" si="71"/>
        <v>1</v>
      </c>
      <c r="CJ60" s="254">
        <f t="shared" si="49"/>
        <v>38.4592630675262</v>
      </c>
      <c r="CK60" s="254">
        <f t="shared" si="50"/>
        <v>8.18708329724113</v>
      </c>
      <c r="CL60" s="254">
        <f t="shared" si="51"/>
        <v>0</v>
      </c>
      <c r="CM60" s="254">
        <f t="shared" si="52"/>
        <v>0</v>
      </c>
      <c r="CN60" s="255">
        <f t="shared" si="53"/>
        <v>46.6463463647673</v>
      </c>
      <c r="CO60" s="254">
        <f t="shared" si="54"/>
        <v>0</v>
      </c>
      <c r="CP60" s="255">
        <f t="shared" si="55"/>
        <v>46.6463463647673</v>
      </c>
      <c r="CR60" s="18"/>
      <c r="CS60"/>
      <c r="CT60"/>
      <c r="CU60"/>
      <c r="CV60"/>
      <c r="CW60"/>
      <c r="CX60"/>
      <c r="CY60"/>
      <c r="CZ60"/>
      <c r="DA60"/>
      <c r="DB60"/>
      <c r="DC60"/>
      <c r="DD60" s="269"/>
      <c r="DE60" s="269"/>
      <c r="DF60" s="7"/>
      <c r="DG60" s="7"/>
    </row>
    <row r="61" ht="15.75" customHeight="1" spans="1:111">
      <c r="A61" s="234">
        <v>5866</v>
      </c>
      <c r="B61" s="208" t="s">
        <v>239</v>
      </c>
      <c r="C61" s="207" t="s">
        <v>19</v>
      </c>
      <c r="D61" s="209" t="s">
        <v>64</v>
      </c>
      <c r="F61" s="235" t="s">
        <v>65</v>
      </c>
      <c r="G61" s="236">
        <v>42004</v>
      </c>
      <c r="H61" s="237">
        <v>42004</v>
      </c>
      <c r="L61" s="244"/>
      <c r="M61" s="245"/>
      <c r="N61" s="244"/>
      <c r="P61" s="246">
        <f t="shared" si="0"/>
        <v>0</v>
      </c>
      <c r="Q61" s="246">
        <f t="shared" si="1"/>
        <v>0</v>
      </c>
      <c r="R61" s="210">
        <v>1827</v>
      </c>
      <c r="S61" s="220">
        <f t="shared" si="2"/>
        <v>330</v>
      </c>
      <c r="T61" s="113">
        <f t="shared" si="3"/>
        <v>0</v>
      </c>
      <c r="U61" s="113">
        <f t="shared" si="4"/>
        <v>0</v>
      </c>
      <c r="V61" s="113">
        <f t="shared" si="5"/>
        <v>0</v>
      </c>
      <c r="W61" s="113">
        <f t="shared" si="6"/>
        <v>0</v>
      </c>
      <c r="X61" s="118">
        <v>2014</v>
      </c>
      <c r="Y61" s="18" t="s">
        <v>66</v>
      </c>
      <c r="AC61" s="17" t="s">
        <v>240</v>
      </c>
      <c r="AD61" s="252" t="s">
        <v>241</v>
      </c>
      <c r="AE61" s="86">
        <v>325.85496969697</v>
      </c>
      <c r="AF61" s="86">
        <v>55.7437575757576</v>
      </c>
      <c r="AG61" s="86">
        <v>274.670303030303</v>
      </c>
      <c r="AJ61" s="86">
        <v>471.496439775454</v>
      </c>
      <c r="AK61" s="86">
        <v>80.6375452054795</v>
      </c>
      <c r="AL61" s="86">
        <v>397.331287671233</v>
      </c>
      <c r="AO61" s="86">
        <v>656.26903030303</v>
      </c>
      <c r="AP61" s="86">
        <v>949.465272652167</v>
      </c>
      <c r="AQ61" s="222">
        <f t="shared" si="34"/>
        <v>0.446762270975601</v>
      </c>
      <c r="AR61" s="254">
        <f t="shared" si="35"/>
        <v>398.675704736212</v>
      </c>
      <c r="AS61" s="254">
        <f t="shared" si="35"/>
        <v>68.1906513906185</v>
      </c>
      <c r="AT61" s="254">
        <f t="shared" si="35"/>
        <v>336.000795350768</v>
      </c>
      <c r="AU61" s="254">
        <f t="shared" si="35"/>
        <v>0</v>
      </c>
      <c r="AV61" s="255">
        <f t="shared" si="36"/>
        <v>802.867151477599</v>
      </c>
      <c r="AW61" s="254">
        <f t="shared" si="65"/>
        <v>0</v>
      </c>
      <c r="AX61" s="255">
        <f t="shared" si="37"/>
        <v>802.867151477599</v>
      </c>
      <c r="AY61" s="222">
        <f t="shared" si="66"/>
        <v>0.223475907416609</v>
      </c>
      <c r="AZ61" s="222">
        <f t="shared" si="67"/>
        <v>0.223287671232877</v>
      </c>
      <c r="BA61" s="222">
        <f t="shared" si="68"/>
        <v>0.223287671232877</v>
      </c>
      <c r="BB61" s="222">
        <f t="shared" si="69"/>
        <v>0</v>
      </c>
      <c r="BC61" s="222">
        <f t="shared" si="70"/>
        <v>0</v>
      </c>
      <c r="BD61" s="222">
        <f t="shared" si="38"/>
        <v>0.2233811354878</v>
      </c>
      <c r="BG61" s="17" t="s">
        <v>240</v>
      </c>
      <c r="BH61" s="252" t="s">
        <v>241</v>
      </c>
      <c r="BI61" s="256">
        <v>471.496439775454</v>
      </c>
      <c r="BJ61" s="86">
        <v>80.6375452054795</v>
      </c>
      <c r="BK61" s="86">
        <v>397.331287671233</v>
      </c>
      <c r="BN61" s="86">
        <v>131.300144365241</v>
      </c>
      <c r="BO61" s="86">
        <v>21.6311040494157</v>
      </c>
      <c r="BP61" s="86">
        <v>109.753051840524</v>
      </c>
      <c r="BS61" s="258">
        <f t="shared" si="39"/>
        <v>0.278475367550541</v>
      </c>
      <c r="BT61" s="258">
        <f t="shared" si="40"/>
        <v>0.268251023692445</v>
      </c>
      <c r="BU61" s="258">
        <f t="shared" si="41"/>
        <v>0.276225545900976</v>
      </c>
      <c r="BV61" s="258">
        <f t="shared" si="42"/>
        <v>0</v>
      </c>
      <c r="BW61" s="259">
        <f t="shared" si="43"/>
        <v>0.276665516708597</v>
      </c>
      <c r="BX61" s="258">
        <f t="shared" si="44"/>
        <v>0</v>
      </c>
      <c r="BY61" s="259">
        <f t="shared" si="45"/>
        <v>0.276665516708597</v>
      </c>
      <c r="BZ61" s="260" t="b">
        <f t="shared" si="46"/>
        <v>1</v>
      </c>
      <c r="CA61" s="252" t="s">
        <v>241</v>
      </c>
      <c r="CB61" s="256">
        <v>102.643363636364</v>
      </c>
      <c r="CC61" s="256">
        <v>12.6175454545455</v>
      </c>
      <c r="CD61" s="256">
        <v>90.6190909090909</v>
      </c>
      <c r="CE61" s="256"/>
      <c r="CF61" s="256"/>
      <c r="CG61" s="86">
        <f t="shared" si="47"/>
        <v>205.88</v>
      </c>
      <c r="CH61" s="86">
        <f t="shared" si="48"/>
        <v>205.88</v>
      </c>
      <c r="CI61" s="17" t="b">
        <f t="shared" si="71"/>
        <v>1</v>
      </c>
      <c r="CJ61" s="254">
        <f t="shared" si="49"/>
        <v>111.021363409888</v>
      </c>
      <c r="CK61" s="254">
        <f t="shared" si="50"/>
        <v>18.2922120417881</v>
      </c>
      <c r="CL61" s="254">
        <f t="shared" si="51"/>
        <v>92.8120031189279</v>
      </c>
      <c r="CM61" s="254">
        <f t="shared" si="52"/>
        <v>0</v>
      </c>
      <c r="CN61" s="255">
        <f t="shared" si="53"/>
        <v>222.125578570604</v>
      </c>
      <c r="CO61" s="254">
        <f t="shared" si="54"/>
        <v>0</v>
      </c>
      <c r="CP61" s="255">
        <f t="shared" si="55"/>
        <v>222.125578570604</v>
      </c>
      <c r="CR61" s="18"/>
      <c r="CS61"/>
      <c r="CT61"/>
      <c r="CU61"/>
      <c r="CV61"/>
      <c r="CW61"/>
      <c r="CX61"/>
      <c r="CY61"/>
      <c r="CZ61"/>
      <c r="DA61"/>
      <c r="DB61"/>
      <c r="DC61"/>
      <c r="DD61" s="269"/>
      <c r="DE61" s="269"/>
      <c r="DF61" s="7"/>
      <c r="DG61" s="7"/>
    </row>
    <row r="62" ht="15.75" customHeight="1" spans="1:111">
      <c r="A62" s="234">
        <v>5895</v>
      </c>
      <c r="B62" s="208" t="s">
        <v>242</v>
      </c>
      <c r="C62" s="207" t="s">
        <v>19</v>
      </c>
      <c r="D62" s="209" t="s">
        <v>64</v>
      </c>
      <c r="F62" s="235" t="s">
        <v>65</v>
      </c>
      <c r="G62" s="236">
        <v>42004</v>
      </c>
      <c r="H62" s="237">
        <v>42004</v>
      </c>
      <c r="L62" s="244"/>
      <c r="M62" s="245"/>
      <c r="N62" s="244"/>
      <c r="P62" s="246">
        <f t="shared" si="0"/>
        <v>0</v>
      </c>
      <c r="Q62" s="246">
        <f t="shared" si="1"/>
        <v>0</v>
      </c>
      <c r="R62" s="210">
        <v>1827</v>
      </c>
      <c r="S62" s="220">
        <f t="shared" si="2"/>
        <v>330</v>
      </c>
      <c r="T62" s="113">
        <f t="shared" si="3"/>
        <v>0</v>
      </c>
      <c r="U62" s="113">
        <f t="shared" si="4"/>
        <v>0</v>
      </c>
      <c r="V62" s="113">
        <f t="shared" si="5"/>
        <v>0</v>
      </c>
      <c r="W62" s="113">
        <f t="shared" si="6"/>
        <v>0</v>
      </c>
      <c r="X62" s="118">
        <v>2014</v>
      </c>
      <c r="Y62" s="18" t="s">
        <v>66</v>
      </c>
      <c r="AC62" s="17" t="s">
        <v>243</v>
      </c>
      <c r="AD62" s="252" t="s">
        <v>244</v>
      </c>
      <c r="AE62" s="86">
        <v>0</v>
      </c>
      <c r="AF62" s="86">
        <v>0</v>
      </c>
      <c r="AJ62" s="86">
        <v>0</v>
      </c>
      <c r="AK62" s="86">
        <v>0</v>
      </c>
      <c r="AO62" s="86">
        <v>0</v>
      </c>
      <c r="AP62" s="86">
        <v>0</v>
      </c>
      <c r="AQ62" s="222">
        <f t="shared" si="34"/>
        <v>0</v>
      </c>
      <c r="AR62" s="254">
        <f t="shared" si="35"/>
        <v>0</v>
      </c>
      <c r="AS62" s="254">
        <f t="shared" si="35"/>
        <v>0</v>
      </c>
      <c r="AT62" s="254">
        <f t="shared" si="35"/>
        <v>0</v>
      </c>
      <c r="AU62" s="254">
        <f t="shared" si="35"/>
        <v>0</v>
      </c>
      <c r="AV62" s="255">
        <f t="shared" si="36"/>
        <v>0</v>
      </c>
      <c r="AW62" s="254">
        <f t="shared" si="65"/>
        <v>0</v>
      </c>
      <c r="AX62" s="255">
        <f t="shared" si="37"/>
        <v>0</v>
      </c>
      <c r="AY62" s="222">
        <f t="shared" si="66"/>
        <v>0</v>
      </c>
      <c r="AZ62" s="222">
        <f t="shared" si="67"/>
        <v>0</v>
      </c>
      <c r="BA62" s="222">
        <f t="shared" si="68"/>
        <v>0</v>
      </c>
      <c r="BB62" s="222">
        <f t="shared" si="69"/>
        <v>0</v>
      </c>
      <c r="BC62" s="222">
        <f t="shared" si="70"/>
        <v>0</v>
      </c>
      <c r="BD62" s="222">
        <f t="shared" si="38"/>
        <v>0</v>
      </c>
      <c r="BG62" s="17" t="s">
        <v>243</v>
      </c>
      <c r="BH62" s="252" t="s">
        <v>244</v>
      </c>
      <c r="BI62" s="256">
        <v>0</v>
      </c>
      <c r="BJ62" s="86">
        <v>0</v>
      </c>
      <c r="BN62" s="86">
        <v>0</v>
      </c>
      <c r="BO62" s="86">
        <v>0</v>
      </c>
      <c r="BS62" s="258">
        <f t="shared" si="39"/>
        <v>0</v>
      </c>
      <c r="BT62" s="258">
        <f t="shared" si="40"/>
        <v>0</v>
      </c>
      <c r="BU62" s="258">
        <f t="shared" si="41"/>
        <v>0</v>
      </c>
      <c r="BV62" s="258">
        <f t="shared" si="42"/>
        <v>0</v>
      </c>
      <c r="BW62" s="259">
        <f t="shared" si="43"/>
        <v>0</v>
      </c>
      <c r="BX62" s="258">
        <f t="shared" si="44"/>
        <v>0</v>
      </c>
      <c r="BY62" s="259">
        <f t="shared" si="45"/>
        <v>0</v>
      </c>
      <c r="BZ62" s="260" t="b">
        <f t="shared" si="46"/>
        <v>1</v>
      </c>
      <c r="CA62" s="252" t="s">
        <v>244</v>
      </c>
      <c r="CB62" s="256">
        <v>0</v>
      </c>
      <c r="CC62" s="256">
        <v>0</v>
      </c>
      <c r="CD62" s="256"/>
      <c r="CE62" s="256"/>
      <c r="CF62" s="256"/>
      <c r="CG62" s="86">
        <f t="shared" si="47"/>
        <v>0</v>
      </c>
      <c r="CH62" s="86">
        <f t="shared" si="48"/>
        <v>0</v>
      </c>
      <c r="CI62" s="17" t="b">
        <f t="shared" si="71"/>
        <v>1</v>
      </c>
      <c r="CJ62" s="254">
        <f t="shared" si="49"/>
        <v>0</v>
      </c>
      <c r="CK62" s="254">
        <f t="shared" si="50"/>
        <v>0</v>
      </c>
      <c r="CL62" s="254">
        <f t="shared" si="51"/>
        <v>0</v>
      </c>
      <c r="CM62" s="254">
        <f t="shared" si="52"/>
        <v>0</v>
      </c>
      <c r="CN62" s="255">
        <f t="shared" si="53"/>
        <v>0</v>
      </c>
      <c r="CO62" s="254">
        <f t="shared" si="54"/>
        <v>0</v>
      </c>
      <c r="CP62" s="255">
        <f t="shared" si="55"/>
        <v>0</v>
      </c>
      <c r="CR62" s="18"/>
      <c r="CS62"/>
      <c r="CT62"/>
      <c r="CU62"/>
      <c r="CV62"/>
      <c r="CW62"/>
      <c r="CX62"/>
      <c r="CY62"/>
      <c r="CZ62"/>
      <c r="DA62"/>
      <c r="DB62"/>
      <c r="DC62"/>
      <c r="DD62" s="269"/>
      <c r="DE62" s="269"/>
      <c r="DF62" s="7"/>
      <c r="DG62" s="7"/>
    </row>
    <row r="63" ht="15.75" customHeight="1" spans="1:111">
      <c r="A63" s="234">
        <v>5934</v>
      </c>
      <c r="B63" s="208" t="s">
        <v>245</v>
      </c>
      <c r="C63" s="207" t="s">
        <v>17</v>
      </c>
      <c r="D63" s="209" t="s">
        <v>64</v>
      </c>
      <c r="F63" s="235" t="s">
        <v>65</v>
      </c>
      <c r="G63" s="236">
        <v>42154</v>
      </c>
      <c r="H63" s="237">
        <v>42154</v>
      </c>
      <c r="L63" s="244"/>
      <c r="M63" s="245"/>
      <c r="N63" s="244"/>
      <c r="P63" s="246">
        <f t="shared" si="0"/>
        <v>0</v>
      </c>
      <c r="Q63" s="246">
        <f t="shared" si="1"/>
        <v>0</v>
      </c>
      <c r="R63" s="210">
        <v>1677</v>
      </c>
      <c r="S63" s="220">
        <f t="shared" si="2"/>
        <v>330</v>
      </c>
      <c r="T63" s="113">
        <f t="shared" si="3"/>
        <v>0</v>
      </c>
      <c r="U63" s="113">
        <f t="shared" si="4"/>
        <v>0</v>
      </c>
      <c r="V63" s="113">
        <f t="shared" si="5"/>
        <v>0</v>
      </c>
      <c r="W63" s="113">
        <f t="shared" si="6"/>
        <v>0</v>
      </c>
      <c r="X63" s="118">
        <v>2015</v>
      </c>
      <c r="Y63" s="18" t="s">
        <v>66</v>
      </c>
      <c r="AC63" s="17" t="s">
        <v>246</v>
      </c>
      <c r="AD63" s="252" t="s">
        <v>247</v>
      </c>
      <c r="AE63" s="86">
        <v>78.4954848484848</v>
      </c>
      <c r="AF63" s="86">
        <v>9.06248484848485</v>
      </c>
      <c r="AG63" s="86">
        <v>7.13115151515152</v>
      </c>
      <c r="AJ63" s="86">
        <v>119.434818006132</v>
      </c>
      <c r="AK63" s="86">
        <v>17.7019627687004</v>
      </c>
      <c r="AL63" s="86">
        <v>10.3157479452055</v>
      </c>
      <c r="AO63" s="86">
        <v>94.6891212121212</v>
      </c>
      <c r="AP63" s="86">
        <v>147.452528720038</v>
      </c>
      <c r="AQ63" s="222">
        <f t="shared" si="34"/>
        <v>0.557227766320874</v>
      </c>
      <c r="AR63" s="254">
        <f t="shared" si="35"/>
        <v>98.9651514273084</v>
      </c>
      <c r="AS63" s="254">
        <f t="shared" si="35"/>
        <v>13.3822238085926</v>
      </c>
      <c r="AT63" s="254">
        <f t="shared" si="35"/>
        <v>8.72344973017851</v>
      </c>
      <c r="AU63" s="254">
        <f t="shared" si="35"/>
        <v>0</v>
      </c>
      <c r="AV63" s="255">
        <f t="shared" si="36"/>
        <v>121.07082496608</v>
      </c>
      <c r="AW63" s="254">
        <f t="shared" si="65"/>
        <v>0</v>
      </c>
      <c r="AX63" s="255">
        <f t="shared" si="37"/>
        <v>121.07082496608</v>
      </c>
      <c r="AY63" s="222">
        <f t="shared" si="66"/>
        <v>0.260775083029744</v>
      </c>
      <c r="AZ63" s="222">
        <f t="shared" si="67"/>
        <v>0.476661647696988</v>
      </c>
      <c r="BA63" s="222">
        <f t="shared" si="68"/>
        <v>0.223287671232878</v>
      </c>
      <c r="BB63" s="222">
        <f t="shared" si="69"/>
        <v>0</v>
      </c>
      <c r="BC63" s="222">
        <f t="shared" si="70"/>
        <v>0</v>
      </c>
      <c r="BD63" s="222">
        <f t="shared" si="38"/>
        <v>0.278613883160437</v>
      </c>
      <c r="BG63" s="17" t="s">
        <v>246</v>
      </c>
      <c r="BH63" s="252" t="s">
        <v>247</v>
      </c>
      <c r="BI63" s="256">
        <v>119.434818006132</v>
      </c>
      <c r="BJ63" s="86">
        <v>17.7019627687004</v>
      </c>
      <c r="BK63" s="86">
        <v>10.3157479452055</v>
      </c>
      <c r="BN63" s="86">
        <v>33.0281069345485</v>
      </c>
      <c r="BO63" s="86">
        <v>4.8557625896197</v>
      </c>
      <c r="BP63" s="86">
        <v>2.85696500852984</v>
      </c>
      <c r="BS63" s="258">
        <f t="shared" si="39"/>
        <v>0.276536670678836</v>
      </c>
      <c r="BT63" s="258">
        <f t="shared" si="40"/>
        <v>0.274306451384328</v>
      </c>
      <c r="BU63" s="258">
        <f t="shared" si="41"/>
        <v>0.276951804532766</v>
      </c>
      <c r="BV63" s="258">
        <f t="shared" si="42"/>
        <v>0</v>
      </c>
      <c r="BW63" s="259">
        <f t="shared" si="43"/>
        <v>0.276297971193502</v>
      </c>
      <c r="BX63" s="258">
        <f t="shared" si="44"/>
        <v>0</v>
      </c>
      <c r="BY63" s="259">
        <f t="shared" si="45"/>
        <v>0.276297971193502</v>
      </c>
      <c r="BZ63" s="260" t="b">
        <f t="shared" si="46"/>
        <v>1</v>
      </c>
      <c r="CA63" s="252" t="s">
        <v>247</v>
      </c>
      <c r="CB63" s="256">
        <v>23.8662424242424</v>
      </c>
      <c r="CC63" s="256">
        <v>2.98039393939394</v>
      </c>
      <c r="CD63" s="256">
        <v>1.81209090909091</v>
      </c>
      <c r="CE63" s="256"/>
      <c r="CF63" s="256"/>
      <c r="CG63" s="86">
        <f t="shared" si="47"/>
        <v>28.6587272727273</v>
      </c>
      <c r="CH63" s="86">
        <f t="shared" si="48"/>
        <v>28.6587272727273</v>
      </c>
      <c r="CI63" s="17" t="b">
        <f t="shared" si="71"/>
        <v>1</v>
      </c>
      <c r="CJ63" s="254">
        <f t="shared" si="49"/>
        <v>27.3674934889348</v>
      </c>
      <c r="CK63" s="254">
        <f t="shared" si="50"/>
        <v>3.67083032456591</v>
      </c>
      <c r="CL63" s="254">
        <f t="shared" si="51"/>
        <v>2.41597514452381</v>
      </c>
      <c r="CM63" s="254">
        <f t="shared" si="52"/>
        <v>0</v>
      </c>
      <c r="CN63" s="255">
        <f t="shared" si="53"/>
        <v>33.4542989580245</v>
      </c>
      <c r="CO63" s="254">
        <f t="shared" si="54"/>
        <v>0</v>
      </c>
      <c r="CP63" s="255">
        <f t="shared" si="55"/>
        <v>33.4542989580245</v>
      </c>
      <c r="CR63" s="18"/>
      <c r="CS63"/>
      <c r="CT63"/>
      <c r="CU63"/>
      <c r="CV63"/>
      <c r="CW63"/>
      <c r="CX63"/>
      <c r="CY63"/>
      <c r="CZ63"/>
      <c r="DA63"/>
      <c r="DB63"/>
      <c r="DC63"/>
      <c r="DD63" s="269"/>
      <c r="DE63" s="269"/>
      <c r="DF63" s="7"/>
      <c r="DG63" s="7"/>
    </row>
    <row r="64" ht="15.75" customHeight="1" spans="1:111">
      <c r="A64" s="234">
        <v>5936</v>
      </c>
      <c r="B64" s="208" t="s">
        <v>248</v>
      </c>
      <c r="C64" s="207" t="s">
        <v>17</v>
      </c>
      <c r="D64" s="209" t="s">
        <v>64</v>
      </c>
      <c r="F64" s="235" t="s">
        <v>65</v>
      </c>
      <c r="G64" s="236">
        <v>42112</v>
      </c>
      <c r="H64" s="237">
        <v>42112</v>
      </c>
      <c r="L64" s="244"/>
      <c r="M64" s="245"/>
      <c r="N64" s="244"/>
      <c r="P64" s="246">
        <f t="shared" si="0"/>
        <v>0</v>
      </c>
      <c r="Q64" s="246">
        <f t="shared" si="1"/>
        <v>0</v>
      </c>
      <c r="R64" s="210">
        <v>1719</v>
      </c>
      <c r="S64" s="220">
        <f t="shared" si="2"/>
        <v>330</v>
      </c>
      <c r="T64" s="113">
        <f t="shared" si="3"/>
        <v>0</v>
      </c>
      <c r="U64" s="113">
        <f t="shared" si="4"/>
        <v>0</v>
      </c>
      <c r="V64" s="113">
        <f t="shared" si="5"/>
        <v>0</v>
      </c>
      <c r="W64" s="113">
        <f t="shared" si="6"/>
        <v>0</v>
      </c>
      <c r="X64" s="118">
        <v>2015</v>
      </c>
      <c r="Y64" s="18" t="s">
        <v>66</v>
      </c>
      <c r="AC64" s="17" t="s">
        <v>249</v>
      </c>
      <c r="AD64" s="251" t="s">
        <v>31</v>
      </c>
      <c r="AE64" s="86">
        <v>126.565333333333</v>
      </c>
      <c r="AF64" s="86">
        <v>1200.20409090909</v>
      </c>
      <c r="AG64" s="86">
        <v>298.046545454545</v>
      </c>
      <c r="AH64" s="86">
        <v>93.0981818181818</v>
      </c>
      <c r="AI64" s="86">
        <v>0</v>
      </c>
      <c r="AJ64" s="86">
        <v>174.526878710828</v>
      </c>
      <c r="AK64" s="86">
        <v>1648.4345098343</v>
      </c>
      <c r="AL64" s="86">
        <v>430.58614122434</v>
      </c>
      <c r="AM64" s="86">
        <v>150.88913701099</v>
      </c>
      <c r="AN64" s="86">
        <v>0</v>
      </c>
      <c r="AO64" s="86">
        <v>1717.91415151515</v>
      </c>
      <c r="AP64" s="86">
        <v>2404.43666678045</v>
      </c>
      <c r="AQ64" s="222">
        <f t="shared" si="34"/>
        <v>0.399625624283849</v>
      </c>
      <c r="AR64" s="254">
        <f t="shared" si="35"/>
        <v>150.54610602208</v>
      </c>
      <c r="AS64" s="254">
        <f t="shared" si="35"/>
        <v>1424.31930037169</v>
      </c>
      <c r="AT64" s="254">
        <f t="shared" si="35"/>
        <v>364.316343339442</v>
      </c>
      <c r="AU64" s="254">
        <f t="shared" si="35"/>
        <v>121.993659414586</v>
      </c>
      <c r="AV64" s="255">
        <f t="shared" si="36"/>
        <v>2061.1754091478</v>
      </c>
      <c r="AW64" s="254">
        <f t="shared" si="65"/>
        <v>0</v>
      </c>
      <c r="AX64" s="255">
        <f t="shared" si="37"/>
        <v>2061.1754091478</v>
      </c>
      <c r="AY64" s="222">
        <f t="shared" si="66"/>
        <v>0.189473468422745</v>
      </c>
      <c r="AZ64" s="222">
        <f t="shared" si="67"/>
        <v>0.186730916150144</v>
      </c>
      <c r="BA64" s="222">
        <f t="shared" si="68"/>
        <v>0.222347143074014</v>
      </c>
      <c r="BB64" s="222">
        <f t="shared" si="69"/>
        <v>0.310376390087147</v>
      </c>
      <c r="BC64" s="222">
        <f t="shared" si="70"/>
        <v>0</v>
      </c>
      <c r="BD64" s="222">
        <f t="shared" si="38"/>
        <v>0.199812812141926</v>
      </c>
      <c r="BG64" s="17" t="s">
        <v>249</v>
      </c>
      <c r="BH64" s="251" t="s">
        <v>31</v>
      </c>
      <c r="BI64" s="256">
        <v>174.526878710828</v>
      </c>
      <c r="BJ64" s="86">
        <v>1648.4345098343</v>
      </c>
      <c r="BK64" s="86">
        <v>430.58614122434</v>
      </c>
      <c r="BL64" s="86">
        <v>150.88913701099</v>
      </c>
      <c r="BM64" s="86">
        <v>0</v>
      </c>
      <c r="BN64" s="86">
        <v>47.4898818364548</v>
      </c>
      <c r="BO64" s="86">
        <v>453.862662699575</v>
      </c>
      <c r="BP64" s="86">
        <v>118.600111161585</v>
      </c>
      <c r="BQ64" s="86">
        <v>41.7167815189152</v>
      </c>
      <c r="BR64" s="86">
        <v>0</v>
      </c>
      <c r="BS64" s="258">
        <f t="shared" si="39"/>
        <v>0.27210640668788</v>
      </c>
      <c r="BT64" s="258">
        <f t="shared" si="40"/>
        <v>0.275329508082913</v>
      </c>
      <c r="BU64" s="258">
        <f t="shared" si="41"/>
        <v>0.275438756167011</v>
      </c>
      <c r="BV64" s="258">
        <f t="shared" si="42"/>
        <v>0.276473060588031</v>
      </c>
      <c r="BW64" s="259">
        <f t="shared" si="43"/>
        <v>0.275186885293388</v>
      </c>
      <c r="BX64" s="258">
        <f t="shared" si="44"/>
        <v>0</v>
      </c>
      <c r="BY64" s="259">
        <f t="shared" si="45"/>
        <v>0.275186885293388</v>
      </c>
      <c r="BZ64" s="260" t="b">
        <f t="shared" si="46"/>
        <v>1</v>
      </c>
      <c r="CA64" s="251" t="s">
        <v>31</v>
      </c>
      <c r="CB64" s="256">
        <v>25.2967878787879</v>
      </c>
      <c r="CC64" s="256">
        <v>357.593575757576</v>
      </c>
      <c r="CD64" s="256">
        <v>91.5705151515152</v>
      </c>
      <c r="CE64" s="256">
        <v>24.0172727272727</v>
      </c>
      <c r="CF64" s="256">
        <v>0</v>
      </c>
      <c r="CG64" s="86">
        <f t="shared" si="47"/>
        <v>498.478151515152</v>
      </c>
      <c r="CH64" s="86">
        <f t="shared" si="48"/>
        <v>498.478151515152</v>
      </c>
      <c r="CI64" s="17" t="b">
        <f t="shared" si="71"/>
        <v>1</v>
      </c>
      <c r="CJ64" s="254">
        <f t="shared" si="49"/>
        <v>40.9645599505209</v>
      </c>
      <c r="CK64" s="254">
        <f t="shared" si="50"/>
        <v>392.157132324337</v>
      </c>
      <c r="CL64" s="254">
        <f t="shared" si="51"/>
        <v>100.34684046073</v>
      </c>
      <c r="CM64" s="254">
        <f t="shared" si="52"/>
        <v>33.7279603906845</v>
      </c>
      <c r="CN64" s="255">
        <f t="shared" si="53"/>
        <v>567.196493126272</v>
      </c>
      <c r="CO64" s="254">
        <f t="shared" si="54"/>
        <v>0</v>
      </c>
      <c r="CP64" s="255">
        <f t="shared" si="55"/>
        <v>567.196493126272</v>
      </c>
      <c r="CR64" s="18"/>
      <c r="CS64"/>
      <c r="CT64"/>
      <c r="CU64"/>
      <c r="CV64"/>
      <c r="CW64"/>
      <c r="CX64"/>
      <c r="CY64"/>
      <c r="CZ64"/>
      <c r="DA64"/>
      <c r="DB64"/>
      <c r="DC64"/>
      <c r="DD64" s="269"/>
      <c r="DE64" s="269"/>
      <c r="DF64" s="7"/>
      <c r="DG64" s="7"/>
    </row>
    <row r="65" ht="15.75" customHeight="1" spans="1:111">
      <c r="A65" s="234">
        <v>5940</v>
      </c>
      <c r="B65" s="208" t="s">
        <v>250</v>
      </c>
      <c r="C65" s="207" t="s">
        <v>25</v>
      </c>
      <c r="D65" s="209" t="s">
        <v>64</v>
      </c>
      <c r="F65" s="235" t="s">
        <v>204</v>
      </c>
      <c r="G65" s="236">
        <v>42170</v>
      </c>
      <c r="H65" s="237">
        <v>42170</v>
      </c>
      <c r="L65" s="244"/>
      <c r="M65" s="245"/>
      <c r="N65" s="244"/>
      <c r="P65" s="246">
        <f t="shared" si="0"/>
        <v>0</v>
      </c>
      <c r="Q65" s="246">
        <f t="shared" si="1"/>
        <v>0</v>
      </c>
      <c r="R65" s="210">
        <v>1661</v>
      </c>
      <c r="S65" s="220">
        <f t="shared" si="2"/>
        <v>330</v>
      </c>
      <c r="T65" s="113">
        <f t="shared" si="3"/>
        <v>0</v>
      </c>
      <c r="U65" s="113">
        <f t="shared" si="4"/>
        <v>0</v>
      </c>
      <c r="V65" s="113">
        <f t="shared" si="5"/>
        <v>0</v>
      </c>
      <c r="W65" s="113">
        <f t="shared" si="6"/>
        <v>0</v>
      </c>
      <c r="X65" s="118">
        <v>2015</v>
      </c>
      <c r="Y65" s="18" t="s">
        <v>66</v>
      </c>
      <c r="AB65" s="18" t="s">
        <v>65</v>
      </c>
      <c r="AC65" s="17" t="s">
        <v>251</v>
      </c>
      <c r="AD65" s="252" t="s">
        <v>65</v>
      </c>
      <c r="AF65" s="86">
        <v>1109.79575757576</v>
      </c>
      <c r="AG65" s="86">
        <v>298.046545454545</v>
      </c>
      <c r="AH65" s="86">
        <v>54.2709393939394</v>
      </c>
      <c r="AI65" s="86">
        <v>0</v>
      </c>
      <c r="AK65" s="86">
        <v>1511.86884463141</v>
      </c>
      <c r="AL65" s="86">
        <v>430.58614122434</v>
      </c>
      <c r="AM65" s="86">
        <v>92.4582082864885</v>
      </c>
      <c r="AN65" s="86">
        <v>0</v>
      </c>
      <c r="AO65" s="86">
        <v>1462.11324242424</v>
      </c>
      <c r="AP65" s="86">
        <v>2034.91319414224</v>
      </c>
      <c r="AQ65" s="222">
        <f t="shared" si="34"/>
        <v>0.39176168787602</v>
      </c>
      <c r="AR65" s="254">
        <f t="shared" si="35"/>
        <v>0</v>
      </c>
      <c r="AS65" s="254">
        <f t="shared" si="35"/>
        <v>1310.83230110358</v>
      </c>
      <c r="AT65" s="254">
        <f t="shared" si="35"/>
        <v>364.316343339442</v>
      </c>
      <c r="AU65" s="254">
        <f t="shared" si="35"/>
        <v>73.3645738402139</v>
      </c>
      <c r="AV65" s="255">
        <f t="shared" si="36"/>
        <v>1748.51321828324</v>
      </c>
      <c r="AW65" s="254">
        <f t="shared" si="65"/>
        <v>0</v>
      </c>
      <c r="AX65" s="255">
        <f t="shared" si="37"/>
        <v>1748.51321828324</v>
      </c>
      <c r="AY65" s="222">
        <f t="shared" si="66"/>
        <v>0</v>
      </c>
      <c r="AZ65" s="222">
        <f t="shared" si="67"/>
        <v>0.181147334683428</v>
      </c>
      <c r="BA65" s="222">
        <f t="shared" si="68"/>
        <v>0.222347143074014</v>
      </c>
      <c r="BB65" s="222">
        <f t="shared" si="69"/>
        <v>0.351820599744525</v>
      </c>
      <c r="BC65" s="222">
        <f t="shared" si="70"/>
        <v>0</v>
      </c>
      <c r="BD65" s="222">
        <f t="shared" si="38"/>
        <v>0.195880843938011</v>
      </c>
      <c r="BG65" s="17" t="s">
        <v>251</v>
      </c>
      <c r="BH65" s="252" t="s">
        <v>65</v>
      </c>
      <c r="BI65" s="256"/>
      <c r="BJ65" s="86">
        <v>1511.86884463141</v>
      </c>
      <c r="BK65" s="86">
        <v>430.58614122434</v>
      </c>
      <c r="BL65" s="86">
        <v>92.4582082864885</v>
      </c>
      <c r="BM65" s="86">
        <v>0</v>
      </c>
      <c r="BO65" s="86">
        <v>417.645824234417</v>
      </c>
      <c r="BP65" s="86">
        <v>118.600111161585</v>
      </c>
      <c r="BQ65" s="86">
        <v>25.4815761218821</v>
      </c>
      <c r="BR65" s="86">
        <v>0</v>
      </c>
      <c r="BS65" s="258">
        <f t="shared" si="39"/>
        <v>0</v>
      </c>
      <c r="BT65" s="258">
        <f t="shared" si="40"/>
        <v>0.276244745513119</v>
      </c>
      <c r="BU65" s="258">
        <f t="shared" si="41"/>
        <v>0.275438756167011</v>
      </c>
      <c r="BV65" s="258">
        <f t="shared" si="42"/>
        <v>0.275601015790027</v>
      </c>
      <c r="BW65" s="259">
        <f t="shared" si="43"/>
        <v>0.276044950288243</v>
      </c>
      <c r="BX65" s="258">
        <f t="shared" si="44"/>
        <v>0</v>
      </c>
      <c r="BY65" s="259">
        <f t="shared" si="45"/>
        <v>0.276044950288243</v>
      </c>
      <c r="BZ65" s="260" t="b">
        <f t="shared" si="46"/>
        <v>1</v>
      </c>
      <c r="CA65" s="252" t="s">
        <v>65</v>
      </c>
      <c r="CB65" s="256"/>
      <c r="CC65" s="256">
        <v>339.683</v>
      </c>
      <c r="CD65" s="256">
        <v>91.5705151515152</v>
      </c>
      <c r="CE65" s="256">
        <v>15.7703939393939</v>
      </c>
      <c r="CF65" s="256">
        <v>0</v>
      </c>
      <c r="CG65" s="86">
        <f t="shared" si="47"/>
        <v>447.023909090909</v>
      </c>
      <c r="CH65" s="86">
        <f t="shared" si="48"/>
        <v>447.023909090909</v>
      </c>
      <c r="CI65" s="17" t="b">
        <f t="shared" si="71"/>
        <v>1</v>
      </c>
      <c r="CJ65" s="254">
        <f t="shared" si="49"/>
        <v>0</v>
      </c>
      <c r="CK65" s="254">
        <f t="shared" si="50"/>
        <v>362.110535428736</v>
      </c>
      <c r="CL65" s="254">
        <f t="shared" si="51"/>
        <v>100.34684046073</v>
      </c>
      <c r="CM65" s="254">
        <f t="shared" si="52"/>
        <v>20.2193510733654</v>
      </c>
      <c r="CN65" s="255">
        <f t="shared" si="53"/>
        <v>482.676726962831</v>
      </c>
      <c r="CO65" s="254">
        <f t="shared" si="54"/>
        <v>0</v>
      </c>
      <c r="CP65" s="255">
        <f t="shared" si="55"/>
        <v>482.676726962831</v>
      </c>
      <c r="CR65" s="18"/>
      <c r="CS65"/>
      <c r="CT65"/>
      <c r="CU65"/>
      <c r="CV65"/>
      <c r="CW65"/>
      <c r="CX65"/>
      <c r="CY65"/>
      <c r="CZ65"/>
      <c r="DA65"/>
      <c r="DB65"/>
      <c r="DC65"/>
      <c r="DD65" s="269"/>
      <c r="DE65" s="269"/>
      <c r="DF65" s="7"/>
      <c r="DG65" s="7"/>
    </row>
    <row r="66" ht="15.75" customHeight="1" spans="1:111">
      <c r="A66" s="234">
        <v>5975</v>
      </c>
      <c r="B66" s="208" t="s">
        <v>252</v>
      </c>
      <c r="C66" s="207" t="s">
        <v>17</v>
      </c>
      <c r="D66" s="209" t="s">
        <v>64</v>
      </c>
      <c r="F66" s="235" t="s">
        <v>65</v>
      </c>
      <c r="G66" s="236">
        <v>42163</v>
      </c>
      <c r="H66" s="237">
        <v>42163</v>
      </c>
      <c r="L66" s="244"/>
      <c r="M66" s="245"/>
      <c r="N66" s="244"/>
      <c r="P66" s="246">
        <f t="shared" si="0"/>
        <v>0</v>
      </c>
      <c r="Q66" s="246">
        <f t="shared" si="1"/>
        <v>0</v>
      </c>
      <c r="R66" s="210">
        <v>1668</v>
      </c>
      <c r="S66" s="220">
        <f t="shared" si="2"/>
        <v>330</v>
      </c>
      <c r="T66" s="113">
        <f t="shared" si="3"/>
        <v>0</v>
      </c>
      <c r="U66" s="113">
        <f t="shared" si="4"/>
        <v>0</v>
      </c>
      <c r="V66" s="113">
        <f t="shared" si="5"/>
        <v>0</v>
      </c>
      <c r="W66" s="113">
        <f t="shared" si="6"/>
        <v>0</v>
      </c>
      <c r="X66" s="118">
        <v>2015</v>
      </c>
      <c r="Y66" s="18" t="s">
        <v>66</v>
      </c>
      <c r="AC66" s="17" t="s">
        <v>253</v>
      </c>
      <c r="AD66" s="252" t="s">
        <v>254</v>
      </c>
      <c r="AE66" s="86">
        <v>126.565333333333</v>
      </c>
      <c r="AF66" s="86">
        <v>90.4083333333333</v>
      </c>
      <c r="AH66" s="86">
        <v>38.8272424242424</v>
      </c>
      <c r="AI66" s="86">
        <v>0</v>
      </c>
      <c r="AJ66" s="86">
        <v>174.526878710828</v>
      </c>
      <c r="AK66" s="86">
        <v>136.565665202881</v>
      </c>
      <c r="AM66" s="86">
        <v>58.4309287245019</v>
      </c>
      <c r="AN66" s="86">
        <v>0</v>
      </c>
      <c r="AO66" s="86">
        <v>255.800909090909</v>
      </c>
      <c r="AP66" s="86">
        <v>369.523472638211</v>
      </c>
      <c r="AQ66" s="222">
        <f t="shared" si="34"/>
        <v>0.444574508947059</v>
      </c>
      <c r="AR66" s="254">
        <f t="shared" si="35"/>
        <v>150.54610602208</v>
      </c>
      <c r="AS66" s="254">
        <f t="shared" si="35"/>
        <v>113.486999268107</v>
      </c>
      <c r="AT66" s="254">
        <f t="shared" si="35"/>
        <v>0</v>
      </c>
      <c r="AU66" s="254">
        <f t="shared" si="35"/>
        <v>48.6290855743721</v>
      </c>
      <c r="AV66" s="255">
        <f t="shared" si="36"/>
        <v>312.66219086456</v>
      </c>
      <c r="AW66" s="254">
        <f t="shared" si="65"/>
        <v>0</v>
      </c>
      <c r="AX66" s="255">
        <f t="shared" si="37"/>
        <v>312.66219086456</v>
      </c>
      <c r="AY66" s="222">
        <f t="shared" si="66"/>
        <v>0.189473468422745</v>
      </c>
      <c r="AZ66" s="222">
        <f t="shared" si="67"/>
        <v>0.25527144549478</v>
      </c>
      <c r="BA66" s="222">
        <f t="shared" si="68"/>
        <v>0</v>
      </c>
      <c r="BB66" s="222">
        <f t="shared" si="69"/>
        <v>0.252447573871736</v>
      </c>
      <c r="BC66" s="222">
        <f t="shared" si="70"/>
        <v>0</v>
      </c>
      <c r="BD66" s="222">
        <f t="shared" si="38"/>
        <v>0.222287254473529</v>
      </c>
      <c r="BG66" s="17" t="s">
        <v>253</v>
      </c>
      <c r="BH66" s="252" t="s">
        <v>254</v>
      </c>
      <c r="BI66" s="256">
        <v>174.526878710828</v>
      </c>
      <c r="BJ66" s="86">
        <v>136.565665202881</v>
      </c>
      <c r="BL66" s="86">
        <v>58.4309287245019</v>
      </c>
      <c r="BM66" s="86">
        <v>0</v>
      </c>
      <c r="BN66" s="86">
        <v>47.4898818364548</v>
      </c>
      <c r="BO66" s="86">
        <v>36.2168384651579</v>
      </c>
      <c r="BQ66" s="86">
        <v>16.2352053970332</v>
      </c>
      <c r="BR66" s="86">
        <v>0</v>
      </c>
      <c r="BS66" s="258">
        <f t="shared" si="39"/>
        <v>0.27210640668788</v>
      </c>
      <c r="BT66" s="258">
        <f t="shared" si="40"/>
        <v>0.265197247136419</v>
      </c>
      <c r="BU66" s="258">
        <f t="shared" si="41"/>
        <v>0</v>
      </c>
      <c r="BV66" s="258">
        <f t="shared" si="42"/>
        <v>0.277852941095309</v>
      </c>
      <c r="BW66" s="259">
        <f t="shared" si="43"/>
        <v>0.270461643437996</v>
      </c>
      <c r="BX66" s="258">
        <f t="shared" si="44"/>
        <v>0</v>
      </c>
      <c r="BY66" s="259">
        <f t="shared" si="45"/>
        <v>0.270461643437996</v>
      </c>
      <c r="BZ66" s="260" t="b">
        <f t="shared" si="46"/>
        <v>1</v>
      </c>
      <c r="CA66" s="252" t="s">
        <v>254</v>
      </c>
      <c r="CB66" s="256">
        <v>25.2967878787879</v>
      </c>
      <c r="CC66" s="256">
        <v>17.9105757575758</v>
      </c>
      <c r="CD66" s="256"/>
      <c r="CE66" s="256">
        <v>8.24687878787879</v>
      </c>
      <c r="CF66" s="256">
        <v>0</v>
      </c>
      <c r="CG66" s="86">
        <f t="shared" si="47"/>
        <v>51.4542424242425</v>
      </c>
      <c r="CH66" s="86">
        <f t="shared" si="48"/>
        <v>51.4542424242425</v>
      </c>
      <c r="CI66" s="17" t="b">
        <f t="shared" si="71"/>
        <v>1</v>
      </c>
      <c r="CJ66" s="254">
        <f t="shared" si="49"/>
        <v>40.9645599505209</v>
      </c>
      <c r="CK66" s="254">
        <f t="shared" si="50"/>
        <v>30.0964397916748</v>
      </c>
      <c r="CL66" s="254">
        <f t="shared" si="51"/>
        <v>0</v>
      </c>
      <c r="CM66" s="254">
        <f t="shared" si="52"/>
        <v>13.5117344496147</v>
      </c>
      <c r="CN66" s="255">
        <f t="shared" si="53"/>
        <v>84.5727341918105</v>
      </c>
      <c r="CO66" s="254">
        <f t="shared" si="54"/>
        <v>0</v>
      </c>
      <c r="CP66" s="255">
        <f t="shared" si="55"/>
        <v>84.5727341918105</v>
      </c>
      <c r="CR66" s="18"/>
      <c r="CS66"/>
      <c r="CT66"/>
      <c r="CU66"/>
      <c r="CV66"/>
      <c r="CW66"/>
      <c r="CX66"/>
      <c r="CY66"/>
      <c r="CZ66"/>
      <c r="DA66"/>
      <c r="DB66"/>
      <c r="DC66"/>
      <c r="DD66" s="269"/>
      <c r="DE66" s="269"/>
      <c r="DF66" s="7"/>
      <c r="DG66" s="7"/>
    </row>
    <row r="67" ht="15.75" customHeight="1" spans="1:111">
      <c r="A67" s="234">
        <v>5981</v>
      </c>
      <c r="B67" s="208" t="s">
        <v>255</v>
      </c>
      <c r="C67" s="207" t="s">
        <v>19</v>
      </c>
      <c r="D67" s="209" t="s">
        <v>64</v>
      </c>
      <c r="F67" s="235" t="s">
        <v>65</v>
      </c>
      <c r="G67" s="236">
        <v>42182</v>
      </c>
      <c r="H67" s="237">
        <v>42182</v>
      </c>
      <c r="L67" s="244"/>
      <c r="M67" s="245"/>
      <c r="N67" s="244"/>
      <c r="P67" s="246">
        <f t="shared" ref="P67:P130" si="72">IFERROR(L67/O67-1,0)</f>
        <v>0</v>
      </c>
      <c r="Q67" s="246">
        <f t="shared" ref="Q67:Q130" si="73">IFERROR(N67/O67-1,0)</f>
        <v>0</v>
      </c>
      <c r="R67" s="210">
        <v>1649</v>
      </c>
      <c r="S67" s="220">
        <f t="shared" ref="S67:S130" si="74">MIN(R67-35,365-35)</f>
        <v>330</v>
      </c>
      <c r="T67" s="113">
        <f t="shared" ref="T67:T130" si="75">IFERROR(I67/365,0)</f>
        <v>0</v>
      </c>
      <c r="U67" s="113">
        <f t="shared" ref="U67:U130" si="76">IFERROR(K67/365,0)</f>
        <v>0</v>
      </c>
      <c r="V67" s="113">
        <f t="shared" ref="V67:V130" si="77">L67/S67</f>
        <v>0</v>
      </c>
      <c r="W67" s="113">
        <f t="shared" ref="W67:W130" si="78">N67/S67</f>
        <v>0</v>
      </c>
      <c r="X67" s="118">
        <v>2015</v>
      </c>
      <c r="Y67" s="18" t="s">
        <v>66</v>
      </c>
      <c r="AC67" s="17" t="s">
        <v>256</v>
      </c>
      <c r="AD67" s="251" t="s">
        <v>33</v>
      </c>
      <c r="AE67" s="86">
        <v>3388.94651515151</v>
      </c>
      <c r="AF67" s="86">
        <v>719.791333333333</v>
      </c>
      <c r="AG67" s="86">
        <v>311.517454545455</v>
      </c>
      <c r="AH67" s="86">
        <v>412.855696969697</v>
      </c>
      <c r="AI67" s="86">
        <v>72.2744793856544</v>
      </c>
      <c r="AJ67" s="86">
        <v>6829.69203494261</v>
      </c>
      <c r="AK67" s="86">
        <v>1313.98058851629</v>
      </c>
      <c r="AL67" s="86">
        <v>1045.76432617805</v>
      </c>
      <c r="AM67" s="86">
        <v>1504.54786800519</v>
      </c>
      <c r="AN67" s="86">
        <v>241.084453877255</v>
      </c>
      <c r="AO67" s="86">
        <v>4905.38547938565</v>
      </c>
      <c r="AP67" s="86">
        <v>10935.0692715194</v>
      </c>
      <c r="AQ67" s="222">
        <f t="shared" si="34"/>
        <v>1.22919673030241</v>
      </c>
      <c r="AR67" s="254">
        <f t="shared" si="35"/>
        <v>5109.31927504706</v>
      </c>
      <c r="AS67" s="254">
        <f t="shared" si="35"/>
        <v>1016.88596092481</v>
      </c>
      <c r="AT67" s="254">
        <f t="shared" si="35"/>
        <v>678.640890361753</v>
      </c>
      <c r="AU67" s="254">
        <f t="shared" si="35"/>
        <v>958.701782487444</v>
      </c>
      <c r="AV67" s="255">
        <f t="shared" si="36"/>
        <v>7763.54790882107</v>
      </c>
      <c r="AW67" s="254">
        <f t="shared" si="65"/>
        <v>156.679466631455</v>
      </c>
      <c r="AX67" s="255">
        <f t="shared" si="37"/>
        <v>7920.22737545252</v>
      </c>
      <c r="AY67" s="222">
        <f t="shared" si="66"/>
        <v>0.507642346140313</v>
      </c>
      <c r="AZ67" s="222">
        <f t="shared" si="67"/>
        <v>0.412751048579096</v>
      </c>
      <c r="BA67" s="222">
        <f t="shared" si="68"/>
        <v>1.17850037119743</v>
      </c>
      <c r="BB67" s="222">
        <f t="shared" si="69"/>
        <v>1.32212317650981</v>
      </c>
      <c r="BC67" s="222">
        <f t="shared" si="70"/>
        <v>1.16783943603963</v>
      </c>
      <c r="BD67" s="222">
        <f t="shared" si="38"/>
        <v>0.614598365151203</v>
      </c>
      <c r="BG67" s="17" t="s">
        <v>256</v>
      </c>
      <c r="BH67" s="251" t="s">
        <v>33</v>
      </c>
      <c r="BI67" s="256">
        <v>6829.69203494261</v>
      </c>
      <c r="BJ67" s="86">
        <v>1313.98058851629</v>
      </c>
      <c r="BK67" s="86">
        <v>1045.76432617805</v>
      </c>
      <c r="BL67" s="86">
        <v>1504.54786800519</v>
      </c>
      <c r="BM67" s="86">
        <v>241.084453877255</v>
      </c>
      <c r="BN67" s="86">
        <v>1767.66397417546</v>
      </c>
      <c r="BO67" s="86">
        <v>343.886249741383</v>
      </c>
      <c r="BP67" s="86">
        <v>277.267564088195</v>
      </c>
      <c r="BQ67" s="86">
        <v>400.829727790204</v>
      </c>
      <c r="BR67" s="86">
        <v>64.1937667849516</v>
      </c>
      <c r="BS67" s="258">
        <f t="shared" si="39"/>
        <v>0.258820451219703</v>
      </c>
      <c r="BT67" s="258">
        <f t="shared" si="40"/>
        <v>0.261713340932753</v>
      </c>
      <c r="BU67" s="258">
        <f t="shared" si="41"/>
        <v>0.265133890253766</v>
      </c>
      <c r="BV67" s="258">
        <f t="shared" si="42"/>
        <v>0.266412080541941</v>
      </c>
      <c r="BW67" s="259">
        <f t="shared" si="43"/>
        <v>0.26086136864465</v>
      </c>
      <c r="BX67" s="258">
        <f t="shared" si="44"/>
        <v>0.266270867957479</v>
      </c>
      <c r="BY67" s="259">
        <f t="shared" si="45"/>
        <v>0.260980631372229</v>
      </c>
      <c r="BZ67" s="260" t="b">
        <f t="shared" si="46"/>
        <v>1</v>
      </c>
      <c r="CA67" s="251" t="s">
        <v>33</v>
      </c>
      <c r="CB67" s="256">
        <v>932.17596969697</v>
      </c>
      <c r="CC67" s="256">
        <v>225.600090909091</v>
      </c>
      <c r="CD67" s="256">
        <v>90.3209393939394</v>
      </c>
      <c r="CE67" s="256">
        <v>100.525515151515</v>
      </c>
      <c r="CF67" s="256">
        <v>17.1323932247699</v>
      </c>
      <c r="CG67" s="86">
        <f t="shared" si="47"/>
        <v>1348.62251515152</v>
      </c>
      <c r="CH67" s="86">
        <f t="shared" si="48"/>
        <v>1365.75490837629</v>
      </c>
      <c r="CI67" s="17" t="b">
        <f t="shared" si="71"/>
        <v>1</v>
      </c>
      <c r="CJ67" s="254">
        <f t="shared" si="49"/>
        <v>1322.39632019321</v>
      </c>
      <c r="CK67" s="254">
        <f t="shared" si="50"/>
        <v>266.132622181245</v>
      </c>
      <c r="CL67" s="254">
        <f t="shared" si="51"/>
        <v>179.930699346891</v>
      </c>
      <c r="CM67" s="254">
        <f t="shared" si="52"/>
        <v>255.409736491747</v>
      </c>
      <c r="CN67" s="255">
        <f t="shared" si="53"/>
        <v>2023.86937821309</v>
      </c>
      <c r="CO67" s="254">
        <f t="shared" si="54"/>
        <v>41.7191775710724</v>
      </c>
      <c r="CP67" s="255">
        <f t="shared" si="55"/>
        <v>2065.58855578416</v>
      </c>
      <c r="CR67" s="18"/>
      <c r="CS67"/>
      <c r="CT67"/>
      <c r="CU67"/>
      <c r="CV67"/>
      <c r="CW67"/>
      <c r="CX67"/>
      <c r="CY67"/>
      <c r="CZ67"/>
      <c r="DA67"/>
      <c r="DB67"/>
      <c r="DC67"/>
      <c r="DD67" s="269"/>
      <c r="DE67" s="269"/>
      <c r="DF67" s="7"/>
      <c r="DG67" s="7"/>
    </row>
    <row r="68" ht="15.75" customHeight="1" spans="1:111">
      <c r="A68" s="234">
        <v>6007</v>
      </c>
      <c r="B68" s="208" t="s">
        <v>257</v>
      </c>
      <c r="C68" s="207" t="s">
        <v>21</v>
      </c>
      <c r="D68" s="209" t="s">
        <v>64</v>
      </c>
      <c r="F68" s="235" t="s">
        <v>110</v>
      </c>
      <c r="G68" s="236">
        <v>42217</v>
      </c>
      <c r="H68" s="237">
        <v>42217</v>
      </c>
      <c r="L68" s="244"/>
      <c r="M68" s="245"/>
      <c r="N68" s="244"/>
      <c r="P68" s="246">
        <f t="shared" si="72"/>
        <v>0</v>
      </c>
      <c r="Q68" s="246">
        <f t="shared" si="73"/>
        <v>0</v>
      </c>
      <c r="R68" s="210">
        <v>1614</v>
      </c>
      <c r="S68" s="220">
        <f t="shared" si="74"/>
        <v>330</v>
      </c>
      <c r="T68" s="113">
        <f t="shared" si="75"/>
        <v>0</v>
      </c>
      <c r="U68" s="113">
        <f t="shared" si="76"/>
        <v>0</v>
      </c>
      <c r="V68" s="113">
        <f t="shared" si="77"/>
        <v>0</v>
      </c>
      <c r="W68" s="113">
        <f t="shared" si="78"/>
        <v>0</v>
      </c>
      <c r="X68" s="118">
        <v>2015</v>
      </c>
      <c r="Y68" s="18" t="s">
        <v>66</v>
      </c>
      <c r="AB68" s="18" t="s">
        <v>65</v>
      </c>
      <c r="AC68" s="17" t="s">
        <v>258</v>
      </c>
      <c r="AD68" s="252" t="s">
        <v>65</v>
      </c>
      <c r="AE68" s="86">
        <v>2892.14090909091</v>
      </c>
      <c r="AF68" s="86">
        <v>719.791333333333</v>
      </c>
      <c r="AG68" s="86">
        <v>294.538303030303</v>
      </c>
      <c r="AH68" s="86">
        <v>412.855696969697</v>
      </c>
      <c r="AI68" s="86">
        <v>72.2744793856544</v>
      </c>
      <c r="AJ68" s="86">
        <v>5230.22281827322</v>
      </c>
      <c r="AK68" s="86">
        <v>1313.98058851629</v>
      </c>
      <c r="AL68" s="86">
        <v>912.825086646113</v>
      </c>
      <c r="AM68" s="86">
        <v>1504.54786800519</v>
      </c>
      <c r="AN68" s="86">
        <v>241.084453877255</v>
      </c>
      <c r="AO68" s="86">
        <v>4391.6007218099</v>
      </c>
      <c r="AP68" s="86">
        <v>9202.66081531806</v>
      </c>
      <c r="AQ68" s="222">
        <f t="shared" si="34"/>
        <v>1.09551400463505</v>
      </c>
      <c r="AR68" s="254">
        <f t="shared" si="35"/>
        <v>4061.18186368206</v>
      </c>
      <c r="AS68" s="254">
        <f t="shared" si="35"/>
        <v>1016.88596092481</v>
      </c>
      <c r="AT68" s="254">
        <f t="shared" si="35"/>
        <v>603.681694838208</v>
      </c>
      <c r="AU68" s="254">
        <f t="shared" si="35"/>
        <v>958.701782487444</v>
      </c>
      <c r="AV68" s="255">
        <f t="shared" si="36"/>
        <v>6640.45130193253</v>
      </c>
      <c r="AW68" s="254">
        <f t="shared" si="65"/>
        <v>156.679466631455</v>
      </c>
      <c r="AX68" s="255">
        <f t="shared" si="37"/>
        <v>6797.13076856398</v>
      </c>
      <c r="AY68" s="222">
        <f t="shared" si="66"/>
        <v>0.40421300045115</v>
      </c>
      <c r="AZ68" s="222">
        <f t="shared" si="67"/>
        <v>0.412751048579096</v>
      </c>
      <c r="BA68" s="222">
        <f t="shared" si="68"/>
        <v>1.04958638189784</v>
      </c>
      <c r="BB68" s="222">
        <f t="shared" si="69"/>
        <v>1.32212317650981</v>
      </c>
      <c r="BC68" s="222">
        <f t="shared" si="70"/>
        <v>1.16783943603963</v>
      </c>
      <c r="BD68" s="222">
        <f t="shared" si="38"/>
        <v>0.547757002317528</v>
      </c>
      <c r="BG68" s="17" t="s">
        <v>258</v>
      </c>
      <c r="BH68" s="252" t="s">
        <v>65</v>
      </c>
      <c r="BI68" s="256">
        <v>5230.22281827322</v>
      </c>
      <c r="BJ68" s="86">
        <v>1313.98058851629</v>
      </c>
      <c r="BK68" s="86">
        <v>912.825086646113</v>
      </c>
      <c r="BL68" s="86">
        <v>1504.54786800519</v>
      </c>
      <c r="BM68" s="86">
        <v>241.084453877255</v>
      </c>
      <c r="BN68" s="86">
        <v>1341.77191758163</v>
      </c>
      <c r="BO68" s="86">
        <v>343.886249741383</v>
      </c>
      <c r="BP68" s="86">
        <v>241.869717392417</v>
      </c>
      <c r="BQ68" s="86">
        <v>400.829727790204</v>
      </c>
      <c r="BR68" s="86">
        <v>64.1937667849516</v>
      </c>
      <c r="BS68" s="258">
        <f t="shared" si="39"/>
        <v>0.256542018227939</v>
      </c>
      <c r="BT68" s="258">
        <f t="shared" si="40"/>
        <v>0.261713340932753</v>
      </c>
      <c r="BU68" s="258">
        <f t="shared" si="41"/>
        <v>0.26496830655815</v>
      </c>
      <c r="BV68" s="258">
        <f t="shared" si="42"/>
        <v>0.266412080541941</v>
      </c>
      <c r="BW68" s="259">
        <f t="shared" si="43"/>
        <v>0.259815630487055</v>
      </c>
      <c r="BX68" s="258">
        <f t="shared" si="44"/>
        <v>0.266270867957479</v>
      </c>
      <c r="BY68" s="259">
        <f t="shared" si="45"/>
        <v>0.25998473999043</v>
      </c>
      <c r="BZ68" s="260" t="b">
        <f t="shared" si="46"/>
        <v>1</v>
      </c>
      <c r="CA68" s="252" t="s">
        <v>65</v>
      </c>
      <c r="CB68" s="256">
        <v>781.741090909091</v>
      </c>
      <c r="CC68" s="256">
        <v>225.600090909091</v>
      </c>
      <c r="CD68" s="256">
        <v>86.3000303030303</v>
      </c>
      <c r="CE68" s="256">
        <v>100.525515151515</v>
      </c>
      <c r="CF68" s="256">
        <v>17.1323932247699</v>
      </c>
      <c r="CG68" s="86">
        <f t="shared" si="47"/>
        <v>1194.16672727273</v>
      </c>
      <c r="CH68" s="86">
        <f t="shared" si="48"/>
        <v>1211.2991204975</v>
      </c>
      <c r="CI68" s="17" t="b">
        <f t="shared" si="71"/>
        <v>1</v>
      </c>
      <c r="CJ68" s="254">
        <f t="shared" si="49"/>
        <v>1041.8637916997</v>
      </c>
      <c r="CK68" s="254">
        <f t="shared" si="50"/>
        <v>266.132622181245</v>
      </c>
      <c r="CL68" s="254">
        <f t="shared" si="51"/>
        <v>159.956516381434</v>
      </c>
      <c r="CM68" s="254">
        <f t="shared" si="52"/>
        <v>255.409736491747</v>
      </c>
      <c r="CN68" s="255">
        <f t="shared" si="53"/>
        <v>1723.36266675412</v>
      </c>
      <c r="CO68" s="254">
        <f t="shared" si="54"/>
        <v>41.7191775710724</v>
      </c>
      <c r="CP68" s="255">
        <f t="shared" si="55"/>
        <v>1765.0818443252</v>
      </c>
      <c r="CR68" s="18"/>
      <c r="CS68"/>
      <c r="CT68"/>
      <c r="CU68"/>
      <c r="CV68"/>
      <c r="CW68"/>
      <c r="CX68"/>
      <c r="CY68"/>
      <c r="CZ68"/>
      <c r="DA68"/>
      <c r="DB68"/>
      <c r="DC68"/>
      <c r="DD68" s="269"/>
      <c r="DE68" s="269"/>
      <c r="DF68" s="7"/>
      <c r="DG68" s="7"/>
    </row>
    <row r="69" ht="15.75" customHeight="1" spans="1:111">
      <c r="A69" s="234">
        <v>6008</v>
      </c>
      <c r="B69" s="208" t="s">
        <v>259</v>
      </c>
      <c r="C69" s="207" t="s">
        <v>21</v>
      </c>
      <c r="D69" s="209" t="s">
        <v>64</v>
      </c>
      <c r="F69" s="235" t="s">
        <v>110</v>
      </c>
      <c r="G69" s="236">
        <v>42217</v>
      </c>
      <c r="H69" s="237">
        <v>42217</v>
      </c>
      <c r="L69" s="244"/>
      <c r="M69" s="245"/>
      <c r="N69" s="244"/>
      <c r="P69" s="246">
        <f t="shared" si="72"/>
        <v>0</v>
      </c>
      <c r="Q69" s="246">
        <f t="shared" si="73"/>
        <v>0</v>
      </c>
      <c r="R69" s="210">
        <v>1614</v>
      </c>
      <c r="S69" s="220">
        <f t="shared" si="74"/>
        <v>330</v>
      </c>
      <c r="T69" s="113">
        <f t="shared" si="75"/>
        <v>0</v>
      </c>
      <c r="U69" s="113">
        <f t="shared" si="76"/>
        <v>0</v>
      </c>
      <c r="V69" s="113">
        <f t="shared" si="77"/>
        <v>0</v>
      </c>
      <c r="W69" s="113">
        <f t="shared" si="78"/>
        <v>0</v>
      </c>
      <c r="X69" s="118">
        <v>2015</v>
      </c>
      <c r="Y69" s="18" t="s">
        <v>66</v>
      </c>
      <c r="AC69" s="17" t="s">
        <v>260</v>
      </c>
      <c r="AD69" s="252" t="s">
        <v>261</v>
      </c>
      <c r="AE69" s="86">
        <v>22.3381515151515</v>
      </c>
      <c r="AF69" s="86">
        <v>0</v>
      </c>
      <c r="AG69" s="86">
        <v>16.9791515151515</v>
      </c>
      <c r="AJ69" s="86">
        <v>131.179475590551</v>
      </c>
      <c r="AK69" s="86">
        <v>0</v>
      </c>
      <c r="AL69" s="86">
        <v>132.939239531942</v>
      </c>
      <c r="AO69" s="86">
        <v>39.317303030303</v>
      </c>
      <c r="AP69" s="86">
        <v>264.118715122493</v>
      </c>
      <c r="AQ69" s="222">
        <f t="shared" si="34"/>
        <v>5.71762035455303</v>
      </c>
      <c r="AR69" s="254">
        <f t="shared" si="35"/>
        <v>76.7588135528513</v>
      </c>
      <c r="AS69" s="254">
        <f t="shared" si="35"/>
        <v>0</v>
      </c>
      <c r="AT69" s="254">
        <f t="shared" si="35"/>
        <v>74.9591955235468</v>
      </c>
      <c r="AU69" s="254">
        <f t="shared" si="35"/>
        <v>0</v>
      </c>
      <c r="AV69" s="255">
        <f t="shared" si="36"/>
        <v>151.718009076398</v>
      </c>
      <c r="AW69" s="254">
        <f t="shared" si="65"/>
        <v>0</v>
      </c>
      <c r="AX69" s="255">
        <f t="shared" si="37"/>
        <v>151.718009076398</v>
      </c>
      <c r="AY69" s="222">
        <f t="shared" si="66"/>
        <v>2.43622047244094</v>
      </c>
      <c r="AZ69" s="222">
        <f t="shared" si="67"/>
        <v>0</v>
      </c>
      <c r="BA69" s="222">
        <f t="shared" si="68"/>
        <v>3.41477864524951</v>
      </c>
      <c r="BB69" s="222">
        <f t="shared" si="69"/>
        <v>0</v>
      </c>
      <c r="BC69" s="222">
        <f t="shared" si="70"/>
        <v>0</v>
      </c>
      <c r="BD69" s="222">
        <f t="shared" si="38"/>
        <v>2.85881017727652</v>
      </c>
      <c r="BG69" s="17" t="s">
        <v>260</v>
      </c>
      <c r="BH69" s="252" t="s">
        <v>261</v>
      </c>
      <c r="BI69" s="256">
        <v>131.179475590551</v>
      </c>
      <c r="BJ69" s="86">
        <v>0</v>
      </c>
      <c r="BK69" s="86">
        <v>132.939239531942</v>
      </c>
      <c r="BN69" s="86">
        <v>34.929272823703</v>
      </c>
      <c r="BO69" s="86">
        <v>0</v>
      </c>
      <c r="BP69" s="86">
        <v>35.3978466957773</v>
      </c>
      <c r="BS69" s="258">
        <f t="shared" si="39"/>
        <v>0.266270867957479</v>
      </c>
      <c r="BT69" s="258">
        <f t="shared" si="40"/>
        <v>0</v>
      </c>
      <c r="BU69" s="258">
        <f t="shared" si="41"/>
        <v>0.266270867957478</v>
      </c>
      <c r="BV69" s="258">
        <f t="shared" si="42"/>
        <v>0</v>
      </c>
      <c r="BW69" s="259">
        <f t="shared" si="43"/>
        <v>0.266270867957479</v>
      </c>
      <c r="BX69" s="258">
        <f t="shared" si="44"/>
        <v>0</v>
      </c>
      <c r="BY69" s="259">
        <f t="shared" si="45"/>
        <v>0.266270867957479</v>
      </c>
      <c r="BZ69" s="260" t="b">
        <f t="shared" si="46"/>
        <v>1</v>
      </c>
      <c r="CA69" s="252" t="s">
        <v>261</v>
      </c>
      <c r="CB69" s="256">
        <v>6.04648484848485</v>
      </c>
      <c r="CC69" s="256">
        <v>0</v>
      </c>
      <c r="CD69" s="256">
        <v>4.02090909090909</v>
      </c>
      <c r="CE69" s="256"/>
      <c r="CF69" s="256"/>
      <c r="CG69" s="86">
        <f t="shared" si="47"/>
        <v>10.0673939393939</v>
      </c>
      <c r="CH69" s="86">
        <f t="shared" si="48"/>
        <v>10.0673939393939</v>
      </c>
      <c r="CI69" s="17" t="b">
        <f t="shared" si="71"/>
        <v>1</v>
      </c>
      <c r="CJ69" s="254">
        <f t="shared" si="49"/>
        <v>20.438635908104</v>
      </c>
      <c r="CK69" s="254">
        <f t="shared" si="50"/>
        <v>0</v>
      </c>
      <c r="CL69" s="254">
        <f t="shared" si="51"/>
        <v>19.9594500534491</v>
      </c>
      <c r="CM69" s="254">
        <f t="shared" si="52"/>
        <v>0</v>
      </c>
      <c r="CN69" s="255">
        <f t="shared" si="53"/>
        <v>40.3980859615532</v>
      </c>
      <c r="CO69" s="254">
        <f t="shared" si="54"/>
        <v>0</v>
      </c>
      <c r="CP69" s="255">
        <f t="shared" si="55"/>
        <v>40.3980859615532</v>
      </c>
      <c r="CR69" s="18"/>
      <c r="CS69"/>
      <c r="CT69"/>
      <c r="CU69"/>
      <c r="CV69"/>
      <c r="CW69"/>
      <c r="CX69"/>
      <c r="CY69"/>
      <c r="CZ69"/>
      <c r="DA69"/>
      <c r="DB69"/>
      <c r="DC69"/>
      <c r="DD69" s="269"/>
      <c r="DE69" s="269"/>
      <c r="DF69" s="7"/>
      <c r="DG69" s="7"/>
    </row>
    <row r="70" ht="15.75" customHeight="1" spans="1:111">
      <c r="A70" s="234">
        <v>6009</v>
      </c>
      <c r="B70" s="208" t="s">
        <v>262</v>
      </c>
      <c r="C70" s="207" t="s">
        <v>21</v>
      </c>
      <c r="D70" s="209" t="s">
        <v>64</v>
      </c>
      <c r="F70" s="235" t="s">
        <v>110</v>
      </c>
      <c r="G70" s="236">
        <v>42217</v>
      </c>
      <c r="H70" s="237">
        <v>42217</v>
      </c>
      <c r="L70" s="244"/>
      <c r="M70" s="245"/>
      <c r="N70" s="244"/>
      <c r="P70" s="246">
        <f t="shared" si="72"/>
        <v>0</v>
      </c>
      <c r="Q70" s="246">
        <f t="shared" si="73"/>
        <v>0</v>
      </c>
      <c r="R70" s="210">
        <v>1614</v>
      </c>
      <c r="S70" s="220">
        <f t="shared" si="74"/>
        <v>330</v>
      </c>
      <c r="T70" s="113">
        <f t="shared" si="75"/>
        <v>0</v>
      </c>
      <c r="U70" s="113">
        <f t="shared" si="76"/>
        <v>0</v>
      </c>
      <c r="V70" s="113">
        <f t="shared" si="77"/>
        <v>0</v>
      </c>
      <c r="W70" s="113">
        <f t="shared" si="78"/>
        <v>0</v>
      </c>
      <c r="X70" s="118">
        <v>2015</v>
      </c>
      <c r="Y70" s="18" t="s">
        <v>66</v>
      </c>
      <c r="AC70" s="17" t="s">
        <v>263</v>
      </c>
      <c r="AD70" s="252" t="s">
        <v>264</v>
      </c>
      <c r="AE70" s="86">
        <v>474.467454545455</v>
      </c>
      <c r="AG70" s="86">
        <v>0</v>
      </c>
      <c r="AH70" s="86">
        <v>0</v>
      </c>
      <c r="AJ70" s="86">
        <v>1468.28974107884</v>
      </c>
      <c r="AL70" s="86">
        <v>0</v>
      </c>
      <c r="AM70" s="86">
        <v>0</v>
      </c>
      <c r="AO70" s="86">
        <v>474.467454545455</v>
      </c>
      <c r="AP70" s="86">
        <v>1468.28974107884</v>
      </c>
      <c r="AQ70" s="222">
        <f t="shared" si="34"/>
        <v>2.09460580912863</v>
      </c>
      <c r="AR70" s="254">
        <f t="shared" ref="AR70:AU80" si="79">(AJ70-AE70)*0.5+AE70</f>
        <v>971.378597812148</v>
      </c>
      <c r="AS70" s="254">
        <f t="shared" si="79"/>
        <v>0</v>
      </c>
      <c r="AT70" s="254">
        <f t="shared" si="79"/>
        <v>0</v>
      </c>
      <c r="AU70" s="254">
        <f t="shared" si="79"/>
        <v>0</v>
      </c>
      <c r="AV70" s="255">
        <f t="shared" si="36"/>
        <v>971.378597812148</v>
      </c>
      <c r="AW70" s="254">
        <f t="shared" ref="AW70:AW80" si="80">(AN70-AI70)*0.5+AI70</f>
        <v>0</v>
      </c>
      <c r="AX70" s="255">
        <f t="shared" si="37"/>
        <v>971.378597812148</v>
      </c>
      <c r="AY70" s="222">
        <f t="shared" ref="AY70:AY80" si="81">IFERROR(AR70/AE70-1,0)</f>
        <v>1.04730290456432</v>
      </c>
      <c r="AZ70" s="222">
        <f t="shared" ref="AZ70:AZ80" si="82">IFERROR(AS70/AF70-1,0)</f>
        <v>0</v>
      </c>
      <c r="BA70" s="222">
        <f t="shared" ref="BA70:BA80" si="83">IFERROR(AT70/AG70-1,0)</f>
        <v>0</v>
      </c>
      <c r="BB70" s="222">
        <f t="shared" ref="BB70:BB80" si="84">IFERROR(AU70/AH70-1,0)</f>
        <v>0</v>
      </c>
      <c r="BC70" s="222">
        <f t="shared" ref="BC70:BC80" si="85">IFERROR(AW70/AI70-1,0)</f>
        <v>0</v>
      </c>
      <c r="BD70" s="222">
        <f t="shared" si="38"/>
        <v>1.04730290456432</v>
      </c>
      <c r="BG70" s="17" t="s">
        <v>263</v>
      </c>
      <c r="BH70" s="252" t="s">
        <v>264</v>
      </c>
      <c r="BI70" s="256">
        <v>1468.28974107884</v>
      </c>
      <c r="BK70" s="86">
        <v>0</v>
      </c>
      <c r="BL70" s="86">
        <v>0</v>
      </c>
      <c r="BN70" s="86">
        <v>390.962783770124</v>
      </c>
      <c r="BP70" s="86">
        <v>0</v>
      </c>
      <c r="BQ70" s="86">
        <v>0</v>
      </c>
      <c r="BS70" s="258">
        <f t="shared" si="39"/>
        <v>0.266270867957478</v>
      </c>
      <c r="BT70" s="258">
        <f t="shared" si="40"/>
        <v>0</v>
      </c>
      <c r="BU70" s="258">
        <f t="shared" si="41"/>
        <v>0</v>
      </c>
      <c r="BV70" s="258">
        <f t="shared" si="42"/>
        <v>0</v>
      </c>
      <c r="BW70" s="259">
        <f t="shared" si="43"/>
        <v>0.266270867957478</v>
      </c>
      <c r="BX70" s="258">
        <f t="shared" si="44"/>
        <v>0</v>
      </c>
      <c r="BY70" s="259">
        <f t="shared" si="45"/>
        <v>0.266270867957478</v>
      </c>
      <c r="BZ70" s="260" t="b">
        <f t="shared" si="46"/>
        <v>1</v>
      </c>
      <c r="CA70" s="252" t="s">
        <v>264</v>
      </c>
      <c r="CB70" s="256">
        <v>144.388393939394</v>
      </c>
      <c r="CC70" s="256"/>
      <c r="CD70" s="256">
        <v>0</v>
      </c>
      <c r="CE70" s="256">
        <v>0</v>
      </c>
      <c r="CF70" s="256"/>
      <c r="CG70" s="86">
        <f t="shared" si="47"/>
        <v>144.388393939394</v>
      </c>
      <c r="CH70" s="86">
        <f t="shared" si="48"/>
        <v>144.388393939394</v>
      </c>
      <c r="CI70" s="17" t="b">
        <f t="shared" ref="CI70:CI80" si="86">CA70=BH70</f>
        <v>1</v>
      </c>
      <c r="CJ70" s="254">
        <f t="shared" si="49"/>
        <v>258.649822354759</v>
      </c>
      <c r="CK70" s="254">
        <f t="shared" si="50"/>
        <v>0</v>
      </c>
      <c r="CL70" s="254">
        <f t="shared" si="51"/>
        <v>0</v>
      </c>
      <c r="CM70" s="254">
        <f t="shared" si="52"/>
        <v>0</v>
      </c>
      <c r="CN70" s="255">
        <f t="shared" si="53"/>
        <v>258.649822354759</v>
      </c>
      <c r="CO70" s="254">
        <f t="shared" si="54"/>
        <v>0</v>
      </c>
      <c r="CP70" s="255">
        <f t="shared" si="55"/>
        <v>258.649822354759</v>
      </c>
      <c r="CR70" s="18"/>
      <c r="CS70"/>
      <c r="CT70"/>
      <c r="CU70"/>
      <c r="CV70"/>
      <c r="CW70"/>
      <c r="CX70"/>
      <c r="CY70"/>
      <c r="CZ70"/>
      <c r="DA70"/>
      <c r="DB70"/>
      <c r="DC70"/>
      <c r="DD70" s="269"/>
      <c r="DE70" s="269"/>
      <c r="DF70" s="7"/>
      <c r="DG70" s="7"/>
    </row>
    <row r="71" ht="15.75" customHeight="1" spans="1:111">
      <c r="A71" s="234">
        <v>6010</v>
      </c>
      <c r="B71" s="208" t="s">
        <v>265</v>
      </c>
      <c r="C71" s="207" t="s">
        <v>21</v>
      </c>
      <c r="D71" s="209" t="s">
        <v>64</v>
      </c>
      <c r="F71" s="235" t="s">
        <v>110</v>
      </c>
      <c r="G71" s="236">
        <v>42217</v>
      </c>
      <c r="H71" s="237">
        <v>42217</v>
      </c>
      <c r="L71" s="244"/>
      <c r="M71" s="245"/>
      <c r="N71" s="244"/>
      <c r="P71" s="246">
        <f t="shared" si="72"/>
        <v>0</v>
      </c>
      <c r="Q71" s="246">
        <f t="shared" si="73"/>
        <v>0</v>
      </c>
      <c r="R71" s="210">
        <v>1614</v>
      </c>
      <c r="S71" s="220">
        <f t="shared" si="74"/>
        <v>330</v>
      </c>
      <c r="T71" s="113">
        <f t="shared" si="75"/>
        <v>0</v>
      </c>
      <c r="U71" s="113">
        <f t="shared" si="76"/>
        <v>0</v>
      </c>
      <c r="V71" s="113">
        <f t="shared" si="77"/>
        <v>0</v>
      </c>
      <c r="W71" s="113">
        <f t="shared" si="78"/>
        <v>0</v>
      </c>
      <c r="X71" s="118">
        <v>2015</v>
      </c>
      <c r="Y71" s="18" t="s">
        <v>66</v>
      </c>
      <c r="AC71" s="17" t="s">
        <v>266</v>
      </c>
      <c r="AD71" s="251" t="s">
        <v>34</v>
      </c>
      <c r="AE71" s="86">
        <v>15370.9726474307</v>
      </c>
      <c r="AF71" s="86">
        <v>736.322124646735</v>
      </c>
      <c r="AG71" s="86">
        <v>199.897384404721</v>
      </c>
      <c r="AH71" s="86">
        <v>351.811161832515</v>
      </c>
      <c r="AI71" s="86">
        <v>9.25087014725569</v>
      </c>
      <c r="AJ71" s="86">
        <v>40850.4150205067</v>
      </c>
      <c r="AK71" s="86">
        <v>2685.70967653267</v>
      </c>
      <c r="AL71" s="86">
        <v>660.75162791282</v>
      </c>
      <c r="AM71" s="86">
        <v>1002.68139545281</v>
      </c>
      <c r="AN71" s="86">
        <v>41.8788406707329</v>
      </c>
      <c r="AO71" s="86">
        <v>16668.2541884619</v>
      </c>
      <c r="AP71" s="86">
        <v>45241.4365610758</v>
      </c>
      <c r="AQ71" s="222">
        <f>IFERROR(AP71/AO71-1,0)</f>
        <v>1.71422765993051</v>
      </c>
      <c r="AR71" s="254">
        <f>(AJ71-AE71)*0.5+AE71</f>
        <v>28110.6938339687</v>
      </c>
      <c r="AS71" s="254">
        <f t="shared" si="79"/>
        <v>1711.0159005897</v>
      </c>
      <c r="AT71" s="254">
        <f t="shared" si="79"/>
        <v>430.324506158771</v>
      </c>
      <c r="AU71" s="254">
        <f t="shared" si="79"/>
        <v>677.246278642662</v>
      </c>
      <c r="AV71" s="255">
        <f t="shared" ref="AV71:AV80" si="87">SUM(AR71:AU71)</f>
        <v>30929.2805193598</v>
      </c>
      <c r="AW71" s="254">
        <f t="shared" si="80"/>
        <v>25.5648554089943</v>
      </c>
      <c r="AX71" s="255">
        <f t="shared" ref="AX71:AX80" si="88">AV71+AW71</f>
        <v>30954.8453747688</v>
      </c>
      <c r="AY71" s="222">
        <f t="shared" si="81"/>
        <v>0.828816853607991</v>
      </c>
      <c r="AZ71" s="222">
        <f t="shared" si="82"/>
        <v>1.32373283827455</v>
      </c>
      <c r="BA71" s="222">
        <f t="shared" si="83"/>
        <v>1.15272704763118</v>
      </c>
      <c r="BB71" s="222">
        <f t="shared" si="84"/>
        <v>0.925027833440588</v>
      </c>
      <c r="BC71" s="222">
        <f t="shared" si="85"/>
        <v>1.76350818918134</v>
      </c>
      <c r="BD71" s="222">
        <f t="shared" ref="BD71:BD80" si="89">IFERROR(AX71/AO71-1,0)</f>
        <v>0.857113829965252</v>
      </c>
      <c r="BG71" s="17" t="s">
        <v>266</v>
      </c>
      <c r="BH71" s="251" t="s">
        <v>34</v>
      </c>
      <c r="BI71" s="256">
        <v>40850.4150205067</v>
      </c>
      <c r="BJ71" s="86">
        <v>2685.70967653267</v>
      </c>
      <c r="BK71" s="86">
        <v>660.75162791282</v>
      </c>
      <c r="BL71" s="86">
        <v>1002.68139545281</v>
      </c>
      <c r="BM71" s="86">
        <v>41.8788406707329</v>
      </c>
      <c r="BN71" s="86">
        <v>10680.169215629</v>
      </c>
      <c r="BO71" s="86">
        <v>714.4865783914</v>
      </c>
      <c r="BP71" s="86">
        <v>177.071887246486</v>
      </c>
      <c r="BQ71" s="86">
        <v>272.613406288971</v>
      </c>
      <c r="BR71" s="86">
        <v>10.4894036219001</v>
      </c>
      <c r="BS71" s="258">
        <f t="shared" ref="BS71:BS80" si="90">IFERROR(BN71/BI71,0)</f>
        <v>0.261445794620877</v>
      </c>
      <c r="BT71" s="258">
        <f t="shared" ref="BT71:BT80" si="91">IFERROR(BO71/BJ71,0)</f>
        <v>0.266032693196319</v>
      </c>
      <c r="BU71" s="258">
        <f t="shared" ref="BU71:BU80" si="92">IFERROR(BP71/BK71,0)</f>
        <v>0.267985548224558</v>
      </c>
      <c r="BV71" s="258">
        <f t="shared" ref="BV71:BV80" si="93">IFERROR(BQ71/BL71,0)</f>
        <v>0.271884376757444</v>
      </c>
      <c r="BW71" s="259">
        <f t="shared" ref="BW71:BW80" si="94">IFERROR(SUM(BN71:BQ71)/SUM(BI71:BL71),0)</f>
        <v>0.26204550851631</v>
      </c>
      <c r="BX71" s="258">
        <f t="shared" ref="BX71:BX80" si="95">IFERROR(BR71/BM71,0)</f>
        <v>0.250470248313981</v>
      </c>
      <c r="BY71" s="259">
        <f t="shared" ref="BY71:BY80" si="96">IFERROR(SUM(BN71:BR71)/SUM(BI71:BM71),0)</f>
        <v>0.262034793594005</v>
      </c>
      <c r="BZ71" s="260" t="b">
        <f t="shared" ref="BZ71:BZ79" si="97">CA71=BH71</f>
        <v>1</v>
      </c>
      <c r="CA71" s="251" t="s">
        <v>34</v>
      </c>
      <c r="CB71" s="256">
        <v>4144.9973470002</v>
      </c>
      <c r="CC71" s="256">
        <v>186.850328757295</v>
      </c>
      <c r="CD71" s="256">
        <v>46.4226489487361</v>
      </c>
      <c r="CE71" s="256">
        <v>78.2340504239179</v>
      </c>
      <c r="CF71" s="256">
        <v>2.61718072289157</v>
      </c>
      <c r="CG71" s="86">
        <f t="shared" ref="CG71:CG80" si="98">SUM(CB71:CE71)</f>
        <v>4456.50437513015</v>
      </c>
      <c r="CH71" s="86">
        <f t="shared" ref="CH71:CH80" si="99">SUM(CB71:CF71)</f>
        <v>4459.12155585304</v>
      </c>
      <c r="CI71" s="17" t="b">
        <f t="shared" si="86"/>
        <v>1</v>
      </c>
      <c r="CJ71" s="254">
        <f t="shared" ref="CJ71:CJ80" si="100">AR71*BS71</f>
        <v>7349.42268676614</v>
      </c>
      <c r="CK71" s="254">
        <f t="shared" ref="CK71:CK80" si="101">AS71*BT71</f>
        <v>455.186168135603</v>
      </c>
      <c r="CL71" s="254">
        <f t="shared" ref="CL71:CL80" si="102">AT71*BU71</f>
        <v>115.32074869742</v>
      </c>
      <c r="CM71" s="254">
        <f t="shared" ref="CM71:CM80" si="103">AU71*BV71</f>
        <v>184.132682380058</v>
      </c>
      <c r="CN71" s="255">
        <f t="shared" ref="CN71:CN79" si="104">SUM(CJ71:CM71)</f>
        <v>8104.06228597923</v>
      </c>
      <c r="CO71" s="254">
        <f t="shared" ref="CO71:CO79" si="105">AW71*BX71</f>
        <v>6.40323568240181</v>
      </c>
      <c r="CP71" s="255">
        <f t="shared" ref="CP71:CP79" si="106">CN71+CO71</f>
        <v>8110.46552166163</v>
      </c>
      <c r="CR71" s="18"/>
      <c r="CS71"/>
      <c r="CT71"/>
      <c r="CU71"/>
      <c r="CV71"/>
      <c r="CW71"/>
      <c r="CX71"/>
      <c r="CY71"/>
      <c r="CZ71"/>
      <c r="DA71"/>
      <c r="DB71"/>
      <c r="DC71"/>
      <c r="DD71" s="269"/>
      <c r="DE71" s="269"/>
      <c r="DF71" s="7"/>
      <c r="DG71" s="7"/>
    </row>
    <row r="72" ht="15.75" customHeight="1" spans="1:111">
      <c r="A72" s="234">
        <v>6011</v>
      </c>
      <c r="B72" s="208" t="s">
        <v>267</v>
      </c>
      <c r="C72" s="207" t="s">
        <v>21</v>
      </c>
      <c r="D72" s="209" t="s">
        <v>64</v>
      </c>
      <c r="F72" s="235" t="s">
        <v>110</v>
      </c>
      <c r="G72" s="236">
        <v>42217</v>
      </c>
      <c r="H72" s="237">
        <v>42217</v>
      </c>
      <c r="L72" s="244"/>
      <c r="M72" s="245"/>
      <c r="N72" s="244"/>
      <c r="P72" s="246">
        <f t="shared" si="72"/>
        <v>0</v>
      </c>
      <c r="Q72" s="246">
        <f t="shared" si="73"/>
        <v>0</v>
      </c>
      <c r="R72" s="210">
        <v>1614</v>
      </c>
      <c r="S72" s="220">
        <f t="shared" si="74"/>
        <v>330</v>
      </c>
      <c r="T72" s="113">
        <f t="shared" si="75"/>
        <v>0</v>
      </c>
      <c r="U72" s="113">
        <f t="shared" si="76"/>
        <v>0</v>
      </c>
      <c r="V72" s="113">
        <f t="shared" si="77"/>
        <v>0</v>
      </c>
      <c r="W72" s="113">
        <f t="shared" si="78"/>
        <v>0</v>
      </c>
      <c r="X72" s="118">
        <v>2015</v>
      </c>
      <c r="Y72" s="18" t="s">
        <v>66</v>
      </c>
      <c r="AC72" s="17" t="s">
        <v>268</v>
      </c>
      <c r="AD72" s="252" t="s">
        <v>269</v>
      </c>
      <c r="AE72" s="86">
        <v>276.86962962963</v>
      </c>
      <c r="AG72" s="86">
        <v>16.3449382716049</v>
      </c>
      <c r="AJ72" s="86">
        <v>712.095333333333</v>
      </c>
      <c r="AL72" s="86">
        <v>46.8471076923077</v>
      </c>
      <c r="AO72" s="86">
        <v>293.214567901235</v>
      </c>
      <c r="AP72" s="86">
        <v>758.942441025641</v>
      </c>
      <c r="AQ72" s="222">
        <f t="shared" ref="AQ72:AQ80" si="107">IFERROR(AP72/AO72-1,0)</f>
        <v>1.58835175365939</v>
      </c>
      <c r="AR72" s="254">
        <f t="shared" ref="AR72:AR80" si="108">(AJ72-AE72)*0.5+AE72</f>
        <v>494.482481481482</v>
      </c>
      <c r="AS72" s="254">
        <f t="shared" si="79"/>
        <v>0</v>
      </c>
      <c r="AT72" s="254">
        <f t="shared" si="79"/>
        <v>31.5960229819563</v>
      </c>
      <c r="AU72" s="254">
        <f t="shared" si="79"/>
        <v>0</v>
      </c>
      <c r="AV72" s="255">
        <f t="shared" si="87"/>
        <v>526.078504463438</v>
      </c>
      <c r="AW72" s="254">
        <f t="shared" si="80"/>
        <v>0</v>
      </c>
      <c r="AX72" s="255">
        <f t="shared" si="88"/>
        <v>526.078504463438</v>
      </c>
      <c r="AY72" s="222">
        <f t="shared" si="81"/>
        <v>0.785975883822842</v>
      </c>
      <c r="AZ72" s="222">
        <f t="shared" si="82"/>
        <v>0</v>
      </c>
      <c r="BA72" s="222">
        <f t="shared" si="83"/>
        <v>0.933076923076927</v>
      </c>
      <c r="BB72" s="222">
        <f t="shared" si="84"/>
        <v>0</v>
      </c>
      <c r="BC72" s="222">
        <f t="shared" si="85"/>
        <v>0</v>
      </c>
      <c r="BD72" s="222">
        <f t="shared" si="89"/>
        <v>0.794175876829693</v>
      </c>
      <c r="BG72" s="17" t="s">
        <v>268</v>
      </c>
      <c r="BH72" s="252" t="s">
        <v>269</v>
      </c>
      <c r="BI72" s="256">
        <v>712.095333333333</v>
      </c>
      <c r="BK72" s="86">
        <v>46.8471076923077</v>
      </c>
      <c r="BN72" s="86">
        <v>187.836917182064</v>
      </c>
      <c r="BP72" s="86">
        <v>12.9396615316917</v>
      </c>
      <c r="BS72" s="258">
        <f t="shared" si="90"/>
        <v>0.26378057598383</v>
      </c>
      <c r="BT72" s="258">
        <f t="shared" si="91"/>
        <v>0</v>
      </c>
      <c r="BU72" s="258">
        <f t="shared" si="92"/>
        <v>0.27621046781969</v>
      </c>
      <c r="BV72" s="258">
        <f t="shared" si="93"/>
        <v>0</v>
      </c>
      <c r="BW72" s="259">
        <f t="shared" si="94"/>
        <v>0.264547833749322</v>
      </c>
      <c r="BX72" s="258">
        <f t="shared" si="95"/>
        <v>0</v>
      </c>
      <c r="BY72" s="259">
        <f t="shared" si="96"/>
        <v>0.264547833749322</v>
      </c>
      <c r="BZ72" s="260" t="b">
        <f t="shared" si="97"/>
        <v>1</v>
      </c>
      <c r="CA72" s="252" t="s">
        <v>269</v>
      </c>
      <c r="CB72" s="256">
        <v>64.5254320987654</v>
      </c>
      <c r="CC72" s="256"/>
      <c r="CD72" s="256">
        <v>1.51345679012346</v>
      </c>
      <c r="CE72" s="256"/>
      <c r="CF72" s="256"/>
      <c r="CG72" s="86">
        <f t="shared" si="98"/>
        <v>66.0388888888889</v>
      </c>
      <c r="CH72" s="86">
        <f t="shared" si="99"/>
        <v>66.0388888888889</v>
      </c>
      <c r="CI72" s="17" t="b">
        <f t="shared" si="86"/>
        <v>1</v>
      </c>
      <c r="CJ72" s="254">
        <f t="shared" si="100"/>
        <v>130.434873779099</v>
      </c>
      <c r="CK72" s="254">
        <f t="shared" si="101"/>
        <v>0</v>
      </c>
      <c r="CL72" s="254">
        <f t="shared" si="102"/>
        <v>8.72715228908782</v>
      </c>
      <c r="CM72" s="254">
        <f t="shared" si="103"/>
        <v>0</v>
      </c>
      <c r="CN72" s="255">
        <f t="shared" si="104"/>
        <v>139.162026068187</v>
      </c>
      <c r="CO72" s="254">
        <f t="shared" si="105"/>
        <v>0</v>
      </c>
      <c r="CP72" s="255">
        <f t="shared" si="106"/>
        <v>139.162026068187</v>
      </c>
      <c r="CR72" s="18"/>
      <c r="CS72"/>
      <c r="CT72"/>
      <c r="CU72"/>
      <c r="CV72"/>
      <c r="CW72"/>
      <c r="CX72"/>
      <c r="CY72"/>
      <c r="CZ72"/>
      <c r="DA72"/>
      <c r="DB72"/>
      <c r="DC72"/>
      <c r="DD72" s="269"/>
      <c r="DE72" s="269"/>
      <c r="DF72" s="7"/>
      <c r="DG72" s="7"/>
    </row>
    <row r="73" ht="15.75" customHeight="1" spans="1:111">
      <c r="A73" s="234">
        <v>6020</v>
      </c>
      <c r="B73" s="208" t="s">
        <v>270</v>
      </c>
      <c r="C73" s="207" t="s">
        <v>17</v>
      </c>
      <c r="D73" s="209" t="s">
        <v>64</v>
      </c>
      <c r="F73" s="235" t="s">
        <v>65</v>
      </c>
      <c r="G73" s="236">
        <v>42216</v>
      </c>
      <c r="H73" s="237">
        <v>42216</v>
      </c>
      <c r="L73" s="244"/>
      <c r="M73" s="245"/>
      <c r="N73" s="244"/>
      <c r="P73" s="246">
        <f t="shared" si="72"/>
        <v>0</v>
      </c>
      <c r="Q73" s="246">
        <f t="shared" si="73"/>
        <v>0</v>
      </c>
      <c r="R73" s="210">
        <v>1615</v>
      </c>
      <c r="S73" s="220">
        <f t="shared" si="74"/>
        <v>330</v>
      </c>
      <c r="T73" s="113">
        <f t="shared" si="75"/>
        <v>0</v>
      </c>
      <c r="U73" s="113">
        <f t="shared" si="76"/>
        <v>0</v>
      </c>
      <c r="V73" s="113">
        <f t="shared" si="77"/>
        <v>0</v>
      </c>
      <c r="W73" s="113">
        <f t="shared" si="78"/>
        <v>0</v>
      </c>
      <c r="X73" s="118">
        <v>2015</v>
      </c>
      <c r="Y73" s="18" t="s">
        <v>66</v>
      </c>
      <c r="AC73" s="17" t="s">
        <v>271</v>
      </c>
      <c r="AD73" s="252" t="s">
        <v>272</v>
      </c>
      <c r="AE73" s="86">
        <v>2340.73814814815</v>
      </c>
      <c r="AF73" s="86">
        <v>13.0750617283951</v>
      </c>
      <c r="AJ73" s="86">
        <v>5718.03908073129</v>
      </c>
      <c r="AK73" s="86">
        <v>44.2888</v>
      </c>
      <c r="AO73" s="86">
        <v>2353.81320987654</v>
      </c>
      <c r="AP73" s="86">
        <v>5762.32788073129</v>
      </c>
      <c r="AQ73" s="222">
        <f t="shared" si="107"/>
        <v>1.44808205534437</v>
      </c>
      <c r="AR73" s="254">
        <f t="shared" si="108"/>
        <v>4029.38861443972</v>
      </c>
      <c r="AS73" s="254">
        <f t="shared" si="79"/>
        <v>28.6819308641976</v>
      </c>
      <c r="AT73" s="254">
        <f t="shared" si="79"/>
        <v>0</v>
      </c>
      <c r="AU73" s="254">
        <f t="shared" si="79"/>
        <v>0</v>
      </c>
      <c r="AV73" s="255">
        <f t="shared" si="87"/>
        <v>4058.07054530392</v>
      </c>
      <c r="AW73" s="254">
        <f t="shared" si="80"/>
        <v>0</v>
      </c>
      <c r="AX73" s="255">
        <f t="shared" si="88"/>
        <v>4058.07054530392</v>
      </c>
      <c r="AY73" s="222">
        <f t="shared" si="81"/>
        <v>0.721417928625433</v>
      </c>
      <c r="AZ73" s="222">
        <f t="shared" si="82"/>
        <v>1.19363636363636</v>
      </c>
      <c r="BA73" s="222">
        <f t="shared" si="83"/>
        <v>0</v>
      </c>
      <c r="BB73" s="222">
        <f t="shared" si="84"/>
        <v>0</v>
      </c>
      <c r="BC73" s="222">
        <f t="shared" si="85"/>
        <v>0</v>
      </c>
      <c r="BD73" s="222">
        <f t="shared" si="89"/>
        <v>0.724041027672186</v>
      </c>
      <c r="BG73" s="17" t="s">
        <v>271</v>
      </c>
      <c r="BH73" s="252" t="s">
        <v>272</v>
      </c>
      <c r="BI73" s="256">
        <v>5718.03908073129</v>
      </c>
      <c r="BJ73" s="86">
        <v>44.2888</v>
      </c>
      <c r="BN73" s="86">
        <v>1482.73066999982</v>
      </c>
      <c r="BO73" s="86">
        <v>10.2286471557137</v>
      </c>
      <c r="BS73" s="258">
        <f t="shared" si="90"/>
        <v>0.25930754390895</v>
      </c>
      <c r="BT73" s="258">
        <f t="shared" si="91"/>
        <v>0.23095335966912</v>
      </c>
      <c r="BU73" s="258">
        <f t="shared" si="92"/>
        <v>0</v>
      </c>
      <c r="BV73" s="258">
        <f t="shared" si="93"/>
        <v>0</v>
      </c>
      <c r="BW73" s="259">
        <f t="shared" si="94"/>
        <v>0.259089615873449</v>
      </c>
      <c r="BX73" s="258">
        <f t="shared" si="95"/>
        <v>0</v>
      </c>
      <c r="BY73" s="259">
        <f t="shared" si="96"/>
        <v>0.259089615873449</v>
      </c>
      <c r="BZ73" s="260" t="b">
        <f t="shared" si="97"/>
        <v>1</v>
      </c>
      <c r="CA73" s="252" t="s">
        <v>272</v>
      </c>
      <c r="CB73" s="256">
        <v>623.882345679012</v>
      </c>
      <c r="CC73" s="256">
        <v>0.500740740740741</v>
      </c>
      <c r="CD73" s="256"/>
      <c r="CE73" s="256"/>
      <c r="CF73" s="256"/>
      <c r="CG73" s="86">
        <f t="shared" si="98"/>
        <v>624.383086419753</v>
      </c>
      <c r="CH73" s="86">
        <f t="shared" si="99"/>
        <v>624.383086419753</v>
      </c>
      <c r="CI73" s="17" t="b">
        <f t="shared" si="86"/>
        <v>1</v>
      </c>
      <c r="CJ73" s="254">
        <f t="shared" si="100"/>
        <v>1044.85086506505</v>
      </c>
      <c r="CK73" s="254">
        <f t="shared" si="101"/>
        <v>6.62418829488384</v>
      </c>
      <c r="CL73" s="254">
        <f t="shared" si="102"/>
        <v>0</v>
      </c>
      <c r="CM73" s="254">
        <f t="shared" si="103"/>
        <v>0</v>
      </c>
      <c r="CN73" s="255">
        <f t="shared" si="104"/>
        <v>1051.47505335993</v>
      </c>
      <c r="CO73" s="254">
        <f t="shared" si="105"/>
        <v>0</v>
      </c>
      <c r="CP73" s="255">
        <f t="shared" si="106"/>
        <v>1051.47505335993</v>
      </c>
      <c r="CR73" s="18"/>
      <c r="CS73"/>
      <c r="CT73"/>
      <c r="CU73"/>
      <c r="CV73"/>
      <c r="CW73"/>
      <c r="CX73"/>
      <c r="CY73"/>
      <c r="CZ73"/>
      <c r="DA73"/>
      <c r="DB73"/>
      <c r="DC73"/>
      <c r="DD73" s="269"/>
      <c r="DE73" s="269"/>
      <c r="DF73" s="7"/>
      <c r="DG73" s="7"/>
    </row>
    <row r="74" ht="15.75" customHeight="1" spans="1:111">
      <c r="A74" s="234">
        <v>6074</v>
      </c>
      <c r="B74" s="208" t="s">
        <v>273</v>
      </c>
      <c r="C74" s="207" t="s">
        <v>21</v>
      </c>
      <c r="D74" s="209" t="s">
        <v>64</v>
      </c>
      <c r="E74" s="210" t="s">
        <v>274</v>
      </c>
      <c r="F74" s="235" t="s">
        <v>110</v>
      </c>
      <c r="G74" s="283">
        <v>42277</v>
      </c>
      <c r="H74" s="237">
        <v>42277</v>
      </c>
      <c r="L74" s="244"/>
      <c r="M74" s="245"/>
      <c r="N74" s="244"/>
      <c r="P74" s="246">
        <f t="shared" si="72"/>
        <v>0</v>
      </c>
      <c r="Q74" s="246">
        <f t="shared" si="73"/>
        <v>0</v>
      </c>
      <c r="R74" s="210">
        <v>1554</v>
      </c>
      <c r="S74" s="220">
        <f t="shared" si="74"/>
        <v>330</v>
      </c>
      <c r="T74" s="113">
        <f t="shared" si="75"/>
        <v>0</v>
      </c>
      <c r="U74" s="113">
        <f t="shared" si="76"/>
        <v>0</v>
      </c>
      <c r="V74" s="113">
        <f t="shared" si="77"/>
        <v>0</v>
      </c>
      <c r="W74" s="113">
        <f t="shared" si="78"/>
        <v>0</v>
      </c>
      <c r="X74" s="118">
        <v>2015</v>
      </c>
      <c r="Y74" s="18" t="s">
        <v>66</v>
      </c>
      <c r="AC74" s="17" t="s">
        <v>275</v>
      </c>
      <c r="AD74" s="252" t="s">
        <v>276</v>
      </c>
      <c r="AE74" s="86">
        <v>848.416790123457</v>
      </c>
      <c r="AJ74" s="86">
        <v>2084.5433854563</v>
      </c>
      <c r="AO74" s="86">
        <v>848.416790123457</v>
      </c>
      <c r="AP74" s="86">
        <v>2084.5433854563</v>
      </c>
      <c r="AQ74" s="222">
        <f t="shared" si="107"/>
        <v>1.45698035414053</v>
      </c>
      <c r="AR74" s="254">
        <f t="shared" si="108"/>
        <v>1466.48008778988</v>
      </c>
      <c r="AS74" s="254">
        <f t="shared" si="79"/>
        <v>0</v>
      </c>
      <c r="AT74" s="254">
        <f t="shared" si="79"/>
        <v>0</v>
      </c>
      <c r="AU74" s="254">
        <f t="shared" si="79"/>
        <v>0</v>
      </c>
      <c r="AV74" s="255">
        <f t="shared" si="87"/>
        <v>1466.48008778988</v>
      </c>
      <c r="AW74" s="254">
        <f t="shared" si="80"/>
        <v>0</v>
      </c>
      <c r="AX74" s="255">
        <f t="shared" si="88"/>
        <v>1466.48008778988</v>
      </c>
      <c r="AY74" s="222">
        <f t="shared" si="81"/>
        <v>0.728490177070263</v>
      </c>
      <c r="AZ74" s="222">
        <f t="shared" si="82"/>
        <v>0</v>
      </c>
      <c r="BA74" s="222">
        <f t="shared" si="83"/>
        <v>0</v>
      </c>
      <c r="BB74" s="222">
        <f t="shared" si="84"/>
        <v>0</v>
      </c>
      <c r="BC74" s="222">
        <f t="shared" si="85"/>
        <v>0</v>
      </c>
      <c r="BD74" s="222">
        <f t="shared" si="89"/>
        <v>0.728490177070263</v>
      </c>
      <c r="BG74" s="17" t="s">
        <v>275</v>
      </c>
      <c r="BH74" s="252" t="s">
        <v>276</v>
      </c>
      <c r="BI74" s="256">
        <v>2084.5433854563</v>
      </c>
      <c r="BN74" s="86">
        <v>537.070657134462</v>
      </c>
      <c r="BS74" s="258">
        <f t="shared" si="90"/>
        <v>0.25764426918699</v>
      </c>
      <c r="BT74" s="258">
        <f t="shared" si="91"/>
        <v>0</v>
      </c>
      <c r="BU74" s="258">
        <f t="shared" si="92"/>
        <v>0</v>
      </c>
      <c r="BV74" s="258">
        <f t="shared" si="93"/>
        <v>0</v>
      </c>
      <c r="BW74" s="259">
        <f t="shared" si="94"/>
        <v>0.25764426918699</v>
      </c>
      <c r="BX74" s="258">
        <f t="shared" si="95"/>
        <v>0</v>
      </c>
      <c r="BY74" s="259">
        <f t="shared" si="96"/>
        <v>0.25764426918699</v>
      </c>
      <c r="BZ74" s="260" t="b">
        <f t="shared" si="97"/>
        <v>1</v>
      </c>
      <c r="CA74" s="252" t="s">
        <v>276</v>
      </c>
      <c r="CB74" s="256">
        <v>213.403703703704</v>
      </c>
      <c r="CC74" s="256"/>
      <c r="CD74" s="256"/>
      <c r="CE74" s="256"/>
      <c r="CF74" s="256"/>
      <c r="CG74" s="86">
        <f t="shared" si="98"/>
        <v>213.403703703704</v>
      </c>
      <c r="CH74" s="86">
        <f t="shared" si="99"/>
        <v>213.403703703704</v>
      </c>
      <c r="CI74" s="17" t="b">
        <f t="shared" si="86"/>
        <v>1</v>
      </c>
      <c r="CJ74" s="254">
        <f t="shared" si="100"/>
        <v>377.830190495896</v>
      </c>
      <c r="CK74" s="254">
        <f t="shared" si="101"/>
        <v>0</v>
      </c>
      <c r="CL74" s="254">
        <f t="shared" si="102"/>
        <v>0</v>
      </c>
      <c r="CM74" s="254">
        <f t="shared" si="103"/>
        <v>0</v>
      </c>
      <c r="CN74" s="255">
        <f t="shared" si="104"/>
        <v>377.830190495896</v>
      </c>
      <c r="CO74" s="254">
        <f t="shared" si="105"/>
        <v>0</v>
      </c>
      <c r="CP74" s="255">
        <f t="shared" si="106"/>
        <v>377.830190495896</v>
      </c>
      <c r="CR74" s="18"/>
      <c r="CS74"/>
      <c r="CT74"/>
      <c r="CU74"/>
      <c r="CV74"/>
      <c r="CW74"/>
      <c r="CX74"/>
      <c r="CY74"/>
      <c r="CZ74"/>
      <c r="DA74"/>
      <c r="DB74"/>
      <c r="DC74"/>
      <c r="DD74" s="269"/>
      <c r="DE74" s="269"/>
      <c r="DF74" s="7"/>
      <c r="DG74" s="7"/>
    </row>
    <row r="75" ht="15.75" customHeight="1" spans="1:111">
      <c r="A75" s="234">
        <v>6076</v>
      </c>
      <c r="B75" s="208" t="s">
        <v>277</v>
      </c>
      <c r="C75" s="207" t="s">
        <v>21</v>
      </c>
      <c r="D75" s="209" t="s">
        <v>64</v>
      </c>
      <c r="E75" s="210" t="s">
        <v>274</v>
      </c>
      <c r="F75" s="235" t="s">
        <v>110</v>
      </c>
      <c r="G75" s="283">
        <v>42277</v>
      </c>
      <c r="H75" s="237">
        <v>42277</v>
      </c>
      <c r="L75" s="244"/>
      <c r="M75" s="245"/>
      <c r="N75" s="244"/>
      <c r="P75" s="246">
        <f t="shared" si="72"/>
        <v>0</v>
      </c>
      <c r="Q75" s="246">
        <f t="shared" si="73"/>
        <v>0</v>
      </c>
      <c r="R75" s="210">
        <v>1554</v>
      </c>
      <c r="S75" s="220">
        <f t="shared" si="74"/>
        <v>330</v>
      </c>
      <c r="T75" s="113">
        <f t="shared" si="75"/>
        <v>0</v>
      </c>
      <c r="U75" s="113">
        <f t="shared" si="76"/>
        <v>0</v>
      </c>
      <c r="V75" s="113">
        <f t="shared" si="77"/>
        <v>0</v>
      </c>
      <c r="W75" s="113">
        <f t="shared" si="78"/>
        <v>0</v>
      </c>
      <c r="X75" s="118">
        <v>2015</v>
      </c>
      <c r="Y75" s="18" t="s">
        <v>66</v>
      </c>
      <c r="AC75" s="17" t="s">
        <v>278</v>
      </c>
      <c r="AD75" s="252" t="s">
        <v>279</v>
      </c>
      <c r="AE75" s="86">
        <v>255.877283950617</v>
      </c>
      <c r="AF75" s="86">
        <v>0</v>
      </c>
      <c r="AH75" s="86">
        <v>291.69362962963</v>
      </c>
      <c r="AI75" s="86">
        <v>3.96111111111111</v>
      </c>
      <c r="AJ75" s="86">
        <v>625.484945388128</v>
      </c>
      <c r="AK75" s="86">
        <v>0</v>
      </c>
      <c r="AM75" s="86">
        <v>797.317182599675</v>
      </c>
      <c r="AN75" s="86">
        <v>17.2492065243914</v>
      </c>
      <c r="AO75" s="86">
        <v>551.532024691358</v>
      </c>
      <c r="AP75" s="86">
        <v>1440.05133451219</v>
      </c>
      <c r="AQ75" s="222">
        <f t="shared" si="107"/>
        <v>1.61100220847204</v>
      </c>
      <c r="AR75" s="254">
        <f t="shared" si="108"/>
        <v>440.681114669373</v>
      </c>
      <c r="AS75" s="254">
        <f t="shared" si="79"/>
        <v>0</v>
      </c>
      <c r="AT75" s="254">
        <f t="shared" si="79"/>
        <v>0</v>
      </c>
      <c r="AU75" s="254">
        <f t="shared" si="79"/>
        <v>544.505406114652</v>
      </c>
      <c r="AV75" s="255">
        <f t="shared" si="87"/>
        <v>985.186520784025</v>
      </c>
      <c r="AW75" s="254">
        <f t="shared" si="80"/>
        <v>10.6051588177513</v>
      </c>
      <c r="AX75" s="255">
        <f t="shared" si="88"/>
        <v>995.791679601776</v>
      </c>
      <c r="AY75" s="222">
        <f t="shared" si="81"/>
        <v>0.722236174565702</v>
      </c>
      <c r="AZ75" s="222">
        <f t="shared" si="82"/>
        <v>0</v>
      </c>
      <c r="BA75" s="222">
        <f t="shared" si="83"/>
        <v>0</v>
      </c>
      <c r="BB75" s="222">
        <f t="shared" si="84"/>
        <v>0.866703111775267</v>
      </c>
      <c r="BC75" s="222">
        <f t="shared" si="85"/>
        <v>1.67731919662725</v>
      </c>
      <c r="BD75" s="222">
        <f t="shared" si="89"/>
        <v>0.805501104236023</v>
      </c>
      <c r="BG75" s="17" t="s">
        <v>278</v>
      </c>
      <c r="BH75" s="252" t="s">
        <v>279</v>
      </c>
      <c r="BI75" s="256">
        <v>625.484945388128</v>
      </c>
      <c r="BJ75" s="86">
        <v>0</v>
      </c>
      <c r="BL75" s="86">
        <v>797.317182599675</v>
      </c>
      <c r="BM75" s="86">
        <v>17.2492065243914</v>
      </c>
      <c r="BN75" s="86">
        <v>171.305111488812</v>
      </c>
      <c r="BO75" s="86">
        <v>0</v>
      </c>
      <c r="BQ75" s="86">
        <v>217.751114923517</v>
      </c>
      <c r="BR75" s="86">
        <v>3.92291789642241</v>
      </c>
      <c r="BS75" s="258">
        <f t="shared" si="90"/>
        <v>0.273875674789444</v>
      </c>
      <c r="BT75" s="258">
        <f t="shared" si="91"/>
        <v>0</v>
      </c>
      <c r="BU75" s="258">
        <f t="shared" si="92"/>
        <v>0</v>
      </c>
      <c r="BV75" s="258">
        <f t="shared" si="93"/>
        <v>0.273104756395107</v>
      </c>
      <c r="BW75" s="259">
        <f t="shared" si="94"/>
        <v>0.273443663570107</v>
      </c>
      <c r="BX75" s="258">
        <f t="shared" si="95"/>
        <v>0.227425991501416</v>
      </c>
      <c r="BY75" s="259">
        <f t="shared" si="96"/>
        <v>0.272892455213668</v>
      </c>
      <c r="BZ75" s="260" t="b">
        <f t="shared" si="97"/>
        <v>1</v>
      </c>
      <c r="CA75" s="252" t="s">
        <v>279</v>
      </c>
      <c r="CB75" s="256">
        <v>71.7854320987654</v>
      </c>
      <c r="CC75" s="256">
        <v>0</v>
      </c>
      <c r="CD75" s="256"/>
      <c r="CE75" s="256">
        <v>65.1802592592593</v>
      </c>
      <c r="CF75" s="256">
        <v>0.772</v>
      </c>
      <c r="CG75" s="86">
        <f t="shared" si="98"/>
        <v>136.965691358025</v>
      </c>
      <c r="CH75" s="86">
        <f t="shared" si="99"/>
        <v>137.737691358025</v>
      </c>
      <c r="CI75" s="17" t="b">
        <f t="shared" si="86"/>
        <v>1</v>
      </c>
      <c r="CJ75" s="254">
        <f t="shared" si="100"/>
        <v>120.691837647039</v>
      </c>
      <c r="CK75" s="254">
        <f t="shared" si="101"/>
        <v>0</v>
      </c>
      <c r="CL75" s="254">
        <f t="shared" si="102"/>
        <v>0</v>
      </c>
      <c r="CM75" s="254">
        <f t="shared" si="103"/>
        <v>148.707016292761</v>
      </c>
      <c r="CN75" s="255">
        <f t="shared" si="104"/>
        <v>269.398853939799</v>
      </c>
      <c r="CO75" s="254">
        <f t="shared" si="105"/>
        <v>2.41188875915706</v>
      </c>
      <c r="CP75" s="255">
        <f t="shared" si="106"/>
        <v>271.810742698957</v>
      </c>
      <c r="CR75" s="18"/>
      <c r="CS75"/>
      <c r="CT75"/>
      <c r="CU75"/>
      <c r="CV75"/>
      <c r="CW75"/>
      <c r="CX75"/>
      <c r="CY75"/>
      <c r="CZ75"/>
      <c r="DA75"/>
      <c r="DB75"/>
      <c r="DC75"/>
      <c r="DD75" s="269"/>
      <c r="DE75" s="269"/>
      <c r="DF75" s="7"/>
      <c r="DG75" s="7"/>
    </row>
    <row r="76" ht="15.75" customHeight="1" spans="1:111">
      <c r="A76" s="234">
        <v>6078</v>
      </c>
      <c r="B76" s="208" t="s">
        <v>280</v>
      </c>
      <c r="C76" s="207" t="s">
        <v>21</v>
      </c>
      <c r="D76" s="209" t="s">
        <v>64</v>
      </c>
      <c r="E76" s="210" t="s">
        <v>274</v>
      </c>
      <c r="F76" s="235" t="s">
        <v>110</v>
      </c>
      <c r="G76" s="283">
        <v>42277</v>
      </c>
      <c r="H76" s="237">
        <v>42277</v>
      </c>
      <c r="L76" s="244"/>
      <c r="M76" s="245"/>
      <c r="N76" s="244"/>
      <c r="P76" s="246">
        <f t="shared" si="72"/>
        <v>0</v>
      </c>
      <c r="Q76" s="246">
        <f t="shared" si="73"/>
        <v>0</v>
      </c>
      <c r="R76" s="210">
        <v>1554</v>
      </c>
      <c r="S76" s="220">
        <f t="shared" si="74"/>
        <v>330</v>
      </c>
      <c r="T76" s="113">
        <f t="shared" si="75"/>
        <v>0</v>
      </c>
      <c r="U76" s="113">
        <f t="shared" si="76"/>
        <v>0</v>
      </c>
      <c r="V76" s="113">
        <f t="shared" si="77"/>
        <v>0</v>
      </c>
      <c r="W76" s="113">
        <f t="shared" si="78"/>
        <v>0</v>
      </c>
      <c r="X76" s="118">
        <v>2015</v>
      </c>
      <c r="Y76" s="18" t="s">
        <v>66</v>
      </c>
      <c r="AC76" s="17" t="s">
        <v>281</v>
      </c>
      <c r="AD76" s="252" t="s">
        <v>282</v>
      </c>
      <c r="AE76" s="86">
        <v>9533.2013580247</v>
      </c>
      <c r="AF76" s="86">
        <v>224.531111111111</v>
      </c>
      <c r="AG76" s="86">
        <v>131.421975308642</v>
      </c>
      <c r="AH76" s="86">
        <v>37.6060864197531</v>
      </c>
      <c r="AJ76" s="86">
        <v>23238.4612557354</v>
      </c>
      <c r="AK76" s="86">
        <v>604.755395185489</v>
      </c>
      <c r="AL76" s="86">
        <v>354.475364884202</v>
      </c>
      <c r="AM76" s="86">
        <v>98.1758026315792</v>
      </c>
      <c r="AO76" s="86">
        <v>9926.76053086421</v>
      </c>
      <c r="AP76" s="86">
        <v>24295.8678184366</v>
      </c>
      <c r="AQ76" s="222">
        <f t="shared" si="107"/>
        <v>1.44751223149748</v>
      </c>
      <c r="AR76" s="254">
        <f t="shared" si="108"/>
        <v>16385.83130688</v>
      </c>
      <c r="AS76" s="254">
        <f t="shared" si="79"/>
        <v>414.6432531483</v>
      </c>
      <c r="AT76" s="254">
        <f t="shared" si="79"/>
        <v>242.948670096422</v>
      </c>
      <c r="AU76" s="254">
        <f t="shared" si="79"/>
        <v>67.8909445256662</v>
      </c>
      <c r="AV76" s="255">
        <f t="shared" si="87"/>
        <v>17111.3141746504</v>
      </c>
      <c r="AW76" s="254">
        <f t="shared" si="80"/>
        <v>0</v>
      </c>
      <c r="AX76" s="255">
        <f t="shared" si="88"/>
        <v>17111.3141746504</v>
      </c>
      <c r="AY76" s="222">
        <f t="shared" si="81"/>
        <v>0.718817288285541</v>
      </c>
      <c r="AZ76" s="222">
        <f t="shared" si="82"/>
        <v>0.846707349802899</v>
      </c>
      <c r="BA76" s="222">
        <f t="shared" si="83"/>
        <v>0.848615267925031</v>
      </c>
      <c r="BB76" s="222">
        <f t="shared" si="84"/>
        <v>0.805317994748997</v>
      </c>
      <c r="BC76" s="222">
        <f t="shared" si="85"/>
        <v>0</v>
      </c>
      <c r="BD76" s="222">
        <f t="shared" si="89"/>
        <v>0.723756115748745</v>
      </c>
      <c r="BG76" s="17" t="s">
        <v>281</v>
      </c>
      <c r="BH76" s="252" t="s">
        <v>282</v>
      </c>
      <c r="BI76" s="256">
        <v>23238.4612557354</v>
      </c>
      <c r="BJ76" s="86">
        <v>604.755395185489</v>
      </c>
      <c r="BK76" s="86">
        <v>354.475364884202</v>
      </c>
      <c r="BL76" s="86">
        <v>98.1758026315792</v>
      </c>
      <c r="BN76" s="86">
        <v>6055.16639235517</v>
      </c>
      <c r="BO76" s="86">
        <v>154.194270851156</v>
      </c>
      <c r="BP76" s="86">
        <v>96.41464644752</v>
      </c>
      <c r="BQ76" s="86">
        <v>25.3286386289407</v>
      </c>
      <c r="BS76" s="258">
        <f t="shared" si="90"/>
        <v>0.260566580795478</v>
      </c>
      <c r="BT76" s="258">
        <f t="shared" si="91"/>
        <v>0.254969649016297</v>
      </c>
      <c r="BU76" s="258">
        <f t="shared" si="92"/>
        <v>0.271992516261366</v>
      </c>
      <c r="BV76" s="258">
        <f t="shared" si="93"/>
        <v>0.257992682005265</v>
      </c>
      <c r="BW76" s="259">
        <f t="shared" si="94"/>
        <v>0.260583569008327</v>
      </c>
      <c r="BX76" s="258">
        <f t="shared" si="95"/>
        <v>0</v>
      </c>
      <c r="BY76" s="259">
        <f t="shared" si="96"/>
        <v>0.260583569008327</v>
      </c>
      <c r="BZ76" s="260" t="b">
        <f t="shared" si="97"/>
        <v>1</v>
      </c>
      <c r="CA76" s="252" t="s">
        <v>282</v>
      </c>
      <c r="CB76" s="256">
        <v>2547.10111111111</v>
      </c>
      <c r="CC76" s="256">
        <v>59.1654320987654</v>
      </c>
      <c r="CD76" s="256">
        <v>24.8632098765432</v>
      </c>
      <c r="CE76" s="256">
        <v>6.70933333333333</v>
      </c>
      <c r="CF76" s="256"/>
      <c r="CG76" s="86">
        <f t="shared" si="98"/>
        <v>2637.83908641975</v>
      </c>
      <c r="CH76" s="86">
        <f t="shared" si="99"/>
        <v>2637.83908641975</v>
      </c>
      <c r="CI76" s="17" t="b">
        <f t="shared" si="86"/>
        <v>1</v>
      </c>
      <c r="CJ76" s="254">
        <f t="shared" si="100"/>
        <v>4269.60003712524</v>
      </c>
      <c r="CK76" s="254">
        <f t="shared" si="101"/>
        <v>105.721444722198</v>
      </c>
      <c r="CL76" s="254">
        <f t="shared" si="102"/>
        <v>66.0802201018783</v>
      </c>
      <c r="CM76" s="254">
        <f t="shared" si="103"/>
        <v>17.5153668620473</v>
      </c>
      <c r="CN76" s="255">
        <f t="shared" si="104"/>
        <v>4458.91706881136</v>
      </c>
      <c r="CO76" s="254">
        <f t="shared" si="105"/>
        <v>0</v>
      </c>
      <c r="CP76" s="255">
        <f t="shared" si="106"/>
        <v>4458.91706881136</v>
      </c>
      <c r="CR76" s="18"/>
      <c r="CS76"/>
      <c r="CT76"/>
      <c r="CU76"/>
      <c r="CV76"/>
      <c r="CW76"/>
      <c r="CX76"/>
      <c r="CY76"/>
      <c r="CZ76"/>
      <c r="DA76"/>
      <c r="DB76"/>
      <c r="DC76"/>
      <c r="DD76" s="269"/>
      <c r="DE76" s="269"/>
      <c r="DF76" s="7"/>
      <c r="DG76" s="7"/>
    </row>
    <row r="77" ht="15.75" customHeight="1" spans="1:111">
      <c r="A77" s="234">
        <v>6080</v>
      </c>
      <c r="B77" s="208" t="s">
        <v>283</v>
      </c>
      <c r="C77" s="207" t="s">
        <v>21</v>
      </c>
      <c r="D77" s="209" t="s">
        <v>64</v>
      </c>
      <c r="E77" s="210" t="s">
        <v>274</v>
      </c>
      <c r="F77" s="235" t="s">
        <v>110</v>
      </c>
      <c r="G77" s="283">
        <v>42277</v>
      </c>
      <c r="H77" s="237">
        <v>42277</v>
      </c>
      <c r="L77" s="244"/>
      <c r="M77" s="245"/>
      <c r="N77" s="244"/>
      <c r="P77" s="246">
        <f t="shared" si="72"/>
        <v>0</v>
      </c>
      <c r="Q77" s="246">
        <f t="shared" si="73"/>
        <v>0</v>
      </c>
      <c r="R77" s="210">
        <v>1554</v>
      </c>
      <c r="S77" s="220">
        <f t="shared" si="74"/>
        <v>330</v>
      </c>
      <c r="T77" s="113">
        <f t="shared" si="75"/>
        <v>0</v>
      </c>
      <c r="U77" s="113">
        <f t="shared" si="76"/>
        <v>0</v>
      </c>
      <c r="V77" s="113">
        <f t="shared" si="77"/>
        <v>0</v>
      </c>
      <c r="W77" s="113">
        <f t="shared" si="78"/>
        <v>0</v>
      </c>
      <c r="X77" s="118">
        <v>2015</v>
      </c>
      <c r="Y77" s="18" t="s">
        <v>66</v>
      </c>
      <c r="AC77" s="17" t="s">
        <v>284</v>
      </c>
      <c r="AD77" s="252" t="s">
        <v>285</v>
      </c>
      <c r="AE77" s="86">
        <v>587.458404953146</v>
      </c>
      <c r="AF77" s="86">
        <v>0</v>
      </c>
      <c r="AG77" s="86">
        <v>35.5295180722892</v>
      </c>
      <c r="AH77" s="86">
        <v>0</v>
      </c>
      <c r="AI77" s="86">
        <v>5.28975903614458</v>
      </c>
      <c r="AJ77" s="86">
        <v>2321.59998815393</v>
      </c>
      <c r="AK77" s="86">
        <v>0</v>
      </c>
      <c r="AL77" s="86">
        <v>162.864387806411</v>
      </c>
      <c r="AM77" s="86">
        <v>0</v>
      </c>
      <c r="AN77" s="86">
        <v>24.6296341463415</v>
      </c>
      <c r="AO77" s="86">
        <v>628.27768206158</v>
      </c>
      <c r="AP77" s="86">
        <v>2509.09401010669</v>
      </c>
      <c r="AQ77" s="222">
        <f t="shared" si="107"/>
        <v>2.99360677889043</v>
      </c>
      <c r="AR77" s="254">
        <f t="shared" si="108"/>
        <v>1454.52919655354</v>
      </c>
      <c r="AS77" s="254">
        <f t="shared" si="79"/>
        <v>0</v>
      </c>
      <c r="AT77" s="254">
        <f t="shared" si="79"/>
        <v>99.1969529393501</v>
      </c>
      <c r="AU77" s="254">
        <f t="shared" si="79"/>
        <v>0</v>
      </c>
      <c r="AV77" s="255">
        <f t="shared" si="87"/>
        <v>1553.72614949289</v>
      </c>
      <c r="AW77" s="254">
        <f t="shared" si="80"/>
        <v>14.959696591243</v>
      </c>
      <c r="AX77" s="255">
        <f t="shared" si="88"/>
        <v>1568.68584608413</v>
      </c>
      <c r="AY77" s="222">
        <f t="shared" si="81"/>
        <v>1.47596967596293</v>
      </c>
      <c r="AZ77" s="222">
        <f t="shared" si="82"/>
        <v>0</v>
      </c>
      <c r="BA77" s="222">
        <f t="shared" si="83"/>
        <v>1.79195886466914</v>
      </c>
      <c r="BB77" s="222">
        <f t="shared" si="84"/>
        <v>0</v>
      </c>
      <c r="BC77" s="222">
        <f t="shared" si="85"/>
        <v>1.82804878048781</v>
      </c>
      <c r="BD77" s="222">
        <f t="shared" si="89"/>
        <v>1.49680338944521</v>
      </c>
      <c r="BG77" s="17" t="s">
        <v>284</v>
      </c>
      <c r="BH77" s="252" t="s">
        <v>285</v>
      </c>
      <c r="BI77" s="256">
        <v>2321.59998815393</v>
      </c>
      <c r="BJ77" s="86">
        <v>0</v>
      </c>
      <c r="BK77" s="86">
        <v>162.864387806411</v>
      </c>
      <c r="BL77" s="86">
        <v>0</v>
      </c>
      <c r="BM77" s="86">
        <v>24.6296341463415</v>
      </c>
      <c r="BN77" s="86">
        <v>630.556702170601</v>
      </c>
      <c r="BO77" s="86">
        <v>0</v>
      </c>
      <c r="BP77" s="86">
        <v>43.8663577947735</v>
      </c>
      <c r="BQ77" s="86">
        <v>0</v>
      </c>
      <c r="BR77" s="86">
        <v>6.5664857254777</v>
      </c>
      <c r="BS77" s="258">
        <f t="shared" si="90"/>
        <v>0.271604369998297</v>
      </c>
      <c r="BT77" s="258">
        <f t="shared" si="91"/>
        <v>0</v>
      </c>
      <c r="BU77" s="258">
        <f t="shared" si="92"/>
        <v>0.26934284643562</v>
      </c>
      <c r="BV77" s="258">
        <f t="shared" si="93"/>
        <v>0</v>
      </c>
      <c r="BW77" s="259">
        <f t="shared" si="94"/>
        <v>0.271456120076056</v>
      </c>
      <c r="BX77" s="258">
        <f t="shared" si="95"/>
        <v>0.266609145976823</v>
      </c>
      <c r="BY77" s="259">
        <f t="shared" si="96"/>
        <v>0.271408541468678</v>
      </c>
      <c r="BZ77" s="260" t="b">
        <f t="shared" si="97"/>
        <v>1</v>
      </c>
      <c r="CA77" s="252" t="s">
        <v>285</v>
      </c>
      <c r="CB77" s="256">
        <v>164.516401960784</v>
      </c>
      <c r="CC77" s="256">
        <v>0</v>
      </c>
      <c r="CD77" s="256">
        <v>13.341686746988</v>
      </c>
      <c r="CE77" s="256">
        <v>0</v>
      </c>
      <c r="CF77" s="256">
        <v>1.84518072289157</v>
      </c>
      <c r="CG77" s="86">
        <f t="shared" si="98"/>
        <v>177.858088707772</v>
      </c>
      <c r="CH77" s="86">
        <f t="shared" si="99"/>
        <v>179.703269430664</v>
      </c>
      <c r="CI77" s="17" t="b">
        <f t="shared" si="86"/>
        <v>1</v>
      </c>
      <c r="CJ77" s="254">
        <f t="shared" si="100"/>
        <v>395.056486074052</v>
      </c>
      <c r="CK77" s="254">
        <f t="shared" si="101"/>
        <v>0</v>
      </c>
      <c r="CL77" s="254">
        <f t="shared" si="102"/>
        <v>26.7179896624248</v>
      </c>
      <c r="CM77" s="254">
        <f t="shared" si="103"/>
        <v>0</v>
      </c>
      <c r="CN77" s="255">
        <f t="shared" si="104"/>
        <v>421.774475736477</v>
      </c>
      <c r="CO77" s="254">
        <f t="shared" si="105"/>
        <v>3.98839193226369</v>
      </c>
      <c r="CP77" s="255">
        <f t="shared" si="106"/>
        <v>425.762867668741</v>
      </c>
      <c r="CR77" s="18"/>
      <c r="CS77"/>
      <c r="CT77"/>
      <c r="CU77"/>
      <c r="CV77"/>
      <c r="CW77"/>
      <c r="CX77"/>
      <c r="CY77"/>
      <c r="CZ77"/>
      <c r="DA77"/>
      <c r="DB77"/>
      <c r="DC77"/>
      <c r="DD77" s="269"/>
      <c r="DE77" s="269"/>
      <c r="DF77" s="7"/>
      <c r="DG77" s="7"/>
    </row>
    <row r="78" ht="15.75" customHeight="1" spans="1:111">
      <c r="A78" s="234">
        <v>6082</v>
      </c>
      <c r="B78" s="208" t="s">
        <v>286</v>
      </c>
      <c r="C78" s="207" t="s">
        <v>21</v>
      </c>
      <c r="D78" s="209" t="s">
        <v>64</v>
      </c>
      <c r="E78" s="210" t="s">
        <v>274</v>
      </c>
      <c r="F78" s="235" t="s">
        <v>110</v>
      </c>
      <c r="G78" s="283">
        <v>42277</v>
      </c>
      <c r="H78" s="237">
        <v>42277</v>
      </c>
      <c r="L78" s="244"/>
      <c r="M78" s="245"/>
      <c r="N78" s="244"/>
      <c r="P78" s="246">
        <f t="shared" si="72"/>
        <v>0</v>
      </c>
      <c r="Q78" s="246">
        <f t="shared" si="73"/>
        <v>0</v>
      </c>
      <c r="R78" s="210">
        <v>1554</v>
      </c>
      <c r="S78" s="220">
        <f t="shared" si="74"/>
        <v>330</v>
      </c>
      <c r="T78" s="113">
        <f t="shared" si="75"/>
        <v>0</v>
      </c>
      <c r="U78" s="113">
        <f t="shared" si="76"/>
        <v>0</v>
      </c>
      <c r="V78" s="113">
        <f t="shared" si="77"/>
        <v>0</v>
      </c>
      <c r="W78" s="113">
        <f t="shared" si="78"/>
        <v>0</v>
      </c>
      <c r="X78" s="118">
        <v>2015</v>
      </c>
      <c r="Y78" s="18" t="s">
        <v>66</v>
      </c>
      <c r="AC78" s="17" t="s">
        <v>287</v>
      </c>
      <c r="AD78" s="252" t="s">
        <v>288</v>
      </c>
      <c r="AE78" s="86">
        <v>991.716747027325</v>
      </c>
      <c r="AF78" s="86">
        <v>450.334819277108</v>
      </c>
      <c r="AG78" s="86">
        <v>8.53233333333333</v>
      </c>
      <c r="AH78" s="86">
        <v>10.9930120481928</v>
      </c>
      <c r="AI78" s="86">
        <v>0</v>
      </c>
      <c r="AJ78" s="86">
        <v>3206.48108548118</v>
      </c>
      <c r="AK78" s="86">
        <v>1776.46184607843</v>
      </c>
      <c r="AL78" s="86">
        <v>45.7374244264507</v>
      </c>
      <c r="AM78" s="86">
        <v>52.2166852215512</v>
      </c>
      <c r="AN78" s="86">
        <v>0</v>
      </c>
      <c r="AO78" s="86">
        <v>1461.57691168596</v>
      </c>
      <c r="AP78" s="86">
        <v>5080.89704120761</v>
      </c>
      <c r="AQ78" s="222">
        <f t="shared" si="107"/>
        <v>2.47631178392568</v>
      </c>
      <c r="AR78" s="254">
        <f t="shared" si="108"/>
        <v>2099.09891625425</v>
      </c>
      <c r="AS78" s="254">
        <f t="shared" si="79"/>
        <v>1113.39833267777</v>
      </c>
      <c r="AT78" s="254">
        <f t="shared" si="79"/>
        <v>27.134878879892</v>
      </c>
      <c r="AU78" s="254">
        <f t="shared" si="79"/>
        <v>31.604848634872</v>
      </c>
      <c r="AV78" s="255">
        <f t="shared" si="87"/>
        <v>3271.23697644679</v>
      </c>
      <c r="AW78" s="254">
        <f t="shared" si="80"/>
        <v>0</v>
      </c>
      <c r="AX78" s="255">
        <f t="shared" si="88"/>
        <v>3271.23697644679</v>
      </c>
      <c r="AY78" s="222">
        <f t="shared" si="81"/>
        <v>1.11663151050571</v>
      </c>
      <c r="AZ78" s="222">
        <f t="shared" si="82"/>
        <v>1.47237896120276</v>
      </c>
      <c r="BA78" s="222">
        <f t="shared" si="83"/>
        <v>2.18024130326507</v>
      </c>
      <c r="BB78" s="222">
        <f t="shared" si="84"/>
        <v>1.8749944506854</v>
      </c>
      <c r="BC78" s="222">
        <f t="shared" si="85"/>
        <v>0</v>
      </c>
      <c r="BD78" s="222">
        <f t="shared" si="89"/>
        <v>1.23815589196284</v>
      </c>
      <c r="BG78" s="17" t="s">
        <v>287</v>
      </c>
      <c r="BH78" s="252" t="s">
        <v>288</v>
      </c>
      <c r="BI78" s="256">
        <v>3206.48108548118</v>
      </c>
      <c r="BJ78" s="86">
        <v>1776.46184607843</v>
      </c>
      <c r="BK78" s="86">
        <v>45.7374244264507</v>
      </c>
      <c r="BL78" s="86">
        <v>52.2166852215512</v>
      </c>
      <c r="BM78" s="86">
        <v>0</v>
      </c>
      <c r="BN78" s="86">
        <v>834.115254601128</v>
      </c>
      <c r="BO78" s="86">
        <v>478.114817451107</v>
      </c>
      <c r="BP78" s="86">
        <v>12.3491045951417</v>
      </c>
      <c r="BQ78" s="86">
        <v>14.21196394468</v>
      </c>
      <c r="BR78" s="86">
        <v>0</v>
      </c>
      <c r="BS78" s="258">
        <f t="shared" si="90"/>
        <v>0.260134157153762</v>
      </c>
      <c r="BT78" s="258">
        <f t="shared" si="91"/>
        <v>0.269138804476186</v>
      </c>
      <c r="BU78" s="258">
        <f t="shared" si="92"/>
        <v>0.27</v>
      </c>
      <c r="BV78" s="258">
        <f t="shared" si="93"/>
        <v>0.272172848283643</v>
      </c>
      <c r="BW78" s="259">
        <f t="shared" si="94"/>
        <v>0.263495034387443</v>
      </c>
      <c r="BX78" s="258">
        <f t="shared" si="95"/>
        <v>0</v>
      </c>
      <c r="BY78" s="259">
        <f t="shared" si="96"/>
        <v>0.263495034387443</v>
      </c>
      <c r="BZ78" s="260" t="b">
        <f t="shared" si="97"/>
        <v>1</v>
      </c>
      <c r="CA78" s="252" t="s">
        <v>288</v>
      </c>
      <c r="CB78" s="256">
        <v>274.918669501536</v>
      </c>
      <c r="CC78" s="256">
        <v>113.954096385542</v>
      </c>
      <c r="CD78" s="256">
        <v>3.183</v>
      </c>
      <c r="CE78" s="256">
        <v>3.58831325301205</v>
      </c>
      <c r="CF78" s="256">
        <v>0</v>
      </c>
      <c r="CG78" s="86">
        <f t="shared" si="98"/>
        <v>395.64407914009</v>
      </c>
      <c r="CH78" s="86">
        <f t="shared" si="99"/>
        <v>395.64407914009</v>
      </c>
      <c r="CI78" s="17" t="b">
        <f t="shared" si="86"/>
        <v>1</v>
      </c>
      <c r="CJ78" s="254">
        <f t="shared" si="100"/>
        <v>546.047327362176</v>
      </c>
      <c r="CK78" s="254">
        <f t="shared" si="101"/>
        <v>299.658696162674</v>
      </c>
      <c r="CL78" s="254">
        <f t="shared" si="102"/>
        <v>7.32641729757085</v>
      </c>
      <c r="CM78" s="254">
        <f t="shared" si="103"/>
        <v>8.60198167252652</v>
      </c>
      <c r="CN78" s="255">
        <f t="shared" si="104"/>
        <v>861.634422494947</v>
      </c>
      <c r="CO78" s="254">
        <f t="shared" si="105"/>
        <v>0</v>
      </c>
      <c r="CP78" s="255">
        <f t="shared" si="106"/>
        <v>861.634422494947</v>
      </c>
      <c r="CR78" s="18"/>
      <c r="CS78"/>
      <c r="CT78"/>
      <c r="CU78"/>
      <c r="CV78"/>
      <c r="CW78"/>
      <c r="CX78"/>
      <c r="CY78"/>
      <c r="CZ78"/>
      <c r="DA78"/>
      <c r="DB78"/>
      <c r="DC78"/>
      <c r="DD78" s="269"/>
      <c r="DE78" s="269"/>
      <c r="DF78" s="7"/>
      <c r="DG78" s="7"/>
    </row>
    <row r="79" ht="15.75" customHeight="1" spans="1:111">
      <c r="A79" s="234">
        <v>6085</v>
      </c>
      <c r="B79" s="208" t="s">
        <v>289</v>
      </c>
      <c r="C79" s="207" t="s">
        <v>17</v>
      </c>
      <c r="D79" s="209" t="s">
        <v>64</v>
      </c>
      <c r="F79" s="235" t="s">
        <v>65</v>
      </c>
      <c r="G79" s="236">
        <v>42273</v>
      </c>
      <c r="H79" s="237">
        <v>42273</v>
      </c>
      <c r="L79" s="244"/>
      <c r="M79" s="245"/>
      <c r="N79" s="244"/>
      <c r="P79" s="246">
        <f t="shared" si="72"/>
        <v>0</v>
      </c>
      <c r="Q79" s="246">
        <f t="shared" si="73"/>
        <v>0</v>
      </c>
      <c r="R79" s="210">
        <v>1558</v>
      </c>
      <c r="S79" s="220">
        <f t="shared" si="74"/>
        <v>330</v>
      </c>
      <c r="T79" s="113">
        <f t="shared" si="75"/>
        <v>0</v>
      </c>
      <c r="U79" s="113">
        <f t="shared" si="76"/>
        <v>0</v>
      </c>
      <c r="V79" s="113">
        <f t="shared" si="77"/>
        <v>0</v>
      </c>
      <c r="W79" s="113">
        <f t="shared" si="78"/>
        <v>0</v>
      </c>
      <c r="X79" s="118">
        <v>2015</v>
      </c>
      <c r="Y79" s="18" t="s">
        <v>66</v>
      </c>
      <c r="AC79" s="17" t="s">
        <v>290</v>
      </c>
      <c r="AD79" s="252" t="s">
        <v>291</v>
      </c>
      <c r="AE79" s="86">
        <v>536.694285573667</v>
      </c>
      <c r="AF79" s="86">
        <v>48.3811325301205</v>
      </c>
      <c r="AG79" s="86">
        <v>8.06861941885188</v>
      </c>
      <c r="AH79" s="86">
        <v>11.5184337349398</v>
      </c>
      <c r="AI79" s="86">
        <v>0</v>
      </c>
      <c r="AJ79" s="86">
        <v>2943.7099462272</v>
      </c>
      <c r="AK79" s="86">
        <v>260.203635268748</v>
      </c>
      <c r="AL79" s="86">
        <v>50.8273431034482</v>
      </c>
      <c r="AM79" s="86">
        <v>54.971725</v>
      </c>
      <c r="AN79" s="86">
        <v>0</v>
      </c>
      <c r="AO79" s="86">
        <v>604.662471257579</v>
      </c>
      <c r="AP79" s="86">
        <v>3309.7126495994</v>
      </c>
      <c r="AQ79" s="222">
        <f t="shared" si="107"/>
        <v>4.47365316507216</v>
      </c>
      <c r="AR79" s="254">
        <f t="shared" si="108"/>
        <v>1740.20211590043</v>
      </c>
      <c r="AS79" s="254">
        <f t="shared" si="79"/>
        <v>154.292383899434</v>
      </c>
      <c r="AT79" s="254">
        <f t="shared" si="79"/>
        <v>29.44798126115</v>
      </c>
      <c r="AU79" s="254">
        <f t="shared" si="79"/>
        <v>33.2450793674699</v>
      </c>
      <c r="AV79" s="255">
        <f t="shared" si="87"/>
        <v>1957.18756042849</v>
      </c>
      <c r="AW79" s="254">
        <f t="shared" si="80"/>
        <v>0</v>
      </c>
      <c r="AX79" s="255">
        <f t="shared" si="88"/>
        <v>1957.18756042849</v>
      </c>
      <c r="AY79" s="222">
        <f t="shared" si="81"/>
        <v>2.24244576973714</v>
      </c>
      <c r="AZ79" s="222">
        <f t="shared" si="82"/>
        <v>2.18910235934177</v>
      </c>
      <c r="BA79" s="222">
        <f t="shared" si="83"/>
        <v>2.64969268377518</v>
      </c>
      <c r="BB79" s="222">
        <f t="shared" si="84"/>
        <v>1.88624999999999</v>
      </c>
      <c r="BC79" s="222">
        <f t="shared" si="85"/>
        <v>0</v>
      </c>
      <c r="BD79" s="222">
        <f t="shared" si="89"/>
        <v>2.23682658253608</v>
      </c>
      <c r="BG79" s="17" t="s">
        <v>290</v>
      </c>
      <c r="BH79" s="252" t="s">
        <v>291</v>
      </c>
      <c r="BI79" s="256">
        <v>2943.7099462272</v>
      </c>
      <c r="BJ79" s="86">
        <v>260.203635268748</v>
      </c>
      <c r="BK79" s="86">
        <v>50.8273431034482</v>
      </c>
      <c r="BL79" s="86">
        <v>54.971725</v>
      </c>
      <c r="BM79" s="86">
        <v>0</v>
      </c>
      <c r="BN79" s="86">
        <v>781.387510696963</v>
      </c>
      <c r="BO79" s="86">
        <v>71.9488429334237</v>
      </c>
      <c r="BP79" s="86">
        <v>11.502116877359</v>
      </c>
      <c r="BQ79" s="86">
        <v>15.321688791833</v>
      </c>
      <c r="BR79" s="86">
        <v>0</v>
      </c>
      <c r="BS79" s="258">
        <f t="shared" si="90"/>
        <v>0.265443105798663</v>
      </c>
      <c r="BT79" s="258">
        <f t="shared" si="91"/>
        <v>0.2765097530598</v>
      </c>
      <c r="BU79" s="258">
        <f t="shared" si="92"/>
        <v>0.226297818753754</v>
      </c>
      <c r="BV79" s="258">
        <f t="shared" si="93"/>
        <v>0.278719446985391</v>
      </c>
      <c r="BW79" s="259">
        <f t="shared" si="94"/>
        <v>0.265932500033232</v>
      </c>
      <c r="BX79" s="258">
        <f t="shared" si="95"/>
        <v>0</v>
      </c>
      <c r="BY79" s="259">
        <f t="shared" si="96"/>
        <v>0.265932500033232</v>
      </c>
      <c r="BZ79" s="260" t="b">
        <f t="shared" si="97"/>
        <v>1</v>
      </c>
      <c r="CA79" s="252" t="s">
        <v>291</v>
      </c>
      <c r="CB79" s="256">
        <v>184.864250846523</v>
      </c>
      <c r="CC79" s="256">
        <v>13.2300595322466</v>
      </c>
      <c r="CD79" s="256">
        <v>3.5212955350815</v>
      </c>
      <c r="CE79" s="256">
        <v>2.75614457831325</v>
      </c>
      <c r="CF79" s="256">
        <v>0</v>
      </c>
      <c r="CG79" s="86">
        <f t="shared" si="98"/>
        <v>204.371750492164</v>
      </c>
      <c r="CH79" s="86">
        <f t="shared" si="99"/>
        <v>204.371750492164</v>
      </c>
      <c r="CI79" s="17" t="b">
        <f t="shared" si="86"/>
        <v>1</v>
      </c>
      <c r="CJ79" s="254">
        <f t="shared" si="100"/>
        <v>461.924654362016</v>
      </c>
      <c r="CK79" s="254">
        <f t="shared" si="101"/>
        <v>42.6633489710404</v>
      </c>
      <c r="CL79" s="254">
        <f t="shared" si="102"/>
        <v>6.66401392609968</v>
      </c>
      <c r="CM79" s="254">
        <f t="shared" si="103"/>
        <v>9.26605013628665</v>
      </c>
      <c r="CN79" s="255">
        <f t="shared" si="104"/>
        <v>520.518067395442</v>
      </c>
      <c r="CO79" s="254">
        <f t="shared" si="105"/>
        <v>0</v>
      </c>
      <c r="CP79" s="255">
        <f t="shared" si="106"/>
        <v>520.518067395442</v>
      </c>
      <c r="CR79" s="18"/>
      <c r="CS79"/>
      <c r="CT79"/>
      <c r="CU79"/>
      <c r="CV79"/>
      <c r="CW79"/>
      <c r="CX79"/>
      <c r="CY79"/>
      <c r="CZ79"/>
      <c r="DA79"/>
      <c r="DB79"/>
      <c r="DC79"/>
      <c r="DD79" s="269"/>
      <c r="DE79" s="269"/>
      <c r="DF79" s="7"/>
      <c r="DG79" s="7"/>
    </row>
    <row r="80" ht="15.75" customHeight="1" spans="1:94">
      <c r="A80" s="234">
        <v>6129</v>
      </c>
      <c r="B80" s="208" t="s">
        <v>292</v>
      </c>
      <c r="C80" s="207" t="s">
        <v>23</v>
      </c>
      <c r="D80" s="209" t="s">
        <v>64</v>
      </c>
      <c r="F80" s="235" t="s">
        <v>65</v>
      </c>
      <c r="G80" s="236">
        <v>42333</v>
      </c>
      <c r="H80" s="237">
        <v>42333</v>
      </c>
      <c r="L80" s="244"/>
      <c r="M80" s="245"/>
      <c r="N80" s="244"/>
      <c r="P80" s="246">
        <f t="shared" si="72"/>
        <v>0</v>
      </c>
      <c r="Q80" s="246">
        <f t="shared" si="73"/>
        <v>0</v>
      </c>
      <c r="R80" s="210">
        <v>1498</v>
      </c>
      <c r="S80" s="220">
        <f t="shared" si="74"/>
        <v>330</v>
      </c>
      <c r="T80" s="113">
        <f t="shared" si="75"/>
        <v>0</v>
      </c>
      <c r="U80" s="113">
        <f t="shared" si="76"/>
        <v>0</v>
      </c>
      <c r="V80" s="113">
        <f t="shared" si="77"/>
        <v>0</v>
      </c>
      <c r="W80" s="113">
        <f t="shared" si="78"/>
        <v>0</v>
      </c>
      <c r="X80" s="118">
        <v>2015</v>
      </c>
      <c r="Y80" s="18" t="s">
        <v>66</v>
      </c>
      <c r="AC80" s="17" t="s">
        <v>36</v>
      </c>
      <c r="AD80" s="251" t="s">
        <v>36</v>
      </c>
      <c r="AE80" s="86">
        <v>290533.158802749</v>
      </c>
      <c r="AF80" s="86">
        <v>48591.7552198566</v>
      </c>
      <c r="AG80" s="86">
        <v>30318.4910256574</v>
      </c>
      <c r="AH80" s="86">
        <v>23498.8320692286</v>
      </c>
      <c r="AI80" s="86">
        <v>4956.50722311567</v>
      </c>
      <c r="AJ80" s="86">
        <v>361677.951228673</v>
      </c>
      <c r="AK80" s="86">
        <v>59680.5781769719</v>
      </c>
      <c r="AL80" s="86">
        <v>41706.0930608018</v>
      </c>
      <c r="AM80" s="86">
        <v>39180.149789781</v>
      </c>
      <c r="AN80" s="86">
        <v>16646.0843832173</v>
      </c>
      <c r="AO80" s="86">
        <v>397898.744340607</v>
      </c>
      <c r="AP80" s="86">
        <v>518890.856639445</v>
      </c>
      <c r="AQ80" s="222">
        <f t="shared" si="107"/>
        <v>0.304077642917282</v>
      </c>
      <c r="AR80" s="254">
        <f t="shared" si="108"/>
        <v>326105.555015711</v>
      </c>
      <c r="AS80" s="254">
        <f t="shared" si="79"/>
        <v>54136.1666984143</v>
      </c>
      <c r="AT80" s="254">
        <f t="shared" si="79"/>
        <v>36012.2920432296</v>
      </c>
      <c r="AU80" s="254">
        <f t="shared" si="79"/>
        <v>31339.4909295048</v>
      </c>
      <c r="AV80" s="255">
        <f t="shared" si="87"/>
        <v>447593.50468686</v>
      </c>
      <c r="AW80" s="254">
        <f t="shared" si="80"/>
        <v>10801.2958031665</v>
      </c>
      <c r="AX80" s="255">
        <f t="shared" si="88"/>
        <v>458394.800490026</v>
      </c>
      <c r="AY80" s="222">
        <f t="shared" si="81"/>
        <v>0.122438334954782</v>
      </c>
      <c r="AZ80" s="222">
        <f t="shared" si="82"/>
        <v>0.114101897605295</v>
      </c>
      <c r="BA80" s="222">
        <f t="shared" si="83"/>
        <v>0.18779961749263</v>
      </c>
      <c r="BB80" s="222">
        <f t="shared" si="84"/>
        <v>0.333661640594616</v>
      </c>
      <c r="BC80" s="222">
        <f t="shared" si="85"/>
        <v>1.1792151845946</v>
      </c>
      <c r="BD80" s="222">
        <f t="shared" si="89"/>
        <v>0.152038821458641</v>
      </c>
      <c r="BG80" s="17" t="s">
        <v>36</v>
      </c>
      <c r="BH80" s="251" t="s">
        <v>36</v>
      </c>
      <c r="BI80" s="256">
        <v>361677.951228673</v>
      </c>
      <c r="BJ80" s="86">
        <v>59680.5781769719</v>
      </c>
      <c r="BK80" s="86">
        <v>41706.0930608018</v>
      </c>
      <c r="BL80" s="86">
        <v>39180.149789781</v>
      </c>
      <c r="BM80" s="86">
        <v>16646.0843832173</v>
      </c>
      <c r="BN80" s="86">
        <v>93101.8158026959</v>
      </c>
      <c r="BO80" s="86">
        <v>15465.0045853575</v>
      </c>
      <c r="BP80" s="86">
        <v>10745.7789712895</v>
      </c>
      <c r="BQ80" s="86">
        <v>10067.036446171</v>
      </c>
      <c r="BR80" s="86">
        <v>4137.68405292724</v>
      </c>
      <c r="BS80" s="258">
        <f t="shared" si="90"/>
        <v>0.257416343701393</v>
      </c>
      <c r="BT80" s="258">
        <f t="shared" si="91"/>
        <v>0.25912960393076</v>
      </c>
      <c r="BU80" s="258">
        <f t="shared" si="92"/>
        <v>0.257654893629658</v>
      </c>
      <c r="BV80" s="258">
        <f t="shared" si="93"/>
        <v>0.256942265412081</v>
      </c>
      <c r="BW80" s="259">
        <f t="shared" si="94"/>
        <v>0.257602752586759</v>
      </c>
      <c r="BX80" s="258">
        <f t="shared" si="95"/>
        <v>0.248568009008706</v>
      </c>
      <c r="BY80" s="259">
        <f t="shared" si="96"/>
        <v>0.257312916868791</v>
      </c>
      <c r="BZ80" s="260"/>
      <c r="CA80" s="251" t="s">
        <v>36</v>
      </c>
      <c r="CB80" s="256">
        <v>77896.9221959839</v>
      </c>
      <c r="CC80" s="256">
        <v>13734.0771392019</v>
      </c>
      <c r="CD80" s="256">
        <v>8410.86711781904</v>
      </c>
      <c r="CE80" s="256">
        <v>6058.84118136343</v>
      </c>
      <c r="CF80" s="256">
        <v>1199.99745649737</v>
      </c>
      <c r="CG80" s="86">
        <f t="shared" si="98"/>
        <v>106100.707634368</v>
      </c>
      <c r="CH80" s="86">
        <f t="shared" si="99"/>
        <v>107300.705090866</v>
      </c>
      <c r="CI80" s="17" t="b">
        <f t="shared" si="86"/>
        <v>1</v>
      </c>
      <c r="CJ80" s="254">
        <f t="shared" si="100"/>
        <v>83944.8996328579</v>
      </c>
      <c r="CK80" s="254">
        <f t="shared" si="101"/>
        <v>14028.2834348897</v>
      </c>
      <c r="CL80" s="254">
        <f t="shared" si="102"/>
        <v>9278.7432757585</v>
      </c>
      <c r="CM80" s="254">
        <f t="shared" si="103"/>
        <v>8052.43979628833</v>
      </c>
      <c r="CN80" s="255">
        <f>SUM(CN6:CN79)/2</f>
        <v>115212.080499513</v>
      </c>
      <c r="CO80" s="255">
        <f>SUM(CO6:CO79)/2</f>
        <v>2686.21557247127</v>
      </c>
      <c r="CP80" s="255">
        <f>SUM(CP6:CP79)/2</f>
        <v>117898.296071984</v>
      </c>
    </row>
    <row r="81" ht="15.75" customHeight="1" spans="1:94">
      <c r="A81" s="234">
        <v>6142</v>
      </c>
      <c r="B81" s="208" t="s">
        <v>293</v>
      </c>
      <c r="C81" s="207" t="s">
        <v>25</v>
      </c>
      <c r="D81" s="209" t="s">
        <v>64</v>
      </c>
      <c r="F81" s="235" t="s">
        <v>204</v>
      </c>
      <c r="G81" s="236">
        <v>42338</v>
      </c>
      <c r="H81" s="237">
        <v>42338</v>
      </c>
      <c r="L81" s="244"/>
      <c r="M81" s="245"/>
      <c r="N81" s="244"/>
      <c r="P81" s="246">
        <f t="shared" si="72"/>
        <v>0</v>
      </c>
      <c r="Q81" s="246">
        <f t="shared" si="73"/>
        <v>0</v>
      </c>
      <c r="R81" s="210">
        <v>1493</v>
      </c>
      <c r="S81" s="220">
        <f t="shared" si="74"/>
        <v>330</v>
      </c>
      <c r="T81" s="113">
        <f t="shared" si="75"/>
        <v>0</v>
      </c>
      <c r="U81" s="113">
        <f t="shared" si="76"/>
        <v>0</v>
      </c>
      <c r="V81" s="113">
        <f t="shared" si="77"/>
        <v>0</v>
      </c>
      <c r="W81" s="113">
        <f t="shared" si="78"/>
        <v>0</v>
      </c>
      <c r="X81" s="118">
        <v>2015</v>
      </c>
      <c r="Y81" s="18" t="s">
        <v>66</v>
      </c>
      <c r="CA81"/>
      <c r="CB81"/>
      <c r="CC81"/>
      <c r="CD81"/>
      <c r="CE81"/>
      <c r="CF81"/>
      <c r="CG81" s="7"/>
      <c r="CH81" s="7"/>
      <c r="CI81" s="17"/>
      <c r="CJ81" s="254"/>
      <c r="CK81" s="254"/>
      <c r="CL81" s="254"/>
      <c r="CM81" s="254"/>
      <c r="CN81" s="255"/>
      <c r="CO81" s="254"/>
      <c r="CP81" s="255"/>
    </row>
    <row r="82" ht="15.75" customHeight="1" spans="1:56">
      <c r="A82" s="234">
        <v>6146</v>
      </c>
      <c r="B82" s="208" t="s">
        <v>294</v>
      </c>
      <c r="C82" s="207" t="s">
        <v>17</v>
      </c>
      <c r="D82" s="209" t="s">
        <v>64</v>
      </c>
      <c r="F82" s="235" t="s">
        <v>65</v>
      </c>
      <c r="G82" s="236">
        <v>42336</v>
      </c>
      <c r="H82" s="237">
        <v>42336</v>
      </c>
      <c r="L82" s="244"/>
      <c r="M82" s="245"/>
      <c r="N82" s="244"/>
      <c r="P82" s="246">
        <f t="shared" si="72"/>
        <v>0</v>
      </c>
      <c r="Q82" s="246">
        <f t="shared" si="73"/>
        <v>0</v>
      </c>
      <c r="R82" s="210">
        <v>1495</v>
      </c>
      <c r="S82" s="220">
        <f t="shared" si="74"/>
        <v>330</v>
      </c>
      <c r="T82" s="113">
        <f t="shared" si="75"/>
        <v>0</v>
      </c>
      <c r="U82" s="113">
        <f t="shared" si="76"/>
        <v>0</v>
      </c>
      <c r="V82" s="113">
        <f t="shared" si="77"/>
        <v>0</v>
      </c>
      <c r="W82" s="113">
        <f t="shared" si="78"/>
        <v>0</v>
      </c>
      <c r="X82" s="118">
        <v>2015</v>
      </c>
      <c r="Y82" s="18" t="s">
        <v>66</v>
      </c>
      <c r="AD82" s="18" t="s">
        <v>65</v>
      </c>
      <c r="AE82" s="86">
        <f>SUMIFS(AE$6:AE$79,$AB$6:$AB$79,$AD82)</f>
        <v>249151.961606061</v>
      </c>
      <c r="AF82" s="86">
        <f>SUMIFS(AF$6:AF$79,$AB$6:$AB$79,$AD82)</f>
        <v>46832.4481818182</v>
      </c>
      <c r="AG82" s="86">
        <f t="shared" ref="AG82:AP82" si="109">SUMIFS(AG$6:AG$79,$AB$6:$AB$79,$AD82)</f>
        <v>27994.9842424242</v>
      </c>
      <c r="AH82" s="86">
        <f t="shared" si="109"/>
        <v>22128.8382727273</v>
      </c>
      <c r="AI82" s="86">
        <f t="shared" si="109"/>
        <v>4666.57041489919</v>
      </c>
      <c r="AJ82" s="86">
        <f t="shared" si="109"/>
        <v>281774.383837998</v>
      </c>
      <c r="AK82" s="86">
        <f t="shared" si="109"/>
        <v>55166.7384368007</v>
      </c>
      <c r="AL82" s="86">
        <f t="shared" si="109"/>
        <v>36670.5716538099</v>
      </c>
      <c r="AM82" s="86">
        <f t="shared" si="109"/>
        <v>36099.5046188488</v>
      </c>
      <c r="AN82" s="86">
        <f t="shared" si="109"/>
        <v>15925.2122791805</v>
      </c>
      <c r="AO82" s="86">
        <f t="shared" si="109"/>
        <v>350774.802717929</v>
      </c>
      <c r="AP82" s="86">
        <f t="shared" si="109"/>
        <v>425636.410826638</v>
      </c>
      <c r="AQ82" s="222">
        <f>IFERROR(AP82/AO82-1,0)</f>
        <v>0.213417861056877</v>
      </c>
      <c r="AR82" s="254">
        <f t="shared" ref="AR82:AU85" si="110">(AJ82-AE82)*0.5+AE82</f>
        <v>265463.172722029</v>
      </c>
      <c r="AS82" s="254">
        <f t="shared" si="110"/>
        <v>50999.5933093094</v>
      </c>
      <c r="AT82" s="254">
        <f t="shared" si="110"/>
        <v>32332.7779481171</v>
      </c>
      <c r="AU82" s="254">
        <f t="shared" si="110"/>
        <v>29114.171445788</v>
      </c>
      <c r="AV82" s="255">
        <f>SUM(AR82:AU82)</f>
        <v>377909.715425244</v>
      </c>
      <c r="AW82" s="254">
        <f>(AN82-AI82)*0.5+AI82</f>
        <v>10295.8913470399</v>
      </c>
      <c r="AX82" s="255">
        <f>AV82+AW82</f>
        <v>388205.606772284</v>
      </c>
      <c r="AY82" s="222">
        <f t="shared" ref="AY82:BB85" si="111">IFERROR(AR82/AE82-1,0)</f>
        <v>0.0654669183048968</v>
      </c>
      <c r="AZ82" s="222">
        <f t="shared" si="111"/>
        <v>0.0889798694980268</v>
      </c>
      <c r="BA82" s="222">
        <f t="shared" si="111"/>
        <v>0.154948960432678</v>
      </c>
      <c r="BB82" s="222">
        <f t="shared" si="111"/>
        <v>0.31566651113673</v>
      </c>
      <c r="BC82" s="222">
        <f>IFERROR(AW82/AI82-1,0)</f>
        <v>1.20630793744538</v>
      </c>
      <c r="BD82" s="222">
        <f>IFERROR(AX82/AO82-1,0)</f>
        <v>0.106708930528439</v>
      </c>
    </row>
    <row r="83" ht="15.75" customHeight="1" spans="1:56">
      <c r="A83" s="234">
        <v>6148</v>
      </c>
      <c r="B83" s="208" t="s">
        <v>295</v>
      </c>
      <c r="C83" s="207" t="s">
        <v>23</v>
      </c>
      <c r="D83" s="209" t="s">
        <v>64</v>
      </c>
      <c r="F83" s="235" t="s">
        <v>65</v>
      </c>
      <c r="G83" s="236">
        <v>42338</v>
      </c>
      <c r="H83" s="237">
        <v>42338</v>
      </c>
      <c r="L83" s="244"/>
      <c r="M83" s="245"/>
      <c r="N83" s="244"/>
      <c r="P83" s="246">
        <f t="shared" si="72"/>
        <v>0</v>
      </c>
      <c r="Q83" s="246">
        <f t="shared" si="73"/>
        <v>0</v>
      </c>
      <c r="R83" s="210">
        <v>1493</v>
      </c>
      <c r="S83" s="220">
        <f t="shared" si="74"/>
        <v>330</v>
      </c>
      <c r="T83" s="113">
        <f t="shared" si="75"/>
        <v>0</v>
      </c>
      <c r="U83" s="113">
        <f t="shared" si="76"/>
        <v>0</v>
      </c>
      <c r="V83" s="113">
        <f t="shared" si="77"/>
        <v>0</v>
      </c>
      <c r="W83" s="113">
        <f t="shared" si="78"/>
        <v>0</v>
      </c>
      <c r="X83" s="118">
        <v>2015</v>
      </c>
      <c r="Y83" s="18" t="s">
        <v>66</v>
      </c>
      <c r="AD83" s="18" t="s">
        <v>296</v>
      </c>
      <c r="AE83" s="86">
        <f>SUMIFS(AE$6:AE$79,$AD$6:$AD$79,$AD83)</f>
        <v>6255.92380801807</v>
      </c>
      <c r="AF83" s="86">
        <f>SUMIFS(AF$6:AF$79,$AD$6:$AD$79,$AD83)</f>
        <v>585.28606060606</v>
      </c>
      <c r="AG83" s="86">
        <f t="shared" ref="AG83:AP84" si="112">SUMIFS(AG$6:AG$79,$AD$6:$AD$79,$AD83)</f>
        <v>304.072242424242</v>
      </c>
      <c r="AH83" s="86">
        <f t="shared" si="112"/>
        <v>216.619632222849</v>
      </c>
      <c r="AI83" s="86">
        <f t="shared" si="112"/>
        <v>0</v>
      </c>
      <c r="AJ83" s="86">
        <f t="shared" si="112"/>
        <v>9877.35482792383</v>
      </c>
      <c r="AK83" s="86">
        <f t="shared" si="112"/>
        <v>801.652432692498</v>
      </c>
      <c r="AL83" s="86">
        <f t="shared" si="112"/>
        <v>553.219491170781</v>
      </c>
      <c r="AM83" s="86">
        <f t="shared" si="112"/>
        <v>385.733311721842</v>
      </c>
      <c r="AN83" s="86">
        <f t="shared" si="112"/>
        <v>0</v>
      </c>
      <c r="AO83" s="86">
        <f t="shared" si="112"/>
        <v>7361.90174327123</v>
      </c>
      <c r="AP83" s="86">
        <f t="shared" si="112"/>
        <v>11617.9600635089</v>
      </c>
      <c r="AQ83" s="222">
        <f>IFERROR(AP83/AO83-1,0)</f>
        <v>0.578119413795185</v>
      </c>
      <c r="AR83" s="254">
        <f t="shared" si="110"/>
        <v>8066.63931797095</v>
      </c>
      <c r="AS83" s="254">
        <f t="shared" si="110"/>
        <v>693.469246649279</v>
      </c>
      <c r="AT83" s="254">
        <f t="shared" si="110"/>
        <v>428.645866797512</v>
      </c>
      <c r="AU83" s="254">
        <f t="shared" si="110"/>
        <v>301.176471972346</v>
      </c>
      <c r="AV83" s="255">
        <f>SUM(AR83:AU83)</f>
        <v>9489.93090339008</v>
      </c>
      <c r="AW83" s="254">
        <f>(AN83-AI83)*0.5+AI83</f>
        <v>0</v>
      </c>
      <c r="AX83" s="255">
        <f>AV83+AW83</f>
        <v>9489.93090339008</v>
      </c>
      <c r="AY83" s="222">
        <f t="shared" si="111"/>
        <v>0.289440147533787</v>
      </c>
      <c r="AZ83" s="222">
        <f t="shared" si="111"/>
        <v>0.184838138689303</v>
      </c>
      <c r="BA83" s="222">
        <f t="shared" si="111"/>
        <v>0.409684301928039</v>
      </c>
      <c r="BB83" s="222">
        <f t="shared" si="111"/>
        <v>0.390347074647915</v>
      </c>
      <c r="BC83" s="222">
        <f>IFERROR(AW83/AI83-1,0)</f>
        <v>0</v>
      </c>
      <c r="BD83" s="222">
        <f>IFERROR(AX83/AO83-1,0)</f>
        <v>0.289059706897592</v>
      </c>
    </row>
    <row r="84" ht="15.75" customHeight="1" spans="1:56">
      <c r="A84" s="234">
        <v>6151</v>
      </c>
      <c r="B84" s="208" t="s">
        <v>297</v>
      </c>
      <c r="C84" s="207" t="s">
        <v>17</v>
      </c>
      <c r="D84" s="209" t="s">
        <v>64</v>
      </c>
      <c r="F84" s="235" t="s">
        <v>65</v>
      </c>
      <c r="G84" s="236">
        <v>42366</v>
      </c>
      <c r="H84" s="237">
        <v>42366</v>
      </c>
      <c r="L84" s="244"/>
      <c r="M84" s="245"/>
      <c r="N84" s="244"/>
      <c r="P84" s="246">
        <f t="shared" si="72"/>
        <v>0</v>
      </c>
      <c r="Q84" s="246">
        <f t="shared" si="73"/>
        <v>0</v>
      </c>
      <c r="R84" s="210">
        <v>1465</v>
      </c>
      <c r="S84" s="220">
        <f t="shared" si="74"/>
        <v>330</v>
      </c>
      <c r="T84" s="113">
        <f t="shared" si="75"/>
        <v>0</v>
      </c>
      <c r="U84" s="113">
        <f t="shared" si="76"/>
        <v>0</v>
      </c>
      <c r="V84" s="113">
        <f t="shared" si="77"/>
        <v>0</v>
      </c>
      <c r="W84" s="113">
        <f t="shared" si="78"/>
        <v>0</v>
      </c>
      <c r="X84" s="118">
        <v>2015</v>
      </c>
      <c r="Y84" s="18" t="s">
        <v>66</v>
      </c>
      <c r="AD84" s="18" t="s">
        <v>298</v>
      </c>
      <c r="AE84" s="86">
        <f>SUMIFS(AE$6:AE$79,$AD$6:$AD$79,$AD84)</f>
        <v>35125.2733886707</v>
      </c>
      <c r="AF84" s="86">
        <f>SUMIFS(AF$6:AF$79,$AD$6:$AD$79,$AD84)</f>
        <v>1174.02097743237</v>
      </c>
      <c r="AG84" s="86">
        <f t="shared" si="112"/>
        <v>2019.43454080886</v>
      </c>
      <c r="AH84" s="86">
        <f t="shared" si="112"/>
        <v>1153.3741642785</v>
      </c>
      <c r="AI84" s="86">
        <f t="shared" si="112"/>
        <v>289.936808216473</v>
      </c>
      <c r="AJ84" s="86">
        <f t="shared" si="112"/>
        <v>70026.2125627513</v>
      </c>
      <c r="AK84" s="86">
        <f t="shared" si="112"/>
        <v>3712.18730747865</v>
      </c>
      <c r="AL84" s="86">
        <f t="shared" si="112"/>
        <v>4482.30191582108</v>
      </c>
      <c r="AM84" s="86">
        <f t="shared" si="112"/>
        <v>2694.9118592104</v>
      </c>
      <c r="AN84" s="86">
        <f t="shared" si="112"/>
        <v>720.87210403679</v>
      </c>
      <c r="AO84" s="86">
        <f t="shared" si="112"/>
        <v>39762.039879407</v>
      </c>
      <c r="AP84" s="86">
        <f t="shared" si="112"/>
        <v>81636.4857492982</v>
      </c>
      <c r="AQ84" s="222">
        <f>IFERROR(AP84/AO84-1,0)</f>
        <v>1.05312619767222</v>
      </c>
      <c r="AR84" s="254">
        <f t="shared" si="110"/>
        <v>52575.742975711</v>
      </c>
      <c r="AS84" s="254">
        <f t="shared" si="110"/>
        <v>2443.10414245551</v>
      </c>
      <c r="AT84" s="254">
        <f t="shared" si="110"/>
        <v>3250.86822831497</v>
      </c>
      <c r="AU84" s="254">
        <f t="shared" si="110"/>
        <v>1924.14301174445</v>
      </c>
      <c r="AV84" s="255">
        <f>SUM(AR84:AU84)</f>
        <v>60193.8583582259</v>
      </c>
      <c r="AW84" s="254">
        <f>(AN84-AI84)*0.5+AI84</f>
        <v>505.404456126631</v>
      </c>
      <c r="AX84" s="255">
        <f>AV84+AW84</f>
        <v>60699.2628143526</v>
      </c>
      <c r="AY84" s="222">
        <f t="shared" si="111"/>
        <v>0.496806655252076</v>
      </c>
      <c r="AZ84" s="222">
        <f t="shared" si="111"/>
        <v>1.08097145572192</v>
      </c>
      <c r="BA84" s="222">
        <f t="shared" si="111"/>
        <v>0.609791336446525</v>
      </c>
      <c r="BB84" s="222">
        <f t="shared" si="111"/>
        <v>0.668273029982521</v>
      </c>
      <c r="BC84" s="222">
        <f>IFERROR(AW84/AI84-1,0)</f>
        <v>0.743153824571615</v>
      </c>
      <c r="BD84" s="222">
        <f>IFERROR(AX84/AO84-1,0)</f>
        <v>0.526563098836113</v>
      </c>
    </row>
    <row r="85" ht="15.75" customHeight="1" spans="1:56">
      <c r="A85" s="234">
        <v>6153</v>
      </c>
      <c r="B85" s="208" t="s">
        <v>299</v>
      </c>
      <c r="C85" s="207" t="s">
        <v>17</v>
      </c>
      <c r="D85" s="209" t="s">
        <v>64</v>
      </c>
      <c r="F85" s="235" t="s">
        <v>65</v>
      </c>
      <c r="G85" s="236">
        <v>42368</v>
      </c>
      <c r="H85" s="237">
        <v>42368</v>
      </c>
      <c r="L85" s="244"/>
      <c r="M85" s="245"/>
      <c r="N85" s="244"/>
      <c r="P85" s="246">
        <f t="shared" si="72"/>
        <v>0</v>
      </c>
      <c r="Q85" s="246">
        <f t="shared" si="73"/>
        <v>0</v>
      </c>
      <c r="R85" s="210">
        <v>1463</v>
      </c>
      <c r="S85" s="220">
        <f t="shared" si="74"/>
        <v>330</v>
      </c>
      <c r="T85" s="113">
        <f t="shared" si="75"/>
        <v>0</v>
      </c>
      <c r="U85" s="113">
        <f t="shared" si="76"/>
        <v>0</v>
      </c>
      <c r="V85" s="113">
        <f t="shared" si="77"/>
        <v>0</v>
      </c>
      <c r="W85" s="113">
        <f t="shared" si="78"/>
        <v>0</v>
      </c>
      <c r="X85" s="118">
        <v>2015</v>
      </c>
      <c r="Y85" s="18" t="s">
        <v>66</v>
      </c>
      <c r="AD85" s="172" t="s">
        <v>87</v>
      </c>
      <c r="AE85" s="280">
        <f>SUM(AE82:AE84)</f>
        <v>290533.158802749</v>
      </c>
      <c r="AF85" s="280">
        <f t="shared" ref="AF85:AP85" si="113">SUM(AF82:AF84)</f>
        <v>48591.7552198566</v>
      </c>
      <c r="AG85" s="280">
        <f t="shared" si="113"/>
        <v>30318.4910256573</v>
      </c>
      <c r="AH85" s="280">
        <f t="shared" si="113"/>
        <v>23498.8320692286</v>
      </c>
      <c r="AI85" s="280">
        <f t="shared" si="113"/>
        <v>4956.50722311567</v>
      </c>
      <c r="AJ85" s="280">
        <f t="shared" si="113"/>
        <v>361677.951228673</v>
      </c>
      <c r="AK85" s="280">
        <f t="shared" si="113"/>
        <v>59680.5781769719</v>
      </c>
      <c r="AL85" s="280">
        <f t="shared" si="113"/>
        <v>41706.0930608018</v>
      </c>
      <c r="AM85" s="280">
        <f t="shared" si="113"/>
        <v>39180.149789781</v>
      </c>
      <c r="AN85" s="280">
        <f t="shared" si="113"/>
        <v>16646.0843832173</v>
      </c>
      <c r="AO85" s="280">
        <f t="shared" si="113"/>
        <v>397898.744340608</v>
      </c>
      <c r="AP85" s="280">
        <f t="shared" si="113"/>
        <v>518890.856639445</v>
      </c>
      <c r="AQ85" s="222">
        <f>IFERROR(AP85/AO85-1,0)</f>
        <v>0.30407764291728</v>
      </c>
      <c r="AR85" s="254">
        <f t="shared" si="110"/>
        <v>326105.555015711</v>
      </c>
      <c r="AS85" s="254">
        <f t="shared" si="110"/>
        <v>54136.1666984142</v>
      </c>
      <c r="AT85" s="254">
        <f t="shared" si="110"/>
        <v>36012.2920432296</v>
      </c>
      <c r="AU85" s="254">
        <f t="shared" si="110"/>
        <v>31339.4909295048</v>
      </c>
      <c r="AV85" s="255">
        <f>SUM(AR85:AU85)</f>
        <v>447593.50468686</v>
      </c>
      <c r="AW85" s="254">
        <f>(AN85-AI85)*0.5+AI85</f>
        <v>10801.2958031665</v>
      </c>
      <c r="AX85" s="255">
        <f>AV85+AW85</f>
        <v>458394.800490027</v>
      </c>
      <c r="AY85" s="222">
        <f t="shared" si="111"/>
        <v>0.122438334954782</v>
      </c>
      <c r="AZ85" s="222">
        <f t="shared" si="111"/>
        <v>0.114101897605295</v>
      </c>
      <c r="BA85" s="222">
        <f t="shared" si="111"/>
        <v>0.187799617492631</v>
      </c>
      <c r="BB85" s="222">
        <f t="shared" si="111"/>
        <v>0.333661640594616</v>
      </c>
      <c r="BC85" s="222">
        <f>IFERROR(AW85/AI85-1,0)</f>
        <v>1.17921518459461</v>
      </c>
      <c r="BD85" s="222">
        <f>IFERROR(AX85/AO85-1,0)</f>
        <v>0.152038821458641</v>
      </c>
    </row>
    <row r="86" ht="15.75" customHeight="1" spans="1:42">
      <c r="A86" s="234">
        <v>6158</v>
      </c>
      <c r="B86" s="208" t="s">
        <v>300</v>
      </c>
      <c r="C86" s="207" t="s">
        <v>17</v>
      </c>
      <c r="D86" s="209" t="s">
        <v>64</v>
      </c>
      <c r="F86" s="235" t="s">
        <v>65</v>
      </c>
      <c r="G86" s="236">
        <v>42357</v>
      </c>
      <c r="H86" s="237">
        <v>42357</v>
      </c>
      <c r="L86" s="244"/>
      <c r="M86" s="245"/>
      <c r="N86" s="244"/>
      <c r="P86" s="246">
        <f t="shared" si="72"/>
        <v>0</v>
      </c>
      <c r="Q86" s="246">
        <f t="shared" si="73"/>
        <v>0</v>
      </c>
      <c r="R86" s="210">
        <v>1474</v>
      </c>
      <c r="S86" s="220">
        <f t="shared" si="74"/>
        <v>330</v>
      </c>
      <c r="T86" s="113">
        <f t="shared" si="75"/>
        <v>0</v>
      </c>
      <c r="U86" s="113">
        <f t="shared" si="76"/>
        <v>0</v>
      </c>
      <c r="V86" s="113">
        <f t="shared" si="77"/>
        <v>0</v>
      </c>
      <c r="W86" s="113">
        <f t="shared" si="78"/>
        <v>0</v>
      </c>
      <c r="X86" s="118">
        <v>2015</v>
      </c>
      <c r="Y86" s="18" t="s">
        <v>66</v>
      </c>
      <c r="AE86" s="86">
        <f>AE85-AE80</f>
        <v>4.65661287307739e-10</v>
      </c>
      <c r="AF86" s="86">
        <f t="shared" ref="AF86:AP86" si="114">AF85-AF80</f>
        <v>0</v>
      </c>
      <c r="AG86" s="86">
        <f t="shared" si="114"/>
        <v>-5.82076609134674e-11</v>
      </c>
      <c r="AH86" s="86">
        <f t="shared" si="114"/>
        <v>0</v>
      </c>
      <c r="AI86" s="86">
        <f t="shared" si="114"/>
        <v>0</v>
      </c>
      <c r="AJ86" s="86">
        <f t="shared" si="114"/>
        <v>0</v>
      </c>
      <c r="AK86" s="86">
        <f t="shared" si="114"/>
        <v>0</v>
      </c>
      <c r="AL86" s="86">
        <f t="shared" si="114"/>
        <v>0</v>
      </c>
      <c r="AM86" s="86">
        <f t="shared" si="114"/>
        <v>0</v>
      </c>
      <c r="AN86" s="86">
        <f t="shared" si="114"/>
        <v>3.63797880709171e-11</v>
      </c>
      <c r="AO86" s="86">
        <f t="shared" si="114"/>
        <v>5.82076609134674e-10</v>
      </c>
      <c r="AP86" s="86">
        <f t="shared" si="114"/>
        <v>0</v>
      </c>
    </row>
    <row r="87" ht="15.75" customHeight="1" spans="1:25">
      <c r="A87" s="234">
        <v>6173</v>
      </c>
      <c r="B87" s="208" t="s">
        <v>301</v>
      </c>
      <c r="C87" s="207" t="s">
        <v>25</v>
      </c>
      <c r="D87" s="209" t="s">
        <v>64</v>
      </c>
      <c r="F87" s="235" t="s">
        <v>204</v>
      </c>
      <c r="G87" s="236">
        <v>42369</v>
      </c>
      <c r="H87" s="237">
        <v>42369</v>
      </c>
      <c r="L87" s="244"/>
      <c r="M87" s="245"/>
      <c r="N87" s="244"/>
      <c r="P87" s="246">
        <f t="shared" si="72"/>
        <v>0</v>
      </c>
      <c r="Q87" s="246">
        <f t="shared" si="73"/>
        <v>0</v>
      </c>
      <c r="R87" s="210">
        <v>1462</v>
      </c>
      <c r="S87" s="220">
        <f t="shared" si="74"/>
        <v>330</v>
      </c>
      <c r="T87" s="113">
        <f t="shared" si="75"/>
        <v>0</v>
      </c>
      <c r="U87" s="113">
        <f t="shared" si="76"/>
        <v>0</v>
      </c>
      <c r="V87" s="113">
        <f t="shared" si="77"/>
        <v>0</v>
      </c>
      <c r="W87" s="113">
        <f t="shared" si="78"/>
        <v>0</v>
      </c>
      <c r="X87" s="118">
        <v>2015</v>
      </c>
      <c r="Y87" s="18" t="s">
        <v>66</v>
      </c>
    </row>
    <row r="88" ht="15.75" customHeight="1" spans="1:25">
      <c r="A88" s="234">
        <v>6174</v>
      </c>
      <c r="B88" s="208" t="s">
        <v>302</v>
      </c>
      <c r="C88" s="207" t="s">
        <v>25</v>
      </c>
      <c r="D88" s="209" t="s">
        <v>64</v>
      </c>
      <c r="F88" s="235" t="s">
        <v>204</v>
      </c>
      <c r="G88" s="236">
        <v>42369</v>
      </c>
      <c r="H88" s="237">
        <v>42369</v>
      </c>
      <c r="L88" s="244"/>
      <c r="M88" s="245"/>
      <c r="N88" s="244"/>
      <c r="P88" s="246">
        <f t="shared" si="72"/>
        <v>0</v>
      </c>
      <c r="Q88" s="246">
        <f t="shared" si="73"/>
        <v>0</v>
      </c>
      <c r="R88" s="210">
        <v>1462</v>
      </c>
      <c r="S88" s="220">
        <f t="shared" si="74"/>
        <v>330</v>
      </c>
      <c r="T88" s="113">
        <f t="shared" si="75"/>
        <v>0</v>
      </c>
      <c r="U88" s="113">
        <f t="shared" si="76"/>
        <v>0</v>
      </c>
      <c r="V88" s="113">
        <f t="shared" si="77"/>
        <v>0</v>
      </c>
      <c r="W88" s="113">
        <f t="shared" si="78"/>
        <v>0</v>
      </c>
      <c r="X88" s="118">
        <v>2015</v>
      </c>
      <c r="Y88" s="18" t="s">
        <v>66</v>
      </c>
    </row>
    <row r="89" ht="15.75" customHeight="1" spans="1:25">
      <c r="A89" s="234">
        <v>6179</v>
      </c>
      <c r="B89" s="208" t="s">
        <v>303</v>
      </c>
      <c r="C89" s="207" t="s">
        <v>21</v>
      </c>
      <c r="D89" s="209" t="s">
        <v>64</v>
      </c>
      <c r="F89" s="235" t="s">
        <v>110</v>
      </c>
      <c r="G89" s="236">
        <v>42348</v>
      </c>
      <c r="H89" s="237">
        <v>42348</v>
      </c>
      <c r="L89" s="244"/>
      <c r="M89" s="245"/>
      <c r="N89" s="244"/>
      <c r="P89" s="246">
        <f t="shared" si="72"/>
        <v>0</v>
      </c>
      <c r="Q89" s="246">
        <f t="shared" si="73"/>
        <v>0</v>
      </c>
      <c r="R89" s="210">
        <v>1483</v>
      </c>
      <c r="S89" s="220">
        <f t="shared" si="74"/>
        <v>330</v>
      </c>
      <c r="T89" s="113">
        <f t="shared" si="75"/>
        <v>0</v>
      </c>
      <c r="U89" s="113">
        <f t="shared" si="76"/>
        <v>0</v>
      </c>
      <c r="V89" s="113">
        <f t="shared" si="77"/>
        <v>0</v>
      </c>
      <c r="W89" s="113">
        <f t="shared" si="78"/>
        <v>0</v>
      </c>
      <c r="X89" s="118">
        <v>2015</v>
      </c>
      <c r="Y89" s="18" t="s">
        <v>66</v>
      </c>
    </row>
    <row r="90" ht="15.75" customHeight="1" spans="1:25">
      <c r="A90" s="234">
        <v>6221</v>
      </c>
      <c r="B90" s="208" t="s">
        <v>304</v>
      </c>
      <c r="C90" s="207" t="s">
        <v>17</v>
      </c>
      <c r="D90" s="209" t="s">
        <v>64</v>
      </c>
      <c r="F90" s="235" t="s">
        <v>65</v>
      </c>
      <c r="G90" s="236">
        <v>42455</v>
      </c>
      <c r="H90" s="237">
        <v>42455</v>
      </c>
      <c r="L90" s="244"/>
      <c r="M90" s="245"/>
      <c r="N90" s="244"/>
      <c r="P90" s="246">
        <f t="shared" si="72"/>
        <v>0</v>
      </c>
      <c r="Q90" s="246">
        <f t="shared" si="73"/>
        <v>0</v>
      </c>
      <c r="R90" s="210">
        <v>1376</v>
      </c>
      <c r="S90" s="220">
        <f t="shared" si="74"/>
        <v>330</v>
      </c>
      <c r="T90" s="113">
        <f t="shared" si="75"/>
        <v>0</v>
      </c>
      <c r="U90" s="113">
        <f t="shared" si="76"/>
        <v>0</v>
      </c>
      <c r="V90" s="113">
        <f t="shared" si="77"/>
        <v>0</v>
      </c>
      <c r="W90" s="113">
        <f t="shared" si="78"/>
        <v>0</v>
      </c>
      <c r="X90" s="118">
        <v>2016</v>
      </c>
      <c r="Y90" s="18" t="s">
        <v>82</v>
      </c>
    </row>
    <row r="91" ht="15.75" customHeight="1" spans="1:25">
      <c r="A91" s="234">
        <v>6225</v>
      </c>
      <c r="B91" s="208" t="s">
        <v>305</v>
      </c>
      <c r="C91" s="207" t="s">
        <v>25</v>
      </c>
      <c r="D91" s="209" t="s">
        <v>64</v>
      </c>
      <c r="F91" s="235" t="s">
        <v>204</v>
      </c>
      <c r="G91" s="236">
        <v>42476</v>
      </c>
      <c r="H91" s="237">
        <v>42476</v>
      </c>
      <c r="L91" s="244"/>
      <c r="M91" s="245"/>
      <c r="N91" s="244"/>
      <c r="P91" s="246">
        <f t="shared" si="72"/>
        <v>0</v>
      </c>
      <c r="Q91" s="246">
        <f t="shared" si="73"/>
        <v>0</v>
      </c>
      <c r="R91" s="210">
        <v>1355</v>
      </c>
      <c r="S91" s="220">
        <f t="shared" si="74"/>
        <v>330</v>
      </c>
      <c r="T91" s="113">
        <f t="shared" si="75"/>
        <v>0</v>
      </c>
      <c r="U91" s="113">
        <f t="shared" si="76"/>
        <v>0</v>
      </c>
      <c r="V91" s="113">
        <f t="shared" si="77"/>
        <v>0</v>
      </c>
      <c r="W91" s="113">
        <f t="shared" si="78"/>
        <v>0</v>
      </c>
      <c r="X91" s="118">
        <v>2016</v>
      </c>
      <c r="Y91" s="18" t="s">
        <v>82</v>
      </c>
    </row>
    <row r="92" ht="15.75" customHeight="1" spans="1:25">
      <c r="A92" s="234">
        <v>6227</v>
      </c>
      <c r="B92" s="208" t="s">
        <v>306</v>
      </c>
      <c r="C92" s="207" t="s">
        <v>25</v>
      </c>
      <c r="D92" s="209" t="s">
        <v>64</v>
      </c>
      <c r="F92" s="235" t="s">
        <v>204</v>
      </c>
      <c r="G92" s="236">
        <v>42460</v>
      </c>
      <c r="H92" s="237">
        <v>42460</v>
      </c>
      <c r="L92" s="244"/>
      <c r="M92" s="245"/>
      <c r="N92" s="244"/>
      <c r="P92" s="246">
        <f t="shared" si="72"/>
        <v>0</v>
      </c>
      <c r="Q92" s="246">
        <f t="shared" si="73"/>
        <v>0</v>
      </c>
      <c r="R92" s="210">
        <v>1371</v>
      </c>
      <c r="S92" s="220">
        <f t="shared" si="74"/>
        <v>330</v>
      </c>
      <c r="T92" s="113">
        <f t="shared" si="75"/>
        <v>0</v>
      </c>
      <c r="U92" s="113">
        <f t="shared" si="76"/>
        <v>0</v>
      </c>
      <c r="V92" s="113">
        <f t="shared" si="77"/>
        <v>0</v>
      </c>
      <c r="W92" s="113">
        <f t="shared" si="78"/>
        <v>0</v>
      </c>
      <c r="X92" s="118">
        <v>2016</v>
      </c>
      <c r="Y92" s="18" t="s">
        <v>82</v>
      </c>
    </row>
    <row r="93" ht="15.75" customHeight="1" spans="1:25">
      <c r="A93" s="234">
        <v>6239</v>
      </c>
      <c r="B93" s="208" t="s">
        <v>307</v>
      </c>
      <c r="C93" s="207" t="s">
        <v>17</v>
      </c>
      <c r="D93" s="209" t="s">
        <v>64</v>
      </c>
      <c r="F93" s="235" t="s">
        <v>65</v>
      </c>
      <c r="G93" s="236">
        <v>42455</v>
      </c>
      <c r="H93" s="237">
        <v>42455</v>
      </c>
      <c r="L93" s="244"/>
      <c r="M93" s="245"/>
      <c r="N93" s="244"/>
      <c r="P93" s="246">
        <f t="shared" si="72"/>
        <v>0</v>
      </c>
      <c r="Q93" s="246">
        <f t="shared" si="73"/>
        <v>0</v>
      </c>
      <c r="R93" s="210">
        <v>1376</v>
      </c>
      <c r="S93" s="220">
        <f t="shared" si="74"/>
        <v>330</v>
      </c>
      <c r="T93" s="113">
        <f t="shared" si="75"/>
        <v>0</v>
      </c>
      <c r="U93" s="113">
        <f t="shared" si="76"/>
        <v>0</v>
      </c>
      <c r="V93" s="113">
        <f t="shared" si="77"/>
        <v>0</v>
      </c>
      <c r="W93" s="113">
        <f t="shared" si="78"/>
        <v>0</v>
      </c>
      <c r="X93" s="118">
        <v>2016</v>
      </c>
      <c r="Y93" s="18" t="s">
        <v>82</v>
      </c>
    </row>
    <row r="94" ht="15.75" customHeight="1" spans="1:25">
      <c r="A94" s="234">
        <v>6240</v>
      </c>
      <c r="B94" s="208" t="s">
        <v>308</v>
      </c>
      <c r="C94" s="207" t="s">
        <v>17</v>
      </c>
      <c r="D94" s="209" t="s">
        <v>64</v>
      </c>
      <c r="F94" s="235" t="s">
        <v>65</v>
      </c>
      <c r="G94" s="236">
        <v>42460</v>
      </c>
      <c r="H94" s="237">
        <v>42460</v>
      </c>
      <c r="L94" s="244"/>
      <c r="M94" s="245"/>
      <c r="N94" s="244"/>
      <c r="P94" s="246">
        <f t="shared" si="72"/>
        <v>0</v>
      </c>
      <c r="Q94" s="246">
        <f t="shared" si="73"/>
        <v>0</v>
      </c>
      <c r="R94" s="210">
        <v>1371</v>
      </c>
      <c r="S94" s="220">
        <f t="shared" si="74"/>
        <v>330</v>
      </c>
      <c r="T94" s="113">
        <f t="shared" si="75"/>
        <v>0</v>
      </c>
      <c r="U94" s="113">
        <f t="shared" si="76"/>
        <v>0</v>
      </c>
      <c r="V94" s="113">
        <f t="shared" si="77"/>
        <v>0</v>
      </c>
      <c r="W94" s="113">
        <f t="shared" si="78"/>
        <v>0</v>
      </c>
      <c r="X94" s="118">
        <v>2016</v>
      </c>
      <c r="Y94" s="18" t="s">
        <v>82</v>
      </c>
    </row>
    <row r="95" ht="15.75" customHeight="1" spans="1:25">
      <c r="A95" s="234">
        <v>6241</v>
      </c>
      <c r="B95" s="208" t="s">
        <v>309</v>
      </c>
      <c r="C95" s="207" t="s">
        <v>17</v>
      </c>
      <c r="D95" s="209" t="s">
        <v>64</v>
      </c>
      <c r="F95" s="235" t="s">
        <v>65</v>
      </c>
      <c r="G95" s="236">
        <v>42455</v>
      </c>
      <c r="H95" s="237">
        <v>42455</v>
      </c>
      <c r="L95" s="244"/>
      <c r="M95" s="245"/>
      <c r="N95" s="244"/>
      <c r="P95" s="246">
        <f t="shared" si="72"/>
        <v>0</v>
      </c>
      <c r="Q95" s="246">
        <f t="shared" si="73"/>
        <v>0</v>
      </c>
      <c r="R95" s="210">
        <v>1376</v>
      </c>
      <c r="S95" s="220">
        <f t="shared" si="74"/>
        <v>330</v>
      </c>
      <c r="T95" s="113">
        <f t="shared" si="75"/>
        <v>0</v>
      </c>
      <c r="U95" s="113">
        <f t="shared" si="76"/>
        <v>0</v>
      </c>
      <c r="V95" s="113">
        <f t="shared" si="77"/>
        <v>0</v>
      </c>
      <c r="W95" s="113">
        <f t="shared" si="78"/>
        <v>0</v>
      </c>
      <c r="X95" s="118">
        <v>2016</v>
      </c>
      <c r="Y95" s="18" t="s">
        <v>82</v>
      </c>
    </row>
    <row r="96" ht="15.75" customHeight="1" spans="1:25">
      <c r="A96" s="234">
        <v>6247</v>
      </c>
      <c r="B96" s="208" t="s">
        <v>310</v>
      </c>
      <c r="C96" s="207" t="s">
        <v>25</v>
      </c>
      <c r="D96" s="209" t="s">
        <v>64</v>
      </c>
      <c r="F96" s="235" t="s">
        <v>204</v>
      </c>
      <c r="G96" s="236">
        <v>42459</v>
      </c>
      <c r="H96" s="237">
        <v>42459</v>
      </c>
      <c r="L96" s="244"/>
      <c r="M96" s="245"/>
      <c r="N96" s="244"/>
      <c r="P96" s="246">
        <f t="shared" si="72"/>
        <v>0</v>
      </c>
      <c r="Q96" s="246">
        <f t="shared" si="73"/>
        <v>0</v>
      </c>
      <c r="R96" s="210">
        <v>1372</v>
      </c>
      <c r="S96" s="220">
        <f t="shared" si="74"/>
        <v>330</v>
      </c>
      <c r="T96" s="113">
        <f t="shared" si="75"/>
        <v>0</v>
      </c>
      <c r="U96" s="113">
        <f t="shared" si="76"/>
        <v>0</v>
      </c>
      <c r="V96" s="113">
        <f t="shared" si="77"/>
        <v>0</v>
      </c>
      <c r="W96" s="113">
        <f t="shared" si="78"/>
        <v>0</v>
      </c>
      <c r="X96" s="118">
        <v>2016</v>
      </c>
      <c r="Y96" s="18" t="s">
        <v>82</v>
      </c>
    </row>
    <row r="97" ht="15.75" customHeight="1" spans="1:25">
      <c r="A97" s="234">
        <v>6282</v>
      </c>
      <c r="B97" s="208" t="s">
        <v>311</v>
      </c>
      <c r="C97" s="207" t="s">
        <v>31</v>
      </c>
      <c r="D97" s="209" t="s">
        <v>64</v>
      </c>
      <c r="E97" s="210" t="s">
        <v>312</v>
      </c>
      <c r="F97" s="235" t="s">
        <v>65</v>
      </c>
      <c r="G97" s="283">
        <v>42454</v>
      </c>
      <c r="H97" s="237">
        <v>42454</v>
      </c>
      <c r="L97" s="244"/>
      <c r="M97" s="245"/>
      <c r="N97" s="244"/>
      <c r="P97" s="246">
        <f t="shared" si="72"/>
        <v>0</v>
      </c>
      <c r="Q97" s="246">
        <f t="shared" si="73"/>
        <v>0</v>
      </c>
      <c r="R97" s="210">
        <v>1377</v>
      </c>
      <c r="S97" s="220">
        <f t="shared" si="74"/>
        <v>330</v>
      </c>
      <c r="T97" s="113">
        <f t="shared" si="75"/>
        <v>0</v>
      </c>
      <c r="U97" s="113">
        <f t="shared" si="76"/>
        <v>0</v>
      </c>
      <c r="V97" s="113">
        <f t="shared" si="77"/>
        <v>0</v>
      </c>
      <c r="W97" s="113">
        <f t="shared" si="78"/>
        <v>0</v>
      </c>
      <c r="X97" s="118">
        <v>2016</v>
      </c>
      <c r="Y97" s="18" t="s">
        <v>82</v>
      </c>
    </row>
    <row r="98" ht="15.75" customHeight="1" spans="1:25">
      <c r="A98" s="234">
        <v>6283</v>
      </c>
      <c r="B98" s="208" t="s">
        <v>313</v>
      </c>
      <c r="C98" s="207" t="s">
        <v>31</v>
      </c>
      <c r="D98" s="209" t="s">
        <v>64</v>
      </c>
      <c r="E98" s="210" t="s">
        <v>312</v>
      </c>
      <c r="F98" s="235" t="s">
        <v>65</v>
      </c>
      <c r="G98" s="283">
        <v>42455</v>
      </c>
      <c r="H98" s="237">
        <v>42455</v>
      </c>
      <c r="L98" s="244"/>
      <c r="M98" s="245"/>
      <c r="N98" s="244"/>
      <c r="P98" s="246">
        <f t="shared" si="72"/>
        <v>0</v>
      </c>
      <c r="Q98" s="246">
        <f t="shared" si="73"/>
        <v>0</v>
      </c>
      <c r="R98" s="210">
        <v>1376</v>
      </c>
      <c r="S98" s="220">
        <f t="shared" si="74"/>
        <v>330</v>
      </c>
      <c r="T98" s="113">
        <f t="shared" si="75"/>
        <v>0</v>
      </c>
      <c r="U98" s="113">
        <f t="shared" si="76"/>
        <v>0</v>
      </c>
      <c r="V98" s="113">
        <f t="shared" si="77"/>
        <v>0</v>
      </c>
      <c r="W98" s="113">
        <f t="shared" si="78"/>
        <v>0</v>
      </c>
      <c r="X98" s="118">
        <v>2016</v>
      </c>
      <c r="Y98" s="18" t="s">
        <v>82</v>
      </c>
    </row>
    <row r="99" ht="15.75" customHeight="1" spans="1:25">
      <c r="A99" s="234">
        <v>6284</v>
      </c>
      <c r="B99" s="208" t="s">
        <v>314</v>
      </c>
      <c r="C99" s="207" t="s">
        <v>31</v>
      </c>
      <c r="D99" s="209" t="s">
        <v>64</v>
      </c>
      <c r="E99" s="210" t="s">
        <v>312</v>
      </c>
      <c r="F99" s="235" t="s">
        <v>65</v>
      </c>
      <c r="G99" s="283">
        <v>42454</v>
      </c>
      <c r="H99" s="237">
        <v>42454</v>
      </c>
      <c r="L99" s="244"/>
      <c r="M99" s="245"/>
      <c r="N99" s="244"/>
      <c r="P99" s="246">
        <f t="shared" si="72"/>
        <v>0</v>
      </c>
      <c r="Q99" s="246">
        <f t="shared" si="73"/>
        <v>0</v>
      </c>
      <c r="R99" s="210">
        <v>1377</v>
      </c>
      <c r="S99" s="220">
        <f t="shared" si="74"/>
        <v>330</v>
      </c>
      <c r="T99" s="113">
        <f t="shared" si="75"/>
        <v>0</v>
      </c>
      <c r="U99" s="113">
        <f t="shared" si="76"/>
        <v>0</v>
      </c>
      <c r="V99" s="113">
        <f t="shared" si="77"/>
        <v>0</v>
      </c>
      <c r="W99" s="113">
        <f t="shared" si="78"/>
        <v>0</v>
      </c>
      <c r="X99" s="118">
        <v>2016</v>
      </c>
      <c r="Y99" s="18" t="s">
        <v>82</v>
      </c>
    </row>
    <row r="100" ht="15.75" customHeight="1" spans="1:25">
      <c r="A100" s="234">
        <v>6285</v>
      </c>
      <c r="B100" s="208" t="s">
        <v>315</v>
      </c>
      <c r="C100" s="207" t="s">
        <v>31</v>
      </c>
      <c r="D100" s="209" t="s">
        <v>64</v>
      </c>
      <c r="E100" s="210" t="s">
        <v>312</v>
      </c>
      <c r="F100" s="235" t="s">
        <v>65</v>
      </c>
      <c r="G100" s="283">
        <v>42455</v>
      </c>
      <c r="H100" s="237">
        <v>42455</v>
      </c>
      <c r="L100" s="244"/>
      <c r="M100" s="245"/>
      <c r="N100" s="244"/>
      <c r="P100" s="246">
        <f t="shared" si="72"/>
        <v>0</v>
      </c>
      <c r="Q100" s="246">
        <f t="shared" si="73"/>
        <v>0</v>
      </c>
      <c r="R100" s="210">
        <v>1376</v>
      </c>
      <c r="S100" s="220">
        <f t="shared" si="74"/>
        <v>330</v>
      </c>
      <c r="T100" s="113">
        <f t="shared" si="75"/>
        <v>0</v>
      </c>
      <c r="U100" s="113">
        <f t="shared" si="76"/>
        <v>0</v>
      </c>
      <c r="V100" s="113">
        <f t="shared" si="77"/>
        <v>0</v>
      </c>
      <c r="W100" s="113">
        <f t="shared" si="78"/>
        <v>0</v>
      </c>
      <c r="X100" s="118">
        <v>2016</v>
      </c>
      <c r="Y100" s="18" t="s">
        <v>82</v>
      </c>
    </row>
    <row r="101" ht="15.75" customHeight="1" spans="1:25">
      <c r="A101" s="234">
        <v>6286</v>
      </c>
      <c r="B101" s="208" t="s">
        <v>316</v>
      </c>
      <c r="C101" s="207" t="s">
        <v>31</v>
      </c>
      <c r="D101" s="209" t="s">
        <v>64</v>
      </c>
      <c r="E101" s="210" t="s">
        <v>312</v>
      </c>
      <c r="F101" s="235" t="s">
        <v>65</v>
      </c>
      <c r="G101" s="283">
        <v>42455</v>
      </c>
      <c r="H101" s="237">
        <v>42455</v>
      </c>
      <c r="L101" s="244"/>
      <c r="M101" s="245"/>
      <c r="N101" s="244"/>
      <c r="P101" s="246">
        <f t="shared" si="72"/>
        <v>0</v>
      </c>
      <c r="Q101" s="246">
        <f t="shared" si="73"/>
        <v>0</v>
      </c>
      <c r="R101" s="210">
        <v>1376</v>
      </c>
      <c r="S101" s="220">
        <f t="shared" si="74"/>
        <v>330</v>
      </c>
      <c r="T101" s="113">
        <f t="shared" si="75"/>
        <v>0</v>
      </c>
      <c r="U101" s="113">
        <f t="shared" si="76"/>
        <v>0</v>
      </c>
      <c r="V101" s="113">
        <f t="shared" si="77"/>
        <v>0</v>
      </c>
      <c r="W101" s="113">
        <f t="shared" si="78"/>
        <v>0</v>
      </c>
      <c r="X101" s="118">
        <v>2016</v>
      </c>
      <c r="Y101" s="18" t="s">
        <v>82</v>
      </c>
    </row>
    <row r="102" ht="15.75" customHeight="1" spans="1:25">
      <c r="A102" s="234">
        <v>6288</v>
      </c>
      <c r="B102" s="208" t="s">
        <v>317</v>
      </c>
      <c r="C102" s="207" t="s">
        <v>31</v>
      </c>
      <c r="D102" s="209" t="s">
        <v>64</v>
      </c>
      <c r="E102" s="210" t="s">
        <v>312</v>
      </c>
      <c r="F102" s="235" t="s">
        <v>65</v>
      </c>
      <c r="G102" s="283">
        <v>42455</v>
      </c>
      <c r="H102" s="237">
        <v>42455</v>
      </c>
      <c r="L102" s="244"/>
      <c r="M102" s="245"/>
      <c r="N102" s="244"/>
      <c r="P102" s="246">
        <f t="shared" si="72"/>
        <v>0</v>
      </c>
      <c r="Q102" s="246">
        <f t="shared" si="73"/>
        <v>0</v>
      </c>
      <c r="R102" s="210">
        <v>1376</v>
      </c>
      <c r="S102" s="220">
        <f t="shared" si="74"/>
        <v>330</v>
      </c>
      <c r="T102" s="113">
        <f t="shared" si="75"/>
        <v>0</v>
      </c>
      <c r="U102" s="113">
        <f t="shared" si="76"/>
        <v>0</v>
      </c>
      <c r="V102" s="113">
        <f t="shared" si="77"/>
        <v>0</v>
      </c>
      <c r="W102" s="113">
        <f t="shared" si="78"/>
        <v>0</v>
      </c>
      <c r="X102" s="118">
        <v>2016</v>
      </c>
      <c r="Y102" s="18" t="s">
        <v>82</v>
      </c>
    </row>
    <row r="103" ht="15.75" customHeight="1" spans="1:25">
      <c r="A103" s="234">
        <v>6296</v>
      </c>
      <c r="B103" s="208" t="s">
        <v>318</v>
      </c>
      <c r="C103" s="207" t="s">
        <v>31</v>
      </c>
      <c r="D103" s="209" t="s">
        <v>64</v>
      </c>
      <c r="E103" s="210" t="s">
        <v>312</v>
      </c>
      <c r="F103" s="235" t="s">
        <v>65</v>
      </c>
      <c r="G103" s="283">
        <v>42455</v>
      </c>
      <c r="H103" s="237">
        <v>42455</v>
      </c>
      <c r="L103" s="244"/>
      <c r="M103" s="245"/>
      <c r="N103" s="244"/>
      <c r="P103" s="246">
        <f t="shared" si="72"/>
        <v>0</v>
      </c>
      <c r="Q103" s="246">
        <f t="shared" si="73"/>
        <v>0</v>
      </c>
      <c r="R103" s="210">
        <v>1376</v>
      </c>
      <c r="S103" s="220">
        <f t="shared" si="74"/>
        <v>330</v>
      </c>
      <c r="T103" s="113">
        <f t="shared" si="75"/>
        <v>0</v>
      </c>
      <c r="U103" s="113">
        <f t="shared" si="76"/>
        <v>0</v>
      </c>
      <c r="V103" s="113">
        <f t="shared" si="77"/>
        <v>0</v>
      </c>
      <c r="W103" s="113">
        <f t="shared" si="78"/>
        <v>0</v>
      </c>
      <c r="X103" s="118">
        <v>2016</v>
      </c>
      <c r="Y103" s="18" t="s">
        <v>82</v>
      </c>
    </row>
    <row r="104" ht="15.75" customHeight="1" spans="1:25">
      <c r="A104" s="234">
        <v>6297</v>
      </c>
      <c r="B104" s="208" t="s">
        <v>319</v>
      </c>
      <c r="C104" s="207" t="s">
        <v>31</v>
      </c>
      <c r="D104" s="209" t="s">
        <v>64</v>
      </c>
      <c r="E104" s="210" t="s">
        <v>312</v>
      </c>
      <c r="F104" s="235" t="s">
        <v>65</v>
      </c>
      <c r="G104" s="283">
        <v>42454</v>
      </c>
      <c r="H104" s="237">
        <v>42454</v>
      </c>
      <c r="L104" s="244"/>
      <c r="M104" s="245"/>
      <c r="N104" s="244"/>
      <c r="P104" s="246">
        <f t="shared" si="72"/>
        <v>0</v>
      </c>
      <c r="Q104" s="246">
        <f t="shared" si="73"/>
        <v>0</v>
      </c>
      <c r="R104" s="210">
        <v>1377</v>
      </c>
      <c r="S104" s="220">
        <f t="shared" si="74"/>
        <v>330</v>
      </c>
      <c r="T104" s="113">
        <f t="shared" si="75"/>
        <v>0</v>
      </c>
      <c r="U104" s="113">
        <f t="shared" si="76"/>
        <v>0</v>
      </c>
      <c r="V104" s="113">
        <f t="shared" si="77"/>
        <v>0</v>
      </c>
      <c r="W104" s="113">
        <f t="shared" si="78"/>
        <v>0</v>
      </c>
      <c r="X104" s="118">
        <v>2016</v>
      </c>
      <c r="Y104" s="18" t="s">
        <v>82</v>
      </c>
    </row>
    <row r="105" ht="15.75" customHeight="1" spans="1:25">
      <c r="A105" s="234">
        <v>6326</v>
      </c>
      <c r="B105" s="208" t="s">
        <v>320</v>
      </c>
      <c r="C105" s="207" t="s">
        <v>17</v>
      </c>
      <c r="D105" s="209" t="s">
        <v>64</v>
      </c>
      <c r="F105" s="235" t="s">
        <v>65</v>
      </c>
      <c r="G105" s="236">
        <v>42488</v>
      </c>
      <c r="H105" s="237">
        <v>42488</v>
      </c>
      <c r="L105" s="244"/>
      <c r="M105" s="245"/>
      <c r="N105" s="244"/>
      <c r="P105" s="246">
        <f t="shared" si="72"/>
        <v>0</v>
      </c>
      <c r="Q105" s="246">
        <f t="shared" si="73"/>
        <v>0</v>
      </c>
      <c r="R105" s="210">
        <v>1343</v>
      </c>
      <c r="S105" s="220">
        <f t="shared" si="74"/>
        <v>330</v>
      </c>
      <c r="T105" s="113">
        <f t="shared" si="75"/>
        <v>0</v>
      </c>
      <c r="U105" s="113">
        <f t="shared" si="76"/>
        <v>0</v>
      </c>
      <c r="V105" s="113">
        <f t="shared" si="77"/>
        <v>0</v>
      </c>
      <c r="W105" s="113">
        <f t="shared" si="78"/>
        <v>0</v>
      </c>
      <c r="X105" s="118">
        <v>2016</v>
      </c>
      <c r="Y105" s="18" t="s">
        <v>82</v>
      </c>
    </row>
    <row r="106" ht="15.75" customHeight="1" spans="1:25">
      <c r="A106" s="234">
        <v>6342</v>
      </c>
      <c r="B106" s="208" t="s">
        <v>321</v>
      </c>
      <c r="C106" s="207" t="s">
        <v>17</v>
      </c>
      <c r="D106" s="209" t="s">
        <v>64</v>
      </c>
      <c r="F106" s="235" t="s">
        <v>65</v>
      </c>
      <c r="G106" s="236">
        <v>42511</v>
      </c>
      <c r="H106" s="237">
        <v>42511</v>
      </c>
      <c r="L106" s="244"/>
      <c r="M106" s="245"/>
      <c r="N106" s="244"/>
      <c r="P106" s="246">
        <f t="shared" si="72"/>
        <v>0</v>
      </c>
      <c r="Q106" s="246">
        <f t="shared" si="73"/>
        <v>0</v>
      </c>
      <c r="R106" s="210">
        <v>1320</v>
      </c>
      <c r="S106" s="220">
        <f t="shared" si="74"/>
        <v>330</v>
      </c>
      <c r="T106" s="113">
        <f t="shared" si="75"/>
        <v>0</v>
      </c>
      <c r="U106" s="113">
        <f t="shared" si="76"/>
        <v>0</v>
      </c>
      <c r="V106" s="113">
        <f t="shared" si="77"/>
        <v>0</v>
      </c>
      <c r="W106" s="113">
        <f t="shared" si="78"/>
        <v>0</v>
      </c>
      <c r="X106" s="118">
        <v>2016</v>
      </c>
      <c r="Y106" s="18" t="s">
        <v>82</v>
      </c>
    </row>
    <row r="107" ht="15.75" customHeight="1" spans="1:25">
      <c r="A107" s="234">
        <v>6346</v>
      </c>
      <c r="B107" s="208" t="s">
        <v>322</v>
      </c>
      <c r="C107" s="207" t="s">
        <v>17</v>
      </c>
      <c r="D107" s="209" t="s">
        <v>64</v>
      </c>
      <c r="F107" s="235" t="s">
        <v>65</v>
      </c>
      <c r="G107" s="236">
        <v>42548</v>
      </c>
      <c r="H107" s="237">
        <v>42548</v>
      </c>
      <c r="L107" s="244"/>
      <c r="M107" s="245"/>
      <c r="N107" s="244"/>
      <c r="P107" s="246">
        <f t="shared" si="72"/>
        <v>0</v>
      </c>
      <c r="Q107" s="246">
        <f t="shared" si="73"/>
        <v>0</v>
      </c>
      <c r="R107" s="210">
        <v>1283</v>
      </c>
      <c r="S107" s="220">
        <f t="shared" si="74"/>
        <v>330</v>
      </c>
      <c r="T107" s="113">
        <f t="shared" si="75"/>
        <v>0</v>
      </c>
      <c r="U107" s="113">
        <f t="shared" si="76"/>
        <v>0</v>
      </c>
      <c r="V107" s="113">
        <f t="shared" si="77"/>
        <v>0</v>
      </c>
      <c r="W107" s="113">
        <f t="shared" si="78"/>
        <v>0</v>
      </c>
      <c r="X107" s="118">
        <v>2016</v>
      </c>
      <c r="Y107" s="18" t="s">
        <v>82</v>
      </c>
    </row>
    <row r="108" ht="15.75" customHeight="1" spans="1:25">
      <c r="A108" s="234">
        <v>6347</v>
      </c>
      <c r="B108" s="208" t="s">
        <v>323</v>
      </c>
      <c r="C108" s="207" t="s">
        <v>17</v>
      </c>
      <c r="D108" s="209" t="s">
        <v>64</v>
      </c>
      <c r="F108" s="235" t="s">
        <v>65</v>
      </c>
      <c r="G108" s="236">
        <v>42557</v>
      </c>
      <c r="H108" s="237">
        <v>42557</v>
      </c>
      <c r="L108" s="244"/>
      <c r="M108" s="245"/>
      <c r="N108" s="244"/>
      <c r="P108" s="246">
        <f t="shared" si="72"/>
        <v>0</v>
      </c>
      <c r="Q108" s="246">
        <f t="shared" si="73"/>
        <v>0</v>
      </c>
      <c r="R108" s="210">
        <v>1274</v>
      </c>
      <c r="S108" s="220">
        <f t="shared" si="74"/>
        <v>330</v>
      </c>
      <c r="T108" s="113">
        <f t="shared" si="75"/>
        <v>0</v>
      </c>
      <c r="U108" s="113">
        <f t="shared" si="76"/>
        <v>0</v>
      </c>
      <c r="V108" s="113">
        <f t="shared" si="77"/>
        <v>0</v>
      </c>
      <c r="W108" s="113">
        <f t="shared" si="78"/>
        <v>0</v>
      </c>
      <c r="X108" s="118">
        <v>2016</v>
      </c>
      <c r="Y108" s="18" t="s">
        <v>82</v>
      </c>
    </row>
    <row r="109" ht="15.75" customHeight="1" spans="1:25">
      <c r="A109" s="234">
        <v>6355</v>
      </c>
      <c r="B109" s="208" t="s">
        <v>324</v>
      </c>
      <c r="C109" s="207" t="s">
        <v>23</v>
      </c>
      <c r="D109" s="209" t="s">
        <v>64</v>
      </c>
      <c r="F109" s="235" t="s">
        <v>65</v>
      </c>
      <c r="G109" s="236">
        <v>42512</v>
      </c>
      <c r="H109" s="237">
        <v>42512</v>
      </c>
      <c r="L109" s="244"/>
      <c r="M109" s="245"/>
      <c r="N109" s="244"/>
      <c r="P109" s="246">
        <f t="shared" si="72"/>
        <v>0</v>
      </c>
      <c r="Q109" s="246">
        <f t="shared" si="73"/>
        <v>0</v>
      </c>
      <c r="R109" s="210">
        <v>1319</v>
      </c>
      <c r="S109" s="220">
        <f t="shared" si="74"/>
        <v>330</v>
      </c>
      <c r="T109" s="113">
        <f t="shared" si="75"/>
        <v>0</v>
      </c>
      <c r="U109" s="113">
        <f t="shared" si="76"/>
        <v>0</v>
      </c>
      <c r="V109" s="113">
        <f t="shared" si="77"/>
        <v>0</v>
      </c>
      <c r="W109" s="113">
        <f t="shared" si="78"/>
        <v>0</v>
      </c>
      <c r="X109" s="118">
        <v>2016</v>
      </c>
      <c r="Y109" s="18" t="s">
        <v>82</v>
      </c>
    </row>
    <row r="110" ht="15.75" customHeight="1" spans="1:25">
      <c r="A110" s="234">
        <v>6363</v>
      </c>
      <c r="B110" s="208" t="s">
        <v>325</v>
      </c>
      <c r="C110" s="207" t="s">
        <v>17</v>
      </c>
      <c r="D110" s="209" t="s">
        <v>64</v>
      </c>
      <c r="F110" s="235" t="s">
        <v>65</v>
      </c>
      <c r="G110" s="236">
        <v>42517</v>
      </c>
      <c r="H110" s="237">
        <v>42517</v>
      </c>
      <c r="L110" s="244"/>
      <c r="M110" s="245"/>
      <c r="N110" s="244"/>
      <c r="P110" s="246">
        <f t="shared" si="72"/>
        <v>0</v>
      </c>
      <c r="Q110" s="246">
        <f t="shared" si="73"/>
        <v>0</v>
      </c>
      <c r="R110" s="210">
        <v>1314</v>
      </c>
      <c r="S110" s="220">
        <f t="shared" si="74"/>
        <v>330</v>
      </c>
      <c r="T110" s="113">
        <f t="shared" si="75"/>
        <v>0</v>
      </c>
      <c r="U110" s="113">
        <f t="shared" si="76"/>
        <v>0</v>
      </c>
      <c r="V110" s="113">
        <f t="shared" si="77"/>
        <v>0</v>
      </c>
      <c r="W110" s="113">
        <f t="shared" si="78"/>
        <v>0</v>
      </c>
      <c r="X110" s="118">
        <v>2016</v>
      </c>
      <c r="Y110" s="18" t="s">
        <v>82</v>
      </c>
    </row>
    <row r="111" ht="15.75" customHeight="1" spans="1:25">
      <c r="A111" s="234">
        <v>6375</v>
      </c>
      <c r="B111" s="208" t="s">
        <v>326</v>
      </c>
      <c r="C111" s="207" t="s">
        <v>25</v>
      </c>
      <c r="D111" s="209" t="s">
        <v>64</v>
      </c>
      <c r="F111" s="235" t="s">
        <v>204</v>
      </c>
      <c r="G111" s="236">
        <v>42581</v>
      </c>
      <c r="H111" s="237">
        <v>42581</v>
      </c>
      <c r="L111" s="244"/>
      <c r="M111" s="245"/>
      <c r="N111" s="244"/>
      <c r="P111" s="246">
        <f t="shared" si="72"/>
        <v>0</v>
      </c>
      <c r="Q111" s="246">
        <f t="shared" si="73"/>
        <v>0</v>
      </c>
      <c r="R111" s="210">
        <v>1250</v>
      </c>
      <c r="S111" s="220">
        <f t="shared" si="74"/>
        <v>330</v>
      </c>
      <c r="T111" s="113">
        <f t="shared" si="75"/>
        <v>0</v>
      </c>
      <c r="U111" s="113">
        <f t="shared" si="76"/>
        <v>0</v>
      </c>
      <c r="V111" s="113">
        <f t="shared" si="77"/>
        <v>0</v>
      </c>
      <c r="W111" s="113">
        <f t="shared" si="78"/>
        <v>0</v>
      </c>
      <c r="X111" s="118">
        <v>2016</v>
      </c>
      <c r="Y111" s="18" t="s">
        <v>82</v>
      </c>
    </row>
    <row r="112" ht="15.75" customHeight="1" spans="1:25">
      <c r="A112" s="234">
        <v>6384</v>
      </c>
      <c r="B112" s="208" t="s">
        <v>327</v>
      </c>
      <c r="C112" s="207" t="s">
        <v>33</v>
      </c>
      <c r="D112" s="209" t="s">
        <v>64</v>
      </c>
      <c r="F112" s="235" t="s">
        <v>65</v>
      </c>
      <c r="G112" s="236">
        <v>42581</v>
      </c>
      <c r="H112" s="237">
        <v>42581</v>
      </c>
      <c r="L112" s="244"/>
      <c r="M112" s="245"/>
      <c r="N112" s="244"/>
      <c r="P112" s="246">
        <f t="shared" si="72"/>
        <v>0</v>
      </c>
      <c r="Q112" s="246">
        <f t="shared" si="73"/>
        <v>0</v>
      </c>
      <c r="R112" s="210">
        <v>1250</v>
      </c>
      <c r="S112" s="220">
        <f t="shared" si="74"/>
        <v>330</v>
      </c>
      <c r="T112" s="113">
        <f t="shared" si="75"/>
        <v>0</v>
      </c>
      <c r="U112" s="113">
        <f t="shared" si="76"/>
        <v>0</v>
      </c>
      <c r="V112" s="113">
        <f t="shared" si="77"/>
        <v>0</v>
      </c>
      <c r="W112" s="113">
        <f t="shared" si="78"/>
        <v>0</v>
      </c>
      <c r="X112" s="118">
        <v>2016</v>
      </c>
      <c r="Y112" s="18" t="s">
        <v>82</v>
      </c>
    </row>
    <row r="113" ht="15.75" customHeight="1" spans="1:25">
      <c r="A113" s="234">
        <v>6391</v>
      </c>
      <c r="B113" s="208" t="s">
        <v>328</v>
      </c>
      <c r="C113" s="207" t="s">
        <v>19</v>
      </c>
      <c r="D113" s="209" t="s">
        <v>64</v>
      </c>
      <c r="F113" s="235" t="s">
        <v>65</v>
      </c>
      <c r="G113" s="236">
        <v>42551</v>
      </c>
      <c r="H113" s="237">
        <v>42551</v>
      </c>
      <c r="L113" s="244"/>
      <c r="M113" s="245"/>
      <c r="N113" s="244"/>
      <c r="P113" s="246">
        <f t="shared" si="72"/>
        <v>0</v>
      </c>
      <c r="Q113" s="246">
        <f t="shared" si="73"/>
        <v>0</v>
      </c>
      <c r="R113" s="210">
        <v>1280</v>
      </c>
      <c r="S113" s="220">
        <f t="shared" si="74"/>
        <v>330</v>
      </c>
      <c r="T113" s="113">
        <f t="shared" si="75"/>
        <v>0</v>
      </c>
      <c r="U113" s="113">
        <f t="shared" si="76"/>
        <v>0</v>
      </c>
      <c r="V113" s="113">
        <f t="shared" si="77"/>
        <v>0</v>
      </c>
      <c r="W113" s="113">
        <f t="shared" si="78"/>
        <v>0</v>
      </c>
      <c r="X113" s="118">
        <v>2016</v>
      </c>
      <c r="Y113" s="18" t="s">
        <v>82</v>
      </c>
    </row>
    <row r="114" ht="15.75" customHeight="1" spans="1:25">
      <c r="A114" s="234">
        <v>6409</v>
      </c>
      <c r="B114" s="208" t="s">
        <v>329</v>
      </c>
      <c r="C114" s="207" t="s">
        <v>23</v>
      </c>
      <c r="D114" s="209" t="s">
        <v>64</v>
      </c>
      <c r="E114" s="210" t="s">
        <v>330</v>
      </c>
      <c r="F114" s="235" t="s">
        <v>65</v>
      </c>
      <c r="G114" s="283">
        <v>42543</v>
      </c>
      <c r="H114" s="237">
        <v>42543</v>
      </c>
      <c r="L114" s="244"/>
      <c r="M114" s="245"/>
      <c r="N114" s="244"/>
      <c r="P114" s="246">
        <f t="shared" si="72"/>
        <v>0</v>
      </c>
      <c r="Q114" s="246">
        <f t="shared" si="73"/>
        <v>0</v>
      </c>
      <c r="R114" s="210">
        <v>1288</v>
      </c>
      <c r="S114" s="220">
        <f t="shared" si="74"/>
        <v>330</v>
      </c>
      <c r="T114" s="113">
        <f t="shared" si="75"/>
        <v>0</v>
      </c>
      <c r="U114" s="113">
        <f t="shared" si="76"/>
        <v>0</v>
      </c>
      <c r="V114" s="113">
        <f t="shared" si="77"/>
        <v>0</v>
      </c>
      <c r="W114" s="113">
        <f t="shared" si="78"/>
        <v>0</v>
      </c>
      <c r="X114" s="118">
        <v>2016</v>
      </c>
      <c r="Y114" s="18" t="s">
        <v>82</v>
      </c>
    </row>
    <row r="115" ht="15.75" customHeight="1" spans="1:25">
      <c r="A115" s="234">
        <v>6414</v>
      </c>
      <c r="B115" s="208" t="s">
        <v>331</v>
      </c>
      <c r="C115" s="207" t="s">
        <v>23</v>
      </c>
      <c r="D115" s="209" t="s">
        <v>64</v>
      </c>
      <c r="E115" s="210" t="s">
        <v>330</v>
      </c>
      <c r="F115" s="235" t="s">
        <v>65</v>
      </c>
      <c r="G115" s="283">
        <v>42543</v>
      </c>
      <c r="H115" s="237">
        <v>42543</v>
      </c>
      <c r="L115" s="244"/>
      <c r="M115" s="245"/>
      <c r="N115" s="244"/>
      <c r="P115" s="246">
        <f t="shared" si="72"/>
        <v>0</v>
      </c>
      <c r="Q115" s="246">
        <f t="shared" si="73"/>
        <v>0</v>
      </c>
      <c r="R115" s="210">
        <v>1288</v>
      </c>
      <c r="S115" s="220">
        <f t="shared" si="74"/>
        <v>330</v>
      </c>
      <c r="T115" s="113">
        <f t="shared" si="75"/>
        <v>0</v>
      </c>
      <c r="U115" s="113">
        <f t="shared" si="76"/>
        <v>0</v>
      </c>
      <c r="V115" s="113">
        <f t="shared" si="77"/>
        <v>0</v>
      </c>
      <c r="W115" s="113">
        <f t="shared" si="78"/>
        <v>0</v>
      </c>
      <c r="X115" s="118">
        <v>2016</v>
      </c>
      <c r="Y115" s="18" t="s">
        <v>82</v>
      </c>
    </row>
    <row r="116" ht="15.75" customHeight="1" spans="1:25">
      <c r="A116" s="234">
        <v>6428</v>
      </c>
      <c r="B116" s="208" t="s">
        <v>332</v>
      </c>
      <c r="C116" s="207" t="s">
        <v>23</v>
      </c>
      <c r="D116" s="209" t="s">
        <v>64</v>
      </c>
      <c r="E116" s="210" t="s">
        <v>330</v>
      </c>
      <c r="F116" s="235" t="s">
        <v>65</v>
      </c>
      <c r="G116" s="283">
        <v>42543</v>
      </c>
      <c r="H116" s="237">
        <v>42543</v>
      </c>
      <c r="L116" s="244"/>
      <c r="M116" s="245"/>
      <c r="N116" s="244"/>
      <c r="P116" s="246">
        <f t="shared" si="72"/>
        <v>0</v>
      </c>
      <c r="Q116" s="246">
        <f t="shared" si="73"/>
        <v>0</v>
      </c>
      <c r="R116" s="210">
        <v>1288</v>
      </c>
      <c r="S116" s="220">
        <f t="shared" si="74"/>
        <v>330</v>
      </c>
      <c r="T116" s="113">
        <f t="shared" si="75"/>
        <v>0</v>
      </c>
      <c r="U116" s="113">
        <f t="shared" si="76"/>
        <v>0</v>
      </c>
      <c r="V116" s="113">
        <f t="shared" si="77"/>
        <v>0</v>
      </c>
      <c r="W116" s="113">
        <f t="shared" si="78"/>
        <v>0</v>
      </c>
      <c r="X116" s="118">
        <v>2016</v>
      </c>
      <c r="Y116" s="18" t="s">
        <v>82</v>
      </c>
    </row>
    <row r="117" ht="15.75" customHeight="1" spans="1:25">
      <c r="A117" s="234">
        <v>6429</v>
      </c>
      <c r="B117" s="208" t="s">
        <v>333</v>
      </c>
      <c r="C117" s="207" t="s">
        <v>23</v>
      </c>
      <c r="D117" s="209" t="s">
        <v>64</v>
      </c>
      <c r="E117" s="210" t="s">
        <v>330</v>
      </c>
      <c r="F117" s="235" t="s">
        <v>65</v>
      </c>
      <c r="G117" s="283">
        <v>42543</v>
      </c>
      <c r="H117" s="237">
        <v>42543</v>
      </c>
      <c r="L117" s="244"/>
      <c r="M117" s="245"/>
      <c r="N117" s="244"/>
      <c r="P117" s="246">
        <f t="shared" si="72"/>
        <v>0</v>
      </c>
      <c r="Q117" s="246">
        <f t="shared" si="73"/>
        <v>0</v>
      </c>
      <c r="R117" s="210">
        <v>1288</v>
      </c>
      <c r="S117" s="220">
        <f t="shared" si="74"/>
        <v>330</v>
      </c>
      <c r="T117" s="113">
        <f t="shared" si="75"/>
        <v>0</v>
      </c>
      <c r="U117" s="113">
        <f t="shared" si="76"/>
        <v>0</v>
      </c>
      <c r="V117" s="113">
        <f t="shared" si="77"/>
        <v>0</v>
      </c>
      <c r="W117" s="113">
        <f t="shared" si="78"/>
        <v>0</v>
      </c>
      <c r="X117" s="118">
        <v>2016</v>
      </c>
      <c r="Y117" s="18" t="s">
        <v>82</v>
      </c>
    </row>
    <row r="118" ht="15.75" customHeight="1" spans="1:25">
      <c r="A118" s="234">
        <v>6458</v>
      </c>
      <c r="B118" s="208" t="s">
        <v>334</v>
      </c>
      <c r="C118" s="207" t="s">
        <v>29</v>
      </c>
      <c r="D118" s="209" t="s">
        <v>64</v>
      </c>
      <c r="E118" s="210" t="s">
        <v>335</v>
      </c>
      <c r="F118" s="235" t="s">
        <v>65</v>
      </c>
      <c r="G118" s="283">
        <v>42570</v>
      </c>
      <c r="H118" s="237">
        <v>42570</v>
      </c>
      <c r="L118" s="244"/>
      <c r="M118" s="245"/>
      <c r="N118" s="244"/>
      <c r="P118" s="246">
        <f t="shared" si="72"/>
        <v>0</v>
      </c>
      <c r="Q118" s="246">
        <f t="shared" si="73"/>
        <v>0</v>
      </c>
      <c r="R118" s="210">
        <v>1261</v>
      </c>
      <c r="S118" s="220">
        <f t="shared" si="74"/>
        <v>330</v>
      </c>
      <c r="T118" s="113">
        <f t="shared" si="75"/>
        <v>0</v>
      </c>
      <c r="U118" s="113">
        <f t="shared" si="76"/>
        <v>0</v>
      </c>
      <c r="V118" s="113">
        <f t="shared" si="77"/>
        <v>0</v>
      </c>
      <c r="W118" s="113">
        <f t="shared" si="78"/>
        <v>0</v>
      </c>
      <c r="X118" s="118">
        <v>2016</v>
      </c>
      <c r="Y118" s="18" t="s">
        <v>82</v>
      </c>
    </row>
    <row r="119" ht="15.75" customHeight="1" spans="1:25">
      <c r="A119" s="234">
        <v>6468</v>
      </c>
      <c r="B119" s="208" t="s">
        <v>336</v>
      </c>
      <c r="C119" s="207" t="s">
        <v>29</v>
      </c>
      <c r="D119" s="209" t="s">
        <v>64</v>
      </c>
      <c r="E119" s="210" t="s">
        <v>335</v>
      </c>
      <c r="F119" s="235" t="s">
        <v>65</v>
      </c>
      <c r="G119" s="283">
        <v>42570</v>
      </c>
      <c r="H119" s="237">
        <v>42570</v>
      </c>
      <c r="L119" s="244"/>
      <c r="M119" s="245"/>
      <c r="N119" s="244"/>
      <c r="P119" s="246">
        <f t="shared" si="72"/>
        <v>0</v>
      </c>
      <c r="Q119" s="246">
        <f t="shared" si="73"/>
        <v>0</v>
      </c>
      <c r="R119" s="210">
        <v>1261</v>
      </c>
      <c r="S119" s="220">
        <f t="shared" si="74"/>
        <v>330</v>
      </c>
      <c r="T119" s="113">
        <f t="shared" si="75"/>
        <v>0</v>
      </c>
      <c r="U119" s="113">
        <f t="shared" si="76"/>
        <v>0</v>
      </c>
      <c r="V119" s="113">
        <f t="shared" si="77"/>
        <v>0</v>
      </c>
      <c r="W119" s="113">
        <f t="shared" si="78"/>
        <v>0</v>
      </c>
      <c r="X119" s="118">
        <v>2016</v>
      </c>
      <c r="Y119" s="18" t="s">
        <v>82</v>
      </c>
    </row>
    <row r="120" ht="15.75" customHeight="1" spans="1:25">
      <c r="A120" s="234">
        <v>6472</v>
      </c>
      <c r="B120" s="208" t="s">
        <v>337</v>
      </c>
      <c r="C120" s="207" t="s">
        <v>17</v>
      </c>
      <c r="D120" s="209" t="s">
        <v>64</v>
      </c>
      <c r="F120" s="235" t="s">
        <v>65</v>
      </c>
      <c r="G120" s="236">
        <v>42613</v>
      </c>
      <c r="H120" s="237">
        <v>42613</v>
      </c>
      <c r="L120" s="244"/>
      <c r="M120" s="245"/>
      <c r="N120" s="244"/>
      <c r="P120" s="246">
        <f t="shared" si="72"/>
        <v>0</v>
      </c>
      <c r="Q120" s="246">
        <f t="shared" si="73"/>
        <v>0</v>
      </c>
      <c r="R120" s="210">
        <v>1218</v>
      </c>
      <c r="S120" s="220">
        <f t="shared" si="74"/>
        <v>330</v>
      </c>
      <c r="T120" s="113">
        <f t="shared" si="75"/>
        <v>0</v>
      </c>
      <c r="U120" s="113">
        <f t="shared" si="76"/>
        <v>0</v>
      </c>
      <c r="V120" s="113">
        <f t="shared" si="77"/>
        <v>0</v>
      </c>
      <c r="W120" s="113">
        <f t="shared" si="78"/>
        <v>0</v>
      </c>
      <c r="X120" s="118">
        <v>2016</v>
      </c>
      <c r="Y120" s="18" t="s">
        <v>82</v>
      </c>
    </row>
    <row r="121" ht="15.75" customHeight="1" spans="1:25">
      <c r="A121" s="234">
        <v>6478</v>
      </c>
      <c r="B121" s="208" t="s">
        <v>338</v>
      </c>
      <c r="C121" s="207" t="s">
        <v>17</v>
      </c>
      <c r="D121" s="209" t="s">
        <v>64</v>
      </c>
      <c r="F121" s="235" t="s">
        <v>65</v>
      </c>
      <c r="G121" s="236">
        <v>42595</v>
      </c>
      <c r="H121" s="237">
        <v>42595</v>
      </c>
      <c r="L121" s="244"/>
      <c r="M121" s="245"/>
      <c r="N121" s="244"/>
      <c r="P121" s="246">
        <f t="shared" si="72"/>
        <v>0</v>
      </c>
      <c r="Q121" s="246">
        <f t="shared" si="73"/>
        <v>0</v>
      </c>
      <c r="R121" s="210">
        <v>1236</v>
      </c>
      <c r="S121" s="220">
        <f t="shared" si="74"/>
        <v>330</v>
      </c>
      <c r="T121" s="113">
        <f t="shared" si="75"/>
        <v>0</v>
      </c>
      <c r="U121" s="113">
        <f t="shared" si="76"/>
        <v>0</v>
      </c>
      <c r="V121" s="113">
        <f t="shared" si="77"/>
        <v>0</v>
      </c>
      <c r="W121" s="113">
        <f t="shared" si="78"/>
        <v>0</v>
      </c>
      <c r="X121" s="118">
        <v>2016</v>
      </c>
      <c r="Y121" s="18" t="s">
        <v>82</v>
      </c>
    </row>
    <row r="122" ht="15.75" customHeight="1" spans="1:25">
      <c r="A122" s="234">
        <v>6493</v>
      </c>
      <c r="B122" s="208" t="s">
        <v>339</v>
      </c>
      <c r="C122" s="207" t="s">
        <v>25</v>
      </c>
      <c r="D122" s="209" t="s">
        <v>64</v>
      </c>
      <c r="F122" s="235" t="s">
        <v>207</v>
      </c>
      <c r="G122" s="236">
        <v>42595</v>
      </c>
      <c r="H122" s="237">
        <v>42595</v>
      </c>
      <c r="L122" s="244"/>
      <c r="M122" s="245"/>
      <c r="N122" s="244"/>
      <c r="P122" s="246">
        <f t="shared" si="72"/>
        <v>0</v>
      </c>
      <c r="Q122" s="246">
        <f t="shared" si="73"/>
        <v>0</v>
      </c>
      <c r="R122" s="210">
        <v>1236</v>
      </c>
      <c r="S122" s="220">
        <f t="shared" si="74"/>
        <v>330</v>
      </c>
      <c r="T122" s="113">
        <f t="shared" si="75"/>
        <v>0</v>
      </c>
      <c r="U122" s="113">
        <f t="shared" si="76"/>
        <v>0</v>
      </c>
      <c r="V122" s="113">
        <f t="shared" si="77"/>
        <v>0</v>
      </c>
      <c r="W122" s="113">
        <f t="shared" si="78"/>
        <v>0</v>
      </c>
      <c r="X122" s="118">
        <v>2016</v>
      </c>
      <c r="Y122" s="18" t="s">
        <v>82</v>
      </c>
    </row>
    <row r="123" ht="15.75" customHeight="1" spans="1:25">
      <c r="A123" s="234">
        <v>6507</v>
      </c>
      <c r="B123" s="208" t="s">
        <v>340</v>
      </c>
      <c r="C123" s="207" t="s">
        <v>19</v>
      </c>
      <c r="D123" s="209" t="s">
        <v>64</v>
      </c>
      <c r="F123" s="235" t="s">
        <v>65</v>
      </c>
      <c r="G123" s="236">
        <v>42613</v>
      </c>
      <c r="H123" s="237">
        <v>42613</v>
      </c>
      <c r="L123" s="244"/>
      <c r="M123" s="245"/>
      <c r="N123" s="244"/>
      <c r="P123" s="246">
        <f t="shared" si="72"/>
        <v>0</v>
      </c>
      <c r="Q123" s="246">
        <f t="shared" si="73"/>
        <v>0</v>
      </c>
      <c r="R123" s="210">
        <v>1218</v>
      </c>
      <c r="S123" s="220">
        <f t="shared" si="74"/>
        <v>330</v>
      </c>
      <c r="T123" s="113">
        <f t="shared" si="75"/>
        <v>0</v>
      </c>
      <c r="U123" s="113">
        <f t="shared" si="76"/>
        <v>0</v>
      </c>
      <c r="V123" s="113">
        <f t="shared" si="77"/>
        <v>0</v>
      </c>
      <c r="W123" s="113">
        <f t="shared" si="78"/>
        <v>0</v>
      </c>
      <c r="X123" s="118">
        <v>2016</v>
      </c>
      <c r="Y123" s="18" t="s">
        <v>82</v>
      </c>
    </row>
    <row r="124" ht="15.75" customHeight="1" spans="1:25">
      <c r="A124" s="234">
        <v>6544</v>
      </c>
      <c r="B124" s="208" t="s">
        <v>341</v>
      </c>
      <c r="C124" s="207" t="s">
        <v>19</v>
      </c>
      <c r="D124" s="209" t="s">
        <v>64</v>
      </c>
      <c r="F124" s="235" t="s">
        <v>65</v>
      </c>
      <c r="G124" s="236">
        <v>42665</v>
      </c>
      <c r="H124" s="237">
        <v>42665</v>
      </c>
      <c r="L124" s="244"/>
      <c r="M124" s="245"/>
      <c r="N124" s="244"/>
      <c r="P124" s="246">
        <f t="shared" si="72"/>
        <v>0</v>
      </c>
      <c r="Q124" s="246">
        <f t="shared" si="73"/>
        <v>0</v>
      </c>
      <c r="R124" s="210">
        <v>1166</v>
      </c>
      <c r="S124" s="220">
        <f t="shared" si="74"/>
        <v>330</v>
      </c>
      <c r="T124" s="113">
        <f t="shared" si="75"/>
        <v>0</v>
      </c>
      <c r="U124" s="113">
        <f t="shared" si="76"/>
        <v>0</v>
      </c>
      <c r="V124" s="113">
        <f t="shared" si="77"/>
        <v>0</v>
      </c>
      <c r="W124" s="113">
        <f t="shared" si="78"/>
        <v>0</v>
      </c>
      <c r="X124" s="118">
        <v>2016</v>
      </c>
      <c r="Y124" s="18" t="s">
        <v>82</v>
      </c>
    </row>
    <row r="125" ht="15.75" customHeight="1" spans="1:25">
      <c r="A125" s="234">
        <v>6545</v>
      </c>
      <c r="B125" s="208" t="s">
        <v>342</v>
      </c>
      <c r="C125" s="207" t="s">
        <v>17</v>
      </c>
      <c r="D125" s="209" t="s">
        <v>64</v>
      </c>
      <c r="F125" s="235" t="s">
        <v>65</v>
      </c>
      <c r="G125" s="236">
        <v>42693</v>
      </c>
      <c r="H125" s="237">
        <v>42693</v>
      </c>
      <c r="L125" s="244"/>
      <c r="M125" s="245"/>
      <c r="N125" s="244"/>
      <c r="P125" s="246">
        <f t="shared" si="72"/>
        <v>0</v>
      </c>
      <c r="Q125" s="246">
        <f t="shared" si="73"/>
        <v>0</v>
      </c>
      <c r="R125" s="210">
        <v>1138</v>
      </c>
      <c r="S125" s="220">
        <f t="shared" si="74"/>
        <v>330</v>
      </c>
      <c r="T125" s="113">
        <f t="shared" si="75"/>
        <v>0</v>
      </c>
      <c r="U125" s="113">
        <f t="shared" si="76"/>
        <v>0</v>
      </c>
      <c r="V125" s="113">
        <f t="shared" si="77"/>
        <v>0</v>
      </c>
      <c r="W125" s="113">
        <f t="shared" si="78"/>
        <v>0</v>
      </c>
      <c r="X125" s="118">
        <v>2016</v>
      </c>
      <c r="Y125" s="18" t="s">
        <v>82</v>
      </c>
    </row>
    <row r="126" ht="15.75" customHeight="1" spans="1:25">
      <c r="A126" s="234">
        <v>6549</v>
      </c>
      <c r="B126" s="208" t="s">
        <v>343</v>
      </c>
      <c r="C126" s="207" t="s">
        <v>17</v>
      </c>
      <c r="D126" s="209" t="s">
        <v>64</v>
      </c>
      <c r="F126" s="235" t="s">
        <v>65</v>
      </c>
      <c r="G126" s="236">
        <v>42669</v>
      </c>
      <c r="H126" s="237">
        <v>42669</v>
      </c>
      <c r="L126" s="244"/>
      <c r="M126" s="245"/>
      <c r="N126" s="244"/>
      <c r="P126" s="246">
        <f t="shared" si="72"/>
        <v>0</v>
      </c>
      <c r="Q126" s="246">
        <f t="shared" si="73"/>
        <v>0</v>
      </c>
      <c r="R126" s="210">
        <v>1162</v>
      </c>
      <c r="S126" s="220">
        <f t="shared" si="74"/>
        <v>330</v>
      </c>
      <c r="T126" s="113">
        <f t="shared" si="75"/>
        <v>0</v>
      </c>
      <c r="U126" s="113">
        <f t="shared" si="76"/>
        <v>0</v>
      </c>
      <c r="V126" s="113">
        <f t="shared" si="77"/>
        <v>0</v>
      </c>
      <c r="W126" s="113">
        <f t="shared" si="78"/>
        <v>0</v>
      </c>
      <c r="X126" s="118">
        <v>2016</v>
      </c>
      <c r="Y126" s="18" t="s">
        <v>82</v>
      </c>
    </row>
    <row r="127" ht="15.75" customHeight="1" spans="1:25">
      <c r="A127" s="234">
        <v>6555</v>
      </c>
      <c r="B127" s="208" t="s">
        <v>344</v>
      </c>
      <c r="C127" s="207" t="s">
        <v>23</v>
      </c>
      <c r="D127" s="209" t="s">
        <v>64</v>
      </c>
      <c r="F127" s="235" t="s">
        <v>65</v>
      </c>
      <c r="G127" s="236">
        <v>42668</v>
      </c>
      <c r="H127" s="237">
        <v>42668</v>
      </c>
      <c r="L127" s="244"/>
      <c r="M127" s="245"/>
      <c r="N127" s="244"/>
      <c r="P127" s="246">
        <f t="shared" si="72"/>
        <v>0</v>
      </c>
      <c r="Q127" s="246">
        <f t="shared" si="73"/>
        <v>0</v>
      </c>
      <c r="R127" s="210">
        <v>1163</v>
      </c>
      <c r="S127" s="220">
        <f t="shared" si="74"/>
        <v>330</v>
      </c>
      <c r="T127" s="113">
        <f t="shared" si="75"/>
        <v>0</v>
      </c>
      <c r="U127" s="113">
        <f t="shared" si="76"/>
        <v>0</v>
      </c>
      <c r="V127" s="113">
        <f t="shared" si="77"/>
        <v>0</v>
      </c>
      <c r="W127" s="113">
        <f t="shared" si="78"/>
        <v>0</v>
      </c>
      <c r="X127" s="118">
        <v>2016</v>
      </c>
      <c r="Y127" s="18" t="s">
        <v>82</v>
      </c>
    </row>
    <row r="128" ht="15.75" customHeight="1" spans="1:25">
      <c r="A128" s="234">
        <v>6578</v>
      </c>
      <c r="B128" s="208" t="s">
        <v>345</v>
      </c>
      <c r="C128" s="207" t="s">
        <v>23</v>
      </c>
      <c r="D128" s="209" t="s">
        <v>64</v>
      </c>
      <c r="E128" s="210" t="s">
        <v>346</v>
      </c>
      <c r="F128" s="235" t="s">
        <v>65</v>
      </c>
      <c r="G128" s="283">
        <v>42640</v>
      </c>
      <c r="H128" s="237">
        <v>42640</v>
      </c>
      <c r="L128" s="244"/>
      <c r="M128" s="245"/>
      <c r="N128" s="244"/>
      <c r="P128" s="246">
        <f t="shared" si="72"/>
        <v>0</v>
      </c>
      <c r="Q128" s="246">
        <f t="shared" si="73"/>
        <v>0</v>
      </c>
      <c r="R128" s="210">
        <v>1191</v>
      </c>
      <c r="S128" s="220">
        <f t="shared" si="74"/>
        <v>330</v>
      </c>
      <c r="T128" s="113">
        <f t="shared" si="75"/>
        <v>0</v>
      </c>
      <c r="U128" s="113">
        <f t="shared" si="76"/>
        <v>0</v>
      </c>
      <c r="V128" s="113">
        <f t="shared" si="77"/>
        <v>0</v>
      </c>
      <c r="W128" s="113">
        <f t="shared" si="78"/>
        <v>0</v>
      </c>
      <c r="X128" s="118">
        <v>2016</v>
      </c>
      <c r="Y128" s="18" t="s">
        <v>82</v>
      </c>
    </row>
    <row r="129" ht="15.75" customHeight="1" spans="1:25">
      <c r="A129" s="234">
        <v>6588</v>
      </c>
      <c r="B129" s="208" t="s">
        <v>347</v>
      </c>
      <c r="C129" s="207" t="s">
        <v>23</v>
      </c>
      <c r="D129" s="209" t="s">
        <v>64</v>
      </c>
      <c r="E129" s="210" t="s">
        <v>346</v>
      </c>
      <c r="F129" s="235" t="s">
        <v>65</v>
      </c>
      <c r="G129" s="283">
        <v>42641</v>
      </c>
      <c r="H129" s="237">
        <v>42641</v>
      </c>
      <c r="L129" s="244"/>
      <c r="M129" s="245"/>
      <c r="N129" s="244"/>
      <c r="P129" s="246">
        <f t="shared" si="72"/>
        <v>0</v>
      </c>
      <c r="Q129" s="246">
        <f t="shared" si="73"/>
        <v>0</v>
      </c>
      <c r="R129" s="210">
        <v>1190</v>
      </c>
      <c r="S129" s="220">
        <f t="shared" si="74"/>
        <v>330</v>
      </c>
      <c r="T129" s="113">
        <f t="shared" si="75"/>
        <v>0</v>
      </c>
      <c r="U129" s="113">
        <f t="shared" si="76"/>
        <v>0</v>
      </c>
      <c r="V129" s="113">
        <f t="shared" si="77"/>
        <v>0</v>
      </c>
      <c r="W129" s="113">
        <f t="shared" si="78"/>
        <v>0</v>
      </c>
      <c r="X129" s="118">
        <v>2016</v>
      </c>
      <c r="Y129" s="18" t="s">
        <v>82</v>
      </c>
    </row>
    <row r="130" ht="15.75" customHeight="1" spans="1:25">
      <c r="A130" s="234">
        <v>6592</v>
      </c>
      <c r="B130" s="208" t="s">
        <v>348</v>
      </c>
      <c r="C130" s="207" t="s">
        <v>23</v>
      </c>
      <c r="D130" s="209" t="s">
        <v>64</v>
      </c>
      <c r="E130" s="210" t="s">
        <v>346</v>
      </c>
      <c r="F130" s="235" t="s">
        <v>65</v>
      </c>
      <c r="G130" s="283">
        <v>42640</v>
      </c>
      <c r="H130" s="237">
        <v>42640</v>
      </c>
      <c r="L130" s="244"/>
      <c r="M130" s="245"/>
      <c r="N130" s="244"/>
      <c r="P130" s="246">
        <f t="shared" si="72"/>
        <v>0</v>
      </c>
      <c r="Q130" s="246">
        <f t="shared" si="73"/>
        <v>0</v>
      </c>
      <c r="R130" s="210">
        <v>1191</v>
      </c>
      <c r="S130" s="220">
        <f t="shared" si="74"/>
        <v>330</v>
      </c>
      <c r="T130" s="113">
        <f t="shared" si="75"/>
        <v>0</v>
      </c>
      <c r="U130" s="113">
        <f t="shared" si="76"/>
        <v>0</v>
      </c>
      <c r="V130" s="113">
        <f t="shared" si="77"/>
        <v>0</v>
      </c>
      <c r="W130" s="113">
        <f t="shared" si="78"/>
        <v>0</v>
      </c>
      <c r="X130" s="118">
        <v>2016</v>
      </c>
      <c r="Y130" s="18" t="s">
        <v>82</v>
      </c>
    </row>
    <row r="131" ht="15.75" customHeight="1" spans="1:25">
      <c r="A131" s="234">
        <v>6593</v>
      </c>
      <c r="B131" s="208" t="s">
        <v>349</v>
      </c>
      <c r="C131" s="207" t="s">
        <v>23</v>
      </c>
      <c r="D131" s="209" t="s">
        <v>64</v>
      </c>
      <c r="E131" s="210" t="s">
        <v>346</v>
      </c>
      <c r="F131" s="235" t="s">
        <v>65</v>
      </c>
      <c r="G131" s="283">
        <v>42640</v>
      </c>
      <c r="H131" s="237">
        <v>42640</v>
      </c>
      <c r="L131" s="244"/>
      <c r="M131" s="245"/>
      <c r="N131" s="244"/>
      <c r="P131" s="246">
        <f t="shared" ref="P131:P194" si="115">IFERROR(L131/O131-1,0)</f>
        <v>0</v>
      </c>
      <c r="Q131" s="246">
        <f t="shared" ref="Q131:Q194" si="116">IFERROR(N131/O131-1,0)</f>
        <v>0</v>
      </c>
      <c r="R131" s="210">
        <v>1191</v>
      </c>
      <c r="S131" s="220">
        <f t="shared" ref="S131:S194" si="117">MIN(R131-35,365-35)</f>
        <v>330</v>
      </c>
      <c r="T131" s="113">
        <f t="shared" ref="T131:T194" si="118">IFERROR(I131/365,0)</f>
        <v>0</v>
      </c>
      <c r="U131" s="113">
        <f t="shared" ref="U131:U194" si="119">IFERROR(K131/365,0)</f>
        <v>0</v>
      </c>
      <c r="V131" s="113">
        <f t="shared" ref="V131:V194" si="120">L131/S131</f>
        <v>0</v>
      </c>
      <c r="W131" s="113">
        <f t="shared" ref="W131:W194" si="121">N131/S131</f>
        <v>0</v>
      </c>
      <c r="X131" s="118">
        <v>2016</v>
      </c>
      <c r="Y131" s="18" t="s">
        <v>82</v>
      </c>
    </row>
    <row r="132" ht="15.75" customHeight="1" spans="1:25">
      <c r="A132" s="234">
        <v>6595</v>
      </c>
      <c r="B132" s="208" t="s">
        <v>350</v>
      </c>
      <c r="C132" s="207" t="s">
        <v>23</v>
      </c>
      <c r="D132" s="209" t="s">
        <v>64</v>
      </c>
      <c r="E132" s="210" t="s">
        <v>346</v>
      </c>
      <c r="F132" s="235" t="s">
        <v>65</v>
      </c>
      <c r="G132" s="283">
        <v>42640</v>
      </c>
      <c r="H132" s="237">
        <v>42640</v>
      </c>
      <c r="L132" s="244"/>
      <c r="M132" s="245"/>
      <c r="N132" s="244"/>
      <c r="P132" s="246">
        <f t="shared" si="115"/>
        <v>0</v>
      </c>
      <c r="Q132" s="246">
        <f t="shared" si="116"/>
        <v>0</v>
      </c>
      <c r="R132" s="210">
        <v>1191</v>
      </c>
      <c r="S132" s="220">
        <f t="shared" si="117"/>
        <v>330</v>
      </c>
      <c r="T132" s="113">
        <f t="shared" si="118"/>
        <v>0</v>
      </c>
      <c r="U132" s="113">
        <f t="shared" si="119"/>
        <v>0</v>
      </c>
      <c r="V132" s="113">
        <f t="shared" si="120"/>
        <v>0</v>
      </c>
      <c r="W132" s="113">
        <f t="shared" si="121"/>
        <v>0</v>
      </c>
      <c r="X132" s="118">
        <v>2016</v>
      </c>
      <c r="Y132" s="18" t="s">
        <v>82</v>
      </c>
    </row>
    <row r="133" ht="15.75" customHeight="1" spans="1:25">
      <c r="A133" s="234">
        <v>6597</v>
      </c>
      <c r="B133" s="208" t="s">
        <v>351</v>
      </c>
      <c r="C133" s="207" t="s">
        <v>23</v>
      </c>
      <c r="D133" s="209" t="s">
        <v>64</v>
      </c>
      <c r="E133" s="210" t="s">
        <v>346</v>
      </c>
      <c r="F133" s="235" t="s">
        <v>65</v>
      </c>
      <c r="G133" s="283">
        <v>42640</v>
      </c>
      <c r="H133" s="237">
        <v>42640</v>
      </c>
      <c r="L133" s="244"/>
      <c r="M133" s="245"/>
      <c r="N133" s="244"/>
      <c r="P133" s="246">
        <f t="shared" si="115"/>
        <v>0</v>
      </c>
      <c r="Q133" s="246">
        <f t="shared" si="116"/>
        <v>0</v>
      </c>
      <c r="R133" s="210">
        <v>1191</v>
      </c>
      <c r="S133" s="220">
        <f t="shared" si="117"/>
        <v>330</v>
      </c>
      <c r="T133" s="113">
        <f t="shared" si="118"/>
        <v>0</v>
      </c>
      <c r="U133" s="113">
        <f t="shared" si="119"/>
        <v>0</v>
      </c>
      <c r="V133" s="113">
        <f t="shared" si="120"/>
        <v>0</v>
      </c>
      <c r="W133" s="113">
        <f t="shared" si="121"/>
        <v>0</v>
      </c>
      <c r="X133" s="118">
        <v>2016</v>
      </c>
      <c r="Y133" s="18" t="s">
        <v>82</v>
      </c>
    </row>
    <row r="134" ht="15.75" customHeight="1" spans="1:25">
      <c r="A134" s="234">
        <v>6598</v>
      </c>
      <c r="B134" s="208" t="s">
        <v>352</v>
      </c>
      <c r="C134" s="207" t="s">
        <v>23</v>
      </c>
      <c r="D134" s="209" t="s">
        <v>64</v>
      </c>
      <c r="E134" s="210" t="s">
        <v>346</v>
      </c>
      <c r="F134" s="235" t="s">
        <v>65</v>
      </c>
      <c r="G134" s="283">
        <v>42640</v>
      </c>
      <c r="H134" s="237">
        <v>42640</v>
      </c>
      <c r="L134" s="244"/>
      <c r="M134" s="245"/>
      <c r="N134" s="244"/>
      <c r="P134" s="246">
        <f t="shared" si="115"/>
        <v>0</v>
      </c>
      <c r="Q134" s="246">
        <f t="shared" si="116"/>
        <v>0</v>
      </c>
      <c r="R134" s="210">
        <v>1191</v>
      </c>
      <c r="S134" s="220">
        <f t="shared" si="117"/>
        <v>330</v>
      </c>
      <c r="T134" s="113">
        <f t="shared" si="118"/>
        <v>0</v>
      </c>
      <c r="U134" s="113">
        <f t="shared" si="119"/>
        <v>0</v>
      </c>
      <c r="V134" s="113">
        <f t="shared" si="120"/>
        <v>0</v>
      </c>
      <c r="W134" s="113">
        <f t="shared" si="121"/>
        <v>0</v>
      </c>
      <c r="X134" s="118">
        <v>2016</v>
      </c>
      <c r="Y134" s="18" t="s">
        <v>82</v>
      </c>
    </row>
    <row r="135" ht="15.75" customHeight="1" spans="1:25">
      <c r="A135" s="234">
        <v>6600</v>
      </c>
      <c r="B135" s="208" t="s">
        <v>353</v>
      </c>
      <c r="C135" s="207" t="s">
        <v>23</v>
      </c>
      <c r="D135" s="209" t="s">
        <v>64</v>
      </c>
      <c r="E135" s="210" t="s">
        <v>346</v>
      </c>
      <c r="F135" s="235" t="s">
        <v>65</v>
      </c>
      <c r="G135" s="283">
        <v>42641</v>
      </c>
      <c r="H135" s="237">
        <v>42641</v>
      </c>
      <c r="L135" s="244"/>
      <c r="M135" s="245"/>
      <c r="N135" s="244"/>
      <c r="P135" s="246">
        <f t="shared" si="115"/>
        <v>0</v>
      </c>
      <c r="Q135" s="246">
        <f t="shared" si="116"/>
        <v>0</v>
      </c>
      <c r="R135" s="210">
        <v>1190</v>
      </c>
      <c r="S135" s="220">
        <f t="shared" si="117"/>
        <v>330</v>
      </c>
      <c r="T135" s="113">
        <f t="shared" si="118"/>
        <v>0</v>
      </c>
      <c r="U135" s="113">
        <f t="shared" si="119"/>
        <v>0</v>
      </c>
      <c r="V135" s="113">
        <f t="shared" si="120"/>
        <v>0</v>
      </c>
      <c r="W135" s="113">
        <f t="shared" si="121"/>
        <v>0</v>
      </c>
      <c r="X135" s="118">
        <v>2016</v>
      </c>
      <c r="Y135" s="18" t="s">
        <v>82</v>
      </c>
    </row>
    <row r="136" ht="15.75" customHeight="1" spans="1:25">
      <c r="A136" s="234">
        <v>6602</v>
      </c>
      <c r="B136" s="208" t="s">
        <v>354</v>
      </c>
      <c r="C136" s="207" t="s">
        <v>23</v>
      </c>
      <c r="D136" s="209" t="s">
        <v>64</v>
      </c>
      <c r="E136" s="210" t="s">
        <v>346</v>
      </c>
      <c r="F136" s="235" t="s">
        <v>65</v>
      </c>
      <c r="G136" s="283">
        <v>42641</v>
      </c>
      <c r="H136" s="237">
        <v>42641</v>
      </c>
      <c r="L136" s="244"/>
      <c r="M136" s="245"/>
      <c r="N136" s="244"/>
      <c r="P136" s="246">
        <f t="shared" si="115"/>
        <v>0</v>
      </c>
      <c r="Q136" s="246">
        <f t="shared" si="116"/>
        <v>0</v>
      </c>
      <c r="R136" s="210">
        <v>1190</v>
      </c>
      <c r="S136" s="220">
        <f t="shared" si="117"/>
        <v>330</v>
      </c>
      <c r="T136" s="113">
        <f t="shared" si="118"/>
        <v>0</v>
      </c>
      <c r="U136" s="113">
        <f t="shared" si="119"/>
        <v>0</v>
      </c>
      <c r="V136" s="113">
        <f t="shared" si="120"/>
        <v>0</v>
      </c>
      <c r="W136" s="113">
        <f t="shared" si="121"/>
        <v>0</v>
      </c>
      <c r="X136" s="118">
        <v>2016</v>
      </c>
      <c r="Y136" s="18" t="s">
        <v>82</v>
      </c>
    </row>
    <row r="137" ht="15.75" customHeight="1" spans="1:25">
      <c r="A137" s="234">
        <v>6603</v>
      </c>
      <c r="B137" s="208" t="s">
        <v>355</v>
      </c>
      <c r="C137" s="207" t="s">
        <v>23</v>
      </c>
      <c r="D137" s="209" t="s">
        <v>64</v>
      </c>
      <c r="E137" s="210" t="s">
        <v>346</v>
      </c>
      <c r="F137" s="235" t="s">
        <v>65</v>
      </c>
      <c r="G137" s="283">
        <v>42641</v>
      </c>
      <c r="H137" s="237">
        <v>42641</v>
      </c>
      <c r="L137" s="244"/>
      <c r="M137" s="245"/>
      <c r="N137" s="244"/>
      <c r="P137" s="246">
        <f t="shared" si="115"/>
        <v>0</v>
      </c>
      <c r="Q137" s="246">
        <f t="shared" si="116"/>
        <v>0</v>
      </c>
      <c r="R137" s="210">
        <v>1190</v>
      </c>
      <c r="S137" s="220">
        <f t="shared" si="117"/>
        <v>330</v>
      </c>
      <c r="T137" s="113">
        <f t="shared" si="118"/>
        <v>0</v>
      </c>
      <c r="U137" s="113">
        <f t="shared" si="119"/>
        <v>0</v>
      </c>
      <c r="V137" s="113">
        <f t="shared" si="120"/>
        <v>0</v>
      </c>
      <c r="W137" s="113">
        <f t="shared" si="121"/>
        <v>0</v>
      </c>
      <c r="X137" s="118">
        <v>2016</v>
      </c>
      <c r="Y137" s="18" t="s">
        <v>82</v>
      </c>
    </row>
    <row r="138" ht="15.75" customHeight="1" spans="1:25">
      <c r="A138" s="234">
        <v>6605</v>
      </c>
      <c r="B138" s="208" t="s">
        <v>356</v>
      </c>
      <c r="C138" s="207" t="s">
        <v>23</v>
      </c>
      <c r="D138" s="209" t="s">
        <v>64</v>
      </c>
      <c r="E138" s="210" t="s">
        <v>346</v>
      </c>
      <c r="F138" s="235" t="s">
        <v>65</v>
      </c>
      <c r="G138" s="283">
        <v>42640</v>
      </c>
      <c r="H138" s="237">
        <v>42640</v>
      </c>
      <c r="L138" s="244"/>
      <c r="M138" s="245"/>
      <c r="N138" s="244"/>
      <c r="P138" s="246">
        <f t="shared" si="115"/>
        <v>0</v>
      </c>
      <c r="Q138" s="246">
        <f t="shared" si="116"/>
        <v>0</v>
      </c>
      <c r="R138" s="210">
        <v>1191</v>
      </c>
      <c r="S138" s="220">
        <f t="shared" si="117"/>
        <v>330</v>
      </c>
      <c r="T138" s="113">
        <f t="shared" si="118"/>
        <v>0</v>
      </c>
      <c r="U138" s="113">
        <f t="shared" si="119"/>
        <v>0</v>
      </c>
      <c r="V138" s="113">
        <f t="shared" si="120"/>
        <v>0</v>
      </c>
      <c r="W138" s="113">
        <f t="shared" si="121"/>
        <v>0</v>
      </c>
      <c r="X138" s="118">
        <v>2016</v>
      </c>
      <c r="Y138" s="18" t="s">
        <v>82</v>
      </c>
    </row>
    <row r="139" ht="15.75" customHeight="1" spans="1:25">
      <c r="A139" s="234">
        <v>6608</v>
      </c>
      <c r="B139" s="208" t="s">
        <v>357</v>
      </c>
      <c r="C139" s="207" t="s">
        <v>23</v>
      </c>
      <c r="D139" s="209" t="s">
        <v>64</v>
      </c>
      <c r="E139" s="210" t="s">
        <v>346</v>
      </c>
      <c r="F139" s="235" t="s">
        <v>65</v>
      </c>
      <c r="G139" s="283">
        <v>42640</v>
      </c>
      <c r="H139" s="237">
        <v>42640</v>
      </c>
      <c r="L139" s="244"/>
      <c r="M139" s="245"/>
      <c r="N139" s="244"/>
      <c r="P139" s="246">
        <f t="shared" si="115"/>
        <v>0</v>
      </c>
      <c r="Q139" s="246">
        <f t="shared" si="116"/>
        <v>0</v>
      </c>
      <c r="R139" s="210">
        <v>1191</v>
      </c>
      <c r="S139" s="220">
        <f t="shared" si="117"/>
        <v>330</v>
      </c>
      <c r="T139" s="113">
        <f t="shared" si="118"/>
        <v>0</v>
      </c>
      <c r="U139" s="113">
        <f t="shared" si="119"/>
        <v>0</v>
      </c>
      <c r="V139" s="113">
        <f t="shared" si="120"/>
        <v>0</v>
      </c>
      <c r="W139" s="113">
        <f t="shared" si="121"/>
        <v>0</v>
      </c>
      <c r="X139" s="118">
        <v>2016</v>
      </c>
      <c r="Y139" s="18" t="s">
        <v>82</v>
      </c>
    </row>
    <row r="140" ht="15.75" customHeight="1" spans="1:25">
      <c r="A140" s="234">
        <v>6610</v>
      </c>
      <c r="B140" s="208" t="s">
        <v>358</v>
      </c>
      <c r="C140" s="207" t="s">
        <v>23</v>
      </c>
      <c r="D140" s="209" t="s">
        <v>64</v>
      </c>
      <c r="E140" s="210" t="s">
        <v>346</v>
      </c>
      <c r="F140" s="235" t="s">
        <v>65</v>
      </c>
      <c r="G140" s="283">
        <v>42641</v>
      </c>
      <c r="H140" s="237">
        <v>42641</v>
      </c>
      <c r="L140" s="244"/>
      <c r="M140" s="245"/>
      <c r="N140" s="244"/>
      <c r="P140" s="246">
        <f t="shared" si="115"/>
        <v>0</v>
      </c>
      <c r="Q140" s="246">
        <f t="shared" si="116"/>
        <v>0</v>
      </c>
      <c r="R140" s="210">
        <v>1190</v>
      </c>
      <c r="S140" s="220">
        <f t="shared" si="117"/>
        <v>330</v>
      </c>
      <c r="T140" s="113">
        <f t="shared" si="118"/>
        <v>0</v>
      </c>
      <c r="U140" s="113">
        <f t="shared" si="119"/>
        <v>0</v>
      </c>
      <c r="V140" s="113">
        <f t="shared" si="120"/>
        <v>0</v>
      </c>
      <c r="W140" s="113">
        <f t="shared" si="121"/>
        <v>0</v>
      </c>
      <c r="X140" s="118">
        <v>2016</v>
      </c>
      <c r="Y140" s="18" t="s">
        <v>82</v>
      </c>
    </row>
    <row r="141" ht="15.75" customHeight="1" spans="1:25">
      <c r="A141" s="234">
        <v>6613</v>
      </c>
      <c r="B141" s="208" t="s">
        <v>359</v>
      </c>
      <c r="C141" s="207" t="s">
        <v>23</v>
      </c>
      <c r="D141" s="209" t="s">
        <v>64</v>
      </c>
      <c r="E141" s="210" t="s">
        <v>346</v>
      </c>
      <c r="F141" s="235" t="s">
        <v>65</v>
      </c>
      <c r="G141" s="283">
        <v>42640</v>
      </c>
      <c r="H141" s="237">
        <v>42640</v>
      </c>
      <c r="L141" s="244"/>
      <c r="M141" s="245"/>
      <c r="N141" s="244"/>
      <c r="P141" s="246">
        <f t="shared" si="115"/>
        <v>0</v>
      </c>
      <c r="Q141" s="246">
        <f t="shared" si="116"/>
        <v>0</v>
      </c>
      <c r="R141" s="210">
        <v>1191</v>
      </c>
      <c r="S141" s="220">
        <f t="shared" si="117"/>
        <v>330</v>
      </c>
      <c r="T141" s="113">
        <f t="shared" si="118"/>
        <v>0</v>
      </c>
      <c r="U141" s="113">
        <f t="shared" si="119"/>
        <v>0</v>
      </c>
      <c r="V141" s="113">
        <f t="shared" si="120"/>
        <v>0</v>
      </c>
      <c r="W141" s="113">
        <f t="shared" si="121"/>
        <v>0</v>
      </c>
      <c r="X141" s="118">
        <v>2016</v>
      </c>
      <c r="Y141" s="18" t="s">
        <v>82</v>
      </c>
    </row>
    <row r="142" ht="15.75" customHeight="1" spans="1:25">
      <c r="A142" s="234">
        <v>6616</v>
      </c>
      <c r="B142" s="208" t="s">
        <v>360</v>
      </c>
      <c r="C142" s="207" t="s">
        <v>23</v>
      </c>
      <c r="D142" s="209" t="s">
        <v>64</v>
      </c>
      <c r="E142" s="210" t="s">
        <v>346</v>
      </c>
      <c r="F142" s="235" t="s">
        <v>65</v>
      </c>
      <c r="G142" s="283">
        <v>42641</v>
      </c>
      <c r="H142" s="237">
        <v>42641</v>
      </c>
      <c r="L142" s="244"/>
      <c r="M142" s="245"/>
      <c r="N142" s="244"/>
      <c r="P142" s="246">
        <f t="shared" si="115"/>
        <v>0</v>
      </c>
      <c r="Q142" s="246">
        <f t="shared" si="116"/>
        <v>0</v>
      </c>
      <c r="R142" s="210">
        <v>1190</v>
      </c>
      <c r="S142" s="220">
        <f t="shared" si="117"/>
        <v>330</v>
      </c>
      <c r="T142" s="113">
        <f t="shared" si="118"/>
        <v>0</v>
      </c>
      <c r="U142" s="113">
        <f t="shared" si="119"/>
        <v>0</v>
      </c>
      <c r="V142" s="113">
        <f t="shared" si="120"/>
        <v>0</v>
      </c>
      <c r="W142" s="113">
        <f t="shared" si="121"/>
        <v>0</v>
      </c>
      <c r="X142" s="118">
        <v>2016</v>
      </c>
      <c r="Y142" s="18" t="s">
        <v>82</v>
      </c>
    </row>
    <row r="143" ht="15.75" customHeight="1" spans="1:25">
      <c r="A143" s="234">
        <v>6627</v>
      </c>
      <c r="B143" s="208" t="s">
        <v>361</v>
      </c>
      <c r="C143" s="207" t="s">
        <v>19</v>
      </c>
      <c r="D143" s="209" t="s">
        <v>64</v>
      </c>
      <c r="F143" s="235" t="s">
        <v>65</v>
      </c>
      <c r="G143" s="236">
        <v>42672</v>
      </c>
      <c r="H143" s="237">
        <v>42672</v>
      </c>
      <c r="L143" s="244"/>
      <c r="M143" s="245"/>
      <c r="N143" s="244"/>
      <c r="P143" s="246">
        <f t="shared" si="115"/>
        <v>0</v>
      </c>
      <c r="Q143" s="246">
        <f t="shared" si="116"/>
        <v>0</v>
      </c>
      <c r="R143" s="210">
        <v>1159</v>
      </c>
      <c r="S143" s="220">
        <f t="shared" si="117"/>
        <v>330</v>
      </c>
      <c r="T143" s="113">
        <f t="shared" si="118"/>
        <v>0</v>
      </c>
      <c r="U143" s="113">
        <f t="shared" si="119"/>
        <v>0</v>
      </c>
      <c r="V143" s="113">
        <f t="shared" si="120"/>
        <v>0</v>
      </c>
      <c r="W143" s="113">
        <f t="shared" si="121"/>
        <v>0</v>
      </c>
      <c r="X143" s="118">
        <v>2016</v>
      </c>
      <c r="Y143" s="18" t="s">
        <v>82</v>
      </c>
    </row>
    <row r="144" ht="15.75" customHeight="1" spans="1:25">
      <c r="A144" s="234">
        <v>6631</v>
      </c>
      <c r="B144" s="208" t="s">
        <v>362</v>
      </c>
      <c r="C144" s="207" t="s">
        <v>23</v>
      </c>
      <c r="D144" s="209" t="s">
        <v>64</v>
      </c>
      <c r="F144" s="235" t="s">
        <v>65</v>
      </c>
      <c r="G144" s="236">
        <v>42680</v>
      </c>
      <c r="H144" s="237">
        <v>42680</v>
      </c>
      <c r="L144" s="244"/>
      <c r="M144" s="245"/>
      <c r="N144" s="244"/>
      <c r="P144" s="246">
        <f t="shared" si="115"/>
        <v>0</v>
      </c>
      <c r="Q144" s="246">
        <f t="shared" si="116"/>
        <v>0</v>
      </c>
      <c r="R144" s="210">
        <v>1151</v>
      </c>
      <c r="S144" s="220">
        <f t="shared" si="117"/>
        <v>330</v>
      </c>
      <c r="T144" s="113">
        <f t="shared" si="118"/>
        <v>0</v>
      </c>
      <c r="U144" s="113">
        <f t="shared" si="119"/>
        <v>0</v>
      </c>
      <c r="V144" s="113">
        <f t="shared" si="120"/>
        <v>0</v>
      </c>
      <c r="W144" s="113">
        <f t="shared" si="121"/>
        <v>0</v>
      </c>
      <c r="X144" s="118">
        <v>2016</v>
      </c>
      <c r="Y144" s="18" t="s">
        <v>82</v>
      </c>
    </row>
    <row r="145" ht="15.75" customHeight="1" spans="1:25">
      <c r="A145" s="234">
        <v>6634</v>
      </c>
      <c r="B145" s="208" t="s">
        <v>363</v>
      </c>
      <c r="C145" s="207" t="s">
        <v>17</v>
      </c>
      <c r="D145" s="209" t="s">
        <v>64</v>
      </c>
      <c r="F145" s="235" t="s">
        <v>65</v>
      </c>
      <c r="G145" s="236">
        <v>42700</v>
      </c>
      <c r="H145" s="237">
        <v>42700</v>
      </c>
      <c r="L145" s="244"/>
      <c r="M145" s="245"/>
      <c r="N145" s="244"/>
      <c r="P145" s="246">
        <f t="shared" si="115"/>
        <v>0</v>
      </c>
      <c r="Q145" s="246">
        <f t="shared" si="116"/>
        <v>0</v>
      </c>
      <c r="R145" s="210">
        <v>1131</v>
      </c>
      <c r="S145" s="220">
        <f t="shared" si="117"/>
        <v>330</v>
      </c>
      <c r="T145" s="113">
        <f t="shared" si="118"/>
        <v>0</v>
      </c>
      <c r="U145" s="113">
        <f t="shared" si="119"/>
        <v>0</v>
      </c>
      <c r="V145" s="113">
        <f t="shared" si="120"/>
        <v>0</v>
      </c>
      <c r="W145" s="113">
        <f t="shared" si="121"/>
        <v>0</v>
      </c>
      <c r="X145" s="118">
        <v>2016</v>
      </c>
      <c r="Y145" s="18" t="s">
        <v>82</v>
      </c>
    </row>
    <row r="146" ht="15.75" customHeight="1" spans="1:25">
      <c r="A146" s="234">
        <v>6642</v>
      </c>
      <c r="B146" s="208" t="s">
        <v>364</v>
      </c>
      <c r="C146" s="207" t="s">
        <v>31</v>
      </c>
      <c r="D146" s="209" t="s">
        <v>64</v>
      </c>
      <c r="F146" s="235" t="s">
        <v>65</v>
      </c>
      <c r="G146" s="236">
        <v>42732</v>
      </c>
      <c r="H146" s="237">
        <v>42732</v>
      </c>
      <c r="L146" s="244"/>
      <c r="M146" s="245"/>
      <c r="N146" s="244"/>
      <c r="P146" s="246">
        <f t="shared" si="115"/>
        <v>0</v>
      </c>
      <c r="Q146" s="246">
        <f t="shared" si="116"/>
        <v>0</v>
      </c>
      <c r="R146" s="210">
        <v>1099</v>
      </c>
      <c r="S146" s="220">
        <f t="shared" si="117"/>
        <v>330</v>
      </c>
      <c r="T146" s="113">
        <f t="shared" si="118"/>
        <v>0</v>
      </c>
      <c r="U146" s="113">
        <f t="shared" si="119"/>
        <v>0</v>
      </c>
      <c r="V146" s="113">
        <f t="shared" si="120"/>
        <v>0</v>
      </c>
      <c r="W146" s="113">
        <f t="shared" si="121"/>
        <v>0</v>
      </c>
      <c r="X146" s="118">
        <v>2016</v>
      </c>
      <c r="Y146" s="18" t="s">
        <v>82</v>
      </c>
    </row>
    <row r="147" ht="15.75" customHeight="1" spans="1:25">
      <c r="A147" s="234">
        <v>6643</v>
      </c>
      <c r="B147" s="208" t="s">
        <v>365</v>
      </c>
      <c r="C147" s="207" t="s">
        <v>17</v>
      </c>
      <c r="D147" s="209" t="s">
        <v>64</v>
      </c>
      <c r="F147" s="235" t="s">
        <v>65</v>
      </c>
      <c r="G147" s="236">
        <v>42910</v>
      </c>
      <c r="H147" s="237">
        <v>42910</v>
      </c>
      <c r="L147" s="244"/>
      <c r="M147" s="245"/>
      <c r="N147" s="244"/>
      <c r="P147" s="246">
        <f t="shared" si="115"/>
        <v>0</v>
      </c>
      <c r="Q147" s="246">
        <f t="shared" si="116"/>
        <v>0</v>
      </c>
      <c r="R147" s="210">
        <v>921</v>
      </c>
      <c r="S147" s="220">
        <f t="shared" si="117"/>
        <v>330</v>
      </c>
      <c r="T147" s="113">
        <f t="shared" si="118"/>
        <v>0</v>
      </c>
      <c r="U147" s="113">
        <f t="shared" si="119"/>
        <v>0</v>
      </c>
      <c r="V147" s="113">
        <f t="shared" si="120"/>
        <v>0</v>
      </c>
      <c r="W147" s="113">
        <f t="shared" si="121"/>
        <v>0</v>
      </c>
      <c r="X147" s="118">
        <v>2017</v>
      </c>
      <c r="Y147" s="18" t="s">
        <v>83</v>
      </c>
    </row>
    <row r="148" ht="15.75" customHeight="1" spans="1:25">
      <c r="A148" s="234">
        <v>6651</v>
      </c>
      <c r="B148" s="208" t="s">
        <v>366</v>
      </c>
      <c r="C148" s="207" t="s">
        <v>23</v>
      </c>
      <c r="D148" s="209" t="s">
        <v>64</v>
      </c>
      <c r="F148" s="235" t="s">
        <v>65</v>
      </c>
      <c r="G148" s="236">
        <v>42704</v>
      </c>
      <c r="H148" s="237">
        <v>42704</v>
      </c>
      <c r="L148" s="244"/>
      <c r="M148" s="245"/>
      <c r="N148" s="244"/>
      <c r="P148" s="246">
        <f t="shared" si="115"/>
        <v>0</v>
      </c>
      <c r="Q148" s="246">
        <f t="shared" si="116"/>
        <v>0</v>
      </c>
      <c r="R148" s="210">
        <v>1127</v>
      </c>
      <c r="S148" s="220">
        <f t="shared" si="117"/>
        <v>330</v>
      </c>
      <c r="T148" s="113">
        <f t="shared" si="118"/>
        <v>0</v>
      </c>
      <c r="U148" s="113">
        <f t="shared" si="119"/>
        <v>0</v>
      </c>
      <c r="V148" s="113">
        <f t="shared" si="120"/>
        <v>0</v>
      </c>
      <c r="W148" s="113">
        <f t="shared" si="121"/>
        <v>0</v>
      </c>
      <c r="X148" s="118">
        <v>2016</v>
      </c>
      <c r="Y148" s="18" t="s">
        <v>82</v>
      </c>
    </row>
    <row r="149" ht="15.75" customHeight="1" spans="1:25">
      <c r="A149" s="234">
        <v>6652</v>
      </c>
      <c r="B149" s="208" t="s">
        <v>367</v>
      </c>
      <c r="C149" s="207" t="s">
        <v>23</v>
      </c>
      <c r="D149" s="209" t="s">
        <v>64</v>
      </c>
      <c r="F149" s="235" t="s">
        <v>65</v>
      </c>
      <c r="G149" s="236">
        <v>42704</v>
      </c>
      <c r="H149" s="237">
        <v>42704</v>
      </c>
      <c r="L149" s="244"/>
      <c r="M149" s="245"/>
      <c r="N149" s="244"/>
      <c r="P149" s="246">
        <f t="shared" si="115"/>
        <v>0</v>
      </c>
      <c r="Q149" s="246">
        <f t="shared" si="116"/>
        <v>0</v>
      </c>
      <c r="R149" s="210">
        <v>1127</v>
      </c>
      <c r="S149" s="220">
        <f t="shared" si="117"/>
        <v>330</v>
      </c>
      <c r="T149" s="113">
        <f t="shared" si="118"/>
        <v>0</v>
      </c>
      <c r="U149" s="113">
        <f t="shared" si="119"/>
        <v>0</v>
      </c>
      <c r="V149" s="113">
        <f t="shared" si="120"/>
        <v>0</v>
      </c>
      <c r="W149" s="113">
        <f t="shared" si="121"/>
        <v>0</v>
      </c>
      <c r="X149" s="118">
        <v>2016</v>
      </c>
      <c r="Y149" s="18" t="s">
        <v>82</v>
      </c>
    </row>
    <row r="150" ht="15.75" customHeight="1" spans="1:25">
      <c r="A150" s="234">
        <v>6653</v>
      </c>
      <c r="B150" s="208" t="s">
        <v>368</v>
      </c>
      <c r="C150" s="207" t="s">
        <v>23</v>
      </c>
      <c r="D150" s="209" t="s">
        <v>64</v>
      </c>
      <c r="F150" s="235" t="s">
        <v>65</v>
      </c>
      <c r="G150" s="236">
        <v>42703</v>
      </c>
      <c r="H150" s="237">
        <v>42703</v>
      </c>
      <c r="L150" s="244"/>
      <c r="M150" s="245"/>
      <c r="N150" s="244"/>
      <c r="P150" s="246">
        <f t="shared" si="115"/>
        <v>0</v>
      </c>
      <c r="Q150" s="246">
        <f t="shared" si="116"/>
        <v>0</v>
      </c>
      <c r="R150" s="210">
        <v>1128</v>
      </c>
      <c r="S150" s="220">
        <f t="shared" si="117"/>
        <v>330</v>
      </c>
      <c r="T150" s="113">
        <f t="shared" si="118"/>
        <v>0</v>
      </c>
      <c r="U150" s="113">
        <f t="shared" si="119"/>
        <v>0</v>
      </c>
      <c r="V150" s="113">
        <f t="shared" si="120"/>
        <v>0</v>
      </c>
      <c r="W150" s="113">
        <f t="shared" si="121"/>
        <v>0</v>
      </c>
      <c r="X150" s="118">
        <v>2016</v>
      </c>
      <c r="Y150" s="18" t="s">
        <v>82</v>
      </c>
    </row>
    <row r="151" ht="15.75" customHeight="1" spans="1:25">
      <c r="A151" s="234">
        <v>6667</v>
      </c>
      <c r="B151" s="208" t="s">
        <v>369</v>
      </c>
      <c r="C151" s="207" t="s">
        <v>17</v>
      </c>
      <c r="D151" s="209" t="s">
        <v>64</v>
      </c>
      <c r="F151" s="235" t="s">
        <v>65</v>
      </c>
      <c r="G151" s="236">
        <v>42714</v>
      </c>
      <c r="H151" s="237">
        <v>42714</v>
      </c>
      <c r="L151" s="244"/>
      <c r="M151" s="245"/>
      <c r="N151" s="244"/>
      <c r="P151" s="246">
        <f t="shared" si="115"/>
        <v>0</v>
      </c>
      <c r="Q151" s="246">
        <f t="shared" si="116"/>
        <v>0</v>
      </c>
      <c r="R151" s="210">
        <v>1117</v>
      </c>
      <c r="S151" s="220">
        <f t="shared" si="117"/>
        <v>330</v>
      </c>
      <c r="T151" s="113">
        <f t="shared" si="118"/>
        <v>0</v>
      </c>
      <c r="U151" s="113">
        <f t="shared" si="119"/>
        <v>0</v>
      </c>
      <c r="V151" s="113">
        <f t="shared" si="120"/>
        <v>0</v>
      </c>
      <c r="W151" s="113">
        <f t="shared" si="121"/>
        <v>0</v>
      </c>
      <c r="X151" s="118">
        <v>2016</v>
      </c>
      <c r="Y151" s="18" t="s">
        <v>82</v>
      </c>
    </row>
    <row r="152" ht="15.75" customHeight="1" spans="1:25">
      <c r="A152" s="234">
        <v>6677</v>
      </c>
      <c r="B152" s="208" t="s">
        <v>370</v>
      </c>
      <c r="C152" s="207" t="s">
        <v>17</v>
      </c>
      <c r="D152" s="209" t="s">
        <v>64</v>
      </c>
      <c r="F152" s="235" t="s">
        <v>65</v>
      </c>
      <c r="G152" s="236">
        <v>43029</v>
      </c>
      <c r="H152" s="237">
        <v>43029</v>
      </c>
      <c r="L152" s="244"/>
      <c r="M152" s="245"/>
      <c r="N152" s="244"/>
      <c r="P152" s="246">
        <f t="shared" si="115"/>
        <v>0</v>
      </c>
      <c r="Q152" s="246">
        <f t="shared" si="116"/>
        <v>0</v>
      </c>
      <c r="R152" s="210">
        <v>802</v>
      </c>
      <c r="S152" s="220">
        <f t="shared" si="117"/>
        <v>330</v>
      </c>
      <c r="T152" s="113">
        <f t="shared" si="118"/>
        <v>0</v>
      </c>
      <c r="U152" s="113">
        <f t="shared" si="119"/>
        <v>0</v>
      </c>
      <c r="V152" s="113">
        <f t="shared" si="120"/>
        <v>0</v>
      </c>
      <c r="W152" s="113">
        <f t="shared" si="121"/>
        <v>0</v>
      </c>
      <c r="X152" s="118">
        <v>2017</v>
      </c>
      <c r="Y152" s="18" t="s">
        <v>83</v>
      </c>
    </row>
    <row r="153" ht="15.75" customHeight="1" spans="1:25">
      <c r="A153" s="234">
        <v>6678</v>
      </c>
      <c r="B153" s="208" t="s">
        <v>371</v>
      </c>
      <c r="C153" s="207" t="s">
        <v>17</v>
      </c>
      <c r="D153" s="209" t="s">
        <v>64</v>
      </c>
      <c r="F153" s="235" t="s">
        <v>65</v>
      </c>
      <c r="G153" s="236">
        <v>42728</v>
      </c>
      <c r="H153" s="237">
        <v>42728</v>
      </c>
      <c r="L153" s="244"/>
      <c r="M153" s="245"/>
      <c r="N153" s="244"/>
      <c r="P153" s="246">
        <f t="shared" si="115"/>
        <v>0</v>
      </c>
      <c r="Q153" s="246">
        <f t="shared" si="116"/>
        <v>0</v>
      </c>
      <c r="R153" s="210">
        <v>1103</v>
      </c>
      <c r="S153" s="220">
        <f t="shared" si="117"/>
        <v>330</v>
      </c>
      <c r="T153" s="113">
        <f t="shared" si="118"/>
        <v>0</v>
      </c>
      <c r="U153" s="113">
        <f t="shared" si="119"/>
        <v>0</v>
      </c>
      <c r="V153" s="113">
        <f t="shared" si="120"/>
        <v>0</v>
      </c>
      <c r="W153" s="113">
        <f t="shared" si="121"/>
        <v>0</v>
      </c>
      <c r="X153" s="118">
        <v>2016</v>
      </c>
      <c r="Y153" s="18" t="s">
        <v>82</v>
      </c>
    </row>
    <row r="154" ht="15.75" customHeight="1" spans="1:25">
      <c r="A154" s="234">
        <v>6689</v>
      </c>
      <c r="B154" s="208" t="s">
        <v>372</v>
      </c>
      <c r="C154" s="207" t="s">
        <v>17</v>
      </c>
      <c r="D154" s="209" t="s">
        <v>64</v>
      </c>
      <c r="F154" s="235" t="s">
        <v>65</v>
      </c>
      <c r="G154" s="236">
        <v>42734</v>
      </c>
      <c r="H154" s="237">
        <v>42734</v>
      </c>
      <c r="L154" s="244"/>
      <c r="M154" s="245"/>
      <c r="N154" s="244"/>
      <c r="P154" s="246">
        <f t="shared" si="115"/>
        <v>0</v>
      </c>
      <c r="Q154" s="246">
        <f t="shared" si="116"/>
        <v>0</v>
      </c>
      <c r="R154" s="210">
        <v>1097</v>
      </c>
      <c r="S154" s="220">
        <f t="shared" si="117"/>
        <v>330</v>
      </c>
      <c r="T154" s="113">
        <f t="shared" si="118"/>
        <v>0</v>
      </c>
      <c r="U154" s="113">
        <f t="shared" si="119"/>
        <v>0</v>
      </c>
      <c r="V154" s="113">
        <f t="shared" si="120"/>
        <v>0</v>
      </c>
      <c r="W154" s="113">
        <f t="shared" si="121"/>
        <v>0</v>
      </c>
      <c r="X154" s="118">
        <v>2016</v>
      </c>
      <c r="Y154" s="18" t="s">
        <v>82</v>
      </c>
    </row>
    <row r="155" ht="15.75" customHeight="1" spans="1:25">
      <c r="A155" s="234">
        <v>6704</v>
      </c>
      <c r="B155" s="208" t="s">
        <v>373</v>
      </c>
      <c r="C155" s="207" t="s">
        <v>17</v>
      </c>
      <c r="D155" s="209" t="s">
        <v>64</v>
      </c>
      <c r="F155" s="235" t="s">
        <v>65</v>
      </c>
      <c r="G155" s="236">
        <v>42735</v>
      </c>
      <c r="H155" s="237">
        <v>42735</v>
      </c>
      <c r="L155" s="244"/>
      <c r="M155" s="245"/>
      <c r="N155" s="244"/>
      <c r="P155" s="246">
        <f t="shared" si="115"/>
        <v>0</v>
      </c>
      <c r="Q155" s="246">
        <f t="shared" si="116"/>
        <v>0</v>
      </c>
      <c r="R155" s="210">
        <v>1096</v>
      </c>
      <c r="S155" s="220">
        <f t="shared" si="117"/>
        <v>330</v>
      </c>
      <c r="T155" s="113">
        <f t="shared" si="118"/>
        <v>0</v>
      </c>
      <c r="U155" s="113">
        <f t="shared" si="119"/>
        <v>0</v>
      </c>
      <c r="V155" s="113">
        <f t="shared" si="120"/>
        <v>0</v>
      </c>
      <c r="W155" s="113">
        <f t="shared" si="121"/>
        <v>0</v>
      </c>
      <c r="X155" s="118">
        <v>2016</v>
      </c>
      <c r="Y155" s="18" t="s">
        <v>82</v>
      </c>
    </row>
    <row r="156" ht="15.75" customHeight="1" spans="1:25">
      <c r="A156" s="234">
        <v>6711</v>
      </c>
      <c r="B156" s="208" t="s">
        <v>374</v>
      </c>
      <c r="C156" s="207" t="s">
        <v>17</v>
      </c>
      <c r="D156" s="209" t="s">
        <v>64</v>
      </c>
      <c r="F156" s="235" t="s">
        <v>65</v>
      </c>
      <c r="G156" s="236">
        <v>42758</v>
      </c>
      <c r="H156" s="237">
        <v>42758</v>
      </c>
      <c r="L156" s="244"/>
      <c r="M156" s="245"/>
      <c r="N156" s="244"/>
      <c r="P156" s="246">
        <f t="shared" si="115"/>
        <v>0</v>
      </c>
      <c r="Q156" s="246">
        <f t="shared" si="116"/>
        <v>0</v>
      </c>
      <c r="R156" s="210">
        <v>1073</v>
      </c>
      <c r="S156" s="220">
        <f t="shared" si="117"/>
        <v>330</v>
      </c>
      <c r="T156" s="113">
        <f t="shared" si="118"/>
        <v>0</v>
      </c>
      <c r="U156" s="113">
        <f t="shared" si="119"/>
        <v>0</v>
      </c>
      <c r="V156" s="113">
        <f t="shared" si="120"/>
        <v>0</v>
      </c>
      <c r="W156" s="113">
        <f t="shared" si="121"/>
        <v>0</v>
      </c>
      <c r="X156" s="118">
        <v>2017</v>
      </c>
      <c r="Y156" s="18" t="s">
        <v>83</v>
      </c>
    </row>
    <row r="157" ht="15.75" customHeight="1" spans="1:25">
      <c r="A157" s="234">
        <v>6728</v>
      </c>
      <c r="B157" s="208" t="s">
        <v>375</v>
      </c>
      <c r="C157" s="207" t="s">
        <v>17</v>
      </c>
      <c r="D157" s="209" t="s">
        <v>64</v>
      </c>
      <c r="F157" s="235" t="s">
        <v>65</v>
      </c>
      <c r="G157" s="236">
        <v>42758</v>
      </c>
      <c r="H157" s="237">
        <v>42758</v>
      </c>
      <c r="L157" s="244"/>
      <c r="M157" s="245"/>
      <c r="N157" s="244"/>
      <c r="P157" s="246">
        <f t="shared" si="115"/>
        <v>0</v>
      </c>
      <c r="Q157" s="246">
        <f t="shared" si="116"/>
        <v>0</v>
      </c>
      <c r="R157" s="210">
        <v>1073</v>
      </c>
      <c r="S157" s="220">
        <f t="shared" si="117"/>
        <v>330</v>
      </c>
      <c r="T157" s="113">
        <f t="shared" si="118"/>
        <v>0</v>
      </c>
      <c r="U157" s="113">
        <f t="shared" si="119"/>
        <v>0</v>
      </c>
      <c r="V157" s="113">
        <f t="shared" si="120"/>
        <v>0</v>
      </c>
      <c r="W157" s="113">
        <f t="shared" si="121"/>
        <v>0</v>
      </c>
      <c r="X157" s="118">
        <v>2017</v>
      </c>
      <c r="Y157" s="18" t="s">
        <v>83</v>
      </c>
    </row>
    <row r="158" ht="15.75" customHeight="1" spans="1:25">
      <c r="A158" s="234">
        <v>6729</v>
      </c>
      <c r="B158" s="208" t="s">
        <v>376</v>
      </c>
      <c r="C158" s="207" t="s">
        <v>17</v>
      </c>
      <c r="D158" s="209" t="s">
        <v>64</v>
      </c>
      <c r="F158" s="235" t="s">
        <v>65</v>
      </c>
      <c r="G158" s="236">
        <v>42791</v>
      </c>
      <c r="H158" s="237">
        <v>42791</v>
      </c>
      <c r="L158" s="244"/>
      <c r="M158" s="245"/>
      <c r="N158" s="244"/>
      <c r="P158" s="246">
        <f t="shared" si="115"/>
        <v>0</v>
      </c>
      <c r="Q158" s="246">
        <f t="shared" si="116"/>
        <v>0</v>
      </c>
      <c r="R158" s="210">
        <v>1040</v>
      </c>
      <c r="S158" s="220">
        <f t="shared" si="117"/>
        <v>330</v>
      </c>
      <c r="T158" s="113">
        <f t="shared" si="118"/>
        <v>0</v>
      </c>
      <c r="U158" s="113">
        <f t="shared" si="119"/>
        <v>0</v>
      </c>
      <c r="V158" s="113">
        <f t="shared" si="120"/>
        <v>0</v>
      </c>
      <c r="W158" s="113">
        <f t="shared" si="121"/>
        <v>0</v>
      </c>
      <c r="X158" s="118">
        <v>2017</v>
      </c>
      <c r="Y158" s="18" t="s">
        <v>83</v>
      </c>
    </row>
    <row r="159" ht="15.75" customHeight="1" spans="1:25">
      <c r="A159" s="234">
        <v>6743</v>
      </c>
      <c r="B159" s="208" t="s">
        <v>377</v>
      </c>
      <c r="C159" s="207" t="s">
        <v>19</v>
      </c>
      <c r="D159" s="209" t="s">
        <v>64</v>
      </c>
      <c r="F159" s="235" t="s">
        <v>65</v>
      </c>
      <c r="G159" s="236">
        <v>42794</v>
      </c>
      <c r="H159" s="237">
        <v>42794</v>
      </c>
      <c r="L159" s="244"/>
      <c r="M159" s="245"/>
      <c r="N159" s="244"/>
      <c r="P159" s="246">
        <f t="shared" si="115"/>
        <v>0</v>
      </c>
      <c r="Q159" s="246">
        <f t="shared" si="116"/>
        <v>0</v>
      </c>
      <c r="R159" s="210">
        <v>1037</v>
      </c>
      <c r="S159" s="220">
        <f t="shared" si="117"/>
        <v>330</v>
      </c>
      <c r="T159" s="113">
        <f t="shared" si="118"/>
        <v>0</v>
      </c>
      <c r="U159" s="113">
        <f t="shared" si="119"/>
        <v>0</v>
      </c>
      <c r="V159" s="113">
        <f t="shared" si="120"/>
        <v>0</v>
      </c>
      <c r="W159" s="113">
        <f t="shared" si="121"/>
        <v>0</v>
      </c>
      <c r="X159" s="118">
        <v>2017</v>
      </c>
      <c r="Y159" s="18" t="s">
        <v>83</v>
      </c>
    </row>
    <row r="160" ht="15.75" customHeight="1" spans="1:25">
      <c r="A160" s="234">
        <v>6753</v>
      </c>
      <c r="B160" s="208" t="s">
        <v>378</v>
      </c>
      <c r="C160" s="207" t="s">
        <v>29</v>
      </c>
      <c r="D160" s="209" t="s">
        <v>64</v>
      </c>
      <c r="F160" s="235" t="s">
        <v>65</v>
      </c>
      <c r="G160" s="236">
        <v>42794</v>
      </c>
      <c r="H160" s="237">
        <v>42794</v>
      </c>
      <c r="L160" s="244"/>
      <c r="M160" s="245"/>
      <c r="N160" s="244"/>
      <c r="P160" s="246">
        <f t="shared" si="115"/>
        <v>0</v>
      </c>
      <c r="Q160" s="246">
        <f t="shared" si="116"/>
        <v>0</v>
      </c>
      <c r="R160" s="210">
        <v>1037</v>
      </c>
      <c r="S160" s="220">
        <f t="shared" si="117"/>
        <v>330</v>
      </c>
      <c r="T160" s="113">
        <f t="shared" si="118"/>
        <v>0</v>
      </c>
      <c r="U160" s="113">
        <f t="shared" si="119"/>
        <v>0</v>
      </c>
      <c r="V160" s="113">
        <f t="shared" si="120"/>
        <v>0</v>
      </c>
      <c r="W160" s="113">
        <f t="shared" si="121"/>
        <v>0</v>
      </c>
      <c r="X160" s="118">
        <v>2017</v>
      </c>
      <c r="Y160" s="18" t="s">
        <v>83</v>
      </c>
    </row>
    <row r="161" ht="15.75" customHeight="1" spans="1:25">
      <c r="A161" s="234">
        <v>6757</v>
      </c>
      <c r="B161" s="208" t="s">
        <v>379</v>
      </c>
      <c r="C161" s="207" t="s">
        <v>19</v>
      </c>
      <c r="D161" s="209" t="s">
        <v>380</v>
      </c>
      <c r="E161" s="210" t="s">
        <v>381</v>
      </c>
      <c r="F161" s="235" t="s">
        <v>118</v>
      </c>
      <c r="G161" s="283">
        <v>41791</v>
      </c>
      <c r="H161" s="237">
        <v>42789</v>
      </c>
      <c r="L161" s="244"/>
      <c r="M161" s="245"/>
      <c r="N161" s="244"/>
      <c r="P161" s="246">
        <f t="shared" si="115"/>
        <v>0</v>
      </c>
      <c r="Q161" s="246">
        <f t="shared" si="116"/>
        <v>0</v>
      </c>
      <c r="R161" s="210">
        <v>1042</v>
      </c>
      <c r="S161" s="220">
        <f t="shared" si="117"/>
        <v>330</v>
      </c>
      <c r="T161" s="113">
        <f t="shared" si="118"/>
        <v>0</v>
      </c>
      <c r="U161" s="113">
        <f t="shared" si="119"/>
        <v>0</v>
      </c>
      <c r="V161" s="113">
        <f t="shared" si="120"/>
        <v>0</v>
      </c>
      <c r="W161" s="113">
        <f t="shared" si="121"/>
        <v>0</v>
      </c>
      <c r="X161" s="118">
        <v>2014</v>
      </c>
      <c r="Y161" s="18" t="s">
        <v>66</v>
      </c>
    </row>
    <row r="162" ht="15.75" customHeight="1" spans="1:25">
      <c r="A162" s="234">
        <v>6759</v>
      </c>
      <c r="B162" s="208" t="s">
        <v>382</v>
      </c>
      <c r="C162" s="207" t="s">
        <v>19</v>
      </c>
      <c r="D162" s="209" t="s">
        <v>380</v>
      </c>
      <c r="E162" s="210" t="s">
        <v>381</v>
      </c>
      <c r="F162" s="235" t="s">
        <v>118</v>
      </c>
      <c r="G162" s="283">
        <v>42309</v>
      </c>
      <c r="H162" s="237">
        <v>42789</v>
      </c>
      <c r="L162" s="244"/>
      <c r="M162" s="245"/>
      <c r="N162" s="244"/>
      <c r="P162" s="246">
        <f t="shared" si="115"/>
        <v>0</v>
      </c>
      <c r="Q162" s="246">
        <f t="shared" si="116"/>
        <v>0</v>
      </c>
      <c r="R162" s="210">
        <v>1042</v>
      </c>
      <c r="S162" s="220">
        <f t="shared" si="117"/>
        <v>330</v>
      </c>
      <c r="T162" s="113">
        <f t="shared" si="118"/>
        <v>0</v>
      </c>
      <c r="U162" s="113">
        <f t="shared" si="119"/>
        <v>0</v>
      </c>
      <c r="V162" s="113">
        <f t="shared" si="120"/>
        <v>0</v>
      </c>
      <c r="W162" s="113">
        <f t="shared" si="121"/>
        <v>0</v>
      </c>
      <c r="X162" s="118">
        <v>2015</v>
      </c>
      <c r="Y162" s="18" t="s">
        <v>66</v>
      </c>
    </row>
    <row r="163" ht="15.75" customHeight="1" spans="1:25">
      <c r="A163" s="234">
        <v>6760</v>
      </c>
      <c r="B163" s="208" t="s">
        <v>383</v>
      </c>
      <c r="C163" s="207" t="s">
        <v>19</v>
      </c>
      <c r="D163" s="209" t="s">
        <v>380</v>
      </c>
      <c r="E163" s="210" t="s">
        <v>381</v>
      </c>
      <c r="F163" s="235" t="s">
        <v>118</v>
      </c>
      <c r="G163" s="283">
        <v>37500</v>
      </c>
      <c r="H163" s="237">
        <v>42789</v>
      </c>
      <c r="L163" s="244"/>
      <c r="M163" s="245"/>
      <c r="N163" s="244"/>
      <c r="P163" s="246">
        <f t="shared" si="115"/>
        <v>0</v>
      </c>
      <c r="Q163" s="246">
        <f t="shared" si="116"/>
        <v>0</v>
      </c>
      <c r="R163" s="210">
        <v>1042</v>
      </c>
      <c r="S163" s="220">
        <f t="shared" si="117"/>
        <v>330</v>
      </c>
      <c r="T163" s="113">
        <f t="shared" si="118"/>
        <v>0</v>
      </c>
      <c r="U163" s="113">
        <f t="shared" si="119"/>
        <v>0</v>
      </c>
      <c r="V163" s="113">
        <f t="shared" si="120"/>
        <v>0</v>
      </c>
      <c r="W163" s="113">
        <f t="shared" si="121"/>
        <v>0</v>
      </c>
      <c r="X163" s="118">
        <v>2002</v>
      </c>
      <c r="Y163" s="18" t="s">
        <v>66</v>
      </c>
    </row>
    <row r="164" ht="15.75" customHeight="1" spans="1:25">
      <c r="A164" s="234">
        <v>6784</v>
      </c>
      <c r="B164" s="208" t="s">
        <v>384</v>
      </c>
      <c r="C164" s="207" t="s">
        <v>29</v>
      </c>
      <c r="D164" s="209" t="s">
        <v>64</v>
      </c>
      <c r="F164" s="235" t="s">
        <v>65</v>
      </c>
      <c r="G164" s="236">
        <v>42812</v>
      </c>
      <c r="H164" s="237">
        <v>42812</v>
      </c>
      <c r="L164" s="244"/>
      <c r="M164" s="245"/>
      <c r="N164" s="244"/>
      <c r="P164" s="246">
        <f t="shared" si="115"/>
        <v>0</v>
      </c>
      <c r="Q164" s="246">
        <f t="shared" si="116"/>
        <v>0</v>
      </c>
      <c r="R164" s="210">
        <v>1019</v>
      </c>
      <c r="S164" s="220">
        <f t="shared" si="117"/>
        <v>330</v>
      </c>
      <c r="T164" s="113">
        <f t="shared" si="118"/>
        <v>0</v>
      </c>
      <c r="U164" s="113">
        <f t="shared" si="119"/>
        <v>0</v>
      </c>
      <c r="V164" s="113">
        <f t="shared" si="120"/>
        <v>0</v>
      </c>
      <c r="W164" s="113">
        <f t="shared" si="121"/>
        <v>0</v>
      </c>
      <c r="X164" s="118">
        <v>2017</v>
      </c>
      <c r="Y164" s="18" t="s">
        <v>83</v>
      </c>
    </row>
    <row r="165" ht="15.75" customHeight="1" spans="1:25">
      <c r="A165" s="234">
        <v>6802</v>
      </c>
      <c r="B165" s="208" t="s">
        <v>385</v>
      </c>
      <c r="C165" s="207" t="s">
        <v>31</v>
      </c>
      <c r="D165" s="209" t="s">
        <v>64</v>
      </c>
      <c r="F165" s="235" t="s">
        <v>65</v>
      </c>
      <c r="G165" s="236">
        <v>42819</v>
      </c>
      <c r="H165" s="237">
        <v>42819</v>
      </c>
      <c r="L165" s="244"/>
      <c r="M165" s="245"/>
      <c r="N165" s="244"/>
      <c r="P165" s="246">
        <f t="shared" si="115"/>
        <v>0</v>
      </c>
      <c r="Q165" s="246">
        <f t="shared" si="116"/>
        <v>0</v>
      </c>
      <c r="R165" s="210">
        <v>1012</v>
      </c>
      <c r="S165" s="220">
        <f t="shared" si="117"/>
        <v>330</v>
      </c>
      <c r="T165" s="113">
        <f t="shared" si="118"/>
        <v>0</v>
      </c>
      <c r="U165" s="113">
        <f t="shared" si="119"/>
        <v>0</v>
      </c>
      <c r="V165" s="113">
        <f t="shared" si="120"/>
        <v>0</v>
      </c>
      <c r="W165" s="113">
        <f t="shared" si="121"/>
        <v>0</v>
      </c>
      <c r="X165" s="118">
        <v>2017</v>
      </c>
      <c r="Y165" s="18" t="s">
        <v>83</v>
      </c>
    </row>
    <row r="166" ht="15.75" customHeight="1" spans="1:25">
      <c r="A166" s="234">
        <v>6805</v>
      </c>
      <c r="B166" s="208" t="s">
        <v>386</v>
      </c>
      <c r="C166" s="207" t="s">
        <v>19</v>
      </c>
      <c r="D166" s="209" t="s">
        <v>380</v>
      </c>
      <c r="E166" s="210" t="s">
        <v>387</v>
      </c>
      <c r="F166" s="235" t="s">
        <v>108</v>
      </c>
      <c r="G166" s="283">
        <v>37257</v>
      </c>
      <c r="H166" s="237">
        <v>42852</v>
      </c>
      <c r="L166" s="244"/>
      <c r="M166" s="245"/>
      <c r="N166" s="244"/>
      <c r="P166" s="246">
        <f t="shared" si="115"/>
        <v>0</v>
      </c>
      <c r="Q166" s="246">
        <f t="shared" si="116"/>
        <v>0</v>
      </c>
      <c r="R166" s="210">
        <v>979</v>
      </c>
      <c r="S166" s="220">
        <f t="shared" si="117"/>
        <v>330</v>
      </c>
      <c r="T166" s="113">
        <f t="shared" si="118"/>
        <v>0</v>
      </c>
      <c r="U166" s="113">
        <f t="shared" si="119"/>
        <v>0</v>
      </c>
      <c r="V166" s="113">
        <f t="shared" si="120"/>
        <v>0</v>
      </c>
      <c r="W166" s="113">
        <f t="shared" si="121"/>
        <v>0</v>
      </c>
      <c r="X166" s="118">
        <v>2002</v>
      </c>
      <c r="Y166" s="18" t="s">
        <v>66</v>
      </c>
    </row>
    <row r="167" ht="15.75" customHeight="1" spans="1:25">
      <c r="A167" s="234">
        <v>6806</v>
      </c>
      <c r="B167" s="208" t="s">
        <v>388</v>
      </c>
      <c r="C167" s="207" t="s">
        <v>19</v>
      </c>
      <c r="D167" s="209" t="s">
        <v>380</v>
      </c>
      <c r="E167" s="210" t="s">
        <v>387</v>
      </c>
      <c r="F167" s="235" t="s">
        <v>108</v>
      </c>
      <c r="G167" s="283">
        <v>40045</v>
      </c>
      <c r="H167" s="237">
        <v>42852</v>
      </c>
      <c r="L167" s="244"/>
      <c r="M167" s="245"/>
      <c r="N167" s="244"/>
      <c r="P167" s="246">
        <f t="shared" si="115"/>
        <v>0</v>
      </c>
      <c r="Q167" s="246">
        <f t="shared" si="116"/>
        <v>0</v>
      </c>
      <c r="R167" s="210">
        <v>979</v>
      </c>
      <c r="S167" s="220">
        <f t="shared" si="117"/>
        <v>330</v>
      </c>
      <c r="T167" s="113">
        <f t="shared" si="118"/>
        <v>0</v>
      </c>
      <c r="U167" s="113">
        <f t="shared" si="119"/>
        <v>0</v>
      </c>
      <c r="V167" s="113">
        <f t="shared" si="120"/>
        <v>0</v>
      </c>
      <c r="W167" s="113">
        <f t="shared" si="121"/>
        <v>0</v>
      </c>
      <c r="X167" s="118">
        <v>2009</v>
      </c>
      <c r="Y167" s="18" t="s">
        <v>66</v>
      </c>
    </row>
    <row r="168" ht="15.75" customHeight="1" spans="1:25">
      <c r="A168" s="234">
        <v>6807</v>
      </c>
      <c r="B168" s="208" t="s">
        <v>389</v>
      </c>
      <c r="C168" s="207" t="s">
        <v>19</v>
      </c>
      <c r="D168" s="209" t="s">
        <v>380</v>
      </c>
      <c r="E168" s="210" t="s">
        <v>387</v>
      </c>
      <c r="F168" s="235" t="s">
        <v>108</v>
      </c>
      <c r="G168" s="283">
        <v>37715</v>
      </c>
      <c r="H168" s="237">
        <v>42852</v>
      </c>
      <c r="L168" s="244"/>
      <c r="M168" s="245"/>
      <c r="N168" s="244"/>
      <c r="P168" s="246">
        <f t="shared" si="115"/>
        <v>0</v>
      </c>
      <c r="Q168" s="246">
        <f t="shared" si="116"/>
        <v>0</v>
      </c>
      <c r="R168" s="210">
        <v>979</v>
      </c>
      <c r="S168" s="220">
        <f t="shared" si="117"/>
        <v>330</v>
      </c>
      <c r="T168" s="113">
        <f t="shared" si="118"/>
        <v>0</v>
      </c>
      <c r="U168" s="113">
        <f t="shared" si="119"/>
        <v>0</v>
      </c>
      <c r="V168" s="113">
        <f t="shared" si="120"/>
        <v>0</v>
      </c>
      <c r="W168" s="113">
        <f t="shared" si="121"/>
        <v>0</v>
      </c>
      <c r="X168" s="118">
        <v>2003</v>
      </c>
      <c r="Y168" s="18" t="s">
        <v>66</v>
      </c>
    </row>
    <row r="169" ht="15.75" customHeight="1" spans="1:25">
      <c r="A169" s="234">
        <v>6808</v>
      </c>
      <c r="B169" s="208" t="s">
        <v>390</v>
      </c>
      <c r="C169" s="207" t="s">
        <v>19</v>
      </c>
      <c r="D169" s="209" t="s">
        <v>380</v>
      </c>
      <c r="E169" s="210" t="s">
        <v>387</v>
      </c>
      <c r="F169" s="235" t="s">
        <v>108</v>
      </c>
      <c r="G169" s="283">
        <v>42537</v>
      </c>
      <c r="H169" s="237">
        <v>42852</v>
      </c>
      <c r="L169" s="244"/>
      <c r="M169" s="245"/>
      <c r="N169" s="244"/>
      <c r="P169" s="246">
        <f t="shared" si="115"/>
        <v>0</v>
      </c>
      <c r="Q169" s="246">
        <f t="shared" si="116"/>
        <v>0</v>
      </c>
      <c r="R169" s="210">
        <v>979</v>
      </c>
      <c r="S169" s="220">
        <f t="shared" si="117"/>
        <v>330</v>
      </c>
      <c r="T169" s="113">
        <f t="shared" si="118"/>
        <v>0</v>
      </c>
      <c r="U169" s="113">
        <f t="shared" si="119"/>
        <v>0</v>
      </c>
      <c r="V169" s="113">
        <f t="shared" si="120"/>
        <v>0</v>
      </c>
      <c r="W169" s="113">
        <f t="shared" si="121"/>
        <v>0</v>
      </c>
      <c r="X169" s="118">
        <v>2016</v>
      </c>
      <c r="Y169" s="18" t="s">
        <v>82</v>
      </c>
    </row>
    <row r="170" ht="15.75" customHeight="1" spans="1:25">
      <c r="A170" s="234">
        <v>6810</v>
      </c>
      <c r="B170" s="208" t="s">
        <v>391</v>
      </c>
      <c r="C170" s="207" t="s">
        <v>19</v>
      </c>
      <c r="D170" s="209" t="s">
        <v>380</v>
      </c>
      <c r="E170" s="210" t="s">
        <v>387</v>
      </c>
      <c r="F170" s="235" t="s">
        <v>108</v>
      </c>
      <c r="G170" s="283">
        <v>39771</v>
      </c>
      <c r="H170" s="237">
        <v>42852</v>
      </c>
      <c r="L170" s="244"/>
      <c r="M170" s="245"/>
      <c r="N170" s="244"/>
      <c r="P170" s="246">
        <f t="shared" si="115"/>
        <v>0</v>
      </c>
      <c r="Q170" s="246">
        <f t="shared" si="116"/>
        <v>0</v>
      </c>
      <c r="R170" s="210">
        <v>979</v>
      </c>
      <c r="S170" s="220">
        <f t="shared" si="117"/>
        <v>330</v>
      </c>
      <c r="T170" s="113">
        <f t="shared" si="118"/>
        <v>0</v>
      </c>
      <c r="U170" s="113">
        <f t="shared" si="119"/>
        <v>0</v>
      </c>
      <c r="V170" s="113">
        <f t="shared" si="120"/>
        <v>0</v>
      </c>
      <c r="W170" s="113">
        <f t="shared" si="121"/>
        <v>0</v>
      </c>
      <c r="X170" s="118">
        <v>2008</v>
      </c>
      <c r="Y170" s="18" t="s">
        <v>66</v>
      </c>
    </row>
    <row r="171" ht="15.75" customHeight="1" spans="1:25">
      <c r="A171" s="234">
        <v>6811</v>
      </c>
      <c r="B171" s="208" t="s">
        <v>392</v>
      </c>
      <c r="C171" s="207" t="s">
        <v>19</v>
      </c>
      <c r="D171" s="209" t="s">
        <v>380</v>
      </c>
      <c r="E171" s="210" t="s">
        <v>387</v>
      </c>
      <c r="F171" s="235" t="s">
        <v>108</v>
      </c>
      <c r="G171" s="283">
        <v>39700</v>
      </c>
      <c r="H171" s="237">
        <v>42852</v>
      </c>
      <c r="L171" s="244"/>
      <c r="M171" s="245"/>
      <c r="N171" s="244"/>
      <c r="P171" s="246">
        <f t="shared" si="115"/>
        <v>0</v>
      </c>
      <c r="Q171" s="246">
        <f t="shared" si="116"/>
        <v>0</v>
      </c>
      <c r="R171" s="210">
        <v>979</v>
      </c>
      <c r="S171" s="220">
        <f t="shared" si="117"/>
        <v>330</v>
      </c>
      <c r="T171" s="113">
        <f t="shared" si="118"/>
        <v>0</v>
      </c>
      <c r="U171" s="113">
        <f t="shared" si="119"/>
        <v>0</v>
      </c>
      <c r="V171" s="113">
        <f t="shared" si="120"/>
        <v>0</v>
      </c>
      <c r="W171" s="113">
        <f t="shared" si="121"/>
        <v>0</v>
      </c>
      <c r="X171" s="118">
        <v>2008</v>
      </c>
      <c r="Y171" s="18" t="s">
        <v>66</v>
      </c>
    </row>
    <row r="172" ht="15.75" customHeight="1" spans="1:25">
      <c r="A172" s="234">
        <v>6817</v>
      </c>
      <c r="B172" s="208" t="s">
        <v>393</v>
      </c>
      <c r="C172" s="207" t="s">
        <v>19</v>
      </c>
      <c r="D172" s="209" t="s">
        <v>380</v>
      </c>
      <c r="E172" s="210" t="s">
        <v>387</v>
      </c>
      <c r="F172" s="235" t="s">
        <v>108</v>
      </c>
      <c r="G172" s="283">
        <v>42200</v>
      </c>
      <c r="H172" s="237">
        <v>42852</v>
      </c>
      <c r="L172" s="244"/>
      <c r="M172" s="245"/>
      <c r="N172" s="244"/>
      <c r="P172" s="246">
        <f t="shared" si="115"/>
        <v>0</v>
      </c>
      <c r="Q172" s="246">
        <f t="shared" si="116"/>
        <v>0</v>
      </c>
      <c r="R172" s="210">
        <v>979</v>
      </c>
      <c r="S172" s="220">
        <f t="shared" si="117"/>
        <v>330</v>
      </c>
      <c r="T172" s="113">
        <f t="shared" si="118"/>
        <v>0</v>
      </c>
      <c r="U172" s="113">
        <f t="shared" si="119"/>
        <v>0</v>
      </c>
      <c r="V172" s="113">
        <f t="shared" si="120"/>
        <v>0</v>
      </c>
      <c r="W172" s="113">
        <f t="shared" si="121"/>
        <v>0</v>
      </c>
      <c r="X172" s="118">
        <v>2015</v>
      </c>
      <c r="Y172" s="18" t="s">
        <v>66</v>
      </c>
    </row>
    <row r="173" ht="15.75" customHeight="1" spans="1:25">
      <c r="A173" s="234">
        <v>6826</v>
      </c>
      <c r="B173" s="208" t="s">
        <v>394</v>
      </c>
      <c r="C173" s="207" t="s">
        <v>29</v>
      </c>
      <c r="D173" s="209" t="s">
        <v>380</v>
      </c>
      <c r="E173" s="210" t="s">
        <v>395</v>
      </c>
      <c r="F173" s="235" t="s">
        <v>241</v>
      </c>
      <c r="G173" s="283">
        <v>40087</v>
      </c>
      <c r="H173" s="237">
        <v>42879</v>
      </c>
      <c r="L173" s="244"/>
      <c r="M173" s="245"/>
      <c r="N173" s="244"/>
      <c r="P173" s="246">
        <f t="shared" si="115"/>
        <v>0</v>
      </c>
      <c r="Q173" s="246">
        <f t="shared" si="116"/>
        <v>0</v>
      </c>
      <c r="R173" s="210">
        <v>952</v>
      </c>
      <c r="S173" s="220">
        <f t="shared" si="117"/>
        <v>330</v>
      </c>
      <c r="T173" s="113">
        <f t="shared" si="118"/>
        <v>0</v>
      </c>
      <c r="U173" s="113">
        <f t="shared" si="119"/>
        <v>0</v>
      </c>
      <c r="V173" s="113">
        <f t="shared" si="120"/>
        <v>0</v>
      </c>
      <c r="W173" s="113">
        <f t="shared" si="121"/>
        <v>0</v>
      </c>
      <c r="X173" s="118">
        <v>2009</v>
      </c>
      <c r="Y173" s="18" t="s">
        <v>66</v>
      </c>
    </row>
    <row r="174" ht="15.75" customHeight="1" spans="1:25">
      <c r="A174" s="234">
        <v>6827</v>
      </c>
      <c r="B174" s="208" t="s">
        <v>396</v>
      </c>
      <c r="C174" s="207" t="s">
        <v>29</v>
      </c>
      <c r="D174" s="209" t="s">
        <v>380</v>
      </c>
      <c r="E174" s="210" t="s">
        <v>395</v>
      </c>
      <c r="F174" s="235" t="s">
        <v>241</v>
      </c>
      <c r="G174" s="283">
        <v>42217</v>
      </c>
      <c r="H174" s="237">
        <v>42879</v>
      </c>
      <c r="L174" s="244"/>
      <c r="M174" s="245"/>
      <c r="N174" s="244"/>
      <c r="P174" s="246">
        <f t="shared" si="115"/>
        <v>0</v>
      </c>
      <c r="Q174" s="246">
        <f t="shared" si="116"/>
        <v>0</v>
      </c>
      <c r="R174" s="210">
        <v>952</v>
      </c>
      <c r="S174" s="220">
        <f t="shared" si="117"/>
        <v>330</v>
      </c>
      <c r="T174" s="113">
        <f t="shared" si="118"/>
        <v>0</v>
      </c>
      <c r="U174" s="113">
        <f t="shared" si="119"/>
        <v>0</v>
      </c>
      <c r="V174" s="113">
        <f t="shared" si="120"/>
        <v>0</v>
      </c>
      <c r="W174" s="113">
        <f t="shared" si="121"/>
        <v>0</v>
      </c>
      <c r="X174" s="118">
        <v>2015</v>
      </c>
      <c r="Y174" s="18" t="s">
        <v>66</v>
      </c>
    </row>
    <row r="175" ht="15.75" customHeight="1" spans="1:25">
      <c r="A175" s="234">
        <v>6829</v>
      </c>
      <c r="B175" s="208" t="s">
        <v>397</v>
      </c>
      <c r="C175" s="207" t="s">
        <v>29</v>
      </c>
      <c r="D175" s="209" t="s">
        <v>380</v>
      </c>
      <c r="E175" s="210" t="s">
        <v>395</v>
      </c>
      <c r="F175" s="235" t="s">
        <v>241</v>
      </c>
      <c r="G175" s="283">
        <v>39965</v>
      </c>
      <c r="H175" s="237">
        <v>42879</v>
      </c>
      <c r="L175" s="244"/>
      <c r="M175" s="245"/>
      <c r="N175" s="244"/>
      <c r="P175" s="246">
        <f t="shared" si="115"/>
        <v>0</v>
      </c>
      <c r="Q175" s="246">
        <f t="shared" si="116"/>
        <v>0</v>
      </c>
      <c r="R175" s="210">
        <v>952</v>
      </c>
      <c r="S175" s="220">
        <f t="shared" si="117"/>
        <v>330</v>
      </c>
      <c r="T175" s="113">
        <f t="shared" si="118"/>
        <v>0</v>
      </c>
      <c r="U175" s="113">
        <f t="shared" si="119"/>
        <v>0</v>
      </c>
      <c r="V175" s="113">
        <f t="shared" si="120"/>
        <v>0</v>
      </c>
      <c r="W175" s="113">
        <f t="shared" si="121"/>
        <v>0</v>
      </c>
      <c r="X175" s="118">
        <v>2009</v>
      </c>
      <c r="Y175" s="18" t="s">
        <v>66</v>
      </c>
    </row>
    <row r="176" ht="15.75" customHeight="1" spans="1:25">
      <c r="A176" s="234">
        <v>6833</v>
      </c>
      <c r="B176" s="208" t="s">
        <v>398</v>
      </c>
      <c r="C176" s="207" t="s">
        <v>29</v>
      </c>
      <c r="D176" s="209" t="s">
        <v>380</v>
      </c>
      <c r="E176" s="210" t="s">
        <v>395</v>
      </c>
      <c r="F176" s="235" t="s">
        <v>241</v>
      </c>
      <c r="G176" s="283">
        <v>41214</v>
      </c>
      <c r="H176" s="237">
        <v>42879</v>
      </c>
      <c r="L176" s="244"/>
      <c r="M176" s="245"/>
      <c r="N176" s="244"/>
      <c r="P176" s="246">
        <f t="shared" si="115"/>
        <v>0</v>
      </c>
      <c r="Q176" s="246">
        <f t="shared" si="116"/>
        <v>0</v>
      </c>
      <c r="R176" s="210">
        <v>952</v>
      </c>
      <c r="S176" s="220">
        <f t="shared" si="117"/>
        <v>330</v>
      </c>
      <c r="T176" s="113">
        <f t="shared" si="118"/>
        <v>0</v>
      </c>
      <c r="U176" s="113">
        <f t="shared" si="119"/>
        <v>0</v>
      </c>
      <c r="V176" s="113">
        <f t="shared" si="120"/>
        <v>0</v>
      </c>
      <c r="W176" s="113">
        <f t="shared" si="121"/>
        <v>0</v>
      </c>
      <c r="X176" s="118">
        <v>2012</v>
      </c>
      <c r="Y176" s="18" t="s">
        <v>66</v>
      </c>
    </row>
    <row r="177" ht="15.75" customHeight="1" spans="1:25">
      <c r="A177" s="234">
        <v>6835</v>
      </c>
      <c r="B177" s="208" t="s">
        <v>399</v>
      </c>
      <c r="C177" s="207" t="s">
        <v>29</v>
      </c>
      <c r="D177" s="209" t="s">
        <v>380</v>
      </c>
      <c r="E177" s="210" t="s">
        <v>395</v>
      </c>
      <c r="F177" s="235" t="s">
        <v>241</v>
      </c>
      <c r="G177" s="283">
        <v>41487</v>
      </c>
      <c r="H177" s="237">
        <v>42879</v>
      </c>
      <c r="L177" s="244"/>
      <c r="M177" s="245"/>
      <c r="N177" s="244"/>
      <c r="P177" s="246">
        <f t="shared" si="115"/>
        <v>0</v>
      </c>
      <c r="Q177" s="246">
        <f t="shared" si="116"/>
        <v>0</v>
      </c>
      <c r="R177" s="210">
        <v>952</v>
      </c>
      <c r="S177" s="220">
        <f t="shared" si="117"/>
        <v>330</v>
      </c>
      <c r="T177" s="113">
        <f t="shared" si="118"/>
        <v>0</v>
      </c>
      <c r="U177" s="113">
        <f t="shared" si="119"/>
        <v>0</v>
      </c>
      <c r="V177" s="113">
        <f t="shared" si="120"/>
        <v>0</v>
      </c>
      <c r="W177" s="113">
        <f t="shared" si="121"/>
        <v>0</v>
      </c>
      <c r="X177" s="118">
        <v>2013</v>
      </c>
      <c r="Y177" s="18" t="s">
        <v>66</v>
      </c>
    </row>
    <row r="178" ht="15.75" customHeight="1" spans="1:25">
      <c r="A178" s="234">
        <v>6836</v>
      </c>
      <c r="B178" s="208" t="s">
        <v>400</v>
      </c>
      <c r="C178" s="207" t="s">
        <v>29</v>
      </c>
      <c r="D178" s="209" t="s">
        <v>380</v>
      </c>
      <c r="E178" s="210" t="s">
        <v>395</v>
      </c>
      <c r="F178" s="235" t="s">
        <v>241</v>
      </c>
      <c r="G178" s="283">
        <v>41609</v>
      </c>
      <c r="H178" s="237">
        <v>42879</v>
      </c>
      <c r="L178" s="244"/>
      <c r="M178" s="245"/>
      <c r="N178" s="244"/>
      <c r="P178" s="246">
        <f t="shared" si="115"/>
        <v>0</v>
      </c>
      <c r="Q178" s="246">
        <f t="shared" si="116"/>
        <v>0</v>
      </c>
      <c r="R178" s="210">
        <v>952</v>
      </c>
      <c r="S178" s="220">
        <f t="shared" si="117"/>
        <v>330</v>
      </c>
      <c r="T178" s="113">
        <f t="shared" si="118"/>
        <v>0</v>
      </c>
      <c r="U178" s="113">
        <f t="shared" si="119"/>
        <v>0</v>
      </c>
      <c r="V178" s="113">
        <f t="shared" si="120"/>
        <v>0</v>
      </c>
      <c r="W178" s="113">
        <f t="shared" si="121"/>
        <v>0</v>
      </c>
      <c r="X178" s="118">
        <v>2013</v>
      </c>
      <c r="Y178" s="18" t="s">
        <v>66</v>
      </c>
    </row>
    <row r="179" ht="15.75" customHeight="1" spans="1:25">
      <c r="A179" s="234">
        <v>6839</v>
      </c>
      <c r="B179" s="208" t="s">
        <v>401</v>
      </c>
      <c r="C179" s="207" t="s">
        <v>29</v>
      </c>
      <c r="D179" s="209" t="s">
        <v>380</v>
      </c>
      <c r="E179" s="210" t="s">
        <v>395</v>
      </c>
      <c r="F179" s="235" t="s">
        <v>241</v>
      </c>
      <c r="G179" s="283">
        <v>42064</v>
      </c>
      <c r="H179" s="237">
        <v>42879</v>
      </c>
      <c r="L179" s="244"/>
      <c r="M179" s="245"/>
      <c r="N179" s="244"/>
      <c r="P179" s="246">
        <f t="shared" si="115"/>
        <v>0</v>
      </c>
      <c r="Q179" s="246">
        <f t="shared" si="116"/>
        <v>0</v>
      </c>
      <c r="R179" s="210">
        <v>952</v>
      </c>
      <c r="S179" s="220">
        <f t="shared" si="117"/>
        <v>330</v>
      </c>
      <c r="T179" s="113">
        <f t="shared" si="118"/>
        <v>0</v>
      </c>
      <c r="U179" s="113">
        <f t="shared" si="119"/>
        <v>0</v>
      </c>
      <c r="V179" s="113">
        <f t="shared" si="120"/>
        <v>0</v>
      </c>
      <c r="W179" s="113">
        <f t="shared" si="121"/>
        <v>0</v>
      </c>
      <c r="X179" s="118">
        <v>2015</v>
      </c>
      <c r="Y179" s="18" t="s">
        <v>66</v>
      </c>
    </row>
    <row r="180" ht="15.75" customHeight="1" spans="1:25">
      <c r="A180" s="234">
        <v>6840</v>
      </c>
      <c r="B180" s="208" t="s">
        <v>402</v>
      </c>
      <c r="C180" s="207" t="s">
        <v>29</v>
      </c>
      <c r="D180" s="209" t="s">
        <v>380</v>
      </c>
      <c r="E180" s="210" t="s">
        <v>395</v>
      </c>
      <c r="F180" s="235" t="s">
        <v>241</v>
      </c>
      <c r="G180" s="283">
        <v>41913</v>
      </c>
      <c r="H180" s="237">
        <v>42879</v>
      </c>
      <c r="L180" s="244"/>
      <c r="M180" s="245"/>
      <c r="N180" s="244"/>
      <c r="P180" s="246">
        <f t="shared" si="115"/>
        <v>0</v>
      </c>
      <c r="Q180" s="246">
        <f t="shared" si="116"/>
        <v>0</v>
      </c>
      <c r="R180" s="210">
        <v>952</v>
      </c>
      <c r="S180" s="220">
        <f t="shared" si="117"/>
        <v>330</v>
      </c>
      <c r="T180" s="113">
        <f t="shared" si="118"/>
        <v>0</v>
      </c>
      <c r="U180" s="113">
        <f t="shared" si="119"/>
        <v>0</v>
      </c>
      <c r="V180" s="113">
        <f t="shared" si="120"/>
        <v>0</v>
      </c>
      <c r="W180" s="113">
        <f t="shared" si="121"/>
        <v>0</v>
      </c>
      <c r="X180" s="118">
        <v>2014</v>
      </c>
      <c r="Y180" s="18" t="s">
        <v>66</v>
      </c>
    </row>
    <row r="181" ht="15.75" customHeight="1" spans="1:25">
      <c r="A181" s="234">
        <v>6846</v>
      </c>
      <c r="B181" s="208" t="s">
        <v>403</v>
      </c>
      <c r="C181" s="207" t="s">
        <v>29</v>
      </c>
      <c r="D181" s="209" t="s">
        <v>380</v>
      </c>
      <c r="E181" s="210" t="s">
        <v>395</v>
      </c>
      <c r="F181" s="235" t="s">
        <v>241</v>
      </c>
      <c r="G181" s="283">
        <v>42491</v>
      </c>
      <c r="H181" s="237">
        <v>42879</v>
      </c>
      <c r="L181" s="244"/>
      <c r="M181" s="245"/>
      <c r="N181" s="244"/>
      <c r="P181" s="246">
        <f t="shared" si="115"/>
        <v>0</v>
      </c>
      <c r="Q181" s="246">
        <f t="shared" si="116"/>
        <v>0</v>
      </c>
      <c r="R181" s="210">
        <v>952</v>
      </c>
      <c r="S181" s="220">
        <f t="shared" si="117"/>
        <v>330</v>
      </c>
      <c r="T181" s="113">
        <f t="shared" si="118"/>
        <v>0</v>
      </c>
      <c r="U181" s="113">
        <f t="shared" si="119"/>
        <v>0</v>
      </c>
      <c r="V181" s="113">
        <f t="shared" si="120"/>
        <v>0</v>
      </c>
      <c r="W181" s="113">
        <f t="shared" si="121"/>
        <v>0</v>
      </c>
      <c r="X181" s="118">
        <v>2016</v>
      </c>
      <c r="Y181" s="18" t="s">
        <v>82</v>
      </c>
    </row>
    <row r="182" ht="15.75" customHeight="1" spans="1:25">
      <c r="A182" s="234">
        <v>6848</v>
      </c>
      <c r="B182" s="208" t="s">
        <v>404</v>
      </c>
      <c r="C182" s="207" t="s">
        <v>29</v>
      </c>
      <c r="D182" s="209" t="s">
        <v>380</v>
      </c>
      <c r="E182" s="210" t="s">
        <v>395</v>
      </c>
      <c r="F182" s="235" t="s">
        <v>241</v>
      </c>
      <c r="G182" s="283">
        <v>42552</v>
      </c>
      <c r="H182" s="237">
        <v>42879</v>
      </c>
      <c r="L182" s="244"/>
      <c r="M182" s="245"/>
      <c r="N182" s="244"/>
      <c r="P182" s="246">
        <f t="shared" si="115"/>
        <v>0</v>
      </c>
      <c r="Q182" s="246">
        <f t="shared" si="116"/>
        <v>0</v>
      </c>
      <c r="R182" s="210">
        <v>952</v>
      </c>
      <c r="S182" s="220">
        <f t="shared" si="117"/>
        <v>330</v>
      </c>
      <c r="T182" s="113">
        <f t="shared" si="118"/>
        <v>0</v>
      </c>
      <c r="U182" s="113">
        <f t="shared" si="119"/>
        <v>0</v>
      </c>
      <c r="V182" s="113">
        <f t="shared" si="120"/>
        <v>0</v>
      </c>
      <c r="W182" s="113">
        <f t="shared" si="121"/>
        <v>0</v>
      </c>
      <c r="X182" s="118">
        <v>2016</v>
      </c>
      <c r="Y182" s="18" t="s">
        <v>82</v>
      </c>
    </row>
    <row r="183" ht="15.75" customHeight="1" spans="1:25">
      <c r="A183" s="234">
        <v>6853</v>
      </c>
      <c r="B183" s="208" t="s">
        <v>405</v>
      </c>
      <c r="C183" s="207" t="s">
        <v>17</v>
      </c>
      <c r="D183" s="209" t="s">
        <v>64</v>
      </c>
      <c r="F183" s="235" t="s">
        <v>65</v>
      </c>
      <c r="G183" s="236">
        <v>42855</v>
      </c>
      <c r="H183" s="237">
        <v>42855</v>
      </c>
      <c r="L183" s="244"/>
      <c r="M183" s="245"/>
      <c r="N183" s="244"/>
      <c r="P183" s="246">
        <f t="shared" si="115"/>
        <v>0</v>
      </c>
      <c r="Q183" s="246">
        <f t="shared" si="116"/>
        <v>0</v>
      </c>
      <c r="R183" s="210">
        <v>976</v>
      </c>
      <c r="S183" s="220">
        <f t="shared" si="117"/>
        <v>330</v>
      </c>
      <c r="T183" s="113">
        <f t="shared" si="118"/>
        <v>0</v>
      </c>
      <c r="U183" s="113">
        <f t="shared" si="119"/>
        <v>0</v>
      </c>
      <c r="V183" s="113">
        <f t="shared" si="120"/>
        <v>0</v>
      </c>
      <c r="W183" s="113">
        <f t="shared" si="121"/>
        <v>0</v>
      </c>
      <c r="X183" s="118">
        <v>2017</v>
      </c>
      <c r="Y183" s="18" t="s">
        <v>83</v>
      </c>
    </row>
    <row r="184" ht="15.75" customHeight="1" spans="1:25">
      <c r="A184" s="234">
        <v>6855</v>
      </c>
      <c r="B184" s="208" t="s">
        <v>406</v>
      </c>
      <c r="C184" s="207" t="s">
        <v>17</v>
      </c>
      <c r="D184" s="209" t="s">
        <v>64</v>
      </c>
      <c r="F184" s="235" t="s">
        <v>65</v>
      </c>
      <c r="G184" s="236">
        <v>42882</v>
      </c>
      <c r="H184" s="237">
        <v>42882</v>
      </c>
      <c r="L184" s="244"/>
      <c r="M184" s="245"/>
      <c r="N184" s="244"/>
      <c r="P184" s="246">
        <f t="shared" si="115"/>
        <v>0</v>
      </c>
      <c r="Q184" s="246">
        <f t="shared" si="116"/>
        <v>0</v>
      </c>
      <c r="R184" s="210">
        <v>949</v>
      </c>
      <c r="S184" s="220">
        <f t="shared" si="117"/>
        <v>330</v>
      </c>
      <c r="T184" s="113">
        <f t="shared" si="118"/>
        <v>0</v>
      </c>
      <c r="U184" s="113">
        <f t="shared" si="119"/>
        <v>0</v>
      </c>
      <c r="V184" s="113">
        <f t="shared" si="120"/>
        <v>0</v>
      </c>
      <c r="W184" s="113">
        <f t="shared" si="121"/>
        <v>0</v>
      </c>
      <c r="X184" s="118">
        <v>2017</v>
      </c>
      <c r="Y184" s="18" t="s">
        <v>83</v>
      </c>
    </row>
    <row r="185" ht="15.75" customHeight="1" spans="1:25">
      <c r="A185" s="234">
        <v>6862</v>
      </c>
      <c r="B185" s="208" t="s">
        <v>407</v>
      </c>
      <c r="C185" s="207" t="s">
        <v>19</v>
      </c>
      <c r="D185" s="209" t="s">
        <v>64</v>
      </c>
      <c r="F185" s="235" t="s">
        <v>65</v>
      </c>
      <c r="G185" s="236">
        <v>42854</v>
      </c>
      <c r="H185" s="237">
        <v>42854</v>
      </c>
      <c r="L185" s="244"/>
      <c r="M185" s="245"/>
      <c r="N185" s="244"/>
      <c r="P185" s="246">
        <f t="shared" si="115"/>
        <v>0</v>
      </c>
      <c r="Q185" s="246">
        <f t="shared" si="116"/>
        <v>0</v>
      </c>
      <c r="R185" s="210">
        <v>977</v>
      </c>
      <c r="S185" s="220">
        <f t="shared" si="117"/>
        <v>330</v>
      </c>
      <c r="T185" s="113">
        <f t="shared" si="118"/>
        <v>0</v>
      </c>
      <c r="U185" s="113">
        <f t="shared" si="119"/>
        <v>0</v>
      </c>
      <c r="V185" s="113">
        <f t="shared" si="120"/>
        <v>0</v>
      </c>
      <c r="W185" s="113">
        <f t="shared" si="121"/>
        <v>0</v>
      </c>
      <c r="X185" s="118">
        <v>2017</v>
      </c>
      <c r="Y185" s="18" t="s">
        <v>83</v>
      </c>
    </row>
    <row r="186" ht="15.75" customHeight="1" spans="1:25">
      <c r="A186" s="234">
        <v>6874</v>
      </c>
      <c r="B186" s="208" t="s">
        <v>408</v>
      </c>
      <c r="C186" s="207" t="s">
        <v>29</v>
      </c>
      <c r="D186" s="209" t="s">
        <v>64</v>
      </c>
      <c r="F186" s="235" t="s">
        <v>65</v>
      </c>
      <c r="G186" s="236">
        <v>42875</v>
      </c>
      <c r="H186" s="237">
        <v>42875</v>
      </c>
      <c r="L186" s="244"/>
      <c r="M186" s="245"/>
      <c r="N186" s="244"/>
      <c r="P186" s="246">
        <f t="shared" si="115"/>
        <v>0</v>
      </c>
      <c r="Q186" s="246">
        <f t="shared" si="116"/>
        <v>0</v>
      </c>
      <c r="R186" s="210">
        <v>956</v>
      </c>
      <c r="S186" s="220">
        <f t="shared" si="117"/>
        <v>330</v>
      </c>
      <c r="T186" s="113">
        <f t="shared" si="118"/>
        <v>0</v>
      </c>
      <c r="U186" s="113">
        <f t="shared" si="119"/>
        <v>0</v>
      </c>
      <c r="V186" s="113">
        <f t="shared" si="120"/>
        <v>0</v>
      </c>
      <c r="W186" s="113">
        <f t="shared" si="121"/>
        <v>0</v>
      </c>
      <c r="X186" s="118">
        <v>2017</v>
      </c>
      <c r="Y186" s="18" t="s">
        <v>83</v>
      </c>
    </row>
    <row r="187" ht="15.75" customHeight="1" spans="1:25">
      <c r="A187" s="234">
        <v>6882</v>
      </c>
      <c r="B187" s="208" t="s">
        <v>409</v>
      </c>
      <c r="C187" s="207" t="s">
        <v>23</v>
      </c>
      <c r="D187" s="209" t="s">
        <v>64</v>
      </c>
      <c r="F187" s="235" t="s">
        <v>181</v>
      </c>
      <c r="G187" s="236">
        <v>42882</v>
      </c>
      <c r="H187" s="237">
        <v>42882</v>
      </c>
      <c r="L187" s="244"/>
      <c r="M187" s="245"/>
      <c r="N187" s="244"/>
      <c r="P187" s="246">
        <f t="shared" si="115"/>
        <v>0</v>
      </c>
      <c r="Q187" s="246">
        <f t="shared" si="116"/>
        <v>0</v>
      </c>
      <c r="R187" s="210">
        <v>949</v>
      </c>
      <c r="S187" s="220">
        <f t="shared" si="117"/>
        <v>330</v>
      </c>
      <c r="T187" s="113">
        <f t="shared" si="118"/>
        <v>0</v>
      </c>
      <c r="U187" s="113">
        <f t="shared" si="119"/>
        <v>0</v>
      </c>
      <c r="V187" s="113">
        <f t="shared" si="120"/>
        <v>0</v>
      </c>
      <c r="W187" s="113">
        <f t="shared" si="121"/>
        <v>0</v>
      </c>
      <c r="X187" s="118">
        <v>2017</v>
      </c>
      <c r="Y187" s="18" t="s">
        <v>83</v>
      </c>
    </row>
    <row r="188" ht="15.75" customHeight="1" spans="1:25">
      <c r="A188" s="234">
        <v>6899</v>
      </c>
      <c r="B188" s="208" t="s">
        <v>410</v>
      </c>
      <c r="C188" s="207" t="s">
        <v>19</v>
      </c>
      <c r="D188" s="209" t="s">
        <v>64</v>
      </c>
      <c r="F188" s="235" t="s">
        <v>65</v>
      </c>
      <c r="G188" s="236">
        <v>42889</v>
      </c>
      <c r="H188" s="237">
        <v>42889</v>
      </c>
      <c r="L188" s="244"/>
      <c r="M188" s="245"/>
      <c r="N188" s="244"/>
      <c r="P188" s="246">
        <f t="shared" si="115"/>
        <v>0</v>
      </c>
      <c r="Q188" s="246">
        <f t="shared" si="116"/>
        <v>0</v>
      </c>
      <c r="R188" s="210">
        <v>942</v>
      </c>
      <c r="S188" s="220">
        <f t="shared" si="117"/>
        <v>330</v>
      </c>
      <c r="T188" s="113">
        <f t="shared" si="118"/>
        <v>0</v>
      </c>
      <c r="U188" s="113">
        <f t="shared" si="119"/>
        <v>0</v>
      </c>
      <c r="V188" s="113">
        <f t="shared" si="120"/>
        <v>0</v>
      </c>
      <c r="W188" s="113">
        <f t="shared" si="121"/>
        <v>0</v>
      </c>
      <c r="X188" s="118">
        <v>2017</v>
      </c>
      <c r="Y188" s="18" t="s">
        <v>83</v>
      </c>
    </row>
    <row r="189" ht="15.75" customHeight="1" spans="1:25">
      <c r="A189" s="234">
        <v>6908</v>
      </c>
      <c r="B189" s="208" t="s">
        <v>411</v>
      </c>
      <c r="C189" s="207" t="s">
        <v>23</v>
      </c>
      <c r="D189" s="209" t="s">
        <v>64</v>
      </c>
      <c r="F189" s="235" t="s">
        <v>181</v>
      </c>
      <c r="G189" s="236">
        <v>42916</v>
      </c>
      <c r="H189" s="237">
        <v>42916</v>
      </c>
      <c r="L189" s="244"/>
      <c r="M189" s="245"/>
      <c r="N189" s="244"/>
      <c r="P189" s="246">
        <f t="shared" si="115"/>
        <v>0</v>
      </c>
      <c r="Q189" s="246">
        <f t="shared" si="116"/>
        <v>0</v>
      </c>
      <c r="R189" s="210">
        <v>915</v>
      </c>
      <c r="S189" s="220">
        <f t="shared" si="117"/>
        <v>330</v>
      </c>
      <c r="T189" s="113">
        <f t="shared" si="118"/>
        <v>0</v>
      </c>
      <c r="U189" s="113">
        <f t="shared" si="119"/>
        <v>0</v>
      </c>
      <c r="V189" s="113">
        <f t="shared" si="120"/>
        <v>0</v>
      </c>
      <c r="W189" s="113">
        <f t="shared" si="121"/>
        <v>0</v>
      </c>
      <c r="X189" s="118">
        <v>2017</v>
      </c>
      <c r="Y189" s="18" t="s">
        <v>83</v>
      </c>
    </row>
    <row r="190" ht="15.75" customHeight="1" spans="1:25">
      <c r="A190" s="234">
        <v>6934</v>
      </c>
      <c r="B190" s="208" t="s">
        <v>412</v>
      </c>
      <c r="C190" s="207" t="s">
        <v>17</v>
      </c>
      <c r="D190" s="209" t="s">
        <v>64</v>
      </c>
      <c r="F190" s="235" t="s">
        <v>65</v>
      </c>
      <c r="G190" s="236">
        <v>43701</v>
      </c>
      <c r="H190" s="237">
        <v>43701</v>
      </c>
      <c r="L190" s="244"/>
      <c r="M190" s="245"/>
      <c r="N190" s="244"/>
      <c r="P190" s="246">
        <f t="shared" si="115"/>
        <v>0</v>
      </c>
      <c r="Q190" s="246">
        <f t="shared" si="116"/>
        <v>0</v>
      </c>
      <c r="R190" s="210">
        <v>130</v>
      </c>
      <c r="S190" s="220">
        <f t="shared" si="117"/>
        <v>95</v>
      </c>
      <c r="T190" s="113">
        <f t="shared" si="118"/>
        <v>0</v>
      </c>
      <c r="U190" s="113">
        <f t="shared" si="119"/>
        <v>0</v>
      </c>
      <c r="V190" s="113">
        <f t="shared" si="120"/>
        <v>0</v>
      </c>
      <c r="W190" s="113">
        <f t="shared" si="121"/>
        <v>0</v>
      </c>
      <c r="X190" s="118">
        <v>2019</v>
      </c>
      <c r="Y190" s="18" t="s">
        <v>85</v>
      </c>
    </row>
    <row r="191" ht="15.75" customHeight="1" spans="1:25">
      <c r="A191" s="234">
        <v>6969</v>
      </c>
      <c r="B191" s="208" t="s">
        <v>413</v>
      </c>
      <c r="C191" s="207" t="s">
        <v>27</v>
      </c>
      <c r="D191" s="209" t="s">
        <v>64</v>
      </c>
      <c r="F191" s="235" t="s">
        <v>215</v>
      </c>
      <c r="G191" s="236">
        <v>41846</v>
      </c>
      <c r="H191" s="237">
        <v>41846</v>
      </c>
      <c r="L191" s="244"/>
      <c r="M191" s="245"/>
      <c r="N191" s="244"/>
      <c r="P191" s="246">
        <f t="shared" si="115"/>
        <v>0</v>
      </c>
      <c r="Q191" s="246">
        <f t="shared" si="116"/>
        <v>0</v>
      </c>
      <c r="R191" s="210">
        <v>1985</v>
      </c>
      <c r="S191" s="220">
        <f t="shared" si="117"/>
        <v>330</v>
      </c>
      <c r="T191" s="113">
        <f t="shared" si="118"/>
        <v>0</v>
      </c>
      <c r="U191" s="113">
        <f t="shared" si="119"/>
        <v>0</v>
      </c>
      <c r="V191" s="113">
        <f t="shared" si="120"/>
        <v>0</v>
      </c>
      <c r="W191" s="113">
        <f t="shared" si="121"/>
        <v>0</v>
      </c>
      <c r="X191" s="118">
        <v>2014</v>
      </c>
      <c r="Y191" s="18" t="s">
        <v>66</v>
      </c>
    </row>
    <row r="192" ht="15.75" customHeight="1" spans="1:25">
      <c r="A192" s="234">
        <v>7016</v>
      </c>
      <c r="B192" s="208" t="s">
        <v>414</v>
      </c>
      <c r="C192" s="207" t="s">
        <v>27</v>
      </c>
      <c r="D192" s="209" t="s">
        <v>64</v>
      </c>
      <c r="F192" s="235" t="s">
        <v>204</v>
      </c>
      <c r="G192" s="236">
        <v>42357</v>
      </c>
      <c r="H192" s="237">
        <v>42357</v>
      </c>
      <c r="L192" s="244"/>
      <c r="M192" s="245"/>
      <c r="N192" s="244"/>
      <c r="P192" s="246">
        <f t="shared" si="115"/>
        <v>0</v>
      </c>
      <c r="Q192" s="246">
        <f t="shared" si="116"/>
        <v>0</v>
      </c>
      <c r="R192" s="210">
        <v>1474</v>
      </c>
      <c r="S192" s="220">
        <f t="shared" si="117"/>
        <v>330</v>
      </c>
      <c r="T192" s="113">
        <f t="shared" si="118"/>
        <v>0</v>
      </c>
      <c r="U192" s="113">
        <f t="shared" si="119"/>
        <v>0</v>
      </c>
      <c r="V192" s="113">
        <f t="shared" si="120"/>
        <v>0</v>
      </c>
      <c r="W192" s="113">
        <f t="shared" si="121"/>
        <v>0</v>
      </c>
      <c r="X192" s="118">
        <v>2015</v>
      </c>
      <c r="Y192" s="18" t="s">
        <v>66</v>
      </c>
    </row>
    <row r="193" ht="15.75" customHeight="1" spans="1:25">
      <c r="A193" s="234">
        <v>7145</v>
      </c>
      <c r="B193" s="208" t="s">
        <v>415</v>
      </c>
      <c r="C193" s="207" t="s">
        <v>33</v>
      </c>
      <c r="D193" s="209" t="s">
        <v>64</v>
      </c>
      <c r="F193" s="235" t="s">
        <v>65</v>
      </c>
      <c r="G193" s="236">
        <v>42945</v>
      </c>
      <c r="H193" s="237">
        <v>42945</v>
      </c>
      <c r="L193" s="244"/>
      <c r="M193" s="245"/>
      <c r="N193" s="244"/>
      <c r="P193" s="246">
        <f t="shared" si="115"/>
        <v>0</v>
      </c>
      <c r="Q193" s="246">
        <f t="shared" si="116"/>
        <v>0</v>
      </c>
      <c r="R193" s="210">
        <v>886</v>
      </c>
      <c r="S193" s="220">
        <f t="shared" si="117"/>
        <v>330</v>
      </c>
      <c r="T193" s="113">
        <f t="shared" si="118"/>
        <v>0</v>
      </c>
      <c r="U193" s="113">
        <f t="shared" si="119"/>
        <v>0</v>
      </c>
      <c r="V193" s="113">
        <f t="shared" si="120"/>
        <v>0</v>
      </c>
      <c r="W193" s="113">
        <f t="shared" si="121"/>
        <v>0</v>
      </c>
      <c r="X193" s="118">
        <v>2017</v>
      </c>
      <c r="Y193" s="18" t="s">
        <v>83</v>
      </c>
    </row>
    <row r="194" ht="15.75" customHeight="1" spans="1:25">
      <c r="A194" s="234">
        <v>7149</v>
      </c>
      <c r="B194" s="208" t="s">
        <v>416</v>
      </c>
      <c r="C194" s="207" t="s">
        <v>17</v>
      </c>
      <c r="D194" s="209" t="s">
        <v>64</v>
      </c>
      <c r="F194" s="235" t="s">
        <v>65</v>
      </c>
      <c r="G194" s="236">
        <v>42910</v>
      </c>
      <c r="H194" s="237">
        <v>42910</v>
      </c>
      <c r="L194" s="244"/>
      <c r="M194" s="245"/>
      <c r="N194" s="244"/>
      <c r="P194" s="246">
        <f t="shared" si="115"/>
        <v>0</v>
      </c>
      <c r="Q194" s="246">
        <f t="shared" si="116"/>
        <v>0</v>
      </c>
      <c r="R194" s="210">
        <v>921</v>
      </c>
      <c r="S194" s="220">
        <f t="shared" si="117"/>
        <v>330</v>
      </c>
      <c r="T194" s="113">
        <f t="shared" si="118"/>
        <v>0</v>
      </c>
      <c r="U194" s="113">
        <f t="shared" si="119"/>
        <v>0</v>
      </c>
      <c r="V194" s="113">
        <f t="shared" si="120"/>
        <v>0</v>
      </c>
      <c r="W194" s="113">
        <f t="shared" si="121"/>
        <v>0</v>
      </c>
      <c r="X194" s="118">
        <v>2017</v>
      </c>
      <c r="Y194" s="18" t="s">
        <v>83</v>
      </c>
    </row>
    <row r="195" ht="15.75" customHeight="1" spans="1:25">
      <c r="A195" s="234">
        <v>7152</v>
      </c>
      <c r="B195" s="208" t="s">
        <v>417</v>
      </c>
      <c r="C195" s="207" t="s">
        <v>17</v>
      </c>
      <c r="D195" s="209" t="s">
        <v>64</v>
      </c>
      <c r="F195" s="235" t="s">
        <v>65</v>
      </c>
      <c r="G195" s="236">
        <v>42943</v>
      </c>
      <c r="H195" s="237">
        <v>42943</v>
      </c>
      <c r="L195" s="244"/>
      <c r="M195" s="245"/>
      <c r="N195" s="244"/>
      <c r="P195" s="246">
        <f t="shared" ref="P195:P258" si="122">IFERROR(L195/O195-1,0)</f>
        <v>0</v>
      </c>
      <c r="Q195" s="246">
        <f t="shared" ref="Q195:Q258" si="123">IFERROR(N195/O195-1,0)</f>
        <v>0</v>
      </c>
      <c r="R195" s="210">
        <v>888</v>
      </c>
      <c r="S195" s="220">
        <f t="shared" ref="S195:S258" si="124">MIN(R195-35,365-35)</f>
        <v>330</v>
      </c>
      <c r="T195" s="113">
        <f t="shared" ref="T195:T258" si="125">IFERROR(I195/365,0)</f>
        <v>0</v>
      </c>
      <c r="U195" s="113">
        <f t="shared" ref="U195:U258" si="126">IFERROR(K195/365,0)</f>
        <v>0</v>
      </c>
      <c r="V195" s="113">
        <f t="shared" ref="V195:V258" si="127">L195/S195</f>
        <v>0</v>
      </c>
      <c r="W195" s="113">
        <f t="shared" ref="W195:W258" si="128">N195/S195</f>
        <v>0</v>
      </c>
      <c r="X195" s="118">
        <v>2017</v>
      </c>
      <c r="Y195" s="18" t="s">
        <v>83</v>
      </c>
    </row>
    <row r="196" ht="15.75" customHeight="1" spans="1:25">
      <c r="A196" s="234">
        <v>7160</v>
      </c>
      <c r="B196" s="208" t="s">
        <v>418</v>
      </c>
      <c r="C196" s="207" t="s">
        <v>29</v>
      </c>
      <c r="D196" s="209" t="s">
        <v>64</v>
      </c>
      <c r="F196" s="235" t="s">
        <v>65</v>
      </c>
      <c r="G196" s="236">
        <v>42931</v>
      </c>
      <c r="H196" s="237">
        <v>42931</v>
      </c>
      <c r="L196" s="244"/>
      <c r="M196" s="245"/>
      <c r="N196" s="244"/>
      <c r="P196" s="246">
        <f t="shared" si="122"/>
        <v>0</v>
      </c>
      <c r="Q196" s="246">
        <f t="shared" si="123"/>
        <v>0</v>
      </c>
      <c r="R196" s="210">
        <v>900</v>
      </c>
      <c r="S196" s="220">
        <f t="shared" si="124"/>
        <v>330</v>
      </c>
      <c r="T196" s="113">
        <f t="shared" si="125"/>
        <v>0</v>
      </c>
      <c r="U196" s="113">
        <f t="shared" si="126"/>
        <v>0</v>
      </c>
      <c r="V196" s="113">
        <f t="shared" si="127"/>
        <v>0</v>
      </c>
      <c r="W196" s="113">
        <f t="shared" si="128"/>
        <v>0</v>
      </c>
      <c r="X196" s="118">
        <v>2017</v>
      </c>
      <c r="Y196" s="18" t="s">
        <v>83</v>
      </c>
    </row>
    <row r="197" ht="15.75" customHeight="1" spans="1:25">
      <c r="A197" s="234">
        <v>7162</v>
      </c>
      <c r="B197" s="208" t="s">
        <v>419</v>
      </c>
      <c r="C197" s="207" t="s">
        <v>17</v>
      </c>
      <c r="D197" s="209" t="s">
        <v>64</v>
      </c>
      <c r="F197" s="235" t="s">
        <v>65</v>
      </c>
      <c r="G197" s="236">
        <v>42916</v>
      </c>
      <c r="H197" s="237">
        <v>42916</v>
      </c>
      <c r="L197" s="244"/>
      <c r="M197" s="245"/>
      <c r="N197" s="244"/>
      <c r="P197" s="246">
        <f t="shared" si="122"/>
        <v>0</v>
      </c>
      <c r="Q197" s="246">
        <f t="shared" si="123"/>
        <v>0</v>
      </c>
      <c r="R197" s="210">
        <v>915</v>
      </c>
      <c r="S197" s="220">
        <f t="shared" si="124"/>
        <v>330</v>
      </c>
      <c r="T197" s="113">
        <f t="shared" si="125"/>
        <v>0</v>
      </c>
      <c r="U197" s="113">
        <f t="shared" si="126"/>
        <v>0</v>
      </c>
      <c r="V197" s="113">
        <f t="shared" si="127"/>
        <v>0</v>
      </c>
      <c r="W197" s="113">
        <f t="shared" si="128"/>
        <v>0</v>
      </c>
      <c r="X197" s="118">
        <v>2017</v>
      </c>
      <c r="Y197" s="18" t="s">
        <v>83</v>
      </c>
    </row>
    <row r="198" ht="15.75" customHeight="1" spans="1:25">
      <c r="A198" s="234">
        <v>7163</v>
      </c>
      <c r="B198" s="208" t="s">
        <v>420</v>
      </c>
      <c r="C198" s="207" t="s">
        <v>17</v>
      </c>
      <c r="D198" s="209" t="s">
        <v>64</v>
      </c>
      <c r="F198" s="235" t="s">
        <v>65</v>
      </c>
      <c r="G198" s="236">
        <v>42945</v>
      </c>
      <c r="H198" s="237">
        <v>42945</v>
      </c>
      <c r="L198" s="244"/>
      <c r="M198" s="245"/>
      <c r="N198" s="244"/>
      <c r="P198" s="246">
        <f t="shared" si="122"/>
        <v>0</v>
      </c>
      <c r="Q198" s="246">
        <f t="shared" si="123"/>
        <v>0</v>
      </c>
      <c r="R198" s="210">
        <v>886</v>
      </c>
      <c r="S198" s="220">
        <f t="shared" si="124"/>
        <v>330</v>
      </c>
      <c r="T198" s="113">
        <f t="shared" si="125"/>
        <v>0</v>
      </c>
      <c r="U198" s="113">
        <f t="shared" si="126"/>
        <v>0</v>
      </c>
      <c r="V198" s="113">
        <f t="shared" si="127"/>
        <v>0</v>
      </c>
      <c r="W198" s="113">
        <f t="shared" si="128"/>
        <v>0</v>
      </c>
      <c r="X198" s="118">
        <v>2017</v>
      </c>
      <c r="Y198" s="18" t="s">
        <v>83</v>
      </c>
    </row>
    <row r="199" ht="15.75" customHeight="1" spans="1:25">
      <c r="A199" s="234">
        <v>7175</v>
      </c>
      <c r="B199" s="208" t="s">
        <v>421</v>
      </c>
      <c r="C199" s="207" t="s">
        <v>21</v>
      </c>
      <c r="D199" s="209" t="s">
        <v>64</v>
      </c>
      <c r="F199" s="235" t="s">
        <v>110</v>
      </c>
      <c r="G199" s="236">
        <v>42961</v>
      </c>
      <c r="H199" s="237">
        <v>42961</v>
      </c>
      <c r="L199" s="244"/>
      <c r="M199" s="245"/>
      <c r="N199" s="244"/>
      <c r="P199" s="246">
        <f t="shared" si="122"/>
        <v>0</v>
      </c>
      <c r="Q199" s="246">
        <f t="shared" si="123"/>
        <v>0</v>
      </c>
      <c r="R199" s="210">
        <v>870</v>
      </c>
      <c r="S199" s="220">
        <f t="shared" si="124"/>
        <v>330</v>
      </c>
      <c r="T199" s="113">
        <f t="shared" si="125"/>
        <v>0</v>
      </c>
      <c r="U199" s="113">
        <f t="shared" si="126"/>
        <v>0</v>
      </c>
      <c r="V199" s="113">
        <f t="shared" si="127"/>
        <v>0</v>
      </c>
      <c r="W199" s="113">
        <f t="shared" si="128"/>
        <v>0</v>
      </c>
      <c r="X199" s="118">
        <v>2017</v>
      </c>
      <c r="Y199" s="18" t="s">
        <v>83</v>
      </c>
    </row>
    <row r="200" ht="15.75" customHeight="1" spans="1:25">
      <c r="A200" s="234">
        <v>7176</v>
      </c>
      <c r="B200" s="208" t="s">
        <v>422</v>
      </c>
      <c r="C200" s="207" t="s">
        <v>21</v>
      </c>
      <c r="D200" s="209" t="s">
        <v>64</v>
      </c>
      <c r="F200" s="235" t="s">
        <v>110</v>
      </c>
      <c r="G200" s="236">
        <v>42962</v>
      </c>
      <c r="H200" s="237">
        <v>42962</v>
      </c>
      <c r="L200" s="244"/>
      <c r="M200" s="245"/>
      <c r="N200" s="244"/>
      <c r="P200" s="246">
        <f t="shared" si="122"/>
        <v>0</v>
      </c>
      <c r="Q200" s="246">
        <f t="shared" si="123"/>
        <v>0</v>
      </c>
      <c r="R200" s="210">
        <v>869</v>
      </c>
      <c r="S200" s="220">
        <f t="shared" si="124"/>
        <v>330</v>
      </c>
      <c r="T200" s="113">
        <f t="shared" si="125"/>
        <v>0</v>
      </c>
      <c r="U200" s="113">
        <f t="shared" si="126"/>
        <v>0</v>
      </c>
      <c r="V200" s="113">
        <f t="shared" si="127"/>
        <v>0</v>
      </c>
      <c r="W200" s="113">
        <f t="shared" si="128"/>
        <v>0</v>
      </c>
      <c r="X200" s="118">
        <v>2017</v>
      </c>
      <c r="Y200" s="18" t="s">
        <v>83</v>
      </c>
    </row>
    <row r="201" ht="15.75" customHeight="1" spans="1:25">
      <c r="A201" s="234">
        <v>7177</v>
      </c>
      <c r="B201" s="208" t="s">
        <v>423</v>
      </c>
      <c r="C201" s="207" t="s">
        <v>21</v>
      </c>
      <c r="D201" s="209" t="s">
        <v>64</v>
      </c>
      <c r="F201" s="235" t="s">
        <v>110</v>
      </c>
      <c r="G201" s="236">
        <v>42954</v>
      </c>
      <c r="H201" s="237">
        <v>42954</v>
      </c>
      <c r="L201" s="244"/>
      <c r="M201" s="245"/>
      <c r="N201" s="244"/>
      <c r="P201" s="246">
        <f t="shared" si="122"/>
        <v>0</v>
      </c>
      <c r="Q201" s="246">
        <f t="shared" si="123"/>
        <v>0</v>
      </c>
      <c r="R201" s="210">
        <v>877</v>
      </c>
      <c r="S201" s="220">
        <f t="shared" si="124"/>
        <v>330</v>
      </c>
      <c r="T201" s="113">
        <f t="shared" si="125"/>
        <v>0</v>
      </c>
      <c r="U201" s="113">
        <f t="shared" si="126"/>
        <v>0</v>
      </c>
      <c r="V201" s="113">
        <f t="shared" si="127"/>
        <v>0</v>
      </c>
      <c r="W201" s="113">
        <f t="shared" si="128"/>
        <v>0</v>
      </c>
      <c r="X201" s="118">
        <v>2017</v>
      </c>
      <c r="Y201" s="18" t="s">
        <v>83</v>
      </c>
    </row>
    <row r="202" ht="15.75" customHeight="1" spans="1:25">
      <c r="A202" s="234">
        <v>7178</v>
      </c>
      <c r="B202" s="208" t="s">
        <v>424</v>
      </c>
      <c r="C202" s="207" t="s">
        <v>21</v>
      </c>
      <c r="D202" s="209" t="s">
        <v>64</v>
      </c>
      <c r="F202" s="235" t="s">
        <v>110</v>
      </c>
      <c r="G202" s="236">
        <v>42984</v>
      </c>
      <c r="H202" s="237">
        <v>42984</v>
      </c>
      <c r="L202" s="244"/>
      <c r="M202" s="245"/>
      <c r="N202" s="244"/>
      <c r="P202" s="246">
        <f t="shared" si="122"/>
        <v>0</v>
      </c>
      <c r="Q202" s="246">
        <f t="shared" si="123"/>
        <v>0</v>
      </c>
      <c r="R202" s="210">
        <v>847</v>
      </c>
      <c r="S202" s="220">
        <f t="shared" si="124"/>
        <v>330</v>
      </c>
      <c r="T202" s="113">
        <f t="shared" si="125"/>
        <v>0</v>
      </c>
      <c r="U202" s="113">
        <f t="shared" si="126"/>
        <v>0</v>
      </c>
      <c r="V202" s="113">
        <f t="shared" si="127"/>
        <v>0</v>
      </c>
      <c r="W202" s="113">
        <f t="shared" si="128"/>
        <v>0</v>
      </c>
      <c r="X202" s="118">
        <v>2017</v>
      </c>
      <c r="Y202" s="18" t="s">
        <v>83</v>
      </c>
    </row>
    <row r="203" ht="15.75" customHeight="1" spans="1:25">
      <c r="A203" s="234">
        <v>7181</v>
      </c>
      <c r="B203" s="208" t="s">
        <v>425</v>
      </c>
      <c r="C203" s="207" t="s">
        <v>19</v>
      </c>
      <c r="D203" s="209" t="s">
        <v>64</v>
      </c>
      <c r="F203" s="235" t="s">
        <v>65</v>
      </c>
      <c r="G203" s="236">
        <v>42929</v>
      </c>
      <c r="H203" s="237">
        <v>42929</v>
      </c>
      <c r="L203" s="244"/>
      <c r="M203" s="245"/>
      <c r="N203" s="244"/>
      <c r="P203" s="246">
        <f t="shared" si="122"/>
        <v>0</v>
      </c>
      <c r="Q203" s="246">
        <f t="shared" si="123"/>
        <v>0</v>
      </c>
      <c r="R203" s="210">
        <v>902</v>
      </c>
      <c r="S203" s="220">
        <f t="shared" si="124"/>
        <v>330</v>
      </c>
      <c r="T203" s="113">
        <f t="shared" si="125"/>
        <v>0</v>
      </c>
      <c r="U203" s="113">
        <f t="shared" si="126"/>
        <v>0</v>
      </c>
      <c r="V203" s="113">
        <f t="shared" si="127"/>
        <v>0</v>
      </c>
      <c r="W203" s="113">
        <f t="shared" si="128"/>
        <v>0</v>
      </c>
      <c r="X203" s="118">
        <v>2017</v>
      </c>
      <c r="Y203" s="18" t="s">
        <v>83</v>
      </c>
    </row>
    <row r="204" ht="15.75" customHeight="1" spans="1:25">
      <c r="A204" s="234">
        <v>7198</v>
      </c>
      <c r="B204" s="208" t="s">
        <v>426</v>
      </c>
      <c r="C204" s="207" t="s">
        <v>17</v>
      </c>
      <c r="D204" s="209" t="s">
        <v>64</v>
      </c>
      <c r="F204" s="235" t="s">
        <v>65</v>
      </c>
      <c r="G204" s="236">
        <v>42938</v>
      </c>
      <c r="H204" s="237">
        <v>42938</v>
      </c>
      <c r="L204" s="244"/>
      <c r="M204" s="245"/>
      <c r="N204" s="244"/>
      <c r="P204" s="246">
        <f t="shared" si="122"/>
        <v>0</v>
      </c>
      <c r="Q204" s="246">
        <f t="shared" si="123"/>
        <v>0</v>
      </c>
      <c r="R204" s="210">
        <v>893</v>
      </c>
      <c r="S204" s="220">
        <f t="shared" si="124"/>
        <v>330</v>
      </c>
      <c r="T204" s="113">
        <f t="shared" si="125"/>
        <v>0</v>
      </c>
      <c r="U204" s="113">
        <f t="shared" si="126"/>
        <v>0</v>
      </c>
      <c r="V204" s="113">
        <f t="shared" si="127"/>
        <v>0</v>
      </c>
      <c r="W204" s="113">
        <f t="shared" si="128"/>
        <v>0</v>
      </c>
      <c r="X204" s="118">
        <v>2017</v>
      </c>
      <c r="Y204" s="18" t="s">
        <v>83</v>
      </c>
    </row>
    <row r="205" ht="15.75" customHeight="1" spans="1:25">
      <c r="A205" s="234">
        <v>7214</v>
      </c>
      <c r="B205" s="208" t="s">
        <v>427</v>
      </c>
      <c r="C205" s="207" t="s">
        <v>19</v>
      </c>
      <c r="D205" s="209" t="s">
        <v>64</v>
      </c>
      <c r="F205" s="235" t="s">
        <v>65</v>
      </c>
      <c r="G205" s="236">
        <v>42945</v>
      </c>
      <c r="H205" s="237">
        <v>42945</v>
      </c>
      <c r="L205" s="244"/>
      <c r="M205" s="245"/>
      <c r="N205" s="244"/>
      <c r="P205" s="246">
        <f t="shared" si="122"/>
        <v>0</v>
      </c>
      <c r="Q205" s="246">
        <f t="shared" si="123"/>
        <v>0</v>
      </c>
      <c r="R205" s="210">
        <v>886</v>
      </c>
      <c r="S205" s="220">
        <f t="shared" si="124"/>
        <v>330</v>
      </c>
      <c r="T205" s="113">
        <f t="shared" si="125"/>
        <v>0</v>
      </c>
      <c r="U205" s="113">
        <f t="shared" si="126"/>
        <v>0</v>
      </c>
      <c r="V205" s="113">
        <f t="shared" si="127"/>
        <v>0</v>
      </c>
      <c r="W205" s="113">
        <f t="shared" si="128"/>
        <v>0</v>
      </c>
      <c r="X205" s="118">
        <v>2017</v>
      </c>
      <c r="Y205" s="18" t="s">
        <v>83</v>
      </c>
    </row>
    <row r="206" ht="15.75" customHeight="1" spans="1:25">
      <c r="A206" s="234">
        <v>7223</v>
      </c>
      <c r="B206" s="208" t="s">
        <v>428</v>
      </c>
      <c r="C206" s="207" t="s">
        <v>17</v>
      </c>
      <c r="D206" s="209" t="s">
        <v>64</v>
      </c>
      <c r="F206" s="235" t="s">
        <v>65</v>
      </c>
      <c r="G206" s="236">
        <v>42969</v>
      </c>
      <c r="H206" s="237">
        <v>42969</v>
      </c>
      <c r="L206" s="244"/>
      <c r="M206" s="245"/>
      <c r="N206" s="244"/>
      <c r="P206" s="246">
        <f t="shared" si="122"/>
        <v>0</v>
      </c>
      <c r="Q206" s="246">
        <f t="shared" si="123"/>
        <v>0</v>
      </c>
      <c r="R206" s="210">
        <v>862</v>
      </c>
      <c r="S206" s="220">
        <f t="shared" si="124"/>
        <v>330</v>
      </c>
      <c r="T206" s="113">
        <f t="shared" si="125"/>
        <v>0</v>
      </c>
      <c r="U206" s="113">
        <f t="shared" si="126"/>
        <v>0</v>
      </c>
      <c r="V206" s="113">
        <f t="shared" si="127"/>
        <v>0</v>
      </c>
      <c r="W206" s="113">
        <f t="shared" si="128"/>
        <v>0</v>
      </c>
      <c r="X206" s="118">
        <v>2017</v>
      </c>
      <c r="Y206" s="18" t="s">
        <v>83</v>
      </c>
    </row>
    <row r="207" ht="15.75" customHeight="1" spans="1:25">
      <c r="A207" s="234">
        <v>7224</v>
      </c>
      <c r="B207" s="208" t="s">
        <v>429</v>
      </c>
      <c r="C207" s="207" t="s">
        <v>25</v>
      </c>
      <c r="D207" s="209" t="s">
        <v>64</v>
      </c>
      <c r="F207" s="235" t="s">
        <v>207</v>
      </c>
      <c r="G207" s="236">
        <v>42952</v>
      </c>
      <c r="H207" s="237">
        <v>42952</v>
      </c>
      <c r="L207" s="244"/>
      <c r="M207" s="245"/>
      <c r="N207" s="244"/>
      <c r="P207" s="246">
        <f t="shared" si="122"/>
        <v>0</v>
      </c>
      <c r="Q207" s="246">
        <f t="shared" si="123"/>
        <v>0</v>
      </c>
      <c r="R207" s="210">
        <v>879</v>
      </c>
      <c r="S207" s="220">
        <f t="shared" si="124"/>
        <v>330</v>
      </c>
      <c r="T207" s="113">
        <f t="shared" si="125"/>
        <v>0</v>
      </c>
      <c r="U207" s="113">
        <f t="shared" si="126"/>
        <v>0</v>
      </c>
      <c r="V207" s="113">
        <f t="shared" si="127"/>
        <v>0</v>
      </c>
      <c r="W207" s="113">
        <f t="shared" si="128"/>
        <v>0</v>
      </c>
      <c r="X207" s="118">
        <v>2017</v>
      </c>
      <c r="Y207" s="18" t="s">
        <v>83</v>
      </c>
    </row>
    <row r="208" ht="15.75" customHeight="1" spans="1:25">
      <c r="A208" s="234">
        <v>7228</v>
      </c>
      <c r="B208" s="208" t="s">
        <v>430</v>
      </c>
      <c r="C208" s="207" t="s">
        <v>17</v>
      </c>
      <c r="D208" s="209" t="s">
        <v>64</v>
      </c>
      <c r="F208" s="235" t="s">
        <v>65</v>
      </c>
      <c r="G208" s="236">
        <v>42973</v>
      </c>
      <c r="H208" s="237">
        <v>42973</v>
      </c>
      <c r="L208" s="244"/>
      <c r="M208" s="245"/>
      <c r="N208" s="244"/>
      <c r="P208" s="246">
        <f t="shared" si="122"/>
        <v>0</v>
      </c>
      <c r="Q208" s="246">
        <f t="shared" si="123"/>
        <v>0</v>
      </c>
      <c r="R208" s="210">
        <v>858</v>
      </c>
      <c r="S208" s="220">
        <f t="shared" si="124"/>
        <v>330</v>
      </c>
      <c r="T208" s="113">
        <f t="shared" si="125"/>
        <v>0</v>
      </c>
      <c r="U208" s="113">
        <f t="shared" si="126"/>
        <v>0</v>
      </c>
      <c r="V208" s="113">
        <f t="shared" si="127"/>
        <v>0</v>
      </c>
      <c r="W208" s="113">
        <f t="shared" si="128"/>
        <v>0</v>
      </c>
      <c r="X208" s="118">
        <v>2017</v>
      </c>
      <c r="Y208" s="18" t="s">
        <v>83</v>
      </c>
    </row>
    <row r="209" ht="15.75" customHeight="1" spans="1:25">
      <c r="A209" s="234">
        <v>7237</v>
      </c>
      <c r="B209" s="208" t="s">
        <v>431</v>
      </c>
      <c r="C209" s="207" t="s">
        <v>33</v>
      </c>
      <c r="D209" s="209" t="s">
        <v>64</v>
      </c>
      <c r="F209" s="235" t="s">
        <v>65</v>
      </c>
      <c r="G209" s="236">
        <v>42973</v>
      </c>
      <c r="H209" s="237">
        <v>42973</v>
      </c>
      <c r="L209" s="244"/>
      <c r="M209" s="245"/>
      <c r="N209" s="244"/>
      <c r="P209" s="246">
        <f t="shared" si="122"/>
        <v>0</v>
      </c>
      <c r="Q209" s="246">
        <f t="shared" si="123"/>
        <v>0</v>
      </c>
      <c r="R209" s="210">
        <v>858</v>
      </c>
      <c r="S209" s="220">
        <f t="shared" si="124"/>
        <v>330</v>
      </c>
      <c r="T209" s="113">
        <f t="shared" si="125"/>
        <v>0</v>
      </c>
      <c r="U209" s="113">
        <f t="shared" si="126"/>
        <v>0</v>
      </c>
      <c r="V209" s="113">
        <f t="shared" si="127"/>
        <v>0</v>
      </c>
      <c r="W209" s="113">
        <f t="shared" si="128"/>
        <v>0</v>
      </c>
      <c r="X209" s="118">
        <v>2017</v>
      </c>
      <c r="Y209" s="18" t="s">
        <v>83</v>
      </c>
    </row>
    <row r="210" ht="15.75" customHeight="1" spans="1:25">
      <c r="A210" s="234">
        <v>7239</v>
      </c>
      <c r="B210" s="208" t="s">
        <v>432</v>
      </c>
      <c r="C210" s="207" t="s">
        <v>33</v>
      </c>
      <c r="D210" s="209" t="s">
        <v>64</v>
      </c>
      <c r="F210" s="235" t="s">
        <v>65</v>
      </c>
      <c r="G210" s="236">
        <v>42966</v>
      </c>
      <c r="H210" s="237">
        <v>42966</v>
      </c>
      <c r="L210" s="244"/>
      <c r="M210" s="245"/>
      <c r="N210" s="244"/>
      <c r="P210" s="246">
        <f t="shared" si="122"/>
        <v>0</v>
      </c>
      <c r="Q210" s="246">
        <f t="shared" si="123"/>
        <v>0</v>
      </c>
      <c r="R210" s="210">
        <v>865</v>
      </c>
      <c r="S210" s="220">
        <f t="shared" si="124"/>
        <v>330</v>
      </c>
      <c r="T210" s="113">
        <f t="shared" si="125"/>
        <v>0</v>
      </c>
      <c r="U210" s="113">
        <f t="shared" si="126"/>
        <v>0</v>
      </c>
      <c r="V210" s="113">
        <f t="shared" si="127"/>
        <v>0</v>
      </c>
      <c r="W210" s="113">
        <f t="shared" si="128"/>
        <v>0</v>
      </c>
      <c r="X210" s="118">
        <v>2017</v>
      </c>
      <c r="Y210" s="18" t="s">
        <v>83</v>
      </c>
    </row>
    <row r="211" ht="15.75" customHeight="1" spans="1:25">
      <c r="A211" s="234">
        <v>7243</v>
      </c>
      <c r="B211" s="208" t="s">
        <v>433</v>
      </c>
      <c r="C211" s="207" t="s">
        <v>29</v>
      </c>
      <c r="D211" s="209" t="s">
        <v>64</v>
      </c>
      <c r="F211" s="235" t="s">
        <v>65</v>
      </c>
      <c r="G211" s="236">
        <v>42973</v>
      </c>
      <c r="H211" s="237">
        <v>42973</v>
      </c>
      <c r="L211" s="244"/>
      <c r="M211" s="245"/>
      <c r="N211" s="244"/>
      <c r="P211" s="246">
        <f t="shared" si="122"/>
        <v>0</v>
      </c>
      <c r="Q211" s="246">
        <f t="shared" si="123"/>
        <v>0</v>
      </c>
      <c r="R211" s="210">
        <v>858</v>
      </c>
      <c r="S211" s="220">
        <f t="shared" si="124"/>
        <v>330</v>
      </c>
      <c r="T211" s="113">
        <f t="shared" si="125"/>
        <v>0</v>
      </c>
      <c r="U211" s="113">
        <f t="shared" si="126"/>
        <v>0</v>
      </c>
      <c r="V211" s="113">
        <f t="shared" si="127"/>
        <v>0</v>
      </c>
      <c r="W211" s="113">
        <f t="shared" si="128"/>
        <v>0</v>
      </c>
      <c r="X211" s="118">
        <v>2017</v>
      </c>
      <c r="Y211" s="18" t="s">
        <v>83</v>
      </c>
    </row>
    <row r="212" ht="15.75" customHeight="1" spans="1:25">
      <c r="A212" s="234">
        <v>7245</v>
      </c>
      <c r="B212" s="208" t="s">
        <v>434</v>
      </c>
      <c r="C212" s="207" t="s">
        <v>17</v>
      </c>
      <c r="D212" s="209" t="s">
        <v>64</v>
      </c>
      <c r="F212" s="235" t="s">
        <v>65</v>
      </c>
      <c r="G212" s="236">
        <v>42993</v>
      </c>
      <c r="H212" s="237">
        <v>42993</v>
      </c>
      <c r="L212" s="244"/>
      <c r="M212" s="245"/>
      <c r="N212" s="244"/>
      <c r="P212" s="246">
        <f t="shared" si="122"/>
        <v>0</v>
      </c>
      <c r="Q212" s="246">
        <f t="shared" si="123"/>
        <v>0</v>
      </c>
      <c r="R212" s="210">
        <v>838</v>
      </c>
      <c r="S212" s="220">
        <f t="shared" si="124"/>
        <v>330</v>
      </c>
      <c r="T212" s="113">
        <f t="shared" si="125"/>
        <v>0</v>
      </c>
      <c r="U212" s="113">
        <f t="shared" si="126"/>
        <v>0</v>
      </c>
      <c r="V212" s="113">
        <f t="shared" si="127"/>
        <v>0</v>
      </c>
      <c r="W212" s="113">
        <f t="shared" si="128"/>
        <v>0</v>
      </c>
      <c r="X212" s="118">
        <v>2017</v>
      </c>
      <c r="Y212" s="18" t="s">
        <v>83</v>
      </c>
    </row>
    <row r="213" ht="15.75" customHeight="1" spans="1:25">
      <c r="A213" s="234">
        <v>7260</v>
      </c>
      <c r="B213" s="208" t="s">
        <v>435</v>
      </c>
      <c r="C213" s="207" t="s">
        <v>31</v>
      </c>
      <c r="D213" s="209" t="s">
        <v>380</v>
      </c>
      <c r="E213" s="210" t="s">
        <v>436</v>
      </c>
      <c r="F213" s="235" t="s">
        <v>254</v>
      </c>
      <c r="G213" s="284">
        <v>41974</v>
      </c>
      <c r="H213" s="237">
        <v>43248</v>
      </c>
      <c r="L213" s="244"/>
      <c r="M213" s="245"/>
      <c r="N213" s="244"/>
      <c r="P213" s="246">
        <f t="shared" si="122"/>
        <v>0</v>
      </c>
      <c r="Q213" s="246">
        <f t="shared" si="123"/>
        <v>0</v>
      </c>
      <c r="R213" s="210">
        <v>583</v>
      </c>
      <c r="S213" s="220">
        <f t="shared" si="124"/>
        <v>330</v>
      </c>
      <c r="T213" s="113">
        <f t="shared" si="125"/>
        <v>0</v>
      </c>
      <c r="U213" s="113">
        <f t="shared" si="126"/>
        <v>0</v>
      </c>
      <c r="V213" s="113">
        <f t="shared" si="127"/>
        <v>0</v>
      </c>
      <c r="W213" s="113">
        <f t="shared" si="128"/>
        <v>0</v>
      </c>
      <c r="X213" s="118">
        <v>2014</v>
      </c>
      <c r="Y213" s="18" t="s">
        <v>66</v>
      </c>
    </row>
    <row r="214" ht="15.75" customHeight="1" spans="1:25">
      <c r="A214" s="234">
        <v>7282</v>
      </c>
      <c r="B214" s="208" t="s">
        <v>437</v>
      </c>
      <c r="C214" s="207" t="s">
        <v>31</v>
      </c>
      <c r="D214" s="209" t="s">
        <v>380</v>
      </c>
      <c r="E214" s="210" t="s">
        <v>436</v>
      </c>
      <c r="F214" s="235" t="s">
        <v>254</v>
      </c>
      <c r="G214" s="284">
        <v>40687</v>
      </c>
      <c r="H214" s="237">
        <v>43248</v>
      </c>
      <c r="L214" s="244"/>
      <c r="M214" s="245"/>
      <c r="N214" s="244"/>
      <c r="P214" s="246">
        <f t="shared" si="122"/>
        <v>0</v>
      </c>
      <c r="Q214" s="246">
        <f t="shared" si="123"/>
        <v>0</v>
      </c>
      <c r="R214" s="210">
        <v>583</v>
      </c>
      <c r="S214" s="220">
        <f t="shared" si="124"/>
        <v>330</v>
      </c>
      <c r="T214" s="113">
        <f t="shared" si="125"/>
        <v>0</v>
      </c>
      <c r="U214" s="113">
        <f t="shared" si="126"/>
        <v>0</v>
      </c>
      <c r="V214" s="113">
        <f t="shared" si="127"/>
        <v>0</v>
      </c>
      <c r="W214" s="113">
        <f t="shared" si="128"/>
        <v>0</v>
      </c>
      <c r="X214" s="118">
        <v>2011</v>
      </c>
      <c r="Y214" s="18" t="s">
        <v>66</v>
      </c>
    </row>
    <row r="215" ht="15.75" customHeight="1" spans="1:25">
      <c r="A215" s="234">
        <v>7285</v>
      </c>
      <c r="B215" s="208" t="s">
        <v>438</v>
      </c>
      <c r="C215" s="207" t="s">
        <v>17</v>
      </c>
      <c r="D215" s="209" t="s">
        <v>64</v>
      </c>
      <c r="F215" s="235" t="s">
        <v>65</v>
      </c>
      <c r="G215" s="236">
        <v>42977</v>
      </c>
      <c r="H215" s="237">
        <v>42977</v>
      </c>
      <c r="L215" s="244"/>
      <c r="M215" s="245"/>
      <c r="N215" s="244"/>
      <c r="P215" s="246">
        <f t="shared" si="122"/>
        <v>0</v>
      </c>
      <c r="Q215" s="246">
        <f t="shared" si="123"/>
        <v>0</v>
      </c>
      <c r="R215" s="210">
        <v>854</v>
      </c>
      <c r="S215" s="220">
        <f t="shared" si="124"/>
        <v>330</v>
      </c>
      <c r="T215" s="113">
        <f t="shared" si="125"/>
        <v>0</v>
      </c>
      <c r="U215" s="113">
        <f t="shared" si="126"/>
        <v>0</v>
      </c>
      <c r="V215" s="113">
        <f t="shared" si="127"/>
        <v>0</v>
      </c>
      <c r="W215" s="113">
        <f t="shared" si="128"/>
        <v>0</v>
      </c>
      <c r="X215" s="118">
        <v>2017</v>
      </c>
      <c r="Y215" s="18" t="s">
        <v>83</v>
      </c>
    </row>
    <row r="216" ht="15.75" customHeight="1" spans="1:25">
      <c r="A216" s="234">
        <v>7286</v>
      </c>
      <c r="B216" s="208" t="s">
        <v>439</v>
      </c>
      <c r="C216" s="207" t="s">
        <v>17</v>
      </c>
      <c r="D216" s="209" t="s">
        <v>64</v>
      </c>
      <c r="F216" s="235" t="s">
        <v>65</v>
      </c>
      <c r="G216" s="236">
        <v>42994</v>
      </c>
      <c r="H216" s="237">
        <v>42994</v>
      </c>
      <c r="L216" s="244"/>
      <c r="M216" s="245"/>
      <c r="N216" s="244"/>
      <c r="P216" s="246">
        <f t="shared" si="122"/>
        <v>0</v>
      </c>
      <c r="Q216" s="246">
        <f t="shared" si="123"/>
        <v>0</v>
      </c>
      <c r="R216" s="210">
        <v>837</v>
      </c>
      <c r="S216" s="220">
        <f t="shared" si="124"/>
        <v>330</v>
      </c>
      <c r="T216" s="113">
        <f t="shared" si="125"/>
        <v>0</v>
      </c>
      <c r="U216" s="113">
        <f t="shared" si="126"/>
        <v>0</v>
      </c>
      <c r="V216" s="113">
        <f t="shared" si="127"/>
        <v>0</v>
      </c>
      <c r="W216" s="113">
        <f t="shared" si="128"/>
        <v>0</v>
      </c>
      <c r="X216" s="118">
        <v>2017</v>
      </c>
      <c r="Y216" s="18" t="s">
        <v>83</v>
      </c>
    </row>
    <row r="217" ht="15.75" customHeight="1" spans="1:25">
      <c r="A217" s="234">
        <v>7314</v>
      </c>
      <c r="B217" s="208" t="s">
        <v>440</v>
      </c>
      <c r="C217" s="207" t="s">
        <v>23</v>
      </c>
      <c r="D217" s="209" t="s">
        <v>64</v>
      </c>
      <c r="F217" s="235" t="s">
        <v>65</v>
      </c>
      <c r="G217" s="236">
        <v>43008</v>
      </c>
      <c r="H217" s="237">
        <v>43008</v>
      </c>
      <c r="L217" s="244"/>
      <c r="M217" s="245"/>
      <c r="N217" s="244"/>
      <c r="P217" s="246">
        <f t="shared" si="122"/>
        <v>0</v>
      </c>
      <c r="Q217" s="246">
        <f t="shared" si="123"/>
        <v>0</v>
      </c>
      <c r="R217" s="210">
        <v>823</v>
      </c>
      <c r="S217" s="220">
        <f t="shared" si="124"/>
        <v>330</v>
      </c>
      <c r="T217" s="113">
        <f t="shared" si="125"/>
        <v>0</v>
      </c>
      <c r="U217" s="113">
        <f t="shared" si="126"/>
        <v>0</v>
      </c>
      <c r="V217" s="113">
        <f t="shared" si="127"/>
        <v>0</v>
      </c>
      <c r="W217" s="113">
        <f t="shared" si="128"/>
        <v>0</v>
      </c>
      <c r="X217" s="118">
        <v>2017</v>
      </c>
      <c r="Y217" s="18" t="s">
        <v>83</v>
      </c>
    </row>
    <row r="218" ht="15.75" customHeight="1" spans="1:25">
      <c r="A218" s="234">
        <v>7321</v>
      </c>
      <c r="B218" s="208" t="s">
        <v>441</v>
      </c>
      <c r="C218" s="207" t="s">
        <v>23</v>
      </c>
      <c r="D218" s="209" t="s">
        <v>380</v>
      </c>
      <c r="E218" s="210" t="s">
        <v>442</v>
      </c>
      <c r="F218" s="235" t="s">
        <v>193</v>
      </c>
      <c r="G218" s="284">
        <v>42125</v>
      </c>
      <c r="H218" s="237">
        <v>42979</v>
      </c>
      <c r="L218" s="244"/>
      <c r="M218" s="245"/>
      <c r="N218" s="244"/>
      <c r="P218" s="246">
        <f t="shared" si="122"/>
        <v>0</v>
      </c>
      <c r="Q218" s="246">
        <f t="shared" si="123"/>
        <v>0</v>
      </c>
      <c r="R218" s="210">
        <v>852</v>
      </c>
      <c r="S218" s="220">
        <f t="shared" si="124"/>
        <v>330</v>
      </c>
      <c r="T218" s="113">
        <f t="shared" si="125"/>
        <v>0</v>
      </c>
      <c r="U218" s="113">
        <f t="shared" si="126"/>
        <v>0</v>
      </c>
      <c r="V218" s="113">
        <f t="shared" si="127"/>
        <v>0</v>
      </c>
      <c r="W218" s="113">
        <f t="shared" si="128"/>
        <v>0</v>
      </c>
      <c r="X218" s="118">
        <v>2015</v>
      </c>
      <c r="Y218" s="18" t="s">
        <v>66</v>
      </c>
    </row>
    <row r="219" ht="15.75" customHeight="1" spans="1:25">
      <c r="A219" s="234">
        <v>7348</v>
      </c>
      <c r="B219" s="208" t="s">
        <v>443</v>
      </c>
      <c r="C219" s="207" t="s">
        <v>17</v>
      </c>
      <c r="D219" s="209" t="s">
        <v>64</v>
      </c>
      <c r="F219" s="235" t="s">
        <v>65</v>
      </c>
      <c r="G219" s="236">
        <v>43008</v>
      </c>
      <c r="H219" s="237">
        <v>43008</v>
      </c>
      <c r="L219" s="244"/>
      <c r="M219" s="245"/>
      <c r="N219" s="244"/>
      <c r="P219" s="246">
        <f t="shared" si="122"/>
        <v>0</v>
      </c>
      <c r="Q219" s="246">
        <f t="shared" si="123"/>
        <v>0</v>
      </c>
      <c r="R219" s="210">
        <v>823</v>
      </c>
      <c r="S219" s="220">
        <f t="shared" si="124"/>
        <v>330</v>
      </c>
      <c r="T219" s="113">
        <f t="shared" si="125"/>
        <v>0</v>
      </c>
      <c r="U219" s="113">
        <f t="shared" si="126"/>
        <v>0</v>
      </c>
      <c r="V219" s="113">
        <f t="shared" si="127"/>
        <v>0</v>
      </c>
      <c r="W219" s="113">
        <f t="shared" si="128"/>
        <v>0</v>
      </c>
      <c r="X219" s="118">
        <v>2017</v>
      </c>
      <c r="Y219" s="18" t="s">
        <v>83</v>
      </c>
    </row>
    <row r="220" ht="15.75" customHeight="1" spans="1:25">
      <c r="A220" s="234">
        <v>7349</v>
      </c>
      <c r="B220" s="208" t="s">
        <v>444</v>
      </c>
      <c r="C220" s="207" t="s">
        <v>17</v>
      </c>
      <c r="D220" s="209" t="s">
        <v>64</v>
      </c>
      <c r="F220" s="235" t="s">
        <v>65</v>
      </c>
      <c r="G220" s="236">
        <v>43022</v>
      </c>
      <c r="H220" s="237">
        <v>43022</v>
      </c>
      <c r="L220" s="244"/>
      <c r="M220" s="245"/>
      <c r="N220" s="244"/>
      <c r="P220" s="246">
        <f t="shared" si="122"/>
        <v>0</v>
      </c>
      <c r="Q220" s="246">
        <f t="shared" si="123"/>
        <v>0</v>
      </c>
      <c r="R220" s="210">
        <v>809</v>
      </c>
      <c r="S220" s="220">
        <f t="shared" si="124"/>
        <v>330</v>
      </c>
      <c r="T220" s="113">
        <f t="shared" si="125"/>
        <v>0</v>
      </c>
      <c r="U220" s="113">
        <f t="shared" si="126"/>
        <v>0</v>
      </c>
      <c r="V220" s="113">
        <f t="shared" si="127"/>
        <v>0</v>
      </c>
      <c r="W220" s="113">
        <f t="shared" si="128"/>
        <v>0</v>
      </c>
      <c r="X220" s="118">
        <v>2017</v>
      </c>
      <c r="Y220" s="18" t="s">
        <v>83</v>
      </c>
    </row>
    <row r="221" ht="15.75" customHeight="1" spans="1:25">
      <c r="A221" s="234">
        <v>7351</v>
      </c>
      <c r="B221" s="208" t="s">
        <v>445</v>
      </c>
      <c r="C221" s="207" t="s">
        <v>31</v>
      </c>
      <c r="D221" s="209" t="s">
        <v>64</v>
      </c>
      <c r="F221" s="235" t="s">
        <v>65</v>
      </c>
      <c r="G221" s="236">
        <v>43006</v>
      </c>
      <c r="H221" s="237">
        <v>43006</v>
      </c>
      <c r="L221" s="244"/>
      <c r="M221" s="245"/>
      <c r="N221" s="244"/>
      <c r="P221" s="246">
        <f t="shared" si="122"/>
        <v>0</v>
      </c>
      <c r="Q221" s="246">
        <f t="shared" si="123"/>
        <v>0</v>
      </c>
      <c r="R221" s="210">
        <v>825</v>
      </c>
      <c r="S221" s="220">
        <f t="shared" si="124"/>
        <v>330</v>
      </c>
      <c r="T221" s="113">
        <f t="shared" si="125"/>
        <v>0</v>
      </c>
      <c r="U221" s="113">
        <f t="shared" si="126"/>
        <v>0</v>
      </c>
      <c r="V221" s="113">
        <f t="shared" si="127"/>
        <v>0</v>
      </c>
      <c r="W221" s="113">
        <f t="shared" si="128"/>
        <v>0</v>
      </c>
      <c r="X221" s="118">
        <v>2017</v>
      </c>
      <c r="Y221" s="18" t="s">
        <v>83</v>
      </c>
    </row>
    <row r="222" ht="15.75" customHeight="1" spans="1:25">
      <c r="A222" s="234">
        <v>7352</v>
      </c>
      <c r="B222" s="208" t="s">
        <v>446</v>
      </c>
      <c r="C222" s="207" t="s">
        <v>27</v>
      </c>
      <c r="D222" s="209" t="s">
        <v>64</v>
      </c>
      <c r="F222" s="235" t="s">
        <v>204</v>
      </c>
      <c r="G222" s="236">
        <v>43004</v>
      </c>
      <c r="H222" s="237">
        <v>43004</v>
      </c>
      <c r="L222" s="244"/>
      <c r="M222" s="245"/>
      <c r="N222" s="244"/>
      <c r="P222" s="246">
        <f t="shared" si="122"/>
        <v>0</v>
      </c>
      <c r="Q222" s="246">
        <f t="shared" si="123"/>
        <v>0</v>
      </c>
      <c r="R222" s="210">
        <v>827</v>
      </c>
      <c r="S222" s="220">
        <f t="shared" si="124"/>
        <v>330</v>
      </c>
      <c r="T222" s="113">
        <f t="shared" si="125"/>
        <v>0</v>
      </c>
      <c r="U222" s="113">
        <f t="shared" si="126"/>
        <v>0</v>
      </c>
      <c r="V222" s="113">
        <f t="shared" si="127"/>
        <v>0</v>
      </c>
      <c r="W222" s="113">
        <f t="shared" si="128"/>
        <v>0</v>
      </c>
      <c r="X222" s="118">
        <v>2017</v>
      </c>
      <c r="Y222" s="18" t="s">
        <v>83</v>
      </c>
    </row>
    <row r="223" ht="15.75" customHeight="1" spans="1:25">
      <c r="A223" s="234">
        <v>7365</v>
      </c>
      <c r="B223" s="208" t="s">
        <v>447</v>
      </c>
      <c r="C223" s="207" t="s">
        <v>21</v>
      </c>
      <c r="D223" s="209" t="s">
        <v>64</v>
      </c>
      <c r="F223" s="235" t="s">
        <v>110</v>
      </c>
      <c r="G223" s="236">
        <v>43053</v>
      </c>
      <c r="H223" s="237">
        <v>43053</v>
      </c>
      <c r="L223" s="244"/>
      <c r="M223" s="245"/>
      <c r="N223" s="244"/>
      <c r="P223" s="246">
        <f t="shared" si="122"/>
        <v>0</v>
      </c>
      <c r="Q223" s="246">
        <f t="shared" si="123"/>
        <v>0</v>
      </c>
      <c r="R223" s="210">
        <v>778</v>
      </c>
      <c r="S223" s="220">
        <f t="shared" si="124"/>
        <v>330</v>
      </c>
      <c r="T223" s="113">
        <f t="shared" si="125"/>
        <v>0</v>
      </c>
      <c r="U223" s="113">
        <f t="shared" si="126"/>
        <v>0</v>
      </c>
      <c r="V223" s="113">
        <f t="shared" si="127"/>
        <v>0</v>
      </c>
      <c r="W223" s="113">
        <f t="shared" si="128"/>
        <v>0</v>
      </c>
      <c r="X223" s="118">
        <v>2017</v>
      </c>
      <c r="Y223" s="18" t="s">
        <v>83</v>
      </c>
    </row>
    <row r="224" ht="15.75" customHeight="1" spans="1:25">
      <c r="A224" s="234">
        <v>7391</v>
      </c>
      <c r="B224" s="208" t="s">
        <v>448</v>
      </c>
      <c r="C224" s="207" t="s">
        <v>17</v>
      </c>
      <c r="D224" s="209" t="s">
        <v>64</v>
      </c>
      <c r="F224" s="235" t="s">
        <v>65</v>
      </c>
      <c r="G224" s="236">
        <v>43036</v>
      </c>
      <c r="H224" s="237">
        <v>43036</v>
      </c>
      <c r="L224" s="244"/>
      <c r="M224" s="245"/>
      <c r="N224" s="244"/>
      <c r="P224" s="246">
        <f t="shared" si="122"/>
        <v>0</v>
      </c>
      <c r="Q224" s="246">
        <f t="shared" si="123"/>
        <v>0</v>
      </c>
      <c r="R224" s="210">
        <v>795</v>
      </c>
      <c r="S224" s="220">
        <f t="shared" si="124"/>
        <v>330</v>
      </c>
      <c r="T224" s="113">
        <f t="shared" si="125"/>
        <v>0</v>
      </c>
      <c r="U224" s="113">
        <f t="shared" si="126"/>
        <v>0</v>
      </c>
      <c r="V224" s="113">
        <f t="shared" si="127"/>
        <v>0</v>
      </c>
      <c r="W224" s="113">
        <f t="shared" si="128"/>
        <v>0</v>
      </c>
      <c r="X224" s="118">
        <v>2017</v>
      </c>
      <c r="Y224" s="18" t="s">
        <v>83</v>
      </c>
    </row>
    <row r="225" ht="15.75" customHeight="1" spans="1:25">
      <c r="A225" s="234">
        <v>7392</v>
      </c>
      <c r="B225" s="208" t="s">
        <v>449</v>
      </c>
      <c r="C225" s="207" t="s">
        <v>17</v>
      </c>
      <c r="D225" s="209" t="s">
        <v>64</v>
      </c>
      <c r="F225" s="235" t="s">
        <v>65</v>
      </c>
      <c r="G225" s="236">
        <v>43064</v>
      </c>
      <c r="H225" s="237">
        <v>43064</v>
      </c>
      <c r="L225" s="244"/>
      <c r="M225" s="245"/>
      <c r="N225" s="244"/>
      <c r="P225" s="246">
        <f t="shared" si="122"/>
        <v>0</v>
      </c>
      <c r="Q225" s="246">
        <f t="shared" si="123"/>
        <v>0</v>
      </c>
      <c r="R225" s="210">
        <v>767</v>
      </c>
      <c r="S225" s="220">
        <f t="shared" si="124"/>
        <v>330</v>
      </c>
      <c r="T225" s="113">
        <f t="shared" si="125"/>
        <v>0</v>
      </c>
      <c r="U225" s="113">
        <f t="shared" si="126"/>
        <v>0</v>
      </c>
      <c r="V225" s="113">
        <f t="shared" si="127"/>
        <v>0</v>
      </c>
      <c r="W225" s="113">
        <f t="shared" si="128"/>
        <v>0</v>
      </c>
      <c r="X225" s="118">
        <v>2017</v>
      </c>
      <c r="Y225" s="18" t="s">
        <v>83</v>
      </c>
    </row>
    <row r="226" ht="15.75" customHeight="1" spans="1:25">
      <c r="A226" s="234">
        <v>7396</v>
      </c>
      <c r="B226" s="208" t="s">
        <v>450</v>
      </c>
      <c r="C226" s="207" t="s">
        <v>17</v>
      </c>
      <c r="D226" s="209" t="s">
        <v>64</v>
      </c>
      <c r="F226" s="235" t="s">
        <v>65</v>
      </c>
      <c r="G226" s="236">
        <v>43064</v>
      </c>
      <c r="H226" s="237">
        <v>43064</v>
      </c>
      <c r="L226" s="244"/>
      <c r="M226" s="245"/>
      <c r="N226" s="244"/>
      <c r="P226" s="246">
        <f t="shared" si="122"/>
        <v>0</v>
      </c>
      <c r="Q226" s="246">
        <f t="shared" si="123"/>
        <v>0</v>
      </c>
      <c r="R226" s="210">
        <v>767</v>
      </c>
      <c r="S226" s="220">
        <f t="shared" si="124"/>
        <v>330</v>
      </c>
      <c r="T226" s="113">
        <f t="shared" si="125"/>
        <v>0</v>
      </c>
      <c r="U226" s="113">
        <f t="shared" si="126"/>
        <v>0</v>
      </c>
      <c r="V226" s="113">
        <f t="shared" si="127"/>
        <v>0</v>
      </c>
      <c r="W226" s="113">
        <f t="shared" si="128"/>
        <v>0</v>
      </c>
      <c r="X226" s="118">
        <v>2017</v>
      </c>
      <c r="Y226" s="18" t="s">
        <v>83</v>
      </c>
    </row>
    <row r="227" ht="15.75" customHeight="1" spans="1:25">
      <c r="A227" s="234">
        <v>7398</v>
      </c>
      <c r="B227" s="208" t="s">
        <v>451</v>
      </c>
      <c r="C227" s="207" t="s">
        <v>17</v>
      </c>
      <c r="D227" s="209" t="s">
        <v>64</v>
      </c>
      <c r="F227" s="235" t="s">
        <v>65</v>
      </c>
      <c r="G227" s="236">
        <v>43069</v>
      </c>
      <c r="H227" s="237">
        <v>43069</v>
      </c>
      <c r="L227" s="244"/>
      <c r="M227" s="245"/>
      <c r="N227" s="244"/>
      <c r="P227" s="246">
        <f t="shared" si="122"/>
        <v>0</v>
      </c>
      <c r="Q227" s="246">
        <f t="shared" si="123"/>
        <v>0</v>
      </c>
      <c r="R227" s="210">
        <v>762</v>
      </c>
      <c r="S227" s="220">
        <f t="shared" si="124"/>
        <v>330</v>
      </c>
      <c r="T227" s="113">
        <f t="shared" si="125"/>
        <v>0</v>
      </c>
      <c r="U227" s="113">
        <f t="shared" si="126"/>
        <v>0</v>
      </c>
      <c r="V227" s="113">
        <f t="shared" si="127"/>
        <v>0</v>
      </c>
      <c r="W227" s="113">
        <f t="shared" si="128"/>
        <v>0</v>
      </c>
      <c r="X227" s="118">
        <v>2017</v>
      </c>
      <c r="Y227" s="18" t="s">
        <v>83</v>
      </c>
    </row>
    <row r="228" ht="15.75" customHeight="1" spans="1:25">
      <c r="A228" s="234">
        <v>7411</v>
      </c>
      <c r="B228" s="208" t="s">
        <v>452</v>
      </c>
      <c r="C228" s="207" t="s">
        <v>27</v>
      </c>
      <c r="D228" s="209" t="s">
        <v>64</v>
      </c>
      <c r="F228" s="235" t="s">
        <v>204</v>
      </c>
      <c r="G228" s="236">
        <v>43057</v>
      </c>
      <c r="H228" s="237">
        <v>43057</v>
      </c>
      <c r="L228" s="244"/>
      <c r="M228" s="245"/>
      <c r="N228" s="244"/>
      <c r="P228" s="246">
        <f t="shared" si="122"/>
        <v>0</v>
      </c>
      <c r="Q228" s="246">
        <f t="shared" si="123"/>
        <v>0</v>
      </c>
      <c r="R228" s="210">
        <v>774</v>
      </c>
      <c r="S228" s="220">
        <f t="shared" si="124"/>
        <v>330</v>
      </c>
      <c r="T228" s="113">
        <f t="shared" si="125"/>
        <v>0</v>
      </c>
      <c r="U228" s="113">
        <f t="shared" si="126"/>
        <v>0</v>
      </c>
      <c r="V228" s="113">
        <f t="shared" si="127"/>
        <v>0</v>
      </c>
      <c r="W228" s="113">
        <f t="shared" si="128"/>
        <v>0</v>
      </c>
      <c r="X228" s="118">
        <v>2017</v>
      </c>
      <c r="Y228" s="18" t="s">
        <v>83</v>
      </c>
    </row>
    <row r="229" ht="15.75" customHeight="1" spans="1:25">
      <c r="A229" s="234">
        <v>7417</v>
      </c>
      <c r="B229" s="208" t="s">
        <v>453</v>
      </c>
      <c r="C229" s="207" t="s">
        <v>23</v>
      </c>
      <c r="D229" s="209" t="s">
        <v>380</v>
      </c>
      <c r="E229" s="210" t="s">
        <v>454</v>
      </c>
      <c r="F229" s="235" t="s">
        <v>190</v>
      </c>
      <c r="G229" s="284">
        <v>38139</v>
      </c>
      <c r="H229" s="237">
        <v>43063</v>
      </c>
      <c r="L229" s="244"/>
      <c r="M229" s="245"/>
      <c r="N229" s="244"/>
      <c r="P229" s="246">
        <f t="shared" si="122"/>
        <v>0</v>
      </c>
      <c r="Q229" s="246">
        <f t="shared" si="123"/>
        <v>0</v>
      </c>
      <c r="R229" s="210">
        <v>768</v>
      </c>
      <c r="S229" s="220">
        <f t="shared" si="124"/>
        <v>330</v>
      </c>
      <c r="T229" s="113">
        <f t="shared" si="125"/>
        <v>0</v>
      </c>
      <c r="U229" s="113">
        <f t="shared" si="126"/>
        <v>0</v>
      </c>
      <c r="V229" s="113">
        <f t="shared" si="127"/>
        <v>0</v>
      </c>
      <c r="W229" s="113">
        <f t="shared" si="128"/>
        <v>0</v>
      </c>
      <c r="X229" s="118">
        <v>2004</v>
      </c>
      <c r="Y229" s="18" t="s">
        <v>66</v>
      </c>
    </row>
    <row r="230" ht="15.75" customHeight="1" spans="1:25">
      <c r="A230" s="234">
        <v>7418</v>
      </c>
      <c r="B230" s="208" t="s">
        <v>455</v>
      </c>
      <c r="C230" s="207" t="s">
        <v>23</v>
      </c>
      <c r="D230" s="209" t="s">
        <v>380</v>
      </c>
      <c r="E230" s="210" t="s">
        <v>454</v>
      </c>
      <c r="F230" s="235" t="s">
        <v>190</v>
      </c>
      <c r="G230" s="284">
        <v>39873</v>
      </c>
      <c r="H230" s="237">
        <v>43063</v>
      </c>
      <c r="L230" s="244"/>
      <c r="M230" s="245"/>
      <c r="N230" s="244"/>
      <c r="P230" s="246">
        <f t="shared" si="122"/>
        <v>0</v>
      </c>
      <c r="Q230" s="246">
        <f t="shared" si="123"/>
        <v>0</v>
      </c>
      <c r="R230" s="210">
        <v>768</v>
      </c>
      <c r="S230" s="220">
        <f t="shared" si="124"/>
        <v>330</v>
      </c>
      <c r="T230" s="113">
        <f t="shared" si="125"/>
        <v>0</v>
      </c>
      <c r="U230" s="113">
        <f t="shared" si="126"/>
        <v>0</v>
      </c>
      <c r="V230" s="113">
        <f t="shared" si="127"/>
        <v>0</v>
      </c>
      <c r="W230" s="113">
        <f t="shared" si="128"/>
        <v>0</v>
      </c>
      <c r="X230" s="118">
        <v>2009</v>
      </c>
      <c r="Y230" s="18" t="s">
        <v>66</v>
      </c>
    </row>
    <row r="231" ht="15.75" customHeight="1" spans="1:25">
      <c r="A231" s="234">
        <v>7419</v>
      </c>
      <c r="B231" s="208" t="s">
        <v>456</v>
      </c>
      <c r="C231" s="207" t="s">
        <v>23</v>
      </c>
      <c r="D231" s="209" t="s">
        <v>380</v>
      </c>
      <c r="E231" s="210" t="s">
        <v>454</v>
      </c>
      <c r="F231" s="235" t="s">
        <v>190</v>
      </c>
      <c r="G231" s="284">
        <v>40422</v>
      </c>
      <c r="H231" s="237">
        <v>43063</v>
      </c>
      <c r="L231" s="244"/>
      <c r="M231" s="245"/>
      <c r="N231" s="244"/>
      <c r="P231" s="246">
        <f t="shared" si="122"/>
        <v>0</v>
      </c>
      <c r="Q231" s="246">
        <f t="shared" si="123"/>
        <v>0</v>
      </c>
      <c r="R231" s="210">
        <v>768</v>
      </c>
      <c r="S231" s="220">
        <f t="shared" si="124"/>
        <v>330</v>
      </c>
      <c r="T231" s="113">
        <f t="shared" si="125"/>
        <v>0</v>
      </c>
      <c r="U231" s="113">
        <f t="shared" si="126"/>
        <v>0</v>
      </c>
      <c r="V231" s="113">
        <f t="shared" si="127"/>
        <v>0</v>
      </c>
      <c r="W231" s="113">
        <f t="shared" si="128"/>
        <v>0</v>
      </c>
      <c r="X231" s="118">
        <v>2010</v>
      </c>
      <c r="Y231" s="18" t="s">
        <v>66</v>
      </c>
    </row>
    <row r="232" ht="15.75" customHeight="1" spans="1:25">
      <c r="A232" s="234">
        <v>7420</v>
      </c>
      <c r="B232" s="208" t="s">
        <v>457</v>
      </c>
      <c r="C232" s="207" t="s">
        <v>23</v>
      </c>
      <c r="D232" s="209" t="s">
        <v>380</v>
      </c>
      <c r="E232" s="210" t="s">
        <v>454</v>
      </c>
      <c r="F232" s="235" t="s">
        <v>190</v>
      </c>
      <c r="G232" s="284">
        <v>42614</v>
      </c>
      <c r="H232" s="237">
        <v>43063</v>
      </c>
      <c r="L232" s="244"/>
      <c r="M232" s="245"/>
      <c r="N232" s="244"/>
      <c r="P232" s="246">
        <f t="shared" si="122"/>
        <v>0</v>
      </c>
      <c r="Q232" s="246">
        <f t="shared" si="123"/>
        <v>0</v>
      </c>
      <c r="R232" s="210">
        <v>768</v>
      </c>
      <c r="S232" s="220">
        <f t="shared" si="124"/>
        <v>330</v>
      </c>
      <c r="T232" s="113">
        <f t="shared" si="125"/>
        <v>0</v>
      </c>
      <c r="U232" s="113">
        <f t="shared" si="126"/>
        <v>0</v>
      </c>
      <c r="V232" s="113">
        <f t="shared" si="127"/>
        <v>0</v>
      </c>
      <c r="W232" s="113">
        <f t="shared" si="128"/>
        <v>0</v>
      </c>
      <c r="X232" s="118">
        <v>2016</v>
      </c>
      <c r="Y232" s="18" t="s">
        <v>82</v>
      </c>
    </row>
    <row r="233" ht="15.75" customHeight="1" spans="1:25">
      <c r="A233" s="234">
        <v>7421</v>
      </c>
      <c r="B233" s="208" t="s">
        <v>458</v>
      </c>
      <c r="C233" s="207" t="s">
        <v>23</v>
      </c>
      <c r="D233" s="209" t="s">
        <v>380</v>
      </c>
      <c r="E233" s="210" t="s">
        <v>454</v>
      </c>
      <c r="F233" s="235" t="s">
        <v>190</v>
      </c>
      <c r="G233" s="284">
        <v>37408</v>
      </c>
      <c r="H233" s="237">
        <v>43063</v>
      </c>
      <c r="L233" s="244"/>
      <c r="M233" s="245"/>
      <c r="N233" s="244"/>
      <c r="P233" s="246">
        <f t="shared" si="122"/>
        <v>0</v>
      </c>
      <c r="Q233" s="246">
        <f t="shared" si="123"/>
        <v>0</v>
      </c>
      <c r="R233" s="210">
        <v>768</v>
      </c>
      <c r="S233" s="220">
        <f t="shared" si="124"/>
        <v>330</v>
      </c>
      <c r="T233" s="113">
        <f t="shared" si="125"/>
        <v>0</v>
      </c>
      <c r="U233" s="113">
        <f t="shared" si="126"/>
        <v>0</v>
      </c>
      <c r="V233" s="113">
        <f t="shared" si="127"/>
        <v>0</v>
      </c>
      <c r="W233" s="113">
        <f t="shared" si="128"/>
        <v>0</v>
      </c>
      <c r="X233" s="118">
        <v>2002</v>
      </c>
      <c r="Y233" s="18" t="s">
        <v>66</v>
      </c>
    </row>
    <row r="234" ht="15.75" customHeight="1" spans="1:25">
      <c r="A234" s="234">
        <v>7422</v>
      </c>
      <c r="B234" s="208" t="s">
        <v>459</v>
      </c>
      <c r="C234" s="207" t="s">
        <v>23</v>
      </c>
      <c r="D234" s="209" t="s">
        <v>380</v>
      </c>
      <c r="E234" s="210" t="s">
        <v>454</v>
      </c>
      <c r="F234" s="235" t="s">
        <v>190</v>
      </c>
      <c r="G234" s="284">
        <v>41883</v>
      </c>
      <c r="H234" s="237">
        <v>43063</v>
      </c>
      <c r="L234" s="244"/>
      <c r="M234" s="245"/>
      <c r="N234" s="244"/>
      <c r="P234" s="246">
        <f t="shared" si="122"/>
        <v>0</v>
      </c>
      <c r="Q234" s="246">
        <f t="shared" si="123"/>
        <v>0</v>
      </c>
      <c r="R234" s="210">
        <v>768</v>
      </c>
      <c r="S234" s="220">
        <f t="shared" si="124"/>
        <v>330</v>
      </c>
      <c r="T234" s="113">
        <f t="shared" si="125"/>
        <v>0</v>
      </c>
      <c r="U234" s="113">
        <f t="shared" si="126"/>
        <v>0</v>
      </c>
      <c r="V234" s="113">
        <f t="shared" si="127"/>
        <v>0</v>
      </c>
      <c r="W234" s="113">
        <f t="shared" si="128"/>
        <v>0</v>
      </c>
      <c r="X234" s="118">
        <v>2014</v>
      </c>
      <c r="Y234" s="18" t="s">
        <v>66</v>
      </c>
    </row>
    <row r="235" ht="15.75" customHeight="1" spans="1:25">
      <c r="A235" s="234">
        <v>7423</v>
      </c>
      <c r="B235" s="208" t="s">
        <v>460</v>
      </c>
      <c r="C235" s="207" t="s">
        <v>23</v>
      </c>
      <c r="D235" s="209" t="s">
        <v>380</v>
      </c>
      <c r="E235" s="210" t="s">
        <v>454</v>
      </c>
      <c r="F235" s="235" t="s">
        <v>190</v>
      </c>
      <c r="G235" s="284">
        <v>40817</v>
      </c>
      <c r="H235" s="237">
        <v>43063</v>
      </c>
      <c r="L235" s="244"/>
      <c r="M235" s="245"/>
      <c r="N235" s="244"/>
      <c r="P235" s="246">
        <f t="shared" si="122"/>
        <v>0</v>
      </c>
      <c r="Q235" s="246">
        <f t="shared" si="123"/>
        <v>0</v>
      </c>
      <c r="R235" s="210">
        <v>768</v>
      </c>
      <c r="S235" s="220">
        <f t="shared" si="124"/>
        <v>330</v>
      </c>
      <c r="T235" s="113">
        <f t="shared" si="125"/>
        <v>0</v>
      </c>
      <c r="U235" s="113">
        <f t="shared" si="126"/>
        <v>0</v>
      </c>
      <c r="V235" s="113">
        <f t="shared" si="127"/>
        <v>0</v>
      </c>
      <c r="W235" s="113">
        <f t="shared" si="128"/>
        <v>0</v>
      </c>
      <c r="X235" s="118">
        <v>2011</v>
      </c>
      <c r="Y235" s="18" t="s">
        <v>66</v>
      </c>
    </row>
    <row r="236" ht="15.75" customHeight="1" spans="1:25">
      <c r="A236" s="234">
        <v>7424</v>
      </c>
      <c r="B236" s="208" t="s">
        <v>461</v>
      </c>
      <c r="C236" s="207" t="s">
        <v>23</v>
      </c>
      <c r="D236" s="209" t="s">
        <v>380</v>
      </c>
      <c r="E236" s="210" t="s">
        <v>454</v>
      </c>
      <c r="F236" s="235" t="s">
        <v>190</v>
      </c>
      <c r="G236" s="284">
        <v>39873</v>
      </c>
      <c r="H236" s="237">
        <v>43063</v>
      </c>
      <c r="L236" s="244"/>
      <c r="M236" s="245"/>
      <c r="N236" s="244"/>
      <c r="P236" s="246">
        <f t="shared" si="122"/>
        <v>0</v>
      </c>
      <c r="Q236" s="246">
        <f t="shared" si="123"/>
        <v>0</v>
      </c>
      <c r="R236" s="210">
        <v>768</v>
      </c>
      <c r="S236" s="220">
        <f t="shared" si="124"/>
        <v>330</v>
      </c>
      <c r="T236" s="113">
        <f t="shared" si="125"/>
        <v>0</v>
      </c>
      <c r="U236" s="113">
        <f t="shared" si="126"/>
        <v>0</v>
      </c>
      <c r="V236" s="113">
        <f t="shared" si="127"/>
        <v>0</v>
      </c>
      <c r="W236" s="113">
        <f t="shared" si="128"/>
        <v>0</v>
      </c>
      <c r="X236" s="118">
        <v>2009</v>
      </c>
      <c r="Y236" s="18" t="s">
        <v>66</v>
      </c>
    </row>
    <row r="237" ht="15.75" customHeight="1" spans="1:25">
      <c r="A237" s="234">
        <v>7425</v>
      </c>
      <c r="B237" s="208" t="s">
        <v>462</v>
      </c>
      <c r="C237" s="207" t="s">
        <v>23</v>
      </c>
      <c r="D237" s="209" t="s">
        <v>380</v>
      </c>
      <c r="E237" s="210" t="s">
        <v>454</v>
      </c>
      <c r="F237" s="235" t="s">
        <v>190</v>
      </c>
      <c r="G237" s="284">
        <v>38899</v>
      </c>
      <c r="H237" s="237">
        <v>43063</v>
      </c>
      <c r="L237" s="244"/>
      <c r="M237" s="245"/>
      <c r="N237" s="244"/>
      <c r="P237" s="246">
        <f t="shared" si="122"/>
        <v>0</v>
      </c>
      <c r="Q237" s="246">
        <f t="shared" si="123"/>
        <v>0</v>
      </c>
      <c r="R237" s="210">
        <v>768</v>
      </c>
      <c r="S237" s="220">
        <f t="shared" si="124"/>
        <v>330</v>
      </c>
      <c r="T237" s="113">
        <f t="shared" si="125"/>
        <v>0</v>
      </c>
      <c r="U237" s="113">
        <f t="shared" si="126"/>
        <v>0</v>
      </c>
      <c r="V237" s="113">
        <f t="shared" si="127"/>
        <v>0</v>
      </c>
      <c r="W237" s="113">
        <f t="shared" si="128"/>
        <v>0</v>
      </c>
      <c r="X237" s="118">
        <v>2006</v>
      </c>
      <c r="Y237" s="18" t="s">
        <v>66</v>
      </c>
    </row>
    <row r="238" ht="15.75" customHeight="1" spans="1:25">
      <c r="A238" s="234">
        <v>7426</v>
      </c>
      <c r="B238" s="208" t="s">
        <v>463</v>
      </c>
      <c r="C238" s="207" t="s">
        <v>23</v>
      </c>
      <c r="D238" s="209" t="s">
        <v>380</v>
      </c>
      <c r="E238" s="210" t="s">
        <v>454</v>
      </c>
      <c r="F238" s="235" t="s">
        <v>190</v>
      </c>
      <c r="G238" s="284">
        <v>42628</v>
      </c>
      <c r="H238" s="237">
        <v>43063</v>
      </c>
      <c r="L238" s="244"/>
      <c r="M238" s="245"/>
      <c r="N238" s="244"/>
      <c r="P238" s="246">
        <f t="shared" si="122"/>
        <v>0</v>
      </c>
      <c r="Q238" s="246">
        <f t="shared" si="123"/>
        <v>0</v>
      </c>
      <c r="R238" s="210">
        <v>768</v>
      </c>
      <c r="S238" s="220">
        <f t="shared" si="124"/>
        <v>330</v>
      </c>
      <c r="T238" s="113">
        <f t="shared" si="125"/>
        <v>0</v>
      </c>
      <c r="U238" s="113">
        <f t="shared" si="126"/>
        <v>0</v>
      </c>
      <c r="V238" s="113">
        <f t="shared" si="127"/>
        <v>0</v>
      </c>
      <c r="W238" s="113">
        <f t="shared" si="128"/>
        <v>0</v>
      </c>
      <c r="X238" s="118">
        <v>2016</v>
      </c>
      <c r="Y238" s="18" t="s">
        <v>82</v>
      </c>
    </row>
    <row r="239" ht="15.75" customHeight="1" spans="1:25">
      <c r="A239" s="234">
        <v>7431</v>
      </c>
      <c r="B239" s="208" t="s">
        <v>464</v>
      </c>
      <c r="C239" s="207" t="s">
        <v>17</v>
      </c>
      <c r="D239" s="209" t="s">
        <v>64</v>
      </c>
      <c r="F239" s="235" t="s">
        <v>65</v>
      </c>
      <c r="G239" s="236">
        <v>43069</v>
      </c>
      <c r="H239" s="237">
        <v>43069</v>
      </c>
      <c r="L239" s="244"/>
      <c r="M239" s="245"/>
      <c r="N239" s="244"/>
      <c r="P239" s="246">
        <f t="shared" si="122"/>
        <v>0</v>
      </c>
      <c r="Q239" s="246">
        <f t="shared" si="123"/>
        <v>0</v>
      </c>
      <c r="R239" s="210">
        <v>762</v>
      </c>
      <c r="S239" s="220">
        <f t="shared" si="124"/>
        <v>330</v>
      </c>
      <c r="T239" s="113">
        <f t="shared" si="125"/>
        <v>0</v>
      </c>
      <c r="U239" s="113">
        <f t="shared" si="126"/>
        <v>0</v>
      </c>
      <c r="V239" s="113">
        <f t="shared" si="127"/>
        <v>0</v>
      </c>
      <c r="W239" s="113">
        <f t="shared" si="128"/>
        <v>0</v>
      </c>
      <c r="X239" s="118">
        <v>2017</v>
      </c>
      <c r="Y239" s="18" t="s">
        <v>83</v>
      </c>
    </row>
    <row r="240" ht="15.75" customHeight="1" spans="1:25">
      <c r="A240" s="234">
        <v>7434</v>
      </c>
      <c r="B240" s="208" t="s">
        <v>465</v>
      </c>
      <c r="C240" s="207" t="s">
        <v>33</v>
      </c>
      <c r="D240" s="209" t="s">
        <v>64</v>
      </c>
      <c r="F240" s="235" t="s">
        <v>65</v>
      </c>
      <c r="G240" s="236">
        <v>43069</v>
      </c>
      <c r="H240" s="237">
        <v>43069</v>
      </c>
      <c r="L240" s="244"/>
      <c r="M240" s="245"/>
      <c r="N240" s="244"/>
      <c r="P240" s="246">
        <f t="shared" si="122"/>
        <v>0</v>
      </c>
      <c r="Q240" s="246">
        <f t="shared" si="123"/>
        <v>0</v>
      </c>
      <c r="R240" s="210">
        <v>762</v>
      </c>
      <c r="S240" s="220">
        <f t="shared" si="124"/>
        <v>330</v>
      </c>
      <c r="T240" s="113">
        <f t="shared" si="125"/>
        <v>0</v>
      </c>
      <c r="U240" s="113">
        <f t="shared" si="126"/>
        <v>0</v>
      </c>
      <c r="V240" s="113">
        <f t="shared" si="127"/>
        <v>0</v>
      </c>
      <c r="W240" s="113">
        <f t="shared" si="128"/>
        <v>0</v>
      </c>
      <c r="X240" s="118">
        <v>2017</v>
      </c>
      <c r="Y240" s="18" t="s">
        <v>83</v>
      </c>
    </row>
    <row r="241" ht="15.75" customHeight="1" spans="1:25">
      <c r="A241" s="234">
        <v>7435</v>
      </c>
      <c r="B241" s="208" t="s">
        <v>466</v>
      </c>
      <c r="C241" s="207" t="s">
        <v>33</v>
      </c>
      <c r="D241" s="209" t="s">
        <v>64</v>
      </c>
      <c r="F241" s="235" t="s">
        <v>65</v>
      </c>
      <c r="G241" s="236">
        <v>43064</v>
      </c>
      <c r="H241" s="237">
        <v>43064</v>
      </c>
      <c r="L241" s="244"/>
      <c r="M241" s="245"/>
      <c r="N241" s="244"/>
      <c r="P241" s="246">
        <f t="shared" si="122"/>
        <v>0</v>
      </c>
      <c r="Q241" s="246">
        <f t="shared" si="123"/>
        <v>0</v>
      </c>
      <c r="R241" s="210">
        <v>767</v>
      </c>
      <c r="S241" s="220">
        <f t="shared" si="124"/>
        <v>330</v>
      </c>
      <c r="T241" s="113">
        <f t="shared" si="125"/>
        <v>0</v>
      </c>
      <c r="U241" s="113">
        <f t="shared" si="126"/>
        <v>0</v>
      </c>
      <c r="V241" s="113">
        <f t="shared" si="127"/>
        <v>0</v>
      </c>
      <c r="W241" s="113">
        <f t="shared" si="128"/>
        <v>0</v>
      </c>
      <c r="X241" s="118">
        <v>2017</v>
      </c>
      <c r="Y241" s="18" t="s">
        <v>83</v>
      </c>
    </row>
    <row r="242" ht="15.75" customHeight="1" spans="1:25">
      <c r="A242" s="234">
        <v>7445</v>
      </c>
      <c r="B242" s="208" t="s">
        <v>467</v>
      </c>
      <c r="C242" s="207" t="s">
        <v>21</v>
      </c>
      <c r="D242" s="209" t="s">
        <v>380</v>
      </c>
      <c r="E242" s="210" t="s">
        <v>468</v>
      </c>
      <c r="F242" s="235" t="s">
        <v>153</v>
      </c>
      <c r="G242" s="284">
        <v>38061</v>
      </c>
      <c r="H242" s="237">
        <v>43095</v>
      </c>
      <c r="L242" s="244"/>
      <c r="M242" s="245"/>
      <c r="N242" s="244"/>
      <c r="P242" s="246">
        <f t="shared" si="122"/>
        <v>0</v>
      </c>
      <c r="Q242" s="246">
        <f t="shared" si="123"/>
        <v>0</v>
      </c>
      <c r="R242" s="210">
        <v>736</v>
      </c>
      <c r="S242" s="220">
        <f t="shared" si="124"/>
        <v>330</v>
      </c>
      <c r="T242" s="113">
        <f t="shared" si="125"/>
        <v>0</v>
      </c>
      <c r="U242" s="113">
        <f t="shared" si="126"/>
        <v>0</v>
      </c>
      <c r="V242" s="113">
        <f t="shared" si="127"/>
        <v>0</v>
      </c>
      <c r="W242" s="113">
        <f t="shared" si="128"/>
        <v>0</v>
      </c>
      <c r="X242" s="118">
        <v>2004</v>
      </c>
      <c r="Y242" s="18" t="s">
        <v>66</v>
      </c>
    </row>
    <row r="243" ht="15.75" customHeight="1" spans="1:25">
      <c r="A243" s="234">
        <v>7455</v>
      </c>
      <c r="B243" s="208" t="s">
        <v>469</v>
      </c>
      <c r="C243" s="207" t="s">
        <v>27</v>
      </c>
      <c r="D243" s="209" t="s">
        <v>64</v>
      </c>
      <c r="F243" s="235" t="s">
        <v>204</v>
      </c>
      <c r="G243" s="236">
        <v>43057</v>
      </c>
      <c r="H243" s="237">
        <v>43057</v>
      </c>
      <c r="L243" s="244"/>
      <c r="M243" s="245"/>
      <c r="N243" s="244"/>
      <c r="P243" s="246">
        <f t="shared" si="122"/>
        <v>0</v>
      </c>
      <c r="Q243" s="246">
        <f t="shared" si="123"/>
        <v>0</v>
      </c>
      <c r="R243" s="210">
        <v>774</v>
      </c>
      <c r="S243" s="220">
        <f t="shared" si="124"/>
        <v>330</v>
      </c>
      <c r="T243" s="113">
        <f t="shared" si="125"/>
        <v>0</v>
      </c>
      <c r="U243" s="113">
        <f t="shared" si="126"/>
        <v>0</v>
      </c>
      <c r="V243" s="113">
        <f t="shared" si="127"/>
        <v>0</v>
      </c>
      <c r="W243" s="113">
        <f t="shared" si="128"/>
        <v>0</v>
      </c>
      <c r="X243" s="118">
        <v>2017</v>
      </c>
      <c r="Y243" s="18" t="s">
        <v>83</v>
      </c>
    </row>
    <row r="244" ht="15.75" customHeight="1" spans="1:25">
      <c r="A244" s="234">
        <v>7456</v>
      </c>
      <c r="B244" s="208" t="s">
        <v>470</v>
      </c>
      <c r="C244" s="207" t="s">
        <v>27</v>
      </c>
      <c r="D244" s="209" t="s">
        <v>64</v>
      </c>
      <c r="F244" s="235" t="s">
        <v>204</v>
      </c>
      <c r="G244" s="236">
        <v>43078</v>
      </c>
      <c r="H244" s="237">
        <v>43078</v>
      </c>
      <c r="L244" s="244"/>
      <c r="M244" s="245"/>
      <c r="N244" s="244"/>
      <c r="P244" s="246">
        <f t="shared" si="122"/>
        <v>0</v>
      </c>
      <c r="Q244" s="246">
        <f t="shared" si="123"/>
        <v>0</v>
      </c>
      <c r="R244" s="210">
        <v>753</v>
      </c>
      <c r="S244" s="220">
        <f t="shared" si="124"/>
        <v>330</v>
      </c>
      <c r="T244" s="113">
        <f t="shared" si="125"/>
        <v>0</v>
      </c>
      <c r="U244" s="113">
        <f t="shared" si="126"/>
        <v>0</v>
      </c>
      <c r="V244" s="113">
        <f t="shared" si="127"/>
        <v>0</v>
      </c>
      <c r="W244" s="113">
        <f t="shared" si="128"/>
        <v>0</v>
      </c>
      <c r="X244" s="118">
        <v>2017</v>
      </c>
      <c r="Y244" s="18" t="s">
        <v>83</v>
      </c>
    </row>
    <row r="245" ht="15.75" customHeight="1" spans="1:25">
      <c r="A245" s="234">
        <v>7462</v>
      </c>
      <c r="B245" s="208" t="s">
        <v>471</v>
      </c>
      <c r="C245" s="207" t="s">
        <v>27</v>
      </c>
      <c r="D245" s="209" t="s">
        <v>64</v>
      </c>
      <c r="F245" s="235" t="s">
        <v>65</v>
      </c>
      <c r="G245" s="236">
        <v>43096</v>
      </c>
      <c r="H245" s="237">
        <v>43096</v>
      </c>
      <c r="L245" s="244"/>
      <c r="M245" s="245"/>
      <c r="N245" s="244"/>
      <c r="P245" s="246">
        <f t="shared" si="122"/>
        <v>0</v>
      </c>
      <c r="Q245" s="246">
        <f t="shared" si="123"/>
        <v>0</v>
      </c>
      <c r="R245" s="210">
        <v>735</v>
      </c>
      <c r="S245" s="220">
        <f t="shared" si="124"/>
        <v>330</v>
      </c>
      <c r="T245" s="113">
        <f t="shared" si="125"/>
        <v>0</v>
      </c>
      <c r="U245" s="113">
        <f t="shared" si="126"/>
        <v>0</v>
      </c>
      <c r="V245" s="113">
        <f t="shared" si="127"/>
        <v>0</v>
      </c>
      <c r="W245" s="113">
        <f t="shared" si="128"/>
        <v>0</v>
      </c>
      <c r="X245" s="118">
        <v>2017</v>
      </c>
      <c r="Y245" s="18" t="s">
        <v>83</v>
      </c>
    </row>
    <row r="246" ht="15.75" customHeight="1" spans="1:25">
      <c r="A246" s="234">
        <v>7468</v>
      </c>
      <c r="B246" s="208" t="s">
        <v>472</v>
      </c>
      <c r="C246" s="207" t="s">
        <v>17</v>
      </c>
      <c r="D246" s="209" t="s">
        <v>64</v>
      </c>
      <c r="F246" s="235" t="s">
        <v>65</v>
      </c>
      <c r="G246" s="236">
        <v>43099</v>
      </c>
      <c r="H246" s="237">
        <v>43099</v>
      </c>
      <c r="L246" s="244"/>
      <c r="M246" s="245"/>
      <c r="N246" s="244"/>
      <c r="P246" s="246">
        <f t="shared" si="122"/>
        <v>0</v>
      </c>
      <c r="Q246" s="246">
        <f t="shared" si="123"/>
        <v>0</v>
      </c>
      <c r="R246" s="210">
        <v>732</v>
      </c>
      <c r="S246" s="220">
        <f t="shared" si="124"/>
        <v>330</v>
      </c>
      <c r="T246" s="113">
        <f t="shared" si="125"/>
        <v>0</v>
      </c>
      <c r="U246" s="113">
        <f t="shared" si="126"/>
        <v>0</v>
      </c>
      <c r="V246" s="113">
        <f t="shared" si="127"/>
        <v>0</v>
      </c>
      <c r="W246" s="113">
        <f t="shared" si="128"/>
        <v>0</v>
      </c>
      <c r="X246" s="118">
        <v>2017</v>
      </c>
      <c r="Y246" s="18" t="s">
        <v>83</v>
      </c>
    </row>
    <row r="247" ht="15.75" customHeight="1" spans="1:25">
      <c r="A247" s="234">
        <v>7469</v>
      </c>
      <c r="B247" s="208" t="s">
        <v>473</v>
      </c>
      <c r="C247" s="207" t="s">
        <v>17</v>
      </c>
      <c r="D247" s="209" t="s">
        <v>64</v>
      </c>
      <c r="F247" s="235" t="s">
        <v>65</v>
      </c>
      <c r="G247" s="236">
        <v>43099</v>
      </c>
      <c r="H247" s="237">
        <v>43099</v>
      </c>
      <c r="L247" s="244"/>
      <c r="M247" s="245"/>
      <c r="N247" s="244"/>
      <c r="P247" s="246">
        <f t="shared" si="122"/>
        <v>0</v>
      </c>
      <c r="Q247" s="246">
        <f t="shared" si="123"/>
        <v>0</v>
      </c>
      <c r="R247" s="210">
        <v>732</v>
      </c>
      <c r="S247" s="220">
        <f t="shared" si="124"/>
        <v>330</v>
      </c>
      <c r="T247" s="113">
        <f t="shared" si="125"/>
        <v>0</v>
      </c>
      <c r="U247" s="113">
        <f t="shared" si="126"/>
        <v>0</v>
      </c>
      <c r="V247" s="113">
        <f t="shared" si="127"/>
        <v>0</v>
      </c>
      <c r="W247" s="113">
        <f t="shared" si="128"/>
        <v>0</v>
      </c>
      <c r="X247" s="118">
        <v>2017</v>
      </c>
      <c r="Y247" s="18" t="s">
        <v>83</v>
      </c>
    </row>
    <row r="248" ht="15.75" customHeight="1" spans="1:25">
      <c r="A248" s="234">
        <v>7470</v>
      </c>
      <c r="B248" s="208" t="s">
        <v>474</v>
      </c>
      <c r="C248" s="207" t="s">
        <v>17</v>
      </c>
      <c r="D248" s="209" t="s">
        <v>64</v>
      </c>
      <c r="F248" s="235" t="s">
        <v>65</v>
      </c>
      <c r="G248" s="236">
        <v>43099</v>
      </c>
      <c r="H248" s="237">
        <v>43099</v>
      </c>
      <c r="L248" s="244"/>
      <c r="M248" s="245"/>
      <c r="N248" s="244"/>
      <c r="P248" s="246">
        <f t="shared" si="122"/>
        <v>0</v>
      </c>
      <c r="Q248" s="246">
        <f t="shared" si="123"/>
        <v>0</v>
      </c>
      <c r="R248" s="210">
        <v>732</v>
      </c>
      <c r="S248" s="220">
        <f t="shared" si="124"/>
        <v>330</v>
      </c>
      <c r="T248" s="113">
        <f t="shared" si="125"/>
        <v>0</v>
      </c>
      <c r="U248" s="113">
        <f t="shared" si="126"/>
        <v>0</v>
      </c>
      <c r="V248" s="113">
        <f t="shared" si="127"/>
        <v>0</v>
      </c>
      <c r="W248" s="113">
        <f t="shared" si="128"/>
        <v>0</v>
      </c>
      <c r="X248" s="118">
        <v>2017</v>
      </c>
      <c r="Y248" s="18" t="s">
        <v>83</v>
      </c>
    </row>
    <row r="249" ht="15.75" customHeight="1" spans="1:25">
      <c r="A249" s="234">
        <v>7472</v>
      </c>
      <c r="B249" s="208" t="s">
        <v>475</v>
      </c>
      <c r="C249" s="207" t="s">
        <v>19</v>
      </c>
      <c r="D249" s="209" t="s">
        <v>64</v>
      </c>
      <c r="F249" s="235" t="s">
        <v>65</v>
      </c>
      <c r="G249" s="236">
        <v>43092</v>
      </c>
      <c r="H249" s="237">
        <v>43092</v>
      </c>
      <c r="L249" s="244"/>
      <c r="M249" s="245"/>
      <c r="N249" s="244"/>
      <c r="P249" s="246">
        <f t="shared" si="122"/>
        <v>0</v>
      </c>
      <c r="Q249" s="246">
        <f t="shared" si="123"/>
        <v>0</v>
      </c>
      <c r="R249" s="210">
        <v>739</v>
      </c>
      <c r="S249" s="220">
        <f t="shared" si="124"/>
        <v>330</v>
      </c>
      <c r="T249" s="113">
        <f t="shared" si="125"/>
        <v>0</v>
      </c>
      <c r="U249" s="113">
        <f t="shared" si="126"/>
        <v>0</v>
      </c>
      <c r="V249" s="113">
        <f t="shared" si="127"/>
        <v>0</v>
      </c>
      <c r="W249" s="113">
        <f t="shared" si="128"/>
        <v>0</v>
      </c>
      <c r="X249" s="118">
        <v>2017</v>
      </c>
      <c r="Y249" s="18" t="s">
        <v>83</v>
      </c>
    </row>
    <row r="250" ht="15.75" customHeight="1" spans="1:25">
      <c r="A250" s="234">
        <v>7476</v>
      </c>
      <c r="B250" s="208" t="s">
        <v>476</v>
      </c>
      <c r="C250" s="207" t="s">
        <v>27</v>
      </c>
      <c r="D250" s="209" t="s">
        <v>64</v>
      </c>
      <c r="F250" s="235" t="s">
        <v>204</v>
      </c>
      <c r="G250" s="236">
        <v>43088</v>
      </c>
      <c r="H250" s="237">
        <v>43088</v>
      </c>
      <c r="L250" s="244"/>
      <c r="M250" s="245"/>
      <c r="N250" s="244"/>
      <c r="P250" s="246">
        <f t="shared" si="122"/>
        <v>0</v>
      </c>
      <c r="Q250" s="246">
        <f t="shared" si="123"/>
        <v>0</v>
      </c>
      <c r="R250" s="210">
        <v>743</v>
      </c>
      <c r="S250" s="220">
        <f t="shared" si="124"/>
        <v>330</v>
      </c>
      <c r="T250" s="113">
        <f t="shared" si="125"/>
        <v>0</v>
      </c>
      <c r="U250" s="113">
        <f t="shared" si="126"/>
        <v>0</v>
      </c>
      <c r="V250" s="113">
        <f t="shared" si="127"/>
        <v>0</v>
      </c>
      <c r="W250" s="113">
        <f t="shared" si="128"/>
        <v>0</v>
      </c>
      <c r="X250" s="118">
        <v>2017</v>
      </c>
      <c r="Y250" s="18" t="s">
        <v>83</v>
      </c>
    </row>
    <row r="251" ht="15.75" customHeight="1" spans="1:25">
      <c r="A251" s="234">
        <v>7477</v>
      </c>
      <c r="B251" s="208" t="s">
        <v>477</v>
      </c>
      <c r="C251" s="207" t="s">
        <v>27</v>
      </c>
      <c r="D251" s="209" t="s">
        <v>64</v>
      </c>
      <c r="F251" s="235" t="s">
        <v>65</v>
      </c>
      <c r="G251" s="236">
        <v>43190</v>
      </c>
      <c r="H251" s="237">
        <v>43190</v>
      </c>
      <c r="L251" s="244"/>
      <c r="M251" s="245"/>
      <c r="N251" s="244"/>
      <c r="P251" s="246">
        <f t="shared" si="122"/>
        <v>0</v>
      </c>
      <c r="Q251" s="246">
        <f t="shared" si="123"/>
        <v>0</v>
      </c>
      <c r="R251" s="210">
        <v>641</v>
      </c>
      <c r="S251" s="220">
        <f t="shared" si="124"/>
        <v>330</v>
      </c>
      <c r="T251" s="113">
        <f t="shared" si="125"/>
        <v>0</v>
      </c>
      <c r="U251" s="113">
        <f t="shared" si="126"/>
        <v>0</v>
      </c>
      <c r="V251" s="113">
        <f t="shared" si="127"/>
        <v>0</v>
      </c>
      <c r="W251" s="113">
        <f t="shared" si="128"/>
        <v>0</v>
      </c>
      <c r="X251" s="118">
        <v>2018</v>
      </c>
      <c r="Y251" s="18" t="s">
        <v>84</v>
      </c>
    </row>
    <row r="252" ht="15.75" customHeight="1" spans="1:25">
      <c r="A252" s="234">
        <v>7478</v>
      </c>
      <c r="B252" s="208" t="s">
        <v>478</v>
      </c>
      <c r="C252" s="207" t="s">
        <v>27</v>
      </c>
      <c r="D252" s="209" t="s">
        <v>64</v>
      </c>
      <c r="F252" s="235" t="s">
        <v>204</v>
      </c>
      <c r="G252" s="236">
        <v>43069</v>
      </c>
      <c r="H252" s="237">
        <v>43069</v>
      </c>
      <c r="L252" s="244"/>
      <c r="M252" s="245"/>
      <c r="N252" s="244"/>
      <c r="P252" s="246">
        <f t="shared" si="122"/>
        <v>0</v>
      </c>
      <c r="Q252" s="246">
        <f t="shared" si="123"/>
        <v>0</v>
      </c>
      <c r="R252" s="210">
        <v>762</v>
      </c>
      <c r="S252" s="220">
        <f t="shared" si="124"/>
        <v>330</v>
      </c>
      <c r="T252" s="113">
        <f t="shared" si="125"/>
        <v>0</v>
      </c>
      <c r="U252" s="113">
        <f t="shared" si="126"/>
        <v>0</v>
      </c>
      <c r="V252" s="113">
        <f t="shared" si="127"/>
        <v>0</v>
      </c>
      <c r="W252" s="113">
        <f t="shared" si="128"/>
        <v>0</v>
      </c>
      <c r="X252" s="118">
        <v>2017</v>
      </c>
      <c r="Y252" s="18" t="s">
        <v>83</v>
      </c>
    </row>
    <row r="253" ht="15.75" customHeight="1" spans="1:25">
      <c r="A253" s="234">
        <v>7479</v>
      </c>
      <c r="B253" s="208" t="s">
        <v>479</v>
      </c>
      <c r="C253" s="207" t="s">
        <v>27</v>
      </c>
      <c r="D253" s="209" t="s">
        <v>64</v>
      </c>
      <c r="F253" s="235" t="s">
        <v>204</v>
      </c>
      <c r="G253" s="236">
        <v>43085</v>
      </c>
      <c r="H253" s="237">
        <v>43085</v>
      </c>
      <c r="L253" s="244"/>
      <c r="M253" s="245"/>
      <c r="N253" s="244"/>
      <c r="P253" s="246">
        <f t="shared" si="122"/>
        <v>0</v>
      </c>
      <c r="Q253" s="246">
        <f t="shared" si="123"/>
        <v>0</v>
      </c>
      <c r="R253" s="210">
        <v>746</v>
      </c>
      <c r="S253" s="220">
        <f t="shared" si="124"/>
        <v>330</v>
      </c>
      <c r="T253" s="113">
        <f t="shared" si="125"/>
        <v>0</v>
      </c>
      <c r="U253" s="113">
        <f t="shared" si="126"/>
        <v>0</v>
      </c>
      <c r="V253" s="113">
        <f t="shared" si="127"/>
        <v>0</v>
      </c>
      <c r="W253" s="113">
        <f t="shared" si="128"/>
        <v>0</v>
      </c>
      <c r="X253" s="118">
        <v>2017</v>
      </c>
      <c r="Y253" s="18" t="s">
        <v>83</v>
      </c>
    </row>
    <row r="254" ht="15.75" customHeight="1" spans="1:25">
      <c r="A254" s="234">
        <v>7500</v>
      </c>
      <c r="B254" s="208" t="s">
        <v>480</v>
      </c>
      <c r="C254" s="207" t="s">
        <v>29</v>
      </c>
      <c r="D254" s="209" t="s">
        <v>64</v>
      </c>
      <c r="F254" s="235" t="s">
        <v>65</v>
      </c>
      <c r="G254" s="236">
        <v>43097</v>
      </c>
      <c r="H254" s="237">
        <v>43097</v>
      </c>
      <c r="L254" s="244"/>
      <c r="M254" s="245"/>
      <c r="N254" s="244"/>
      <c r="P254" s="246">
        <f t="shared" si="122"/>
        <v>0</v>
      </c>
      <c r="Q254" s="246">
        <f t="shared" si="123"/>
        <v>0</v>
      </c>
      <c r="R254" s="210">
        <v>734</v>
      </c>
      <c r="S254" s="220">
        <f t="shared" si="124"/>
        <v>330</v>
      </c>
      <c r="T254" s="113">
        <f t="shared" si="125"/>
        <v>0</v>
      </c>
      <c r="U254" s="113">
        <f t="shared" si="126"/>
        <v>0</v>
      </c>
      <c r="V254" s="113">
        <f t="shared" si="127"/>
        <v>0</v>
      </c>
      <c r="W254" s="113">
        <f t="shared" si="128"/>
        <v>0</v>
      </c>
      <c r="X254" s="118">
        <v>2017</v>
      </c>
      <c r="Y254" s="18" t="s">
        <v>83</v>
      </c>
    </row>
    <row r="255" ht="15.75" customHeight="1" spans="1:25">
      <c r="A255" s="234">
        <v>7509</v>
      </c>
      <c r="B255" s="208" t="s">
        <v>481</v>
      </c>
      <c r="C255" s="207" t="s">
        <v>25</v>
      </c>
      <c r="D255" s="209" t="s">
        <v>64</v>
      </c>
      <c r="F255" s="235" t="s">
        <v>207</v>
      </c>
      <c r="G255" s="236">
        <v>43099</v>
      </c>
      <c r="H255" s="237">
        <v>43099</v>
      </c>
      <c r="L255" s="244"/>
      <c r="M255" s="245"/>
      <c r="N255" s="244"/>
      <c r="P255" s="246">
        <f t="shared" si="122"/>
        <v>0</v>
      </c>
      <c r="Q255" s="246">
        <f t="shared" si="123"/>
        <v>0</v>
      </c>
      <c r="R255" s="210">
        <v>732</v>
      </c>
      <c r="S255" s="220">
        <f t="shared" si="124"/>
        <v>330</v>
      </c>
      <c r="T255" s="113">
        <f t="shared" si="125"/>
        <v>0</v>
      </c>
      <c r="U255" s="113">
        <f t="shared" si="126"/>
        <v>0</v>
      </c>
      <c r="V255" s="113">
        <f t="shared" si="127"/>
        <v>0</v>
      </c>
      <c r="W255" s="113">
        <f t="shared" si="128"/>
        <v>0</v>
      </c>
      <c r="X255" s="118">
        <v>2017</v>
      </c>
      <c r="Y255" s="18" t="s">
        <v>83</v>
      </c>
    </row>
    <row r="256" ht="15.75" customHeight="1" spans="1:25">
      <c r="A256" s="234">
        <v>7510</v>
      </c>
      <c r="B256" s="208" t="s">
        <v>482</v>
      </c>
      <c r="C256" s="207" t="s">
        <v>27</v>
      </c>
      <c r="D256" s="209" t="s">
        <v>64</v>
      </c>
      <c r="F256" s="235" t="s">
        <v>204</v>
      </c>
      <c r="G256" s="236">
        <v>43120</v>
      </c>
      <c r="H256" s="237">
        <v>43120</v>
      </c>
      <c r="L256" s="244"/>
      <c r="M256" s="245"/>
      <c r="N256" s="244"/>
      <c r="P256" s="246">
        <f t="shared" si="122"/>
        <v>0</v>
      </c>
      <c r="Q256" s="246">
        <f t="shared" si="123"/>
        <v>0</v>
      </c>
      <c r="R256" s="210">
        <v>711</v>
      </c>
      <c r="S256" s="220">
        <f t="shared" si="124"/>
        <v>330</v>
      </c>
      <c r="T256" s="113">
        <f t="shared" si="125"/>
        <v>0</v>
      </c>
      <c r="U256" s="113">
        <f t="shared" si="126"/>
        <v>0</v>
      </c>
      <c r="V256" s="113">
        <f t="shared" si="127"/>
        <v>0</v>
      </c>
      <c r="W256" s="113">
        <f t="shared" si="128"/>
        <v>0</v>
      </c>
      <c r="X256" s="118">
        <v>2018</v>
      </c>
      <c r="Y256" s="18" t="s">
        <v>84</v>
      </c>
    </row>
    <row r="257" ht="15.75" customHeight="1" spans="1:25">
      <c r="A257" s="234">
        <v>7513</v>
      </c>
      <c r="B257" s="208" t="s">
        <v>483</v>
      </c>
      <c r="C257" s="207" t="s">
        <v>27</v>
      </c>
      <c r="D257" s="209" t="s">
        <v>64</v>
      </c>
      <c r="F257" s="235" t="s">
        <v>204</v>
      </c>
      <c r="G257" s="236">
        <v>43092</v>
      </c>
      <c r="H257" s="237">
        <v>43092</v>
      </c>
      <c r="L257" s="244"/>
      <c r="M257" s="245"/>
      <c r="N257" s="244"/>
      <c r="P257" s="246">
        <f t="shared" si="122"/>
        <v>0</v>
      </c>
      <c r="Q257" s="246">
        <f t="shared" si="123"/>
        <v>0</v>
      </c>
      <c r="R257" s="210">
        <v>739</v>
      </c>
      <c r="S257" s="220">
        <f t="shared" si="124"/>
        <v>330</v>
      </c>
      <c r="T257" s="113">
        <f t="shared" si="125"/>
        <v>0</v>
      </c>
      <c r="U257" s="113">
        <f t="shared" si="126"/>
        <v>0</v>
      </c>
      <c r="V257" s="113">
        <f t="shared" si="127"/>
        <v>0</v>
      </c>
      <c r="W257" s="113">
        <f t="shared" si="128"/>
        <v>0</v>
      </c>
      <c r="X257" s="118">
        <v>2017</v>
      </c>
      <c r="Y257" s="18" t="s">
        <v>83</v>
      </c>
    </row>
    <row r="258" ht="15.75" customHeight="1" spans="1:25">
      <c r="A258" s="234">
        <v>7514</v>
      </c>
      <c r="B258" s="208" t="s">
        <v>484</v>
      </c>
      <c r="C258" s="207" t="s">
        <v>27</v>
      </c>
      <c r="D258" s="209" t="s">
        <v>64</v>
      </c>
      <c r="F258" s="235" t="s">
        <v>204</v>
      </c>
      <c r="G258" s="236">
        <v>43099</v>
      </c>
      <c r="H258" s="237">
        <v>43099</v>
      </c>
      <c r="L258" s="244"/>
      <c r="M258" s="245"/>
      <c r="N258" s="244"/>
      <c r="P258" s="246">
        <f t="shared" si="122"/>
        <v>0</v>
      </c>
      <c r="Q258" s="246">
        <f t="shared" si="123"/>
        <v>0</v>
      </c>
      <c r="R258" s="210">
        <v>732</v>
      </c>
      <c r="S258" s="220">
        <f t="shared" si="124"/>
        <v>330</v>
      </c>
      <c r="T258" s="113">
        <f t="shared" si="125"/>
        <v>0</v>
      </c>
      <c r="U258" s="113">
        <f t="shared" si="126"/>
        <v>0</v>
      </c>
      <c r="V258" s="113">
        <f t="shared" si="127"/>
        <v>0</v>
      </c>
      <c r="W258" s="113">
        <f t="shared" si="128"/>
        <v>0</v>
      </c>
      <c r="X258" s="118">
        <v>2017</v>
      </c>
      <c r="Y258" s="18" t="s">
        <v>83</v>
      </c>
    </row>
    <row r="259" ht="15.75" customHeight="1" spans="1:25">
      <c r="A259" s="234">
        <v>7523</v>
      </c>
      <c r="B259" s="208" t="s">
        <v>485</v>
      </c>
      <c r="C259" s="207" t="s">
        <v>27</v>
      </c>
      <c r="D259" s="209" t="s">
        <v>64</v>
      </c>
      <c r="F259" s="235" t="s">
        <v>204</v>
      </c>
      <c r="G259" s="236">
        <v>43100</v>
      </c>
      <c r="H259" s="237">
        <v>43100</v>
      </c>
      <c r="L259" s="244"/>
      <c r="M259" s="245"/>
      <c r="N259" s="244"/>
      <c r="P259" s="246">
        <f t="shared" ref="P259:P322" si="129">IFERROR(L259/O259-1,0)</f>
        <v>0</v>
      </c>
      <c r="Q259" s="246">
        <f t="shared" ref="Q259:Q322" si="130">IFERROR(N259/O259-1,0)</f>
        <v>0</v>
      </c>
      <c r="R259" s="210">
        <v>731</v>
      </c>
      <c r="S259" s="220">
        <f t="shared" ref="S259:S322" si="131">MIN(R259-35,365-35)</f>
        <v>330</v>
      </c>
      <c r="T259" s="113">
        <f t="shared" ref="T259:T322" si="132">IFERROR(I259/365,0)</f>
        <v>0</v>
      </c>
      <c r="U259" s="113">
        <f t="shared" ref="U259:U322" si="133">IFERROR(K259/365,0)</f>
        <v>0</v>
      </c>
      <c r="V259" s="113">
        <f t="shared" ref="V259:V322" si="134">L259/S259</f>
        <v>0</v>
      </c>
      <c r="W259" s="113">
        <f t="shared" ref="W259:W322" si="135">N259/S259</f>
        <v>0</v>
      </c>
      <c r="X259" s="118">
        <v>2017</v>
      </c>
      <c r="Y259" s="18" t="s">
        <v>83</v>
      </c>
    </row>
    <row r="260" ht="15.75" customHeight="1" spans="1:25">
      <c r="A260" s="234">
        <v>7525</v>
      </c>
      <c r="B260" s="208" t="s">
        <v>486</v>
      </c>
      <c r="C260" s="207" t="s">
        <v>33</v>
      </c>
      <c r="D260" s="209" t="s">
        <v>64</v>
      </c>
      <c r="F260" s="235" t="s">
        <v>65</v>
      </c>
      <c r="G260" s="236">
        <v>43120</v>
      </c>
      <c r="H260" s="237">
        <v>43120</v>
      </c>
      <c r="L260" s="244"/>
      <c r="M260" s="245"/>
      <c r="N260" s="244"/>
      <c r="P260" s="246">
        <f t="shared" si="129"/>
        <v>0</v>
      </c>
      <c r="Q260" s="246">
        <f t="shared" si="130"/>
        <v>0</v>
      </c>
      <c r="R260" s="210">
        <v>711</v>
      </c>
      <c r="S260" s="220">
        <f t="shared" si="131"/>
        <v>330</v>
      </c>
      <c r="T260" s="113">
        <f t="shared" si="132"/>
        <v>0</v>
      </c>
      <c r="U260" s="113">
        <f t="shared" si="133"/>
        <v>0</v>
      </c>
      <c r="V260" s="113">
        <f t="shared" si="134"/>
        <v>0</v>
      </c>
      <c r="W260" s="113">
        <f t="shared" si="135"/>
        <v>0</v>
      </c>
      <c r="X260" s="118">
        <v>2018</v>
      </c>
      <c r="Y260" s="18" t="s">
        <v>84</v>
      </c>
    </row>
    <row r="261" ht="15.75" customHeight="1" spans="1:25">
      <c r="A261" s="234">
        <v>7531</v>
      </c>
      <c r="B261" s="208" t="s">
        <v>487</v>
      </c>
      <c r="C261" s="207" t="s">
        <v>29</v>
      </c>
      <c r="D261" s="209" t="s">
        <v>488</v>
      </c>
      <c r="E261" s="210" t="s">
        <v>489</v>
      </c>
      <c r="F261" s="235" t="s">
        <v>238</v>
      </c>
      <c r="G261" s="283" t="s">
        <v>490</v>
      </c>
      <c r="H261" s="237">
        <v>43202</v>
      </c>
      <c r="L261" s="244"/>
      <c r="M261" s="245"/>
      <c r="N261" s="244"/>
      <c r="P261" s="246">
        <f t="shared" si="129"/>
        <v>0</v>
      </c>
      <c r="Q261" s="246">
        <f t="shared" si="130"/>
        <v>0</v>
      </c>
      <c r="R261" s="210">
        <v>629</v>
      </c>
      <c r="S261" s="220">
        <f t="shared" si="131"/>
        <v>330</v>
      </c>
      <c r="T261" s="113">
        <f t="shared" si="132"/>
        <v>0</v>
      </c>
      <c r="U261" s="113">
        <f t="shared" si="133"/>
        <v>0</v>
      </c>
      <c r="V261" s="113">
        <f t="shared" si="134"/>
        <v>0</v>
      </c>
      <c r="W261" s="113">
        <f t="shared" si="135"/>
        <v>0</v>
      </c>
      <c r="X261" s="118">
        <v>2012</v>
      </c>
      <c r="Y261" s="18" t="s">
        <v>66</v>
      </c>
    </row>
    <row r="262" ht="15.75" customHeight="1" spans="1:25">
      <c r="A262" s="234">
        <v>7536</v>
      </c>
      <c r="B262" s="208" t="s">
        <v>491</v>
      </c>
      <c r="C262" s="207" t="s">
        <v>29</v>
      </c>
      <c r="D262" s="209" t="s">
        <v>488</v>
      </c>
      <c r="E262" s="210" t="s">
        <v>489</v>
      </c>
      <c r="F262" s="235" t="s">
        <v>238</v>
      </c>
      <c r="G262" s="283" t="s">
        <v>492</v>
      </c>
      <c r="H262" s="237">
        <v>43202</v>
      </c>
      <c r="L262" s="244"/>
      <c r="M262" s="245"/>
      <c r="N262" s="244"/>
      <c r="P262" s="246">
        <f t="shared" si="129"/>
        <v>0</v>
      </c>
      <c r="Q262" s="246">
        <f t="shared" si="130"/>
        <v>0</v>
      </c>
      <c r="R262" s="210">
        <v>629</v>
      </c>
      <c r="S262" s="220">
        <f t="shared" si="131"/>
        <v>330</v>
      </c>
      <c r="T262" s="113">
        <f t="shared" si="132"/>
        <v>0</v>
      </c>
      <c r="U262" s="113">
        <f t="shared" si="133"/>
        <v>0</v>
      </c>
      <c r="V262" s="113">
        <f t="shared" si="134"/>
        <v>0</v>
      </c>
      <c r="W262" s="113">
        <f t="shared" si="135"/>
        <v>0</v>
      </c>
      <c r="X262" s="118">
        <v>2014</v>
      </c>
      <c r="Y262" s="18" t="s">
        <v>66</v>
      </c>
    </row>
    <row r="263" ht="15.75" customHeight="1" spans="1:25">
      <c r="A263" s="234">
        <v>7537</v>
      </c>
      <c r="B263" s="208" t="s">
        <v>493</v>
      </c>
      <c r="C263" s="207" t="s">
        <v>29</v>
      </c>
      <c r="D263" s="209" t="s">
        <v>488</v>
      </c>
      <c r="E263" s="210" t="s">
        <v>489</v>
      </c>
      <c r="F263" s="235" t="s">
        <v>238</v>
      </c>
      <c r="G263" s="283" t="s">
        <v>494</v>
      </c>
      <c r="H263" s="237">
        <v>43202</v>
      </c>
      <c r="L263" s="244"/>
      <c r="M263" s="245"/>
      <c r="N263" s="244"/>
      <c r="P263" s="246">
        <f t="shared" si="129"/>
        <v>0</v>
      </c>
      <c r="Q263" s="246">
        <f t="shared" si="130"/>
        <v>0</v>
      </c>
      <c r="R263" s="210">
        <v>629</v>
      </c>
      <c r="S263" s="220">
        <f t="shared" si="131"/>
        <v>330</v>
      </c>
      <c r="T263" s="113">
        <f t="shared" si="132"/>
        <v>0</v>
      </c>
      <c r="U263" s="113">
        <f t="shared" si="133"/>
        <v>0</v>
      </c>
      <c r="V263" s="113">
        <f t="shared" si="134"/>
        <v>0</v>
      </c>
      <c r="W263" s="113">
        <f t="shared" si="135"/>
        <v>0</v>
      </c>
      <c r="X263" s="118">
        <v>2016</v>
      </c>
      <c r="Y263" s="18" t="s">
        <v>82</v>
      </c>
    </row>
    <row r="264" ht="15.75" customHeight="1" spans="1:25">
      <c r="A264" s="234">
        <v>7541</v>
      </c>
      <c r="B264" s="208" t="s">
        <v>495</v>
      </c>
      <c r="C264" s="207" t="s">
        <v>29</v>
      </c>
      <c r="D264" s="209" t="s">
        <v>488</v>
      </c>
      <c r="E264" s="210" t="s">
        <v>489</v>
      </c>
      <c r="F264" s="235" t="s">
        <v>238</v>
      </c>
      <c r="G264" s="283" t="s">
        <v>494</v>
      </c>
      <c r="H264" s="237">
        <v>43202</v>
      </c>
      <c r="L264" s="244"/>
      <c r="M264" s="245"/>
      <c r="N264" s="244"/>
      <c r="P264" s="246">
        <f t="shared" si="129"/>
        <v>0</v>
      </c>
      <c r="Q264" s="246">
        <f t="shared" si="130"/>
        <v>0</v>
      </c>
      <c r="R264" s="210">
        <v>629</v>
      </c>
      <c r="S264" s="220">
        <f t="shared" si="131"/>
        <v>330</v>
      </c>
      <c r="T264" s="113">
        <f t="shared" si="132"/>
        <v>0</v>
      </c>
      <c r="U264" s="113">
        <f t="shared" si="133"/>
        <v>0</v>
      </c>
      <c r="V264" s="113">
        <f t="shared" si="134"/>
        <v>0</v>
      </c>
      <c r="W264" s="113">
        <f t="shared" si="135"/>
        <v>0</v>
      </c>
      <c r="X264" s="118">
        <v>2016</v>
      </c>
      <c r="Y264" s="18" t="s">
        <v>82</v>
      </c>
    </row>
    <row r="265" ht="15.75" customHeight="1" spans="1:25">
      <c r="A265" s="234">
        <v>7544</v>
      </c>
      <c r="B265" s="208" t="s">
        <v>496</v>
      </c>
      <c r="C265" s="207" t="s">
        <v>29</v>
      </c>
      <c r="D265" s="209" t="s">
        <v>488</v>
      </c>
      <c r="E265" s="210" t="s">
        <v>489</v>
      </c>
      <c r="F265" s="235" t="s">
        <v>238</v>
      </c>
      <c r="G265" s="283" t="s">
        <v>497</v>
      </c>
      <c r="H265" s="237">
        <v>43202</v>
      </c>
      <c r="L265" s="244"/>
      <c r="M265" s="245"/>
      <c r="N265" s="244"/>
      <c r="P265" s="246">
        <f t="shared" si="129"/>
        <v>0</v>
      </c>
      <c r="Q265" s="246">
        <f t="shared" si="130"/>
        <v>0</v>
      </c>
      <c r="R265" s="210">
        <v>629</v>
      </c>
      <c r="S265" s="220">
        <f t="shared" si="131"/>
        <v>330</v>
      </c>
      <c r="T265" s="113">
        <f t="shared" si="132"/>
        <v>0</v>
      </c>
      <c r="U265" s="113">
        <f t="shared" si="133"/>
        <v>0</v>
      </c>
      <c r="V265" s="113">
        <f t="shared" si="134"/>
        <v>0</v>
      </c>
      <c r="W265" s="113">
        <f t="shared" si="135"/>
        <v>0</v>
      </c>
      <c r="X265" s="118">
        <v>2011</v>
      </c>
      <c r="Y265" s="18" t="s">
        <v>66</v>
      </c>
    </row>
    <row r="266" ht="15.75" customHeight="1" spans="1:25">
      <c r="A266" s="234">
        <v>7554</v>
      </c>
      <c r="B266" s="208" t="s">
        <v>498</v>
      </c>
      <c r="C266" s="207" t="s">
        <v>29</v>
      </c>
      <c r="D266" s="209" t="s">
        <v>488</v>
      </c>
      <c r="E266" s="210" t="s">
        <v>489</v>
      </c>
      <c r="F266" s="235" t="s">
        <v>238</v>
      </c>
      <c r="G266" s="283" t="s">
        <v>490</v>
      </c>
      <c r="H266" s="237">
        <v>43202</v>
      </c>
      <c r="L266" s="244"/>
      <c r="M266" s="245"/>
      <c r="N266" s="244"/>
      <c r="P266" s="246">
        <f t="shared" si="129"/>
        <v>0</v>
      </c>
      <c r="Q266" s="246">
        <f t="shared" si="130"/>
        <v>0</v>
      </c>
      <c r="R266" s="210">
        <v>629</v>
      </c>
      <c r="S266" s="220">
        <f t="shared" si="131"/>
        <v>330</v>
      </c>
      <c r="T266" s="113">
        <f t="shared" si="132"/>
        <v>0</v>
      </c>
      <c r="U266" s="113">
        <f t="shared" si="133"/>
        <v>0</v>
      </c>
      <c r="V266" s="113">
        <f t="shared" si="134"/>
        <v>0</v>
      </c>
      <c r="W266" s="113">
        <f t="shared" si="135"/>
        <v>0</v>
      </c>
      <c r="X266" s="118">
        <v>2012</v>
      </c>
      <c r="Y266" s="18" t="s">
        <v>66</v>
      </c>
    </row>
    <row r="267" ht="15.75" customHeight="1" spans="1:25">
      <c r="A267" s="234">
        <v>7555</v>
      </c>
      <c r="B267" s="208" t="s">
        <v>499</v>
      </c>
      <c r="C267" s="207" t="s">
        <v>29</v>
      </c>
      <c r="D267" s="209" t="s">
        <v>488</v>
      </c>
      <c r="E267" s="210" t="s">
        <v>489</v>
      </c>
      <c r="F267" s="235" t="s">
        <v>238</v>
      </c>
      <c r="G267" s="283" t="s">
        <v>500</v>
      </c>
      <c r="H267" s="237">
        <v>43202</v>
      </c>
      <c r="L267" s="244"/>
      <c r="M267" s="245"/>
      <c r="N267" s="244"/>
      <c r="P267" s="246">
        <f t="shared" si="129"/>
        <v>0</v>
      </c>
      <c r="Q267" s="246">
        <f t="shared" si="130"/>
        <v>0</v>
      </c>
      <c r="R267" s="210">
        <v>629</v>
      </c>
      <c r="S267" s="220">
        <f t="shared" si="131"/>
        <v>330</v>
      </c>
      <c r="T267" s="113">
        <f t="shared" si="132"/>
        <v>0</v>
      </c>
      <c r="U267" s="113">
        <f t="shared" si="133"/>
        <v>0</v>
      </c>
      <c r="V267" s="113">
        <f t="shared" si="134"/>
        <v>0</v>
      </c>
      <c r="W267" s="113">
        <f t="shared" si="135"/>
        <v>0</v>
      </c>
      <c r="X267" s="118">
        <v>2009</v>
      </c>
      <c r="Y267" s="18" t="s">
        <v>66</v>
      </c>
    </row>
    <row r="268" ht="15.75" customHeight="1" spans="1:25">
      <c r="A268" s="234">
        <v>7556</v>
      </c>
      <c r="B268" s="208" t="s">
        <v>501</v>
      </c>
      <c r="C268" s="207" t="s">
        <v>29</v>
      </c>
      <c r="D268" s="209" t="s">
        <v>488</v>
      </c>
      <c r="E268" s="210" t="s">
        <v>489</v>
      </c>
      <c r="F268" s="235" t="s">
        <v>238</v>
      </c>
      <c r="G268" s="283" t="s">
        <v>494</v>
      </c>
      <c r="H268" s="237">
        <v>43202</v>
      </c>
      <c r="L268" s="244"/>
      <c r="M268" s="245"/>
      <c r="N268" s="244"/>
      <c r="P268" s="246">
        <f t="shared" si="129"/>
        <v>0</v>
      </c>
      <c r="Q268" s="246">
        <f t="shared" si="130"/>
        <v>0</v>
      </c>
      <c r="R268" s="210">
        <v>629</v>
      </c>
      <c r="S268" s="220">
        <f t="shared" si="131"/>
        <v>330</v>
      </c>
      <c r="T268" s="113">
        <f t="shared" si="132"/>
        <v>0</v>
      </c>
      <c r="U268" s="113">
        <f t="shared" si="133"/>
        <v>0</v>
      </c>
      <c r="V268" s="113">
        <f t="shared" si="134"/>
        <v>0</v>
      </c>
      <c r="W268" s="113">
        <f t="shared" si="135"/>
        <v>0</v>
      </c>
      <c r="X268" s="118">
        <v>2016</v>
      </c>
      <c r="Y268" s="18" t="s">
        <v>82</v>
      </c>
    </row>
    <row r="269" ht="15.75" customHeight="1" spans="1:25">
      <c r="A269" s="234">
        <v>7557</v>
      </c>
      <c r="B269" s="208" t="s">
        <v>502</v>
      </c>
      <c r="C269" s="207" t="s">
        <v>29</v>
      </c>
      <c r="D269" s="209" t="s">
        <v>488</v>
      </c>
      <c r="E269" s="210" t="s">
        <v>489</v>
      </c>
      <c r="F269" s="235" t="s">
        <v>238</v>
      </c>
      <c r="G269" s="283" t="s">
        <v>492</v>
      </c>
      <c r="H269" s="237">
        <v>43202</v>
      </c>
      <c r="L269" s="244"/>
      <c r="M269" s="245"/>
      <c r="N269" s="244"/>
      <c r="P269" s="246">
        <f t="shared" si="129"/>
        <v>0</v>
      </c>
      <c r="Q269" s="246">
        <f t="shared" si="130"/>
        <v>0</v>
      </c>
      <c r="R269" s="210">
        <v>629</v>
      </c>
      <c r="S269" s="220">
        <f t="shared" si="131"/>
        <v>330</v>
      </c>
      <c r="T269" s="113">
        <f t="shared" si="132"/>
        <v>0</v>
      </c>
      <c r="U269" s="113">
        <f t="shared" si="133"/>
        <v>0</v>
      </c>
      <c r="V269" s="113">
        <f t="shared" si="134"/>
        <v>0</v>
      </c>
      <c r="W269" s="113">
        <f t="shared" si="135"/>
        <v>0</v>
      </c>
      <c r="X269" s="118">
        <v>2014</v>
      </c>
      <c r="Y269" s="18" t="s">
        <v>66</v>
      </c>
    </row>
    <row r="270" ht="15.75" customHeight="1" spans="1:25">
      <c r="A270" s="234">
        <v>7558</v>
      </c>
      <c r="B270" s="208" t="s">
        <v>503</v>
      </c>
      <c r="C270" s="207" t="s">
        <v>29</v>
      </c>
      <c r="D270" s="209" t="s">
        <v>488</v>
      </c>
      <c r="E270" s="210" t="s">
        <v>489</v>
      </c>
      <c r="F270" s="235" t="s">
        <v>238</v>
      </c>
      <c r="G270" s="283" t="s">
        <v>504</v>
      </c>
      <c r="H270" s="237">
        <v>43202</v>
      </c>
      <c r="L270" s="244"/>
      <c r="M270" s="245"/>
      <c r="N270" s="244"/>
      <c r="P270" s="246">
        <f t="shared" si="129"/>
        <v>0</v>
      </c>
      <c r="Q270" s="246">
        <f t="shared" si="130"/>
        <v>0</v>
      </c>
      <c r="R270" s="210">
        <v>629</v>
      </c>
      <c r="S270" s="220">
        <f t="shared" si="131"/>
        <v>330</v>
      </c>
      <c r="T270" s="113">
        <f t="shared" si="132"/>
        <v>0</v>
      </c>
      <c r="U270" s="113">
        <f t="shared" si="133"/>
        <v>0</v>
      </c>
      <c r="V270" s="113">
        <f t="shared" si="134"/>
        <v>0</v>
      </c>
      <c r="W270" s="113">
        <f t="shared" si="135"/>
        <v>0</v>
      </c>
      <c r="X270" s="118">
        <v>2015</v>
      </c>
      <c r="Y270" s="18" t="s">
        <v>66</v>
      </c>
    </row>
    <row r="271" ht="15.75" customHeight="1" spans="1:25">
      <c r="A271" s="234">
        <v>7559</v>
      </c>
      <c r="B271" s="208" t="s">
        <v>505</v>
      </c>
      <c r="C271" s="207" t="s">
        <v>29</v>
      </c>
      <c r="D271" s="209" t="s">
        <v>488</v>
      </c>
      <c r="E271" s="210" t="s">
        <v>489</v>
      </c>
      <c r="F271" s="235" t="s">
        <v>238</v>
      </c>
      <c r="G271" s="283" t="s">
        <v>506</v>
      </c>
      <c r="H271" s="237">
        <v>43202</v>
      </c>
      <c r="L271" s="244"/>
      <c r="M271" s="245"/>
      <c r="N271" s="244"/>
      <c r="P271" s="246">
        <f t="shared" si="129"/>
        <v>0</v>
      </c>
      <c r="Q271" s="246">
        <f t="shared" si="130"/>
        <v>0</v>
      </c>
      <c r="R271" s="210">
        <v>629</v>
      </c>
      <c r="S271" s="220">
        <f t="shared" si="131"/>
        <v>330</v>
      </c>
      <c r="T271" s="113">
        <f t="shared" si="132"/>
        <v>0</v>
      </c>
      <c r="U271" s="113">
        <f t="shared" si="133"/>
        <v>0</v>
      </c>
      <c r="V271" s="113">
        <f t="shared" si="134"/>
        <v>0</v>
      </c>
      <c r="W271" s="113">
        <f t="shared" si="135"/>
        <v>0</v>
      </c>
      <c r="X271" s="118">
        <v>2005</v>
      </c>
      <c r="Y271" s="18" t="s">
        <v>66</v>
      </c>
    </row>
    <row r="272" ht="15.75" customHeight="1" spans="1:25">
      <c r="A272" s="234">
        <v>7560</v>
      </c>
      <c r="B272" s="208" t="s">
        <v>507</v>
      </c>
      <c r="C272" s="207" t="s">
        <v>29</v>
      </c>
      <c r="D272" s="209" t="s">
        <v>488</v>
      </c>
      <c r="E272" s="210" t="s">
        <v>489</v>
      </c>
      <c r="F272" s="235" t="s">
        <v>238</v>
      </c>
      <c r="G272" s="283" t="s">
        <v>508</v>
      </c>
      <c r="H272" s="237">
        <v>43202</v>
      </c>
      <c r="L272" s="244"/>
      <c r="M272" s="245"/>
      <c r="N272" s="244"/>
      <c r="P272" s="246">
        <f t="shared" si="129"/>
        <v>0</v>
      </c>
      <c r="Q272" s="246">
        <f t="shared" si="130"/>
        <v>0</v>
      </c>
      <c r="R272" s="210">
        <v>629</v>
      </c>
      <c r="S272" s="220">
        <f t="shared" si="131"/>
        <v>330</v>
      </c>
      <c r="T272" s="113">
        <f t="shared" si="132"/>
        <v>0</v>
      </c>
      <c r="U272" s="113">
        <f t="shared" si="133"/>
        <v>0</v>
      </c>
      <c r="V272" s="113">
        <f t="shared" si="134"/>
        <v>0</v>
      </c>
      <c r="W272" s="113">
        <f t="shared" si="135"/>
        <v>0</v>
      </c>
      <c r="X272" s="118">
        <v>2010</v>
      </c>
      <c r="Y272" s="18" t="s">
        <v>66</v>
      </c>
    </row>
    <row r="273" ht="15.75" customHeight="1" spans="1:25">
      <c r="A273" s="234">
        <v>7561</v>
      </c>
      <c r="B273" s="208" t="s">
        <v>509</v>
      </c>
      <c r="C273" s="207" t="s">
        <v>29</v>
      </c>
      <c r="D273" s="209" t="s">
        <v>488</v>
      </c>
      <c r="E273" s="210" t="s">
        <v>489</v>
      </c>
      <c r="F273" s="235" t="s">
        <v>238</v>
      </c>
      <c r="G273" s="283" t="s">
        <v>492</v>
      </c>
      <c r="H273" s="237">
        <v>43202</v>
      </c>
      <c r="L273" s="244"/>
      <c r="M273" s="245"/>
      <c r="N273" s="244"/>
      <c r="P273" s="246">
        <f t="shared" si="129"/>
        <v>0</v>
      </c>
      <c r="Q273" s="246">
        <f t="shared" si="130"/>
        <v>0</v>
      </c>
      <c r="R273" s="210">
        <v>629</v>
      </c>
      <c r="S273" s="220">
        <f t="shared" si="131"/>
        <v>330</v>
      </c>
      <c r="T273" s="113">
        <f t="shared" si="132"/>
        <v>0</v>
      </c>
      <c r="U273" s="113">
        <f t="shared" si="133"/>
        <v>0</v>
      </c>
      <c r="V273" s="113">
        <f t="shared" si="134"/>
        <v>0</v>
      </c>
      <c r="W273" s="113">
        <f t="shared" si="135"/>
        <v>0</v>
      </c>
      <c r="X273" s="118">
        <v>2014</v>
      </c>
      <c r="Y273" s="18" t="s">
        <v>66</v>
      </c>
    </row>
    <row r="274" ht="15.75" customHeight="1" spans="1:25">
      <c r="A274" s="234">
        <v>7562</v>
      </c>
      <c r="B274" s="208" t="s">
        <v>510</v>
      </c>
      <c r="C274" s="207" t="s">
        <v>29</v>
      </c>
      <c r="D274" s="209" t="s">
        <v>488</v>
      </c>
      <c r="E274" s="210" t="s">
        <v>489</v>
      </c>
      <c r="F274" s="235" t="s">
        <v>238</v>
      </c>
      <c r="G274" s="283" t="s">
        <v>497</v>
      </c>
      <c r="H274" s="237">
        <v>43202</v>
      </c>
      <c r="L274" s="244"/>
      <c r="M274" s="245"/>
      <c r="N274" s="244"/>
      <c r="P274" s="246">
        <f t="shared" si="129"/>
        <v>0</v>
      </c>
      <c r="Q274" s="246">
        <f t="shared" si="130"/>
        <v>0</v>
      </c>
      <c r="R274" s="210">
        <v>629</v>
      </c>
      <c r="S274" s="220">
        <f t="shared" si="131"/>
        <v>330</v>
      </c>
      <c r="T274" s="113">
        <f t="shared" si="132"/>
        <v>0</v>
      </c>
      <c r="U274" s="113">
        <f t="shared" si="133"/>
        <v>0</v>
      </c>
      <c r="V274" s="113">
        <f t="shared" si="134"/>
        <v>0</v>
      </c>
      <c r="W274" s="113">
        <f t="shared" si="135"/>
        <v>0</v>
      </c>
      <c r="X274" s="118">
        <v>2011</v>
      </c>
      <c r="Y274" s="18" t="s">
        <v>66</v>
      </c>
    </row>
    <row r="275" ht="15.75" customHeight="1" spans="1:25">
      <c r="A275" s="234">
        <v>7563</v>
      </c>
      <c r="B275" s="208" t="s">
        <v>511</v>
      </c>
      <c r="C275" s="207" t="s">
        <v>29</v>
      </c>
      <c r="D275" s="209" t="s">
        <v>488</v>
      </c>
      <c r="E275" s="210" t="s">
        <v>489</v>
      </c>
      <c r="F275" s="235" t="s">
        <v>238</v>
      </c>
      <c r="G275" s="283" t="s">
        <v>492</v>
      </c>
      <c r="H275" s="237">
        <v>43202</v>
      </c>
      <c r="L275" s="244"/>
      <c r="M275" s="245"/>
      <c r="N275" s="244"/>
      <c r="P275" s="246">
        <f t="shared" si="129"/>
        <v>0</v>
      </c>
      <c r="Q275" s="246">
        <f t="shared" si="130"/>
        <v>0</v>
      </c>
      <c r="R275" s="210">
        <v>629</v>
      </c>
      <c r="S275" s="220">
        <f t="shared" si="131"/>
        <v>330</v>
      </c>
      <c r="T275" s="113">
        <f t="shared" si="132"/>
        <v>0</v>
      </c>
      <c r="U275" s="113">
        <f t="shared" si="133"/>
        <v>0</v>
      </c>
      <c r="V275" s="113">
        <f t="shared" si="134"/>
        <v>0</v>
      </c>
      <c r="W275" s="113">
        <f t="shared" si="135"/>
        <v>0</v>
      </c>
      <c r="X275" s="118">
        <v>2014</v>
      </c>
      <c r="Y275" s="18" t="s">
        <v>66</v>
      </c>
    </row>
    <row r="276" ht="15.75" customHeight="1" spans="1:25">
      <c r="A276" s="234">
        <v>7564</v>
      </c>
      <c r="B276" s="208" t="s">
        <v>512</v>
      </c>
      <c r="C276" s="207" t="s">
        <v>29</v>
      </c>
      <c r="D276" s="209" t="s">
        <v>488</v>
      </c>
      <c r="E276" s="210" t="s">
        <v>489</v>
      </c>
      <c r="F276" s="235" t="s">
        <v>238</v>
      </c>
      <c r="G276" s="283" t="s">
        <v>513</v>
      </c>
      <c r="H276" s="237">
        <v>43202</v>
      </c>
      <c r="L276" s="244"/>
      <c r="M276" s="245"/>
      <c r="N276" s="244"/>
      <c r="P276" s="246">
        <f t="shared" si="129"/>
        <v>0</v>
      </c>
      <c r="Q276" s="246">
        <f t="shared" si="130"/>
        <v>0</v>
      </c>
      <c r="R276" s="210">
        <v>629</v>
      </c>
      <c r="S276" s="220">
        <f t="shared" si="131"/>
        <v>330</v>
      </c>
      <c r="T276" s="113">
        <f t="shared" si="132"/>
        <v>0</v>
      </c>
      <c r="U276" s="113">
        <f t="shared" si="133"/>
        <v>0</v>
      </c>
      <c r="V276" s="113">
        <f t="shared" si="134"/>
        <v>0</v>
      </c>
      <c r="W276" s="113">
        <f t="shared" si="135"/>
        <v>0</v>
      </c>
      <c r="X276" s="118">
        <v>2013</v>
      </c>
      <c r="Y276" s="18" t="s">
        <v>66</v>
      </c>
    </row>
    <row r="277" ht="15.75" customHeight="1" spans="1:25">
      <c r="A277" s="234">
        <v>7565</v>
      </c>
      <c r="B277" s="208" t="s">
        <v>514</v>
      </c>
      <c r="C277" s="207" t="s">
        <v>29</v>
      </c>
      <c r="D277" s="209" t="s">
        <v>488</v>
      </c>
      <c r="E277" s="210" t="s">
        <v>489</v>
      </c>
      <c r="F277" s="235" t="s">
        <v>238</v>
      </c>
      <c r="G277" s="283" t="s">
        <v>494</v>
      </c>
      <c r="H277" s="237">
        <v>43202</v>
      </c>
      <c r="L277" s="244"/>
      <c r="M277" s="245"/>
      <c r="N277" s="244"/>
      <c r="P277" s="246">
        <f t="shared" si="129"/>
        <v>0</v>
      </c>
      <c r="Q277" s="246">
        <f t="shared" si="130"/>
        <v>0</v>
      </c>
      <c r="R277" s="210">
        <v>629</v>
      </c>
      <c r="S277" s="220">
        <f t="shared" si="131"/>
        <v>330</v>
      </c>
      <c r="T277" s="113">
        <f t="shared" si="132"/>
        <v>0</v>
      </c>
      <c r="U277" s="113">
        <f t="shared" si="133"/>
        <v>0</v>
      </c>
      <c r="V277" s="113">
        <f t="shared" si="134"/>
        <v>0</v>
      </c>
      <c r="W277" s="113">
        <f t="shared" si="135"/>
        <v>0</v>
      </c>
      <c r="X277" s="118">
        <v>2016</v>
      </c>
      <c r="Y277" s="18" t="s">
        <v>82</v>
      </c>
    </row>
    <row r="278" ht="15.75" customHeight="1" spans="1:25">
      <c r="A278" s="234">
        <v>7566</v>
      </c>
      <c r="B278" s="208" t="s">
        <v>515</v>
      </c>
      <c r="C278" s="207" t="s">
        <v>29</v>
      </c>
      <c r="D278" s="209" t="s">
        <v>488</v>
      </c>
      <c r="E278" s="210" t="s">
        <v>489</v>
      </c>
      <c r="F278" s="235" t="s">
        <v>238</v>
      </c>
      <c r="G278" s="283" t="s">
        <v>494</v>
      </c>
      <c r="H278" s="237">
        <v>43202</v>
      </c>
      <c r="L278" s="244"/>
      <c r="M278" s="245"/>
      <c r="N278" s="244"/>
      <c r="P278" s="246">
        <f t="shared" si="129"/>
        <v>0</v>
      </c>
      <c r="Q278" s="246">
        <f t="shared" si="130"/>
        <v>0</v>
      </c>
      <c r="R278" s="210">
        <v>629</v>
      </c>
      <c r="S278" s="220">
        <f t="shared" si="131"/>
        <v>330</v>
      </c>
      <c r="T278" s="113">
        <f t="shared" si="132"/>
        <v>0</v>
      </c>
      <c r="U278" s="113">
        <f t="shared" si="133"/>
        <v>0</v>
      </c>
      <c r="V278" s="113">
        <f t="shared" si="134"/>
        <v>0</v>
      </c>
      <c r="W278" s="113">
        <f t="shared" si="135"/>
        <v>0</v>
      </c>
      <c r="X278" s="118">
        <v>2016</v>
      </c>
      <c r="Y278" s="18" t="s">
        <v>82</v>
      </c>
    </row>
    <row r="279" ht="15.75" customHeight="1" spans="1:25">
      <c r="A279" s="234">
        <v>7567</v>
      </c>
      <c r="B279" s="208" t="s">
        <v>516</v>
      </c>
      <c r="C279" s="207" t="s">
        <v>29</v>
      </c>
      <c r="D279" s="209" t="s">
        <v>488</v>
      </c>
      <c r="E279" s="210" t="s">
        <v>489</v>
      </c>
      <c r="F279" s="235" t="s">
        <v>238</v>
      </c>
      <c r="G279" s="283" t="s">
        <v>494</v>
      </c>
      <c r="H279" s="237">
        <v>43202</v>
      </c>
      <c r="L279" s="244"/>
      <c r="M279" s="245"/>
      <c r="N279" s="244"/>
      <c r="P279" s="246">
        <f t="shared" si="129"/>
        <v>0</v>
      </c>
      <c r="Q279" s="246">
        <f t="shared" si="130"/>
        <v>0</v>
      </c>
      <c r="R279" s="210">
        <v>629</v>
      </c>
      <c r="S279" s="220">
        <f t="shared" si="131"/>
        <v>330</v>
      </c>
      <c r="T279" s="113">
        <f t="shared" si="132"/>
        <v>0</v>
      </c>
      <c r="U279" s="113">
        <f t="shared" si="133"/>
        <v>0</v>
      </c>
      <c r="V279" s="113">
        <f t="shared" si="134"/>
        <v>0</v>
      </c>
      <c r="W279" s="113">
        <f t="shared" si="135"/>
        <v>0</v>
      </c>
      <c r="X279" s="118">
        <v>2016</v>
      </c>
      <c r="Y279" s="18" t="s">
        <v>82</v>
      </c>
    </row>
    <row r="280" ht="15.75" customHeight="1" spans="1:25">
      <c r="A280" s="234">
        <v>7568</v>
      </c>
      <c r="B280" s="208" t="s">
        <v>517</v>
      </c>
      <c r="C280" s="207" t="s">
        <v>29</v>
      </c>
      <c r="D280" s="209" t="s">
        <v>488</v>
      </c>
      <c r="E280" s="210" t="s">
        <v>489</v>
      </c>
      <c r="F280" s="235" t="s">
        <v>238</v>
      </c>
      <c r="G280" s="283" t="s">
        <v>494</v>
      </c>
      <c r="H280" s="237">
        <v>43202</v>
      </c>
      <c r="L280" s="244"/>
      <c r="M280" s="245"/>
      <c r="N280" s="244"/>
      <c r="P280" s="246">
        <f t="shared" si="129"/>
        <v>0</v>
      </c>
      <c r="Q280" s="246">
        <f t="shared" si="130"/>
        <v>0</v>
      </c>
      <c r="R280" s="210">
        <v>629</v>
      </c>
      <c r="S280" s="220">
        <f t="shared" si="131"/>
        <v>330</v>
      </c>
      <c r="T280" s="113">
        <f t="shared" si="132"/>
        <v>0</v>
      </c>
      <c r="U280" s="113">
        <f t="shared" si="133"/>
        <v>0</v>
      </c>
      <c r="V280" s="113">
        <f t="shared" si="134"/>
        <v>0</v>
      </c>
      <c r="W280" s="113">
        <f t="shared" si="135"/>
        <v>0</v>
      </c>
      <c r="X280" s="118">
        <v>2016</v>
      </c>
      <c r="Y280" s="18" t="s">
        <v>82</v>
      </c>
    </row>
    <row r="281" ht="15.75" customHeight="1" spans="1:25">
      <c r="A281" s="234">
        <v>7570</v>
      </c>
      <c r="B281" s="208" t="s">
        <v>518</v>
      </c>
      <c r="C281" s="207" t="s">
        <v>29</v>
      </c>
      <c r="D281" s="209" t="s">
        <v>488</v>
      </c>
      <c r="E281" s="210" t="s">
        <v>489</v>
      </c>
      <c r="F281" s="235" t="s">
        <v>238</v>
      </c>
      <c r="G281" s="283" t="s">
        <v>494</v>
      </c>
      <c r="H281" s="237">
        <v>43202</v>
      </c>
      <c r="L281" s="244"/>
      <c r="M281" s="245"/>
      <c r="N281" s="244"/>
      <c r="P281" s="246">
        <f t="shared" si="129"/>
        <v>0</v>
      </c>
      <c r="Q281" s="246">
        <f t="shared" si="130"/>
        <v>0</v>
      </c>
      <c r="R281" s="210">
        <v>629</v>
      </c>
      <c r="S281" s="220">
        <f t="shared" si="131"/>
        <v>330</v>
      </c>
      <c r="T281" s="113">
        <f t="shared" si="132"/>
        <v>0</v>
      </c>
      <c r="U281" s="113">
        <f t="shared" si="133"/>
        <v>0</v>
      </c>
      <c r="V281" s="113">
        <f t="shared" si="134"/>
        <v>0</v>
      </c>
      <c r="W281" s="113">
        <f t="shared" si="135"/>
        <v>0</v>
      </c>
      <c r="X281" s="118">
        <v>2016</v>
      </c>
      <c r="Y281" s="18" t="s">
        <v>82</v>
      </c>
    </row>
    <row r="282" ht="15.75" customHeight="1" spans="1:25">
      <c r="A282" s="234">
        <v>7571</v>
      </c>
      <c r="B282" s="208" t="s">
        <v>519</v>
      </c>
      <c r="C282" s="207" t="s">
        <v>29</v>
      </c>
      <c r="D282" s="209" t="s">
        <v>488</v>
      </c>
      <c r="E282" s="210" t="s">
        <v>489</v>
      </c>
      <c r="F282" s="235" t="s">
        <v>238</v>
      </c>
      <c r="G282" s="283" t="s">
        <v>520</v>
      </c>
      <c r="H282" s="237">
        <v>43202</v>
      </c>
      <c r="L282" s="244"/>
      <c r="M282" s="245"/>
      <c r="N282" s="244"/>
      <c r="P282" s="246">
        <f t="shared" si="129"/>
        <v>0</v>
      </c>
      <c r="Q282" s="246">
        <f t="shared" si="130"/>
        <v>0</v>
      </c>
      <c r="R282" s="210">
        <v>629</v>
      </c>
      <c r="S282" s="220">
        <f t="shared" si="131"/>
        <v>330</v>
      </c>
      <c r="T282" s="113">
        <f t="shared" si="132"/>
        <v>0</v>
      </c>
      <c r="U282" s="113">
        <f t="shared" si="133"/>
        <v>0</v>
      </c>
      <c r="V282" s="113">
        <f t="shared" si="134"/>
        <v>0</v>
      </c>
      <c r="W282" s="113">
        <f t="shared" si="135"/>
        <v>0</v>
      </c>
      <c r="X282" s="118">
        <v>2017</v>
      </c>
      <c r="Y282" s="18" t="s">
        <v>83</v>
      </c>
    </row>
    <row r="283" ht="15.75" customHeight="1" spans="1:25">
      <c r="A283" s="234">
        <v>7574</v>
      </c>
      <c r="B283" s="208" t="s">
        <v>521</v>
      </c>
      <c r="C283" s="207" t="s">
        <v>27</v>
      </c>
      <c r="D283" s="209" t="s">
        <v>64</v>
      </c>
      <c r="F283" s="235" t="s">
        <v>204</v>
      </c>
      <c r="G283" s="236">
        <v>43099</v>
      </c>
      <c r="H283" s="237">
        <v>43099</v>
      </c>
      <c r="L283" s="244"/>
      <c r="M283" s="245"/>
      <c r="N283" s="244"/>
      <c r="P283" s="246">
        <f t="shared" si="129"/>
        <v>0</v>
      </c>
      <c r="Q283" s="246">
        <f t="shared" si="130"/>
        <v>0</v>
      </c>
      <c r="R283" s="210">
        <v>732</v>
      </c>
      <c r="S283" s="220">
        <f t="shared" si="131"/>
        <v>330</v>
      </c>
      <c r="T283" s="113">
        <f t="shared" si="132"/>
        <v>0</v>
      </c>
      <c r="U283" s="113">
        <f t="shared" si="133"/>
        <v>0</v>
      </c>
      <c r="V283" s="113">
        <f t="shared" si="134"/>
        <v>0</v>
      </c>
      <c r="W283" s="113">
        <f t="shared" si="135"/>
        <v>0</v>
      </c>
      <c r="X283" s="118">
        <v>2017</v>
      </c>
      <c r="Y283" s="18" t="s">
        <v>83</v>
      </c>
    </row>
    <row r="284" ht="15.75" customHeight="1" spans="1:25">
      <c r="A284" s="234">
        <v>7577</v>
      </c>
      <c r="B284" s="208" t="s">
        <v>522</v>
      </c>
      <c r="C284" s="207" t="s">
        <v>17</v>
      </c>
      <c r="D284" s="209" t="s">
        <v>64</v>
      </c>
      <c r="F284" s="235" t="s">
        <v>65</v>
      </c>
      <c r="G284" s="236">
        <v>43120</v>
      </c>
      <c r="H284" s="237">
        <v>43120</v>
      </c>
      <c r="L284" s="244"/>
      <c r="M284" s="245"/>
      <c r="N284" s="244"/>
      <c r="P284" s="246">
        <f t="shared" si="129"/>
        <v>0</v>
      </c>
      <c r="Q284" s="246">
        <f t="shared" si="130"/>
        <v>0</v>
      </c>
      <c r="R284" s="210">
        <v>711</v>
      </c>
      <c r="S284" s="220">
        <f t="shared" si="131"/>
        <v>330</v>
      </c>
      <c r="T284" s="113">
        <f t="shared" si="132"/>
        <v>0</v>
      </c>
      <c r="U284" s="113">
        <f t="shared" si="133"/>
        <v>0</v>
      </c>
      <c r="V284" s="113">
        <f t="shared" si="134"/>
        <v>0</v>
      </c>
      <c r="W284" s="113">
        <f t="shared" si="135"/>
        <v>0</v>
      </c>
      <c r="X284" s="118">
        <v>2018</v>
      </c>
      <c r="Y284" s="18" t="s">
        <v>84</v>
      </c>
    </row>
    <row r="285" ht="15.75" customHeight="1" spans="1:25">
      <c r="A285" s="234">
        <v>7580</v>
      </c>
      <c r="B285" s="208" t="s">
        <v>523</v>
      </c>
      <c r="C285" s="207" t="s">
        <v>17</v>
      </c>
      <c r="D285" s="209" t="s">
        <v>64</v>
      </c>
      <c r="F285" s="235" t="s">
        <v>65</v>
      </c>
      <c r="G285" s="236">
        <v>43120</v>
      </c>
      <c r="H285" s="237">
        <v>43120</v>
      </c>
      <c r="L285" s="244"/>
      <c r="M285" s="245"/>
      <c r="N285" s="244"/>
      <c r="P285" s="246">
        <f t="shared" si="129"/>
        <v>0</v>
      </c>
      <c r="Q285" s="246">
        <f t="shared" si="130"/>
        <v>0</v>
      </c>
      <c r="R285" s="210">
        <v>711</v>
      </c>
      <c r="S285" s="220">
        <f t="shared" si="131"/>
        <v>330</v>
      </c>
      <c r="T285" s="113">
        <f t="shared" si="132"/>
        <v>0</v>
      </c>
      <c r="U285" s="113">
        <f t="shared" si="133"/>
        <v>0</v>
      </c>
      <c r="V285" s="113">
        <f t="shared" si="134"/>
        <v>0</v>
      </c>
      <c r="W285" s="113">
        <f t="shared" si="135"/>
        <v>0</v>
      </c>
      <c r="X285" s="118">
        <v>2018</v>
      </c>
      <c r="Y285" s="18" t="s">
        <v>84</v>
      </c>
    </row>
    <row r="286" ht="15.75" customHeight="1" spans="1:25">
      <c r="A286" s="234">
        <v>7581</v>
      </c>
      <c r="B286" s="208" t="s">
        <v>524</v>
      </c>
      <c r="C286" s="207" t="s">
        <v>25</v>
      </c>
      <c r="D286" s="209" t="s">
        <v>64</v>
      </c>
      <c r="F286" s="235" t="s">
        <v>207</v>
      </c>
      <c r="G286" s="236">
        <v>43120</v>
      </c>
      <c r="H286" s="237">
        <v>43120</v>
      </c>
      <c r="L286" s="244"/>
      <c r="M286" s="245"/>
      <c r="N286" s="244"/>
      <c r="P286" s="246">
        <f t="shared" si="129"/>
        <v>0</v>
      </c>
      <c r="Q286" s="246">
        <f t="shared" si="130"/>
        <v>0</v>
      </c>
      <c r="R286" s="210">
        <v>711</v>
      </c>
      <c r="S286" s="220">
        <f t="shared" si="131"/>
        <v>330</v>
      </c>
      <c r="T286" s="113">
        <f t="shared" si="132"/>
        <v>0</v>
      </c>
      <c r="U286" s="113">
        <f t="shared" si="133"/>
        <v>0</v>
      </c>
      <c r="V286" s="113">
        <f t="shared" si="134"/>
        <v>0</v>
      </c>
      <c r="W286" s="113">
        <f t="shared" si="135"/>
        <v>0</v>
      </c>
      <c r="X286" s="118">
        <v>2018</v>
      </c>
      <c r="Y286" s="18" t="s">
        <v>84</v>
      </c>
    </row>
    <row r="287" ht="15.75" customHeight="1" spans="1:25">
      <c r="A287" s="234">
        <v>7591</v>
      </c>
      <c r="B287" s="208" t="s">
        <v>525</v>
      </c>
      <c r="C287" s="207" t="s">
        <v>33</v>
      </c>
      <c r="D287" s="209" t="s">
        <v>64</v>
      </c>
      <c r="F287" s="235" t="s">
        <v>65</v>
      </c>
      <c r="G287" s="236">
        <v>43190</v>
      </c>
      <c r="H287" s="237">
        <v>43190</v>
      </c>
      <c r="L287" s="244"/>
      <c r="M287" s="245"/>
      <c r="N287" s="244"/>
      <c r="P287" s="246">
        <f t="shared" si="129"/>
        <v>0</v>
      </c>
      <c r="Q287" s="246">
        <f t="shared" si="130"/>
        <v>0</v>
      </c>
      <c r="R287" s="210">
        <v>641</v>
      </c>
      <c r="S287" s="220">
        <f t="shared" si="131"/>
        <v>330</v>
      </c>
      <c r="T287" s="113">
        <f t="shared" si="132"/>
        <v>0</v>
      </c>
      <c r="U287" s="113">
        <f t="shared" si="133"/>
        <v>0</v>
      </c>
      <c r="V287" s="113">
        <f t="shared" si="134"/>
        <v>0</v>
      </c>
      <c r="W287" s="113">
        <f t="shared" si="135"/>
        <v>0</v>
      </c>
      <c r="X287" s="118">
        <v>2018</v>
      </c>
      <c r="Y287" s="18" t="s">
        <v>84</v>
      </c>
    </row>
    <row r="288" ht="15.75" customHeight="1" spans="1:25">
      <c r="A288" s="234">
        <v>7594</v>
      </c>
      <c r="B288" s="208" t="s">
        <v>526</v>
      </c>
      <c r="C288" s="207" t="s">
        <v>17</v>
      </c>
      <c r="D288" s="209" t="s">
        <v>64</v>
      </c>
      <c r="F288" s="235" t="s">
        <v>65</v>
      </c>
      <c r="G288" s="236">
        <v>43160</v>
      </c>
      <c r="H288" s="237">
        <v>43160</v>
      </c>
      <c r="L288" s="244"/>
      <c r="M288" s="245"/>
      <c r="N288" s="244"/>
      <c r="P288" s="246">
        <f t="shared" si="129"/>
        <v>0</v>
      </c>
      <c r="Q288" s="246">
        <f t="shared" si="130"/>
        <v>0</v>
      </c>
      <c r="R288" s="210">
        <v>671</v>
      </c>
      <c r="S288" s="220">
        <f t="shared" si="131"/>
        <v>330</v>
      </c>
      <c r="T288" s="113">
        <f t="shared" si="132"/>
        <v>0</v>
      </c>
      <c r="U288" s="113">
        <f t="shared" si="133"/>
        <v>0</v>
      </c>
      <c r="V288" s="113">
        <f t="shared" si="134"/>
        <v>0</v>
      </c>
      <c r="W288" s="113">
        <f t="shared" si="135"/>
        <v>0</v>
      </c>
      <c r="X288" s="118">
        <v>2018</v>
      </c>
      <c r="Y288" s="18" t="s">
        <v>84</v>
      </c>
    </row>
    <row r="289" ht="15.75" customHeight="1" spans="1:25">
      <c r="A289" s="234">
        <v>7595</v>
      </c>
      <c r="B289" s="208" t="s">
        <v>527</v>
      </c>
      <c r="C289" s="207" t="s">
        <v>17</v>
      </c>
      <c r="D289" s="209" t="s">
        <v>64</v>
      </c>
      <c r="F289" s="235" t="s">
        <v>65</v>
      </c>
      <c r="G289" s="236">
        <v>43218</v>
      </c>
      <c r="H289" s="237">
        <v>43218</v>
      </c>
      <c r="L289" s="244"/>
      <c r="M289" s="245"/>
      <c r="N289" s="244"/>
      <c r="P289" s="246">
        <f t="shared" si="129"/>
        <v>0</v>
      </c>
      <c r="Q289" s="246">
        <f t="shared" si="130"/>
        <v>0</v>
      </c>
      <c r="R289" s="210">
        <v>613</v>
      </c>
      <c r="S289" s="220">
        <f t="shared" si="131"/>
        <v>330</v>
      </c>
      <c r="T289" s="113">
        <f t="shared" si="132"/>
        <v>0</v>
      </c>
      <c r="U289" s="113">
        <f t="shared" si="133"/>
        <v>0</v>
      </c>
      <c r="V289" s="113">
        <f t="shared" si="134"/>
        <v>0</v>
      </c>
      <c r="W289" s="113">
        <f t="shared" si="135"/>
        <v>0</v>
      </c>
      <c r="X289" s="118">
        <v>2018</v>
      </c>
      <c r="Y289" s="18" t="s">
        <v>84</v>
      </c>
    </row>
    <row r="290" ht="15.75" customHeight="1" spans="1:25">
      <c r="A290" s="234">
        <v>7600</v>
      </c>
      <c r="B290" s="208" t="s">
        <v>528</v>
      </c>
      <c r="C290" s="207" t="s">
        <v>27</v>
      </c>
      <c r="D290" s="209" t="s">
        <v>64</v>
      </c>
      <c r="F290" s="235" t="s">
        <v>204</v>
      </c>
      <c r="G290" s="236">
        <v>43131</v>
      </c>
      <c r="H290" s="237">
        <v>43131</v>
      </c>
      <c r="L290" s="244"/>
      <c r="M290" s="245"/>
      <c r="N290" s="244"/>
      <c r="P290" s="246">
        <f t="shared" si="129"/>
        <v>0</v>
      </c>
      <c r="Q290" s="246">
        <f t="shared" si="130"/>
        <v>0</v>
      </c>
      <c r="R290" s="210">
        <v>700</v>
      </c>
      <c r="S290" s="220">
        <f t="shared" si="131"/>
        <v>330</v>
      </c>
      <c r="T290" s="113">
        <f t="shared" si="132"/>
        <v>0</v>
      </c>
      <c r="U290" s="113">
        <f t="shared" si="133"/>
        <v>0</v>
      </c>
      <c r="V290" s="113">
        <f t="shared" si="134"/>
        <v>0</v>
      </c>
      <c r="W290" s="113">
        <f t="shared" si="135"/>
        <v>0</v>
      </c>
      <c r="X290" s="118">
        <v>2018</v>
      </c>
      <c r="Y290" s="18" t="s">
        <v>84</v>
      </c>
    </row>
    <row r="291" ht="15.75" customHeight="1" spans="1:25">
      <c r="A291" s="234">
        <v>7602</v>
      </c>
      <c r="B291" s="208" t="s">
        <v>529</v>
      </c>
      <c r="C291" s="207" t="s">
        <v>27</v>
      </c>
      <c r="D291" s="209" t="s">
        <v>64</v>
      </c>
      <c r="F291" s="235" t="s">
        <v>204</v>
      </c>
      <c r="G291" s="236">
        <v>43127</v>
      </c>
      <c r="H291" s="237">
        <v>43127</v>
      </c>
      <c r="L291" s="244"/>
      <c r="M291" s="245"/>
      <c r="N291" s="244"/>
      <c r="P291" s="246">
        <f t="shared" si="129"/>
        <v>0</v>
      </c>
      <c r="Q291" s="246">
        <f t="shared" si="130"/>
        <v>0</v>
      </c>
      <c r="R291" s="210">
        <v>704</v>
      </c>
      <c r="S291" s="220">
        <f t="shared" si="131"/>
        <v>330</v>
      </c>
      <c r="T291" s="113">
        <f t="shared" si="132"/>
        <v>0</v>
      </c>
      <c r="U291" s="113">
        <f t="shared" si="133"/>
        <v>0</v>
      </c>
      <c r="V291" s="113">
        <f t="shared" si="134"/>
        <v>0</v>
      </c>
      <c r="W291" s="113">
        <f t="shared" si="135"/>
        <v>0</v>
      </c>
      <c r="X291" s="118">
        <v>2018</v>
      </c>
      <c r="Y291" s="18" t="s">
        <v>84</v>
      </c>
    </row>
    <row r="292" ht="15.75" customHeight="1" spans="1:25">
      <c r="A292" s="234">
        <v>7610</v>
      </c>
      <c r="B292" s="208" t="s">
        <v>530</v>
      </c>
      <c r="C292" s="207" t="s">
        <v>27</v>
      </c>
      <c r="D292" s="209" t="s">
        <v>64</v>
      </c>
      <c r="F292" s="235" t="s">
        <v>204</v>
      </c>
      <c r="G292" s="236">
        <v>43185</v>
      </c>
      <c r="H292" s="237">
        <v>43185</v>
      </c>
      <c r="L292" s="244"/>
      <c r="M292" s="245"/>
      <c r="N292" s="244"/>
      <c r="P292" s="246">
        <f t="shared" si="129"/>
        <v>0</v>
      </c>
      <c r="Q292" s="246">
        <f t="shared" si="130"/>
        <v>0</v>
      </c>
      <c r="R292" s="210">
        <v>646</v>
      </c>
      <c r="S292" s="220">
        <f t="shared" si="131"/>
        <v>330</v>
      </c>
      <c r="T292" s="113">
        <f t="shared" si="132"/>
        <v>0</v>
      </c>
      <c r="U292" s="113">
        <f t="shared" si="133"/>
        <v>0</v>
      </c>
      <c r="V292" s="113">
        <f t="shared" si="134"/>
        <v>0</v>
      </c>
      <c r="W292" s="113">
        <f t="shared" si="135"/>
        <v>0</v>
      </c>
      <c r="X292" s="118">
        <v>2018</v>
      </c>
      <c r="Y292" s="18" t="s">
        <v>84</v>
      </c>
    </row>
    <row r="293" ht="15.75" customHeight="1" spans="1:25">
      <c r="A293" s="234">
        <v>7615</v>
      </c>
      <c r="B293" s="208" t="s">
        <v>531</v>
      </c>
      <c r="C293" s="207" t="s">
        <v>19</v>
      </c>
      <c r="D293" s="209" t="s">
        <v>380</v>
      </c>
      <c r="E293" s="210" t="s">
        <v>532</v>
      </c>
      <c r="F293" s="235" t="s">
        <v>105</v>
      </c>
      <c r="G293" s="283" t="s">
        <v>520</v>
      </c>
      <c r="H293" s="237">
        <v>43131</v>
      </c>
      <c r="L293" s="244"/>
      <c r="M293" s="245"/>
      <c r="N293" s="244"/>
      <c r="P293" s="246">
        <f t="shared" si="129"/>
        <v>0</v>
      </c>
      <c r="Q293" s="246">
        <f t="shared" si="130"/>
        <v>0</v>
      </c>
      <c r="R293" s="210">
        <v>700</v>
      </c>
      <c r="S293" s="220">
        <f t="shared" si="131"/>
        <v>330</v>
      </c>
      <c r="T293" s="113">
        <f t="shared" si="132"/>
        <v>0</v>
      </c>
      <c r="U293" s="113">
        <f t="shared" si="133"/>
        <v>0</v>
      </c>
      <c r="V293" s="113">
        <f t="shared" si="134"/>
        <v>0</v>
      </c>
      <c r="W293" s="113">
        <f t="shared" si="135"/>
        <v>0</v>
      </c>
      <c r="X293" s="118">
        <v>2017</v>
      </c>
      <c r="Y293" s="18" t="s">
        <v>83</v>
      </c>
    </row>
    <row r="294" ht="15.75" customHeight="1" spans="1:25">
      <c r="A294" s="234">
        <v>7616</v>
      </c>
      <c r="B294" s="208" t="s">
        <v>533</v>
      </c>
      <c r="C294" s="207" t="s">
        <v>19</v>
      </c>
      <c r="D294" s="209" t="s">
        <v>380</v>
      </c>
      <c r="E294" s="210" t="s">
        <v>532</v>
      </c>
      <c r="F294" s="235" t="s">
        <v>105</v>
      </c>
      <c r="G294" s="283">
        <v>39958</v>
      </c>
      <c r="H294" s="237">
        <v>43131</v>
      </c>
      <c r="L294" s="244"/>
      <c r="M294" s="245"/>
      <c r="N294" s="244"/>
      <c r="P294" s="246">
        <f t="shared" si="129"/>
        <v>0</v>
      </c>
      <c r="Q294" s="246">
        <f t="shared" si="130"/>
        <v>0</v>
      </c>
      <c r="R294" s="210">
        <v>700</v>
      </c>
      <c r="S294" s="220">
        <f t="shared" si="131"/>
        <v>330</v>
      </c>
      <c r="T294" s="113">
        <f t="shared" si="132"/>
        <v>0</v>
      </c>
      <c r="U294" s="113">
        <f t="shared" si="133"/>
        <v>0</v>
      </c>
      <c r="V294" s="113">
        <f t="shared" si="134"/>
        <v>0</v>
      </c>
      <c r="W294" s="113">
        <f t="shared" si="135"/>
        <v>0</v>
      </c>
      <c r="X294" s="118">
        <v>2009</v>
      </c>
      <c r="Y294" s="18" t="s">
        <v>66</v>
      </c>
    </row>
    <row r="295" ht="15.75" customHeight="1" spans="1:25">
      <c r="A295" s="234">
        <v>7617</v>
      </c>
      <c r="B295" s="208" t="s">
        <v>534</v>
      </c>
      <c r="C295" s="207" t="s">
        <v>19</v>
      </c>
      <c r="D295" s="209" t="s">
        <v>380</v>
      </c>
      <c r="E295" s="210" t="s">
        <v>532</v>
      </c>
      <c r="F295" s="235" t="s">
        <v>105</v>
      </c>
      <c r="G295" s="283">
        <v>40016</v>
      </c>
      <c r="H295" s="237">
        <v>43131</v>
      </c>
      <c r="L295" s="244"/>
      <c r="M295" s="245"/>
      <c r="N295" s="244"/>
      <c r="P295" s="246">
        <f t="shared" si="129"/>
        <v>0</v>
      </c>
      <c r="Q295" s="246">
        <f t="shared" si="130"/>
        <v>0</v>
      </c>
      <c r="R295" s="210">
        <v>700</v>
      </c>
      <c r="S295" s="220">
        <f t="shared" si="131"/>
        <v>330</v>
      </c>
      <c r="T295" s="113">
        <f t="shared" si="132"/>
        <v>0</v>
      </c>
      <c r="U295" s="113">
        <f t="shared" si="133"/>
        <v>0</v>
      </c>
      <c r="V295" s="113">
        <f t="shared" si="134"/>
        <v>0</v>
      </c>
      <c r="W295" s="113">
        <f t="shared" si="135"/>
        <v>0</v>
      </c>
      <c r="X295" s="118">
        <v>2009</v>
      </c>
      <c r="Y295" s="18" t="s">
        <v>66</v>
      </c>
    </row>
    <row r="296" ht="15.75" customHeight="1" spans="1:25">
      <c r="A296" s="234">
        <v>7618</v>
      </c>
      <c r="B296" s="208" t="s">
        <v>535</v>
      </c>
      <c r="C296" s="207" t="s">
        <v>19</v>
      </c>
      <c r="D296" s="209" t="s">
        <v>380</v>
      </c>
      <c r="E296" s="210" t="s">
        <v>532</v>
      </c>
      <c r="F296" s="235" t="s">
        <v>105</v>
      </c>
      <c r="G296" s="283">
        <v>41649</v>
      </c>
      <c r="H296" s="237">
        <v>43131</v>
      </c>
      <c r="L296" s="244"/>
      <c r="M296" s="245"/>
      <c r="N296" s="244"/>
      <c r="P296" s="246">
        <f t="shared" si="129"/>
        <v>0</v>
      </c>
      <c r="Q296" s="246">
        <f t="shared" si="130"/>
        <v>0</v>
      </c>
      <c r="R296" s="210">
        <v>700</v>
      </c>
      <c r="S296" s="220">
        <f t="shared" si="131"/>
        <v>330</v>
      </c>
      <c r="T296" s="113">
        <f t="shared" si="132"/>
        <v>0</v>
      </c>
      <c r="U296" s="113">
        <f t="shared" si="133"/>
        <v>0</v>
      </c>
      <c r="V296" s="113">
        <f t="shared" si="134"/>
        <v>0</v>
      </c>
      <c r="W296" s="113">
        <f t="shared" si="135"/>
        <v>0</v>
      </c>
      <c r="X296" s="118">
        <v>2014</v>
      </c>
      <c r="Y296" s="18" t="s">
        <v>66</v>
      </c>
    </row>
    <row r="297" ht="15.75" customHeight="1" spans="1:25">
      <c r="A297" s="234">
        <v>7619</v>
      </c>
      <c r="B297" s="208" t="s">
        <v>536</v>
      </c>
      <c r="C297" s="207" t="s">
        <v>19</v>
      </c>
      <c r="D297" s="209" t="s">
        <v>380</v>
      </c>
      <c r="E297" s="210" t="s">
        <v>532</v>
      </c>
      <c r="F297" s="235" t="s">
        <v>105</v>
      </c>
      <c r="G297" s="283">
        <v>42014</v>
      </c>
      <c r="H297" s="237">
        <v>43131</v>
      </c>
      <c r="L297" s="244"/>
      <c r="M297" s="245"/>
      <c r="N297" s="244"/>
      <c r="P297" s="246">
        <f t="shared" si="129"/>
        <v>0</v>
      </c>
      <c r="Q297" s="246">
        <f t="shared" si="130"/>
        <v>0</v>
      </c>
      <c r="R297" s="210">
        <v>700</v>
      </c>
      <c r="S297" s="220">
        <f t="shared" si="131"/>
        <v>330</v>
      </c>
      <c r="T297" s="113">
        <f t="shared" si="132"/>
        <v>0</v>
      </c>
      <c r="U297" s="113">
        <f t="shared" si="133"/>
        <v>0</v>
      </c>
      <c r="V297" s="113">
        <f t="shared" si="134"/>
        <v>0</v>
      </c>
      <c r="W297" s="113">
        <f t="shared" si="135"/>
        <v>0</v>
      </c>
      <c r="X297" s="118">
        <v>2015</v>
      </c>
      <c r="Y297" s="18" t="s">
        <v>66</v>
      </c>
    </row>
    <row r="298" ht="15.75" customHeight="1" spans="1:25">
      <c r="A298" s="234">
        <v>7620</v>
      </c>
      <c r="B298" s="208" t="s">
        <v>537</v>
      </c>
      <c r="C298" s="207" t="s">
        <v>19</v>
      </c>
      <c r="D298" s="209" t="s">
        <v>380</v>
      </c>
      <c r="E298" s="210" t="s">
        <v>532</v>
      </c>
      <c r="F298" s="235" t="s">
        <v>105</v>
      </c>
      <c r="G298" s="283">
        <v>39911</v>
      </c>
      <c r="H298" s="237">
        <v>43131</v>
      </c>
      <c r="L298" s="244"/>
      <c r="M298" s="245"/>
      <c r="N298" s="244"/>
      <c r="P298" s="246">
        <f t="shared" si="129"/>
        <v>0</v>
      </c>
      <c r="Q298" s="246">
        <f t="shared" si="130"/>
        <v>0</v>
      </c>
      <c r="R298" s="210">
        <v>700</v>
      </c>
      <c r="S298" s="220">
        <f t="shared" si="131"/>
        <v>330</v>
      </c>
      <c r="T298" s="113">
        <f t="shared" si="132"/>
        <v>0</v>
      </c>
      <c r="U298" s="113">
        <f t="shared" si="133"/>
        <v>0</v>
      </c>
      <c r="V298" s="113">
        <f t="shared" si="134"/>
        <v>0</v>
      </c>
      <c r="W298" s="113">
        <f t="shared" si="135"/>
        <v>0</v>
      </c>
      <c r="X298" s="118">
        <v>2009</v>
      </c>
      <c r="Y298" s="18" t="s">
        <v>66</v>
      </c>
    </row>
    <row r="299" ht="15.75" customHeight="1" spans="1:25">
      <c r="A299" s="234">
        <v>7621</v>
      </c>
      <c r="B299" s="208" t="s">
        <v>538</v>
      </c>
      <c r="C299" s="207" t="s">
        <v>19</v>
      </c>
      <c r="D299" s="209" t="s">
        <v>380</v>
      </c>
      <c r="E299" s="210" t="s">
        <v>532</v>
      </c>
      <c r="F299" s="235" t="s">
        <v>105</v>
      </c>
      <c r="G299" s="283">
        <v>40082</v>
      </c>
      <c r="H299" s="237">
        <v>43131</v>
      </c>
      <c r="L299" s="244"/>
      <c r="M299" s="245"/>
      <c r="N299" s="244"/>
      <c r="P299" s="246">
        <f t="shared" si="129"/>
        <v>0</v>
      </c>
      <c r="Q299" s="246">
        <f t="shared" si="130"/>
        <v>0</v>
      </c>
      <c r="R299" s="210">
        <v>700</v>
      </c>
      <c r="S299" s="220">
        <f t="shared" si="131"/>
        <v>330</v>
      </c>
      <c r="T299" s="113">
        <f t="shared" si="132"/>
        <v>0</v>
      </c>
      <c r="U299" s="113">
        <f t="shared" si="133"/>
        <v>0</v>
      </c>
      <c r="V299" s="113">
        <f t="shared" si="134"/>
        <v>0</v>
      </c>
      <c r="W299" s="113">
        <f t="shared" si="135"/>
        <v>0</v>
      </c>
      <c r="X299" s="118">
        <v>2009</v>
      </c>
      <c r="Y299" s="18" t="s">
        <v>66</v>
      </c>
    </row>
    <row r="300" ht="15.75" customHeight="1" spans="1:25">
      <c r="A300" s="234">
        <v>7623</v>
      </c>
      <c r="B300" s="208" t="s">
        <v>539</v>
      </c>
      <c r="C300" s="207" t="s">
        <v>19</v>
      </c>
      <c r="D300" s="209" t="s">
        <v>380</v>
      </c>
      <c r="E300" s="210" t="s">
        <v>532</v>
      </c>
      <c r="F300" s="235" t="s">
        <v>105</v>
      </c>
      <c r="G300" s="283">
        <v>41640</v>
      </c>
      <c r="H300" s="237">
        <v>43131</v>
      </c>
      <c r="L300" s="244"/>
      <c r="M300" s="245"/>
      <c r="N300" s="244"/>
      <c r="P300" s="246">
        <f t="shared" si="129"/>
        <v>0</v>
      </c>
      <c r="Q300" s="246">
        <f t="shared" si="130"/>
        <v>0</v>
      </c>
      <c r="R300" s="210">
        <v>700</v>
      </c>
      <c r="S300" s="220">
        <f t="shared" si="131"/>
        <v>330</v>
      </c>
      <c r="T300" s="113">
        <f t="shared" si="132"/>
        <v>0</v>
      </c>
      <c r="U300" s="113">
        <f t="shared" si="133"/>
        <v>0</v>
      </c>
      <c r="V300" s="113">
        <f t="shared" si="134"/>
        <v>0</v>
      </c>
      <c r="W300" s="113">
        <f t="shared" si="135"/>
        <v>0</v>
      </c>
      <c r="X300" s="118">
        <v>2014</v>
      </c>
      <c r="Y300" s="18" t="s">
        <v>66</v>
      </c>
    </row>
    <row r="301" ht="15.75" customHeight="1" spans="1:25">
      <c r="A301" s="234">
        <v>7624</v>
      </c>
      <c r="B301" s="208" t="s">
        <v>540</v>
      </c>
      <c r="C301" s="207" t="s">
        <v>19</v>
      </c>
      <c r="D301" s="209" t="s">
        <v>380</v>
      </c>
      <c r="E301" s="210" t="s">
        <v>532</v>
      </c>
      <c r="F301" s="235" t="s">
        <v>105</v>
      </c>
      <c r="G301" s="283">
        <v>42167</v>
      </c>
      <c r="H301" s="237">
        <v>43131</v>
      </c>
      <c r="L301" s="244"/>
      <c r="M301" s="245"/>
      <c r="N301" s="244"/>
      <c r="P301" s="246">
        <f t="shared" si="129"/>
        <v>0</v>
      </c>
      <c r="Q301" s="246">
        <f t="shared" si="130"/>
        <v>0</v>
      </c>
      <c r="R301" s="210">
        <v>700</v>
      </c>
      <c r="S301" s="220">
        <f t="shared" si="131"/>
        <v>330</v>
      </c>
      <c r="T301" s="113">
        <f t="shared" si="132"/>
        <v>0</v>
      </c>
      <c r="U301" s="113">
        <f t="shared" si="133"/>
        <v>0</v>
      </c>
      <c r="V301" s="113">
        <f t="shared" si="134"/>
        <v>0</v>
      </c>
      <c r="W301" s="113">
        <f t="shared" si="135"/>
        <v>0</v>
      </c>
      <c r="X301" s="118">
        <v>2015</v>
      </c>
      <c r="Y301" s="18" t="s">
        <v>66</v>
      </c>
    </row>
    <row r="302" ht="15.75" customHeight="1" spans="1:25">
      <c r="A302" s="234">
        <v>7625</v>
      </c>
      <c r="B302" s="208" t="s">
        <v>541</v>
      </c>
      <c r="C302" s="207" t="s">
        <v>19</v>
      </c>
      <c r="D302" s="209" t="s">
        <v>380</v>
      </c>
      <c r="E302" s="210" t="s">
        <v>532</v>
      </c>
      <c r="F302" s="235" t="s">
        <v>105</v>
      </c>
      <c r="G302" s="283">
        <v>41504</v>
      </c>
      <c r="H302" s="237">
        <v>43131</v>
      </c>
      <c r="L302" s="244"/>
      <c r="M302" s="245"/>
      <c r="N302" s="244"/>
      <c r="P302" s="246">
        <f t="shared" si="129"/>
        <v>0</v>
      </c>
      <c r="Q302" s="246">
        <f t="shared" si="130"/>
        <v>0</v>
      </c>
      <c r="R302" s="210">
        <v>700</v>
      </c>
      <c r="S302" s="220">
        <f t="shared" si="131"/>
        <v>330</v>
      </c>
      <c r="T302" s="113">
        <f t="shared" si="132"/>
        <v>0</v>
      </c>
      <c r="U302" s="113">
        <f t="shared" si="133"/>
        <v>0</v>
      </c>
      <c r="V302" s="113">
        <f t="shared" si="134"/>
        <v>0</v>
      </c>
      <c r="W302" s="113">
        <f t="shared" si="135"/>
        <v>0</v>
      </c>
      <c r="X302" s="118">
        <v>2013</v>
      </c>
      <c r="Y302" s="18" t="s">
        <v>66</v>
      </c>
    </row>
    <row r="303" ht="15.75" customHeight="1" spans="1:25">
      <c r="A303" s="234">
        <v>7626</v>
      </c>
      <c r="B303" s="208" t="s">
        <v>542</v>
      </c>
      <c r="C303" s="207" t="s">
        <v>19</v>
      </c>
      <c r="D303" s="209" t="s">
        <v>380</v>
      </c>
      <c r="E303" s="210" t="s">
        <v>532</v>
      </c>
      <c r="F303" s="235" t="s">
        <v>105</v>
      </c>
      <c r="G303" s="283">
        <v>39916</v>
      </c>
      <c r="H303" s="237">
        <v>43131</v>
      </c>
      <c r="L303" s="244"/>
      <c r="M303" s="245"/>
      <c r="N303" s="244"/>
      <c r="P303" s="246">
        <f t="shared" si="129"/>
        <v>0</v>
      </c>
      <c r="Q303" s="246">
        <f t="shared" si="130"/>
        <v>0</v>
      </c>
      <c r="R303" s="210">
        <v>700</v>
      </c>
      <c r="S303" s="220">
        <f t="shared" si="131"/>
        <v>330</v>
      </c>
      <c r="T303" s="113">
        <f t="shared" si="132"/>
        <v>0</v>
      </c>
      <c r="U303" s="113">
        <f t="shared" si="133"/>
        <v>0</v>
      </c>
      <c r="V303" s="113">
        <f t="shared" si="134"/>
        <v>0</v>
      </c>
      <c r="W303" s="113">
        <f t="shared" si="135"/>
        <v>0</v>
      </c>
      <c r="X303" s="118">
        <v>2009</v>
      </c>
      <c r="Y303" s="18" t="s">
        <v>66</v>
      </c>
    </row>
    <row r="304" ht="15.75" customHeight="1" spans="1:25">
      <c r="A304" s="234">
        <v>7627</v>
      </c>
      <c r="B304" s="208" t="s">
        <v>543</v>
      </c>
      <c r="C304" s="207" t="s">
        <v>19</v>
      </c>
      <c r="D304" s="209" t="s">
        <v>380</v>
      </c>
      <c r="E304" s="210" t="s">
        <v>532</v>
      </c>
      <c r="F304" s="235" t="s">
        <v>105</v>
      </c>
      <c r="G304" s="283">
        <v>42902</v>
      </c>
      <c r="H304" s="237">
        <v>43131</v>
      </c>
      <c r="L304" s="244"/>
      <c r="M304" s="245"/>
      <c r="N304" s="244"/>
      <c r="P304" s="246">
        <f t="shared" si="129"/>
        <v>0</v>
      </c>
      <c r="Q304" s="246">
        <f t="shared" si="130"/>
        <v>0</v>
      </c>
      <c r="R304" s="210">
        <v>700</v>
      </c>
      <c r="S304" s="220">
        <f t="shared" si="131"/>
        <v>330</v>
      </c>
      <c r="T304" s="113">
        <f t="shared" si="132"/>
        <v>0</v>
      </c>
      <c r="U304" s="113">
        <f t="shared" si="133"/>
        <v>0</v>
      </c>
      <c r="V304" s="113">
        <f t="shared" si="134"/>
        <v>0</v>
      </c>
      <c r="W304" s="113">
        <f t="shared" si="135"/>
        <v>0</v>
      </c>
      <c r="X304" s="118">
        <v>2017</v>
      </c>
      <c r="Y304" s="18" t="s">
        <v>83</v>
      </c>
    </row>
    <row r="305" ht="15.75" customHeight="1" spans="1:25">
      <c r="A305" s="234">
        <v>7628</v>
      </c>
      <c r="B305" s="208" t="s">
        <v>544</v>
      </c>
      <c r="C305" s="207" t="s">
        <v>19</v>
      </c>
      <c r="D305" s="209" t="s">
        <v>380</v>
      </c>
      <c r="E305" s="210" t="s">
        <v>532</v>
      </c>
      <c r="F305" s="235" t="s">
        <v>105</v>
      </c>
      <c r="G305" s="283">
        <v>41065</v>
      </c>
      <c r="H305" s="237">
        <v>43131</v>
      </c>
      <c r="L305" s="244"/>
      <c r="M305" s="245"/>
      <c r="N305" s="244"/>
      <c r="P305" s="246">
        <f t="shared" si="129"/>
        <v>0</v>
      </c>
      <c r="Q305" s="246">
        <f t="shared" si="130"/>
        <v>0</v>
      </c>
      <c r="R305" s="210">
        <v>700</v>
      </c>
      <c r="S305" s="220">
        <f t="shared" si="131"/>
        <v>330</v>
      </c>
      <c r="T305" s="113">
        <f t="shared" si="132"/>
        <v>0</v>
      </c>
      <c r="U305" s="113">
        <f t="shared" si="133"/>
        <v>0</v>
      </c>
      <c r="V305" s="113">
        <f t="shared" si="134"/>
        <v>0</v>
      </c>
      <c r="W305" s="113">
        <f t="shared" si="135"/>
        <v>0</v>
      </c>
      <c r="X305" s="118">
        <v>2012</v>
      </c>
      <c r="Y305" s="18" t="s">
        <v>66</v>
      </c>
    </row>
    <row r="306" ht="15.75" customHeight="1" spans="1:25">
      <c r="A306" s="234">
        <v>7629</v>
      </c>
      <c r="B306" s="208" t="s">
        <v>545</v>
      </c>
      <c r="C306" s="207" t="s">
        <v>19</v>
      </c>
      <c r="D306" s="209" t="s">
        <v>380</v>
      </c>
      <c r="E306" s="210" t="s">
        <v>532</v>
      </c>
      <c r="F306" s="235" t="s">
        <v>105</v>
      </c>
      <c r="G306" s="283">
        <v>40918</v>
      </c>
      <c r="H306" s="237">
        <v>43131</v>
      </c>
      <c r="L306" s="244"/>
      <c r="M306" s="245"/>
      <c r="N306" s="244"/>
      <c r="P306" s="246">
        <f t="shared" si="129"/>
        <v>0</v>
      </c>
      <c r="Q306" s="246">
        <f t="shared" si="130"/>
        <v>0</v>
      </c>
      <c r="R306" s="210">
        <v>700</v>
      </c>
      <c r="S306" s="220">
        <f t="shared" si="131"/>
        <v>330</v>
      </c>
      <c r="T306" s="113">
        <f t="shared" si="132"/>
        <v>0</v>
      </c>
      <c r="U306" s="113">
        <f t="shared" si="133"/>
        <v>0</v>
      </c>
      <c r="V306" s="113">
        <f t="shared" si="134"/>
        <v>0</v>
      </c>
      <c r="W306" s="113">
        <f t="shared" si="135"/>
        <v>0</v>
      </c>
      <c r="X306" s="118">
        <v>2012</v>
      </c>
      <c r="Y306" s="18" t="s">
        <v>66</v>
      </c>
    </row>
    <row r="307" ht="15.75" customHeight="1" spans="1:25">
      <c r="A307" s="234">
        <v>7630</v>
      </c>
      <c r="B307" s="208" t="s">
        <v>546</v>
      </c>
      <c r="C307" s="207" t="s">
        <v>19</v>
      </c>
      <c r="D307" s="209" t="s">
        <v>380</v>
      </c>
      <c r="E307" s="210" t="s">
        <v>532</v>
      </c>
      <c r="F307" s="235" t="s">
        <v>105</v>
      </c>
      <c r="G307" s="283">
        <v>42886</v>
      </c>
      <c r="H307" s="237">
        <v>43131</v>
      </c>
      <c r="L307" s="244"/>
      <c r="M307" s="245"/>
      <c r="N307" s="244"/>
      <c r="P307" s="246">
        <f t="shared" si="129"/>
        <v>0</v>
      </c>
      <c r="Q307" s="246">
        <f t="shared" si="130"/>
        <v>0</v>
      </c>
      <c r="R307" s="210">
        <v>700</v>
      </c>
      <c r="S307" s="220">
        <f t="shared" si="131"/>
        <v>330</v>
      </c>
      <c r="T307" s="113">
        <f t="shared" si="132"/>
        <v>0</v>
      </c>
      <c r="U307" s="113">
        <f t="shared" si="133"/>
        <v>0</v>
      </c>
      <c r="V307" s="113">
        <f t="shared" si="134"/>
        <v>0</v>
      </c>
      <c r="W307" s="113">
        <f t="shared" si="135"/>
        <v>0</v>
      </c>
      <c r="X307" s="118">
        <v>2017</v>
      </c>
      <c r="Y307" s="18" t="s">
        <v>83</v>
      </c>
    </row>
    <row r="308" ht="15.75" customHeight="1" spans="1:25">
      <c r="A308" s="234">
        <v>7631</v>
      </c>
      <c r="B308" s="208" t="s">
        <v>547</v>
      </c>
      <c r="C308" s="207" t="s">
        <v>19</v>
      </c>
      <c r="D308" s="209" t="s">
        <v>380</v>
      </c>
      <c r="E308" s="210" t="s">
        <v>532</v>
      </c>
      <c r="F308" s="235" t="s">
        <v>105</v>
      </c>
      <c r="G308" s="283">
        <v>41887</v>
      </c>
      <c r="H308" s="237">
        <v>43131</v>
      </c>
      <c r="L308" s="244"/>
      <c r="M308" s="245"/>
      <c r="N308" s="244"/>
      <c r="P308" s="246">
        <f t="shared" si="129"/>
        <v>0</v>
      </c>
      <c r="Q308" s="246">
        <f t="shared" si="130"/>
        <v>0</v>
      </c>
      <c r="R308" s="210">
        <v>700</v>
      </c>
      <c r="S308" s="220">
        <f t="shared" si="131"/>
        <v>330</v>
      </c>
      <c r="T308" s="113">
        <f t="shared" si="132"/>
        <v>0</v>
      </c>
      <c r="U308" s="113">
        <f t="shared" si="133"/>
        <v>0</v>
      </c>
      <c r="V308" s="113">
        <f t="shared" si="134"/>
        <v>0</v>
      </c>
      <c r="W308" s="113">
        <f t="shared" si="135"/>
        <v>0</v>
      </c>
      <c r="X308" s="118">
        <v>2014</v>
      </c>
      <c r="Y308" s="18" t="s">
        <v>66</v>
      </c>
    </row>
    <row r="309" ht="15.75" customHeight="1" spans="1:25">
      <c r="A309" s="234">
        <v>7632</v>
      </c>
      <c r="B309" s="208" t="s">
        <v>548</v>
      </c>
      <c r="C309" s="207" t="s">
        <v>19</v>
      </c>
      <c r="D309" s="209" t="s">
        <v>380</v>
      </c>
      <c r="E309" s="210" t="s">
        <v>532</v>
      </c>
      <c r="F309" s="235" t="s">
        <v>105</v>
      </c>
      <c r="G309" s="283">
        <v>42171</v>
      </c>
      <c r="H309" s="237">
        <v>43131</v>
      </c>
      <c r="L309" s="244"/>
      <c r="M309" s="245"/>
      <c r="N309" s="244"/>
      <c r="P309" s="246">
        <f t="shared" si="129"/>
        <v>0</v>
      </c>
      <c r="Q309" s="246">
        <f t="shared" si="130"/>
        <v>0</v>
      </c>
      <c r="R309" s="210">
        <v>700</v>
      </c>
      <c r="S309" s="220">
        <f t="shared" si="131"/>
        <v>330</v>
      </c>
      <c r="T309" s="113">
        <f t="shared" si="132"/>
        <v>0</v>
      </c>
      <c r="U309" s="113">
        <f t="shared" si="133"/>
        <v>0</v>
      </c>
      <c r="V309" s="113">
        <f t="shared" si="134"/>
        <v>0</v>
      </c>
      <c r="W309" s="113">
        <f t="shared" si="135"/>
        <v>0</v>
      </c>
      <c r="X309" s="118">
        <v>2015</v>
      </c>
      <c r="Y309" s="18" t="s">
        <v>66</v>
      </c>
    </row>
    <row r="310" ht="15.75" customHeight="1" spans="1:25">
      <c r="A310" s="234">
        <v>7633</v>
      </c>
      <c r="B310" s="208" t="s">
        <v>549</v>
      </c>
      <c r="C310" s="207" t="s">
        <v>19</v>
      </c>
      <c r="D310" s="209" t="s">
        <v>380</v>
      </c>
      <c r="E310" s="210" t="s">
        <v>532</v>
      </c>
      <c r="F310" s="235" t="s">
        <v>105</v>
      </c>
      <c r="G310" s="283">
        <v>41950</v>
      </c>
      <c r="H310" s="237">
        <v>43131</v>
      </c>
      <c r="L310" s="244"/>
      <c r="M310" s="245"/>
      <c r="N310" s="244"/>
      <c r="P310" s="246">
        <f t="shared" si="129"/>
        <v>0</v>
      </c>
      <c r="Q310" s="246">
        <f t="shared" si="130"/>
        <v>0</v>
      </c>
      <c r="R310" s="210">
        <v>700</v>
      </c>
      <c r="S310" s="220">
        <f t="shared" si="131"/>
        <v>330</v>
      </c>
      <c r="T310" s="113">
        <f t="shared" si="132"/>
        <v>0</v>
      </c>
      <c r="U310" s="113">
        <f t="shared" si="133"/>
        <v>0</v>
      </c>
      <c r="V310" s="113">
        <f t="shared" si="134"/>
        <v>0</v>
      </c>
      <c r="W310" s="113">
        <f t="shared" si="135"/>
        <v>0</v>
      </c>
      <c r="X310" s="118">
        <v>2014</v>
      </c>
      <c r="Y310" s="18" t="s">
        <v>66</v>
      </c>
    </row>
    <row r="311" ht="15.75" customHeight="1" spans="1:25">
      <c r="A311" s="234">
        <v>7634</v>
      </c>
      <c r="B311" s="208" t="s">
        <v>550</v>
      </c>
      <c r="C311" s="207" t="s">
        <v>19</v>
      </c>
      <c r="D311" s="209" t="s">
        <v>380</v>
      </c>
      <c r="E311" s="210" t="s">
        <v>532</v>
      </c>
      <c r="F311" s="235" t="s">
        <v>105</v>
      </c>
      <c r="G311" s="283" t="s">
        <v>520</v>
      </c>
      <c r="H311" s="237">
        <v>43131</v>
      </c>
      <c r="L311" s="244"/>
      <c r="M311" s="245"/>
      <c r="N311" s="244"/>
      <c r="P311" s="246">
        <f t="shared" si="129"/>
        <v>0</v>
      </c>
      <c r="Q311" s="246">
        <f t="shared" si="130"/>
        <v>0</v>
      </c>
      <c r="R311" s="210">
        <v>700</v>
      </c>
      <c r="S311" s="220">
        <f t="shared" si="131"/>
        <v>330</v>
      </c>
      <c r="T311" s="113">
        <f t="shared" si="132"/>
        <v>0</v>
      </c>
      <c r="U311" s="113">
        <f t="shared" si="133"/>
        <v>0</v>
      </c>
      <c r="V311" s="113">
        <f t="shared" si="134"/>
        <v>0</v>
      </c>
      <c r="W311" s="113">
        <f t="shared" si="135"/>
        <v>0</v>
      </c>
      <c r="X311" s="118">
        <v>2017</v>
      </c>
      <c r="Y311" s="18" t="s">
        <v>83</v>
      </c>
    </row>
    <row r="312" ht="15.75" customHeight="1" spans="1:25">
      <c r="A312" s="234">
        <v>7635</v>
      </c>
      <c r="B312" s="208" t="s">
        <v>551</v>
      </c>
      <c r="C312" s="207" t="s">
        <v>19</v>
      </c>
      <c r="D312" s="209" t="s">
        <v>380</v>
      </c>
      <c r="E312" s="210" t="s">
        <v>532</v>
      </c>
      <c r="F312" s="235" t="s">
        <v>105</v>
      </c>
      <c r="G312" s="283">
        <v>40062</v>
      </c>
      <c r="H312" s="237">
        <v>43131</v>
      </c>
      <c r="L312" s="244"/>
      <c r="M312" s="245"/>
      <c r="N312" s="244"/>
      <c r="P312" s="246">
        <f t="shared" si="129"/>
        <v>0</v>
      </c>
      <c r="Q312" s="246">
        <f t="shared" si="130"/>
        <v>0</v>
      </c>
      <c r="R312" s="210">
        <v>700</v>
      </c>
      <c r="S312" s="220">
        <f t="shared" si="131"/>
        <v>330</v>
      </c>
      <c r="T312" s="113">
        <f t="shared" si="132"/>
        <v>0</v>
      </c>
      <c r="U312" s="113">
        <f t="shared" si="133"/>
        <v>0</v>
      </c>
      <c r="V312" s="113">
        <f t="shared" si="134"/>
        <v>0</v>
      </c>
      <c r="W312" s="113">
        <f t="shared" si="135"/>
        <v>0</v>
      </c>
      <c r="X312" s="118">
        <v>2009</v>
      </c>
      <c r="Y312" s="18" t="s">
        <v>66</v>
      </c>
    </row>
    <row r="313" ht="15.75" customHeight="1" spans="1:25">
      <c r="A313" s="234">
        <v>7636</v>
      </c>
      <c r="B313" s="208" t="s">
        <v>552</v>
      </c>
      <c r="C313" s="207" t="s">
        <v>19</v>
      </c>
      <c r="D313" s="209" t="s">
        <v>380</v>
      </c>
      <c r="E313" s="210" t="s">
        <v>532</v>
      </c>
      <c r="F313" s="235" t="s">
        <v>105</v>
      </c>
      <c r="G313" s="283">
        <v>41629</v>
      </c>
      <c r="H313" s="237">
        <v>43131</v>
      </c>
      <c r="L313" s="244"/>
      <c r="M313" s="245"/>
      <c r="N313" s="244"/>
      <c r="P313" s="246">
        <f t="shared" si="129"/>
        <v>0</v>
      </c>
      <c r="Q313" s="246">
        <f t="shared" si="130"/>
        <v>0</v>
      </c>
      <c r="R313" s="210">
        <v>700</v>
      </c>
      <c r="S313" s="220">
        <f t="shared" si="131"/>
        <v>330</v>
      </c>
      <c r="T313" s="113">
        <f t="shared" si="132"/>
        <v>0</v>
      </c>
      <c r="U313" s="113">
        <f t="shared" si="133"/>
        <v>0</v>
      </c>
      <c r="V313" s="113">
        <f t="shared" si="134"/>
        <v>0</v>
      </c>
      <c r="W313" s="113">
        <f t="shared" si="135"/>
        <v>0</v>
      </c>
      <c r="X313" s="118">
        <v>2013</v>
      </c>
      <c r="Y313" s="18" t="s">
        <v>66</v>
      </c>
    </row>
    <row r="314" ht="15.75" customHeight="1" spans="1:25">
      <c r="A314" s="234">
        <v>7637</v>
      </c>
      <c r="B314" s="208" t="s">
        <v>553</v>
      </c>
      <c r="C314" s="207" t="s">
        <v>19</v>
      </c>
      <c r="D314" s="209" t="s">
        <v>380</v>
      </c>
      <c r="E314" s="210" t="s">
        <v>532</v>
      </c>
      <c r="F314" s="235" t="s">
        <v>105</v>
      </c>
      <c r="G314" s="283">
        <v>43009</v>
      </c>
      <c r="H314" s="237">
        <v>43131</v>
      </c>
      <c r="L314" s="244"/>
      <c r="M314" s="245"/>
      <c r="N314" s="244"/>
      <c r="P314" s="246">
        <f t="shared" si="129"/>
        <v>0</v>
      </c>
      <c r="Q314" s="246">
        <f t="shared" si="130"/>
        <v>0</v>
      </c>
      <c r="R314" s="210">
        <v>700</v>
      </c>
      <c r="S314" s="220">
        <f t="shared" si="131"/>
        <v>330</v>
      </c>
      <c r="T314" s="113">
        <f t="shared" si="132"/>
        <v>0</v>
      </c>
      <c r="U314" s="113">
        <f t="shared" si="133"/>
        <v>0</v>
      </c>
      <c r="V314" s="113">
        <f t="shared" si="134"/>
        <v>0</v>
      </c>
      <c r="W314" s="113">
        <f t="shared" si="135"/>
        <v>0</v>
      </c>
      <c r="X314" s="118">
        <v>2017</v>
      </c>
      <c r="Y314" s="18" t="s">
        <v>83</v>
      </c>
    </row>
    <row r="315" ht="15.75" customHeight="1" spans="1:25">
      <c r="A315" s="234">
        <v>7638</v>
      </c>
      <c r="B315" s="208" t="s">
        <v>554</v>
      </c>
      <c r="C315" s="207" t="s">
        <v>19</v>
      </c>
      <c r="D315" s="209" t="s">
        <v>380</v>
      </c>
      <c r="E315" s="210" t="s">
        <v>532</v>
      </c>
      <c r="F315" s="235" t="s">
        <v>105</v>
      </c>
      <c r="G315" s="283">
        <v>42258</v>
      </c>
      <c r="H315" s="237">
        <v>43131</v>
      </c>
      <c r="L315" s="244"/>
      <c r="M315" s="245"/>
      <c r="N315" s="244"/>
      <c r="P315" s="246">
        <f t="shared" si="129"/>
        <v>0</v>
      </c>
      <c r="Q315" s="246">
        <f t="shared" si="130"/>
        <v>0</v>
      </c>
      <c r="R315" s="210">
        <v>700</v>
      </c>
      <c r="S315" s="220">
        <f t="shared" si="131"/>
        <v>330</v>
      </c>
      <c r="T315" s="113">
        <f t="shared" si="132"/>
        <v>0</v>
      </c>
      <c r="U315" s="113">
        <f t="shared" si="133"/>
        <v>0</v>
      </c>
      <c r="V315" s="113">
        <f t="shared" si="134"/>
        <v>0</v>
      </c>
      <c r="W315" s="113">
        <f t="shared" si="135"/>
        <v>0</v>
      </c>
      <c r="X315" s="118">
        <v>2015</v>
      </c>
      <c r="Y315" s="18" t="s">
        <v>66</v>
      </c>
    </row>
    <row r="316" ht="15.75" customHeight="1" spans="1:25">
      <c r="A316" s="234">
        <v>7640</v>
      </c>
      <c r="B316" s="208" t="s">
        <v>555</v>
      </c>
      <c r="C316" s="207" t="s">
        <v>19</v>
      </c>
      <c r="D316" s="209" t="s">
        <v>380</v>
      </c>
      <c r="E316" s="210" t="s">
        <v>532</v>
      </c>
      <c r="F316" s="235" t="s">
        <v>105</v>
      </c>
      <c r="G316" s="283">
        <v>42817</v>
      </c>
      <c r="H316" s="237">
        <v>43131</v>
      </c>
      <c r="L316" s="244"/>
      <c r="M316" s="245"/>
      <c r="N316" s="244"/>
      <c r="P316" s="246">
        <f t="shared" si="129"/>
        <v>0</v>
      </c>
      <c r="Q316" s="246">
        <f t="shared" si="130"/>
        <v>0</v>
      </c>
      <c r="R316" s="210">
        <v>700</v>
      </c>
      <c r="S316" s="220">
        <f t="shared" si="131"/>
        <v>330</v>
      </c>
      <c r="T316" s="113">
        <f t="shared" si="132"/>
        <v>0</v>
      </c>
      <c r="U316" s="113">
        <f t="shared" si="133"/>
        <v>0</v>
      </c>
      <c r="V316" s="113">
        <f t="shared" si="134"/>
        <v>0</v>
      </c>
      <c r="W316" s="113">
        <f t="shared" si="135"/>
        <v>0</v>
      </c>
      <c r="X316" s="118">
        <v>2017</v>
      </c>
      <c r="Y316" s="18" t="s">
        <v>83</v>
      </c>
    </row>
    <row r="317" ht="15.75" customHeight="1" spans="1:25">
      <c r="A317" s="234">
        <v>7641</v>
      </c>
      <c r="B317" s="208" t="s">
        <v>556</v>
      </c>
      <c r="C317" s="207" t="s">
        <v>19</v>
      </c>
      <c r="D317" s="209" t="s">
        <v>380</v>
      </c>
      <c r="E317" s="210" t="s">
        <v>532</v>
      </c>
      <c r="F317" s="235" t="s">
        <v>105</v>
      </c>
      <c r="G317" s="283">
        <v>41640</v>
      </c>
      <c r="H317" s="237">
        <v>43131</v>
      </c>
      <c r="L317" s="244"/>
      <c r="M317" s="245"/>
      <c r="N317" s="244"/>
      <c r="P317" s="246">
        <f t="shared" si="129"/>
        <v>0</v>
      </c>
      <c r="Q317" s="246">
        <f t="shared" si="130"/>
        <v>0</v>
      </c>
      <c r="R317" s="210">
        <v>700</v>
      </c>
      <c r="S317" s="220">
        <f t="shared" si="131"/>
        <v>330</v>
      </c>
      <c r="T317" s="113">
        <f t="shared" si="132"/>
        <v>0</v>
      </c>
      <c r="U317" s="113">
        <f t="shared" si="133"/>
        <v>0</v>
      </c>
      <c r="V317" s="113">
        <f t="shared" si="134"/>
        <v>0</v>
      </c>
      <c r="W317" s="113">
        <f t="shared" si="135"/>
        <v>0</v>
      </c>
      <c r="X317" s="118">
        <v>2014</v>
      </c>
      <c r="Y317" s="18" t="s">
        <v>66</v>
      </c>
    </row>
    <row r="318" ht="15.75" customHeight="1" spans="1:25">
      <c r="A318" s="234">
        <v>7642</v>
      </c>
      <c r="B318" s="208" t="s">
        <v>557</v>
      </c>
      <c r="C318" s="207" t="s">
        <v>19</v>
      </c>
      <c r="D318" s="209" t="s">
        <v>380</v>
      </c>
      <c r="E318" s="210" t="s">
        <v>532</v>
      </c>
      <c r="F318" s="235" t="s">
        <v>105</v>
      </c>
      <c r="G318" s="283">
        <v>40666</v>
      </c>
      <c r="H318" s="237">
        <v>43131</v>
      </c>
      <c r="L318" s="244"/>
      <c r="M318" s="245"/>
      <c r="N318" s="244"/>
      <c r="P318" s="246">
        <f t="shared" si="129"/>
        <v>0</v>
      </c>
      <c r="Q318" s="246">
        <f t="shared" si="130"/>
        <v>0</v>
      </c>
      <c r="R318" s="210">
        <v>700</v>
      </c>
      <c r="S318" s="220">
        <f t="shared" si="131"/>
        <v>330</v>
      </c>
      <c r="T318" s="113">
        <f t="shared" si="132"/>
        <v>0</v>
      </c>
      <c r="U318" s="113">
        <f t="shared" si="133"/>
        <v>0</v>
      </c>
      <c r="V318" s="113">
        <f t="shared" si="134"/>
        <v>0</v>
      </c>
      <c r="W318" s="113">
        <f t="shared" si="135"/>
        <v>0</v>
      </c>
      <c r="X318" s="118">
        <v>2011</v>
      </c>
      <c r="Y318" s="18" t="s">
        <v>66</v>
      </c>
    </row>
    <row r="319" ht="15.75" customHeight="1" spans="1:25">
      <c r="A319" s="234">
        <v>7643</v>
      </c>
      <c r="B319" s="208" t="s">
        <v>558</v>
      </c>
      <c r="C319" s="207" t="s">
        <v>19</v>
      </c>
      <c r="D319" s="209" t="s">
        <v>380</v>
      </c>
      <c r="E319" s="210" t="s">
        <v>532</v>
      </c>
      <c r="F319" s="235" t="s">
        <v>105</v>
      </c>
      <c r="G319" s="283">
        <v>39802</v>
      </c>
      <c r="H319" s="237">
        <v>43131</v>
      </c>
      <c r="L319" s="244"/>
      <c r="M319" s="245"/>
      <c r="N319" s="244"/>
      <c r="P319" s="246">
        <f t="shared" si="129"/>
        <v>0</v>
      </c>
      <c r="Q319" s="246">
        <f t="shared" si="130"/>
        <v>0</v>
      </c>
      <c r="R319" s="210">
        <v>700</v>
      </c>
      <c r="S319" s="220">
        <f t="shared" si="131"/>
        <v>330</v>
      </c>
      <c r="T319" s="113">
        <f t="shared" si="132"/>
        <v>0</v>
      </c>
      <c r="U319" s="113">
        <f t="shared" si="133"/>
        <v>0</v>
      </c>
      <c r="V319" s="113">
        <f t="shared" si="134"/>
        <v>0</v>
      </c>
      <c r="W319" s="113">
        <f t="shared" si="135"/>
        <v>0</v>
      </c>
      <c r="X319" s="118">
        <v>2008</v>
      </c>
      <c r="Y319" s="18" t="s">
        <v>66</v>
      </c>
    </row>
    <row r="320" ht="15.75" customHeight="1" spans="1:25">
      <c r="A320" s="234">
        <v>7644</v>
      </c>
      <c r="B320" s="208" t="s">
        <v>559</v>
      </c>
      <c r="C320" s="207" t="s">
        <v>19</v>
      </c>
      <c r="D320" s="209" t="s">
        <v>380</v>
      </c>
      <c r="E320" s="210" t="s">
        <v>532</v>
      </c>
      <c r="F320" s="235" t="s">
        <v>105</v>
      </c>
      <c r="G320" s="283">
        <v>40690</v>
      </c>
      <c r="H320" s="237">
        <v>43131</v>
      </c>
      <c r="L320" s="244"/>
      <c r="M320" s="245"/>
      <c r="N320" s="244"/>
      <c r="P320" s="246">
        <f t="shared" si="129"/>
        <v>0</v>
      </c>
      <c r="Q320" s="246">
        <f t="shared" si="130"/>
        <v>0</v>
      </c>
      <c r="R320" s="210">
        <v>700</v>
      </c>
      <c r="S320" s="220">
        <f t="shared" si="131"/>
        <v>330</v>
      </c>
      <c r="T320" s="113">
        <f t="shared" si="132"/>
        <v>0</v>
      </c>
      <c r="U320" s="113">
        <f t="shared" si="133"/>
        <v>0</v>
      </c>
      <c r="V320" s="113">
        <f t="shared" si="134"/>
        <v>0</v>
      </c>
      <c r="W320" s="113">
        <f t="shared" si="135"/>
        <v>0</v>
      </c>
      <c r="X320" s="118">
        <v>2011</v>
      </c>
      <c r="Y320" s="18" t="s">
        <v>66</v>
      </c>
    </row>
    <row r="321" ht="15.75" customHeight="1" spans="1:25">
      <c r="A321" s="234">
        <v>7645</v>
      </c>
      <c r="B321" s="208" t="s">
        <v>560</v>
      </c>
      <c r="C321" s="207" t="s">
        <v>19</v>
      </c>
      <c r="D321" s="209" t="s">
        <v>380</v>
      </c>
      <c r="E321" s="210" t="s">
        <v>532</v>
      </c>
      <c r="F321" s="235" t="s">
        <v>105</v>
      </c>
      <c r="G321" s="283">
        <v>40666</v>
      </c>
      <c r="H321" s="237">
        <v>43131</v>
      </c>
      <c r="L321" s="244"/>
      <c r="M321" s="245"/>
      <c r="N321" s="244"/>
      <c r="P321" s="246">
        <f t="shared" si="129"/>
        <v>0</v>
      </c>
      <c r="Q321" s="246">
        <f t="shared" si="130"/>
        <v>0</v>
      </c>
      <c r="R321" s="210">
        <v>700</v>
      </c>
      <c r="S321" s="220">
        <f t="shared" si="131"/>
        <v>330</v>
      </c>
      <c r="T321" s="113">
        <f t="shared" si="132"/>
        <v>0</v>
      </c>
      <c r="U321" s="113">
        <f t="shared" si="133"/>
        <v>0</v>
      </c>
      <c r="V321" s="113">
        <f t="shared" si="134"/>
        <v>0</v>
      </c>
      <c r="W321" s="113">
        <f t="shared" si="135"/>
        <v>0</v>
      </c>
      <c r="X321" s="118">
        <v>2011</v>
      </c>
      <c r="Y321" s="18" t="s">
        <v>66</v>
      </c>
    </row>
    <row r="322" ht="15.75" customHeight="1" spans="1:25">
      <c r="A322" s="234">
        <v>7646</v>
      </c>
      <c r="B322" s="208" t="s">
        <v>561</v>
      </c>
      <c r="C322" s="207" t="s">
        <v>19</v>
      </c>
      <c r="D322" s="209" t="s">
        <v>380</v>
      </c>
      <c r="E322" s="210" t="s">
        <v>532</v>
      </c>
      <c r="F322" s="235" t="s">
        <v>105</v>
      </c>
      <c r="G322" s="283">
        <v>40689</v>
      </c>
      <c r="H322" s="237">
        <v>43131</v>
      </c>
      <c r="L322" s="244"/>
      <c r="M322" s="245"/>
      <c r="N322" s="244"/>
      <c r="P322" s="246">
        <f t="shared" si="129"/>
        <v>0</v>
      </c>
      <c r="Q322" s="246">
        <f t="shared" si="130"/>
        <v>0</v>
      </c>
      <c r="R322" s="210">
        <v>700</v>
      </c>
      <c r="S322" s="220">
        <f t="shared" si="131"/>
        <v>330</v>
      </c>
      <c r="T322" s="113">
        <f t="shared" si="132"/>
        <v>0</v>
      </c>
      <c r="U322" s="113">
        <f t="shared" si="133"/>
        <v>0</v>
      </c>
      <c r="V322" s="113">
        <f t="shared" si="134"/>
        <v>0</v>
      </c>
      <c r="W322" s="113">
        <f t="shared" si="135"/>
        <v>0</v>
      </c>
      <c r="X322" s="118">
        <v>2011</v>
      </c>
      <c r="Y322" s="18" t="s">
        <v>66</v>
      </c>
    </row>
    <row r="323" ht="15.75" customHeight="1" spans="1:25">
      <c r="A323" s="234">
        <v>7647</v>
      </c>
      <c r="B323" s="208" t="s">
        <v>562</v>
      </c>
      <c r="C323" s="207" t="s">
        <v>19</v>
      </c>
      <c r="D323" s="209" t="s">
        <v>380</v>
      </c>
      <c r="E323" s="210" t="s">
        <v>532</v>
      </c>
      <c r="F323" s="235" t="s">
        <v>105</v>
      </c>
      <c r="G323" s="283">
        <v>39347</v>
      </c>
      <c r="H323" s="237">
        <v>43131</v>
      </c>
      <c r="L323" s="244"/>
      <c r="M323" s="245"/>
      <c r="N323" s="244"/>
      <c r="P323" s="246">
        <f t="shared" ref="P323:P386" si="136">IFERROR(L323/O323-1,0)</f>
        <v>0</v>
      </c>
      <c r="Q323" s="246">
        <f t="shared" ref="Q323:Q386" si="137">IFERROR(N323/O323-1,0)</f>
        <v>0</v>
      </c>
      <c r="R323" s="210">
        <v>700</v>
      </c>
      <c r="S323" s="220">
        <f t="shared" ref="S323:S386" si="138">MIN(R323-35,365-35)</f>
        <v>330</v>
      </c>
      <c r="T323" s="113">
        <f t="shared" ref="T323:T386" si="139">IFERROR(I323/365,0)</f>
        <v>0</v>
      </c>
      <c r="U323" s="113">
        <f t="shared" ref="U323:U386" si="140">IFERROR(K323/365,0)</f>
        <v>0</v>
      </c>
      <c r="V323" s="113">
        <f t="shared" ref="V323:V386" si="141">L323/S323</f>
        <v>0</v>
      </c>
      <c r="W323" s="113">
        <f t="shared" ref="W323:W386" si="142">N323/S323</f>
        <v>0</v>
      </c>
      <c r="X323" s="118">
        <v>2007</v>
      </c>
      <c r="Y323" s="18" t="s">
        <v>66</v>
      </c>
    </row>
    <row r="324" ht="15.75" customHeight="1" spans="1:25">
      <c r="A324" s="234">
        <v>7648</v>
      </c>
      <c r="B324" s="208" t="s">
        <v>563</v>
      </c>
      <c r="C324" s="207" t="s">
        <v>19</v>
      </c>
      <c r="D324" s="209" t="s">
        <v>380</v>
      </c>
      <c r="E324" s="210" t="s">
        <v>532</v>
      </c>
      <c r="F324" s="235" t="s">
        <v>105</v>
      </c>
      <c r="G324" s="283">
        <v>39475</v>
      </c>
      <c r="H324" s="237">
        <v>43131</v>
      </c>
      <c r="L324" s="244"/>
      <c r="M324" s="245"/>
      <c r="N324" s="244"/>
      <c r="P324" s="246">
        <f t="shared" si="136"/>
        <v>0</v>
      </c>
      <c r="Q324" s="246">
        <f t="shared" si="137"/>
        <v>0</v>
      </c>
      <c r="R324" s="210">
        <v>700</v>
      </c>
      <c r="S324" s="220">
        <f t="shared" si="138"/>
        <v>330</v>
      </c>
      <c r="T324" s="113">
        <f t="shared" si="139"/>
        <v>0</v>
      </c>
      <c r="U324" s="113">
        <f t="shared" si="140"/>
        <v>0</v>
      </c>
      <c r="V324" s="113">
        <f t="shared" si="141"/>
        <v>0</v>
      </c>
      <c r="W324" s="113">
        <f t="shared" si="142"/>
        <v>0</v>
      </c>
      <c r="X324" s="118">
        <v>2008</v>
      </c>
      <c r="Y324" s="18" t="s">
        <v>66</v>
      </c>
    </row>
    <row r="325" ht="15.75" customHeight="1" spans="1:25">
      <c r="A325" s="234">
        <v>7649</v>
      </c>
      <c r="B325" s="208" t="s">
        <v>564</v>
      </c>
      <c r="C325" s="207" t="s">
        <v>19</v>
      </c>
      <c r="D325" s="209" t="s">
        <v>380</v>
      </c>
      <c r="E325" s="210" t="s">
        <v>532</v>
      </c>
      <c r="F325" s="235" t="s">
        <v>105</v>
      </c>
      <c r="G325" s="283">
        <v>40725</v>
      </c>
      <c r="H325" s="237">
        <v>43131</v>
      </c>
      <c r="L325" s="244"/>
      <c r="M325" s="245"/>
      <c r="N325" s="244"/>
      <c r="P325" s="246">
        <f t="shared" si="136"/>
        <v>0</v>
      </c>
      <c r="Q325" s="246">
        <f t="shared" si="137"/>
        <v>0</v>
      </c>
      <c r="R325" s="210">
        <v>700</v>
      </c>
      <c r="S325" s="220">
        <f t="shared" si="138"/>
        <v>330</v>
      </c>
      <c r="T325" s="113">
        <f t="shared" si="139"/>
        <v>0</v>
      </c>
      <c r="U325" s="113">
        <f t="shared" si="140"/>
        <v>0</v>
      </c>
      <c r="V325" s="113">
        <f t="shared" si="141"/>
        <v>0</v>
      </c>
      <c r="W325" s="113">
        <f t="shared" si="142"/>
        <v>0</v>
      </c>
      <c r="X325" s="118">
        <v>2011</v>
      </c>
      <c r="Y325" s="18" t="s">
        <v>66</v>
      </c>
    </row>
    <row r="326" ht="15.75" customHeight="1" spans="1:25">
      <c r="A326" s="234">
        <v>7650</v>
      </c>
      <c r="B326" s="208" t="s">
        <v>565</v>
      </c>
      <c r="C326" s="207" t="s">
        <v>19</v>
      </c>
      <c r="D326" s="209" t="s">
        <v>380</v>
      </c>
      <c r="E326" s="210" t="s">
        <v>532</v>
      </c>
      <c r="F326" s="235" t="s">
        <v>105</v>
      </c>
      <c r="G326" s="283">
        <v>39668</v>
      </c>
      <c r="H326" s="237">
        <v>43131</v>
      </c>
      <c r="L326" s="244"/>
      <c r="M326" s="245"/>
      <c r="N326" s="244"/>
      <c r="P326" s="246">
        <f t="shared" si="136"/>
        <v>0</v>
      </c>
      <c r="Q326" s="246">
        <f t="shared" si="137"/>
        <v>0</v>
      </c>
      <c r="R326" s="210">
        <v>700</v>
      </c>
      <c r="S326" s="220">
        <f t="shared" si="138"/>
        <v>330</v>
      </c>
      <c r="T326" s="113">
        <f t="shared" si="139"/>
        <v>0</v>
      </c>
      <c r="U326" s="113">
        <f t="shared" si="140"/>
        <v>0</v>
      </c>
      <c r="V326" s="113">
        <f t="shared" si="141"/>
        <v>0</v>
      </c>
      <c r="W326" s="113">
        <f t="shared" si="142"/>
        <v>0</v>
      </c>
      <c r="X326" s="118">
        <v>2008</v>
      </c>
      <c r="Y326" s="18" t="s">
        <v>66</v>
      </c>
    </row>
    <row r="327" ht="15.75" customHeight="1" spans="1:25">
      <c r="A327" s="234">
        <v>7651</v>
      </c>
      <c r="B327" s="208" t="s">
        <v>566</v>
      </c>
      <c r="C327" s="207" t="s">
        <v>19</v>
      </c>
      <c r="D327" s="209" t="s">
        <v>380</v>
      </c>
      <c r="E327" s="210" t="s">
        <v>532</v>
      </c>
      <c r="F327" s="235" t="s">
        <v>105</v>
      </c>
      <c r="G327" s="283">
        <v>40664</v>
      </c>
      <c r="H327" s="237">
        <v>43131</v>
      </c>
      <c r="L327" s="244"/>
      <c r="M327" s="245"/>
      <c r="N327" s="244"/>
      <c r="P327" s="246">
        <f t="shared" si="136"/>
        <v>0</v>
      </c>
      <c r="Q327" s="246">
        <f t="shared" si="137"/>
        <v>0</v>
      </c>
      <c r="R327" s="210">
        <v>700</v>
      </c>
      <c r="S327" s="220">
        <f t="shared" si="138"/>
        <v>330</v>
      </c>
      <c r="T327" s="113">
        <f t="shared" si="139"/>
        <v>0</v>
      </c>
      <c r="U327" s="113">
        <f t="shared" si="140"/>
        <v>0</v>
      </c>
      <c r="V327" s="113">
        <f t="shared" si="141"/>
        <v>0</v>
      </c>
      <c r="W327" s="113">
        <f t="shared" si="142"/>
        <v>0</v>
      </c>
      <c r="X327" s="118">
        <v>2011</v>
      </c>
      <c r="Y327" s="18" t="s">
        <v>66</v>
      </c>
    </row>
    <row r="328" ht="15.75" customHeight="1" spans="1:25">
      <c r="A328" s="234">
        <v>7652</v>
      </c>
      <c r="B328" s="208" t="s">
        <v>567</v>
      </c>
      <c r="C328" s="207" t="s">
        <v>19</v>
      </c>
      <c r="D328" s="209" t="s">
        <v>380</v>
      </c>
      <c r="E328" s="210" t="s">
        <v>532</v>
      </c>
      <c r="F328" s="235" t="s">
        <v>105</v>
      </c>
      <c r="G328" s="283">
        <v>41117</v>
      </c>
      <c r="H328" s="237">
        <v>43131</v>
      </c>
      <c r="L328" s="244"/>
      <c r="M328" s="245"/>
      <c r="N328" s="244"/>
      <c r="P328" s="246">
        <f t="shared" si="136"/>
        <v>0</v>
      </c>
      <c r="Q328" s="246">
        <f t="shared" si="137"/>
        <v>0</v>
      </c>
      <c r="R328" s="210">
        <v>700</v>
      </c>
      <c r="S328" s="220">
        <f t="shared" si="138"/>
        <v>330</v>
      </c>
      <c r="T328" s="113">
        <f t="shared" si="139"/>
        <v>0</v>
      </c>
      <c r="U328" s="113">
        <f t="shared" si="140"/>
        <v>0</v>
      </c>
      <c r="V328" s="113">
        <f t="shared" si="141"/>
        <v>0</v>
      </c>
      <c r="W328" s="113">
        <f t="shared" si="142"/>
        <v>0</v>
      </c>
      <c r="X328" s="118">
        <v>2012</v>
      </c>
      <c r="Y328" s="18" t="s">
        <v>66</v>
      </c>
    </row>
    <row r="329" ht="15.75" customHeight="1" spans="1:25">
      <c r="A329" s="234">
        <v>7653</v>
      </c>
      <c r="B329" s="208" t="s">
        <v>568</v>
      </c>
      <c r="C329" s="207" t="s">
        <v>19</v>
      </c>
      <c r="D329" s="209" t="s">
        <v>380</v>
      </c>
      <c r="E329" s="210" t="s">
        <v>532</v>
      </c>
      <c r="F329" s="235" t="s">
        <v>105</v>
      </c>
      <c r="G329" s="283">
        <v>40846</v>
      </c>
      <c r="H329" s="237">
        <v>43131</v>
      </c>
      <c r="L329" s="244"/>
      <c r="M329" s="245"/>
      <c r="N329" s="244"/>
      <c r="P329" s="246">
        <f t="shared" si="136"/>
        <v>0</v>
      </c>
      <c r="Q329" s="246">
        <f t="shared" si="137"/>
        <v>0</v>
      </c>
      <c r="R329" s="210">
        <v>700</v>
      </c>
      <c r="S329" s="220">
        <f t="shared" si="138"/>
        <v>330</v>
      </c>
      <c r="T329" s="113">
        <f t="shared" si="139"/>
        <v>0</v>
      </c>
      <c r="U329" s="113">
        <f t="shared" si="140"/>
        <v>0</v>
      </c>
      <c r="V329" s="113">
        <f t="shared" si="141"/>
        <v>0</v>
      </c>
      <c r="W329" s="113">
        <f t="shared" si="142"/>
        <v>0</v>
      </c>
      <c r="X329" s="118">
        <v>2011</v>
      </c>
      <c r="Y329" s="18" t="s">
        <v>66</v>
      </c>
    </row>
    <row r="330" ht="15.75" customHeight="1" spans="1:25">
      <c r="A330" s="234">
        <v>7657</v>
      </c>
      <c r="B330" s="208" t="s">
        <v>569</v>
      </c>
      <c r="C330" s="207" t="s">
        <v>27</v>
      </c>
      <c r="D330" s="209" t="s">
        <v>64</v>
      </c>
      <c r="F330" s="235" t="s">
        <v>65</v>
      </c>
      <c r="G330" s="236">
        <v>43309</v>
      </c>
      <c r="H330" s="237">
        <v>43309</v>
      </c>
      <c r="L330" s="244"/>
      <c r="M330" s="245"/>
      <c r="N330" s="244"/>
      <c r="P330" s="246">
        <f t="shared" si="136"/>
        <v>0</v>
      </c>
      <c r="Q330" s="246">
        <f t="shared" si="137"/>
        <v>0</v>
      </c>
      <c r="R330" s="210">
        <v>522</v>
      </c>
      <c r="S330" s="220">
        <f t="shared" si="138"/>
        <v>330</v>
      </c>
      <c r="T330" s="113">
        <f t="shared" si="139"/>
        <v>0</v>
      </c>
      <c r="U330" s="113">
        <f t="shared" si="140"/>
        <v>0</v>
      </c>
      <c r="V330" s="113">
        <f t="shared" si="141"/>
        <v>0</v>
      </c>
      <c r="W330" s="113">
        <f t="shared" si="142"/>
        <v>0</v>
      </c>
      <c r="X330" s="118">
        <v>2018</v>
      </c>
      <c r="Y330" s="18" t="s">
        <v>84</v>
      </c>
    </row>
    <row r="331" ht="15.75" customHeight="1" spans="1:25">
      <c r="A331" s="234">
        <v>7663</v>
      </c>
      <c r="B331" s="208" t="s">
        <v>570</v>
      </c>
      <c r="C331" s="207" t="s">
        <v>17</v>
      </c>
      <c r="D331" s="209" t="s">
        <v>64</v>
      </c>
      <c r="F331" s="235" t="s">
        <v>65</v>
      </c>
      <c r="G331" s="236">
        <v>43158</v>
      </c>
      <c r="H331" s="237">
        <v>43158</v>
      </c>
      <c r="L331" s="244"/>
      <c r="M331" s="245"/>
      <c r="N331" s="244"/>
      <c r="P331" s="246">
        <f t="shared" si="136"/>
        <v>0</v>
      </c>
      <c r="Q331" s="246">
        <f t="shared" si="137"/>
        <v>0</v>
      </c>
      <c r="R331" s="210">
        <v>673</v>
      </c>
      <c r="S331" s="220">
        <f t="shared" si="138"/>
        <v>330</v>
      </c>
      <c r="T331" s="113">
        <f t="shared" si="139"/>
        <v>0</v>
      </c>
      <c r="U331" s="113">
        <f t="shared" si="140"/>
        <v>0</v>
      </c>
      <c r="V331" s="113">
        <f t="shared" si="141"/>
        <v>0</v>
      </c>
      <c r="W331" s="113">
        <f t="shared" si="142"/>
        <v>0</v>
      </c>
      <c r="X331" s="118">
        <v>2018</v>
      </c>
      <c r="Y331" s="18" t="s">
        <v>84</v>
      </c>
    </row>
    <row r="332" ht="15.75" customHeight="1" spans="1:25">
      <c r="A332" s="234">
        <v>7664</v>
      </c>
      <c r="B332" s="208" t="s">
        <v>571</v>
      </c>
      <c r="C332" s="207" t="s">
        <v>19</v>
      </c>
      <c r="D332" s="209" t="s">
        <v>380</v>
      </c>
      <c r="E332" s="210" t="s">
        <v>532</v>
      </c>
      <c r="F332" s="235" t="s">
        <v>105</v>
      </c>
      <c r="G332" s="283">
        <v>41664</v>
      </c>
      <c r="H332" s="237">
        <v>43131</v>
      </c>
      <c r="L332" s="244"/>
      <c r="M332" s="245"/>
      <c r="N332" s="244"/>
      <c r="P332" s="246">
        <f t="shared" si="136"/>
        <v>0</v>
      </c>
      <c r="Q332" s="246">
        <f t="shared" si="137"/>
        <v>0</v>
      </c>
      <c r="R332" s="210">
        <v>700</v>
      </c>
      <c r="S332" s="220">
        <f t="shared" si="138"/>
        <v>330</v>
      </c>
      <c r="T332" s="113">
        <f t="shared" si="139"/>
        <v>0</v>
      </c>
      <c r="U332" s="113">
        <f t="shared" si="140"/>
        <v>0</v>
      </c>
      <c r="V332" s="113">
        <f t="shared" si="141"/>
        <v>0</v>
      </c>
      <c r="W332" s="113">
        <f t="shared" si="142"/>
        <v>0</v>
      </c>
      <c r="X332" s="118">
        <v>2014</v>
      </c>
      <c r="Y332" s="18" t="s">
        <v>66</v>
      </c>
    </row>
    <row r="333" ht="15.75" customHeight="1" spans="1:25">
      <c r="A333" s="234">
        <v>7665</v>
      </c>
      <c r="B333" s="208" t="s">
        <v>572</v>
      </c>
      <c r="C333" s="207" t="s">
        <v>19</v>
      </c>
      <c r="D333" s="209" t="s">
        <v>380</v>
      </c>
      <c r="E333" s="210" t="s">
        <v>532</v>
      </c>
      <c r="F333" s="235" t="s">
        <v>105</v>
      </c>
      <c r="G333" s="283">
        <v>40889</v>
      </c>
      <c r="H333" s="237">
        <v>43131</v>
      </c>
      <c r="L333" s="244"/>
      <c r="M333" s="245"/>
      <c r="N333" s="244"/>
      <c r="P333" s="246">
        <f t="shared" si="136"/>
        <v>0</v>
      </c>
      <c r="Q333" s="246">
        <f t="shared" si="137"/>
        <v>0</v>
      </c>
      <c r="R333" s="210">
        <v>700</v>
      </c>
      <c r="S333" s="220">
        <f t="shared" si="138"/>
        <v>330</v>
      </c>
      <c r="T333" s="113">
        <f t="shared" si="139"/>
        <v>0</v>
      </c>
      <c r="U333" s="113">
        <f t="shared" si="140"/>
        <v>0</v>
      </c>
      <c r="V333" s="113">
        <f t="shared" si="141"/>
        <v>0</v>
      </c>
      <c r="W333" s="113">
        <f t="shared" si="142"/>
        <v>0</v>
      </c>
      <c r="X333" s="118">
        <v>2011</v>
      </c>
      <c r="Y333" s="18" t="s">
        <v>66</v>
      </c>
    </row>
    <row r="334" ht="15.75" customHeight="1" spans="1:25">
      <c r="A334" s="234">
        <v>7666</v>
      </c>
      <c r="B334" s="208" t="s">
        <v>573</v>
      </c>
      <c r="C334" s="207" t="s">
        <v>19</v>
      </c>
      <c r="D334" s="209" t="s">
        <v>380</v>
      </c>
      <c r="E334" s="210" t="s">
        <v>532</v>
      </c>
      <c r="F334" s="235" t="s">
        <v>105</v>
      </c>
      <c r="G334" s="283">
        <v>41937</v>
      </c>
      <c r="H334" s="237">
        <v>43131</v>
      </c>
      <c r="L334" s="244"/>
      <c r="M334" s="245"/>
      <c r="N334" s="244"/>
      <c r="P334" s="246">
        <f t="shared" si="136"/>
        <v>0</v>
      </c>
      <c r="Q334" s="246">
        <f t="shared" si="137"/>
        <v>0</v>
      </c>
      <c r="R334" s="210">
        <v>700</v>
      </c>
      <c r="S334" s="220">
        <f t="shared" si="138"/>
        <v>330</v>
      </c>
      <c r="T334" s="113">
        <f t="shared" si="139"/>
        <v>0</v>
      </c>
      <c r="U334" s="113">
        <f t="shared" si="140"/>
        <v>0</v>
      </c>
      <c r="V334" s="113">
        <f t="shared" si="141"/>
        <v>0</v>
      </c>
      <c r="W334" s="113">
        <f t="shared" si="142"/>
        <v>0</v>
      </c>
      <c r="X334" s="118">
        <v>2014</v>
      </c>
      <c r="Y334" s="18" t="s">
        <v>66</v>
      </c>
    </row>
    <row r="335" ht="15.75" customHeight="1" spans="1:25">
      <c r="A335" s="234">
        <v>7670</v>
      </c>
      <c r="B335" s="208" t="s">
        <v>574</v>
      </c>
      <c r="C335" s="207" t="s">
        <v>29</v>
      </c>
      <c r="D335" s="209" t="s">
        <v>380</v>
      </c>
      <c r="E335" s="210" t="s">
        <v>575</v>
      </c>
      <c r="F335" s="235" t="s">
        <v>247</v>
      </c>
      <c r="G335" s="283" t="s">
        <v>494</v>
      </c>
      <c r="H335" s="237">
        <v>43141</v>
      </c>
      <c r="L335" s="244"/>
      <c r="M335" s="245"/>
      <c r="N335" s="244"/>
      <c r="P335" s="246">
        <f t="shared" si="136"/>
        <v>0</v>
      </c>
      <c r="Q335" s="246">
        <f t="shared" si="137"/>
        <v>0</v>
      </c>
      <c r="R335" s="210">
        <v>690</v>
      </c>
      <c r="S335" s="220">
        <f t="shared" si="138"/>
        <v>330</v>
      </c>
      <c r="T335" s="113">
        <f t="shared" si="139"/>
        <v>0</v>
      </c>
      <c r="U335" s="113">
        <f t="shared" si="140"/>
        <v>0</v>
      </c>
      <c r="V335" s="113">
        <f t="shared" si="141"/>
        <v>0</v>
      </c>
      <c r="W335" s="113">
        <f t="shared" si="142"/>
        <v>0</v>
      </c>
      <c r="X335" s="118">
        <v>2016</v>
      </c>
      <c r="Y335" s="18" t="s">
        <v>82</v>
      </c>
    </row>
    <row r="336" ht="15.75" customHeight="1" spans="1:25">
      <c r="A336" s="234">
        <v>7757</v>
      </c>
      <c r="B336" s="208" t="s">
        <v>576</v>
      </c>
      <c r="C336" s="207" t="s">
        <v>29</v>
      </c>
      <c r="D336" s="209" t="s">
        <v>64</v>
      </c>
      <c r="E336" s="210" t="s">
        <v>335</v>
      </c>
      <c r="F336" s="235" t="s">
        <v>65</v>
      </c>
      <c r="G336" s="283">
        <v>43165</v>
      </c>
      <c r="H336" s="237">
        <v>43165</v>
      </c>
      <c r="L336" s="244"/>
      <c r="M336" s="245"/>
      <c r="N336" s="244"/>
      <c r="P336" s="246">
        <f t="shared" si="136"/>
        <v>0</v>
      </c>
      <c r="Q336" s="246">
        <f t="shared" si="137"/>
        <v>0</v>
      </c>
      <c r="R336" s="210">
        <v>666</v>
      </c>
      <c r="S336" s="220">
        <f t="shared" si="138"/>
        <v>330</v>
      </c>
      <c r="T336" s="113">
        <f t="shared" si="139"/>
        <v>0</v>
      </c>
      <c r="U336" s="113">
        <f t="shared" si="140"/>
        <v>0</v>
      </c>
      <c r="V336" s="113">
        <f t="shared" si="141"/>
        <v>0</v>
      </c>
      <c r="W336" s="113">
        <f t="shared" si="142"/>
        <v>0</v>
      </c>
      <c r="X336" s="118">
        <v>2018</v>
      </c>
      <c r="Y336" s="18" t="s">
        <v>84</v>
      </c>
    </row>
    <row r="337" ht="15.75" customHeight="1" spans="1:25">
      <c r="A337" s="234">
        <v>7763</v>
      </c>
      <c r="B337" s="208" t="s">
        <v>577</v>
      </c>
      <c r="C337" s="207" t="s">
        <v>17</v>
      </c>
      <c r="D337" s="209" t="s">
        <v>64</v>
      </c>
      <c r="F337" s="235" t="s">
        <v>65</v>
      </c>
      <c r="G337" s="236">
        <v>43190</v>
      </c>
      <c r="H337" s="237">
        <v>43190</v>
      </c>
      <c r="L337" s="244"/>
      <c r="M337" s="245"/>
      <c r="N337" s="244"/>
      <c r="P337" s="246">
        <f t="shared" si="136"/>
        <v>0</v>
      </c>
      <c r="Q337" s="246">
        <f t="shared" si="137"/>
        <v>0</v>
      </c>
      <c r="R337" s="210">
        <v>641</v>
      </c>
      <c r="S337" s="220">
        <f t="shared" si="138"/>
        <v>330</v>
      </c>
      <c r="T337" s="113">
        <f t="shared" si="139"/>
        <v>0</v>
      </c>
      <c r="U337" s="113">
        <f t="shared" si="140"/>
        <v>0</v>
      </c>
      <c r="V337" s="113">
        <f t="shared" si="141"/>
        <v>0</v>
      </c>
      <c r="W337" s="113">
        <f t="shared" si="142"/>
        <v>0</v>
      </c>
      <c r="X337" s="118">
        <v>2018</v>
      </c>
      <c r="Y337" s="18" t="s">
        <v>84</v>
      </c>
    </row>
    <row r="338" ht="15.75" customHeight="1" spans="1:25">
      <c r="A338" s="234">
        <v>7768</v>
      </c>
      <c r="B338" s="208" t="s">
        <v>578</v>
      </c>
      <c r="C338" s="207" t="s">
        <v>19</v>
      </c>
      <c r="D338" s="209" t="s">
        <v>64</v>
      </c>
      <c r="F338" s="235" t="s">
        <v>65</v>
      </c>
      <c r="G338" s="236">
        <v>43183</v>
      </c>
      <c r="H338" s="237">
        <v>43183</v>
      </c>
      <c r="L338" s="244"/>
      <c r="M338" s="245"/>
      <c r="N338" s="244"/>
      <c r="P338" s="246">
        <f t="shared" si="136"/>
        <v>0</v>
      </c>
      <c r="Q338" s="246">
        <f t="shared" si="137"/>
        <v>0</v>
      </c>
      <c r="R338" s="210">
        <v>648</v>
      </c>
      <c r="S338" s="220">
        <f t="shared" si="138"/>
        <v>330</v>
      </c>
      <c r="T338" s="113">
        <f t="shared" si="139"/>
        <v>0</v>
      </c>
      <c r="U338" s="113">
        <f t="shared" si="140"/>
        <v>0</v>
      </c>
      <c r="V338" s="113">
        <f t="shared" si="141"/>
        <v>0</v>
      </c>
      <c r="W338" s="113">
        <f t="shared" si="142"/>
        <v>0</v>
      </c>
      <c r="X338" s="118">
        <v>2018</v>
      </c>
      <c r="Y338" s="18" t="s">
        <v>84</v>
      </c>
    </row>
    <row r="339" ht="15.75" customHeight="1" spans="1:25">
      <c r="A339" s="234">
        <v>7778</v>
      </c>
      <c r="B339" s="208" t="s">
        <v>579</v>
      </c>
      <c r="C339" s="207" t="s">
        <v>17</v>
      </c>
      <c r="D339" s="209" t="s">
        <v>64</v>
      </c>
      <c r="F339" s="235" t="s">
        <v>65</v>
      </c>
      <c r="G339" s="236">
        <v>43281</v>
      </c>
      <c r="H339" s="237">
        <v>43281</v>
      </c>
      <c r="L339" s="244"/>
      <c r="M339" s="245"/>
      <c r="N339" s="244"/>
      <c r="P339" s="246">
        <f t="shared" si="136"/>
        <v>0</v>
      </c>
      <c r="Q339" s="246">
        <f t="shared" si="137"/>
        <v>0</v>
      </c>
      <c r="R339" s="210">
        <v>550</v>
      </c>
      <c r="S339" s="220">
        <f t="shared" si="138"/>
        <v>330</v>
      </c>
      <c r="T339" s="113">
        <f t="shared" si="139"/>
        <v>0</v>
      </c>
      <c r="U339" s="113">
        <f t="shared" si="140"/>
        <v>0</v>
      </c>
      <c r="V339" s="113">
        <f t="shared" si="141"/>
        <v>0</v>
      </c>
      <c r="W339" s="113">
        <f t="shared" si="142"/>
        <v>0</v>
      </c>
      <c r="X339" s="118">
        <v>2018</v>
      </c>
      <c r="Y339" s="18" t="s">
        <v>84</v>
      </c>
    </row>
    <row r="340" ht="15.75" customHeight="1" spans="1:25">
      <c r="A340" s="234">
        <v>7779</v>
      </c>
      <c r="B340" s="208" t="s">
        <v>580</v>
      </c>
      <c r="C340" s="207" t="s">
        <v>17</v>
      </c>
      <c r="D340" s="209" t="s">
        <v>64</v>
      </c>
      <c r="F340" s="235" t="s">
        <v>65</v>
      </c>
      <c r="G340" s="236">
        <v>43246</v>
      </c>
      <c r="H340" s="237">
        <v>43246</v>
      </c>
      <c r="L340" s="244"/>
      <c r="M340" s="245"/>
      <c r="N340" s="244"/>
      <c r="P340" s="246">
        <f t="shared" si="136"/>
        <v>0</v>
      </c>
      <c r="Q340" s="246">
        <f t="shared" si="137"/>
        <v>0</v>
      </c>
      <c r="R340" s="210">
        <v>585</v>
      </c>
      <c r="S340" s="220">
        <f t="shared" si="138"/>
        <v>330</v>
      </c>
      <c r="T340" s="113">
        <f t="shared" si="139"/>
        <v>0</v>
      </c>
      <c r="U340" s="113">
        <f t="shared" si="140"/>
        <v>0</v>
      </c>
      <c r="V340" s="113">
        <f t="shared" si="141"/>
        <v>0</v>
      </c>
      <c r="W340" s="113">
        <f t="shared" si="142"/>
        <v>0</v>
      </c>
      <c r="X340" s="118">
        <v>2018</v>
      </c>
      <c r="Y340" s="18" t="s">
        <v>84</v>
      </c>
    </row>
    <row r="341" ht="15.75" customHeight="1" spans="1:25">
      <c r="A341" s="234">
        <v>7780</v>
      </c>
      <c r="B341" s="208" t="s">
        <v>581</v>
      </c>
      <c r="C341" s="207" t="s">
        <v>17</v>
      </c>
      <c r="D341" s="209" t="s">
        <v>64</v>
      </c>
      <c r="F341" s="235" t="s">
        <v>65</v>
      </c>
      <c r="G341" s="236">
        <v>43183</v>
      </c>
      <c r="H341" s="237">
        <v>43183</v>
      </c>
      <c r="L341" s="244"/>
      <c r="M341" s="245"/>
      <c r="N341" s="244"/>
      <c r="P341" s="246">
        <f t="shared" si="136"/>
        <v>0</v>
      </c>
      <c r="Q341" s="246">
        <f t="shared" si="137"/>
        <v>0</v>
      </c>
      <c r="R341" s="210">
        <v>648</v>
      </c>
      <c r="S341" s="220">
        <f t="shared" si="138"/>
        <v>330</v>
      </c>
      <c r="T341" s="113">
        <f t="shared" si="139"/>
        <v>0</v>
      </c>
      <c r="U341" s="113">
        <f t="shared" si="140"/>
        <v>0</v>
      </c>
      <c r="V341" s="113">
        <f t="shared" si="141"/>
        <v>0</v>
      </c>
      <c r="W341" s="113">
        <f t="shared" si="142"/>
        <v>0</v>
      </c>
      <c r="X341" s="118">
        <v>2018</v>
      </c>
      <c r="Y341" s="18" t="s">
        <v>84</v>
      </c>
    </row>
    <row r="342" ht="15.75" customHeight="1" spans="1:25">
      <c r="A342" s="234">
        <v>7798</v>
      </c>
      <c r="B342" s="208" t="s">
        <v>582</v>
      </c>
      <c r="C342" s="207" t="s">
        <v>27</v>
      </c>
      <c r="D342" s="209" t="s">
        <v>64</v>
      </c>
      <c r="F342" s="235" t="s">
        <v>204</v>
      </c>
      <c r="G342" s="236">
        <v>43190</v>
      </c>
      <c r="H342" s="237">
        <v>43190</v>
      </c>
      <c r="L342" s="244"/>
      <c r="M342" s="245"/>
      <c r="N342" s="244"/>
      <c r="P342" s="246">
        <f t="shared" si="136"/>
        <v>0</v>
      </c>
      <c r="Q342" s="246">
        <f t="shared" si="137"/>
        <v>0</v>
      </c>
      <c r="R342" s="210">
        <v>641</v>
      </c>
      <c r="S342" s="220">
        <f t="shared" si="138"/>
        <v>330</v>
      </c>
      <c r="T342" s="113">
        <f t="shared" si="139"/>
        <v>0</v>
      </c>
      <c r="U342" s="113">
        <f t="shared" si="140"/>
        <v>0</v>
      </c>
      <c r="V342" s="113">
        <f t="shared" si="141"/>
        <v>0</v>
      </c>
      <c r="W342" s="113">
        <f t="shared" si="142"/>
        <v>0</v>
      </c>
      <c r="X342" s="118">
        <v>2018</v>
      </c>
      <c r="Y342" s="18" t="s">
        <v>84</v>
      </c>
    </row>
    <row r="343" ht="15.75" customHeight="1" spans="1:25">
      <c r="A343" s="234">
        <v>7799</v>
      </c>
      <c r="B343" s="208" t="s">
        <v>583</v>
      </c>
      <c r="C343" s="207" t="s">
        <v>19</v>
      </c>
      <c r="D343" s="209" t="s">
        <v>64</v>
      </c>
      <c r="F343" s="235" t="s">
        <v>65</v>
      </c>
      <c r="G343" s="236">
        <v>43190</v>
      </c>
      <c r="H343" s="237">
        <v>43190</v>
      </c>
      <c r="L343" s="244"/>
      <c r="M343" s="245"/>
      <c r="N343" s="244"/>
      <c r="P343" s="246">
        <f t="shared" si="136"/>
        <v>0</v>
      </c>
      <c r="Q343" s="246">
        <f t="shared" si="137"/>
        <v>0</v>
      </c>
      <c r="R343" s="210">
        <v>641</v>
      </c>
      <c r="S343" s="220">
        <f t="shared" si="138"/>
        <v>330</v>
      </c>
      <c r="T343" s="113">
        <f t="shared" si="139"/>
        <v>0</v>
      </c>
      <c r="U343" s="113">
        <f t="shared" si="140"/>
        <v>0</v>
      </c>
      <c r="V343" s="113">
        <f t="shared" si="141"/>
        <v>0</v>
      </c>
      <c r="W343" s="113">
        <f t="shared" si="142"/>
        <v>0</v>
      </c>
      <c r="X343" s="118">
        <v>2018</v>
      </c>
      <c r="Y343" s="18" t="s">
        <v>84</v>
      </c>
    </row>
    <row r="344" ht="15.75" customHeight="1" spans="1:25">
      <c r="A344" s="234">
        <v>7801</v>
      </c>
      <c r="B344" s="208" t="s">
        <v>584</v>
      </c>
      <c r="C344" s="207" t="s">
        <v>19</v>
      </c>
      <c r="D344" s="209" t="s">
        <v>64</v>
      </c>
      <c r="F344" s="235" t="s">
        <v>65</v>
      </c>
      <c r="G344" s="236">
        <v>43239</v>
      </c>
      <c r="H344" s="237">
        <v>43239</v>
      </c>
      <c r="L344" s="244"/>
      <c r="M344" s="245"/>
      <c r="N344" s="244"/>
      <c r="P344" s="246">
        <f t="shared" si="136"/>
        <v>0</v>
      </c>
      <c r="Q344" s="246">
        <f t="shared" si="137"/>
        <v>0</v>
      </c>
      <c r="R344" s="210">
        <v>592</v>
      </c>
      <c r="S344" s="220">
        <f t="shared" si="138"/>
        <v>330</v>
      </c>
      <c r="T344" s="113">
        <f t="shared" si="139"/>
        <v>0</v>
      </c>
      <c r="U344" s="113">
        <f t="shared" si="140"/>
        <v>0</v>
      </c>
      <c r="V344" s="113">
        <f t="shared" si="141"/>
        <v>0</v>
      </c>
      <c r="W344" s="113">
        <f t="shared" si="142"/>
        <v>0</v>
      </c>
      <c r="X344" s="118">
        <v>2018</v>
      </c>
      <c r="Y344" s="18" t="s">
        <v>84</v>
      </c>
    </row>
    <row r="345" ht="15.75" customHeight="1" spans="1:25">
      <c r="A345" s="234">
        <v>7802</v>
      </c>
      <c r="B345" s="208" t="s">
        <v>585</v>
      </c>
      <c r="C345" s="207" t="s">
        <v>19</v>
      </c>
      <c r="D345" s="209" t="s">
        <v>64</v>
      </c>
      <c r="F345" s="235" t="s">
        <v>65</v>
      </c>
      <c r="G345" s="236">
        <v>43241</v>
      </c>
      <c r="H345" s="237">
        <v>43241</v>
      </c>
      <c r="L345" s="244"/>
      <c r="M345" s="245"/>
      <c r="N345" s="244"/>
      <c r="P345" s="246">
        <f t="shared" si="136"/>
        <v>0</v>
      </c>
      <c r="Q345" s="246">
        <f t="shared" si="137"/>
        <v>0</v>
      </c>
      <c r="R345" s="210">
        <v>590</v>
      </c>
      <c r="S345" s="220">
        <f t="shared" si="138"/>
        <v>330</v>
      </c>
      <c r="T345" s="113">
        <f t="shared" si="139"/>
        <v>0</v>
      </c>
      <c r="U345" s="113">
        <f t="shared" si="140"/>
        <v>0</v>
      </c>
      <c r="V345" s="113">
        <f t="shared" si="141"/>
        <v>0</v>
      </c>
      <c r="W345" s="113">
        <f t="shared" si="142"/>
        <v>0</v>
      </c>
      <c r="X345" s="118">
        <v>2018</v>
      </c>
      <c r="Y345" s="18" t="s">
        <v>84</v>
      </c>
    </row>
    <row r="346" ht="15.75" customHeight="1" spans="1:25">
      <c r="A346" s="234">
        <v>7805</v>
      </c>
      <c r="B346" s="208" t="s">
        <v>586</v>
      </c>
      <c r="C346" s="207" t="s">
        <v>27</v>
      </c>
      <c r="D346" s="209" t="s">
        <v>64</v>
      </c>
      <c r="F346" s="235" t="s">
        <v>204</v>
      </c>
      <c r="G346" s="236">
        <v>43180</v>
      </c>
      <c r="H346" s="237">
        <v>43180</v>
      </c>
      <c r="L346" s="244"/>
      <c r="M346" s="245"/>
      <c r="N346" s="244"/>
      <c r="P346" s="246">
        <f t="shared" si="136"/>
        <v>0</v>
      </c>
      <c r="Q346" s="246">
        <f t="shared" si="137"/>
        <v>0</v>
      </c>
      <c r="R346" s="210">
        <v>651</v>
      </c>
      <c r="S346" s="220">
        <f t="shared" si="138"/>
        <v>330</v>
      </c>
      <c r="T346" s="113">
        <f t="shared" si="139"/>
        <v>0</v>
      </c>
      <c r="U346" s="113">
        <f t="shared" si="140"/>
        <v>0</v>
      </c>
      <c r="V346" s="113">
        <f t="shared" si="141"/>
        <v>0</v>
      </c>
      <c r="W346" s="113">
        <f t="shared" si="142"/>
        <v>0</v>
      </c>
      <c r="X346" s="118">
        <v>2018</v>
      </c>
      <c r="Y346" s="18" t="s">
        <v>84</v>
      </c>
    </row>
    <row r="347" ht="15.75" customHeight="1" spans="1:25">
      <c r="A347" s="234">
        <v>7809</v>
      </c>
      <c r="B347" s="208" t="s">
        <v>587</v>
      </c>
      <c r="C347" s="207" t="s">
        <v>27</v>
      </c>
      <c r="D347" s="209" t="s">
        <v>64</v>
      </c>
      <c r="F347" s="235" t="s">
        <v>204</v>
      </c>
      <c r="G347" s="236">
        <v>43200</v>
      </c>
      <c r="H347" s="237">
        <v>43200</v>
      </c>
      <c r="L347" s="244"/>
      <c r="M347" s="245"/>
      <c r="N347" s="244"/>
      <c r="P347" s="246">
        <f t="shared" si="136"/>
        <v>0</v>
      </c>
      <c r="Q347" s="246">
        <f t="shared" si="137"/>
        <v>0</v>
      </c>
      <c r="R347" s="210">
        <v>631</v>
      </c>
      <c r="S347" s="220">
        <f t="shared" si="138"/>
        <v>330</v>
      </c>
      <c r="T347" s="113">
        <f t="shared" si="139"/>
        <v>0</v>
      </c>
      <c r="U347" s="113">
        <f t="shared" si="140"/>
        <v>0</v>
      </c>
      <c r="V347" s="113">
        <f t="shared" si="141"/>
        <v>0</v>
      </c>
      <c r="W347" s="113">
        <f t="shared" si="142"/>
        <v>0</v>
      </c>
      <c r="X347" s="118">
        <v>2018</v>
      </c>
      <c r="Y347" s="18" t="s">
        <v>84</v>
      </c>
    </row>
    <row r="348" ht="15.75" customHeight="1" spans="1:25">
      <c r="A348" s="234">
        <v>7815</v>
      </c>
      <c r="B348" s="208" t="s">
        <v>588</v>
      </c>
      <c r="C348" s="207" t="s">
        <v>17</v>
      </c>
      <c r="D348" s="209" t="s">
        <v>64</v>
      </c>
      <c r="F348" s="235" t="s">
        <v>65</v>
      </c>
      <c r="G348" s="236">
        <v>43197</v>
      </c>
      <c r="H348" s="237">
        <v>43197</v>
      </c>
      <c r="L348" s="244"/>
      <c r="M348" s="245"/>
      <c r="N348" s="244"/>
      <c r="P348" s="246">
        <f t="shared" si="136"/>
        <v>0</v>
      </c>
      <c r="Q348" s="246">
        <f t="shared" si="137"/>
        <v>0</v>
      </c>
      <c r="R348" s="210">
        <v>634</v>
      </c>
      <c r="S348" s="220">
        <f t="shared" si="138"/>
        <v>330</v>
      </c>
      <c r="T348" s="113">
        <f t="shared" si="139"/>
        <v>0</v>
      </c>
      <c r="U348" s="113">
        <f t="shared" si="140"/>
        <v>0</v>
      </c>
      <c r="V348" s="113">
        <f t="shared" si="141"/>
        <v>0</v>
      </c>
      <c r="W348" s="113">
        <f t="shared" si="142"/>
        <v>0</v>
      </c>
      <c r="X348" s="118">
        <v>2018</v>
      </c>
      <c r="Y348" s="18" t="s">
        <v>84</v>
      </c>
    </row>
    <row r="349" ht="15.75" customHeight="1" spans="1:25">
      <c r="A349" s="234">
        <v>7817</v>
      </c>
      <c r="B349" s="208" t="s">
        <v>589</v>
      </c>
      <c r="C349" s="207" t="s">
        <v>17</v>
      </c>
      <c r="D349" s="209" t="s">
        <v>64</v>
      </c>
      <c r="F349" s="235" t="s">
        <v>65</v>
      </c>
      <c r="G349" s="236">
        <v>43190</v>
      </c>
      <c r="H349" s="237">
        <v>43190</v>
      </c>
      <c r="L349" s="244"/>
      <c r="M349" s="245"/>
      <c r="N349" s="244"/>
      <c r="P349" s="246">
        <f t="shared" si="136"/>
        <v>0</v>
      </c>
      <c r="Q349" s="246">
        <f t="shared" si="137"/>
        <v>0</v>
      </c>
      <c r="R349" s="210">
        <v>641</v>
      </c>
      <c r="S349" s="220">
        <f t="shared" si="138"/>
        <v>330</v>
      </c>
      <c r="T349" s="113">
        <f t="shared" si="139"/>
        <v>0</v>
      </c>
      <c r="U349" s="113">
        <f t="shared" si="140"/>
        <v>0</v>
      </c>
      <c r="V349" s="113">
        <f t="shared" si="141"/>
        <v>0</v>
      </c>
      <c r="W349" s="113">
        <f t="shared" si="142"/>
        <v>0</v>
      </c>
      <c r="X349" s="118">
        <v>2018</v>
      </c>
      <c r="Y349" s="18" t="s">
        <v>84</v>
      </c>
    </row>
    <row r="350" ht="15.75" customHeight="1" spans="1:25">
      <c r="A350" s="234">
        <v>7818</v>
      </c>
      <c r="B350" s="208" t="s">
        <v>590</v>
      </c>
      <c r="C350" s="207" t="s">
        <v>17</v>
      </c>
      <c r="D350" s="209" t="s">
        <v>64</v>
      </c>
      <c r="F350" s="235" t="s">
        <v>65</v>
      </c>
      <c r="G350" s="236">
        <v>43190</v>
      </c>
      <c r="H350" s="237">
        <v>43190</v>
      </c>
      <c r="L350" s="244"/>
      <c r="M350" s="245"/>
      <c r="N350" s="244"/>
      <c r="P350" s="246">
        <f t="shared" si="136"/>
        <v>0</v>
      </c>
      <c r="Q350" s="246">
        <f t="shared" si="137"/>
        <v>0</v>
      </c>
      <c r="R350" s="210">
        <v>641</v>
      </c>
      <c r="S350" s="220">
        <f t="shared" si="138"/>
        <v>330</v>
      </c>
      <c r="T350" s="113">
        <f t="shared" si="139"/>
        <v>0</v>
      </c>
      <c r="U350" s="113">
        <f t="shared" si="140"/>
        <v>0</v>
      </c>
      <c r="V350" s="113">
        <f t="shared" si="141"/>
        <v>0</v>
      </c>
      <c r="W350" s="113">
        <f t="shared" si="142"/>
        <v>0</v>
      </c>
      <c r="X350" s="118">
        <v>2018</v>
      </c>
      <c r="Y350" s="18" t="s">
        <v>84</v>
      </c>
    </row>
    <row r="351" ht="15.75" customHeight="1" spans="1:25">
      <c r="A351" s="234">
        <v>7822</v>
      </c>
      <c r="B351" s="208" t="s">
        <v>591</v>
      </c>
      <c r="C351" s="207" t="s">
        <v>33</v>
      </c>
      <c r="D351" s="209" t="s">
        <v>64</v>
      </c>
      <c r="F351" s="235" t="s">
        <v>65</v>
      </c>
      <c r="G351" s="236">
        <v>43250</v>
      </c>
      <c r="H351" s="237">
        <v>43250</v>
      </c>
      <c r="L351" s="244"/>
      <c r="M351" s="245"/>
      <c r="N351" s="244"/>
      <c r="P351" s="246">
        <f t="shared" si="136"/>
        <v>0</v>
      </c>
      <c r="Q351" s="246">
        <f t="shared" si="137"/>
        <v>0</v>
      </c>
      <c r="R351" s="210">
        <v>581</v>
      </c>
      <c r="S351" s="220">
        <f t="shared" si="138"/>
        <v>330</v>
      </c>
      <c r="T351" s="113">
        <f t="shared" si="139"/>
        <v>0</v>
      </c>
      <c r="U351" s="113">
        <f t="shared" si="140"/>
        <v>0</v>
      </c>
      <c r="V351" s="113">
        <f t="shared" si="141"/>
        <v>0</v>
      </c>
      <c r="W351" s="113">
        <f t="shared" si="142"/>
        <v>0</v>
      </c>
      <c r="X351" s="118">
        <v>2018</v>
      </c>
      <c r="Y351" s="18" t="s">
        <v>84</v>
      </c>
    </row>
    <row r="352" ht="15.75" customHeight="1" spans="1:25">
      <c r="A352" s="234">
        <v>7834</v>
      </c>
      <c r="B352" s="208" t="s">
        <v>592</v>
      </c>
      <c r="C352" s="207" t="s">
        <v>19</v>
      </c>
      <c r="D352" s="209" t="s">
        <v>64</v>
      </c>
      <c r="F352" s="235" t="s">
        <v>65</v>
      </c>
      <c r="G352" s="236">
        <v>43218</v>
      </c>
      <c r="H352" s="237">
        <v>43218</v>
      </c>
      <c r="L352" s="244"/>
      <c r="M352" s="245"/>
      <c r="N352" s="244"/>
      <c r="P352" s="246">
        <f t="shared" si="136"/>
        <v>0</v>
      </c>
      <c r="Q352" s="246">
        <f t="shared" si="137"/>
        <v>0</v>
      </c>
      <c r="R352" s="210">
        <v>613</v>
      </c>
      <c r="S352" s="220">
        <f t="shared" si="138"/>
        <v>330</v>
      </c>
      <c r="T352" s="113">
        <f t="shared" si="139"/>
        <v>0</v>
      </c>
      <c r="U352" s="113">
        <f t="shared" si="140"/>
        <v>0</v>
      </c>
      <c r="V352" s="113">
        <f t="shared" si="141"/>
        <v>0</v>
      </c>
      <c r="W352" s="113">
        <f t="shared" si="142"/>
        <v>0</v>
      </c>
      <c r="X352" s="118">
        <v>2018</v>
      </c>
      <c r="Y352" s="18" t="s">
        <v>84</v>
      </c>
    </row>
    <row r="353" ht="15.75" customHeight="1" spans="1:25">
      <c r="A353" s="234">
        <v>7842</v>
      </c>
      <c r="B353" s="208" t="s">
        <v>593</v>
      </c>
      <c r="C353" s="207" t="s">
        <v>29</v>
      </c>
      <c r="D353" s="209" t="s">
        <v>488</v>
      </c>
      <c r="E353" s="210" t="s">
        <v>489</v>
      </c>
      <c r="F353" s="235" t="s">
        <v>238</v>
      </c>
      <c r="G353" s="283" t="s">
        <v>594</v>
      </c>
      <c r="H353" s="237">
        <v>43202</v>
      </c>
      <c r="L353" s="244"/>
      <c r="M353" s="245"/>
      <c r="N353" s="244"/>
      <c r="P353" s="246">
        <f t="shared" si="136"/>
        <v>0</v>
      </c>
      <c r="Q353" s="246">
        <f t="shared" si="137"/>
        <v>0</v>
      </c>
      <c r="R353" s="210">
        <v>629</v>
      </c>
      <c r="S353" s="220">
        <f t="shared" si="138"/>
        <v>330</v>
      </c>
      <c r="T353" s="113">
        <f t="shared" si="139"/>
        <v>0</v>
      </c>
      <c r="U353" s="113">
        <f t="shared" si="140"/>
        <v>0</v>
      </c>
      <c r="V353" s="113">
        <f t="shared" si="141"/>
        <v>0</v>
      </c>
      <c r="W353" s="113">
        <f t="shared" si="142"/>
        <v>0</v>
      </c>
      <c r="X353" s="118">
        <v>2000</v>
      </c>
      <c r="Y353" s="18" t="s">
        <v>66</v>
      </c>
    </row>
    <row r="354" ht="15.75" customHeight="1" spans="1:25">
      <c r="A354" s="234">
        <v>7852</v>
      </c>
      <c r="B354" s="208" t="s">
        <v>595</v>
      </c>
      <c r="C354" s="207" t="s">
        <v>25</v>
      </c>
      <c r="D354" s="209" t="s">
        <v>64</v>
      </c>
      <c r="F354" s="235" t="s">
        <v>207</v>
      </c>
      <c r="G354" s="236">
        <v>43239</v>
      </c>
      <c r="H354" s="237">
        <v>43239</v>
      </c>
      <c r="L354" s="244"/>
      <c r="M354" s="245"/>
      <c r="N354" s="244"/>
      <c r="P354" s="246">
        <f t="shared" si="136"/>
        <v>0</v>
      </c>
      <c r="Q354" s="246">
        <f t="shared" si="137"/>
        <v>0</v>
      </c>
      <c r="R354" s="210">
        <v>592</v>
      </c>
      <c r="S354" s="220">
        <f t="shared" si="138"/>
        <v>330</v>
      </c>
      <c r="T354" s="113">
        <f t="shared" si="139"/>
        <v>0</v>
      </c>
      <c r="U354" s="113">
        <f t="shared" si="140"/>
        <v>0</v>
      </c>
      <c r="V354" s="113">
        <f t="shared" si="141"/>
        <v>0</v>
      </c>
      <c r="W354" s="113">
        <f t="shared" si="142"/>
        <v>0</v>
      </c>
      <c r="X354" s="118">
        <v>2018</v>
      </c>
      <c r="Y354" s="18" t="s">
        <v>84</v>
      </c>
    </row>
    <row r="355" ht="15.75" customHeight="1" spans="1:25">
      <c r="A355" s="234">
        <v>7853</v>
      </c>
      <c r="B355" s="208" t="s">
        <v>596</v>
      </c>
      <c r="C355" s="207" t="s">
        <v>33</v>
      </c>
      <c r="D355" s="209" t="s">
        <v>380</v>
      </c>
      <c r="E355" s="210" t="s">
        <v>597</v>
      </c>
      <c r="F355" s="235" t="s">
        <v>261</v>
      </c>
      <c r="G355" s="283">
        <v>42522</v>
      </c>
      <c r="H355" s="237">
        <v>43253</v>
      </c>
      <c r="L355" s="244"/>
      <c r="M355" s="245"/>
      <c r="N355" s="244"/>
      <c r="P355" s="246">
        <f t="shared" si="136"/>
        <v>0</v>
      </c>
      <c r="Q355" s="246">
        <f t="shared" si="137"/>
        <v>0</v>
      </c>
      <c r="R355" s="210">
        <v>578</v>
      </c>
      <c r="S355" s="220">
        <f t="shared" si="138"/>
        <v>330</v>
      </c>
      <c r="T355" s="113">
        <f t="shared" si="139"/>
        <v>0</v>
      </c>
      <c r="U355" s="113">
        <f t="shared" si="140"/>
        <v>0</v>
      </c>
      <c r="V355" s="113">
        <f t="shared" si="141"/>
        <v>0</v>
      </c>
      <c r="W355" s="113">
        <f t="shared" si="142"/>
        <v>0</v>
      </c>
      <c r="X355" s="118">
        <v>2016</v>
      </c>
      <c r="Y355" s="18" t="s">
        <v>82</v>
      </c>
    </row>
    <row r="356" ht="15.75" customHeight="1" spans="1:25">
      <c r="A356" s="234">
        <v>7856</v>
      </c>
      <c r="B356" s="208" t="s">
        <v>598</v>
      </c>
      <c r="C356" s="207" t="s">
        <v>33</v>
      </c>
      <c r="D356" s="209" t="s">
        <v>380</v>
      </c>
      <c r="E356" s="210" t="s">
        <v>597</v>
      </c>
      <c r="F356" s="235" t="s">
        <v>261</v>
      </c>
      <c r="G356" s="283">
        <v>42370</v>
      </c>
      <c r="H356" s="237">
        <v>43252</v>
      </c>
      <c r="L356" s="244"/>
      <c r="M356" s="245"/>
      <c r="N356" s="244"/>
      <c r="P356" s="246">
        <f t="shared" si="136"/>
        <v>0</v>
      </c>
      <c r="Q356" s="246">
        <f t="shared" si="137"/>
        <v>0</v>
      </c>
      <c r="R356" s="210">
        <v>579</v>
      </c>
      <c r="S356" s="220">
        <f t="shared" si="138"/>
        <v>330</v>
      </c>
      <c r="T356" s="113">
        <f t="shared" si="139"/>
        <v>0</v>
      </c>
      <c r="U356" s="113">
        <f t="shared" si="140"/>
        <v>0</v>
      </c>
      <c r="V356" s="113">
        <f t="shared" si="141"/>
        <v>0</v>
      </c>
      <c r="W356" s="113">
        <f t="shared" si="142"/>
        <v>0</v>
      </c>
      <c r="X356" s="118">
        <v>2016</v>
      </c>
      <c r="Y356" s="18" t="s">
        <v>82</v>
      </c>
    </row>
    <row r="357" ht="15.75" customHeight="1" spans="1:25">
      <c r="A357" s="234">
        <v>7858</v>
      </c>
      <c r="B357" s="208" t="s">
        <v>599</v>
      </c>
      <c r="C357" s="207" t="s">
        <v>33</v>
      </c>
      <c r="D357" s="209" t="s">
        <v>380</v>
      </c>
      <c r="E357" s="210" t="s">
        <v>597</v>
      </c>
      <c r="F357" s="235" t="s">
        <v>261</v>
      </c>
      <c r="G357" s="283">
        <v>37288</v>
      </c>
      <c r="H357" s="237">
        <v>43254</v>
      </c>
      <c r="L357" s="244"/>
      <c r="M357" s="245"/>
      <c r="N357" s="244"/>
      <c r="P357" s="246">
        <f t="shared" si="136"/>
        <v>0</v>
      </c>
      <c r="Q357" s="246">
        <f t="shared" si="137"/>
        <v>0</v>
      </c>
      <c r="R357" s="210">
        <v>577</v>
      </c>
      <c r="S357" s="220">
        <f t="shared" si="138"/>
        <v>330</v>
      </c>
      <c r="T357" s="113">
        <f t="shared" si="139"/>
        <v>0</v>
      </c>
      <c r="U357" s="113">
        <f t="shared" si="140"/>
        <v>0</v>
      </c>
      <c r="V357" s="113">
        <f t="shared" si="141"/>
        <v>0</v>
      </c>
      <c r="W357" s="113">
        <f t="shared" si="142"/>
        <v>0</v>
      </c>
      <c r="X357" s="118">
        <v>2002</v>
      </c>
      <c r="Y357" s="18" t="s">
        <v>66</v>
      </c>
    </row>
    <row r="358" ht="15.75" customHeight="1" spans="1:25">
      <c r="A358" s="234">
        <v>7859</v>
      </c>
      <c r="B358" s="208" t="s">
        <v>600</v>
      </c>
      <c r="C358" s="207" t="s">
        <v>33</v>
      </c>
      <c r="D358" s="209" t="s">
        <v>380</v>
      </c>
      <c r="E358" s="210" t="s">
        <v>597</v>
      </c>
      <c r="F358" s="235" t="s">
        <v>261</v>
      </c>
      <c r="G358" s="283">
        <v>42364</v>
      </c>
      <c r="H358" s="237">
        <v>43253</v>
      </c>
      <c r="L358" s="244"/>
      <c r="M358" s="245"/>
      <c r="N358" s="244"/>
      <c r="P358" s="246">
        <f t="shared" si="136"/>
        <v>0</v>
      </c>
      <c r="Q358" s="246">
        <f t="shared" si="137"/>
        <v>0</v>
      </c>
      <c r="R358" s="210">
        <v>578</v>
      </c>
      <c r="S358" s="220">
        <f t="shared" si="138"/>
        <v>330</v>
      </c>
      <c r="T358" s="113">
        <f t="shared" si="139"/>
        <v>0</v>
      </c>
      <c r="U358" s="113">
        <f t="shared" si="140"/>
        <v>0</v>
      </c>
      <c r="V358" s="113">
        <f t="shared" si="141"/>
        <v>0</v>
      </c>
      <c r="W358" s="113">
        <f t="shared" si="142"/>
        <v>0</v>
      </c>
      <c r="X358" s="118">
        <v>2015</v>
      </c>
      <c r="Y358" s="18" t="s">
        <v>66</v>
      </c>
    </row>
    <row r="359" ht="15.75" customHeight="1" spans="1:25">
      <c r="A359" s="234">
        <v>7860</v>
      </c>
      <c r="B359" s="208" t="s">
        <v>601</v>
      </c>
      <c r="C359" s="207" t="s">
        <v>33</v>
      </c>
      <c r="D359" s="209" t="s">
        <v>380</v>
      </c>
      <c r="E359" s="210" t="s">
        <v>597</v>
      </c>
      <c r="F359" s="235" t="s">
        <v>261</v>
      </c>
      <c r="G359" s="283">
        <v>42869</v>
      </c>
      <c r="H359" s="237">
        <v>43253</v>
      </c>
      <c r="L359" s="244"/>
      <c r="M359" s="245"/>
      <c r="N359" s="244"/>
      <c r="P359" s="246">
        <f t="shared" si="136"/>
        <v>0</v>
      </c>
      <c r="Q359" s="246">
        <f t="shared" si="137"/>
        <v>0</v>
      </c>
      <c r="R359" s="210">
        <v>578</v>
      </c>
      <c r="S359" s="220">
        <f t="shared" si="138"/>
        <v>330</v>
      </c>
      <c r="T359" s="113">
        <f t="shared" si="139"/>
        <v>0</v>
      </c>
      <c r="U359" s="113">
        <f t="shared" si="140"/>
        <v>0</v>
      </c>
      <c r="V359" s="113">
        <f t="shared" si="141"/>
        <v>0</v>
      </c>
      <c r="W359" s="113">
        <f t="shared" si="142"/>
        <v>0</v>
      </c>
      <c r="X359" s="118">
        <v>2017</v>
      </c>
      <c r="Y359" s="18" t="s">
        <v>83</v>
      </c>
    </row>
    <row r="360" ht="15.75" customHeight="1" spans="1:25">
      <c r="A360" s="234">
        <v>7861</v>
      </c>
      <c r="B360" s="208" t="s">
        <v>602</v>
      </c>
      <c r="C360" s="207" t="s">
        <v>33</v>
      </c>
      <c r="D360" s="209" t="s">
        <v>380</v>
      </c>
      <c r="E360" s="210" t="s">
        <v>597</v>
      </c>
      <c r="F360" s="235" t="s">
        <v>261</v>
      </c>
      <c r="G360" s="283">
        <v>42852</v>
      </c>
      <c r="H360" s="237">
        <v>43253</v>
      </c>
      <c r="L360" s="244"/>
      <c r="M360" s="245"/>
      <c r="N360" s="244"/>
      <c r="P360" s="246">
        <f t="shared" si="136"/>
        <v>0</v>
      </c>
      <c r="Q360" s="246">
        <f t="shared" si="137"/>
        <v>0</v>
      </c>
      <c r="R360" s="210">
        <v>578</v>
      </c>
      <c r="S360" s="220">
        <f t="shared" si="138"/>
        <v>330</v>
      </c>
      <c r="T360" s="113">
        <f t="shared" si="139"/>
        <v>0</v>
      </c>
      <c r="U360" s="113">
        <f t="shared" si="140"/>
        <v>0</v>
      </c>
      <c r="V360" s="113">
        <f t="shared" si="141"/>
        <v>0</v>
      </c>
      <c r="W360" s="113">
        <f t="shared" si="142"/>
        <v>0</v>
      </c>
      <c r="X360" s="118">
        <v>2017</v>
      </c>
      <c r="Y360" s="18" t="s">
        <v>83</v>
      </c>
    </row>
    <row r="361" ht="15.75" customHeight="1" spans="1:25">
      <c r="A361" s="234">
        <v>7862</v>
      </c>
      <c r="B361" s="208" t="s">
        <v>603</v>
      </c>
      <c r="C361" s="207" t="s">
        <v>33</v>
      </c>
      <c r="D361" s="209" t="s">
        <v>380</v>
      </c>
      <c r="E361" s="210" t="s">
        <v>597</v>
      </c>
      <c r="F361" s="235" t="s">
        <v>261</v>
      </c>
      <c r="G361" s="283">
        <v>43005</v>
      </c>
      <c r="H361" s="237">
        <v>43253</v>
      </c>
      <c r="L361" s="244"/>
      <c r="M361" s="245"/>
      <c r="N361" s="244"/>
      <c r="P361" s="246">
        <f t="shared" si="136"/>
        <v>0</v>
      </c>
      <c r="Q361" s="246">
        <f t="shared" si="137"/>
        <v>0</v>
      </c>
      <c r="R361" s="210">
        <v>578</v>
      </c>
      <c r="S361" s="220">
        <f t="shared" si="138"/>
        <v>330</v>
      </c>
      <c r="T361" s="113">
        <f t="shared" si="139"/>
        <v>0</v>
      </c>
      <c r="U361" s="113">
        <f t="shared" si="140"/>
        <v>0</v>
      </c>
      <c r="V361" s="113">
        <f t="shared" si="141"/>
        <v>0</v>
      </c>
      <c r="W361" s="113">
        <f t="shared" si="142"/>
        <v>0</v>
      </c>
      <c r="X361" s="118">
        <v>2017</v>
      </c>
      <c r="Y361" s="18" t="s">
        <v>83</v>
      </c>
    </row>
    <row r="362" ht="15.75" customHeight="1" spans="1:25">
      <c r="A362" s="234">
        <v>7864</v>
      </c>
      <c r="B362" s="208" t="s">
        <v>604</v>
      </c>
      <c r="C362" s="207" t="s">
        <v>33</v>
      </c>
      <c r="D362" s="209" t="s">
        <v>380</v>
      </c>
      <c r="E362" s="210" t="s">
        <v>597</v>
      </c>
      <c r="F362" s="235" t="s">
        <v>261</v>
      </c>
      <c r="G362" s="283">
        <v>43005</v>
      </c>
      <c r="H362" s="237">
        <v>43252</v>
      </c>
      <c r="L362" s="244"/>
      <c r="M362" s="245"/>
      <c r="N362" s="244"/>
      <c r="P362" s="246">
        <f t="shared" si="136"/>
        <v>0</v>
      </c>
      <c r="Q362" s="246">
        <f t="shared" si="137"/>
        <v>0</v>
      </c>
      <c r="R362" s="210">
        <v>579</v>
      </c>
      <c r="S362" s="220">
        <f t="shared" si="138"/>
        <v>330</v>
      </c>
      <c r="T362" s="113">
        <f t="shared" si="139"/>
        <v>0</v>
      </c>
      <c r="U362" s="113">
        <f t="shared" si="140"/>
        <v>0</v>
      </c>
      <c r="V362" s="113">
        <f t="shared" si="141"/>
        <v>0</v>
      </c>
      <c r="W362" s="113">
        <f t="shared" si="142"/>
        <v>0</v>
      </c>
      <c r="X362" s="118">
        <v>2017</v>
      </c>
      <c r="Y362" s="18" t="s">
        <v>83</v>
      </c>
    </row>
    <row r="363" ht="15.75" customHeight="1" spans="1:25">
      <c r="A363" s="234">
        <v>7869</v>
      </c>
      <c r="B363" s="208" t="s">
        <v>605</v>
      </c>
      <c r="C363" s="207" t="s">
        <v>27</v>
      </c>
      <c r="D363" s="209" t="s">
        <v>64</v>
      </c>
      <c r="F363" s="235" t="s">
        <v>204</v>
      </c>
      <c r="G363" s="236">
        <v>43219</v>
      </c>
      <c r="H363" s="237">
        <v>43219</v>
      </c>
      <c r="L363" s="244"/>
      <c r="M363" s="245"/>
      <c r="N363" s="244"/>
      <c r="P363" s="246">
        <f t="shared" si="136"/>
        <v>0</v>
      </c>
      <c r="Q363" s="246">
        <f t="shared" si="137"/>
        <v>0</v>
      </c>
      <c r="R363" s="210">
        <v>612</v>
      </c>
      <c r="S363" s="220">
        <f t="shared" si="138"/>
        <v>330</v>
      </c>
      <c r="T363" s="113">
        <f t="shared" si="139"/>
        <v>0</v>
      </c>
      <c r="U363" s="113">
        <f t="shared" si="140"/>
        <v>0</v>
      </c>
      <c r="V363" s="113">
        <f t="shared" si="141"/>
        <v>0</v>
      </c>
      <c r="W363" s="113">
        <f t="shared" si="142"/>
        <v>0</v>
      </c>
      <c r="X363" s="118">
        <v>2018</v>
      </c>
      <c r="Y363" s="18" t="s">
        <v>84</v>
      </c>
    </row>
    <row r="364" ht="15.75" customHeight="1" spans="1:25">
      <c r="A364" s="234">
        <v>7870</v>
      </c>
      <c r="B364" s="208" t="s">
        <v>606</v>
      </c>
      <c r="C364" s="207" t="s">
        <v>27</v>
      </c>
      <c r="D364" s="209" t="s">
        <v>64</v>
      </c>
      <c r="F364" s="235" t="s">
        <v>204</v>
      </c>
      <c r="G364" s="236">
        <v>43200</v>
      </c>
      <c r="H364" s="237">
        <v>43200</v>
      </c>
      <c r="L364" s="244"/>
      <c r="M364" s="245"/>
      <c r="N364" s="244"/>
      <c r="P364" s="246">
        <f t="shared" si="136"/>
        <v>0</v>
      </c>
      <c r="Q364" s="246">
        <f t="shared" si="137"/>
        <v>0</v>
      </c>
      <c r="R364" s="210">
        <v>631</v>
      </c>
      <c r="S364" s="220">
        <f t="shared" si="138"/>
        <v>330</v>
      </c>
      <c r="T364" s="113">
        <f t="shared" si="139"/>
        <v>0</v>
      </c>
      <c r="U364" s="113">
        <f t="shared" si="140"/>
        <v>0</v>
      </c>
      <c r="V364" s="113">
        <f t="shared" si="141"/>
        <v>0</v>
      </c>
      <c r="W364" s="113">
        <f t="shared" si="142"/>
        <v>0</v>
      </c>
      <c r="X364" s="118">
        <v>2018</v>
      </c>
      <c r="Y364" s="18" t="s">
        <v>84</v>
      </c>
    </row>
    <row r="365" ht="15.75" customHeight="1" spans="1:25">
      <c r="A365" s="234">
        <v>7871</v>
      </c>
      <c r="B365" s="208" t="s">
        <v>607</v>
      </c>
      <c r="C365" s="207" t="s">
        <v>17</v>
      </c>
      <c r="D365" s="209" t="s">
        <v>64</v>
      </c>
      <c r="F365" s="235" t="s">
        <v>65</v>
      </c>
      <c r="G365" s="236">
        <v>43239</v>
      </c>
      <c r="H365" s="237">
        <v>43239</v>
      </c>
      <c r="L365" s="244"/>
      <c r="M365" s="245"/>
      <c r="N365" s="244"/>
      <c r="P365" s="246">
        <f t="shared" si="136"/>
        <v>0</v>
      </c>
      <c r="Q365" s="246">
        <f t="shared" si="137"/>
        <v>0</v>
      </c>
      <c r="R365" s="210">
        <v>592</v>
      </c>
      <c r="S365" s="220">
        <f t="shared" si="138"/>
        <v>330</v>
      </c>
      <c r="T365" s="113">
        <f t="shared" si="139"/>
        <v>0</v>
      </c>
      <c r="U365" s="113">
        <f t="shared" si="140"/>
        <v>0</v>
      </c>
      <c r="V365" s="113">
        <f t="shared" si="141"/>
        <v>0</v>
      </c>
      <c r="W365" s="113">
        <f t="shared" si="142"/>
        <v>0</v>
      </c>
      <c r="X365" s="118">
        <v>2018</v>
      </c>
      <c r="Y365" s="18" t="s">
        <v>84</v>
      </c>
    </row>
    <row r="366" ht="15.75" customHeight="1" spans="1:25">
      <c r="A366" s="234">
        <v>7872</v>
      </c>
      <c r="B366" s="208" t="s">
        <v>608</v>
      </c>
      <c r="C366" s="207" t="s">
        <v>17</v>
      </c>
      <c r="D366" s="209" t="s">
        <v>64</v>
      </c>
      <c r="F366" s="235" t="s">
        <v>65</v>
      </c>
      <c r="G366" s="236">
        <v>43218</v>
      </c>
      <c r="H366" s="237">
        <v>43218</v>
      </c>
      <c r="L366" s="244"/>
      <c r="M366" s="245"/>
      <c r="N366" s="244"/>
      <c r="P366" s="246">
        <f t="shared" si="136"/>
        <v>0</v>
      </c>
      <c r="Q366" s="246">
        <f t="shared" si="137"/>
        <v>0</v>
      </c>
      <c r="R366" s="210">
        <v>613</v>
      </c>
      <c r="S366" s="220">
        <f t="shared" si="138"/>
        <v>330</v>
      </c>
      <c r="T366" s="113">
        <f t="shared" si="139"/>
        <v>0</v>
      </c>
      <c r="U366" s="113">
        <f t="shared" si="140"/>
        <v>0</v>
      </c>
      <c r="V366" s="113">
        <f t="shared" si="141"/>
        <v>0</v>
      </c>
      <c r="W366" s="113">
        <f t="shared" si="142"/>
        <v>0</v>
      </c>
      <c r="X366" s="118">
        <v>2018</v>
      </c>
      <c r="Y366" s="18" t="s">
        <v>84</v>
      </c>
    </row>
    <row r="367" ht="15.75" customHeight="1" spans="1:25">
      <c r="A367" s="234">
        <v>7876</v>
      </c>
      <c r="B367" s="208" t="s">
        <v>609</v>
      </c>
      <c r="C367" s="207" t="s">
        <v>17</v>
      </c>
      <c r="D367" s="209" t="s">
        <v>64</v>
      </c>
      <c r="F367" s="235" t="s">
        <v>65</v>
      </c>
      <c r="G367" s="236">
        <v>43218</v>
      </c>
      <c r="H367" s="237">
        <v>43218</v>
      </c>
      <c r="L367" s="244"/>
      <c r="M367" s="245"/>
      <c r="N367" s="244"/>
      <c r="P367" s="246">
        <f t="shared" si="136"/>
        <v>0</v>
      </c>
      <c r="Q367" s="246">
        <f t="shared" si="137"/>
        <v>0</v>
      </c>
      <c r="R367" s="210">
        <v>613</v>
      </c>
      <c r="S367" s="220">
        <f t="shared" si="138"/>
        <v>330</v>
      </c>
      <c r="T367" s="113">
        <f t="shared" si="139"/>
        <v>0</v>
      </c>
      <c r="U367" s="113">
        <f t="shared" si="140"/>
        <v>0</v>
      </c>
      <c r="V367" s="113">
        <f t="shared" si="141"/>
        <v>0</v>
      </c>
      <c r="W367" s="113">
        <f t="shared" si="142"/>
        <v>0</v>
      </c>
      <c r="X367" s="118">
        <v>2018</v>
      </c>
      <c r="Y367" s="18" t="s">
        <v>84</v>
      </c>
    </row>
    <row r="368" ht="15.75" customHeight="1" spans="1:25">
      <c r="A368" s="234">
        <v>7877</v>
      </c>
      <c r="B368" s="208" t="s">
        <v>610</v>
      </c>
      <c r="C368" s="207" t="s">
        <v>19</v>
      </c>
      <c r="D368" s="209" t="s">
        <v>64</v>
      </c>
      <c r="F368" s="235" t="s">
        <v>65</v>
      </c>
      <c r="G368" s="236">
        <v>43218</v>
      </c>
      <c r="H368" s="237">
        <v>43218</v>
      </c>
      <c r="L368" s="244"/>
      <c r="M368" s="245"/>
      <c r="N368" s="244"/>
      <c r="P368" s="246">
        <f t="shared" si="136"/>
        <v>0</v>
      </c>
      <c r="Q368" s="246">
        <f t="shared" si="137"/>
        <v>0</v>
      </c>
      <c r="R368" s="210">
        <v>613</v>
      </c>
      <c r="S368" s="220">
        <f t="shared" si="138"/>
        <v>330</v>
      </c>
      <c r="T368" s="113">
        <f t="shared" si="139"/>
        <v>0</v>
      </c>
      <c r="U368" s="113">
        <f t="shared" si="140"/>
        <v>0</v>
      </c>
      <c r="V368" s="113">
        <f t="shared" si="141"/>
        <v>0</v>
      </c>
      <c r="W368" s="113">
        <f t="shared" si="142"/>
        <v>0</v>
      </c>
      <c r="X368" s="118">
        <v>2018</v>
      </c>
      <c r="Y368" s="18" t="s">
        <v>84</v>
      </c>
    </row>
    <row r="369" ht="15.75" customHeight="1" spans="1:25">
      <c r="A369" s="234">
        <v>7890</v>
      </c>
      <c r="B369" s="208" t="s">
        <v>611</v>
      </c>
      <c r="C369" s="207" t="s">
        <v>19</v>
      </c>
      <c r="D369" s="209" t="s">
        <v>64</v>
      </c>
      <c r="F369" s="235" t="s">
        <v>65</v>
      </c>
      <c r="G369" s="236">
        <v>43218</v>
      </c>
      <c r="H369" s="237">
        <v>43218</v>
      </c>
      <c r="L369" s="244"/>
      <c r="M369" s="245"/>
      <c r="N369" s="244"/>
      <c r="P369" s="246">
        <f t="shared" si="136"/>
        <v>0</v>
      </c>
      <c r="Q369" s="246">
        <f t="shared" si="137"/>
        <v>0</v>
      </c>
      <c r="R369" s="210">
        <v>613</v>
      </c>
      <c r="S369" s="220">
        <f t="shared" si="138"/>
        <v>330</v>
      </c>
      <c r="T369" s="113">
        <f t="shared" si="139"/>
        <v>0</v>
      </c>
      <c r="U369" s="113">
        <f t="shared" si="140"/>
        <v>0</v>
      </c>
      <c r="V369" s="113">
        <f t="shared" si="141"/>
        <v>0</v>
      </c>
      <c r="W369" s="113">
        <f t="shared" si="142"/>
        <v>0</v>
      </c>
      <c r="X369" s="118">
        <v>2018</v>
      </c>
      <c r="Y369" s="18" t="s">
        <v>84</v>
      </c>
    </row>
    <row r="370" ht="15.75" customHeight="1" spans="1:25">
      <c r="A370" s="234">
        <v>7894</v>
      </c>
      <c r="B370" s="208" t="s">
        <v>612</v>
      </c>
      <c r="C370" s="207" t="s">
        <v>27</v>
      </c>
      <c r="D370" s="209" t="s">
        <v>64</v>
      </c>
      <c r="F370" s="235" t="s">
        <v>65</v>
      </c>
      <c r="G370" s="236">
        <v>43218</v>
      </c>
      <c r="H370" s="237">
        <v>43218</v>
      </c>
      <c r="L370" s="244"/>
      <c r="M370" s="245"/>
      <c r="N370" s="244"/>
      <c r="P370" s="246">
        <f t="shared" si="136"/>
        <v>0</v>
      </c>
      <c r="Q370" s="246">
        <f t="shared" si="137"/>
        <v>0</v>
      </c>
      <c r="R370" s="210">
        <v>613</v>
      </c>
      <c r="S370" s="220">
        <f t="shared" si="138"/>
        <v>330</v>
      </c>
      <c r="T370" s="113">
        <f t="shared" si="139"/>
        <v>0</v>
      </c>
      <c r="U370" s="113">
        <f t="shared" si="140"/>
        <v>0</v>
      </c>
      <c r="V370" s="113">
        <f t="shared" si="141"/>
        <v>0</v>
      </c>
      <c r="W370" s="113">
        <f t="shared" si="142"/>
        <v>0</v>
      </c>
      <c r="X370" s="118">
        <v>2018</v>
      </c>
      <c r="Y370" s="18" t="s">
        <v>84</v>
      </c>
    </row>
    <row r="371" ht="15.75" customHeight="1" spans="1:25">
      <c r="A371" s="234">
        <v>7898</v>
      </c>
      <c r="B371" s="208" t="s">
        <v>613</v>
      </c>
      <c r="C371" s="207" t="s">
        <v>31</v>
      </c>
      <c r="D371" s="209" t="s">
        <v>64</v>
      </c>
      <c r="F371" s="235" t="s">
        <v>65</v>
      </c>
      <c r="G371" s="236">
        <v>43302</v>
      </c>
      <c r="H371" s="237">
        <v>43302</v>
      </c>
      <c r="L371" s="244"/>
      <c r="M371" s="245"/>
      <c r="N371" s="244"/>
      <c r="P371" s="246">
        <f t="shared" si="136"/>
        <v>0</v>
      </c>
      <c r="Q371" s="246">
        <f t="shared" si="137"/>
        <v>0</v>
      </c>
      <c r="R371" s="210">
        <v>529</v>
      </c>
      <c r="S371" s="220">
        <f t="shared" si="138"/>
        <v>330</v>
      </c>
      <c r="T371" s="113">
        <f t="shared" si="139"/>
        <v>0</v>
      </c>
      <c r="U371" s="113">
        <f t="shared" si="140"/>
        <v>0</v>
      </c>
      <c r="V371" s="113">
        <f t="shared" si="141"/>
        <v>0</v>
      </c>
      <c r="W371" s="113">
        <f t="shared" si="142"/>
        <v>0</v>
      </c>
      <c r="X371" s="118">
        <v>2018</v>
      </c>
      <c r="Y371" s="18" t="s">
        <v>84</v>
      </c>
    </row>
    <row r="372" ht="15.75" customHeight="1" spans="1:25">
      <c r="A372" s="234">
        <v>7902</v>
      </c>
      <c r="B372" s="208" t="s">
        <v>614</v>
      </c>
      <c r="C372" s="207" t="s">
        <v>17</v>
      </c>
      <c r="D372" s="209" t="s">
        <v>64</v>
      </c>
      <c r="F372" s="235" t="s">
        <v>65</v>
      </c>
      <c r="G372" s="236">
        <v>43239</v>
      </c>
      <c r="H372" s="237">
        <v>43239</v>
      </c>
      <c r="L372" s="244"/>
      <c r="M372" s="245"/>
      <c r="N372" s="244"/>
      <c r="P372" s="246">
        <f t="shared" si="136"/>
        <v>0</v>
      </c>
      <c r="Q372" s="246">
        <f t="shared" si="137"/>
        <v>0</v>
      </c>
      <c r="R372" s="210">
        <v>592</v>
      </c>
      <c r="S372" s="220">
        <f t="shared" si="138"/>
        <v>330</v>
      </c>
      <c r="T372" s="113">
        <f t="shared" si="139"/>
        <v>0</v>
      </c>
      <c r="U372" s="113">
        <f t="shared" si="140"/>
        <v>0</v>
      </c>
      <c r="V372" s="113">
        <f t="shared" si="141"/>
        <v>0</v>
      </c>
      <c r="W372" s="113">
        <f t="shared" si="142"/>
        <v>0</v>
      </c>
      <c r="X372" s="118">
        <v>2018</v>
      </c>
      <c r="Y372" s="18" t="s">
        <v>84</v>
      </c>
    </row>
    <row r="373" ht="15.75" customHeight="1" spans="1:25">
      <c r="A373" s="234">
        <v>7903</v>
      </c>
      <c r="B373" s="208" t="s">
        <v>615</v>
      </c>
      <c r="C373" s="207" t="s">
        <v>17</v>
      </c>
      <c r="D373" s="209" t="s">
        <v>64</v>
      </c>
      <c r="F373" s="235" t="s">
        <v>65</v>
      </c>
      <c r="G373" s="236">
        <v>43372</v>
      </c>
      <c r="H373" s="237">
        <v>43372</v>
      </c>
      <c r="L373" s="244"/>
      <c r="M373" s="245"/>
      <c r="N373" s="244"/>
      <c r="P373" s="246">
        <f t="shared" si="136"/>
        <v>0</v>
      </c>
      <c r="Q373" s="246">
        <f t="shared" si="137"/>
        <v>0</v>
      </c>
      <c r="R373" s="210">
        <v>459</v>
      </c>
      <c r="S373" s="220">
        <f t="shared" si="138"/>
        <v>330</v>
      </c>
      <c r="T373" s="113">
        <f t="shared" si="139"/>
        <v>0</v>
      </c>
      <c r="U373" s="113">
        <f t="shared" si="140"/>
        <v>0</v>
      </c>
      <c r="V373" s="113">
        <f t="shared" si="141"/>
        <v>0</v>
      </c>
      <c r="W373" s="113">
        <f t="shared" si="142"/>
        <v>0</v>
      </c>
      <c r="X373" s="118">
        <v>2018</v>
      </c>
      <c r="Y373" s="18" t="s">
        <v>84</v>
      </c>
    </row>
    <row r="374" ht="15.75" customHeight="1" spans="1:25">
      <c r="A374" s="234">
        <v>7904</v>
      </c>
      <c r="B374" s="208" t="s">
        <v>616</v>
      </c>
      <c r="C374" s="207" t="s">
        <v>17</v>
      </c>
      <c r="D374" s="209" t="s">
        <v>64</v>
      </c>
      <c r="F374" s="235" t="s">
        <v>65</v>
      </c>
      <c r="G374" s="236">
        <v>43274</v>
      </c>
      <c r="H374" s="237">
        <v>43274</v>
      </c>
      <c r="L374" s="244"/>
      <c r="M374" s="245"/>
      <c r="N374" s="244"/>
      <c r="P374" s="246">
        <f t="shared" si="136"/>
        <v>0</v>
      </c>
      <c r="Q374" s="246">
        <f t="shared" si="137"/>
        <v>0</v>
      </c>
      <c r="R374" s="210">
        <v>557</v>
      </c>
      <c r="S374" s="220">
        <f t="shared" si="138"/>
        <v>330</v>
      </c>
      <c r="T374" s="113">
        <f t="shared" si="139"/>
        <v>0</v>
      </c>
      <c r="U374" s="113">
        <f t="shared" si="140"/>
        <v>0</v>
      </c>
      <c r="V374" s="113">
        <f t="shared" si="141"/>
        <v>0</v>
      </c>
      <c r="W374" s="113">
        <f t="shared" si="142"/>
        <v>0</v>
      </c>
      <c r="X374" s="118">
        <v>2018</v>
      </c>
      <c r="Y374" s="18" t="s">
        <v>84</v>
      </c>
    </row>
    <row r="375" ht="15.75" customHeight="1" spans="1:25">
      <c r="A375" s="234">
        <v>7911</v>
      </c>
      <c r="B375" s="208" t="s">
        <v>617</v>
      </c>
      <c r="C375" s="207" t="s">
        <v>17</v>
      </c>
      <c r="D375" s="209" t="s">
        <v>64</v>
      </c>
      <c r="F375" s="235" t="s">
        <v>65</v>
      </c>
      <c r="G375" s="236">
        <v>43372</v>
      </c>
      <c r="H375" s="237">
        <v>43372</v>
      </c>
      <c r="L375" s="244"/>
      <c r="M375" s="245"/>
      <c r="N375" s="244"/>
      <c r="P375" s="246">
        <f t="shared" si="136"/>
        <v>0</v>
      </c>
      <c r="Q375" s="246">
        <f t="shared" si="137"/>
        <v>0</v>
      </c>
      <c r="R375" s="210">
        <v>459</v>
      </c>
      <c r="S375" s="220">
        <f t="shared" si="138"/>
        <v>330</v>
      </c>
      <c r="T375" s="113">
        <f t="shared" si="139"/>
        <v>0</v>
      </c>
      <c r="U375" s="113">
        <f t="shared" si="140"/>
        <v>0</v>
      </c>
      <c r="V375" s="113">
        <f t="shared" si="141"/>
        <v>0</v>
      </c>
      <c r="W375" s="113">
        <f t="shared" si="142"/>
        <v>0</v>
      </c>
      <c r="X375" s="118">
        <v>2018</v>
      </c>
      <c r="Y375" s="18" t="s">
        <v>84</v>
      </c>
    </row>
    <row r="376" ht="15.75" customHeight="1" spans="1:25">
      <c r="A376" s="234">
        <v>7919</v>
      </c>
      <c r="B376" s="208" t="s">
        <v>618</v>
      </c>
      <c r="C376" s="207" t="s">
        <v>27</v>
      </c>
      <c r="D376" s="209" t="s">
        <v>64</v>
      </c>
      <c r="F376" s="235" t="s">
        <v>65</v>
      </c>
      <c r="G376" s="236">
        <v>43575</v>
      </c>
      <c r="H376" s="237">
        <v>43575</v>
      </c>
      <c r="L376" s="244"/>
      <c r="M376" s="245"/>
      <c r="N376" s="244"/>
      <c r="P376" s="246">
        <f t="shared" si="136"/>
        <v>0</v>
      </c>
      <c r="Q376" s="246">
        <f t="shared" si="137"/>
        <v>0</v>
      </c>
      <c r="R376" s="210">
        <v>256</v>
      </c>
      <c r="S376" s="220">
        <f t="shared" si="138"/>
        <v>221</v>
      </c>
      <c r="T376" s="113">
        <f t="shared" si="139"/>
        <v>0</v>
      </c>
      <c r="U376" s="113">
        <f t="shared" si="140"/>
        <v>0</v>
      </c>
      <c r="V376" s="113">
        <f t="shared" si="141"/>
        <v>0</v>
      </c>
      <c r="W376" s="113">
        <f t="shared" si="142"/>
        <v>0</v>
      </c>
      <c r="X376" s="118">
        <v>2019</v>
      </c>
      <c r="Y376" s="18" t="s">
        <v>85</v>
      </c>
    </row>
    <row r="377" ht="15.75" customHeight="1" spans="1:25">
      <c r="A377" s="234">
        <v>7920</v>
      </c>
      <c r="B377" s="208" t="s">
        <v>619</v>
      </c>
      <c r="C377" s="207" t="s">
        <v>27</v>
      </c>
      <c r="D377" s="209" t="s">
        <v>64</v>
      </c>
      <c r="F377" s="235" t="s">
        <v>65</v>
      </c>
      <c r="G377" s="236">
        <v>43246</v>
      </c>
      <c r="H377" s="237">
        <v>43246</v>
      </c>
      <c r="L377" s="244"/>
      <c r="M377" s="245"/>
      <c r="N377" s="244"/>
      <c r="P377" s="246">
        <f t="shared" si="136"/>
        <v>0</v>
      </c>
      <c r="Q377" s="246">
        <f t="shared" si="137"/>
        <v>0</v>
      </c>
      <c r="R377" s="210">
        <v>585</v>
      </c>
      <c r="S377" s="220">
        <f t="shared" si="138"/>
        <v>330</v>
      </c>
      <c r="T377" s="113">
        <f t="shared" si="139"/>
        <v>0</v>
      </c>
      <c r="U377" s="113">
        <f t="shared" si="140"/>
        <v>0</v>
      </c>
      <c r="V377" s="113">
        <f t="shared" si="141"/>
        <v>0</v>
      </c>
      <c r="W377" s="113">
        <f t="shared" si="142"/>
        <v>0</v>
      </c>
      <c r="X377" s="118">
        <v>2018</v>
      </c>
      <c r="Y377" s="18" t="s">
        <v>84</v>
      </c>
    </row>
    <row r="378" ht="15.75" customHeight="1" spans="1:25">
      <c r="A378" s="234">
        <v>7928</v>
      </c>
      <c r="B378" s="208" t="s">
        <v>620</v>
      </c>
      <c r="C378" s="207" t="s">
        <v>33</v>
      </c>
      <c r="D378" s="209" t="s">
        <v>64</v>
      </c>
      <c r="F378" s="235" t="s">
        <v>65</v>
      </c>
      <c r="G378" s="236">
        <v>43274</v>
      </c>
      <c r="H378" s="237">
        <v>43274</v>
      </c>
      <c r="L378" s="244"/>
      <c r="M378" s="245"/>
      <c r="N378" s="244"/>
      <c r="P378" s="246">
        <f t="shared" si="136"/>
        <v>0</v>
      </c>
      <c r="Q378" s="246">
        <f t="shared" si="137"/>
        <v>0</v>
      </c>
      <c r="R378" s="210">
        <v>557</v>
      </c>
      <c r="S378" s="220">
        <f t="shared" si="138"/>
        <v>330</v>
      </c>
      <c r="T378" s="113">
        <f t="shared" si="139"/>
        <v>0</v>
      </c>
      <c r="U378" s="113">
        <f t="shared" si="140"/>
        <v>0</v>
      </c>
      <c r="V378" s="113">
        <f t="shared" si="141"/>
        <v>0</v>
      </c>
      <c r="W378" s="113">
        <f t="shared" si="142"/>
        <v>0</v>
      </c>
      <c r="X378" s="118">
        <v>2018</v>
      </c>
      <c r="Y378" s="18" t="s">
        <v>84</v>
      </c>
    </row>
    <row r="379" ht="15.75" customHeight="1" spans="1:25">
      <c r="A379" s="234">
        <v>7931</v>
      </c>
      <c r="B379" s="208" t="s">
        <v>621</v>
      </c>
      <c r="C379" s="207" t="s">
        <v>19</v>
      </c>
      <c r="D379" s="209" t="s">
        <v>64</v>
      </c>
      <c r="F379" s="235" t="s">
        <v>65</v>
      </c>
      <c r="G379" s="236">
        <v>43246</v>
      </c>
      <c r="H379" s="237">
        <v>43246</v>
      </c>
      <c r="L379" s="244"/>
      <c r="M379" s="245"/>
      <c r="N379" s="244"/>
      <c r="P379" s="246">
        <f t="shared" si="136"/>
        <v>0</v>
      </c>
      <c r="Q379" s="246">
        <f t="shared" si="137"/>
        <v>0</v>
      </c>
      <c r="R379" s="210">
        <v>585</v>
      </c>
      <c r="S379" s="220">
        <f t="shared" si="138"/>
        <v>330</v>
      </c>
      <c r="T379" s="113">
        <f t="shared" si="139"/>
        <v>0</v>
      </c>
      <c r="U379" s="113">
        <f t="shared" si="140"/>
        <v>0</v>
      </c>
      <c r="V379" s="113">
        <f t="shared" si="141"/>
        <v>0</v>
      </c>
      <c r="W379" s="113">
        <f t="shared" si="142"/>
        <v>0</v>
      </c>
      <c r="X379" s="118">
        <v>2018</v>
      </c>
      <c r="Y379" s="18" t="s">
        <v>84</v>
      </c>
    </row>
    <row r="380" ht="15.75" customHeight="1" spans="1:25">
      <c r="A380" s="234">
        <v>7932</v>
      </c>
      <c r="B380" s="208" t="s">
        <v>622</v>
      </c>
      <c r="C380" s="207" t="s">
        <v>17</v>
      </c>
      <c r="D380" s="209" t="s">
        <v>64</v>
      </c>
      <c r="F380" s="235" t="s">
        <v>65</v>
      </c>
      <c r="G380" s="236">
        <v>43251</v>
      </c>
      <c r="H380" s="237">
        <v>43251</v>
      </c>
      <c r="L380" s="244"/>
      <c r="M380" s="245"/>
      <c r="N380" s="244"/>
      <c r="P380" s="246">
        <f t="shared" si="136"/>
        <v>0</v>
      </c>
      <c r="Q380" s="246">
        <f t="shared" si="137"/>
        <v>0</v>
      </c>
      <c r="R380" s="210">
        <v>580</v>
      </c>
      <c r="S380" s="220">
        <f t="shared" si="138"/>
        <v>330</v>
      </c>
      <c r="T380" s="113">
        <f t="shared" si="139"/>
        <v>0</v>
      </c>
      <c r="U380" s="113">
        <f t="shared" si="140"/>
        <v>0</v>
      </c>
      <c r="V380" s="113">
        <f t="shared" si="141"/>
        <v>0</v>
      </c>
      <c r="W380" s="113">
        <f t="shared" si="142"/>
        <v>0</v>
      </c>
      <c r="X380" s="118">
        <v>2018</v>
      </c>
      <c r="Y380" s="18" t="s">
        <v>84</v>
      </c>
    </row>
    <row r="381" ht="15.75" customHeight="1" spans="1:25">
      <c r="A381" s="234">
        <v>7935</v>
      </c>
      <c r="B381" s="208" t="s">
        <v>623</v>
      </c>
      <c r="C381" s="207" t="s">
        <v>23</v>
      </c>
      <c r="D381" s="209" t="s">
        <v>64</v>
      </c>
      <c r="F381" s="235" t="s">
        <v>65</v>
      </c>
      <c r="G381" s="236">
        <v>43288</v>
      </c>
      <c r="H381" s="237">
        <v>43288</v>
      </c>
      <c r="L381" s="244"/>
      <c r="M381" s="245"/>
      <c r="N381" s="244"/>
      <c r="P381" s="246">
        <f t="shared" si="136"/>
        <v>0</v>
      </c>
      <c r="Q381" s="246">
        <f t="shared" si="137"/>
        <v>0</v>
      </c>
      <c r="R381" s="210">
        <v>543</v>
      </c>
      <c r="S381" s="220">
        <f t="shared" si="138"/>
        <v>330</v>
      </c>
      <c r="T381" s="113">
        <f t="shared" si="139"/>
        <v>0</v>
      </c>
      <c r="U381" s="113">
        <f t="shared" si="140"/>
        <v>0</v>
      </c>
      <c r="V381" s="113">
        <f t="shared" si="141"/>
        <v>0</v>
      </c>
      <c r="W381" s="113">
        <f t="shared" si="142"/>
        <v>0</v>
      </c>
      <c r="X381" s="118">
        <v>2018</v>
      </c>
      <c r="Y381" s="18" t="s">
        <v>84</v>
      </c>
    </row>
    <row r="382" ht="15.75" customHeight="1" spans="1:25">
      <c r="A382" s="234">
        <v>7936</v>
      </c>
      <c r="B382" s="208" t="s">
        <v>624</v>
      </c>
      <c r="C382" s="207" t="s">
        <v>27</v>
      </c>
      <c r="D382" s="209" t="s">
        <v>64</v>
      </c>
      <c r="F382" s="235" t="s">
        <v>65</v>
      </c>
      <c r="G382" s="236">
        <v>43251</v>
      </c>
      <c r="H382" s="237">
        <v>43251</v>
      </c>
      <c r="L382" s="244"/>
      <c r="M382" s="245"/>
      <c r="N382" s="244"/>
      <c r="P382" s="246">
        <f t="shared" si="136"/>
        <v>0</v>
      </c>
      <c r="Q382" s="246">
        <f t="shared" si="137"/>
        <v>0</v>
      </c>
      <c r="R382" s="210">
        <v>580</v>
      </c>
      <c r="S382" s="220">
        <f t="shared" si="138"/>
        <v>330</v>
      </c>
      <c r="T382" s="113">
        <f t="shared" si="139"/>
        <v>0</v>
      </c>
      <c r="U382" s="113">
        <f t="shared" si="140"/>
        <v>0</v>
      </c>
      <c r="V382" s="113">
        <f t="shared" si="141"/>
        <v>0</v>
      </c>
      <c r="W382" s="113">
        <f t="shared" si="142"/>
        <v>0</v>
      </c>
      <c r="X382" s="118">
        <v>2018</v>
      </c>
      <c r="Y382" s="18" t="s">
        <v>84</v>
      </c>
    </row>
    <row r="383" ht="15.75" customHeight="1" spans="1:25">
      <c r="A383" s="234">
        <v>7938</v>
      </c>
      <c r="B383" s="208" t="s">
        <v>625</v>
      </c>
      <c r="C383" s="207" t="s">
        <v>27</v>
      </c>
      <c r="D383" s="209" t="s">
        <v>64</v>
      </c>
      <c r="F383" s="235" t="s">
        <v>65</v>
      </c>
      <c r="G383" s="236">
        <v>43251</v>
      </c>
      <c r="H383" s="237">
        <v>43251</v>
      </c>
      <c r="L383" s="244"/>
      <c r="M383" s="245"/>
      <c r="N383" s="244"/>
      <c r="P383" s="246">
        <f t="shared" si="136"/>
        <v>0</v>
      </c>
      <c r="Q383" s="246">
        <f t="shared" si="137"/>
        <v>0</v>
      </c>
      <c r="R383" s="210">
        <v>580</v>
      </c>
      <c r="S383" s="220">
        <f t="shared" si="138"/>
        <v>330</v>
      </c>
      <c r="T383" s="113">
        <f t="shared" si="139"/>
        <v>0</v>
      </c>
      <c r="U383" s="113">
        <f t="shared" si="140"/>
        <v>0</v>
      </c>
      <c r="V383" s="113">
        <f t="shared" si="141"/>
        <v>0</v>
      </c>
      <c r="W383" s="113">
        <f t="shared" si="142"/>
        <v>0</v>
      </c>
      <c r="X383" s="118">
        <v>2018</v>
      </c>
      <c r="Y383" s="18" t="s">
        <v>84</v>
      </c>
    </row>
    <row r="384" ht="15.75" customHeight="1" spans="1:25">
      <c r="A384" s="234">
        <v>7942</v>
      </c>
      <c r="B384" s="208" t="s">
        <v>626</v>
      </c>
      <c r="C384" s="207" t="s">
        <v>19</v>
      </c>
      <c r="D384" s="209" t="s">
        <v>64</v>
      </c>
      <c r="F384" s="235" t="s">
        <v>65</v>
      </c>
      <c r="G384" s="236">
        <v>43246</v>
      </c>
      <c r="H384" s="237">
        <v>43246</v>
      </c>
      <c r="L384" s="244"/>
      <c r="M384" s="245"/>
      <c r="N384" s="244"/>
      <c r="P384" s="246">
        <f t="shared" si="136"/>
        <v>0</v>
      </c>
      <c r="Q384" s="246">
        <f t="shared" si="137"/>
        <v>0</v>
      </c>
      <c r="R384" s="210">
        <v>585</v>
      </c>
      <c r="S384" s="220">
        <f t="shared" si="138"/>
        <v>330</v>
      </c>
      <c r="T384" s="113">
        <f t="shared" si="139"/>
        <v>0</v>
      </c>
      <c r="U384" s="113">
        <f t="shared" si="140"/>
        <v>0</v>
      </c>
      <c r="V384" s="113">
        <f t="shared" si="141"/>
        <v>0</v>
      </c>
      <c r="W384" s="113">
        <f t="shared" si="142"/>
        <v>0</v>
      </c>
      <c r="X384" s="118">
        <v>2018</v>
      </c>
      <c r="Y384" s="18" t="s">
        <v>84</v>
      </c>
    </row>
    <row r="385" ht="15.75" customHeight="1" spans="1:25">
      <c r="A385" s="234">
        <v>7945</v>
      </c>
      <c r="B385" s="208" t="s">
        <v>627</v>
      </c>
      <c r="C385" s="207" t="s">
        <v>27</v>
      </c>
      <c r="D385" s="209" t="s">
        <v>64</v>
      </c>
      <c r="F385" s="235" t="s">
        <v>65</v>
      </c>
      <c r="G385" s="236">
        <v>43251</v>
      </c>
      <c r="H385" s="237">
        <v>43251</v>
      </c>
      <c r="L385" s="244"/>
      <c r="M385" s="245"/>
      <c r="N385" s="244"/>
      <c r="P385" s="246">
        <f t="shared" si="136"/>
        <v>0</v>
      </c>
      <c r="Q385" s="246">
        <f t="shared" si="137"/>
        <v>0</v>
      </c>
      <c r="R385" s="210">
        <v>580</v>
      </c>
      <c r="S385" s="220">
        <f t="shared" si="138"/>
        <v>330</v>
      </c>
      <c r="T385" s="113">
        <f t="shared" si="139"/>
        <v>0</v>
      </c>
      <c r="U385" s="113">
        <f t="shared" si="140"/>
        <v>0</v>
      </c>
      <c r="V385" s="113">
        <f t="shared" si="141"/>
        <v>0</v>
      </c>
      <c r="W385" s="113">
        <f t="shared" si="142"/>
        <v>0</v>
      </c>
      <c r="X385" s="118">
        <v>2018</v>
      </c>
      <c r="Y385" s="18" t="s">
        <v>84</v>
      </c>
    </row>
    <row r="386" ht="15.75" customHeight="1" spans="1:25">
      <c r="A386" s="234">
        <v>7947</v>
      </c>
      <c r="B386" s="208" t="s">
        <v>628</v>
      </c>
      <c r="C386" s="207" t="s">
        <v>19</v>
      </c>
      <c r="D386" s="209" t="s">
        <v>64</v>
      </c>
      <c r="F386" s="235" t="s">
        <v>65</v>
      </c>
      <c r="G386" s="236">
        <v>43260</v>
      </c>
      <c r="H386" s="237">
        <v>43260</v>
      </c>
      <c r="L386" s="244"/>
      <c r="M386" s="245"/>
      <c r="N386" s="244"/>
      <c r="P386" s="246">
        <f t="shared" si="136"/>
        <v>0</v>
      </c>
      <c r="Q386" s="246">
        <f t="shared" si="137"/>
        <v>0</v>
      </c>
      <c r="R386" s="210">
        <v>571</v>
      </c>
      <c r="S386" s="220">
        <f t="shared" si="138"/>
        <v>330</v>
      </c>
      <c r="T386" s="113">
        <f t="shared" si="139"/>
        <v>0</v>
      </c>
      <c r="U386" s="113">
        <f t="shared" si="140"/>
        <v>0</v>
      </c>
      <c r="V386" s="113">
        <f t="shared" si="141"/>
        <v>0</v>
      </c>
      <c r="W386" s="113">
        <f t="shared" si="142"/>
        <v>0</v>
      </c>
      <c r="X386" s="118">
        <v>2018</v>
      </c>
      <c r="Y386" s="18" t="s">
        <v>84</v>
      </c>
    </row>
    <row r="387" ht="15.75" customHeight="1" spans="1:25">
      <c r="A387" s="234">
        <v>7951</v>
      </c>
      <c r="B387" s="208" t="s">
        <v>629</v>
      </c>
      <c r="C387" s="207" t="s">
        <v>29</v>
      </c>
      <c r="D387" s="209" t="s">
        <v>64</v>
      </c>
      <c r="F387" s="235" t="s">
        <v>65</v>
      </c>
      <c r="G387" s="236">
        <v>43281</v>
      </c>
      <c r="H387" s="237">
        <v>43281</v>
      </c>
      <c r="L387" s="244"/>
      <c r="M387" s="245"/>
      <c r="N387" s="244"/>
      <c r="P387" s="246">
        <f t="shared" ref="P387:P450" si="143">IFERROR(L387/O387-1,0)</f>
        <v>0</v>
      </c>
      <c r="Q387" s="246">
        <f t="shared" ref="Q387:Q450" si="144">IFERROR(N387/O387-1,0)</f>
        <v>0</v>
      </c>
      <c r="R387" s="210">
        <v>550</v>
      </c>
      <c r="S387" s="220">
        <f t="shared" ref="S387:S450" si="145">MIN(R387-35,365-35)</f>
        <v>330</v>
      </c>
      <c r="T387" s="113">
        <f t="shared" ref="T387:T450" si="146">IFERROR(I387/365,0)</f>
        <v>0</v>
      </c>
      <c r="U387" s="113">
        <f t="shared" ref="U387:U450" si="147">IFERROR(K387/365,0)</f>
        <v>0</v>
      </c>
      <c r="V387" s="113">
        <f t="shared" ref="V387:V450" si="148">L387/S387</f>
        <v>0</v>
      </c>
      <c r="W387" s="113">
        <f t="shared" ref="W387:W450" si="149">N387/S387</f>
        <v>0</v>
      </c>
      <c r="X387" s="118">
        <v>2018</v>
      </c>
      <c r="Y387" s="18" t="s">
        <v>84</v>
      </c>
    </row>
    <row r="388" ht="15.75" customHeight="1" spans="1:25">
      <c r="A388" s="234">
        <v>7966</v>
      </c>
      <c r="B388" s="208" t="s">
        <v>630</v>
      </c>
      <c r="C388" s="207" t="s">
        <v>17</v>
      </c>
      <c r="D388" s="209" t="s">
        <v>64</v>
      </c>
      <c r="F388" s="235" t="s">
        <v>65</v>
      </c>
      <c r="G388" s="236">
        <v>43281</v>
      </c>
      <c r="H388" s="237">
        <v>43281</v>
      </c>
      <c r="L388" s="244"/>
      <c r="M388" s="245"/>
      <c r="N388" s="244"/>
      <c r="P388" s="246">
        <f t="shared" si="143"/>
        <v>0</v>
      </c>
      <c r="Q388" s="246">
        <f t="shared" si="144"/>
        <v>0</v>
      </c>
      <c r="R388" s="210">
        <v>550</v>
      </c>
      <c r="S388" s="220">
        <f t="shared" si="145"/>
        <v>330</v>
      </c>
      <c r="T388" s="113">
        <f t="shared" si="146"/>
        <v>0</v>
      </c>
      <c r="U388" s="113">
        <f t="shared" si="147"/>
        <v>0</v>
      </c>
      <c r="V388" s="113">
        <f t="shared" si="148"/>
        <v>0</v>
      </c>
      <c r="W388" s="113">
        <f t="shared" si="149"/>
        <v>0</v>
      </c>
      <c r="X388" s="118">
        <v>2018</v>
      </c>
      <c r="Y388" s="18" t="s">
        <v>84</v>
      </c>
    </row>
    <row r="389" ht="15.75" customHeight="1" spans="1:25">
      <c r="A389" s="234">
        <v>7969</v>
      </c>
      <c r="B389" s="208" t="s">
        <v>631</v>
      </c>
      <c r="C389" s="207" t="s">
        <v>17</v>
      </c>
      <c r="D389" s="209" t="s">
        <v>64</v>
      </c>
      <c r="F389" s="235" t="s">
        <v>65</v>
      </c>
      <c r="G389" s="236">
        <v>43274</v>
      </c>
      <c r="H389" s="237">
        <v>43274</v>
      </c>
      <c r="L389" s="244"/>
      <c r="M389" s="245"/>
      <c r="N389" s="244"/>
      <c r="P389" s="246">
        <f t="shared" si="143"/>
        <v>0</v>
      </c>
      <c r="Q389" s="246">
        <f t="shared" si="144"/>
        <v>0</v>
      </c>
      <c r="R389" s="210">
        <v>557</v>
      </c>
      <c r="S389" s="220">
        <f t="shared" si="145"/>
        <v>330</v>
      </c>
      <c r="T389" s="113">
        <f t="shared" si="146"/>
        <v>0</v>
      </c>
      <c r="U389" s="113">
        <f t="shared" si="147"/>
        <v>0</v>
      </c>
      <c r="V389" s="113">
        <f t="shared" si="148"/>
        <v>0</v>
      </c>
      <c r="W389" s="113">
        <f t="shared" si="149"/>
        <v>0</v>
      </c>
      <c r="X389" s="118">
        <v>2018</v>
      </c>
      <c r="Y389" s="18" t="s">
        <v>84</v>
      </c>
    </row>
    <row r="390" ht="15.75" customHeight="1" spans="1:25">
      <c r="A390" s="234">
        <v>7975</v>
      </c>
      <c r="B390" s="208" t="s">
        <v>632</v>
      </c>
      <c r="C390" s="207" t="s">
        <v>25</v>
      </c>
      <c r="D390" s="209" t="s">
        <v>488</v>
      </c>
      <c r="E390" s="210" t="s">
        <v>32</v>
      </c>
      <c r="F390" s="235" t="s">
        <v>212</v>
      </c>
      <c r="G390" s="283">
        <v>41706</v>
      </c>
      <c r="H390" s="237">
        <v>43396</v>
      </c>
      <c r="L390" s="244"/>
      <c r="M390" s="245"/>
      <c r="N390" s="244"/>
      <c r="P390" s="246">
        <f t="shared" si="143"/>
        <v>0</v>
      </c>
      <c r="Q390" s="246">
        <f t="shared" si="144"/>
        <v>0</v>
      </c>
      <c r="R390" s="210">
        <v>435</v>
      </c>
      <c r="S390" s="220">
        <f t="shared" si="145"/>
        <v>330</v>
      </c>
      <c r="T390" s="113">
        <f t="shared" si="146"/>
        <v>0</v>
      </c>
      <c r="U390" s="113">
        <f t="shared" si="147"/>
        <v>0</v>
      </c>
      <c r="V390" s="113">
        <f t="shared" si="148"/>
        <v>0</v>
      </c>
      <c r="W390" s="113">
        <f t="shared" si="149"/>
        <v>0</v>
      </c>
      <c r="X390" s="118">
        <v>2014</v>
      </c>
      <c r="Y390" s="18" t="s">
        <v>66</v>
      </c>
    </row>
    <row r="391" ht="15.75" customHeight="1" spans="1:25">
      <c r="A391" s="234">
        <v>7976</v>
      </c>
      <c r="B391" s="208" t="s">
        <v>633</v>
      </c>
      <c r="C391" s="207" t="s">
        <v>25</v>
      </c>
      <c r="D391" s="209" t="s">
        <v>488</v>
      </c>
      <c r="E391" s="210" t="s">
        <v>32</v>
      </c>
      <c r="F391" s="235" t="s">
        <v>212</v>
      </c>
      <c r="G391" s="283">
        <v>41706</v>
      </c>
      <c r="H391" s="237">
        <v>43395</v>
      </c>
      <c r="L391" s="244"/>
      <c r="M391" s="245"/>
      <c r="N391" s="244"/>
      <c r="P391" s="246">
        <f t="shared" si="143"/>
        <v>0</v>
      </c>
      <c r="Q391" s="246">
        <f t="shared" si="144"/>
        <v>0</v>
      </c>
      <c r="R391" s="210">
        <v>436</v>
      </c>
      <c r="S391" s="220">
        <f t="shared" si="145"/>
        <v>330</v>
      </c>
      <c r="T391" s="113">
        <f t="shared" si="146"/>
        <v>0</v>
      </c>
      <c r="U391" s="113">
        <f t="shared" si="147"/>
        <v>0</v>
      </c>
      <c r="V391" s="113">
        <f t="shared" si="148"/>
        <v>0</v>
      </c>
      <c r="W391" s="113">
        <f t="shared" si="149"/>
        <v>0</v>
      </c>
      <c r="X391" s="118">
        <v>2014</v>
      </c>
      <c r="Y391" s="18" t="s">
        <v>66</v>
      </c>
    </row>
    <row r="392" ht="15.75" customHeight="1" spans="1:25">
      <c r="A392" s="234">
        <v>7978</v>
      </c>
      <c r="B392" s="208" t="s">
        <v>634</v>
      </c>
      <c r="C392" s="207" t="s">
        <v>25</v>
      </c>
      <c r="D392" s="209" t="s">
        <v>488</v>
      </c>
      <c r="E392" s="210" t="s">
        <v>32</v>
      </c>
      <c r="F392" s="235" t="s">
        <v>212</v>
      </c>
      <c r="G392" s="283">
        <v>41706</v>
      </c>
      <c r="H392" s="237">
        <v>43395</v>
      </c>
      <c r="L392" s="244"/>
      <c r="M392" s="245"/>
      <c r="N392" s="244"/>
      <c r="P392" s="246">
        <f t="shared" si="143"/>
        <v>0</v>
      </c>
      <c r="Q392" s="246">
        <f t="shared" si="144"/>
        <v>0</v>
      </c>
      <c r="R392" s="210">
        <v>436</v>
      </c>
      <c r="S392" s="220">
        <f t="shared" si="145"/>
        <v>330</v>
      </c>
      <c r="T392" s="113">
        <f t="shared" si="146"/>
        <v>0</v>
      </c>
      <c r="U392" s="113">
        <f t="shared" si="147"/>
        <v>0</v>
      </c>
      <c r="V392" s="113">
        <f t="shared" si="148"/>
        <v>0</v>
      </c>
      <c r="W392" s="113">
        <f t="shared" si="149"/>
        <v>0</v>
      </c>
      <c r="X392" s="118">
        <v>2014</v>
      </c>
      <c r="Y392" s="18" t="s">
        <v>66</v>
      </c>
    </row>
    <row r="393" ht="15.75" customHeight="1" spans="1:25">
      <c r="A393" s="234">
        <v>7979</v>
      </c>
      <c r="B393" s="208" t="s">
        <v>635</v>
      </c>
      <c r="C393" s="207" t="s">
        <v>25</v>
      </c>
      <c r="D393" s="209" t="s">
        <v>488</v>
      </c>
      <c r="E393" s="210" t="s">
        <v>32</v>
      </c>
      <c r="F393" s="235" t="s">
        <v>212</v>
      </c>
      <c r="G393" s="283">
        <v>42272</v>
      </c>
      <c r="H393" s="237">
        <v>43395</v>
      </c>
      <c r="L393" s="244"/>
      <c r="M393" s="245"/>
      <c r="N393" s="244"/>
      <c r="P393" s="246">
        <f t="shared" si="143"/>
        <v>0</v>
      </c>
      <c r="Q393" s="246">
        <f t="shared" si="144"/>
        <v>0</v>
      </c>
      <c r="R393" s="210">
        <v>436</v>
      </c>
      <c r="S393" s="220">
        <f t="shared" si="145"/>
        <v>330</v>
      </c>
      <c r="T393" s="113">
        <f t="shared" si="146"/>
        <v>0</v>
      </c>
      <c r="U393" s="113">
        <f t="shared" si="147"/>
        <v>0</v>
      </c>
      <c r="V393" s="113">
        <f t="shared" si="148"/>
        <v>0</v>
      </c>
      <c r="W393" s="113">
        <f t="shared" si="149"/>
        <v>0</v>
      </c>
      <c r="X393" s="118">
        <v>2015</v>
      </c>
      <c r="Y393" s="18" t="s">
        <v>66</v>
      </c>
    </row>
    <row r="394" ht="15.75" customHeight="1" spans="1:25">
      <c r="A394" s="234">
        <v>7980</v>
      </c>
      <c r="B394" s="208" t="s">
        <v>636</v>
      </c>
      <c r="C394" s="207" t="s">
        <v>25</v>
      </c>
      <c r="D394" s="209" t="s">
        <v>488</v>
      </c>
      <c r="E394" s="210" t="s">
        <v>32</v>
      </c>
      <c r="F394" s="235" t="s">
        <v>212</v>
      </c>
      <c r="G394" s="283">
        <v>42207</v>
      </c>
      <c r="H394" s="237">
        <v>43396</v>
      </c>
      <c r="L394" s="244"/>
      <c r="M394" s="245"/>
      <c r="N394" s="244"/>
      <c r="P394" s="246">
        <f t="shared" si="143"/>
        <v>0</v>
      </c>
      <c r="Q394" s="246">
        <f t="shared" si="144"/>
        <v>0</v>
      </c>
      <c r="R394" s="210">
        <v>435</v>
      </c>
      <c r="S394" s="220">
        <f t="shared" si="145"/>
        <v>330</v>
      </c>
      <c r="T394" s="113">
        <f t="shared" si="146"/>
        <v>0</v>
      </c>
      <c r="U394" s="113">
        <f t="shared" si="147"/>
        <v>0</v>
      </c>
      <c r="V394" s="113">
        <f t="shared" si="148"/>
        <v>0</v>
      </c>
      <c r="W394" s="113">
        <f t="shared" si="149"/>
        <v>0</v>
      </c>
      <c r="X394" s="118">
        <v>2015</v>
      </c>
      <c r="Y394" s="18" t="s">
        <v>66</v>
      </c>
    </row>
    <row r="395" ht="15.75" customHeight="1" spans="1:25">
      <c r="A395" s="234">
        <v>7981</v>
      </c>
      <c r="B395" s="208" t="s">
        <v>637</v>
      </c>
      <c r="C395" s="207" t="s">
        <v>25</v>
      </c>
      <c r="D395" s="209" t="s">
        <v>488</v>
      </c>
      <c r="E395" s="210" t="s">
        <v>32</v>
      </c>
      <c r="F395" s="235" t="s">
        <v>212</v>
      </c>
      <c r="G395" s="283">
        <v>42207</v>
      </c>
      <c r="H395" s="237">
        <v>43395</v>
      </c>
      <c r="L395" s="244"/>
      <c r="M395" s="245"/>
      <c r="N395" s="244"/>
      <c r="P395" s="246">
        <f t="shared" si="143"/>
        <v>0</v>
      </c>
      <c r="Q395" s="246">
        <f t="shared" si="144"/>
        <v>0</v>
      </c>
      <c r="R395" s="210">
        <v>436</v>
      </c>
      <c r="S395" s="220">
        <f t="shared" si="145"/>
        <v>330</v>
      </c>
      <c r="T395" s="113">
        <f t="shared" si="146"/>
        <v>0</v>
      </c>
      <c r="U395" s="113">
        <f t="shared" si="147"/>
        <v>0</v>
      </c>
      <c r="V395" s="113">
        <f t="shared" si="148"/>
        <v>0</v>
      </c>
      <c r="W395" s="113">
        <f t="shared" si="149"/>
        <v>0</v>
      </c>
      <c r="X395" s="118">
        <v>2015</v>
      </c>
      <c r="Y395" s="18" t="s">
        <v>66</v>
      </c>
    </row>
    <row r="396" ht="15.75" customHeight="1" spans="1:25">
      <c r="A396" s="234">
        <v>7983</v>
      </c>
      <c r="B396" s="208" t="s">
        <v>638</v>
      </c>
      <c r="C396" s="207" t="s">
        <v>25</v>
      </c>
      <c r="D396" s="209" t="s">
        <v>488</v>
      </c>
      <c r="E396" s="210" t="s">
        <v>32</v>
      </c>
      <c r="F396" s="235" t="s">
        <v>212</v>
      </c>
      <c r="G396" s="283">
        <v>42572</v>
      </c>
      <c r="H396" s="237">
        <v>43395</v>
      </c>
      <c r="L396" s="244"/>
      <c r="M396" s="245"/>
      <c r="N396" s="244"/>
      <c r="P396" s="246">
        <f t="shared" si="143"/>
        <v>0</v>
      </c>
      <c r="Q396" s="246">
        <f t="shared" si="144"/>
        <v>0</v>
      </c>
      <c r="R396" s="210">
        <v>436</v>
      </c>
      <c r="S396" s="220">
        <f t="shared" si="145"/>
        <v>330</v>
      </c>
      <c r="T396" s="113">
        <f t="shared" si="146"/>
        <v>0</v>
      </c>
      <c r="U396" s="113">
        <f t="shared" si="147"/>
        <v>0</v>
      </c>
      <c r="V396" s="113">
        <f t="shared" si="148"/>
        <v>0</v>
      </c>
      <c r="W396" s="113">
        <f t="shared" si="149"/>
        <v>0</v>
      </c>
      <c r="X396" s="118">
        <v>2016</v>
      </c>
      <c r="Y396" s="18" t="s">
        <v>82</v>
      </c>
    </row>
    <row r="397" ht="15.75" customHeight="1" spans="1:25">
      <c r="A397" s="234">
        <v>7984</v>
      </c>
      <c r="B397" s="208" t="s">
        <v>639</v>
      </c>
      <c r="C397" s="207" t="s">
        <v>25</v>
      </c>
      <c r="D397" s="209" t="s">
        <v>488</v>
      </c>
      <c r="E397" s="210" t="s">
        <v>32</v>
      </c>
      <c r="F397" s="235" t="s">
        <v>212</v>
      </c>
      <c r="G397" s="283">
        <v>39278</v>
      </c>
      <c r="H397" s="237">
        <v>43395</v>
      </c>
      <c r="L397" s="244"/>
      <c r="M397" s="245"/>
      <c r="N397" s="244"/>
      <c r="P397" s="246">
        <f t="shared" si="143"/>
        <v>0</v>
      </c>
      <c r="Q397" s="246">
        <f t="shared" si="144"/>
        <v>0</v>
      </c>
      <c r="R397" s="210">
        <v>436</v>
      </c>
      <c r="S397" s="220">
        <f t="shared" si="145"/>
        <v>330</v>
      </c>
      <c r="T397" s="113">
        <f t="shared" si="146"/>
        <v>0</v>
      </c>
      <c r="U397" s="113">
        <f t="shared" si="147"/>
        <v>0</v>
      </c>
      <c r="V397" s="113">
        <f t="shared" si="148"/>
        <v>0</v>
      </c>
      <c r="W397" s="113">
        <f t="shared" si="149"/>
        <v>0</v>
      </c>
      <c r="X397" s="118">
        <v>2007</v>
      </c>
      <c r="Y397" s="18" t="s">
        <v>66</v>
      </c>
    </row>
    <row r="398" ht="15.75" customHeight="1" spans="1:25">
      <c r="A398" s="234">
        <v>7986</v>
      </c>
      <c r="B398" s="208" t="s">
        <v>640</v>
      </c>
      <c r="C398" s="207" t="s">
        <v>25</v>
      </c>
      <c r="D398" s="209" t="s">
        <v>488</v>
      </c>
      <c r="E398" s="210" t="s">
        <v>32</v>
      </c>
      <c r="F398" s="235" t="s">
        <v>212</v>
      </c>
      <c r="G398" s="283">
        <v>39701</v>
      </c>
      <c r="H398" s="237">
        <v>43395</v>
      </c>
      <c r="L398" s="244"/>
      <c r="M398" s="245"/>
      <c r="N398" s="244"/>
      <c r="P398" s="246">
        <f t="shared" si="143"/>
        <v>0</v>
      </c>
      <c r="Q398" s="246">
        <f t="shared" si="144"/>
        <v>0</v>
      </c>
      <c r="R398" s="210">
        <v>436</v>
      </c>
      <c r="S398" s="220">
        <f t="shared" si="145"/>
        <v>330</v>
      </c>
      <c r="T398" s="113">
        <f t="shared" si="146"/>
        <v>0</v>
      </c>
      <c r="U398" s="113">
        <f t="shared" si="147"/>
        <v>0</v>
      </c>
      <c r="V398" s="113">
        <f t="shared" si="148"/>
        <v>0</v>
      </c>
      <c r="W398" s="113">
        <f t="shared" si="149"/>
        <v>0</v>
      </c>
      <c r="X398" s="118">
        <v>2008</v>
      </c>
      <c r="Y398" s="18" t="s">
        <v>66</v>
      </c>
    </row>
    <row r="399" ht="15.75" customHeight="1" spans="1:25">
      <c r="A399" s="234">
        <v>7987</v>
      </c>
      <c r="B399" s="208" t="s">
        <v>641</v>
      </c>
      <c r="C399" s="207" t="s">
        <v>25</v>
      </c>
      <c r="D399" s="209" t="s">
        <v>488</v>
      </c>
      <c r="E399" s="210" t="s">
        <v>32</v>
      </c>
      <c r="F399" s="235" t="s">
        <v>212</v>
      </c>
      <c r="G399" s="283">
        <v>39934</v>
      </c>
      <c r="H399" s="237">
        <v>43396</v>
      </c>
      <c r="L399" s="244"/>
      <c r="M399" s="245"/>
      <c r="N399" s="244"/>
      <c r="P399" s="246">
        <f t="shared" si="143"/>
        <v>0</v>
      </c>
      <c r="Q399" s="246">
        <f t="shared" si="144"/>
        <v>0</v>
      </c>
      <c r="R399" s="210">
        <v>435</v>
      </c>
      <c r="S399" s="220">
        <f t="shared" si="145"/>
        <v>330</v>
      </c>
      <c r="T399" s="113">
        <f t="shared" si="146"/>
        <v>0</v>
      </c>
      <c r="U399" s="113">
        <f t="shared" si="147"/>
        <v>0</v>
      </c>
      <c r="V399" s="113">
        <f t="shared" si="148"/>
        <v>0</v>
      </c>
      <c r="W399" s="113">
        <f t="shared" si="149"/>
        <v>0</v>
      </c>
      <c r="X399" s="118">
        <v>2009</v>
      </c>
      <c r="Y399" s="18" t="s">
        <v>66</v>
      </c>
    </row>
    <row r="400" ht="15.75" customHeight="1" spans="1:25">
      <c r="A400" s="234">
        <v>7989</v>
      </c>
      <c r="B400" s="208" t="s">
        <v>642</v>
      </c>
      <c r="C400" s="207" t="s">
        <v>25</v>
      </c>
      <c r="D400" s="209" t="s">
        <v>488</v>
      </c>
      <c r="E400" s="210" t="s">
        <v>32</v>
      </c>
      <c r="F400" s="235" t="s">
        <v>212</v>
      </c>
      <c r="G400" s="283">
        <v>38865</v>
      </c>
      <c r="H400" s="237">
        <v>43395</v>
      </c>
      <c r="L400" s="244"/>
      <c r="M400" s="245"/>
      <c r="N400" s="244"/>
      <c r="P400" s="246">
        <f t="shared" si="143"/>
        <v>0</v>
      </c>
      <c r="Q400" s="246">
        <f t="shared" si="144"/>
        <v>0</v>
      </c>
      <c r="R400" s="210">
        <v>436</v>
      </c>
      <c r="S400" s="220">
        <f t="shared" si="145"/>
        <v>330</v>
      </c>
      <c r="T400" s="113">
        <f t="shared" si="146"/>
        <v>0</v>
      </c>
      <c r="U400" s="113">
        <f t="shared" si="147"/>
        <v>0</v>
      </c>
      <c r="V400" s="113">
        <f t="shared" si="148"/>
        <v>0</v>
      </c>
      <c r="W400" s="113">
        <f t="shared" si="149"/>
        <v>0</v>
      </c>
      <c r="X400" s="118">
        <v>2006</v>
      </c>
      <c r="Y400" s="18" t="s">
        <v>66</v>
      </c>
    </row>
    <row r="401" ht="15.75" customHeight="1" spans="1:25">
      <c r="A401" s="234">
        <v>7990</v>
      </c>
      <c r="B401" s="208" t="s">
        <v>643</v>
      </c>
      <c r="C401" s="207" t="s">
        <v>25</v>
      </c>
      <c r="D401" s="209" t="s">
        <v>488</v>
      </c>
      <c r="E401" s="210" t="s">
        <v>32</v>
      </c>
      <c r="F401" s="235" t="s">
        <v>212</v>
      </c>
      <c r="G401" s="283">
        <v>40439</v>
      </c>
      <c r="H401" s="237">
        <v>43395</v>
      </c>
      <c r="L401" s="244"/>
      <c r="M401" s="245"/>
      <c r="N401" s="244"/>
      <c r="P401" s="246">
        <f t="shared" si="143"/>
        <v>0</v>
      </c>
      <c r="Q401" s="246">
        <f t="shared" si="144"/>
        <v>0</v>
      </c>
      <c r="R401" s="210">
        <v>436</v>
      </c>
      <c r="S401" s="220">
        <f t="shared" si="145"/>
        <v>330</v>
      </c>
      <c r="T401" s="113">
        <f t="shared" si="146"/>
        <v>0</v>
      </c>
      <c r="U401" s="113">
        <f t="shared" si="147"/>
        <v>0</v>
      </c>
      <c r="V401" s="113">
        <f t="shared" si="148"/>
        <v>0</v>
      </c>
      <c r="W401" s="113">
        <f t="shared" si="149"/>
        <v>0</v>
      </c>
      <c r="X401" s="118">
        <v>2010</v>
      </c>
      <c r="Y401" s="18" t="s">
        <v>66</v>
      </c>
    </row>
    <row r="402" ht="15.75" customHeight="1" spans="1:25">
      <c r="A402" s="234">
        <v>7991</v>
      </c>
      <c r="B402" s="208" t="s">
        <v>644</v>
      </c>
      <c r="C402" s="207" t="s">
        <v>25</v>
      </c>
      <c r="D402" s="209" t="s">
        <v>488</v>
      </c>
      <c r="E402" s="210" t="s">
        <v>32</v>
      </c>
      <c r="F402" s="235" t="s">
        <v>212</v>
      </c>
      <c r="G402" s="283">
        <v>40692</v>
      </c>
      <c r="H402" s="237">
        <v>43395</v>
      </c>
      <c r="L402" s="244"/>
      <c r="M402" s="245"/>
      <c r="N402" s="244"/>
      <c r="P402" s="246">
        <f t="shared" si="143"/>
        <v>0</v>
      </c>
      <c r="Q402" s="246">
        <f t="shared" si="144"/>
        <v>0</v>
      </c>
      <c r="R402" s="210">
        <v>436</v>
      </c>
      <c r="S402" s="220">
        <f t="shared" si="145"/>
        <v>330</v>
      </c>
      <c r="T402" s="113">
        <f t="shared" si="146"/>
        <v>0</v>
      </c>
      <c r="U402" s="113">
        <f t="shared" si="147"/>
        <v>0</v>
      </c>
      <c r="V402" s="113">
        <f t="shared" si="148"/>
        <v>0</v>
      </c>
      <c r="W402" s="113">
        <f t="shared" si="149"/>
        <v>0</v>
      </c>
      <c r="X402" s="118">
        <v>2011</v>
      </c>
      <c r="Y402" s="18" t="s">
        <v>66</v>
      </c>
    </row>
    <row r="403" ht="15.75" customHeight="1" spans="1:25">
      <c r="A403" s="234">
        <v>7992</v>
      </c>
      <c r="B403" s="208" t="s">
        <v>645</v>
      </c>
      <c r="C403" s="207" t="s">
        <v>25</v>
      </c>
      <c r="D403" s="209" t="s">
        <v>488</v>
      </c>
      <c r="E403" s="210" t="s">
        <v>32</v>
      </c>
      <c r="F403" s="235" t="s">
        <v>212</v>
      </c>
      <c r="G403" s="283">
        <v>40691</v>
      </c>
      <c r="H403" s="237">
        <v>43396</v>
      </c>
      <c r="L403" s="244"/>
      <c r="M403" s="245"/>
      <c r="N403" s="244"/>
      <c r="P403" s="246">
        <f t="shared" si="143"/>
        <v>0</v>
      </c>
      <c r="Q403" s="246">
        <f t="shared" si="144"/>
        <v>0</v>
      </c>
      <c r="R403" s="210">
        <v>435</v>
      </c>
      <c r="S403" s="220">
        <f t="shared" si="145"/>
        <v>330</v>
      </c>
      <c r="T403" s="113">
        <f t="shared" si="146"/>
        <v>0</v>
      </c>
      <c r="U403" s="113">
        <f t="shared" si="147"/>
        <v>0</v>
      </c>
      <c r="V403" s="113">
        <f t="shared" si="148"/>
        <v>0</v>
      </c>
      <c r="W403" s="113">
        <f t="shared" si="149"/>
        <v>0</v>
      </c>
      <c r="X403" s="118">
        <v>2011</v>
      </c>
      <c r="Y403" s="18" t="s">
        <v>66</v>
      </c>
    </row>
    <row r="404" ht="15.75" customHeight="1" spans="1:25">
      <c r="A404" s="234">
        <v>7994</v>
      </c>
      <c r="B404" s="208" t="s">
        <v>646</v>
      </c>
      <c r="C404" s="207" t="s">
        <v>25</v>
      </c>
      <c r="D404" s="209" t="s">
        <v>488</v>
      </c>
      <c r="E404" s="210" t="s">
        <v>32</v>
      </c>
      <c r="F404" s="235" t="s">
        <v>212</v>
      </c>
      <c r="G404" s="283">
        <v>40692</v>
      </c>
      <c r="H404" s="237">
        <v>43395</v>
      </c>
      <c r="L404" s="244"/>
      <c r="M404" s="245"/>
      <c r="N404" s="244"/>
      <c r="P404" s="246">
        <f t="shared" si="143"/>
        <v>0</v>
      </c>
      <c r="Q404" s="246">
        <f t="shared" si="144"/>
        <v>0</v>
      </c>
      <c r="R404" s="210">
        <v>436</v>
      </c>
      <c r="S404" s="220">
        <f t="shared" si="145"/>
        <v>330</v>
      </c>
      <c r="T404" s="113">
        <f t="shared" si="146"/>
        <v>0</v>
      </c>
      <c r="U404" s="113">
        <f t="shared" si="147"/>
        <v>0</v>
      </c>
      <c r="V404" s="113">
        <f t="shared" si="148"/>
        <v>0</v>
      </c>
      <c r="W404" s="113">
        <f t="shared" si="149"/>
        <v>0</v>
      </c>
      <c r="X404" s="118">
        <v>2011</v>
      </c>
      <c r="Y404" s="18" t="s">
        <v>66</v>
      </c>
    </row>
    <row r="405" ht="15.75" customHeight="1" spans="1:25">
      <c r="A405" s="234">
        <v>7995</v>
      </c>
      <c r="B405" s="208" t="s">
        <v>647</v>
      </c>
      <c r="C405" s="207" t="s">
        <v>25</v>
      </c>
      <c r="D405" s="209" t="s">
        <v>488</v>
      </c>
      <c r="E405" s="210" t="s">
        <v>32</v>
      </c>
      <c r="F405" s="235" t="s">
        <v>212</v>
      </c>
      <c r="G405" s="283">
        <v>41179</v>
      </c>
      <c r="H405" s="237">
        <v>43395</v>
      </c>
      <c r="L405" s="244"/>
      <c r="M405" s="245"/>
      <c r="N405" s="244"/>
      <c r="P405" s="246">
        <f t="shared" si="143"/>
        <v>0</v>
      </c>
      <c r="Q405" s="246">
        <f t="shared" si="144"/>
        <v>0</v>
      </c>
      <c r="R405" s="210">
        <v>436</v>
      </c>
      <c r="S405" s="220">
        <f t="shared" si="145"/>
        <v>330</v>
      </c>
      <c r="T405" s="113">
        <f t="shared" si="146"/>
        <v>0</v>
      </c>
      <c r="U405" s="113">
        <f t="shared" si="147"/>
        <v>0</v>
      </c>
      <c r="V405" s="113">
        <f t="shared" si="148"/>
        <v>0</v>
      </c>
      <c r="W405" s="113">
        <f t="shared" si="149"/>
        <v>0</v>
      </c>
      <c r="X405" s="118">
        <v>2012</v>
      </c>
      <c r="Y405" s="18" t="s">
        <v>66</v>
      </c>
    </row>
    <row r="406" ht="15.75" customHeight="1" spans="1:25">
      <c r="A406" s="234">
        <v>7996</v>
      </c>
      <c r="B406" s="208" t="s">
        <v>648</v>
      </c>
      <c r="C406" s="207" t="s">
        <v>25</v>
      </c>
      <c r="D406" s="209" t="s">
        <v>488</v>
      </c>
      <c r="E406" s="210" t="s">
        <v>32</v>
      </c>
      <c r="F406" s="235" t="s">
        <v>212</v>
      </c>
      <c r="G406" s="283">
        <v>41464</v>
      </c>
      <c r="H406" s="237">
        <v>43396</v>
      </c>
      <c r="L406" s="244"/>
      <c r="M406" s="245"/>
      <c r="N406" s="244"/>
      <c r="P406" s="246">
        <f t="shared" si="143"/>
        <v>0</v>
      </c>
      <c r="Q406" s="246">
        <f t="shared" si="144"/>
        <v>0</v>
      </c>
      <c r="R406" s="210">
        <v>435</v>
      </c>
      <c r="S406" s="220">
        <f t="shared" si="145"/>
        <v>330</v>
      </c>
      <c r="T406" s="113">
        <f t="shared" si="146"/>
        <v>0</v>
      </c>
      <c r="U406" s="113">
        <f t="shared" si="147"/>
        <v>0</v>
      </c>
      <c r="V406" s="113">
        <f t="shared" si="148"/>
        <v>0</v>
      </c>
      <c r="W406" s="113">
        <f t="shared" si="149"/>
        <v>0</v>
      </c>
      <c r="X406" s="118">
        <v>2013</v>
      </c>
      <c r="Y406" s="18" t="s">
        <v>66</v>
      </c>
    </row>
    <row r="407" ht="15.75" customHeight="1" spans="1:25">
      <c r="A407" s="234">
        <v>7999</v>
      </c>
      <c r="B407" s="208" t="s">
        <v>649</v>
      </c>
      <c r="C407" s="207" t="s">
        <v>25</v>
      </c>
      <c r="D407" s="209" t="s">
        <v>488</v>
      </c>
      <c r="E407" s="210" t="s">
        <v>32</v>
      </c>
      <c r="F407" s="235" t="s">
        <v>212</v>
      </c>
      <c r="G407" s="283">
        <v>42377</v>
      </c>
      <c r="H407" s="237">
        <v>43396</v>
      </c>
      <c r="L407" s="244"/>
      <c r="M407" s="245"/>
      <c r="N407" s="244"/>
      <c r="P407" s="246">
        <f t="shared" si="143"/>
        <v>0</v>
      </c>
      <c r="Q407" s="246">
        <f t="shared" si="144"/>
        <v>0</v>
      </c>
      <c r="R407" s="210">
        <v>435</v>
      </c>
      <c r="S407" s="220">
        <f t="shared" si="145"/>
        <v>330</v>
      </c>
      <c r="T407" s="113">
        <f t="shared" si="146"/>
        <v>0</v>
      </c>
      <c r="U407" s="113">
        <f t="shared" si="147"/>
        <v>0</v>
      </c>
      <c r="V407" s="113">
        <f t="shared" si="148"/>
        <v>0</v>
      </c>
      <c r="W407" s="113">
        <f t="shared" si="149"/>
        <v>0</v>
      </c>
      <c r="X407" s="118">
        <v>2016</v>
      </c>
      <c r="Y407" s="18" t="s">
        <v>82</v>
      </c>
    </row>
    <row r="408" ht="15.75" customHeight="1" spans="1:25">
      <c r="A408" s="234">
        <v>8000</v>
      </c>
      <c r="B408" s="208" t="s">
        <v>650</v>
      </c>
      <c r="C408" s="207" t="s">
        <v>25</v>
      </c>
      <c r="D408" s="209" t="s">
        <v>488</v>
      </c>
      <c r="E408" s="210" t="s">
        <v>32</v>
      </c>
      <c r="F408" s="235" t="s">
        <v>212</v>
      </c>
      <c r="G408" s="283">
        <v>40991</v>
      </c>
      <c r="H408" s="237">
        <v>43396</v>
      </c>
      <c r="L408" s="244"/>
      <c r="M408" s="245"/>
      <c r="N408" s="244"/>
      <c r="P408" s="246">
        <f t="shared" si="143"/>
        <v>0</v>
      </c>
      <c r="Q408" s="246">
        <f t="shared" si="144"/>
        <v>0</v>
      </c>
      <c r="R408" s="210">
        <v>435</v>
      </c>
      <c r="S408" s="220">
        <f t="shared" si="145"/>
        <v>330</v>
      </c>
      <c r="T408" s="113">
        <f t="shared" si="146"/>
        <v>0</v>
      </c>
      <c r="U408" s="113">
        <f t="shared" si="147"/>
        <v>0</v>
      </c>
      <c r="V408" s="113">
        <f t="shared" si="148"/>
        <v>0</v>
      </c>
      <c r="W408" s="113">
        <f t="shared" si="149"/>
        <v>0</v>
      </c>
      <c r="X408" s="118">
        <v>2012</v>
      </c>
      <c r="Y408" s="18" t="s">
        <v>66</v>
      </c>
    </row>
    <row r="409" ht="15.75" customHeight="1" spans="1:25">
      <c r="A409" s="234">
        <v>8001</v>
      </c>
      <c r="B409" s="208" t="s">
        <v>651</v>
      </c>
      <c r="C409" s="207" t="s">
        <v>25</v>
      </c>
      <c r="D409" s="209" t="s">
        <v>488</v>
      </c>
      <c r="E409" s="210" t="s">
        <v>32</v>
      </c>
      <c r="F409" s="235" t="s">
        <v>212</v>
      </c>
      <c r="G409" s="283">
        <v>39598</v>
      </c>
      <c r="H409" s="237">
        <v>43396</v>
      </c>
      <c r="L409" s="244"/>
      <c r="M409" s="245"/>
      <c r="N409" s="244"/>
      <c r="P409" s="246">
        <f t="shared" si="143"/>
        <v>0</v>
      </c>
      <c r="Q409" s="246">
        <f t="shared" si="144"/>
        <v>0</v>
      </c>
      <c r="R409" s="210">
        <v>435</v>
      </c>
      <c r="S409" s="220">
        <f t="shared" si="145"/>
        <v>330</v>
      </c>
      <c r="T409" s="113">
        <f t="shared" si="146"/>
        <v>0</v>
      </c>
      <c r="U409" s="113">
        <f t="shared" si="147"/>
        <v>0</v>
      </c>
      <c r="V409" s="113">
        <f t="shared" si="148"/>
        <v>0</v>
      </c>
      <c r="W409" s="113">
        <f t="shared" si="149"/>
        <v>0</v>
      </c>
      <c r="X409" s="118">
        <v>2008</v>
      </c>
      <c r="Y409" s="18" t="s">
        <v>66</v>
      </c>
    </row>
    <row r="410" ht="15.75" customHeight="1" spans="1:25">
      <c r="A410" s="234">
        <v>8002</v>
      </c>
      <c r="B410" s="208" t="s">
        <v>652</v>
      </c>
      <c r="C410" s="207" t="s">
        <v>25</v>
      </c>
      <c r="D410" s="209" t="s">
        <v>488</v>
      </c>
      <c r="E410" s="210" t="s">
        <v>32</v>
      </c>
      <c r="F410" s="235" t="s">
        <v>212</v>
      </c>
      <c r="G410" s="283">
        <v>39473</v>
      </c>
      <c r="H410" s="237">
        <v>43395</v>
      </c>
      <c r="L410" s="244"/>
      <c r="M410" s="245"/>
      <c r="N410" s="244"/>
      <c r="P410" s="246">
        <f t="shared" si="143"/>
        <v>0</v>
      </c>
      <c r="Q410" s="246">
        <f t="shared" si="144"/>
        <v>0</v>
      </c>
      <c r="R410" s="210">
        <v>436</v>
      </c>
      <c r="S410" s="220">
        <f t="shared" si="145"/>
        <v>330</v>
      </c>
      <c r="T410" s="113">
        <f t="shared" si="146"/>
        <v>0</v>
      </c>
      <c r="U410" s="113">
        <f t="shared" si="147"/>
        <v>0</v>
      </c>
      <c r="V410" s="113">
        <f t="shared" si="148"/>
        <v>0</v>
      </c>
      <c r="W410" s="113">
        <f t="shared" si="149"/>
        <v>0</v>
      </c>
      <c r="X410" s="118">
        <v>2008</v>
      </c>
      <c r="Y410" s="18" t="s">
        <v>66</v>
      </c>
    </row>
    <row r="411" ht="15.75" customHeight="1" spans="1:25">
      <c r="A411" s="234">
        <v>8003</v>
      </c>
      <c r="B411" s="208" t="s">
        <v>653</v>
      </c>
      <c r="C411" s="207" t="s">
        <v>25</v>
      </c>
      <c r="D411" s="209" t="s">
        <v>488</v>
      </c>
      <c r="E411" s="210" t="s">
        <v>32</v>
      </c>
      <c r="F411" s="235" t="s">
        <v>212</v>
      </c>
      <c r="G411" s="283">
        <v>40373</v>
      </c>
      <c r="H411" s="237">
        <v>43395</v>
      </c>
      <c r="L411" s="244"/>
      <c r="M411" s="245"/>
      <c r="N411" s="244"/>
      <c r="P411" s="246">
        <f t="shared" si="143"/>
        <v>0</v>
      </c>
      <c r="Q411" s="246">
        <f t="shared" si="144"/>
        <v>0</v>
      </c>
      <c r="R411" s="210">
        <v>436</v>
      </c>
      <c r="S411" s="220">
        <f t="shared" si="145"/>
        <v>330</v>
      </c>
      <c r="T411" s="113">
        <f t="shared" si="146"/>
        <v>0</v>
      </c>
      <c r="U411" s="113">
        <f t="shared" si="147"/>
        <v>0</v>
      </c>
      <c r="V411" s="113">
        <f t="shared" si="148"/>
        <v>0</v>
      </c>
      <c r="W411" s="113">
        <f t="shared" si="149"/>
        <v>0</v>
      </c>
      <c r="X411" s="118">
        <v>2010</v>
      </c>
      <c r="Y411" s="18" t="s">
        <v>66</v>
      </c>
    </row>
    <row r="412" ht="15.75" customHeight="1" spans="1:25">
      <c r="A412" s="234">
        <v>8004</v>
      </c>
      <c r="B412" s="208" t="s">
        <v>654</v>
      </c>
      <c r="C412" s="207" t="s">
        <v>25</v>
      </c>
      <c r="D412" s="209" t="s">
        <v>488</v>
      </c>
      <c r="E412" s="210" t="s">
        <v>32</v>
      </c>
      <c r="F412" s="235" t="s">
        <v>212</v>
      </c>
      <c r="G412" s="283">
        <v>42235</v>
      </c>
      <c r="H412" s="237">
        <v>43395</v>
      </c>
      <c r="L412" s="244"/>
      <c r="M412" s="245"/>
      <c r="N412" s="244"/>
      <c r="P412" s="246">
        <f t="shared" si="143"/>
        <v>0</v>
      </c>
      <c r="Q412" s="246">
        <f t="shared" si="144"/>
        <v>0</v>
      </c>
      <c r="R412" s="210">
        <v>436</v>
      </c>
      <c r="S412" s="220">
        <f t="shared" si="145"/>
        <v>330</v>
      </c>
      <c r="T412" s="113">
        <f t="shared" si="146"/>
        <v>0</v>
      </c>
      <c r="U412" s="113">
        <f t="shared" si="147"/>
        <v>0</v>
      </c>
      <c r="V412" s="113">
        <f t="shared" si="148"/>
        <v>0</v>
      </c>
      <c r="W412" s="113">
        <f t="shared" si="149"/>
        <v>0</v>
      </c>
      <c r="X412" s="118">
        <v>2015</v>
      </c>
      <c r="Y412" s="18" t="s">
        <v>66</v>
      </c>
    </row>
    <row r="413" ht="15.75" customHeight="1" spans="1:25">
      <c r="A413" s="234">
        <v>8005</v>
      </c>
      <c r="B413" s="208" t="s">
        <v>655</v>
      </c>
      <c r="C413" s="207" t="s">
        <v>25</v>
      </c>
      <c r="D413" s="209" t="s">
        <v>488</v>
      </c>
      <c r="E413" s="210" t="s">
        <v>32</v>
      </c>
      <c r="F413" s="235" t="s">
        <v>212</v>
      </c>
      <c r="G413" s="283">
        <v>37568</v>
      </c>
      <c r="H413" s="237">
        <v>43395</v>
      </c>
      <c r="L413" s="244"/>
      <c r="M413" s="245"/>
      <c r="N413" s="244"/>
      <c r="P413" s="246">
        <f t="shared" si="143"/>
        <v>0</v>
      </c>
      <c r="Q413" s="246">
        <f t="shared" si="144"/>
        <v>0</v>
      </c>
      <c r="R413" s="210">
        <v>436</v>
      </c>
      <c r="S413" s="220">
        <f t="shared" si="145"/>
        <v>330</v>
      </c>
      <c r="T413" s="113">
        <f t="shared" si="146"/>
        <v>0</v>
      </c>
      <c r="U413" s="113">
        <f t="shared" si="147"/>
        <v>0</v>
      </c>
      <c r="V413" s="113">
        <f t="shared" si="148"/>
        <v>0</v>
      </c>
      <c r="W413" s="113">
        <f t="shared" si="149"/>
        <v>0</v>
      </c>
      <c r="X413" s="118">
        <v>2002</v>
      </c>
      <c r="Y413" s="18" t="s">
        <v>66</v>
      </c>
    </row>
    <row r="414" ht="15.75" customHeight="1" spans="1:25">
      <c r="A414" s="234">
        <v>8006</v>
      </c>
      <c r="B414" s="208" t="s">
        <v>656</v>
      </c>
      <c r="C414" s="207" t="s">
        <v>25</v>
      </c>
      <c r="D414" s="209" t="s">
        <v>488</v>
      </c>
      <c r="E414" s="210" t="s">
        <v>32</v>
      </c>
      <c r="F414" s="235" t="s">
        <v>212</v>
      </c>
      <c r="G414" s="283">
        <v>39699</v>
      </c>
      <c r="H414" s="237">
        <v>43395</v>
      </c>
      <c r="L414" s="244"/>
      <c r="M414" s="245"/>
      <c r="N414" s="244"/>
      <c r="P414" s="246">
        <f t="shared" si="143"/>
        <v>0</v>
      </c>
      <c r="Q414" s="246">
        <f t="shared" si="144"/>
        <v>0</v>
      </c>
      <c r="R414" s="210">
        <v>436</v>
      </c>
      <c r="S414" s="220">
        <f t="shared" si="145"/>
        <v>330</v>
      </c>
      <c r="T414" s="113">
        <f t="shared" si="146"/>
        <v>0</v>
      </c>
      <c r="U414" s="113">
        <f t="shared" si="147"/>
        <v>0</v>
      </c>
      <c r="V414" s="113">
        <f t="shared" si="148"/>
        <v>0</v>
      </c>
      <c r="W414" s="113">
        <f t="shared" si="149"/>
        <v>0</v>
      </c>
      <c r="X414" s="118">
        <v>2008</v>
      </c>
      <c r="Y414" s="18" t="s">
        <v>66</v>
      </c>
    </row>
    <row r="415" ht="15.75" customHeight="1" spans="1:25">
      <c r="A415" s="234">
        <v>8007</v>
      </c>
      <c r="B415" s="208" t="s">
        <v>657</v>
      </c>
      <c r="C415" s="207" t="s">
        <v>25</v>
      </c>
      <c r="D415" s="209" t="s">
        <v>488</v>
      </c>
      <c r="E415" s="210" t="s">
        <v>32</v>
      </c>
      <c r="F415" s="235" t="s">
        <v>212</v>
      </c>
      <c r="G415" s="283">
        <v>39479</v>
      </c>
      <c r="H415" s="237">
        <v>43395</v>
      </c>
      <c r="L415" s="244"/>
      <c r="M415" s="245"/>
      <c r="N415" s="244"/>
      <c r="P415" s="246">
        <f t="shared" si="143"/>
        <v>0</v>
      </c>
      <c r="Q415" s="246">
        <f t="shared" si="144"/>
        <v>0</v>
      </c>
      <c r="R415" s="210">
        <v>436</v>
      </c>
      <c r="S415" s="220">
        <f t="shared" si="145"/>
        <v>330</v>
      </c>
      <c r="T415" s="113">
        <f t="shared" si="146"/>
        <v>0</v>
      </c>
      <c r="U415" s="113">
        <f t="shared" si="147"/>
        <v>0</v>
      </c>
      <c r="V415" s="113">
        <f t="shared" si="148"/>
        <v>0</v>
      </c>
      <c r="W415" s="113">
        <f t="shared" si="149"/>
        <v>0</v>
      </c>
      <c r="X415" s="118">
        <v>2008</v>
      </c>
      <c r="Y415" s="18" t="s">
        <v>66</v>
      </c>
    </row>
    <row r="416" ht="15.75" customHeight="1" spans="1:25">
      <c r="A416" s="234">
        <v>8008</v>
      </c>
      <c r="B416" s="208" t="s">
        <v>658</v>
      </c>
      <c r="C416" s="207" t="s">
        <v>25</v>
      </c>
      <c r="D416" s="209" t="s">
        <v>488</v>
      </c>
      <c r="E416" s="210" t="s">
        <v>32</v>
      </c>
      <c r="F416" s="235" t="s">
        <v>212</v>
      </c>
      <c r="G416" s="283">
        <v>37568</v>
      </c>
      <c r="H416" s="237">
        <v>43396</v>
      </c>
      <c r="L416" s="244"/>
      <c r="M416" s="245"/>
      <c r="N416" s="244"/>
      <c r="P416" s="246">
        <f t="shared" si="143"/>
        <v>0</v>
      </c>
      <c r="Q416" s="246">
        <f t="shared" si="144"/>
        <v>0</v>
      </c>
      <c r="R416" s="210">
        <v>435</v>
      </c>
      <c r="S416" s="220">
        <f t="shared" si="145"/>
        <v>330</v>
      </c>
      <c r="T416" s="113">
        <f t="shared" si="146"/>
        <v>0</v>
      </c>
      <c r="U416" s="113">
        <f t="shared" si="147"/>
        <v>0</v>
      </c>
      <c r="V416" s="113">
        <f t="shared" si="148"/>
        <v>0</v>
      </c>
      <c r="W416" s="113">
        <f t="shared" si="149"/>
        <v>0</v>
      </c>
      <c r="X416" s="118">
        <v>2002</v>
      </c>
      <c r="Y416" s="18" t="s">
        <v>66</v>
      </c>
    </row>
    <row r="417" ht="15.75" customHeight="1" spans="1:25">
      <c r="A417" s="234">
        <v>8009</v>
      </c>
      <c r="B417" s="208" t="s">
        <v>659</v>
      </c>
      <c r="C417" s="207" t="s">
        <v>25</v>
      </c>
      <c r="D417" s="209" t="s">
        <v>488</v>
      </c>
      <c r="E417" s="210" t="s">
        <v>32</v>
      </c>
      <c r="F417" s="235" t="s">
        <v>212</v>
      </c>
      <c r="G417" s="283">
        <v>40694</v>
      </c>
      <c r="H417" s="237">
        <v>43396</v>
      </c>
      <c r="L417" s="244"/>
      <c r="M417" s="245"/>
      <c r="N417" s="244"/>
      <c r="P417" s="246">
        <f t="shared" si="143"/>
        <v>0</v>
      </c>
      <c r="Q417" s="246">
        <f t="shared" si="144"/>
        <v>0</v>
      </c>
      <c r="R417" s="210">
        <v>435</v>
      </c>
      <c r="S417" s="220">
        <f t="shared" si="145"/>
        <v>330</v>
      </c>
      <c r="T417" s="113">
        <f t="shared" si="146"/>
        <v>0</v>
      </c>
      <c r="U417" s="113">
        <f t="shared" si="147"/>
        <v>0</v>
      </c>
      <c r="V417" s="113">
        <f t="shared" si="148"/>
        <v>0</v>
      </c>
      <c r="W417" s="113">
        <f t="shared" si="149"/>
        <v>0</v>
      </c>
      <c r="X417" s="118">
        <v>2011</v>
      </c>
      <c r="Y417" s="18" t="s">
        <v>66</v>
      </c>
    </row>
    <row r="418" ht="15.75" customHeight="1" spans="1:25">
      <c r="A418" s="234">
        <v>8010</v>
      </c>
      <c r="B418" s="208" t="s">
        <v>660</v>
      </c>
      <c r="C418" s="207" t="s">
        <v>25</v>
      </c>
      <c r="D418" s="209" t="s">
        <v>64</v>
      </c>
      <c r="F418" s="235" t="s">
        <v>65</v>
      </c>
      <c r="G418" s="236">
        <v>43493</v>
      </c>
      <c r="H418" s="237">
        <v>43493</v>
      </c>
      <c r="L418" s="244"/>
      <c r="M418" s="245"/>
      <c r="N418" s="244"/>
      <c r="P418" s="246">
        <f t="shared" si="143"/>
        <v>0</v>
      </c>
      <c r="Q418" s="246">
        <f t="shared" si="144"/>
        <v>0</v>
      </c>
      <c r="R418" s="210">
        <v>338</v>
      </c>
      <c r="S418" s="220">
        <f t="shared" si="145"/>
        <v>303</v>
      </c>
      <c r="T418" s="113">
        <f t="shared" si="146"/>
        <v>0</v>
      </c>
      <c r="U418" s="113">
        <f t="shared" si="147"/>
        <v>0</v>
      </c>
      <c r="V418" s="113">
        <f t="shared" si="148"/>
        <v>0</v>
      </c>
      <c r="W418" s="113">
        <f t="shared" si="149"/>
        <v>0</v>
      </c>
      <c r="X418" s="118">
        <v>2019</v>
      </c>
      <c r="Y418" s="18" t="s">
        <v>85</v>
      </c>
    </row>
    <row r="419" ht="15.75" customHeight="1" spans="1:25">
      <c r="A419" s="234">
        <v>8011</v>
      </c>
      <c r="B419" s="208" t="s">
        <v>661</v>
      </c>
      <c r="C419" s="207" t="s">
        <v>25</v>
      </c>
      <c r="D419" s="209" t="s">
        <v>488</v>
      </c>
      <c r="E419" s="210" t="s">
        <v>32</v>
      </c>
      <c r="F419" s="235" t="s">
        <v>212</v>
      </c>
      <c r="G419" s="283">
        <v>41312</v>
      </c>
      <c r="H419" s="237">
        <v>43395</v>
      </c>
      <c r="L419" s="244"/>
      <c r="M419" s="245"/>
      <c r="N419" s="244"/>
      <c r="P419" s="246">
        <f t="shared" si="143"/>
        <v>0</v>
      </c>
      <c r="Q419" s="246">
        <f t="shared" si="144"/>
        <v>0</v>
      </c>
      <c r="R419" s="210">
        <v>436</v>
      </c>
      <c r="S419" s="220">
        <f t="shared" si="145"/>
        <v>330</v>
      </c>
      <c r="T419" s="113">
        <f t="shared" si="146"/>
        <v>0</v>
      </c>
      <c r="U419" s="113">
        <f t="shared" si="147"/>
        <v>0</v>
      </c>
      <c r="V419" s="113">
        <f t="shared" si="148"/>
        <v>0</v>
      </c>
      <c r="W419" s="113">
        <f t="shared" si="149"/>
        <v>0</v>
      </c>
      <c r="X419" s="118">
        <v>2013</v>
      </c>
      <c r="Y419" s="18" t="s">
        <v>66</v>
      </c>
    </row>
    <row r="420" ht="15.75" customHeight="1" spans="1:25">
      <c r="A420" s="234">
        <v>8012</v>
      </c>
      <c r="B420" s="208" t="s">
        <v>662</v>
      </c>
      <c r="C420" s="207" t="s">
        <v>25</v>
      </c>
      <c r="D420" s="209" t="s">
        <v>488</v>
      </c>
      <c r="E420" s="210" t="s">
        <v>32</v>
      </c>
      <c r="F420" s="235" t="s">
        <v>212</v>
      </c>
      <c r="G420" s="283">
        <v>41457</v>
      </c>
      <c r="H420" s="237">
        <v>43395</v>
      </c>
      <c r="L420" s="244"/>
      <c r="M420" s="245"/>
      <c r="N420" s="244"/>
      <c r="P420" s="246">
        <f t="shared" si="143"/>
        <v>0</v>
      </c>
      <c r="Q420" s="246">
        <f t="shared" si="144"/>
        <v>0</v>
      </c>
      <c r="R420" s="210">
        <v>436</v>
      </c>
      <c r="S420" s="220">
        <f t="shared" si="145"/>
        <v>330</v>
      </c>
      <c r="T420" s="113">
        <f t="shared" si="146"/>
        <v>0</v>
      </c>
      <c r="U420" s="113">
        <f t="shared" si="147"/>
        <v>0</v>
      </c>
      <c r="V420" s="113">
        <f t="shared" si="148"/>
        <v>0</v>
      </c>
      <c r="W420" s="113">
        <f t="shared" si="149"/>
        <v>0</v>
      </c>
      <c r="X420" s="118">
        <v>2013</v>
      </c>
      <c r="Y420" s="18" t="s">
        <v>66</v>
      </c>
    </row>
    <row r="421" ht="15.75" customHeight="1" spans="1:25">
      <c r="A421" s="234">
        <v>8013</v>
      </c>
      <c r="B421" s="208" t="s">
        <v>663</v>
      </c>
      <c r="C421" s="207" t="s">
        <v>25</v>
      </c>
      <c r="D421" s="209" t="s">
        <v>488</v>
      </c>
      <c r="E421" s="210" t="s">
        <v>32</v>
      </c>
      <c r="F421" s="235" t="s">
        <v>212</v>
      </c>
      <c r="G421" s="283">
        <v>41465</v>
      </c>
      <c r="H421" s="237">
        <v>43395</v>
      </c>
      <c r="L421" s="244"/>
      <c r="M421" s="245"/>
      <c r="N421" s="244"/>
      <c r="P421" s="246">
        <f t="shared" si="143"/>
        <v>0</v>
      </c>
      <c r="Q421" s="246">
        <f t="shared" si="144"/>
        <v>0</v>
      </c>
      <c r="R421" s="210">
        <v>436</v>
      </c>
      <c r="S421" s="220">
        <f t="shared" si="145"/>
        <v>330</v>
      </c>
      <c r="T421" s="113">
        <f t="shared" si="146"/>
        <v>0</v>
      </c>
      <c r="U421" s="113">
        <f t="shared" si="147"/>
        <v>0</v>
      </c>
      <c r="V421" s="113">
        <f t="shared" si="148"/>
        <v>0</v>
      </c>
      <c r="W421" s="113">
        <f t="shared" si="149"/>
        <v>0</v>
      </c>
      <c r="X421" s="118">
        <v>2013</v>
      </c>
      <c r="Y421" s="18" t="s">
        <v>66</v>
      </c>
    </row>
    <row r="422" ht="15.75" customHeight="1" spans="1:25">
      <c r="A422" s="234">
        <v>8014</v>
      </c>
      <c r="B422" s="208" t="s">
        <v>664</v>
      </c>
      <c r="C422" s="207" t="s">
        <v>25</v>
      </c>
      <c r="D422" s="209" t="s">
        <v>488</v>
      </c>
      <c r="E422" s="210" t="s">
        <v>32</v>
      </c>
      <c r="F422" s="235" t="s">
        <v>212</v>
      </c>
      <c r="G422" s="283">
        <v>41462</v>
      </c>
      <c r="H422" s="237">
        <v>43395</v>
      </c>
      <c r="L422" s="244"/>
      <c r="M422" s="245"/>
      <c r="N422" s="244"/>
      <c r="P422" s="246">
        <f t="shared" si="143"/>
        <v>0</v>
      </c>
      <c r="Q422" s="246">
        <f t="shared" si="144"/>
        <v>0</v>
      </c>
      <c r="R422" s="210">
        <v>436</v>
      </c>
      <c r="S422" s="220">
        <f t="shared" si="145"/>
        <v>330</v>
      </c>
      <c r="T422" s="113">
        <f t="shared" si="146"/>
        <v>0</v>
      </c>
      <c r="U422" s="113">
        <f t="shared" si="147"/>
        <v>0</v>
      </c>
      <c r="V422" s="113">
        <f t="shared" si="148"/>
        <v>0</v>
      </c>
      <c r="W422" s="113">
        <f t="shared" si="149"/>
        <v>0</v>
      </c>
      <c r="X422" s="118">
        <v>2013</v>
      </c>
      <c r="Y422" s="18" t="s">
        <v>66</v>
      </c>
    </row>
    <row r="423" ht="15.75" customHeight="1" spans="1:25">
      <c r="A423" s="234">
        <v>8015</v>
      </c>
      <c r="B423" s="208" t="s">
        <v>665</v>
      </c>
      <c r="C423" s="207" t="s">
        <v>25</v>
      </c>
      <c r="D423" s="209" t="s">
        <v>488</v>
      </c>
      <c r="E423" s="210" t="s">
        <v>32</v>
      </c>
      <c r="F423" s="235" t="s">
        <v>212</v>
      </c>
      <c r="G423" s="283">
        <v>42143</v>
      </c>
      <c r="H423" s="237">
        <v>43395</v>
      </c>
      <c r="L423" s="244"/>
      <c r="M423" s="245"/>
      <c r="N423" s="244"/>
      <c r="P423" s="246">
        <f t="shared" si="143"/>
        <v>0</v>
      </c>
      <c r="Q423" s="246">
        <f t="shared" si="144"/>
        <v>0</v>
      </c>
      <c r="R423" s="210">
        <v>436</v>
      </c>
      <c r="S423" s="220">
        <f t="shared" si="145"/>
        <v>330</v>
      </c>
      <c r="T423" s="113">
        <f t="shared" si="146"/>
        <v>0</v>
      </c>
      <c r="U423" s="113">
        <f t="shared" si="147"/>
        <v>0</v>
      </c>
      <c r="V423" s="113">
        <f t="shared" si="148"/>
        <v>0</v>
      </c>
      <c r="W423" s="113">
        <f t="shared" si="149"/>
        <v>0</v>
      </c>
      <c r="X423" s="118">
        <v>2015</v>
      </c>
      <c r="Y423" s="18" t="s">
        <v>66</v>
      </c>
    </row>
    <row r="424" ht="15.75" customHeight="1" spans="1:25">
      <c r="A424" s="234">
        <v>8016</v>
      </c>
      <c r="B424" s="208" t="s">
        <v>666</v>
      </c>
      <c r="C424" s="207" t="s">
        <v>25</v>
      </c>
      <c r="D424" s="209" t="s">
        <v>64</v>
      </c>
      <c r="F424" s="235" t="s">
        <v>65</v>
      </c>
      <c r="G424" s="236">
        <v>43631</v>
      </c>
      <c r="H424" s="237">
        <v>43631</v>
      </c>
      <c r="L424" s="244"/>
      <c r="M424" s="245"/>
      <c r="N424" s="244"/>
      <c r="P424" s="246">
        <f t="shared" si="143"/>
        <v>0</v>
      </c>
      <c r="Q424" s="246">
        <f t="shared" si="144"/>
        <v>0</v>
      </c>
      <c r="R424" s="210">
        <v>200</v>
      </c>
      <c r="S424" s="220">
        <f t="shared" si="145"/>
        <v>165</v>
      </c>
      <c r="T424" s="113">
        <f t="shared" si="146"/>
        <v>0</v>
      </c>
      <c r="U424" s="113">
        <f t="shared" si="147"/>
        <v>0</v>
      </c>
      <c r="V424" s="113">
        <f t="shared" si="148"/>
        <v>0</v>
      </c>
      <c r="W424" s="113">
        <f t="shared" si="149"/>
        <v>0</v>
      </c>
      <c r="X424" s="118">
        <v>2019</v>
      </c>
      <c r="Y424" s="18" t="s">
        <v>85</v>
      </c>
    </row>
    <row r="425" ht="15.75" customHeight="1" spans="1:25">
      <c r="A425" s="234">
        <v>8018</v>
      </c>
      <c r="B425" s="208" t="s">
        <v>667</v>
      </c>
      <c r="C425" s="207" t="s">
        <v>25</v>
      </c>
      <c r="D425" s="209" t="s">
        <v>488</v>
      </c>
      <c r="E425" s="210" t="s">
        <v>32</v>
      </c>
      <c r="F425" s="235" t="s">
        <v>212</v>
      </c>
      <c r="G425" s="283">
        <v>40403</v>
      </c>
      <c r="H425" s="237">
        <v>43396</v>
      </c>
      <c r="L425" s="244"/>
      <c r="M425" s="245"/>
      <c r="N425" s="244"/>
      <c r="P425" s="246">
        <f t="shared" si="143"/>
        <v>0</v>
      </c>
      <c r="Q425" s="246">
        <f t="shared" si="144"/>
        <v>0</v>
      </c>
      <c r="R425" s="210">
        <v>435</v>
      </c>
      <c r="S425" s="220">
        <f t="shared" si="145"/>
        <v>330</v>
      </c>
      <c r="T425" s="113">
        <f t="shared" si="146"/>
        <v>0</v>
      </c>
      <c r="U425" s="113">
        <f t="shared" si="147"/>
        <v>0</v>
      </c>
      <c r="V425" s="113">
        <f t="shared" si="148"/>
        <v>0</v>
      </c>
      <c r="W425" s="113">
        <f t="shared" si="149"/>
        <v>0</v>
      </c>
      <c r="X425" s="118">
        <v>2010</v>
      </c>
      <c r="Y425" s="18" t="s">
        <v>66</v>
      </c>
    </row>
    <row r="426" ht="15.75" customHeight="1" spans="1:25">
      <c r="A426" s="234">
        <v>8019</v>
      </c>
      <c r="B426" s="208" t="s">
        <v>668</v>
      </c>
      <c r="C426" s="207" t="s">
        <v>25</v>
      </c>
      <c r="D426" s="209" t="s">
        <v>488</v>
      </c>
      <c r="E426" s="210" t="s">
        <v>32</v>
      </c>
      <c r="F426" s="235" t="s">
        <v>212</v>
      </c>
      <c r="G426" s="283">
        <v>40372</v>
      </c>
      <c r="H426" s="237">
        <v>43396</v>
      </c>
      <c r="L426" s="244"/>
      <c r="M426" s="245"/>
      <c r="N426" s="244"/>
      <c r="P426" s="246">
        <f t="shared" si="143"/>
        <v>0</v>
      </c>
      <c r="Q426" s="246">
        <f t="shared" si="144"/>
        <v>0</v>
      </c>
      <c r="R426" s="210">
        <v>435</v>
      </c>
      <c r="S426" s="220">
        <f t="shared" si="145"/>
        <v>330</v>
      </c>
      <c r="T426" s="113">
        <f t="shared" si="146"/>
        <v>0</v>
      </c>
      <c r="U426" s="113">
        <f t="shared" si="147"/>
        <v>0</v>
      </c>
      <c r="V426" s="113">
        <f t="shared" si="148"/>
        <v>0</v>
      </c>
      <c r="W426" s="113">
        <f t="shared" si="149"/>
        <v>0</v>
      </c>
      <c r="X426" s="118">
        <v>2010</v>
      </c>
      <c r="Y426" s="18" t="s">
        <v>66</v>
      </c>
    </row>
    <row r="427" ht="15.75" customHeight="1" spans="1:25">
      <c r="A427" s="234">
        <v>8021</v>
      </c>
      <c r="B427" s="208" t="s">
        <v>669</v>
      </c>
      <c r="C427" s="207" t="s">
        <v>25</v>
      </c>
      <c r="D427" s="209" t="s">
        <v>488</v>
      </c>
      <c r="E427" s="210" t="s">
        <v>32</v>
      </c>
      <c r="F427" s="235" t="s">
        <v>212</v>
      </c>
      <c r="G427" s="283">
        <v>41411</v>
      </c>
      <c r="H427" s="237">
        <v>43396</v>
      </c>
      <c r="L427" s="244"/>
      <c r="M427" s="245"/>
      <c r="N427" s="244"/>
      <c r="P427" s="246">
        <f t="shared" si="143"/>
        <v>0</v>
      </c>
      <c r="Q427" s="246">
        <f t="shared" si="144"/>
        <v>0</v>
      </c>
      <c r="R427" s="210">
        <v>435</v>
      </c>
      <c r="S427" s="220">
        <f t="shared" si="145"/>
        <v>330</v>
      </c>
      <c r="T427" s="113">
        <f t="shared" si="146"/>
        <v>0</v>
      </c>
      <c r="U427" s="113">
        <f t="shared" si="147"/>
        <v>0</v>
      </c>
      <c r="V427" s="113">
        <f t="shared" si="148"/>
        <v>0</v>
      </c>
      <c r="W427" s="113">
        <f t="shared" si="149"/>
        <v>0</v>
      </c>
      <c r="X427" s="118">
        <v>2013</v>
      </c>
      <c r="Y427" s="18" t="s">
        <v>66</v>
      </c>
    </row>
    <row r="428" ht="15.75" customHeight="1" spans="1:25">
      <c r="A428" s="234">
        <v>8022</v>
      </c>
      <c r="B428" s="208" t="s">
        <v>670</v>
      </c>
      <c r="C428" s="207" t="s">
        <v>25</v>
      </c>
      <c r="D428" s="209" t="s">
        <v>488</v>
      </c>
      <c r="E428" s="210" t="s">
        <v>32</v>
      </c>
      <c r="F428" s="235" t="s">
        <v>212</v>
      </c>
      <c r="G428" s="283">
        <v>41462</v>
      </c>
      <c r="H428" s="237">
        <v>43395</v>
      </c>
      <c r="L428" s="244"/>
      <c r="M428" s="245"/>
      <c r="N428" s="244"/>
      <c r="P428" s="246">
        <f t="shared" si="143"/>
        <v>0</v>
      </c>
      <c r="Q428" s="246">
        <f t="shared" si="144"/>
        <v>0</v>
      </c>
      <c r="R428" s="210">
        <v>436</v>
      </c>
      <c r="S428" s="220">
        <f t="shared" si="145"/>
        <v>330</v>
      </c>
      <c r="T428" s="113">
        <f t="shared" si="146"/>
        <v>0</v>
      </c>
      <c r="U428" s="113">
        <f t="shared" si="147"/>
        <v>0</v>
      </c>
      <c r="V428" s="113">
        <f t="shared" si="148"/>
        <v>0</v>
      </c>
      <c r="W428" s="113">
        <f t="shared" si="149"/>
        <v>0</v>
      </c>
      <c r="X428" s="118">
        <v>2013</v>
      </c>
      <c r="Y428" s="18" t="s">
        <v>66</v>
      </c>
    </row>
    <row r="429" ht="15.75" customHeight="1" spans="1:25">
      <c r="A429" s="234">
        <v>8030</v>
      </c>
      <c r="B429" s="208" t="s">
        <v>671</v>
      </c>
      <c r="C429" s="207" t="s">
        <v>17</v>
      </c>
      <c r="D429" s="209" t="s">
        <v>380</v>
      </c>
      <c r="E429" s="210" t="s">
        <v>672</v>
      </c>
      <c r="F429" s="235" t="s">
        <v>98</v>
      </c>
      <c r="G429" s="283">
        <v>42339</v>
      </c>
      <c r="H429" s="237">
        <v>43300</v>
      </c>
      <c r="L429" s="244"/>
      <c r="M429" s="245"/>
      <c r="N429" s="244"/>
      <c r="P429" s="246">
        <f t="shared" si="143"/>
        <v>0</v>
      </c>
      <c r="Q429" s="246">
        <f t="shared" si="144"/>
        <v>0</v>
      </c>
      <c r="R429" s="210">
        <v>531</v>
      </c>
      <c r="S429" s="220">
        <f t="shared" si="145"/>
        <v>330</v>
      </c>
      <c r="T429" s="113">
        <f t="shared" si="146"/>
        <v>0</v>
      </c>
      <c r="U429" s="113">
        <f t="shared" si="147"/>
        <v>0</v>
      </c>
      <c r="V429" s="113">
        <f t="shared" si="148"/>
        <v>0</v>
      </c>
      <c r="W429" s="113">
        <f t="shared" si="149"/>
        <v>0</v>
      </c>
      <c r="X429" s="118">
        <v>2015</v>
      </c>
      <c r="Y429" s="18" t="s">
        <v>66</v>
      </c>
    </row>
    <row r="430" ht="15.75" customHeight="1" spans="1:25">
      <c r="A430" s="234">
        <v>8038</v>
      </c>
      <c r="B430" s="208" t="s">
        <v>673</v>
      </c>
      <c r="C430" s="207" t="s">
        <v>17</v>
      </c>
      <c r="D430" s="209" t="s">
        <v>380</v>
      </c>
      <c r="E430" s="210" t="s">
        <v>672</v>
      </c>
      <c r="F430" s="235" t="s">
        <v>98</v>
      </c>
      <c r="G430" s="283">
        <v>37135</v>
      </c>
      <c r="H430" s="237">
        <v>43300</v>
      </c>
      <c r="L430" s="244"/>
      <c r="M430" s="245"/>
      <c r="N430" s="244"/>
      <c r="P430" s="246">
        <f t="shared" si="143"/>
        <v>0</v>
      </c>
      <c r="Q430" s="246">
        <f t="shared" si="144"/>
        <v>0</v>
      </c>
      <c r="R430" s="210">
        <v>531</v>
      </c>
      <c r="S430" s="220">
        <f t="shared" si="145"/>
        <v>330</v>
      </c>
      <c r="T430" s="113">
        <f t="shared" si="146"/>
        <v>0</v>
      </c>
      <c r="U430" s="113">
        <f t="shared" si="147"/>
        <v>0</v>
      </c>
      <c r="V430" s="113">
        <f t="shared" si="148"/>
        <v>0</v>
      </c>
      <c r="W430" s="113">
        <f t="shared" si="149"/>
        <v>0</v>
      </c>
      <c r="X430" s="118">
        <v>2001</v>
      </c>
      <c r="Y430" s="18" t="s">
        <v>66</v>
      </c>
    </row>
    <row r="431" ht="15.75" customHeight="1" spans="1:25">
      <c r="A431" s="234">
        <v>8039</v>
      </c>
      <c r="B431" s="208" t="s">
        <v>674</v>
      </c>
      <c r="C431" s="207" t="s">
        <v>17</v>
      </c>
      <c r="D431" s="209" t="s">
        <v>380</v>
      </c>
      <c r="E431" s="210" t="s">
        <v>672</v>
      </c>
      <c r="F431" s="235" t="s">
        <v>98</v>
      </c>
      <c r="G431" s="283" t="s">
        <v>675</v>
      </c>
      <c r="H431" s="237">
        <v>43300</v>
      </c>
      <c r="L431" s="244"/>
      <c r="M431" s="245"/>
      <c r="N431" s="244"/>
      <c r="P431" s="246">
        <f t="shared" si="143"/>
        <v>0</v>
      </c>
      <c r="Q431" s="246">
        <f t="shared" si="144"/>
        <v>0</v>
      </c>
      <c r="R431" s="210">
        <v>531</v>
      </c>
      <c r="S431" s="220">
        <f t="shared" si="145"/>
        <v>330</v>
      </c>
      <c r="T431" s="113">
        <f t="shared" si="146"/>
        <v>0</v>
      </c>
      <c r="U431" s="113">
        <f t="shared" si="147"/>
        <v>0</v>
      </c>
      <c r="V431" s="113">
        <f t="shared" si="148"/>
        <v>0</v>
      </c>
      <c r="W431" s="113">
        <f t="shared" si="149"/>
        <v>0</v>
      </c>
      <c r="X431" s="118">
        <v>2002</v>
      </c>
      <c r="Y431" s="18" t="s">
        <v>66</v>
      </c>
    </row>
    <row r="432" ht="15.75" customHeight="1" spans="1:25">
      <c r="A432" s="234">
        <v>8040</v>
      </c>
      <c r="B432" s="208" t="s">
        <v>676</v>
      </c>
      <c r="C432" s="207" t="s">
        <v>17</v>
      </c>
      <c r="D432" s="209" t="s">
        <v>380</v>
      </c>
      <c r="E432" s="210" t="s">
        <v>672</v>
      </c>
      <c r="F432" s="235" t="s">
        <v>98</v>
      </c>
      <c r="G432" s="283">
        <v>37541</v>
      </c>
      <c r="H432" s="237">
        <v>43300</v>
      </c>
      <c r="L432" s="244"/>
      <c r="M432" s="245"/>
      <c r="N432" s="244"/>
      <c r="P432" s="246">
        <f t="shared" si="143"/>
        <v>0</v>
      </c>
      <c r="Q432" s="246">
        <f t="shared" si="144"/>
        <v>0</v>
      </c>
      <c r="R432" s="210">
        <v>531</v>
      </c>
      <c r="S432" s="220">
        <f t="shared" si="145"/>
        <v>330</v>
      </c>
      <c r="T432" s="113">
        <f t="shared" si="146"/>
        <v>0</v>
      </c>
      <c r="U432" s="113">
        <f t="shared" si="147"/>
        <v>0</v>
      </c>
      <c r="V432" s="113">
        <f t="shared" si="148"/>
        <v>0</v>
      </c>
      <c r="W432" s="113">
        <f t="shared" si="149"/>
        <v>0</v>
      </c>
      <c r="X432" s="118">
        <v>2002</v>
      </c>
      <c r="Y432" s="18" t="s">
        <v>66</v>
      </c>
    </row>
    <row r="433" ht="15.75" customHeight="1" spans="1:25">
      <c r="A433" s="234">
        <v>8041</v>
      </c>
      <c r="B433" s="208" t="s">
        <v>677</v>
      </c>
      <c r="C433" s="207" t="s">
        <v>17</v>
      </c>
      <c r="D433" s="209" t="s">
        <v>380</v>
      </c>
      <c r="E433" s="210" t="s">
        <v>672</v>
      </c>
      <c r="F433" s="235" t="s">
        <v>98</v>
      </c>
      <c r="G433" s="283" t="s">
        <v>490</v>
      </c>
      <c r="H433" s="237">
        <v>43300</v>
      </c>
      <c r="L433" s="244"/>
      <c r="M433" s="245"/>
      <c r="N433" s="244"/>
      <c r="P433" s="246">
        <f t="shared" si="143"/>
        <v>0</v>
      </c>
      <c r="Q433" s="246">
        <f t="shared" si="144"/>
        <v>0</v>
      </c>
      <c r="R433" s="210">
        <v>531</v>
      </c>
      <c r="S433" s="220">
        <f t="shared" si="145"/>
        <v>330</v>
      </c>
      <c r="T433" s="113">
        <f t="shared" si="146"/>
        <v>0</v>
      </c>
      <c r="U433" s="113">
        <f t="shared" si="147"/>
        <v>0</v>
      </c>
      <c r="V433" s="113">
        <f t="shared" si="148"/>
        <v>0</v>
      </c>
      <c r="W433" s="113">
        <f t="shared" si="149"/>
        <v>0</v>
      </c>
      <c r="X433" s="118">
        <v>2012</v>
      </c>
      <c r="Y433" s="18" t="s">
        <v>66</v>
      </c>
    </row>
    <row r="434" ht="15.75" customHeight="1" spans="1:25">
      <c r="A434" s="234">
        <v>8042</v>
      </c>
      <c r="B434" s="208" t="s">
        <v>678</v>
      </c>
      <c r="C434" s="207" t="s">
        <v>17</v>
      </c>
      <c r="D434" s="209" t="s">
        <v>380</v>
      </c>
      <c r="E434" s="210" t="s">
        <v>672</v>
      </c>
      <c r="F434" s="235" t="s">
        <v>98</v>
      </c>
      <c r="G434" s="283" t="s">
        <v>497</v>
      </c>
      <c r="H434" s="237">
        <v>43300</v>
      </c>
      <c r="L434" s="244"/>
      <c r="M434" s="245"/>
      <c r="N434" s="244"/>
      <c r="P434" s="246">
        <f t="shared" si="143"/>
        <v>0</v>
      </c>
      <c r="Q434" s="246">
        <f t="shared" si="144"/>
        <v>0</v>
      </c>
      <c r="R434" s="210">
        <v>531</v>
      </c>
      <c r="S434" s="220">
        <f t="shared" si="145"/>
        <v>330</v>
      </c>
      <c r="T434" s="113">
        <f t="shared" si="146"/>
        <v>0</v>
      </c>
      <c r="U434" s="113">
        <f t="shared" si="147"/>
        <v>0</v>
      </c>
      <c r="V434" s="113">
        <f t="shared" si="148"/>
        <v>0</v>
      </c>
      <c r="W434" s="113">
        <f t="shared" si="149"/>
        <v>0</v>
      </c>
      <c r="X434" s="118">
        <v>2011</v>
      </c>
      <c r="Y434" s="18" t="s">
        <v>66</v>
      </c>
    </row>
    <row r="435" ht="15.75" customHeight="1" spans="1:25">
      <c r="A435" s="234">
        <v>8048</v>
      </c>
      <c r="B435" s="208" t="s">
        <v>679</v>
      </c>
      <c r="C435" s="207" t="s">
        <v>29</v>
      </c>
      <c r="D435" s="209" t="s">
        <v>64</v>
      </c>
      <c r="F435" s="235" t="s">
        <v>65</v>
      </c>
      <c r="G435" s="236">
        <v>43274</v>
      </c>
      <c r="H435" s="237">
        <v>43274</v>
      </c>
      <c r="L435" s="244"/>
      <c r="M435" s="245"/>
      <c r="N435" s="244"/>
      <c r="P435" s="246">
        <f t="shared" si="143"/>
        <v>0</v>
      </c>
      <c r="Q435" s="246">
        <f t="shared" si="144"/>
        <v>0</v>
      </c>
      <c r="R435" s="210">
        <v>557</v>
      </c>
      <c r="S435" s="220">
        <f t="shared" si="145"/>
        <v>330</v>
      </c>
      <c r="T435" s="113">
        <f t="shared" si="146"/>
        <v>0</v>
      </c>
      <c r="U435" s="113">
        <f t="shared" si="147"/>
        <v>0</v>
      </c>
      <c r="V435" s="113">
        <f t="shared" si="148"/>
        <v>0</v>
      </c>
      <c r="W435" s="113">
        <f t="shared" si="149"/>
        <v>0</v>
      </c>
      <c r="X435" s="118">
        <v>2018</v>
      </c>
      <c r="Y435" s="18" t="s">
        <v>84</v>
      </c>
    </row>
    <row r="436" ht="15.75" customHeight="1" spans="1:25">
      <c r="A436" s="234">
        <v>8053</v>
      </c>
      <c r="B436" s="208" t="s">
        <v>680</v>
      </c>
      <c r="C436" s="207" t="s">
        <v>27</v>
      </c>
      <c r="D436" s="209" t="s">
        <v>64</v>
      </c>
      <c r="F436" s="235" t="s">
        <v>65</v>
      </c>
      <c r="G436" s="236">
        <v>43337</v>
      </c>
      <c r="H436" s="237">
        <v>43337</v>
      </c>
      <c r="L436" s="244"/>
      <c r="M436" s="245"/>
      <c r="N436" s="244"/>
      <c r="P436" s="246">
        <f t="shared" si="143"/>
        <v>0</v>
      </c>
      <c r="Q436" s="246">
        <f t="shared" si="144"/>
        <v>0</v>
      </c>
      <c r="R436" s="210">
        <v>494</v>
      </c>
      <c r="S436" s="220">
        <f t="shared" si="145"/>
        <v>330</v>
      </c>
      <c r="T436" s="113">
        <f t="shared" si="146"/>
        <v>0</v>
      </c>
      <c r="U436" s="113">
        <f t="shared" si="147"/>
        <v>0</v>
      </c>
      <c r="V436" s="113">
        <f t="shared" si="148"/>
        <v>0</v>
      </c>
      <c r="W436" s="113">
        <f t="shared" si="149"/>
        <v>0</v>
      </c>
      <c r="X436" s="118">
        <v>2018</v>
      </c>
      <c r="Y436" s="18" t="s">
        <v>84</v>
      </c>
    </row>
    <row r="437" ht="15.75" customHeight="1" spans="1:25">
      <c r="A437" s="234">
        <v>8057</v>
      </c>
      <c r="B437" s="208" t="s">
        <v>681</v>
      </c>
      <c r="C437" s="207" t="s">
        <v>27</v>
      </c>
      <c r="D437" s="209" t="s">
        <v>64</v>
      </c>
      <c r="F437" s="235" t="s">
        <v>65</v>
      </c>
      <c r="G437" s="236">
        <v>43400</v>
      </c>
      <c r="H437" s="237">
        <v>43400</v>
      </c>
      <c r="L437" s="244"/>
      <c r="M437" s="245"/>
      <c r="N437" s="244"/>
      <c r="P437" s="246">
        <f t="shared" si="143"/>
        <v>0</v>
      </c>
      <c r="Q437" s="246">
        <f t="shared" si="144"/>
        <v>0</v>
      </c>
      <c r="R437" s="210">
        <v>431</v>
      </c>
      <c r="S437" s="220">
        <f t="shared" si="145"/>
        <v>330</v>
      </c>
      <c r="T437" s="113">
        <f t="shared" si="146"/>
        <v>0</v>
      </c>
      <c r="U437" s="113">
        <f t="shared" si="147"/>
        <v>0</v>
      </c>
      <c r="V437" s="113">
        <f t="shared" si="148"/>
        <v>0</v>
      </c>
      <c r="W437" s="113">
        <f t="shared" si="149"/>
        <v>0</v>
      </c>
      <c r="X437" s="118">
        <v>2018</v>
      </c>
      <c r="Y437" s="18" t="s">
        <v>84</v>
      </c>
    </row>
    <row r="438" ht="15.75" customHeight="1" spans="1:25">
      <c r="A438" s="234">
        <v>8058</v>
      </c>
      <c r="B438" s="208" t="s">
        <v>682</v>
      </c>
      <c r="C438" s="207" t="s">
        <v>27</v>
      </c>
      <c r="D438" s="209" t="s">
        <v>64</v>
      </c>
      <c r="F438" s="235" t="s">
        <v>207</v>
      </c>
      <c r="G438" s="236">
        <v>43281</v>
      </c>
      <c r="H438" s="237">
        <v>43281</v>
      </c>
      <c r="L438" s="244"/>
      <c r="M438" s="245"/>
      <c r="N438" s="244"/>
      <c r="P438" s="246">
        <f t="shared" si="143"/>
        <v>0</v>
      </c>
      <c r="Q438" s="246">
        <f t="shared" si="144"/>
        <v>0</v>
      </c>
      <c r="R438" s="210">
        <v>550</v>
      </c>
      <c r="S438" s="220">
        <f t="shared" si="145"/>
        <v>330</v>
      </c>
      <c r="T438" s="113">
        <f t="shared" si="146"/>
        <v>0</v>
      </c>
      <c r="U438" s="113">
        <f t="shared" si="147"/>
        <v>0</v>
      </c>
      <c r="V438" s="113">
        <f t="shared" si="148"/>
        <v>0</v>
      </c>
      <c r="W438" s="113">
        <f t="shared" si="149"/>
        <v>0</v>
      </c>
      <c r="X438" s="118">
        <v>2018</v>
      </c>
      <c r="Y438" s="18" t="s">
        <v>84</v>
      </c>
    </row>
    <row r="439" ht="15.75" customHeight="1" spans="1:25">
      <c r="A439" s="234">
        <v>8071</v>
      </c>
      <c r="B439" s="208" t="s">
        <v>683</v>
      </c>
      <c r="C439" s="207" t="s">
        <v>27</v>
      </c>
      <c r="D439" s="209" t="s">
        <v>64</v>
      </c>
      <c r="F439" s="235" t="s">
        <v>65</v>
      </c>
      <c r="G439" s="236">
        <v>43309</v>
      </c>
      <c r="H439" s="237">
        <v>43309</v>
      </c>
      <c r="L439" s="244"/>
      <c r="M439" s="245"/>
      <c r="N439" s="244"/>
      <c r="P439" s="246">
        <f t="shared" si="143"/>
        <v>0</v>
      </c>
      <c r="Q439" s="246">
        <f t="shared" si="144"/>
        <v>0</v>
      </c>
      <c r="R439" s="210">
        <v>522</v>
      </c>
      <c r="S439" s="220">
        <f t="shared" si="145"/>
        <v>330</v>
      </c>
      <c r="T439" s="113">
        <f t="shared" si="146"/>
        <v>0</v>
      </c>
      <c r="U439" s="113">
        <f t="shared" si="147"/>
        <v>0</v>
      </c>
      <c r="V439" s="113">
        <f t="shared" si="148"/>
        <v>0</v>
      </c>
      <c r="W439" s="113">
        <f t="shared" si="149"/>
        <v>0</v>
      </c>
      <c r="X439" s="118">
        <v>2018</v>
      </c>
      <c r="Y439" s="18" t="s">
        <v>84</v>
      </c>
    </row>
    <row r="440" ht="15.75" customHeight="1" spans="1:25">
      <c r="A440" s="234">
        <v>8077</v>
      </c>
      <c r="B440" s="208" t="s">
        <v>684</v>
      </c>
      <c r="C440" s="207" t="s">
        <v>23</v>
      </c>
      <c r="D440" s="209" t="s">
        <v>64</v>
      </c>
      <c r="F440" s="235" t="s">
        <v>65</v>
      </c>
      <c r="G440" s="236">
        <v>43337</v>
      </c>
      <c r="H440" s="237">
        <v>43337</v>
      </c>
      <c r="L440" s="244"/>
      <c r="M440" s="245"/>
      <c r="N440" s="244"/>
      <c r="P440" s="246">
        <f t="shared" si="143"/>
        <v>0</v>
      </c>
      <c r="Q440" s="246">
        <f t="shared" si="144"/>
        <v>0</v>
      </c>
      <c r="R440" s="210">
        <v>494</v>
      </c>
      <c r="S440" s="220">
        <f t="shared" si="145"/>
        <v>330</v>
      </c>
      <c r="T440" s="113">
        <f t="shared" si="146"/>
        <v>0</v>
      </c>
      <c r="U440" s="113">
        <f t="shared" si="147"/>
        <v>0</v>
      </c>
      <c r="V440" s="113">
        <f t="shared" si="148"/>
        <v>0</v>
      </c>
      <c r="W440" s="113">
        <f t="shared" si="149"/>
        <v>0</v>
      </c>
      <c r="X440" s="118">
        <v>2018</v>
      </c>
      <c r="Y440" s="18" t="s">
        <v>84</v>
      </c>
    </row>
    <row r="441" ht="15.75" customHeight="1" spans="1:25">
      <c r="A441" s="234">
        <v>8079</v>
      </c>
      <c r="B441" s="208" t="s">
        <v>685</v>
      </c>
      <c r="C441" s="207" t="s">
        <v>23</v>
      </c>
      <c r="D441" s="209" t="s">
        <v>64</v>
      </c>
      <c r="F441" s="235" t="s">
        <v>184</v>
      </c>
      <c r="G441" s="236">
        <v>43393</v>
      </c>
      <c r="H441" s="237">
        <v>43393</v>
      </c>
      <c r="L441" s="244"/>
      <c r="M441" s="245"/>
      <c r="N441" s="244"/>
      <c r="P441" s="246">
        <f t="shared" si="143"/>
        <v>0</v>
      </c>
      <c r="Q441" s="246">
        <f t="shared" si="144"/>
        <v>0</v>
      </c>
      <c r="R441" s="210">
        <v>438</v>
      </c>
      <c r="S441" s="220">
        <f t="shared" si="145"/>
        <v>330</v>
      </c>
      <c r="T441" s="113">
        <f t="shared" si="146"/>
        <v>0</v>
      </c>
      <c r="U441" s="113">
        <f t="shared" si="147"/>
        <v>0</v>
      </c>
      <c r="V441" s="113">
        <f t="shared" si="148"/>
        <v>0</v>
      </c>
      <c r="W441" s="113">
        <f t="shared" si="149"/>
        <v>0</v>
      </c>
      <c r="X441" s="118">
        <v>2018</v>
      </c>
      <c r="Y441" s="18" t="s">
        <v>84</v>
      </c>
    </row>
    <row r="442" ht="15.75" customHeight="1" spans="1:25">
      <c r="A442" s="234">
        <v>8085</v>
      </c>
      <c r="B442" s="208" t="s">
        <v>686</v>
      </c>
      <c r="C442" s="207" t="s">
        <v>19</v>
      </c>
      <c r="D442" s="209" t="s">
        <v>64</v>
      </c>
      <c r="F442" s="235" t="s">
        <v>65</v>
      </c>
      <c r="G442" s="236">
        <v>43309</v>
      </c>
      <c r="H442" s="237">
        <v>43309</v>
      </c>
      <c r="L442" s="244"/>
      <c r="M442" s="245"/>
      <c r="N442" s="244"/>
      <c r="P442" s="246">
        <f t="shared" si="143"/>
        <v>0</v>
      </c>
      <c r="Q442" s="246">
        <f t="shared" si="144"/>
        <v>0</v>
      </c>
      <c r="R442" s="210">
        <v>522</v>
      </c>
      <c r="S442" s="220">
        <f t="shared" si="145"/>
        <v>330</v>
      </c>
      <c r="T442" s="113">
        <f t="shared" si="146"/>
        <v>0</v>
      </c>
      <c r="U442" s="113">
        <f t="shared" si="147"/>
        <v>0</v>
      </c>
      <c r="V442" s="113">
        <f t="shared" si="148"/>
        <v>0</v>
      </c>
      <c r="W442" s="113">
        <f t="shared" si="149"/>
        <v>0</v>
      </c>
      <c r="X442" s="118">
        <v>2018</v>
      </c>
      <c r="Y442" s="18" t="s">
        <v>84</v>
      </c>
    </row>
    <row r="443" ht="15.75" customHeight="1" spans="1:25">
      <c r="A443" s="234">
        <v>8091</v>
      </c>
      <c r="B443" s="208" t="s">
        <v>687</v>
      </c>
      <c r="C443" s="207" t="s">
        <v>17</v>
      </c>
      <c r="D443" s="209" t="s">
        <v>64</v>
      </c>
      <c r="F443" s="235" t="s">
        <v>65</v>
      </c>
      <c r="G443" s="236">
        <v>43302</v>
      </c>
      <c r="H443" s="237">
        <v>43302</v>
      </c>
      <c r="L443" s="244"/>
      <c r="M443" s="245"/>
      <c r="N443" s="244"/>
      <c r="P443" s="246">
        <f t="shared" si="143"/>
        <v>0</v>
      </c>
      <c r="Q443" s="246">
        <f t="shared" si="144"/>
        <v>0</v>
      </c>
      <c r="R443" s="210">
        <v>529</v>
      </c>
      <c r="S443" s="220">
        <f t="shared" si="145"/>
        <v>330</v>
      </c>
      <c r="T443" s="113">
        <f t="shared" si="146"/>
        <v>0</v>
      </c>
      <c r="U443" s="113">
        <f t="shared" si="147"/>
        <v>0</v>
      </c>
      <c r="V443" s="113">
        <f t="shared" si="148"/>
        <v>0</v>
      </c>
      <c r="W443" s="113">
        <f t="shared" si="149"/>
        <v>0</v>
      </c>
      <c r="X443" s="118">
        <v>2018</v>
      </c>
      <c r="Y443" s="18" t="s">
        <v>84</v>
      </c>
    </row>
    <row r="444" ht="15.75" customHeight="1" spans="1:25">
      <c r="A444" s="234">
        <v>8092</v>
      </c>
      <c r="B444" s="208" t="s">
        <v>688</v>
      </c>
      <c r="C444" s="207" t="s">
        <v>17</v>
      </c>
      <c r="D444" s="209" t="s">
        <v>64</v>
      </c>
      <c r="F444" s="235" t="s">
        <v>65</v>
      </c>
      <c r="G444" s="236">
        <v>43309</v>
      </c>
      <c r="H444" s="237">
        <v>43309</v>
      </c>
      <c r="L444" s="244"/>
      <c r="M444" s="245"/>
      <c r="N444" s="244"/>
      <c r="P444" s="246">
        <f t="shared" si="143"/>
        <v>0</v>
      </c>
      <c r="Q444" s="246">
        <f t="shared" si="144"/>
        <v>0</v>
      </c>
      <c r="R444" s="210">
        <v>522</v>
      </c>
      <c r="S444" s="220">
        <f t="shared" si="145"/>
        <v>330</v>
      </c>
      <c r="T444" s="113">
        <f t="shared" si="146"/>
        <v>0</v>
      </c>
      <c r="U444" s="113">
        <f t="shared" si="147"/>
        <v>0</v>
      </c>
      <c r="V444" s="113">
        <f t="shared" si="148"/>
        <v>0</v>
      </c>
      <c r="W444" s="113">
        <f t="shared" si="149"/>
        <v>0</v>
      </c>
      <c r="X444" s="118">
        <v>2018</v>
      </c>
      <c r="Y444" s="18" t="s">
        <v>84</v>
      </c>
    </row>
    <row r="445" ht="15.75" customHeight="1" spans="1:25">
      <c r="A445" s="234">
        <v>8093</v>
      </c>
      <c r="B445" s="208" t="s">
        <v>689</v>
      </c>
      <c r="C445" s="207" t="s">
        <v>17</v>
      </c>
      <c r="D445" s="209" t="s">
        <v>64</v>
      </c>
      <c r="F445" s="235" t="s">
        <v>65</v>
      </c>
      <c r="G445" s="236">
        <v>43309</v>
      </c>
      <c r="H445" s="237">
        <v>43309</v>
      </c>
      <c r="L445" s="244"/>
      <c r="M445" s="245"/>
      <c r="N445" s="244"/>
      <c r="P445" s="246">
        <f t="shared" si="143"/>
        <v>0</v>
      </c>
      <c r="Q445" s="246">
        <f t="shared" si="144"/>
        <v>0</v>
      </c>
      <c r="R445" s="210">
        <v>522</v>
      </c>
      <c r="S445" s="220">
        <f t="shared" si="145"/>
        <v>330</v>
      </c>
      <c r="T445" s="113">
        <f t="shared" si="146"/>
        <v>0</v>
      </c>
      <c r="U445" s="113">
        <f t="shared" si="147"/>
        <v>0</v>
      </c>
      <c r="V445" s="113">
        <f t="shared" si="148"/>
        <v>0</v>
      </c>
      <c r="W445" s="113">
        <f t="shared" si="149"/>
        <v>0</v>
      </c>
      <c r="X445" s="118">
        <v>2018</v>
      </c>
      <c r="Y445" s="18" t="s">
        <v>84</v>
      </c>
    </row>
    <row r="446" ht="15.75" customHeight="1" spans="1:25">
      <c r="A446" s="234">
        <v>8096</v>
      </c>
      <c r="B446" s="208" t="s">
        <v>690</v>
      </c>
      <c r="C446" s="207" t="s">
        <v>27</v>
      </c>
      <c r="D446" s="209" t="s">
        <v>64</v>
      </c>
      <c r="F446" s="235" t="s">
        <v>65</v>
      </c>
      <c r="G446" s="236">
        <v>43302</v>
      </c>
      <c r="H446" s="237">
        <v>43302</v>
      </c>
      <c r="L446" s="244"/>
      <c r="M446" s="245"/>
      <c r="N446" s="244"/>
      <c r="P446" s="246">
        <f t="shared" si="143"/>
        <v>0</v>
      </c>
      <c r="Q446" s="246">
        <f t="shared" si="144"/>
        <v>0</v>
      </c>
      <c r="R446" s="210">
        <v>529</v>
      </c>
      <c r="S446" s="220">
        <f t="shared" si="145"/>
        <v>330</v>
      </c>
      <c r="T446" s="113">
        <f t="shared" si="146"/>
        <v>0</v>
      </c>
      <c r="U446" s="113">
        <f t="shared" si="147"/>
        <v>0</v>
      </c>
      <c r="V446" s="113">
        <f t="shared" si="148"/>
        <v>0</v>
      </c>
      <c r="W446" s="113">
        <f t="shared" si="149"/>
        <v>0</v>
      </c>
      <c r="X446" s="118">
        <v>2018</v>
      </c>
      <c r="Y446" s="18" t="s">
        <v>84</v>
      </c>
    </row>
    <row r="447" ht="15.75" customHeight="1" spans="1:25">
      <c r="A447" s="234">
        <v>8121</v>
      </c>
      <c r="B447" s="208" t="s">
        <v>691</v>
      </c>
      <c r="C447" s="207" t="s">
        <v>29</v>
      </c>
      <c r="D447" s="209" t="s">
        <v>64</v>
      </c>
      <c r="F447" s="235" t="s">
        <v>65</v>
      </c>
      <c r="G447" s="236">
        <v>43281</v>
      </c>
      <c r="H447" s="237">
        <v>43281</v>
      </c>
      <c r="L447" s="244"/>
      <c r="M447" s="245"/>
      <c r="N447" s="244"/>
      <c r="P447" s="246">
        <f t="shared" si="143"/>
        <v>0</v>
      </c>
      <c r="Q447" s="246">
        <f t="shared" si="144"/>
        <v>0</v>
      </c>
      <c r="R447" s="210">
        <v>550</v>
      </c>
      <c r="S447" s="220">
        <f t="shared" si="145"/>
        <v>330</v>
      </c>
      <c r="T447" s="113">
        <f t="shared" si="146"/>
        <v>0</v>
      </c>
      <c r="U447" s="113">
        <f t="shared" si="147"/>
        <v>0</v>
      </c>
      <c r="V447" s="113">
        <f t="shared" si="148"/>
        <v>0</v>
      </c>
      <c r="W447" s="113">
        <f t="shared" si="149"/>
        <v>0</v>
      </c>
      <c r="X447" s="118">
        <v>2018</v>
      </c>
      <c r="Y447" s="18" t="s">
        <v>84</v>
      </c>
    </row>
    <row r="448" ht="15.75" customHeight="1" spans="1:25">
      <c r="A448" s="234">
        <v>8123</v>
      </c>
      <c r="B448" s="208" t="s">
        <v>692</v>
      </c>
      <c r="C448" s="207" t="s">
        <v>31</v>
      </c>
      <c r="D448" s="209" t="s">
        <v>64</v>
      </c>
      <c r="F448" s="235" t="s">
        <v>65</v>
      </c>
      <c r="G448" s="236">
        <v>43330</v>
      </c>
      <c r="H448" s="237">
        <v>43330</v>
      </c>
      <c r="L448" s="244"/>
      <c r="M448" s="245"/>
      <c r="N448" s="244"/>
      <c r="P448" s="246">
        <f t="shared" si="143"/>
        <v>0</v>
      </c>
      <c r="Q448" s="246">
        <f t="shared" si="144"/>
        <v>0</v>
      </c>
      <c r="R448" s="210">
        <v>501</v>
      </c>
      <c r="S448" s="220">
        <f t="shared" si="145"/>
        <v>330</v>
      </c>
      <c r="T448" s="113">
        <f t="shared" si="146"/>
        <v>0</v>
      </c>
      <c r="U448" s="113">
        <f t="shared" si="147"/>
        <v>0</v>
      </c>
      <c r="V448" s="113">
        <f t="shared" si="148"/>
        <v>0</v>
      </c>
      <c r="W448" s="113">
        <f t="shared" si="149"/>
        <v>0</v>
      </c>
      <c r="X448" s="118">
        <v>2018</v>
      </c>
      <c r="Y448" s="18" t="s">
        <v>84</v>
      </c>
    </row>
    <row r="449" ht="15.75" customHeight="1" spans="1:25">
      <c r="A449" s="234">
        <v>8125</v>
      </c>
      <c r="B449" s="208" t="s">
        <v>693</v>
      </c>
      <c r="C449" s="207" t="s">
        <v>25</v>
      </c>
      <c r="D449" s="209" t="s">
        <v>488</v>
      </c>
      <c r="E449" s="210" t="s">
        <v>32</v>
      </c>
      <c r="F449" s="235" t="s">
        <v>212</v>
      </c>
      <c r="G449" s="283">
        <v>41867</v>
      </c>
      <c r="H449" s="237">
        <v>43321</v>
      </c>
      <c r="L449" s="244"/>
      <c r="M449" s="245"/>
      <c r="N449" s="244"/>
      <c r="P449" s="246">
        <f t="shared" si="143"/>
        <v>0</v>
      </c>
      <c r="Q449" s="246">
        <f t="shared" si="144"/>
        <v>0</v>
      </c>
      <c r="R449" s="210">
        <v>510</v>
      </c>
      <c r="S449" s="220">
        <f t="shared" si="145"/>
        <v>330</v>
      </c>
      <c r="T449" s="113">
        <f t="shared" si="146"/>
        <v>0</v>
      </c>
      <c r="U449" s="113">
        <f t="shared" si="147"/>
        <v>0</v>
      </c>
      <c r="V449" s="113">
        <f t="shared" si="148"/>
        <v>0</v>
      </c>
      <c r="W449" s="113">
        <f t="shared" si="149"/>
        <v>0</v>
      </c>
      <c r="X449" s="118">
        <v>2014</v>
      </c>
      <c r="Y449" s="18" t="s">
        <v>66</v>
      </c>
    </row>
    <row r="450" ht="15.75" customHeight="1" spans="1:25">
      <c r="A450" s="234">
        <v>8140</v>
      </c>
      <c r="B450" s="208" t="s">
        <v>694</v>
      </c>
      <c r="C450" s="207" t="s">
        <v>25</v>
      </c>
      <c r="D450" s="209" t="s">
        <v>488</v>
      </c>
      <c r="E450" s="210" t="s">
        <v>32</v>
      </c>
      <c r="F450" s="235" t="s">
        <v>212</v>
      </c>
      <c r="G450" s="283">
        <v>41658</v>
      </c>
      <c r="H450" s="237">
        <v>43396</v>
      </c>
      <c r="L450" s="244"/>
      <c r="M450" s="245"/>
      <c r="N450" s="244"/>
      <c r="P450" s="246">
        <f t="shared" si="143"/>
        <v>0</v>
      </c>
      <c r="Q450" s="246">
        <f t="shared" si="144"/>
        <v>0</v>
      </c>
      <c r="R450" s="210">
        <v>435</v>
      </c>
      <c r="S450" s="220">
        <f t="shared" si="145"/>
        <v>330</v>
      </c>
      <c r="T450" s="113">
        <f t="shared" si="146"/>
        <v>0</v>
      </c>
      <c r="U450" s="113">
        <f t="shared" si="147"/>
        <v>0</v>
      </c>
      <c r="V450" s="113">
        <f t="shared" si="148"/>
        <v>0</v>
      </c>
      <c r="W450" s="113">
        <f t="shared" si="149"/>
        <v>0</v>
      </c>
      <c r="X450" s="118">
        <v>2014</v>
      </c>
      <c r="Y450" s="18" t="s">
        <v>66</v>
      </c>
    </row>
    <row r="451" ht="15.75" customHeight="1" spans="1:25">
      <c r="A451" s="234">
        <v>8141</v>
      </c>
      <c r="B451" s="208" t="s">
        <v>695</v>
      </c>
      <c r="C451" s="207" t="s">
        <v>25</v>
      </c>
      <c r="D451" s="209" t="s">
        <v>488</v>
      </c>
      <c r="E451" s="210" t="s">
        <v>32</v>
      </c>
      <c r="F451" s="235" t="s">
        <v>212</v>
      </c>
      <c r="G451" s="283">
        <v>41784</v>
      </c>
      <c r="H451" s="237">
        <v>43395</v>
      </c>
      <c r="L451" s="244"/>
      <c r="M451" s="245"/>
      <c r="N451" s="244"/>
      <c r="P451" s="246">
        <f t="shared" ref="P451:P514" si="150">IFERROR(L451/O451-1,0)</f>
        <v>0</v>
      </c>
      <c r="Q451" s="246">
        <f t="shared" ref="Q451:Q514" si="151">IFERROR(N451/O451-1,0)</f>
        <v>0</v>
      </c>
      <c r="R451" s="210">
        <v>436</v>
      </c>
      <c r="S451" s="220">
        <f t="shared" ref="S451:S514" si="152">MIN(R451-35,365-35)</f>
        <v>330</v>
      </c>
      <c r="T451" s="113">
        <f t="shared" ref="T451:T514" si="153">IFERROR(I451/365,0)</f>
        <v>0</v>
      </c>
      <c r="U451" s="113">
        <f t="shared" ref="U451:U514" si="154">IFERROR(K451/365,0)</f>
        <v>0</v>
      </c>
      <c r="V451" s="113">
        <f t="shared" ref="V451:V514" si="155">L451/S451</f>
        <v>0</v>
      </c>
      <c r="W451" s="113">
        <f t="shared" ref="W451:W514" si="156">N451/S451</f>
        <v>0</v>
      </c>
      <c r="X451" s="118">
        <v>2014</v>
      </c>
      <c r="Y451" s="18" t="s">
        <v>66</v>
      </c>
    </row>
    <row r="452" ht="15.75" customHeight="1" spans="1:25">
      <c r="A452" s="234">
        <v>8142</v>
      </c>
      <c r="B452" s="208" t="s">
        <v>696</v>
      </c>
      <c r="C452" s="207" t="s">
        <v>25</v>
      </c>
      <c r="D452" s="209" t="s">
        <v>488</v>
      </c>
      <c r="E452" s="210" t="s">
        <v>32</v>
      </c>
      <c r="F452" s="235" t="s">
        <v>212</v>
      </c>
      <c r="G452" s="283">
        <v>41840</v>
      </c>
      <c r="H452" s="237">
        <v>43395</v>
      </c>
      <c r="L452" s="244"/>
      <c r="M452" s="245"/>
      <c r="N452" s="244"/>
      <c r="P452" s="246">
        <f t="shared" si="150"/>
        <v>0</v>
      </c>
      <c r="Q452" s="246">
        <f t="shared" si="151"/>
        <v>0</v>
      </c>
      <c r="R452" s="210">
        <v>436</v>
      </c>
      <c r="S452" s="220">
        <f t="shared" si="152"/>
        <v>330</v>
      </c>
      <c r="T452" s="113">
        <f t="shared" si="153"/>
        <v>0</v>
      </c>
      <c r="U452" s="113">
        <f t="shared" si="154"/>
        <v>0</v>
      </c>
      <c r="V452" s="113">
        <f t="shared" si="155"/>
        <v>0</v>
      </c>
      <c r="W452" s="113">
        <f t="shared" si="156"/>
        <v>0</v>
      </c>
      <c r="X452" s="118">
        <v>2014</v>
      </c>
      <c r="Y452" s="18" t="s">
        <v>66</v>
      </c>
    </row>
    <row r="453" ht="15.75" customHeight="1" spans="1:25">
      <c r="A453" s="234">
        <v>8143</v>
      </c>
      <c r="B453" s="208" t="s">
        <v>697</v>
      </c>
      <c r="C453" s="207" t="s">
        <v>25</v>
      </c>
      <c r="D453" s="209" t="s">
        <v>488</v>
      </c>
      <c r="E453" s="210" t="s">
        <v>32</v>
      </c>
      <c r="F453" s="235" t="s">
        <v>212</v>
      </c>
      <c r="G453" s="283">
        <v>41900</v>
      </c>
      <c r="H453" s="237">
        <v>43396</v>
      </c>
      <c r="L453" s="244"/>
      <c r="M453" s="245"/>
      <c r="N453" s="244"/>
      <c r="P453" s="246">
        <f t="shared" si="150"/>
        <v>0</v>
      </c>
      <c r="Q453" s="246">
        <f t="shared" si="151"/>
        <v>0</v>
      </c>
      <c r="R453" s="210">
        <v>435</v>
      </c>
      <c r="S453" s="220">
        <f t="shared" si="152"/>
        <v>330</v>
      </c>
      <c r="T453" s="113">
        <f t="shared" si="153"/>
        <v>0</v>
      </c>
      <c r="U453" s="113">
        <f t="shared" si="154"/>
        <v>0</v>
      </c>
      <c r="V453" s="113">
        <f t="shared" si="155"/>
        <v>0</v>
      </c>
      <c r="W453" s="113">
        <f t="shared" si="156"/>
        <v>0</v>
      </c>
      <c r="X453" s="118">
        <v>2014</v>
      </c>
      <c r="Y453" s="18" t="s">
        <v>66</v>
      </c>
    </row>
    <row r="454" ht="15.75" customHeight="1" spans="1:25">
      <c r="A454" s="234">
        <v>8151</v>
      </c>
      <c r="B454" s="208" t="s">
        <v>698</v>
      </c>
      <c r="C454" s="207" t="s">
        <v>25</v>
      </c>
      <c r="D454" s="209" t="s">
        <v>488</v>
      </c>
      <c r="E454" s="210" t="s">
        <v>32</v>
      </c>
      <c r="F454" s="235" t="s">
        <v>212</v>
      </c>
      <c r="G454" s="283">
        <v>41615</v>
      </c>
      <c r="H454" s="237">
        <v>43395</v>
      </c>
      <c r="L454" s="244"/>
      <c r="M454" s="245"/>
      <c r="N454" s="244"/>
      <c r="P454" s="246">
        <f t="shared" si="150"/>
        <v>0</v>
      </c>
      <c r="Q454" s="246">
        <f t="shared" si="151"/>
        <v>0</v>
      </c>
      <c r="R454" s="210">
        <v>436</v>
      </c>
      <c r="S454" s="220">
        <f t="shared" si="152"/>
        <v>330</v>
      </c>
      <c r="T454" s="113">
        <f t="shared" si="153"/>
        <v>0</v>
      </c>
      <c r="U454" s="113">
        <f t="shared" si="154"/>
        <v>0</v>
      </c>
      <c r="V454" s="113">
        <f t="shared" si="155"/>
        <v>0</v>
      </c>
      <c r="W454" s="113">
        <f t="shared" si="156"/>
        <v>0</v>
      </c>
      <c r="X454" s="118">
        <v>2013</v>
      </c>
      <c r="Y454" s="18" t="s">
        <v>66</v>
      </c>
    </row>
    <row r="455" ht="15.75" customHeight="1" spans="1:25">
      <c r="A455" s="234">
        <v>8153</v>
      </c>
      <c r="B455" s="208" t="s">
        <v>699</v>
      </c>
      <c r="C455" s="207" t="s">
        <v>25</v>
      </c>
      <c r="D455" s="209" t="s">
        <v>488</v>
      </c>
      <c r="E455" s="210" t="s">
        <v>32</v>
      </c>
      <c r="F455" s="235" t="s">
        <v>212</v>
      </c>
      <c r="G455" s="283">
        <v>41782</v>
      </c>
      <c r="H455" s="237">
        <v>43396</v>
      </c>
      <c r="L455" s="244"/>
      <c r="M455" s="245"/>
      <c r="N455" s="244"/>
      <c r="P455" s="246">
        <f t="shared" si="150"/>
        <v>0</v>
      </c>
      <c r="Q455" s="246">
        <f t="shared" si="151"/>
        <v>0</v>
      </c>
      <c r="R455" s="210">
        <v>435</v>
      </c>
      <c r="S455" s="220">
        <f t="shared" si="152"/>
        <v>330</v>
      </c>
      <c r="T455" s="113">
        <f t="shared" si="153"/>
        <v>0</v>
      </c>
      <c r="U455" s="113">
        <f t="shared" si="154"/>
        <v>0</v>
      </c>
      <c r="V455" s="113">
        <f t="shared" si="155"/>
        <v>0</v>
      </c>
      <c r="W455" s="113">
        <f t="shared" si="156"/>
        <v>0</v>
      </c>
      <c r="X455" s="118">
        <v>2014</v>
      </c>
      <c r="Y455" s="18" t="s">
        <v>66</v>
      </c>
    </row>
    <row r="456" ht="15.75" customHeight="1" spans="1:25">
      <c r="A456" s="234">
        <v>8154</v>
      </c>
      <c r="B456" s="208" t="s">
        <v>700</v>
      </c>
      <c r="C456" s="207" t="s">
        <v>25</v>
      </c>
      <c r="D456" s="209" t="s">
        <v>488</v>
      </c>
      <c r="E456" s="210" t="s">
        <v>32</v>
      </c>
      <c r="F456" s="235" t="s">
        <v>212</v>
      </c>
      <c r="G456" s="283">
        <v>41789</v>
      </c>
      <c r="H456" s="237">
        <v>43395</v>
      </c>
      <c r="L456" s="244"/>
      <c r="M456" s="245"/>
      <c r="N456" s="244"/>
      <c r="P456" s="246">
        <f t="shared" si="150"/>
        <v>0</v>
      </c>
      <c r="Q456" s="246">
        <f t="shared" si="151"/>
        <v>0</v>
      </c>
      <c r="R456" s="210">
        <v>436</v>
      </c>
      <c r="S456" s="220">
        <f t="shared" si="152"/>
        <v>330</v>
      </c>
      <c r="T456" s="113">
        <f t="shared" si="153"/>
        <v>0</v>
      </c>
      <c r="U456" s="113">
        <f t="shared" si="154"/>
        <v>0</v>
      </c>
      <c r="V456" s="113">
        <f t="shared" si="155"/>
        <v>0</v>
      </c>
      <c r="W456" s="113">
        <f t="shared" si="156"/>
        <v>0</v>
      </c>
      <c r="X456" s="118">
        <v>2014</v>
      </c>
      <c r="Y456" s="18" t="s">
        <v>66</v>
      </c>
    </row>
    <row r="457" ht="15.75" customHeight="1" spans="1:25">
      <c r="A457" s="234">
        <v>8155</v>
      </c>
      <c r="B457" s="208" t="s">
        <v>701</v>
      </c>
      <c r="C457" s="207" t="s">
        <v>25</v>
      </c>
      <c r="D457" s="209" t="s">
        <v>488</v>
      </c>
      <c r="E457" s="210" t="s">
        <v>32</v>
      </c>
      <c r="F457" s="235" t="s">
        <v>212</v>
      </c>
      <c r="G457" s="283">
        <v>41873</v>
      </c>
      <c r="H457" s="237">
        <v>43395</v>
      </c>
      <c r="L457" s="244"/>
      <c r="M457" s="245"/>
      <c r="N457" s="244"/>
      <c r="P457" s="246">
        <f t="shared" si="150"/>
        <v>0</v>
      </c>
      <c r="Q457" s="246">
        <f t="shared" si="151"/>
        <v>0</v>
      </c>
      <c r="R457" s="210">
        <v>436</v>
      </c>
      <c r="S457" s="220">
        <f t="shared" si="152"/>
        <v>330</v>
      </c>
      <c r="T457" s="113">
        <f t="shared" si="153"/>
        <v>0</v>
      </c>
      <c r="U457" s="113">
        <f t="shared" si="154"/>
        <v>0</v>
      </c>
      <c r="V457" s="113">
        <f t="shared" si="155"/>
        <v>0</v>
      </c>
      <c r="W457" s="113">
        <f t="shared" si="156"/>
        <v>0</v>
      </c>
      <c r="X457" s="118">
        <v>2014</v>
      </c>
      <c r="Y457" s="18" t="s">
        <v>66</v>
      </c>
    </row>
    <row r="458" ht="15.75" customHeight="1" spans="1:25">
      <c r="A458" s="234">
        <v>8160</v>
      </c>
      <c r="B458" s="208" t="s">
        <v>702</v>
      </c>
      <c r="C458" s="207" t="s">
        <v>25</v>
      </c>
      <c r="D458" s="209" t="s">
        <v>488</v>
      </c>
      <c r="E458" s="210" t="s">
        <v>32</v>
      </c>
      <c r="F458" s="235" t="s">
        <v>212</v>
      </c>
      <c r="G458" s="283">
        <v>41312</v>
      </c>
      <c r="H458" s="237">
        <v>43395</v>
      </c>
      <c r="L458" s="244"/>
      <c r="M458" s="245"/>
      <c r="N458" s="244"/>
      <c r="P458" s="246">
        <f t="shared" si="150"/>
        <v>0</v>
      </c>
      <c r="Q458" s="246">
        <f t="shared" si="151"/>
        <v>0</v>
      </c>
      <c r="R458" s="210">
        <v>436</v>
      </c>
      <c r="S458" s="220">
        <f t="shared" si="152"/>
        <v>330</v>
      </c>
      <c r="T458" s="113">
        <f t="shared" si="153"/>
        <v>0</v>
      </c>
      <c r="U458" s="113">
        <f t="shared" si="154"/>
        <v>0</v>
      </c>
      <c r="V458" s="113">
        <f t="shared" si="155"/>
        <v>0</v>
      </c>
      <c r="W458" s="113">
        <f t="shared" si="156"/>
        <v>0</v>
      </c>
      <c r="X458" s="118">
        <v>2013</v>
      </c>
      <c r="Y458" s="18" t="s">
        <v>66</v>
      </c>
    </row>
    <row r="459" ht="15.75" customHeight="1" spans="1:25">
      <c r="A459" s="234">
        <v>8161</v>
      </c>
      <c r="B459" s="208" t="s">
        <v>703</v>
      </c>
      <c r="C459" s="207" t="s">
        <v>25</v>
      </c>
      <c r="D459" s="209" t="s">
        <v>488</v>
      </c>
      <c r="E459" s="210" t="s">
        <v>32</v>
      </c>
      <c r="F459" s="235" t="s">
        <v>212</v>
      </c>
      <c r="G459" s="283">
        <v>40928</v>
      </c>
      <c r="H459" s="237">
        <v>43395</v>
      </c>
      <c r="L459" s="244"/>
      <c r="M459" s="245"/>
      <c r="N459" s="244"/>
      <c r="P459" s="246">
        <f t="shared" si="150"/>
        <v>0</v>
      </c>
      <c r="Q459" s="246">
        <f t="shared" si="151"/>
        <v>0</v>
      </c>
      <c r="R459" s="210">
        <v>436</v>
      </c>
      <c r="S459" s="220">
        <f t="shared" si="152"/>
        <v>330</v>
      </c>
      <c r="T459" s="113">
        <f t="shared" si="153"/>
        <v>0</v>
      </c>
      <c r="U459" s="113">
        <f t="shared" si="154"/>
        <v>0</v>
      </c>
      <c r="V459" s="113">
        <f t="shared" si="155"/>
        <v>0</v>
      </c>
      <c r="W459" s="113">
        <f t="shared" si="156"/>
        <v>0</v>
      </c>
      <c r="X459" s="118">
        <v>2012</v>
      </c>
      <c r="Y459" s="18" t="s">
        <v>66</v>
      </c>
    </row>
    <row r="460" ht="15.75" customHeight="1" spans="1:25">
      <c r="A460" s="234">
        <v>8170</v>
      </c>
      <c r="B460" s="208" t="s">
        <v>704</v>
      </c>
      <c r="C460" s="207" t="s">
        <v>25</v>
      </c>
      <c r="D460" s="209" t="s">
        <v>488</v>
      </c>
      <c r="E460" s="210" t="s">
        <v>32</v>
      </c>
      <c r="F460" s="235" t="s">
        <v>212</v>
      </c>
      <c r="G460" s="283">
        <v>43087</v>
      </c>
      <c r="H460" s="237">
        <v>43336</v>
      </c>
      <c r="L460" s="244"/>
      <c r="M460" s="245"/>
      <c r="N460" s="244"/>
      <c r="P460" s="246">
        <f t="shared" si="150"/>
        <v>0</v>
      </c>
      <c r="Q460" s="246">
        <f t="shared" si="151"/>
        <v>0</v>
      </c>
      <c r="R460" s="210">
        <v>495</v>
      </c>
      <c r="S460" s="220">
        <f t="shared" si="152"/>
        <v>330</v>
      </c>
      <c r="T460" s="113">
        <f t="shared" si="153"/>
        <v>0</v>
      </c>
      <c r="U460" s="113">
        <f t="shared" si="154"/>
        <v>0</v>
      </c>
      <c r="V460" s="113">
        <f t="shared" si="155"/>
        <v>0</v>
      </c>
      <c r="W460" s="113">
        <f t="shared" si="156"/>
        <v>0</v>
      </c>
      <c r="X460" s="118">
        <v>2017</v>
      </c>
      <c r="Y460" s="18" t="s">
        <v>83</v>
      </c>
    </row>
    <row r="461" ht="15.75" customHeight="1" spans="1:25">
      <c r="A461" s="234">
        <v>8172</v>
      </c>
      <c r="B461" s="208" t="s">
        <v>705</v>
      </c>
      <c r="C461" s="207" t="s">
        <v>25</v>
      </c>
      <c r="D461" s="209" t="s">
        <v>488</v>
      </c>
      <c r="E461" s="210" t="s">
        <v>32</v>
      </c>
      <c r="F461" s="235" t="s">
        <v>212</v>
      </c>
      <c r="G461" s="283">
        <v>40852</v>
      </c>
      <c r="H461" s="237">
        <v>43395</v>
      </c>
      <c r="L461" s="244"/>
      <c r="M461" s="245"/>
      <c r="N461" s="244"/>
      <c r="P461" s="246">
        <f t="shared" si="150"/>
        <v>0</v>
      </c>
      <c r="Q461" s="246">
        <f t="shared" si="151"/>
        <v>0</v>
      </c>
      <c r="R461" s="210">
        <v>436</v>
      </c>
      <c r="S461" s="220">
        <f t="shared" si="152"/>
        <v>330</v>
      </c>
      <c r="T461" s="113">
        <f t="shared" si="153"/>
        <v>0</v>
      </c>
      <c r="U461" s="113">
        <f t="shared" si="154"/>
        <v>0</v>
      </c>
      <c r="V461" s="113">
        <f t="shared" si="155"/>
        <v>0</v>
      </c>
      <c r="W461" s="113">
        <f t="shared" si="156"/>
        <v>0</v>
      </c>
      <c r="X461" s="118">
        <v>2011</v>
      </c>
      <c r="Y461" s="18" t="s">
        <v>66</v>
      </c>
    </row>
    <row r="462" ht="15.75" customHeight="1" spans="1:25">
      <c r="A462" s="234">
        <v>8173</v>
      </c>
      <c r="B462" s="208" t="s">
        <v>706</v>
      </c>
      <c r="C462" s="207" t="s">
        <v>25</v>
      </c>
      <c r="D462" s="209" t="s">
        <v>488</v>
      </c>
      <c r="E462" s="210" t="s">
        <v>32</v>
      </c>
      <c r="F462" s="235" t="s">
        <v>212</v>
      </c>
      <c r="G462" s="283">
        <v>41409</v>
      </c>
      <c r="H462" s="237">
        <v>43395</v>
      </c>
      <c r="L462" s="244"/>
      <c r="M462" s="245"/>
      <c r="N462" s="244"/>
      <c r="P462" s="246">
        <f t="shared" si="150"/>
        <v>0</v>
      </c>
      <c r="Q462" s="246">
        <f t="shared" si="151"/>
        <v>0</v>
      </c>
      <c r="R462" s="210">
        <v>436</v>
      </c>
      <c r="S462" s="220">
        <f t="shared" si="152"/>
        <v>330</v>
      </c>
      <c r="T462" s="113">
        <f t="shared" si="153"/>
        <v>0</v>
      </c>
      <c r="U462" s="113">
        <f t="shared" si="154"/>
        <v>0</v>
      </c>
      <c r="V462" s="113">
        <f t="shared" si="155"/>
        <v>0</v>
      </c>
      <c r="W462" s="113">
        <f t="shared" si="156"/>
        <v>0</v>
      </c>
      <c r="X462" s="118">
        <v>2013</v>
      </c>
      <c r="Y462" s="18" t="s">
        <v>66</v>
      </c>
    </row>
    <row r="463" ht="15.75" customHeight="1" spans="1:25">
      <c r="A463" s="234">
        <v>8175</v>
      </c>
      <c r="B463" s="208" t="s">
        <v>707</v>
      </c>
      <c r="C463" s="207" t="s">
        <v>25</v>
      </c>
      <c r="D463" s="209" t="s">
        <v>488</v>
      </c>
      <c r="E463" s="210" t="s">
        <v>32</v>
      </c>
      <c r="F463" s="235" t="s">
        <v>212</v>
      </c>
      <c r="G463" s="283">
        <v>40220</v>
      </c>
      <c r="H463" s="237">
        <v>43395</v>
      </c>
      <c r="L463" s="244"/>
      <c r="M463" s="245"/>
      <c r="N463" s="244"/>
      <c r="P463" s="246">
        <f t="shared" si="150"/>
        <v>0</v>
      </c>
      <c r="Q463" s="246">
        <f t="shared" si="151"/>
        <v>0</v>
      </c>
      <c r="R463" s="210">
        <v>436</v>
      </c>
      <c r="S463" s="220">
        <f t="shared" si="152"/>
        <v>330</v>
      </c>
      <c r="T463" s="113">
        <f t="shared" si="153"/>
        <v>0</v>
      </c>
      <c r="U463" s="113">
        <f t="shared" si="154"/>
        <v>0</v>
      </c>
      <c r="V463" s="113">
        <f t="shared" si="155"/>
        <v>0</v>
      </c>
      <c r="W463" s="113">
        <f t="shared" si="156"/>
        <v>0</v>
      </c>
      <c r="X463" s="118">
        <v>2010</v>
      </c>
      <c r="Y463" s="18" t="s">
        <v>66</v>
      </c>
    </row>
    <row r="464" ht="15.75" customHeight="1" spans="1:25">
      <c r="A464" s="234">
        <v>8177</v>
      </c>
      <c r="B464" s="208" t="s">
        <v>708</v>
      </c>
      <c r="C464" s="207" t="s">
        <v>25</v>
      </c>
      <c r="D464" s="209" t="s">
        <v>488</v>
      </c>
      <c r="E464" s="210" t="s">
        <v>32</v>
      </c>
      <c r="F464" s="235" t="s">
        <v>212</v>
      </c>
      <c r="G464" s="283">
        <v>40515</v>
      </c>
      <c r="H464" s="237">
        <v>43396</v>
      </c>
      <c r="L464" s="244"/>
      <c r="M464" s="245"/>
      <c r="N464" s="244"/>
      <c r="P464" s="246">
        <f t="shared" si="150"/>
        <v>0</v>
      </c>
      <c r="Q464" s="246">
        <f t="shared" si="151"/>
        <v>0</v>
      </c>
      <c r="R464" s="210">
        <v>435</v>
      </c>
      <c r="S464" s="220">
        <f t="shared" si="152"/>
        <v>330</v>
      </c>
      <c r="T464" s="113">
        <f t="shared" si="153"/>
        <v>0</v>
      </c>
      <c r="U464" s="113">
        <f t="shared" si="154"/>
        <v>0</v>
      </c>
      <c r="V464" s="113">
        <f t="shared" si="155"/>
        <v>0</v>
      </c>
      <c r="W464" s="113">
        <f t="shared" si="156"/>
        <v>0</v>
      </c>
      <c r="X464" s="118">
        <v>2010</v>
      </c>
      <c r="Y464" s="18" t="s">
        <v>66</v>
      </c>
    </row>
    <row r="465" ht="15.75" customHeight="1" spans="1:25">
      <c r="A465" s="234">
        <v>8180</v>
      </c>
      <c r="B465" s="208" t="s">
        <v>709</v>
      </c>
      <c r="C465" s="207" t="s">
        <v>25</v>
      </c>
      <c r="D465" s="209" t="s">
        <v>488</v>
      </c>
      <c r="E465" s="210" t="s">
        <v>32</v>
      </c>
      <c r="F465" s="235" t="s">
        <v>212</v>
      </c>
      <c r="G465" s="283">
        <v>41974</v>
      </c>
      <c r="H465" s="237">
        <v>43395</v>
      </c>
      <c r="L465" s="244"/>
      <c r="M465" s="245"/>
      <c r="N465" s="244"/>
      <c r="P465" s="246">
        <f t="shared" si="150"/>
        <v>0</v>
      </c>
      <c r="Q465" s="246">
        <f t="shared" si="151"/>
        <v>0</v>
      </c>
      <c r="R465" s="210">
        <v>436</v>
      </c>
      <c r="S465" s="220">
        <f t="shared" si="152"/>
        <v>330</v>
      </c>
      <c r="T465" s="113">
        <f t="shared" si="153"/>
        <v>0</v>
      </c>
      <c r="U465" s="113">
        <f t="shared" si="154"/>
        <v>0</v>
      </c>
      <c r="V465" s="113">
        <f t="shared" si="155"/>
        <v>0</v>
      </c>
      <c r="W465" s="113">
        <f t="shared" si="156"/>
        <v>0</v>
      </c>
      <c r="X465" s="118">
        <v>2014</v>
      </c>
      <c r="Y465" s="18" t="s">
        <v>66</v>
      </c>
    </row>
    <row r="466" ht="15.75" customHeight="1" spans="1:25">
      <c r="A466" s="234">
        <v>8181</v>
      </c>
      <c r="B466" s="208" t="s">
        <v>710</v>
      </c>
      <c r="C466" s="207" t="s">
        <v>25</v>
      </c>
      <c r="D466" s="209" t="s">
        <v>488</v>
      </c>
      <c r="E466" s="210" t="s">
        <v>32</v>
      </c>
      <c r="F466" s="235" t="s">
        <v>212</v>
      </c>
      <c r="G466" s="283">
        <v>39203</v>
      </c>
      <c r="H466" s="237">
        <v>43395</v>
      </c>
      <c r="L466" s="244"/>
      <c r="M466" s="245"/>
      <c r="N466" s="244"/>
      <c r="P466" s="246">
        <f t="shared" si="150"/>
        <v>0</v>
      </c>
      <c r="Q466" s="246">
        <f t="shared" si="151"/>
        <v>0</v>
      </c>
      <c r="R466" s="210">
        <v>436</v>
      </c>
      <c r="S466" s="220">
        <f t="shared" si="152"/>
        <v>330</v>
      </c>
      <c r="T466" s="113">
        <f t="shared" si="153"/>
        <v>0</v>
      </c>
      <c r="U466" s="113">
        <f t="shared" si="154"/>
        <v>0</v>
      </c>
      <c r="V466" s="113">
        <f t="shared" si="155"/>
        <v>0</v>
      </c>
      <c r="W466" s="113">
        <f t="shared" si="156"/>
        <v>0</v>
      </c>
      <c r="X466" s="118">
        <v>2007</v>
      </c>
      <c r="Y466" s="18" t="s">
        <v>66</v>
      </c>
    </row>
    <row r="467" ht="15.75" customHeight="1" spans="1:25">
      <c r="A467" s="234">
        <v>8182</v>
      </c>
      <c r="B467" s="208" t="s">
        <v>711</v>
      </c>
      <c r="C467" s="207" t="s">
        <v>25</v>
      </c>
      <c r="D467" s="209" t="s">
        <v>488</v>
      </c>
      <c r="E467" s="210" t="s">
        <v>32</v>
      </c>
      <c r="F467" s="235" t="s">
        <v>212</v>
      </c>
      <c r="G467" s="283">
        <v>40019</v>
      </c>
      <c r="H467" s="237">
        <v>43395</v>
      </c>
      <c r="L467" s="244"/>
      <c r="M467" s="245"/>
      <c r="N467" s="244"/>
      <c r="P467" s="246">
        <f t="shared" si="150"/>
        <v>0</v>
      </c>
      <c r="Q467" s="246">
        <f t="shared" si="151"/>
        <v>0</v>
      </c>
      <c r="R467" s="210">
        <v>436</v>
      </c>
      <c r="S467" s="220">
        <f t="shared" si="152"/>
        <v>330</v>
      </c>
      <c r="T467" s="113">
        <f t="shared" si="153"/>
        <v>0</v>
      </c>
      <c r="U467" s="113">
        <f t="shared" si="154"/>
        <v>0</v>
      </c>
      <c r="V467" s="113">
        <f t="shared" si="155"/>
        <v>0</v>
      </c>
      <c r="W467" s="113">
        <f t="shared" si="156"/>
        <v>0</v>
      </c>
      <c r="X467" s="118">
        <v>2009</v>
      </c>
      <c r="Y467" s="18" t="s">
        <v>66</v>
      </c>
    </row>
    <row r="468" ht="15.75" customHeight="1" spans="1:25">
      <c r="A468" s="234">
        <v>8184</v>
      </c>
      <c r="B468" s="208" t="s">
        <v>712</v>
      </c>
      <c r="C468" s="207" t="s">
        <v>25</v>
      </c>
      <c r="D468" s="209" t="s">
        <v>488</v>
      </c>
      <c r="E468" s="210" t="s">
        <v>32</v>
      </c>
      <c r="F468" s="235" t="s">
        <v>212</v>
      </c>
      <c r="G468" s="283">
        <v>41662</v>
      </c>
      <c r="H468" s="237">
        <v>43396</v>
      </c>
      <c r="L468" s="244"/>
      <c r="M468" s="245"/>
      <c r="N468" s="244"/>
      <c r="P468" s="246">
        <f t="shared" si="150"/>
        <v>0</v>
      </c>
      <c r="Q468" s="246">
        <f t="shared" si="151"/>
        <v>0</v>
      </c>
      <c r="R468" s="210">
        <v>435</v>
      </c>
      <c r="S468" s="220">
        <f t="shared" si="152"/>
        <v>330</v>
      </c>
      <c r="T468" s="113">
        <f t="shared" si="153"/>
        <v>0</v>
      </c>
      <c r="U468" s="113">
        <f t="shared" si="154"/>
        <v>0</v>
      </c>
      <c r="V468" s="113">
        <f t="shared" si="155"/>
        <v>0</v>
      </c>
      <c r="W468" s="113">
        <f t="shared" si="156"/>
        <v>0</v>
      </c>
      <c r="X468" s="118">
        <v>2014</v>
      </c>
      <c r="Y468" s="18" t="s">
        <v>66</v>
      </c>
    </row>
    <row r="469" ht="15.75" customHeight="1" spans="1:25">
      <c r="A469" s="234">
        <v>8185</v>
      </c>
      <c r="B469" s="208" t="s">
        <v>713</v>
      </c>
      <c r="C469" s="207" t="s">
        <v>25</v>
      </c>
      <c r="D469" s="209" t="s">
        <v>488</v>
      </c>
      <c r="E469" s="210" t="s">
        <v>32</v>
      </c>
      <c r="F469" s="235" t="s">
        <v>212</v>
      </c>
      <c r="G469" s="283">
        <v>41312</v>
      </c>
      <c r="H469" s="237">
        <v>43396</v>
      </c>
      <c r="L469" s="244"/>
      <c r="M469" s="245"/>
      <c r="N469" s="244"/>
      <c r="P469" s="246">
        <f t="shared" si="150"/>
        <v>0</v>
      </c>
      <c r="Q469" s="246">
        <f t="shared" si="151"/>
        <v>0</v>
      </c>
      <c r="R469" s="210">
        <v>435</v>
      </c>
      <c r="S469" s="220">
        <f t="shared" si="152"/>
        <v>330</v>
      </c>
      <c r="T469" s="113">
        <f t="shared" si="153"/>
        <v>0</v>
      </c>
      <c r="U469" s="113">
        <f t="shared" si="154"/>
        <v>0</v>
      </c>
      <c r="V469" s="113">
        <f t="shared" si="155"/>
        <v>0</v>
      </c>
      <c r="W469" s="113">
        <f t="shared" si="156"/>
        <v>0</v>
      </c>
      <c r="X469" s="118">
        <v>2013</v>
      </c>
      <c r="Y469" s="18" t="s">
        <v>66</v>
      </c>
    </row>
    <row r="470" ht="15.75" customHeight="1" spans="1:25">
      <c r="A470" s="234">
        <v>8186</v>
      </c>
      <c r="B470" s="208" t="s">
        <v>714</v>
      </c>
      <c r="C470" s="207" t="s">
        <v>25</v>
      </c>
      <c r="D470" s="209" t="s">
        <v>488</v>
      </c>
      <c r="E470" s="210" t="s">
        <v>32</v>
      </c>
      <c r="F470" s="235" t="s">
        <v>212</v>
      </c>
      <c r="G470" s="283">
        <v>42088</v>
      </c>
      <c r="H470" s="237">
        <v>43396</v>
      </c>
      <c r="L470" s="244"/>
      <c r="M470" s="245"/>
      <c r="N470" s="244"/>
      <c r="P470" s="246">
        <f t="shared" si="150"/>
        <v>0</v>
      </c>
      <c r="Q470" s="246">
        <f t="shared" si="151"/>
        <v>0</v>
      </c>
      <c r="R470" s="210">
        <v>435</v>
      </c>
      <c r="S470" s="220">
        <f t="shared" si="152"/>
        <v>330</v>
      </c>
      <c r="T470" s="113">
        <f t="shared" si="153"/>
        <v>0</v>
      </c>
      <c r="U470" s="113">
        <f t="shared" si="154"/>
        <v>0</v>
      </c>
      <c r="V470" s="113">
        <f t="shared" si="155"/>
        <v>0</v>
      </c>
      <c r="W470" s="113">
        <f t="shared" si="156"/>
        <v>0</v>
      </c>
      <c r="X470" s="118">
        <v>2015</v>
      </c>
      <c r="Y470" s="18" t="s">
        <v>66</v>
      </c>
    </row>
    <row r="471" ht="15.75" customHeight="1" spans="1:25">
      <c r="A471" s="234">
        <v>8187</v>
      </c>
      <c r="B471" s="208" t="s">
        <v>715</v>
      </c>
      <c r="C471" s="207" t="s">
        <v>25</v>
      </c>
      <c r="D471" s="209" t="s">
        <v>488</v>
      </c>
      <c r="E471" s="210" t="s">
        <v>32</v>
      </c>
      <c r="F471" s="235" t="s">
        <v>212</v>
      </c>
      <c r="G471" s="283">
        <v>42196</v>
      </c>
      <c r="H471" s="237">
        <v>43396</v>
      </c>
      <c r="L471" s="244"/>
      <c r="M471" s="245"/>
      <c r="N471" s="244"/>
      <c r="P471" s="246">
        <f t="shared" si="150"/>
        <v>0</v>
      </c>
      <c r="Q471" s="246">
        <f t="shared" si="151"/>
        <v>0</v>
      </c>
      <c r="R471" s="210">
        <v>435</v>
      </c>
      <c r="S471" s="220">
        <f t="shared" si="152"/>
        <v>330</v>
      </c>
      <c r="T471" s="113">
        <f t="shared" si="153"/>
        <v>0</v>
      </c>
      <c r="U471" s="113">
        <f t="shared" si="154"/>
        <v>0</v>
      </c>
      <c r="V471" s="113">
        <f t="shared" si="155"/>
        <v>0</v>
      </c>
      <c r="W471" s="113">
        <f t="shared" si="156"/>
        <v>0</v>
      </c>
      <c r="X471" s="118">
        <v>2015</v>
      </c>
      <c r="Y471" s="18" t="s">
        <v>66</v>
      </c>
    </row>
    <row r="472" ht="15.75" customHeight="1" spans="1:25">
      <c r="A472" s="234">
        <v>8188</v>
      </c>
      <c r="B472" s="208" t="s">
        <v>716</v>
      </c>
      <c r="C472" s="207" t="s">
        <v>25</v>
      </c>
      <c r="D472" s="209" t="s">
        <v>488</v>
      </c>
      <c r="E472" s="210" t="s">
        <v>32</v>
      </c>
      <c r="F472" s="235" t="s">
        <v>212</v>
      </c>
      <c r="G472" s="283">
        <v>41418</v>
      </c>
      <c r="H472" s="237">
        <v>43396</v>
      </c>
      <c r="L472" s="244"/>
      <c r="M472" s="245"/>
      <c r="N472" s="244"/>
      <c r="P472" s="246">
        <f t="shared" si="150"/>
        <v>0</v>
      </c>
      <c r="Q472" s="246">
        <f t="shared" si="151"/>
        <v>0</v>
      </c>
      <c r="R472" s="210">
        <v>435</v>
      </c>
      <c r="S472" s="220">
        <f t="shared" si="152"/>
        <v>330</v>
      </c>
      <c r="T472" s="113">
        <f t="shared" si="153"/>
        <v>0</v>
      </c>
      <c r="U472" s="113">
        <f t="shared" si="154"/>
        <v>0</v>
      </c>
      <c r="V472" s="113">
        <f t="shared" si="155"/>
        <v>0</v>
      </c>
      <c r="W472" s="113">
        <f t="shared" si="156"/>
        <v>0</v>
      </c>
      <c r="X472" s="118">
        <v>2013</v>
      </c>
      <c r="Y472" s="18" t="s">
        <v>66</v>
      </c>
    </row>
    <row r="473" ht="15.75" customHeight="1" spans="1:25">
      <c r="A473" s="234">
        <v>8189</v>
      </c>
      <c r="B473" s="208" t="s">
        <v>717</v>
      </c>
      <c r="C473" s="207" t="s">
        <v>25</v>
      </c>
      <c r="D473" s="209" t="s">
        <v>488</v>
      </c>
      <c r="E473" s="210" t="s">
        <v>32</v>
      </c>
      <c r="F473" s="235" t="s">
        <v>212</v>
      </c>
      <c r="G473" s="283">
        <v>41889</v>
      </c>
      <c r="H473" s="237">
        <v>43396</v>
      </c>
      <c r="L473" s="244"/>
      <c r="M473" s="245"/>
      <c r="N473" s="244"/>
      <c r="P473" s="246">
        <f t="shared" si="150"/>
        <v>0</v>
      </c>
      <c r="Q473" s="246">
        <f t="shared" si="151"/>
        <v>0</v>
      </c>
      <c r="R473" s="210">
        <v>435</v>
      </c>
      <c r="S473" s="220">
        <f t="shared" si="152"/>
        <v>330</v>
      </c>
      <c r="T473" s="113">
        <f t="shared" si="153"/>
        <v>0</v>
      </c>
      <c r="U473" s="113">
        <f t="shared" si="154"/>
        <v>0</v>
      </c>
      <c r="V473" s="113">
        <f t="shared" si="155"/>
        <v>0</v>
      </c>
      <c r="W473" s="113">
        <f t="shared" si="156"/>
        <v>0</v>
      </c>
      <c r="X473" s="118">
        <v>2014</v>
      </c>
      <c r="Y473" s="18" t="s">
        <v>66</v>
      </c>
    </row>
    <row r="474" ht="15.75" customHeight="1" spans="1:25">
      <c r="A474" s="234">
        <v>8191</v>
      </c>
      <c r="B474" s="208" t="s">
        <v>718</v>
      </c>
      <c r="C474" s="207" t="s">
        <v>25</v>
      </c>
      <c r="D474" s="209" t="s">
        <v>488</v>
      </c>
      <c r="E474" s="210" t="s">
        <v>32</v>
      </c>
      <c r="F474" s="235" t="s">
        <v>212</v>
      </c>
      <c r="G474" s="283">
        <v>40930</v>
      </c>
      <c r="H474" s="237">
        <v>43396</v>
      </c>
      <c r="L474" s="244"/>
      <c r="M474" s="245"/>
      <c r="N474" s="244"/>
      <c r="P474" s="246">
        <f t="shared" si="150"/>
        <v>0</v>
      </c>
      <c r="Q474" s="246">
        <f t="shared" si="151"/>
        <v>0</v>
      </c>
      <c r="R474" s="210">
        <v>435</v>
      </c>
      <c r="S474" s="220">
        <f t="shared" si="152"/>
        <v>330</v>
      </c>
      <c r="T474" s="113">
        <f t="shared" si="153"/>
        <v>0</v>
      </c>
      <c r="U474" s="113">
        <f t="shared" si="154"/>
        <v>0</v>
      </c>
      <c r="V474" s="113">
        <f t="shared" si="155"/>
        <v>0</v>
      </c>
      <c r="W474" s="113">
        <f t="shared" si="156"/>
        <v>0</v>
      </c>
      <c r="X474" s="118">
        <v>2012</v>
      </c>
      <c r="Y474" s="18" t="s">
        <v>66</v>
      </c>
    </row>
    <row r="475" ht="15.75" customHeight="1" spans="1:25">
      <c r="A475" s="234">
        <v>8192</v>
      </c>
      <c r="B475" s="208" t="s">
        <v>719</v>
      </c>
      <c r="C475" s="207" t="s">
        <v>25</v>
      </c>
      <c r="D475" s="209" t="s">
        <v>488</v>
      </c>
      <c r="E475" s="210" t="s">
        <v>32</v>
      </c>
      <c r="F475" s="235" t="s">
        <v>212</v>
      </c>
      <c r="G475" s="283">
        <v>40920</v>
      </c>
      <c r="H475" s="237">
        <v>43395</v>
      </c>
      <c r="L475" s="244"/>
      <c r="M475" s="245"/>
      <c r="N475" s="244"/>
      <c r="P475" s="246">
        <f t="shared" si="150"/>
        <v>0</v>
      </c>
      <c r="Q475" s="246">
        <f t="shared" si="151"/>
        <v>0</v>
      </c>
      <c r="R475" s="210">
        <v>436</v>
      </c>
      <c r="S475" s="220">
        <f t="shared" si="152"/>
        <v>330</v>
      </c>
      <c r="T475" s="113">
        <f t="shared" si="153"/>
        <v>0</v>
      </c>
      <c r="U475" s="113">
        <f t="shared" si="154"/>
        <v>0</v>
      </c>
      <c r="V475" s="113">
        <f t="shared" si="155"/>
        <v>0</v>
      </c>
      <c r="W475" s="113">
        <f t="shared" si="156"/>
        <v>0</v>
      </c>
      <c r="X475" s="118">
        <v>2012</v>
      </c>
      <c r="Y475" s="18" t="s">
        <v>66</v>
      </c>
    </row>
    <row r="476" ht="15.75" customHeight="1" spans="1:25">
      <c r="A476" s="234">
        <v>8193</v>
      </c>
      <c r="B476" s="208" t="s">
        <v>720</v>
      </c>
      <c r="C476" s="207" t="s">
        <v>25</v>
      </c>
      <c r="D476" s="209" t="s">
        <v>488</v>
      </c>
      <c r="E476" s="210" t="s">
        <v>32</v>
      </c>
      <c r="F476" s="235" t="s">
        <v>212</v>
      </c>
      <c r="G476" s="283">
        <v>41654</v>
      </c>
      <c r="H476" s="237">
        <v>43395</v>
      </c>
      <c r="L476" s="244"/>
      <c r="M476" s="245"/>
      <c r="N476" s="244"/>
      <c r="P476" s="246">
        <f t="shared" si="150"/>
        <v>0</v>
      </c>
      <c r="Q476" s="246">
        <f t="shared" si="151"/>
        <v>0</v>
      </c>
      <c r="R476" s="210">
        <v>436</v>
      </c>
      <c r="S476" s="220">
        <f t="shared" si="152"/>
        <v>330</v>
      </c>
      <c r="T476" s="113">
        <f t="shared" si="153"/>
        <v>0</v>
      </c>
      <c r="U476" s="113">
        <f t="shared" si="154"/>
        <v>0</v>
      </c>
      <c r="V476" s="113">
        <f t="shared" si="155"/>
        <v>0</v>
      </c>
      <c r="W476" s="113">
        <f t="shared" si="156"/>
        <v>0</v>
      </c>
      <c r="X476" s="118">
        <v>2014</v>
      </c>
      <c r="Y476" s="18" t="s">
        <v>66</v>
      </c>
    </row>
    <row r="477" ht="15.75" customHeight="1" spans="1:25">
      <c r="A477" s="234">
        <v>8194</v>
      </c>
      <c r="B477" s="208" t="s">
        <v>721</v>
      </c>
      <c r="C477" s="207" t="s">
        <v>25</v>
      </c>
      <c r="D477" s="209" t="s">
        <v>488</v>
      </c>
      <c r="E477" s="210" t="s">
        <v>32</v>
      </c>
      <c r="F477" s="235" t="s">
        <v>212</v>
      </c>
      <c r="G477" s="283">
        <v>41179</v>
      </c>
      <c r="H477" s="237">
        <v>43395</v>
      </c>
      <c r="L477" s="244"/>
      <c r="M477" s="245"/>
      <c r="N477" s="244"/>
      <c r="P477" s="246">
        <f t="shared" si="150"/>
        <v>0</v>
      </c>
      <c r="Q477" s="246">
        <f t="shared" si="151"/>
        <v>0</v>
      </c>
      <c r="R477" s="210">
        <v>436</v>
      </c>
      <c r="S477" s="220">
        <f t="shared" si="152"/>
        <v>330</v>
      </c>
      <c r="T477" s="113">
        <f t="shared" si="153"/>
        <v>0</v>
      </c>
      <c r="U477" s="113">
        <f t="shared" si="154"/>
        <v>0</v>
      </c>
      <c r="V477" s="113">
        <f t="shared" si="155"/>
        <v>0</v>
      </c>
      <c r="W477" s="113">
        <f t="shared" si="156"/>
        <v>0</v>
      </c>
      <c r="X477" s="118">
        <v>2012</v>
      </c>
      <c r="Y477" s="18" t="s">
        <v>66</v>
      </c>
    </row>
    <row r="478" ht="15.75" customHeight="1" spans="1:25">
      <c r="A478" s="234">
        <v>8195</v>
      </c>
      <c r="B478" s="208" t="s">
        <v>722</v>
      </c>
      <c r="C478" s="207" t="s">
        <v>25</v>
      </c>
      <c r="D478" s="209" t="s">
        <v>488</v>
      </c>
      <c r="E478" s="210" t="s">
        <v>32</v>
      </c>
      <c r="F478" s="235" t="s">
        <v>212</v>
      </c>
      <c r="G478" s="283">
        <v>41179</v>
      </c>
      <c r="H478" s="237">
        <v>43396</v>
      </c>
      <c r="L478" s="244"/>
      <c r="M478" s="245"/>
      <c r="N478" s="244"/>
      <c r="P478" s="246">
        <f t="shared" si="150"/>
        <v>0</v>
      </c>
      <c r="Q478" s="246">
        <f t="shared" si="151"/>
        <v>0</v>
      </c>
      <c r="R478" s="210">
        <v>435</v>
      </c>
      <c r="S478" s="220">
        <f t="shared" si="152"/>
        <v>330</v>
      </c>
      <c r="T478" s="113">
        <f t="shared" si="153"/>
        <v>0</v>
      </c>
      <c r="U478" s="113">
        <f t="shared" si="154"/>
        <v>0</v>
      </c>
      <c r="V478" s="113">
        <f t="shared" si="155"/>
        <v>0</v>
      </c>
      <c r="W478" s="113">
        <f t="shared" si="156"/>
        <v>0</v>
      </c>
      <c r="X478" s="118">
        <v>2012</v>
      </c>
      <c r="Y478" s="18" t="s">
        <v>66</v>
      </c>
    </row>
    <row r="479" ht="15.75" customHeight="1" spans="1:25">
      <c r="A479" s="234">
        <v>8196</v>
      </c>
      <c r="B479" s="208" t="s">
        <v>723</v>
      </c>
      <c r="C479" s="207" t="s">
        <v>17</v>
      </c>
      <c r="D479" s="209" t="s">
        <v>64</v>
      </c>
      <c r="F479" s="235" t="s">
        <v>65</v>
      </c>
      <c r="G479" s="236">
        <v>43309</v>
      </c>
      <c r="H479" s="237">
        <v>43309</v>
      </c>
      <c r="L479" s="244"/>
      <c r="M479" s="245"/>
      <c r="N479" s="244"/>
      <c r="P479" s="246">
        <f t="shared" si="150"/>
        <v>0</v>
      </c>
      <c r="Q479" s="246">
        <f t="shared" si="151"/>
        <v>0</v>
      </c>
      <c r="R479" s="210">
        <v>522</v>
      </c>
      <c r="S479" s="220">
        <f t="shared" si="152"/>
        <v>330</v>
      </c>
      <c r="T479" s="113">
        <f t="shared" si="153"/>
        <v>0</v>
      </c>
      <c r="U479" s="113">
        <f t="shared" si="154"/>
        <v>0</v>
      </c>
      <c r="V479" s="113">
        <f t="shared" si="155"/>
        <v>0</v>
      </c>
      <c r="W479" s="113">
        <f t="shared" si="156"/>
        <v>0</v>
      </c>
      <c r="X479" s="118">
        <v>2018</v>
      </c>
      <c r="Y479" s="18" t="s">
        <v>84</v>
      </c>
    </row>
    <row r="480" ht="15.75" customHeight="1" spans="1:25">
      <c r="A480" s="234">
        <v>8197</v>
      </c>
      <c r="B480" s="208" t="s">
        <v>724</v>
      </c>
      <c r="C480" s="207" t="s">
        <v>33</v>
      </c>
      <c r="D480" s="209" t="s">
        <v>64</v>
      </c>
      <c r="F480" s="235" t="s">
        <v>65</v>
      </c>
      <c r="G480" s="236">
        <v>43323</v>
      </c>
      <c r="H480" s="237">
        <v>43323</v>
      </c>
      <c r="L480" s="244"/>
      <c r="M480" s="245"/>
      <c r="N480" s="244"/>
      <c r="P480" s="246">
        <f t="shared" si="150"/>
        <v>0</v>
      </c>
      <c r="Q480" s="246">
        <f t="shared" si="151"/>
        <v>0</v>
      </c>
      <c r="R480" s="210">
        <v>508</v>
      </c>
      <c r="S480" s="220">
        <f t="shared" si="152"/>
        <v>330</v>
      </c>
      <c r="T480" s="113">
        <f t="shared" si="153"/>
        <v>0</v>
      </c>
      <c r="U480" s="113">
        <f t="shared" si="154"/>
        <v>0</v>
      </c>
      <c r="V480" s="113">
        <f t="shared" si="155"/>
        <v>0</v>
      </c>
      <c r="W480" s="113">
        <f t="shared" si="156"/>
        <v>0</v>
      </c>
      <c r="X480" s="118">
        <v>2018</v>
      </c>
      <c r="Y480" s="18" t="s">
        <v>84</v>
      </c>
    </row>
    <row r="481" ht="15.75" customHeight="1" spans="1:25">
      <c r="A481" s="234">
        <v>8198</v>
      </c>
      <c r="B481" s="208" t="s">
        <v>725</v>
      </c>
      <c r="C481" s="207" t="s">
        <v>25</v>
      </c>
      <c r="D481" s="209" t="s">
        <v>64</v>
      </c>
      <c r="F481" s="235" t="s">
        <v>207</v>
      </c>
      <c r="G481" s="236">
        <v>43330</v>
      </c>
      <c r="H481" s="237">
        <v>43330</v>
      </c>
      <c r="L481" s="244"/>
      <c r="M481" s="245"/>
      <c r="N481" s="244"/>
      <c r="P481" s="246">
        <f t="shared" si="150"/>
        <v>0</v>
      </c>
      <c r="Q481" s="246">
        <f t="shared" si="151"/>
        <v>0</v>
      </c>
      <c r="R481" s="210">
        <v>501</v>
      </c>
      <c r="S481" s="220">
        <f t="shared" si="152"/>
        <v>330</v>
      </c>
      <c r="T481" s="113">
        <f t="shared" si="153"/>
        <v>0</v>
      </c>
      <c r="U481" s="113">
        <f t="shared" si="154"/>
        <v>0</v>
      </c>
      <c r="V481" s="113">
        <f t="shared" si="155"/>
        <v>0</v>
      </c>
      <c r="W481" s="113">
        <f t="shared" si="156"/>
        <v>0</v>
      </c>
      <c r="X481" s="118">
        <v>2018</v>
      </c>
      <c r="Y481" s="18" t="s">
        <v>84</v>
      </c>
    </row>
    <row r="482" ht="15.75" customHeight="1" spans="1:25">
      <c r="A482" s="234">
        <v>8199</v>
      </c>
      <c r="B482" s="208" t="s">
        <v>726</v>
      </c>
      <c r="C482" s="207" t="s">
        <v>25</v>
      </c>
      <c r="D482" s="209" t="s">
        <v>488</v>
      </c>
      <c r="E482" s="210" t="s">
        <v>32</v>
      </c>
      <c r="F482" s="235" t="s">
        <v>212</v>
      </c>
      <c r="G482" s="283">
        <v>41464</v>
      </c>
      <c r="H482" s="237">
        <v>43395</v>
      </c>
      <c r="L482" s="244"/>
      <c r="M482" s="245"/>
      <c r="N482" s="244"/>
      <c r="P482" s="246">
        <f t="shared" si="150"/>
        <v>0</v>
      </c>
      <c r="Q482" s="246">
        <f t="shared" si="151"/>
        <v>0</v>
      </c>
      <c r="R482" s="210">
        <v>436</v>
      </c>
      <c r="S482" s="220">
        <f t="shared" si="152"/>
        <v>330</v>
      </c>
      <c r="T482" s="113">
        <f t="shared" si="153"/>
        <v>0</v>
      </c>
      <c r="U482" s="113">
        <f t="shared" si="154"/>
        <v>0</v>
      </c>
      <c r="V482" s="113">
        <f t="shared" si="155"/>
        <v>0</v>
      </c>
      <c r="W482" s="113">
        <f t="shared" si="156"/>
        <v>0</v>
      </c>
      <c r="X482" s="118">
        <v>2013</v>
      </c>
      <c r="Y482" s="18" t="s">
        <v>66</v>
      </c>
    </row>
    <row r="483" ht="15.75" customHeight="1" spans="1:25">
      <c r="A483" s="234">
        <v>8200</v>
      </c>
      <c r="B483" s="208" t="s">
        <v>727</v>
      </c>
      <c r="C483" s="207" t="s">
        <v>25</v>
      </c>
      <c r="D483" s="209" t="s">
        <v>488</v>
      </c>
      <c r="E483" s="210" t="s">
        <v>32</v>
      </c>
      <c r="F483" s="235" t="s">
        <v>212</v>
      </c>
      <c r="G483" s="283">
        <v>42014</v>
      </c>
      <c r="H483" s="237">
        <v>43395</v>
      </c>
      <c r="L483" s="244"/>
      <c r="M483" s="245"/>
      <c r="N483" s="244"/>
      <c r="P483" s="246">
        <f t="shared" si="150"/>
        <v>0</v>
      </c>
      <c r="Q483" s="246">
        <f t="shared" si="151"/>
        <v>0</v>
      </c>
      <c r="R483" s="210">
        <v>436</v>
      </c>
      <c r="S483" s="220">
        <f t="shared" si="152"/>
        <v>330</v>
      </c>
      <c r="T483" s="113">
        <f t="shared" si="153"/>
        <v>0</v>
      </c>
      <c r="U483" s="113">
        <f t="shared" si="154"/>
        <v>0</v>
      </c>
      <c r="V483" s="113">
        <f t="shared" si="155"/>
        <v>0</v>
      </c>
      <c r="W483" s="113">
        <f t="shared" si="156"/>
        <v>0</v>
      </c>
      <c r="X483" s="118">
        <v>2015</v>
      </c>
      <c r="Y483" s="18" t="s">
        <v>66</v>
      </c>
    </row>
    <row r="484" ht="15.75" customHeight="1" spans="1:25">
      <c r="A484" s="234">
        <v>8201</v>
      </c>
      <c r="B484" s="208" t="s">
        <v>728</v>
      </c>
      <c r="C484" s="207" t="s">
        <v>25</v>
      </c>
      <c r="D484" s="209" t="s">
        <v>488</v>
      </c>
      <c r="E484" s="210" t="s">
        <v>32</v>
      </c>
      <c r="F484" s="235" t="s">
        <v>212</v>
      </c>
      <c r="G484" s="283">
        <v>42033</v>
      </c>
      <c r="H484" s="237">
        <v>43395</v>
      </c>
      <c r="L484" s="244"/>
      <c r="M484" s="245"/>
      <c r="N484" s="244"/>
      <c r="P484" s="246">
        <f t="shared" si="150"/>
        <v>0</v>
      </c>
      <c r="Q484" s="246">
        <f t="shared" si="151"/>
        <v>0</v>
      </c>
      <c r="R484" s="210">
        <v>436</v>
      </c>
      <c r="S484" s="220">
        <f t="shared" si="152"/>
        <v>330</v>
      </c>
      <c r="T484" s="113">
        <f t="shared" si="153"/>
        <v>0</v>
      </c>
      <c r="U484" s="113">
        <f t="shared" si="154"/>
        <v>0</v>
      </c>
      <c r="V484" s="113">
        <f t="shared" si="155"/>
        <v>0</v>
      </c>
      <c r="W484" s="113">
        <f t="shared" si="156"/>
        <v>0</v>
      </c>
      <c r="X484" s="118">
        <v>2015</v>
      </c>
      <c r="Y484" s="18" t="s">
        <v>66</v>
      </c>
    </row>
    <row r="485" ht="15.75" customHeight="1" spans="1:25">
      <c r="A485" s="234">
        <v>8203</v>
      </c>
      <c r="B485" s="208" t="s">
        <v>729</v>
      </c>
      <c r="C485" s="207" t="s">
        <v>25</v>
      </c>
      <c r="D485" s="209" t="s">
        <v>488</v>
      </c>
      <c r="E485" s="210" t="s">
        <v>32</v>
      </c>
      <c r="F485" s="235" t="s">
        <v>212</v>
      </c>
      <c r="G485" s="283">
        <v>41111</v>
      </c>
      <c r="H485" s="237">
        <v>43396</v>
      </c>
      <c r="L485" s="244"/>
      <c r="M485" s="245"/>
      <c r="N485" s="244"/>
      <c r="P485" s="246">
        <f t="shared" si="150"/>
        <v>0</v>
      </c>
      <c r="Q485" s="246">
        <f t="shared" si="151"/>
        <v>0</v>
      </c>
      <c r="R485" s="210">
        <v>435</v>
      </c>
      <c r="S485" s="220">
        <f t="shared" si="152"/>
        <v>330</v>
      </c>
      <c r="T485" s="113">
        <f t="shared" si="153"/>
        <v>0</v>
      </c>
      <c r="U485" s="113">
        <f t="shared" si="154"/>
        <v>0</v>
      </c>
      <c r="V485" s="113">
        <f t="shared" si="155"/>
        <v>0</v>
      </c>
      <c r="W485" s="113">
        <f t="shared" si="156"/>
        <v>0</v>
      </c>
      <c r="X485" s="118">
        <v>2012</v>
      </c>
      <c r="Y485" s="18" t="s">
        <v>66</v>
      </c>
    </row>
    <row r="486" ht="15.75" customHeight="1" spans="1:25">
      <c r="A486" s="234">
        <v>8204</v>
      </c>
      <c r="B486" s="208" t="s">
        <v>730</v>
      </c>
      <c r="C486" s="207" t="s">
        <v>25</v>
      </c>
      <c r="D486" s="209" t="s">
        <v>488</v>
      </c>
      <c r="E486" s="210" t="s">
        <v>32</v>
      </c>
      <c r="F486" s="235" t="s">
        <v>212</v>
      </c>
      <c r="G486" s="283">
        <v>41105</v>
      </c>
      <c r="H486" s="237">
        <v>43396</v>
      </c>
      <c r="L486" s="244"/>
      <c r="M486" s="245"/>
      <c r="N486" s="244"/>
      <c r="P486" s="246">
        <f t="shared" si="150"/>
        <v>0</v>
      </c>
      <c r="Q486" s="246">
        <f t="shared" si="151"/>
        <v>0</v>
      </c>
      <c r="R486" s="210">
        <v>435</v>
      </c>
      <c r="S486" s="220">
        <f t="shared" si="152"/>
        <v>330</v>
      </c>
      <c r="T486" s="113">
        <f t="shared" si="153"/>
        <v>0</v>
      </c>
      <c r="U486" s="113">
        <f t="shared" si="154"/>
        <v>0</v>
      </c>
      <c r="V486" s="113">
        <f t="shared" si="155"/>
        <v>0</v>
      </c>
      <c r="W486" s="113">
        <f t="shared" si="156"/>
        <v>0</v>
      </c>
      <c r="X486" s="118">
        <v>2012</v>
      </c>
      <c r="Y486" s="18" t="s">
        <v>66</v>
      </c>
    </row>
    <row r="487" ht="15.75" customHeight="1" spans="1:25">
      <c r="A487" s="234">
        <v>8205</v>
      </c>
      <c r="B487" s="208" t="s">
        <v>731</v>
      </c>
      <c r="C487" s="207" t="s">
        <v>25</v>
      </c>
      <c r="D487" s="209" t="s">
        <v>488</v>
      </c>
      <c r="E487" s="210" t="s">
        <v>32</v>
      </c>
      <c r="F487" s="235" t="s">
        <v>212</v>
      </c>
      <c r="G487" s="283">
        <v>41354</v>
      </c>
      <c r="H487" s="237">
        <v>43395</v>
      </c>
      <c r="L487" s="244"/>
      <c r="M487" s="245"/>
      <c r="N487" s="244"/>
      <c r="P487" s="246">
        <f t="shared" si="150"/>
        <v>0</v>
      </c>
      <c r="Q487" s="246">
        <f t="shared" si="151"/>
        <v>0</v>
      </c>
      <c r="R487" s="210">
        <v>436</v>
      </c>
      <c r="S487" s="220">
        <f t="shared" si="152"/>
        <v>330</v>
      </c>
      <c r="T487" s="113">
        <f t="shared" si="153"/>
        <v>0</v>
      </c>
      <c r="U487" s="113">
        <f t="shared" si="154"/>
        <v>0</v>
      </c>
      <c r="V487" s="113">
        <f t="shared" si="155"/>
        <v>0</v>
      </c>
      <c r="W487" s="113">
        <f t="shared" si="156"/>
        <v>0</v>
      </c>
      <c r="X487" s="118">
        <v>2013</v>
      </c>
      <c r="Y487" s="18" t="s">
        <v>66</v>
      </c>
    </row>
    <row r="488" ht="15.75" customHeight="1" spans="1:25">
      <c r="A488" s="234">
        <v>8206</v>
      </c>
      <c r="B488" s="208" t="s">
        <v>732</v>
      </c>
      <c r="C488" s="207" t="s">
        <v>25</v>
      </c>
      <c r="D488" s="209" t="s">
        <v>488</v>
      </c>
      <c r="E488" s="210" t="s">
        <v>32</v>
      </c>
      <c r="F488" s="235" t="s">
        <v>212</v>
      </c>
      <c r="G488" s="283">
        <v>41462</v>
      </c>
      <c r="H488" s="237">
        <v>43395</v>
      </c>
      <c r="L488" s="244"/>
      <c r="M488" s="245"/>
      <c r="N488" s="244"/>
      <c r="P488" s="246">
        <f t="shared" si="150"/>
        <v>0</v>
      </c>
      <c r="Q488" s="246">
        <f t="shared" si="151"/>
        <v>0</v>
      </c>
      <c r="R488" s="210">
        <v>436</v>
      </c>
      <c r="S488" s="220">
        <f t="shared" si="152"/>
        <v>330</v>
      </c>
      <c r="T488" s="113">
        <f t="shared" si="153"/>
        <v>0</v>
      </c>
      <c r="U488" s="113">
        <f t="shared" si="154"/>
        <v>0</v>
      </c>
      <c r="V488" s="113">
        <f t="shared" si="155"/>
        <v>0</v>
      </c>
      <c r="W488" s="113">
        <f t="shared" si="156"/>
        <v>0</v>
      </c>
      <c r="X488" s="118">
        <v>2013</v>
      </c>
      <c r="Y488" s="18" t="s">
        <v>66</v>
      </c>
    </row>
    <row r="489" ht="15.75" customHeight="1" spans="1:25">
      <c r="A489" s="234">
        <v>8207</v>
      </c>
      <c r="B489" s="208" t="s">
        <v>733</v>
      </c>
      <c r="C489" s="207" t="s">
        <v>25</v>
      </c>
      <c r="D489" s="209" t="s">
        <v>488</v>
      </c>
      <c r="E489" s="210" t="s">
        <v>32</v>
      </c>
      <c r="F489" s="235" t="s">
        <v>212</v>
      </c>
      <c r="G489" s="283">
        <v>41457</v>
      </c>
      <c r="H489" s="237">
        <v>43395</v>
      </c>
      <c r="L489" s="244"/>
      <c r="M489" s="245"/>
      <c r="N489" s="244"/>
      <c r="P489" s="246">
        <f t="shared" si="150"/>
        <v>0</v>
      </c>
      <c r="Q489" s="246">
        <f t="shared" si="151"/>
        <v>0</v>
      </c>
      <c r="R489" s="210">
        <v>436</v>
      </c>
      <c r="S489" s="220">
        <f t="shared" si="152"/>
        <v>330</v>
      </c>
      <c r="T489" s="113">
        <f t="shared" si="153"/>
        <v>0</v>
      </c>
      <c r="U489" s="113">
        <f t="shared" si="154"/>
        <v>0</v>
      </c>
      <c r="V489" s="113">
        <f t="shared" si="155"/>
        <v>0</v>
      </c>
      <c r="W489" s="113">
        <f t="shared" si="156"/>
        <v>0</v>
      </c>
      <c r="X489" s="118">
        <v>2013</v>
      </c>
      <c r="Y489" s="18" t="s">
        <v>66</v>
      </c>
    </row>
    <row r="490" ht="15.75" customHeight="1" spans="1:25">
      <c r="A490" s="234">
        <v>8208</v>
      </c>
      <c r="B490" s="208" t="s">
        <v>734</v>
      </c>
      <c r="C490" s="207" t="s">
        <v>25</v>
      </c>
      <c r="D490" s="209" t="s">
        <v>488</v>
      </c>
      <c r="E490" s="210" t="s">
        <v>32</v>
      </c>
      <c r="F490" s="235" t="s">
        <v>212</v>
      </c>
      <c r="G490" s="283">
        <v>41663</v>
      </c>
      <c r="H490" s="237">
        <v>43395</v>
      </c>
      <c r="L490" s="244"/>
      <c r="M490" s="245"/>
      <c r="N490" s="244"/>
      <c r="P490" s="246">
        <f t="shared" si="150"/>
        <v>0</v>
      </c>
      <c r="Q490" s="246">
        <f t="shared" si="151"/>
        <v>0</v>
      </c>
      <c r="R490" s="210">
        <v>436</v>
      </c>
      <c r="S490" s="220">
        <f t="shared" si="152"/>
        <v>330</v>
      </c>
      <c r="T490" s="113">
        <f t="shared" si="153"/>
        <v>0</v>
      </c>
      <c r="U490" s="113">
        <f t="shared" si="154"/>
        <v>0</v>
      </c>
      <c r="V490" s="113">
        <f t="shared" si="155"/>
        <v>0</v>
      </c>
      <c r="W490" s="113">
        <f t="shared" si="156"/>
        <v>0</v>
      </c>
      <c r="X490" s="118">
        <v>2014</v>
      </c>
      <c r="Y490" s="18" t="s">
        <v>66</v>
      </c>
    </row>
    <row r="491" ht="15.75" customHeight="1" spans="1:25">
      <c r="A491" s="234">
        <v>8210</v>
      </c>
      <c r="B491" s="208" t="s">
        <v>735</v>
      </c>
      <c r="C491" s="207" t="s">
        <v>25</v>
      </c>
      <c r="D491" s="209" t="s">
        <v>488</v>
      </c>
      <c r="E491" s="210" t="s">
        <v>32</v>
      </c>
      <c r="F491" s="235" t="s">
        <v>212</v>
      </c>
      <c r="G491" s="283">
        <v>42001</v>
      </c>
      <c r="H491" s="237">
        <v>43396</v>
      </c>
      <c r="L491" s="244"/>
      <c r="M491" s="245"/>
      <c r="N491" s="244"/>
      <c r="P491" s="246">
        <f t="shared" si="150"/>
        <v>0</v>
      </c>
      <c r="Q491" s="246">
        <f t="shared" si="151"/>
        <v>0</v>
      </c>
      <c r="R491" s="210">
        <v>435</v>
      </c>
      <c r="S491" s="220">
        <f t="shared" si="152"/>
        <v>330</v>
      </c>
      <c r="T491" s="113">
        <f t="shared" si="153"/>
        <v>0</v>
      </c>
      <c r="U491" s="113">
        <f t="shared" si="154"/>
        <v>0</v>
      </c>
      <c r="V491" s="113">
        <f t="shared" si="155"/>
        <v>0</v>
      </c>
      <c r="W491" s="113">
        <f t="shared" si="156"/>
        <v>0</v>
      </c>
      <c r="X491" s="118">
        <v>2014</v>
      </c>
      <c r="Y491" s="18" t="s">
        <v>66</v>
      </c>
    </row>
    <row r="492" ht="15.75" customHeight="1" spans="1:25">
      <c r="A492" s="234">
        <v>8211</v>
      </c>
      <c r="B492" s="208" t="s">
        <v>736</v>
      </c>
      <c r="C492" s="207" t="s">
        <v>25</v>
      </c>
      <c r="D492" s="209" t="s">
        <v>488</v>
      </c>
      <c r="E492" s="210" t="s">
        <v>32</v>
      </c>
      <c r="F492" s="235" t="s">
        <v>212</v>
      </c>
      <c r="G492" s="283">
        <v>42210</v>
      </c>
      <c r="H492" s="237">
        <v>43396</v>
      </c>
      <c r="L492" s="244"/>
      <c r="M492" s="245"/>
      <c r="N492" s="244"/>
      <c r="P492" s="246">
        <f t="shared" si="150"/>
        <v>0</v>
      </c>
      <c r="Q492" s="246">
        <f t="shared" si="151"/>
        <v>0</v>
      </c>
      <c r="R492" s="210">
        <v>435</v>
      </c>
      <c r="S492" s="220">
        <f t="shared" si="152"/>
        <v>330</v>
      </c>
      <c r="T492" s="113">
        <f t="shared" si="153"/>
        <v>0</v>
      </c>
      <c r="U492" s="113">
        <f t="shared" si="154"/>
        <v>0</v>
      </c>
      <c r="V492" s="113">
        <f t="shared" si="155"/>
        <v>0</v>
      </c>
      <c r="W492" s="113">
        <f t="shared" si="156"/>
        <v>0</v>
      </c>
      <c r="X492" s="118">
        <v>2015</v>
      </c>
      <c r="Y492" s="18" t="s">
        <v>66</v>
      </c>
    </row>
    <row r="493" ht="15.75" customHeight="1" spans="1:25">
      <c r="A493" s="234">
        <v>8214</v>
      </c>
      <c r="B493" s="208" t="s">
        <v>737</v>
      </c>
      <c r="C493" s="207" t="s">
        <v>25</v>
      </c>
      <c r="D493" s="209" t="s">
        <v>488</v>
      </c>
      <c r="E493" s="210" t="s">
        <v>32</v>
      </c>
      <c r="F493" s="235" t="s">
        <v>212</v>
      </c>
      <c r="G493" s="283">
        <v>41779</v>
      </c>
      <c r="H493" s="237">
        <v>43396</v>
      </c>
      <c r="L493" s="244"/>
      <c r="M493" s="245"/>
      <c r="N493" s="244"/>
      <c r="P493" s="246">
        <f t="shared" si="150"/>
        <v>0</v>
      </c>
      <c r="Q493" s="246">
        <f t="shared" si="151"/>
        <v>0</v>
      </c>
      <c r="R493" s="210">
        <v>435</v>
      </c>
      <c r="S493" s="220">
        <f t="shared" si="152"/>
        <v>330</v>
      </c>
      <c r="T493" s="113">
        <f t="shared" si="153"/>
        <v>0</v>
      </c>
      <c r="U493" s="113">
        <f t="shared" si="154"/>
        <v>0</v>
      </c>
      <c r="V493" s="113">
        <f t="shared" si="155"/>
        <v>0</v>
      </c>
      <c r="W493" s="113">
        <f t="shared" si="156"/>
        <v>0</v>
      </c>
      <c r="X493" s="118">
        <v>2014</v>
      </c>
      <c r="Y493" s="18" t="s">
        <v>66</v>
      </c>
    </row>
    <row r="494" ht="15.75" customHeight="1" spans="1:25">
      <c r="A494" s="234">
        <v>8215</v>
      </c>
      <c r="B494" s="208" t="s">
        <v>738</v>
      </c>
      <c r="C494" s="207" t="s">
        <v>25</v>
      </c>
      <c r="D494" s="209" t="s">
        <v>488</v>
      </c>
      <c r="E494" s="210" t="s">
        <v>32</v>
      </c>
      <c r="F494" s="235" t="s">
        <v>212</v>
      </c>
      <c r="G494" s="283">
        <v>41717</v>
      </c>
      <c r="H494" s="237">
        <v>43396</v>
      </c>
      <c r="L494" s="244"/>
      <c r="M494" s="245"/>
      <c r="N494" s="244"/>
      <c r="P494" s="246">
        <f t="shared" si="150"/>
        <v>0</v>
      </c>
      <c r="Q494" s="246">
        <f t="shared" si="151"/>
        <v>0</v>
      </c>
      <c r="R494" s="210">
        <v>435</v>
      </c>
      <c r="S494" s="220">
        <f t="shared" si="152"/>
        <v>330</v>
      </c>
      <c r="T494" s="113">
        <f t="shared" si="153"/>
        <v>0</v>
      </c>
      <c r="U494" s="113">
        <f t="shared" si="154"/>
        <v>0</v>
      </c>
      <c r="V494" s="113">
        <f t="shared" si="155"/>
        <v>0</v>
      </c>
      <c r="W494" s="113">
        <f t="shared" si="156"/>
        <v>0</v>
      </c>
      <c r="X494" s="118">
        <v>2014</v>
      </c>
      <c r="Y494" s="18" t="s">
        <v>66</v>
      </c>
    </row>
    <row r="495" ht="15.75" customHeight="1" spans="1:25">
      <c r="A495" s="234">
        <v>8216</v>
      </c>
      <c r="B495" s="208" t="s">
        <v>739</v>
      </c>
      <c r="C495" s="207" t="s">
        <v>25</v>
      </c>
      <c r="D495" s="209" t="s">
        <v>488</v>
      </c>
      <c r="E495" s="210" t="s">
        <v>32</v>
      </c>
      <c r="F495" s="235" t="s">
        <v>212</v>
      </c>
      <c r="G495" s="283">
        <v>41718</v>
      </c>
      <c r="H495" s="237">
        <v>43395</v>
      </c>
      <c r="L495" s="244"/>
      <c r="M495" s="245"/>
      <c r="N495" s="244"/>
      <c r="P495" s="246">
        <f t="shared" si="150"/>
        <v>0</v>
      </c>
      <c r="Q495" s="246">
        <f t="shared" si="151"/>
        <v>0</v>
      </c>
      <c r="R495" s="210">
        <v>436</v>
      </c>
      <c r="S495" s="220">
        <f t="shared" si="152"/>
        <v>330</v>
      </c>
      <c r="T495" s="113">
        <f t="shared" si="153"/>
        <v>0</v>
      </c>
      <c r="U495" s="113">
        <f t="shared" si="154"/>
        <v>0</v>
      </c>
      <c r="V495" s="113">
        <f t="shared" si="155"/>
        <v>0</v>
      </c>
      <c r="W495" s="113">
        <f t="shared" si="156"/>
        <v>0</v>
      </c>
      <c r="X495" s="118">
        <v>2014</v>
      </c>
      <c r="Y495" s="18" t="s">
        <v>66</v>
      </c>
    </row>
    <row r="496" ht="15.75" customHeight="1" spans="1:25">
      <c r="A496" s="234">
        <v>8217</v>
      </c>
      <c r="B496" s="208" t="s">
        <v>740</v>
      </c>
      <c r="C496" s="207" t="s">
        <v>25</v>
      </c>
      <c r="D496" s="209" t="s">
        <v>488</v>
      </c>
      <c r="E496" s="210" t="s">
        <v>32</v>
      </c>
      <c r="F496" s="235" t="s">
        <v>212</v>
      </c>
      <c r="G496" s="283">
        <v>41721</v>
      </c>
      <c r="H496" s="237">
        <v>43395</v>
      </c>
      <c r="L496" s="244"/>
      <c r="M496" s="245"/>
      <c r="N496" s="244"/>
      <c r="P496" s="246">
        <f t="shared" si="150"/>
        <v>0</v>
      </c>
      <c r="Q496" s="246">
        <f t="shared" si="151"/>
        <v>0</v>
      </c>
      <c r="R496" s="210">
        <v>436</v>
      </c>
      <c r="S496" s="220">
        <f t="shared" si="152"/>
        <v>330</v>
      </c>
      <c r="T496" s="113">
        <f t="shared" si="153"/>
        <v>0</v>
      </c>
      <c r="U496" s="113">
        <f t="shared" si="154"/>
        <v>0</v>
      </c>
      <c r="V496" s="113">
        <f t="shared" si="155"/>
        <v>0</v>
      </c>
      <c r="W496" s="113">
        <f t="shared" si="156"/>
        <v>0</v>
      </c>
      <c r="X496" s="118">
        <v>2014</v>
      </c>
      <c r="Y496" s="18" t="s">
        <v>66</v>
      </c>
    </row>
    <row r="497" ht="15.75" customHeight="1" spans="1:25">
      <c r="A497" s="234">
        <v>8218</v>
      </c>
      <c r="B497" s="208" t="s">
        <v>741</v>
      </c>
      <c r="C497" s="207" t="s">
        <v>25</v>
      </c>
      <c r="D497" s="209" t="s">
        <v>488</v>
      </c>
      <c r="E497" s="210" t="s">
        <v>32</v>
      </c>
      <c r="F497" s="235" t="s">
        <v>212</v>
      </c>
      <c r="G497" s="283">
        <v>41836</v>
      </c>
      <c r="H497" s="237">
        <v>43395</v>
      </c>
      <c r="L497" s="244"/>
      <c r="M497" s="245"/>
      <c r="N497" s="244"/>
      <c r="P497" s="246">
        <f t="shared" si="150"/>
        <v>0</v>
      </c>
      <c r="Q497" s="246">
        <f t="shared" si="151"/>
        <v>0</v>
      </c>
      <c r="R497" s="210">
        <v>436</v>
      </c>
      <c r="S497" s="220">
        <f t="shared" si="152"/>
        <v>330</v>
      </c>
      <c r="T497" s="113">
        <f t="shared" si="153"/>
        <v>0</v>
      </c>
      <c r="U497" s="113">
        <f t="shared" si="154"/>
        <v>0</v>
      </c>
      <c r="V497" s="113">
        <f t="shared" si="155"/>
        <v>0</v>
      </c>
      <c r="W497" s="113">
        <f t="shared" si="156"/>
        <v>0</v>
      </c>
      <c r="X497" s="118">
        <v>2014</v>
      </c>
      <c r="Y497" s="18" t="s">
        <v>66</v>
      </c>
    </row>
    <row r="498" ht="15.75" customHeight="1" spans="1:25">
      <c r="A498" s="234">
        <v>8219</v>
      </c>
      <c r="B498" s="208" t="s">
        <v>742</v>
      </c>
      <c r="C498" s="207" t="s">
        <v>25</v>
      </c>
      <c r="D498" s="209" t="s">
        <v>488</v>
      </c>
      <c r="E498" s="210" t="s">
        <v>32</v>
      </c>
      <c r="F498" s="235" t="s">
        <v>212</v>
      </c>
      <c r="G498" s="283">
        <v>41723</v>
      </c>
      <c r="H498" s="237">
        <v>43395</v>
      </c>
      <c r="L498" s="244"/>
      <c r="M498" s="245"/>
      <c r="N498" s="244"/>
      <c r="P498" s="246">
        <f t="shared" si="150"/>
        <v>0</v>
      </c>
      <c r="Q498" s="246">
        <f t="shared" si="151"/>
        <v>0</v>
      </c>
      <c r="R498" s="210">
        <v>436</v>
      </c>
      <c r="S498" s="220">
        <f t="shared" si="152"/>
        <v>330</v>
      </c>
      <c r="T498" s="113">
        <f t="shared" si="153"/>
        <v>0</v>
      </c>
      <c r="U498" s="113">
        <f t="shared" si="154"/>
        <v>0</v>
      </c>
      <c r="V498" s="113">
        <f t="shared" si="155"/>
        <v>0</v>
      </c>
      <c r="W498" s="113">
        <f t="shared" si="156"/>
        <v>0</v>
      </c>
      <c r="X498" s="118">
        <v>2014</v>
      </c>
      <c r="Y498" s="18" t="s">
        <v>66</v>
      </c>
    </row>
    <row r="499" ht="15.75" customHeight="1" spans="1:25">
      <c r="A499" s="234">
        <v>8225</v>
      </c>
      <c r="B499" s="208" t="s">
        <v>743</v>
      </c>
      <c r="C499" s="207" t="s">
        <v>29</v>
      </c>
      <c r="D499" s="209" t="s">
        <v>64</v>
      </c>
      <c r="F499" s="235" t="s">
        <v>65</v>
      </c>
      <c r="G499" s="236">
        <v>43343</v>
      </c>
      <c r="H499" s="237">
        <v>43343</v>
      </c>
      <c r="L499" s="244"/>
      <c r="M499" s="245"/>
      <c r="N499" s="244"/>
      <c r="P499" s="246">
        <f t="shared" si="150"/>
        <v>0</v>
      </c>
      <c r="Q499" s="246">
        <f t="shared" si="151"/>
        <v>0</v>
      </c>
      <c r="R499" s="210">
        <v>488</v>
      </c>
      <c r="S499" s="220">
        <f t="shared" si="152"/>
        <v>330</v>
      </c>
      <c r="T499" s="113">
        <f t="shared" si="153"/>
        <v>0</v>
      </c>
      <c r="U499" s="113">
        <f t="shared" si="154"/>
        <v>0</v>
      </c>
      <c r="V499" s="113">
        <f t="shared" si="155"/>
        <v>0</v>
      </c>
      <c r="W499" s="113">
        <f t="shared" si="156"/>
        <v>0</v>
      </c>
      <c r="X499" s="118">
        <v>2018</v>
      </c>
      <c r="Y499" s="18" t="s">
        <v>84</v>
      </c>
    </row>
    <row r="500" ht="15.75" customHeight="1" spans="1:25">
      <c r="A500" s="234">
        <v>8226</v>
      </c>
      <c r="B500" s="208" t="s">
        <v>744</v>
      </c>
      <c r="C500" s="207" t="s">
        <v>23</v>
      </c>
      <c r="D500" s="209" t="s">
        <v>488</v>
      </c>
      <c r="E500" s="210" t="s">
        <v>745</v>
      </c>
      <c r="F500" s="235" t="s">
        <v>160</v>
      </c>
      <c r="G500" s="284">
        <v>39934</v>
      </c>
      <c r="H500" s="237">
        <v>43573</v>
      </c>
      <c r="L500" s="244"/>
      <c r="M500" s="245"/>
      <c r="N500" s="244"/>
      <c r="P500" s="246">
        <f t="shared" si="150"/>
        <v>0</v>
      </c>
      <c r="Q500" s="246">
        <f t="shared" si="151"/>
        <v>0</v>
      </c>
      <c r="R500" s="210">
        <v>258</v>
      </c>
      <c r="S500" s="220">
        <f t="shared" si="152"/>
        <v>223</v>
      </c>
      <c r="T500" s="113">
        <f t="shared" si="153"/>
        <v>0</v>
      </c>
      <c r="U500" s="113">
        <f t="shared" si="154"/>
        <v>0</v>
      </c>
      <c r="V500" s="113">
        <f t="shared" si="155"/>
        <v>0</v>
      </c>
      <c r="W500" s="113">
        <f t="shared" si="156"/>
        <v>0</v>
      </c>
      <c r="X500" s="118">
        <v>2009</v>
      </c>
      <c r="Y500" s="18" t="s">
        <v>66</v>
      </c>
    </row>
    <row r="501" ht="15.75" customHeight="1" spans="1:25">
      <c r="A501" s="234">
        <v>8227</v>
      </c>
      <c r="B501" s="208" t="s">
        <v>746</v>
      </c>
      <c r="C501" s="207" t="s">
        <v>23</v>
      </c>
      <c r="D501" s="209" t="s">
        <v>488</v>
      </c>
      <c r="E501" s="210" t="s">
        <v>745</v>
      </c>
      <c r="F501" s="235" t="s">
        <v>160</v>
      </c>
      <c r="G501" s="284">
        <v>40411</v>
      </c>
      <c r="H501" s="237">
        <v>43573</v>
      </c>
      <c r="L501" s="244"/>
      <c r="M501" s="245"/>
      <c r="N501" s="244"/>
      <c r="P501" s="246">
        <f t="shared" si="150"/>
        <v>0</v>
      </c>
      <c r="Q501" s="246">
        <f t="shared" si="151"/>
        <v>0</v>
      </c>
      <c r="R501" s="210">
        <v>258</v>
      </c>
      <c r="S501" s="220">
        <f t="shared" si="152"/>
        <v>223</v>
      </c>
      <c r="T501" s="113">
        <f t="shared" si="153"/>
        <v>0</v>
      </c>
      <c r="U501" s="113">
        <f t="shared" si="154"/>
        <v>0</v>
      </c>
      <c r="V501" s="113">
        <f t="shared" si="155"/>
        <v>0</v>
      </c>
      <c r="W501" s="113">
        <f t="shared" si="156"/>
        <v>0</v>
      </c>
      <c r="X501" s="118">
        <v>2010</v>
      </c>
      <c r="Y501" s="18" t="s">
        <v>66</v>
      </c>
    </row>
    <row r="502" ht="15.75" customHeight="1" spans="1:25">
      <c r="A502" s="234">
        <v>8228</v>
      </c>
      <c r="B502" s="208" t="s">
        <v>747</v>
      </c>
      <c r="C502" s="207" t="s">
        <v>23</v>
      </c>
      <c r="D502" s="209" t="s">
        <v>488</v>
      </c>
      <c r="E502" s="210" t="s">
        <v>745</v>
      </c>
      <c r="F502" s="235" t="s">
        <v>160</v>
      </c>
      <c r="G502" s="284">
        <v>41149</v>
      </c>
      <c r="H502" s="237">
        <v>43573</v>
      </c>
      <c r="L502" s="244"/>
      <c r="M502" s="245"/>
      <c r="N502" s="244"/>
      <c r="P502" s="246">
        <f t="shared" si="150"/>
        <v>0</v>
      </c>
      <c r="Q502" s="246">
        <f t="shared" si="151"/>
        <v>0</v>
      </c>
      <c r="R502" s="210">
        <v>258</v>
      </c>
      <c r="S502" s="220">
        <f t="shared" si="152"/>
        <v>223</v>
      </c>
      <c r="T502" s="113">
        <f t="shared" si="153"/>
        <v>0</v>
      </c>
      <c r="U502" s="113">
        <f t="shared" si="154"/>
        <v>0</v>
      </c>
      <c r="V502" s="113">
        <f t="shared" si="155"/>
        <v>0</v>
      </c>
      <c r="W502" s="113">
        <f t="shared" si="156"/>
        <v>0</v>
      </c>
      <c r="X502" s="118">
        <v>2012</v>
      </c>
      <c r="Y502" s="18" t="s">
        <v>66</v>
      </c>
    </row>
    <row r="503" ht="15.75" customHeight="1" spans="1:25">
      <c r="A503" s="234">
        <v>8230</v>
      </c>
      <c r="B503" s="208" t="s">
        <v>748</v>
      </c>
      <c r="C503" s="207" t="s">
        <v>23</v>
      </c>
      <c r="D503" s="209" t="s">
        <v>488</v>
      </c>
      <c r="E503" s="210" t="s">
        <v>745</v>
      </c>
      <c r="F503" s="235" t="s">
        <v>160</v>
      </c>
      <c r="G503" s="284">
        <v>41614</v>
      </c>
      <c r="H503" s="237">
        <v>43573</v>
      </c>
      <c r="L503" s="244"/>
      <c r="M503" s="245"/>
      <c r="N503" s="244"/>
      <c r="P503" s="246">
        <f t="shared" si="150"/>
        <v>0</v>
      </c>
      <c r="Q503" s="246">
        <f t="shared" si="151"/>
        <v>0</v>
      </c>
      <c r="R503" s="210">
        <v>258</v>
      </c>
      <c r="S503" s="220">
        <f t="shared" si="152"/>
        <v>223</v>
      </c>
      <c r="T503" s="113">
        <f t="shared" si="153"/>
        <v>0</v>
      </c>
      <c r="U503" s="113">
        <f t="shared" si="154"/>
        <v>0</v>
      </c>
      <c r="V503" s="113">
        <f t="shared" si="155"/>
        <v>0</v>
      </c>
      <c r="W503" s="113">
        <f t="shared" si="156"/>
        <v>0</v>
      </c>
      <c r="X503" s="118">
        <v>2013</v>
      </c>
      <c r="Y503" s="18" t="s">
        <v>66</v>
      </c>
    </row>
    <row r="504" ht="15.75" customHeight="1" spans="1:25">
      <c r="A504" s="234">
        <v>8231</v>
      </c>
      <c r="B504" s="208" t="s">
        <v>749</v>
      </c>
      <c r="C504" s="207" t="s">
        <v>23</v>
      </c>
      <c r="D504" s="209" t="s">
        <v>488</v>
      </c>
      <c r="E504" s="210" t="s">
        <v>745</v>
      </c>
      <c r="F504" s="235" t="s">
        <v>160</v>
      </c>
      <c r="G504" s="284">
        <v>42013</v>
      </c>
      <c r="H504" s="237">
        <v>43573</v>
      </c>
      <c r="L504" s="244"/>
      <c r="M504" s="245"/>
      <c r="N504" s="244"/>
      <c r="P504" s="246">
        <f t="shared" si="150"/>
        <v>0</v>
      </c>
      <c r="Q504" s="246">
        <f t="shared" si="151"/>
        <v>0</v>
      </c>
      <c r="R504" s="210">
        <v>258</v>
      </c>
      <c r="S504" s="220">
        <f t="shared" si="152"/>
        <v>223</v>
      </c>
      <c r="T504" s="113">
        <f t="shared" si="153"/>
        <v>0</v>
      </c>
      <c r="U504" s="113">
        <f t="shared" si="154"/>
        <v>0</v>
      </c>
      <c r="V504" s="113">
        <f t="shared" si="155"/>
        <v>0</v>
      </c>
      <c r="W504" s="113">
        <f t="shared" si="156"/>
        <v>0</v>
      </c>
      <c r="X504" s="118">
        <v>2015</v>
      </c>
      <c r="Y504" s="18" t="s">
        <v>66</v>
      </c>
    </row>
    <row r="505" ht="15.75" customHeight="1" spans="1:25">
      <c r="A505" s="234">
        <v>8232</v>
      </c>
      <c r="B505" s="208" t="s">
        <v>750</v>
      </c>
      <c r="C505" s="207" t="s">
        <v>23</v>
      </c>
      <c r="D505" s="209" t="s">
        <v>488</v>
      </c>
      <c r="E505" s="210" t="s">
        <v>745</v>
      </c>
      <c r="F505" s="235" t="s">
        <v>160</v>
      </c>
      <c r="G505" s="284">
        <v>41540</v>
      </c>
      <c r="H505" s="237">
        <v>43574</v>
      </c>
      <c r="L505" s="244"/>
      <c r="M505" s="245"/>
      <c r="N505" s="244"/>
      <c r="P505" s="246">
        <f t="shared" si="150"/>
        <v>0</v>
      </c>
      <c r="Q505" s="246">
        <f t="shared" si="151"/>
        <v>0</v>
      </c>
      <c r="R505" s="210">
        <v>257</v>
      </c>
      <c r="S505" s="220">
        <f t="shared" si="152"/>
        <v>222</v>
      </c>
      <c r="T505" s="113">
        <f t="shared" si="153"/>
        <v>0</v>
      </c>
      <c r="U505" s="113">
        <f t="shared" si="154"/>
        <v>0</v>
      </c>
      <c r="V505" s="113">
        <f t="shared" si="155"/>
        <v>0</v>
      </c>
      <c r="W505" s="113">
        <f t="shared" si="156"/>
        <v>0</v>
      </c>
      <c r="X505" s="118">
        <v>2013</v>
      </c>
      <c r="Y505" s="18" t="s">
        <v>66</v>
      </c>
    </row>
    <row r="506" ht="15.75" customHeight="1" spans="1:25">
      <c r="A506" s="234">
        <v>8235</v>
      </c>
      <c r="B506" s="208" t="s">
        <v>751</v>
      </c>
      <c r="C506" s="207" t="s">
        <v>23</v>
      </c>
      <c r="D506" s="209" t="s">
        <v>488</v>
      </c>
      <c r="E506" s="210" t="s">
        <v>745</v>
      </c>
      <c r="F506" s="235" t="s">
        <v>160</v>
      </c>
      <c r="G506" s="284">
        <v>42360</v>
      </c>
      <c r="H506" s="237">
        <v>43573</v>
      </c>
      <c r="L506" s="244"/>
      <c r="M506" s="245"/>
      <c r="N506" s="244"/>
      <c r="P506" s="246">
        <f t="shared" si="150"/>
        <v>0</v>
      </c>
      <c r="Q506" s="246">
        <f t="shared" si="151"/>
        <v>0</v>
      </c>
      <c r="R506" s="210">
        <v>258</v>
      </c>
      <c r="S506" s="220">
        <f t="shared" si="152"/>
        <v>223</v>
      </c>
      <c r="T506" s="113">
        <f t="shared" si="153"/>
        <v>0</v>
      </c>
      <c r="U506" s="113">
        <f t="shared" si="154"/>
        <v>0</v>
      </c>
      <c r="V506" s="113">
        <f t="shared" si="155"/>
        <v>0</v>
      </c>
      <c r="W506" s="113">
        <f t="shared" si="156"/>
        <v>0</v>
      </c>
      <c r="X506" s="118">
        <v>2015</v>
      </c>
      <c r="Y506" s="18" t="s">
        <v>66</v>
      </c>
    </row>
    <row r="507" ht="15.75" customHeight="1" spans="1:25">
      <c r="A507" s="234">
        <v>8238</v>
      </c>
      <c r="B507" s="208" t="s">
        <v>752</v>
      </c>
      <c r="C507" s="207" t="s">
        <v>23</v>
      </c>
      <c r="D507" s="209" t="s">
        <v>488</v>
      </c>
      <c r="E507" s="210" t="s">
        <v>745</v>
      </c>
      <c r="F507" s="235" t="s">
        <v>160</v>
      </c>
      <c r="G507" s="284">
        <v>42180</v>
      </c>
      <c r="H507" s="237">
        <v>43574</v>
      </c>
      <c r="L507" s="244"/>
      <c r="M507" s="245"/>
      <c r="N507" s="244"/>
      <c r="P507" s="246">
        <f t="shared" si="150"/>
        <v>0</v>
      </c>
      <c r="Q507" s="246">
        <f t="shared" si="151"/>
        <v>0</v>
      </c>
      <c r="R507" s="210">
        <v>257</v>
      </c>
      <c r="S507" s="220">
        <f t="shared" si="152"/>
        <v>222</v>
      </c>
      <c r="T507" s="113">
        <f t="shared" si="153"/>
        <v>0</v>
      </c>
      <c r="U507" s="113">
        <f t="shared" si="154"/>
        <v>0</v>
      </c>
      <c r="V507" s="113">
        <f t="shared" si="155"/>
        <v>0</v>
      </c>
      <c r="W507" s="113">
        <f t="shared" si="156"/>
        <v>0</v>
      </c>
      <c r="X507" s="118">
        <v>2015</v>
      </c>
      <c r="Y507" s="18" t="s">
        <v>66</v>
      </c>
    </row>
    <row r="508" ht="15.75" customHeight="1" spans="1:25">
      <c r="A508" s="234">
        <v>8241</v>
      </c>
      <c r="B508" s="208" t="s">
        <v>753</v>
      </c>
      <c r="C508" s="207" t="s">
        <v>23</v>
      </c>
      <c r="D508" s="209" t="s">
        <v>488</v>
      </c>
      <c r="E508" s="210" t="s">
        <v>745</v>
      </c>
      <c r="F508" s="235" t="s">
        <v>160</v>
      </c>
      <c r="G508" s="284">
        <v>43110</v>
      </c>
      <c r="H508" s="237">
        <v>43573</v>
      </c>
      <c r="L508" s="244"/>
      <c r="M508" s="245"/>
      <c r="N508" s="244"/>
      <c r="P508" s="246">
        <f t="shared" si="150"/>
        <v>0</v>
      </c>
      <c r="Q508" s="246">
        <f t="shared" si="151"/>
        <v>0</v>
      </c>
      <c r="R508" s="210">
        <v>258</v>
      </c>
      <c r="S508" s="220">
        <f t="shared" si="152"/>
        <v>223</v>
      </c>
      <c r="T508" s="113">
        <f t="shared" si="153"/>
        <v>0</v>
      </c>
      <c r="U508" s="113">
        <f t="shared" si="154"/>
        <v>0</v>
      </c>
      <c r="V508" s="113">
        <f t="shared" si="155"/>
        <v>0</v>
      </c>
      <c r="W508" s="113">
        <f t="shared" si="156"/>
        <v>0</v>
      </c>
      <c r="X508" s="118">
        <v>2018</v>
      </c>
      <c r="Y508" s="18" t="s">
        <v>84</v>
      </c>
    </row>
    <row r="509" ht="15.75" customHeight="1" spans="1:25">
      <c r="A509" s="234">
        <v>8245</v>
      </c>
      <c r="B509" s="208" t="s">
        <v>754</v>
      </c>
      <c r="C509" s="207" t="s">
        <v>23</v>
      </c>
      <c r="D509" s="209" t="s">
        <v>488</v>
      </c>
      <c r="E509" s="210" t="s">
        <v>745</v>
      </c>
      <c r="F509" s="235" t="s">
        <v>160</v>
      </c>
      <c r="G509" s="284">
        <v>43400</v>
      </c>
      <c r="H509" s="237">
        <v>43573</v>
      </c>
      <c r="L509" s="244"/>
      <c r="M509" s="245"/>
      <c r="N509" s="244"/>
      <c r="P509" s="246">
        <f t="shared" si="150"/>
        <v>0</v>
      </c>
      <c r="Q509" s="246">
        <f t="shared" si="151"/>
        <v>0</v>
      </c>
      <c r="R509" s="210">
        <v>258</v>
      </c>
      <c r="S509" s="220">
        <f t="shared" si="152"/>
        <v>223</v>
      </c>
      <c r="T509" s="113">
        <f t="shared" si="153"/>
        <v>0</v>
      </c>
      <c r="U509" s="113">
        <f t="shared" si="154"/>
        <v>0</v>
      </c>
      <c r="V509" s="113">
        <f t="shared" si="155"/>
        <v>0</v>
      </c>
      <c r="W509" s="113">
        <f t="shared" si="156"/>
        <v>0</v>
      </c>
      <c r="X509" s="118">
        <v>2018</v>
      </c>
      <c r="Y509" s="18" t="s">
        <v>84</v>
      </c>
    </row>
    <row r="510" ht="15.75" customHeight="1" spans="1:25">
      <c r="A510" s="234">
        <v>8246</v>
      </c>
      <c r="B510" s="208" t="s">
        <v>755</v>
      </c>
      <c r="C510" s="207" t="s">
        <v>23</v>
      </c>
      <c r="D510" s="209" t="s">
        <v>488</v>
      </c>
      <c r="E510" s="210" t="s">
        <v>756</v>
      </c>
      <c r="F510" s="235" t="s">
        <v>172</v>
      </c>
      <c r="G510" s="284">
        <v>39318</v>
      </c>
      <c r="H510" s="237">
        <v>43574</v>
      </c>
      <c r="L510" s="244"/>
      <c r="M510" s="245"/>
      <c r="N510" s="244"/>
      <c r="P510" s="246">
        <f t="shared" si="150"/>
        <v>0</v>
      </c>
      <c r="Q510" s="246">
        <f t="shared" si="151"/>
        <v>0</v>
      </c>
      <c r="R510" s="210">
        <v>257</v>
      </c>
      <c r="S510" s="220">
        <f t="shared" si="152"/>
        <v>222</v>
      </c>
      <c r="T510" s="113">
        <f t="shared" si="153"/>
        <v>0</v>
      </c>
      <c r="U510" s="113">
        <f t="shared" si="154"/>
        <v>0</v>
      </c>
      <c r="V510" s="113">
        <f t="shared" si="155"/>
        <v>0</v>
      </c>
      <c r="W510" s="113">
        <f t="shared" si="156"/>
        <v>0</v>
      </c>
      <c r="X510" s="118">
        <v>2007</v>
      </c>
      <c r="Y510" s="18" t="s">
        <v>66</v>
      </c>
    </row>
    <row r="511" ht="15.75" customHeight="1" spans="1:25">
      <c r="A511" s="234">
        <v>8247</v>
      </c>
      <c r="B511" s="208" t="s">
        <v>757</v>
      </c>
      <c r="C511" s="207" t="s">
        <v>23</v>
      </c>
      <c r="D511" s="209" t="s">
        <v>488</v>
      </c>
      <c r="E511" s="210" t="s">
        <v>756</v>
      </c>
      <c r="F511" s="235" t="s">
        <v>172</v>
      </c>
      <c r="G511" s="284">
        <v>37477</v>
      </c>
      <c r="H511" s="237">
        <v>43574</v>
      </c>
      <c r="L511" s="244"/>
      <c r="M511" s="245"/>
      <c r="N511" s="244"/>
      <c r="P511" s="246">
        <f t="shared" si="150"/>
        <v>0</v>
      </c>
      <c r="Q511" s="246">
        <f t="shared" si="151"/>
        <v>0</v>
      </c>
      <c r="R511" s="210">
        <v>257</v>
      </c>
      <c r="S511" s="220">
        <f t="shared" si="152"/>
        <v>222</v>
      </c>
      <c r="T511" s="113">
        <f t="shared" si="153"/>
        <v>0</v>
      </c>
      <c r="U511" s="113">
        <f t="shared" si="154"/>
        <v>0</v>
      </c>
      <c r="V511" s="113">
        <f t="shared" si="155"/>
        <v>0</v>
      </c>
      <c r="W511" s="113">
        <f t="shared" si="156"/>
        <v>0</v>
      </c>
      <c r="X511" s="118">
        <v>2002</v>
      </c>
      <c r="Y511" s="18" t="s">
        <v>66</v>
      </c>
    </row>
    <row r="512" ht="15.75" customHeight="1" spans="1:25">
      <c r="A512" s="234">
        <v>8248</v>
      </c>
      <c r="B512" s="208" t="s">
        <v>758</v>
      </c>
      <c r="C512" s="207" t="s">
        <v>23</v>
      </c>
      <c r="D512" s="209" t="s">
        <v>488</v>
      </c>
      <c r="E512" s="210" t="s">
        <v>756</v>
      </c>
      <c r="F512" s="235" t="s">
        <v>172</v>
      </c>
      <c r="G512" s="284">
        <v>41521</v>
      </c>
      <c r="H512" s="237">
        <v>43574</v>
      </c>
      <c r="L512" s="244"/>
      <c r="M512" s="245"/>
      <c r="N512" s="244"/>
      <c r="P512" s="246">
        <f t="shared" si="150"/>
        <v>0</v>
      </c>
      <c r="Q512" s="246">
        <f t="shared" si="151"/>
        <v>0</v>
      </c>
      <c r="R512" s="210">
        <v>257</v>
      </c>
      <c r="S512" s="220">
        <f t="shared" si="152"/>
        <v>222</v>
      </c>
      <c r="T512" s="113">
        <f t="shared" si="153"/>
        <v>0</v>
      </c>
      <c r="U512" s="113">
        <f t="shared" si="154"/>
        <v>0</v>
      </c>
      <c r="V512" s="113">
        <f t="shared" si="155"/>
        <v>0</v>
      </c>
      <c r="W512" s="113">
        <f t="shared" si="156"/>
        <v>0</v>
      </c>
      <c r="X512" s="118">
        <v>2013</v>
      </c>
      <c r="Y512" s="18" t="s">
        <v>66</v>
      </c>
    </row>
    <row r="513" ht="15.75" customHeight="1" spans="1:25">
      <c r="A513" s="234">
        <v>8250</v>
      </c>
      <c r="B513" s="208" t="s">
        <v>759</v>
      </c>
      <c r="C513" s="207" t="s">
        <v>23</v>
      </c>
      <c r="D513" s="209" t="s">
        <v>488</v>
      </c>
      <c r="E513" s="210" t="s">
        <v>756</v>
      </c>
      <c r="F513" s="235" t="s">
        <v>172</v>
      </c>
      <c r="G513" s="284">
        <v>39896</v>
      </c>
      <c r="H513" s="237">
        <v>43574</v>
      </c>
      <c r="L513" s="244"/>
      <c r="M513" s="245"/>
      <c r="N513" s="244"/>
      <c r="P513" s="246">
        <f t="shared" si="150"/>
        <v>0</v>
      </c>
      <c r="Q513" s="246">
        <f t="shared" si="151"/>
        <v>0</v>
      </c>
      <c r="R513" s="210">
        <v>257</v>
      </c>
      <c r="S513" s="220">
        <f t="shared" si="152"/>
        <v>222</v>
      </c>
      <c r="T513" s="113">
        <f t="shared" si="153"/>
        <v>0</v>
      </c>
      <c r="U513" s="113">
        <f t="shared" si="154"/>
        <v>0</v>
      </c>
      <c r="V513" s="113">
        <f t="shared" si="155"/>
        <v>0</v>
      </c>
      <c r="W513" s="113">
        <f t="shared" si="156"/>
        <v>0</v>
      </c>
      <c r="X513" s="118">
        <v>2009</v>
      </c>
      <c r="Y513" s="18" t="s">
        <v>66</v>
      </c>
    </row>
    <row r="514" ht="15.75" customHeight="1" spans="1:25">
      <c r="A514" s="234">
        <v>8251</v>
      </c>
      <c r="B514" s="208" t="s">
        <v>760</v>
      </c>
      <c r="C514" s="207" t="s">
        <v>23</v>
      </c>
      <c r="D514" s="209" t="s">
        <v>488</v>
      </c>
      <c r="E514" s="210" t="s">
        <v>756</v>
      </c>
      <c r="F514" s="235" t="s">
        <v>172</v>
      </c>
      <c r="G514" s="284">
        <v>38592</v>
      </c>
      <c r="H514" s="237">
        <v>43574</v>
      </c>
      <c r="L514" s="244"/>
      <c r="M514" s="245"/>
      <c r="N514" s="244"/>
      <c r="P514" s="246">
        <f t="shared" si="150"/>
        <v>0</v>
      </c>
      <c r="Q514" s="246">
        <f t="shared" si="151"/>
        <v>0</v>
      </c>
      <c r="R514" s="210">
        <v>257</v>
      </c>
      <c r="S514" s="220">
        <f t="shared" si="152"/>
        <v>222</v>
      </c>
      <c r="T514" s="113">
        <f t="shared" si="153"/>
        <v>0</v>
      </c>
      <c r="U514" s="113">
        <f t="shared" si="154"/>
        <v>0</v>
      </c>
      <c r="V514" s="113">
        <f t="shared" si="155"/>
        <v>0</v>
      </c>
      <c r="W514" s="113">
        <f t="shared" si="156"/>
        <v>0</v>
      </c>
      <c r="X514" s="118">
        <v>2005</v>
      </c>
      <c r="Y514" s="18" t="s">
        <v>66</v>
      </c>
    </row>
    <row r="515" ht="15.75" customHeight="1" spans="1:25">
      <c r="A515" s="234">
        <v>8252</v>
      </c>
      <c r="B515" s="208" t="s">
        <v>761</v>
      </c>
      <c r="C515" s="207" t="s">
        <v>23</v>
      </c>
      <c r="D515" s="209" t="s">
        <v>488</v>
      </c>
      <c r="E515" s="210" t="s">
        <v>756</v>
      </c>
      <c r="F515" s="235" t="s">
        <v>172</v>
      </c>
      <c r="G515" s="284">
        <v>40730</v>
      </c>
      <c r="H515" s="237">
        <v>43574</v>
      </c>
      <c r="L515" s="244"/>
      <c r="M515" s="245"/>
      <c r="N515" s="244"/>
      <c r="P515" s="246">
        <f t="shared" ref="P515:P578" si="157">IFERROR(L515/O515-1,0)</f>
        <v>0</v>
      </c>
      <c r="Q515" s="246">
        <f t="shared" ref="Q515:Q578" si="158">IFERROR(N515/O515-1,0)</f>
        <v>0</v>
      </c>
      <c r="R515" s="210">
        <v>257</v>
      </c>
      <c r="S515" s="220">
        <f t="shared" ref="S515:S578" si="159">MIN(R515-35,365-35)</f>
        <v>222</v>
      </c>
      <c r="T515" s="113">
        <f t="shared" ref="T515:T578" si="160">IFERROR(I515/365,0)</f>
        <v>0</v>
      </c>
      <c r="U515" s="113">
        <f t="shared" ref="U515:U578" si="161">IFERROR(K515/365,0)</f>
        <v>0</v>
      </c>
      <c r="V515" s="113">
        <f t="shared" ref="V515:V578" si="162">L515/S515</f>
        <v>0</v>
      </c>
      <c r="W515" s="113">
        <f t="shared" ref="W515:W578" si="163">N515/S515</f>
        <v>0</v>
      </c>
      <c r="X515" s="118">
        <v>2011</v>
      </c>
      <c r="Y515" s="18" t="s">
        <v>66</v>
      </c>
    </row>
    <row r="516" ht="15.75" customHeight="1" spans="1:25">
      <c r="A516" s="234">
        <v>8253</v>
      </c>
      <c r="B516" s="208" t="s">
        <v>762</v>
      </c>
      <c r="C516" s="207" t="s">
        <v>23</v>
      </c>
      <c r="D516" s="209" t="s">
        <v>488</v>
      </c>
      <c r="E516" s="210" t="s">
        <v>756</v>
      </c>
      <c r="F516" s="235" t="s">
        <v>172</v>
      </c>
      <c r="G516" s="284">
        <v>41232</v>
      </c>
      <c r="H516" s="237">
        <v>43574</v>
      </c>
      <c r="L516" s="244"/>
      <c r="M516" s="245"/>
      <c r="N516" s="244"/>
      <c r="P516" s="246">
        <f t="shared" si="157"/>
        <v>0</v>
      </c>
      <c r="Q516" s="246">
        <f t="shared" si="158"/>
        <v>0</v>
      </c>
      <c r="R516" s="210">
        <v>257</v>
      </c>
      <c r="S516" s="220">
        <f t="shared" si="159"/>
        <v>222</v>
      </c>
      <c r="T516" s="113">
        <f t="shared" si="160"/>
        <v>0</v>
      </c>
      <c r="U516" s="113">
        <f t="shared" si="161"/>
        <v>0</v>
      </c>
      <c r="V516" s="113">
        <f t="shared" si="162"/>
        <v>0</v>
      </c>
      <c r="W516" s="113">
        <f t="shared" si="163"/>
        <v>0</v>
      </c>
      <c r="X516" s="118">
        <v>2012</v>
      </c>
      <c r="Y516" s="18" t="s">
        <v>66</v>
      </c>
    </row>
    <row r="517" ht="15.75" customHeight="1" spans="1:25">
      <c r="A517" s="234">
        <v>8254</v>
      </c>
      <c r="B517" s="208" t="s">
        <v>763</v>
      </c>
      <c r="C517" s="207" t="s">
        <v>23</v>
      </c>
      <c r="D517" s="209" t="s">
        <v>488</v>
      </c>
      <c r="E517" s="210" t="s">
        <v>756</v>
      </c>
      <c r="F517" s="235" t="s">
        <v>172</v>
      </c>
      <c r="G517" s="284">
        <v>41887</v>
      </c>
      <c r="H517" s="237">
        <v>43574</v>
      </c>
      <c r="L517" s="244"/>
      <c r="M517" s="245"/>
      <c r="N517" s="244"/>
      <c r="P517" s="246">
        <f t="shared" si="157"/>
        <v>0</v>
      </c>
      <c r="Q517" s="246">
        <f t="shared" si="158"/>
        <v>0</v>
      </c>
      <c r="R517" s="210">
        <v>257</v>
      </c>
      <c r="S517" s="220">
        <f t="shared" si="159"/>
        <v>222</v>
      </c>
      <c r="T517" s="113">
        <f t="shared" si="160"/>
        <v>0</v>
      </c>
      <c r="U517" s="113">
        <f t="shared" si="161"/>
        <v>0</v>
      </c>
      <c r="V517" s="113">
        <f t="shared" si="162"/>
        <v>0</v>
      </c>
      <c r="W517" s="113">
        <f t="shared" si="163"/>
        <v>0</v>
      </c>
      <c r="X517" s="118">
        <v>2014</v>
      </c>
      <c r="Y517" s="18" t="s">
        <v>66</v>
      </c>
    </row>
    <row r="518" ht="15.75" customHeight="1" spans="1:25">
      <c r="A518" s="234">
        <v>8255</v>
      </c>
      <c r="B518" s="208" t="s">
        <v>764</v>
      </c>
      <c r="C518" s="207" t="s">
        <v>23</v>
      </c>
      <c r="D518" s="209" t="s">
        <v>488</v>
      </c>
      <c r="E518" s="210" t="s">
        <v>756</v>
      </c>
      <c r="F518" s="235" t="s">
        <v>172</v>
      </c>
      <c r="G518" s="284">
        <v>41900</v>
      </c>
      <c r="H518" s="237">
        <v>43574</v>
      </c>
      <c r="L518" s="244"/>
      <c r="M518" s="245"/>
      <c r="N518" s="244"/>
      <c r="P518" s="246">
        <f t="shared" si="157"/>
        <v>0</v>
      </c>
      <c r="Q518" s="246">
        <f t="shared" si="158"/>
        <v>0</v>
      </c>
      <c r="R518" s="210">
        <v>257</v>
      </c>
      <c r="S518" s="220">
        <f t="shared" si="159"/>
        <v>222</v>
      </c>
      <c r="T518" s="113">
        <f t="shared" si="160"/>
        <v>0</v>
      </c>
      <c r="U518" s="113">
        <f t="shared" si="161"/>
        <v>0</v>
      </c>
      <c r="V518" s="113">
        <f t="shared" si="162"/>
        <v>0</v>
      </c>
      <c r="W518" s="113">
        <f t="shared" si="163"/>
        <v>0</v>
      </c>
      <c r="X518" s="118">
        <v>2014</v>
      </c>
      <c r="Y518" s="18" t="s">
        <v>66</v>
      </c>
    </row>
    <row r="519" ht="15.75" customHeight="1" spans="1:25">
      <c r="A519" s="234">
        <v>8256</v>
      </c>
      <c r="B519" s="208" t="s">
        <v>765</v>
      </c>
      <c r="C519" s="207" t="s">
        <v>23</v>
      </c>
      <c r="D519" s="209" t="s">
        <v>488</v>
      </c>
      <c r="E519" s="210" t="s">
        <v>756</v>
      </c>
      <c r="F519" s="235" t="s">
        <v>172</v>
      </c>
      <c r="G519" s="284">
        <v>40541</v>
      </c>
      <c r="H519" s="237">
        <v>43574</v>
      </c>
      <c r="L519" s="244"/>
      <c r="M519" s="245"/>
      <c r="N519" s="244"/>
      <c r="P519" s="246">
        <f t="shared" si="157"/>
        <v>0</v>
      </c>
      <c r="Q519" s="246">
        <f t="shared" si="158"/>
        <v>0</v>
      </c>
      <c r="R519" s="210">
        <v>257</v>
      </c>
      <c r="S519" s="220">
        <f t="shared" si="159"/>
        <v>222</v>
      </c>
      <c r="T519" s="113">
        <f t="shared" si="160"/>
        <v>0</v>
      </c>
      <c r="U519" s="113">
        <f t="shared" si="161"/>
        <v>0</v>
      </c>
      <c r="V519" s="113">
        <f t="shared" si="162"/>
        <v>0</v>
      </c>
      <c r="W519" s="113">
        <f t="shared" si="163"/>
        <v>0</v>
      </c>
      <c r="X519" s="118">
        <v>2010</v>
      </c>
      <c r="Y519" s="18" t="s">
        <v>66</v>
      </c>
    </row>
    <row r="520" ht="15.75" customHeight="1" spans="1:25">
      <c r="A520" s="234">
        <v>8257</v>
      </c>
      <c r="B520" s="208" t="s">
        <v>766</v>
      </c>
      <c r="C520" s="207" t="s">
        <v>23</v>
      </c>
      <c r="D520" s="209" t="s">
        <v>488</v>
      </c>
      <c r="E520" s="210" t="s">
        <v>756</v>
      </c>
      <c r="F520" s="235" t="s">
        <v>172</v>
      </c>
      <c r="G520" s="284">
        <v>39170</v>
      </c>
      <c r="H520" s="237">
        <v>43574</v>
      </c>
      <c r="L520" s="244"/>
      <c r="M520" s="245"/>
      <c r="N520" s="244"/>
      <c r="P520" s="246">
        <f t="shared" si="157"/>
        <v>0</v>
      </c>
      <c r="Q520" s="246">
        <f t="shared" si="158"/>
        <v>0</v>
      </c>
      <c r="R520" s="210">
        <v>257</v>
      </c>
      <c r="S520" s="220">
        <f t="shared" si="159"/>
        <v>222</v>
      </c>
      <c r="T520" s="113">
        <f t="shared" si="160"/>
        <v>0</v>
      </c>
      <c r="U520" s="113">
        <f t="shared" si="161"/>
        <v>0</v>
      </c>
      <c r="V520" s="113">
        <f t="shared" si="162"/>
        <v>0</v>
      </c>
      <c r="W520" s="113">
        <f t="shared" si="163"/>
        <v>0</v>
      </c>
      <c r="X520" s="118">
        <v>2007</v>
      </c>
      <c r="Y520" s="18" t="s">
        <v>66</v>
      </c>
    </row>
    <row r="521" ht="15.75" customHeight="1" spans="1:25">
      <c r="A521" s="234">
        <v>8258</v>
      </c>
      <c r="B521" s="208" t="s">
        <v>767</v>
      </c>
      <c r="C521" s="207" t="s">
        <v>23</v>
      </c>
      <c r="D521" s="209" t="s">
        <v>488</v>
      </c>
      <c r="E521" s="210" t="s">
        <v>756</v>
      </c>
      <c r="F521" s="235" t="s">
        <v>172</v>
      </c>
      <c r="G521" s="284">
        <v>42129</v>
      </c>
      <c r="H521" s="237">
        <v>43574</v>
      </c>
      <c r="L521" s="244"/>
      <c r="M521" s="245"/>
      <c r="N521" s="244"/>
      <c r="P521" s="246">
        <f t="shared" si="157"/>
        <v>0</v>
      </c>
      <c r="Q521" s="246">
        <f t="shared" si="158"/>
        <v>0</v>
      </c>
      <c r="R521" s="210">
        <v>257</v>
      </c>
      <c r="S521" s="220">
        <f t="shared" si="159"/>
        <v>222</v>
      </c>
      <c r="T521" s="113">
        <f t="shared" si="160"/>
        <v>0</v>
      </c>
      <c r="U521" s="113">
        <f t="shared" si="161"/>
        <v>0</v>
      </c>
      <c r="V521" s="113">
        <f t="shared" si="162"/>
        <v>0</v>
      </c>
      <c r="W521" s="113">
        <f t="shared" si="163"/>
        <v>0</v>
      </c>
      <c r="X521" s="118">
        <v>2015</v>
      </c>
      <c r="Y521" s="18" t="s">
        <v>66</v>
      </c>
    </row>
    <row r="522" ht="15.75" customHeight="1" spans="1:25">
      <c r="A522" s="234">
        <v>8259</v>
      </c>
      <c r="B522" s="208" t="s">
        <v>768</v>
      </c>
      <c r="C522" s="207" t="s">
        <v>23</v>
      </c>
      <c r="D522" s="209" t="s">
        <v>488</v>
      </c>
      <c r="E522" s="210" t="s">
        <v>756</v>
      </c>
      <c r="F522" s="235" t="s">
        <v>172</v>
      </c>
      <c r="G522" s="284">
        <v>41809</v>
      </c>
      <c r="H522" s="237">
        <v>43574</v>
      </c>
      <c r="L522" s="244"/>
      <c r="M522" s="245"/>
      <c r="N522" s="244"/>
      <c r="P522" s="246">
        <f t="shared" si="157"/>
        <v>0</v>
      </c>
      <c r="Q522" s="246">
        <f t="shared" si="158"/>
        <v>0</v>
      </c>
      <c r="R522" s="210">
        <v>257</v>
      </c>
      <c r="S522" s="220">
        <f t="shared" si="159"/>
        <v>222</v>
      </c>
      <c r="T522" s="113">
        <f t="shared" si="160"/>
        <v>0</v>
      </c>
      <c r="U522" s="113">
        <f t="shared" si="161"/>
        <v>0</v>
      </c>
      <c r="V522" s="113">
        <f t="shared" si="162"/>
        <v>0</v>
      </c>
      <c r="W522" s="113">
        <f t="shared" si="163"/>
        <v>0</v>
      </c>
      <c r="X522" s="118">
        <v>2014</v>
      </c>
      <c r="Y522" s="18" t="s">
        <v>66</v>
      </c>
    </row>
    <row r="523" ht="15.75" customHeight="1" spans="1:25">
      <c r="A523" s="234">
        <v>8260</v>
      </c>
      <c r="B523" s="208" t="s">
        <v>769</v>
      </c>
      <c r="C523" s="207" t="s">
        <v>23</v>
      </c>
      <c r="D523" s="209" t="s">
        <v>488</v>
      </c>
      <c r="E523" s="210" t="s">
        <v>756</v>
      </c>
      <c r="F523" s="235" t="s">
        <v>172</v>
      </c>
      <c r="G523" s="284">
        <v>41498</v>
      </c>
      <c r="H523" s="237">
        <v>43574</v>
      </c>
      <c r="L523" s="244"/>
      <c r="M523" s="245"/>
      <c r="N523" s="244"/>
      <c r="P523" s="246">
        <f t="shared" si="157"/>
        <v>0</v>
      </c>
      <c r="Q523" s="246">
        <f t="shared" si="158"/>
        <v>0</v>
      </c>
      <c r="R523" s="210">
        <v>257</v>
      </c>
      <c r="S523" s="220">
        <f t="shared" si="159"/>
        <v>222</v>
      </c>
      <c r="T523" s="113">
        <f t="shared" si="160"/>
        <v>0</v>
      </c>
      <c r="U523" s="113">
        <f t="shared" si="161"/>
        <v>0</v>
      </c>
      <c r="V523" s="113">
        <f t="shared" si="162"/>
        <v>0</v>
      </c>
      <c r="W523" s="113">
        <f t="shared" si="163"/>
        <v>0</v>
      </c>
      <c r="X523" s="118">
        <v>2013</v>
      </c>
      <c r="Y523" s="18" t="s">
        <v>66</v>
      </c>
    </row>
    <row r="524" ht="15.75" customHeight="1" spans="1:25">
      <c r="A524" s="234">
        <v>8261</v>
      </c>
      <c r="B524" s="208" t="s">
        <v>770</v>
      </c>
      <c r="C524" s="207" t="s">
        <v>23</v>
      </c>
      <c r="D524" s="209" t="s">
        <v>488</v>
      </c>
      <c r="E524" s="210" t="s">
        <v>756</v>
      </c>
      <c r="F524" s="235" t="s">
        <v>172</v>
      </c>
      <c r="G524" s="284">
        <v>42389</v>
      </c>
      <c r="H524" s="237">
        <v>43574</v>
      </c>
      <c r="L524" s="244"/>
      <c r="M524" s="245"/>
      <c r="N524" s="244"/>
      <c r="P524" s="246">
        <f t="shared" si="157"/>
        <v>0</v>
      </c>
      <c r="Q524" s="246">
        <f t="shared" si="158"/>
        <v>0</v>
      </c>
      <c r="R524" s="210">
        <v>257</v>
      </c>
      <c r="S524" s="220">
        <f t="shared" si="159"/>
        <v>222</v>
      </c>
      <c r="T524" s="113">
        <f t="shared" si="160"/>
        <v>0</v>
      </c>
      <c r="U524" s="113">
        <f t="shared" si="161"/>
        <v>0</v>
      </c>
      <c r="V524" s="113">
        <f t="shared" si="162"/>
        <v>0</v>
      </c>
      <c r="W524" s="113">
        <f t="shared" si="163"/>
        <v>0</v>
      </c>
      <c r="X524" s="118">
        <v>2016</v>
      </c>
      <c r="Y524" s="18" t="s">
        <v>82</v>
      </c>
    </row>
    <row r="525" ht="15.75" customHeight="1" spans="1:25">
      <c r="A525" s="234">
        <v>8262</v>
      </c>
      <c r="B525" s="208" t="s">
        <v>771</v>
      </c>
      <c r="C525" s="207" t="s">
        <v>23</v>
      </c>
      <c r="D525" s="209" t="s">
        <v>488</v>
      </c>
      <c r="E525" s="210" t="s">
        <v>756</v>
      </c>
      <c r="F525" s="235" t="s">
        <v>172</v>
      </c>
      <c r="G525" s="284">
        <v>41499</v>
      </c>
      <c r="H525" s="237">
        <v>43574</v>
      </c>
      <c r="L525" s="244"/>
      <c r="M525" s="245"/>
      <c r="N525" s="244"/>
      <c r="P525" s="246">
        <f t="shared" si="157"/>
        <v>0</v>
      </c>
      <c r="Q525" s="246">
        <f t="shared" si="158"/>
        <v>0</v>
      </c>
      <c r="R525" s="210">
        <v>257</v>
      </c>
      <c r="S525" s="220">
        <f t="shared" si="159"/>
        <v>222</v>
      </c>
      <c r="T525" s="113">
        <f t="shared" si="160"/>
        <v>0</v>
      </c>
      <c r="U525" s="113">
        <f t="shared" si="161"/>
        <v>0</v>
      </c>
      <c r="V525" s="113">
        <f t="shared" si="162"/>
        <v>0</v>
      </c>
      <c r="W525" s="113">
        <f t="shared" si="163"/>
        <v>0</v>
      </c>
      <c r="X525" s="118">
        <v>2013</v>
      </c>
      <c r="Y525" s="18" t="s">
        <v>66</v>
      </c>
    </row>
    <row r="526" ht="15.75" customHeight="1" spans="1:25">
      <c r="A526" s="234">
        <v>8264</v>
      </c>
      <c r="B526" s="208" t="s">
        <v>772</v>
      </c>
      <c r="C526" s="207" t="s">
        <v>33</v>
      </c>
      <c r="D526" s="209" t="s">
        <v>64</v>
      </c>
      <c r="F526" s="235" t="s">
        <v>65</v>
      </c>
      <c r="G526" s="236">
        <v>43343</v>
      </c>
      <c r="H526" s="237">
        <v>43343</v>
      </c>
      <c r="L526" s="244"/>
      <c r="M526" s="245"/>
      <c r="N526" s="244"/>
      <c r="P526" s="246">
        <f t="shared" si="157"/>
        <v>0</v>
      </c>
      <c r="Q526" s="246">
        <f t="shared" si="158"/>
        <v>0</v>
      </c>
      <c r="R526" s="210">
        <v>488</v>
      </c>
      <c r="S526" s="220">
        <f t="shared" si="159"/>
        <v>330</v>
      </c>
      <c r="T526" s="113">
        <f t="shared" si="160"/>
        <v>0</v>
      </c>
      <c r="U526" s="113">
        <f t="shared" si="161"/>
        <v>0</v>
      </c>
      <c r="V526" s="113">
        <f t="shared" si="162"/>
        <v>0</v>
      </c>
      <c r="W526" s="113">
        <f t="shared" si="163"/>
        <v>0</v>
      </c>
      <c r="X526" s="118">
        <v>2018</v>
      </c>
      <c r="Y526" s="18" t="s">
        <v>84</v>
      </c>
    </row>
    <row r="527" ht="15.75" customHeight="1" spans="1:25">
      <c r="A527" s="234">
        <v>8284</v>
      </c>
      <c r="B527" s="208" t="s">
        <v>773</v>
      </c>
      <c r="C527" s="207" t="s">
        <v>19</v>
      </c>
      <c r="D527" s="209" t="s">
        <v>64</v>
      </c>
      <c r="F527" s="235" t="s">
        <v>65</v>
      </c>
      <c r="G527" s="236">
        <v>43358</v>
      </c>
      <c r="H527" s="237">
        <v>43358</v>
      </c>
      <c r="L527" s="244"/>
      <c r="M527" s="245"/>
      <c r="N527" s="244"/>
      <c r="P527" s="246">
        <f t="shared" si="157"/>
        <v>0</v>
      </c>
      <c r="Q527" s="246">
        <f t="shared" si="158"/>
        <v>0</v>
      </c>
      <c r="R527" s="210">
        <v>473</v>
      </c>
      <c r="S527" s="220">
        <f t="shared" si="159"/>
        <v>330</v>
      </c>
      <c r="T527" s="113">
        <f t="shared" si="160"/>
        <v>0</v>
      </c>
      <c r="U527" s="113">
        <f t="shared" si="161"/>
        <v>0</v>
      </c>
      <c r="V527" s="113">
        <f t="shared" si="162"/>
        <v>0</v>
      </c>
      <c r="W527" s="113">
        <f t="shared" si="163"/>
        <v>0</v>
      </c>
      <c r="X527" s="118">
        <v>2018</v>
      </c>
      <c r="Y527" s="18" t="s">
        <v>84</v>
      </c>
    </row>
    <row r="528" ht="15.75" customHeight="1" spans="1:25">
      <c r="A528" s="234">
        <v>8303</v>
      </c>
      <c r="B528" s="208" t="s">
        <v>774</v>
      </c>
      <c r="C528" s="207" t="s">
        <v>23</v>
      </c>
      <c r="D528" s="209" t="s">
        <v>64</v>
      </c>
      <c r="F528" s="235" t="s">
        <v>65</v>
      </c>
      <c r="G528" s="236">
        <v>43428</v>
      </c>
      <c r="H528" s="237">
        <v>43428</v>
      </c>
      <c r="L528" s="244"/>
      <c r="M528" s="245"/>
      <c r="N528" s="244"/>
      <c r="P528" s="246">
        <f t="shared" si="157"/>
        <v>0</v>
      </c>
      <c r="Q528" s="246">
        <f t="shared" si="158"/>
        <v>0</v>
      </c>
      <c r="R528" s="210">
        <v>403</v>
      </c>
      <c r="S528" s="220">
        <f t="shared" si="159"/>
        <v>330</v>
      </c>
      <c r="T528" s="113">
        <f t="shared" si="160"/>
        <v>0</v>
      </c>
      <c r="U528" s="113">
        <f t="shared" si="161"/>
        <v>0</v>
      </c>
      <c r="V528" s="113">
        <f t="shared" si="162"/>
        <v>0</v>
      </c>
      <c r="W528" s="113">
        <f t="shared" si="163"/>
        <v>0</v>
      </c>
      <c r="X528" s="118">
        <v>2018</v>
      </c>
      <c r="Y528" s="18" t="s">
        <v>84</v>
      </c>
    </row>
    <row r="529" ht="15.75" customHeight="1" spans="1:25">
      <c r="A529" s="234">
        <v>8304</v>
      </c>
      <c r="B529" s="208" t="s">
        <v>775</v>
      </c>
      <c r="C529" s="207" t="s">
        <v>17</v>
      </c>
      <c r="D529" s="209" t="s">
        <v>64</v>
      </c>
      <c r="F529" s="235" t="s">
        <v>65</v>
      </c>
      <c r="G529" s="236">
        <v>43343</v>
      </c>
      <c r="H529" s="237">
        <v>43343</v>
      </c>
      <c r="L529" s="244"/>
      <c r="M529" s="245"/>
      <c r="N529" s="244"/>
      <c r="P529" s="246">
        <f t="shared" si="157"/>
        <v>0</v>
      </c>
      <c r="Q529" s="246">
        <f t="shared" si="158"/>
        <v>0</v>
      </c>
      <c r="R529" s="210">
        <v>488</v>
      </c>
      <c r="S529" s="220">
        <f t="shared" si="159"/>
        <v>330</v>
      </c>
      <c r="T529" s="113">
        <f t="shared" si="160"/>
        <v>0</v>
      </c>
      <c r="U529" s="113">
        <f t="shared" si="161"/>
        <v>0</v>
      </c>
      <c r="V529" s="113">
        <f t="shared" si="162"/>
        <v>0</v>
      </c>
      <c r="W529" s="113">
        <f t="shared" si="163"/>
        <v>0</v>
      </c>
      <c r="X529" s="118">
        <v>2018</v>
      </c>
      <c r="Y529" s="18" t="s">
        <v>84</v>
      </c>
    </row>
    <row r="530" ht="15.75" customHeight="1" spans="1:25">
      <c r="A530" s="234">
        <v>8305</v>
      </c>
      <c r="B530" s="208" t="s">
        <v>776</v>
      </c>
      <c r="C530" s="207" t="s">
        <v>17</v>
      </c>
      <c r="D530" s="209" t="s">
        <v>64</v>
      </c>
      <c r="F530" s="235" t="s">
        <v>65</v>
      </c>
      <c r="G530" s="236">
        <v>43343</v>
      </c>
      <c r="H530" s="237">
        <v>43343</v>
      </c>
      <c r="L530" s="244"/>
      <c r="M530" s="245"/>
      <c r="N530" s="244"/>
      <c r="P530" s="246">
        <f t="shared" si="157"/>
        <v>0</v>
      </c>
      <c r="Q530" s="246">
        <f t="shared" si="158"/>
        <v>0</v>
      </c>
      <c r="R530" s="210">
        <v>488</v>
      </c>
      <c r="S530" s="220">
        <f t="shared" si="159"/>
        <v>330</v>
      </c>
      <c r="T530" s="113">
        <f t="shared" si="160"/>
        <v>0</v>
      </c>
      <c r="U530" s="113">
        <f t="shared" si="161"/>
        <v>0</v>
      </c>
      <c r="V530" s="113">
        <f t="shared" si="162"/>
        <v>0</v>
      </c>
      <c r="W530" s="113">
        <f t="shared" si="163"/>
        <v>0</v>
      </c>
      <c r="X530" s="118">
        <v>2018</v>
      </c>
      <c r="Y530" s="18" t="s">
        <v>84</v>
      </c>
    </row>
    <row r="531" ht="15.75" customHeight="1" spans="1:25">
      <c r="A531" s="234">
        <v>8308</v>
      </c>
      <c r="B531" s="208" t="s">
        <v>777</v>
      </c>
      <c r="C531" s="207" t="s">
        <v>31</v>
      </c>
      <c r="D531" s="209" t="s">
        <v>64</v>
      </c>
      <c r="F531" s="235" t="s">
        <v>65</v>
      </c>
      <c r="G531" s="236">
        <v>43330</v>
      </c>
      <c r="H531" s="237">
        <v>43330</v>
      </c>
      <c r="L531" s="244"/>
      <c r="M531" s="245"/>
      <c r="N531" s="244"/>
      <c r="P531" s="246">
        <f t="shared" si="157"/>
        <v>0</v>
      </c>
      <c r="Q531" s="246">
        <f t="shared" si="158"/>
        <v>0</v>
      </c>
      <c r="R531" s="210">
        <v>501</v>
      </c>
      <c r="S531" s="220">
        <f t="shared" si="159"/>
        <v>330</v>
      </c>
      <c r="T531" s="113">
        <f t="shared" si="160"/>
        <v>0</v>
      </c>
      <c r="U531" s="113">
        <f t="shared" si="161"/>
        <v>0</v>
      </c>
      <c r="V531" s="113">
        <f t="shared" si="162"/>
        <v>0</v>
      </c>
      <c r="W531" s="113">
        <f t="shared" si="163"/>
        <v>0</v>
      </c>
      <c r="X531" s="118">
        <v>2018</v>
      </c>
      <c r="Y531" s="18" t="s">
        <v>84</v>
      </c>
    </row>
    <row r="532" ht="15.75" customHeight="1" spans="1:25">
      <c r="A532" s="234">
        <v>8310</v>
      </c>
      <c r="B532" s="208" t="s">
        <v>778</v>
      </c>
      <c r="C532" s="207" t="s">
        <v>19</v>
      </c>
      <c r="D532" s="209" t="s">
        <v>64</v>
      </c>
      <c r="F532" s="235" t="s">
        <v>65</v>
      </c>
      <c r="G532" s="236">
        <v>43337</v>
      </c>
      <c r="H532" s="237">
        <v>43337</v>
      </c>
      <c r="L532" s="244"/>
      <c r="M532" s="245"/>
      <c r="N532" s="244"/>
      <c r="P532" s="246">
        <f t="shared" si="157"/>
        <v>0</v>
      </c>
      <c r="Q532" s="246">
        <f t="shared" si="158"/>
        <v>0</v>
      </c>
      <c r="R532" s="210">
        <v>494</v>
      </c>
      <c r="S532" s="220">
        <f t="shared" si="159"/>
        <v>330</v>
      </c>
      <c r="T532" s="113">
        <f t="shared" si="160"/>
        <v>0</v>
      </c>
      <c r="U532" s="113">
        <f t="shared" si="161"/>
        <v>0</v>
      </c>
      <c r="V532" s="113">
        <f t="shared" si="162"/>
        <v>0</v>
      </c>
      <c r="W532" s="113">
        <f t="shared" si="163"/>
        <v>0</v>
      </c>
      <c r="X532" s="118">
        <v>2018</v>
      </c>
      <c r="Y532" s="18" t="s">
        <v>84</v>
      </c>
    </row>
    <row r="533" ht="15.75" customHeight="1" spans="1:25">
      <c r="A533" s="234">
        <v>8311</v>
      </c>
      <c r="B533" s="208" t="s">
        <v>779</v>
      </c>
      <c r="C533" s="207" t="s">
        <v>33</v>
      </c>
      <c r="D533" s="209" t="s">
        <v>64</v>
      </c>
      <c r="F533" s="235" t="s">
        <v>65</v>
      </c>
      <c r="G533" s="236">
        <v>43352</v>
      </c>
      <c r="H533" s="237">
        <v>43352</v>
      </c>
      <c r="L533" s="244"/>
      <c r="M533" s="245"/>
      <c r="N533" s="244"/>
      <c r="P533" s="246">
        <f t="shared" si="157"/>
        <v>0</v>
      </c>
      <c r="Q533" s="246">
        <f t="shared" si="158"/>
        <v>0</v>
      </c>
      <c r="R533" s="210">
        <v>479</v>
      </c>
      <c r="S533" s="220">
        <f t="shared" si="159"/>
        <v>330</v>
      </c>
      <c r="T533" s="113">
        <f t="shared" si="160"/>
        <v>0</v>
      </c>
      <c r="U533" s="113">
        <f t="shared" si="161"/>
        <v>0</v>
      </c>
      <c r="V533" s="113">
        <f t="shared" si="162"/>
        <v>0</v>
      </c>
      <c r="W533" s="113">
        <f t="shared" si="163"/>
        <v>0</v>
      </c>
      <c r="X533" s="118">
        <v>2018</v>
      </c>
      <c r="Y533" s="18" t="s">
        <v>84</v>
      </c>
    </row>
    <row r="534" ht="15.75" customHeight="1" spans="1:25">
      <c r="A534" s="234">
        <v>8314</v>
      </c>
      <c r="B534" s="208" t="s">
        <v>780</v>
      </c>
      <c r="C534" s="207" t="s">
        <v>29</v>
      </c>
      <c r="D534" s="209" t="s">
        <v>64</v>
      </c>
      <c r="F534" s="235" t="s">
        <v>65</v>
      </c>
      <c r="G534" s="236">
        <v>43312</v>
      </c>
      <c r="H534" s="237">
        <v>43312</v>
      </c>
      <c r="L534" s="244"/>
      <c r="M534" s="245"/>
      <c r="N534" s="244"/>
      <c r="P534" s="246">
        <f t="shared" si="157"/>
        <v>0</v>
      </c>
      <c r="Q534" s="246">
        <f t="shared" si="158"/>
        <v>0</v>
      </c>
      <c r="R534" s="210">
        <v>519</v>
      </c>
      <c r="S534" s="220">
        <f t="shared" si="159"/>
        <v>330</v>
      </c>
      <c r="T534" s="113">
        <f t="shared" si="160"/>
        <v>0</v>
      </c>
      <c r="U534" s="113">
        <f t="shared" si="161"/>
        <v>0</v>
      </c>
      <c r="V534" s="113">
        <f t="shared" si="162"/>
        <v>0</v>
      </c>
      <c r="W534" s="113">
        <f t="shared" si="163"/>
        <v>0</v>
      </c>
      <c r="X534" s="118">
        <v>2018</v>
      </c>
      <c r="Y534" s="18" t="s">
        <v>84</v>
      </c>
    </row>
    <row r="535" ht="15.75" customHeight="1" spans="1:25">
      <c r="A535" s="234">
        <v>8318</v>
      </c>
      <c r="B535" s="208" t="s">
        <v>781</v>
      </c>
      <c r="C535" s="207" t="s">
        <v>17</v>
      </c>
      <c r="D535" s="209" t="s">
        <v>64</v>
      </c>
      <c r="F535" s="235" t="s">
        <v>65</v>
      </c>
      <c r="G535" s="236">
        <v>43343</v>
      </c>
      <c r="H535" s="237">
        <v>43343</v>
      </c>
      <c r="L535" s="244"/>
      <c r="M535" s="245"/>
      <c r="N535" s="244"/>
      <c r="P535" s="246">
        <f t="shared" si="157"/>
        <v>0</v>
      </c>
      <c r="Q535" s="246">
        <f t="shared" si="158"/>
        <v>0</v>
      </c>
      <c r="R535" s="210">
        <v>488</v>
      </c>
      <c r="S535" s="220">
        <f t="shared" si="159"/>
        <v>330</v>
      </c>
      <c r="T535" s="113">
        <f t="shared" si="160"/>
        <v>0</v>
      </c>
      <c r="U535" s="113">
        <f t="shared" si="161"/>
        <v>0</v>
      </c>
      <c r="V535" s="113">
        <f t="shared" si="162"/>
        <v>0</v>
      </c>
      <c r="W535" s="113">
        <f t="shared" si="163"/>
        <v>0</v>
      </c>
      <c r="X535" s="118">
        <v>2018</v>
      </c>
      <c r="Y535" s="18" t="s">
        <v>84</v>
      </c>
    </row>
    <row r="536" ht="15.75" customHeight="1" spans="1:25">
      <c r="A536" s="234">
        <v>8319</v>
      </c>
      <c r="B536" s="208" t="s">
        <v>782</v>
      </c>
      <c r="C536" s="207" t="s">
        <v>19</v>
      </c>
      <c r="D536" s="209" t="s">
        <v>64</v>
      </c>
      <c r="F536" s="235" t="s">
        <v>65</v>
      </c>
      <c r="G536" s="236">
        <v>43342</v>
      </c>
      <c r="H536" s="237">
        <v>43342</v>
      </c>
      <c r="L536" s="244"/>
      <c r="M536" s="245"/>
      <c r="N536" s="244"/>
      <c r="P536" s="246">
        <f t="shared" si="157"/>
        <v>0</v>
      </c>
      <c r="Q536" s="246">
        <f t="shared" si="158"/>
        <v>0</v>
      </c>
      <c r="R536" s="210">
        <v>489</v>
      </c>
      <c r="S536" s="220">
        <f t="shared" si="159"/>
        <v>330</v>
      </c>
      <c r="T536" s="113">
        <f t="shared" si="160"/>
        <v>0</v>
      </c>
      <c r="U536" s="113">
        <f t="shared" si="161"/>
        <v>0</v>
      </c>
      <c r="V536" s="113">
        <f t="shared" si="162"/>
        <v>0</v>
      </c>
      <c r="W536" s="113">
        <f t="shared" si="163"/>
        <v>0</v>
      </c>
      <c r="X536" s="118">
        <v>2018</v>
      </c>
      <c r="Y536" s="18" t="s">
        <v>84</v>
      </c>
    </row>
    <row r="537" ht="15.75" customHeight="1" spans="1:25">
      <c r="A537" s="234">
        <v>8323</v>
      </c>
      <c r="B537" s="208" t="s">
        <v>783</v>
      </c>
      <c r="C537" s="207" t="s">
        <v>25</v>
      </c>
      <c r="D537" s="209" t="s">
        <v>64</v>
      </c>
      <c r="F537" s="235" t="s">
        <v>204</v>
      </c>
      <c r="G537" s="236">
        <v>43343</v>
      </c>
      <c r="H537" s="237">
        <v>43343</v>
      </c>
      <c r="L537" s="244"/>
      <c r="M537" s="245"/>
      <c r="N537" s="244"/>
      <c r="P537" s="246">
        <f t="shared" si="157"/>
        <v>0</v>
      </c>
      <c r="Q537" s="246">
        <f t="shared" si="158"/>
        <v>0</v>
      </c>
      <c r="R537" s="210">
        <v>488</v>
      </c>
      <c r="S537" s="220">
        <f t="shared" si="159"/>
        <v>330</v>
      </c>
      <c r="T537" s="113">
        <f t="shared" si="160"/>
        <v>0</v>
      </c>
      <c r="U537" s="113">
        <f t="shared" si="161"/>
        <v>0</v>
      </c>
      <c r="V537" s="113">
        <f t="shared" si="162"/>
        <v>0</v>
      </c>
      <c r="W537" s="113">
        <f t="shared" si="163"/>
        <v>0</v>
      </c>
      <c r="X537" s="118">
        <v>2018</v>
      </c>
      <c r="Y537" s="18" t="s">
        <v>84</v>
      </c>
    </row>
    <row r="538" ht="15.75" customHeight="1" spans="1:25">
      <c r="A538" s="234">
        <v>8326</v>
      </c>
      <c r="B538" s="208" t="s">
        <v>784</v>
      </c>
      <c r="C538" s="207" t="s">
        <v>27</v>
      </c>
      <c r="D538" s="209" t="s">
        <v>64</v>
      </c>
      <c r="F538" s="235" t="s">
        <v>65</v>
      </c>
      <c r="G538" s="236">
        <v>43330</v>
      </c>
      <c r="H538" s="237">
        <v>43330</v>
      </c>
      <c r="L538" s="244"/>
      <c r="M538" s="245"/>
      <c r="N538" s="244"/>
      <c r="P538" s="246">
        <f t="shared" si="157"/>
        <v>0</v>
      </c>
      <c r="Q538" s="246">
        <f t="shared" si="158"/>
        <v>0</v>
      </c>
      <c r="R538" s="210">
        <v>501</v>
      </c>
      <c r="S538" s="220">
        <f t="shared" si="159"/>
        <v>330</v>
      </c>
      <c r="T538" s="113">
        <f t="shared" si="160"/>
        <v>0</v>
      </c>
      <c r="U538" s="113">
        <f t="shared" si="161"/>
        <v>0</v>
      </c>
      <c r="V538" s="113">
        <f t="shared" si="162"/>
        <v>0</v>
      </c>
      <c r="W538" s="113">
        <f t="shared" si="163"/>
        <v>0</v>
      </c>
      <c r="X538" s="118">
        <v>2018</v>
      </c>
      <c r="Y538" s="18" t="s">
        <v>84</v>
      </c>
    </row>
    <row r="539" ht="15.75" customHeight="1" spans="1:25">
      <c r="A539" s="234">
        <v>8327</v>
      </c>
      <c r="B539" s="208" t="s">
        <v>785</v>
      </c>
      <c r="C539" s="207" t="s">
        <v>27</v>
      </c>
      <c r="D539" s="209" t="s">
        <v>64</v>
      </c>
      <c r="F539" s="235" t="s">
        <v>65</v>
      </c>
      <c r="G539" s="236">
        <v>43337</v>
      </c>
      <c r="H539" s="237">
        <v>43337</v>
      </c>
      <c r="L539" s="244"/>
      <c r="M539" s="245"/>
      <c r="N539" s="244"/>
      <c r="P539" s="246">
        <f t="shared" si="157"/>
        <v>0</v>
      </c>
      <c r="Q539" s="246">
        <f t="shared" si="158"/>
        <v>0</v>
      </c>
      <c r="R539" s="210">
        <v>494</v>
      </c>
      <c r="S539" s="220">
        <f t="shared" si="159"/>
        <v>330</v>
      </c>
      <c r="T539" s="113">
        <f t="shared" si="160"/>
        <v>0</v>
      </c>
      <c r="U539" s="113">
        <f t="shared" si="161"/>
        <v>0</v>
      </c>
      <c r="V539" s="113">
        <f t="shared" si="162"/>
        <v>0</v>
      </c>
      <c r="W539" s="113">
        <f t="shared" si="163"/>
        <v>0</v>
      </c>
      <c r="X539" s="118">
        <v>2018</v>
      </c>
      <c r="Y539" s="18" t="s">
        <v>84</v>
      </c>
    </row>
    <row r="540" ht="15.75" customHeight="1" spans="1:25">
      <c r="A540" s="234">
        <v>8332</v>
      </c>
      <c r="B540" s="208" t="s">
        <v>786</v>
      </c>
      <c r="C540" s="207" t="s">
        <v>17</v>
      </c>
      <c r="D540" s="209" t="s">
        <v>64</v>
      </c>
      <c r="F540" s="235" t="s">
        <v>65</v>
      </c>
      <c r="G540" s="236">
        <v>43351</v>
      </c>
      <c r="H540" s="237">
        <v>43351</v>
      </c>
      <c r="L540" s="244"/>
      <c r="M540" s="245"/>
      <c r="N540" s="244"/>
      <c r="P540" s="246">
        <f t="shared" si="157"/>
        <v>0</v>
      </c>
      <c r="Q540" s="246">
        <f t="shared" si="158"/>
        <v>0</v>
      </c>
      <c r="R540" s="210">
        <v>480</v>
      </c>
      <c r="S540" s="220">
        <f t="shared" si="159"/>
        <v>330</v>
      </c>
      <c r="T540" s="113">
        <f t="shared" si="160"/>
        <v>0</v>
      </c>
      <c r="U540" s="113">
        <f t="shared" si="161"/>
        <v>0</v>
      </c>
      <c r="V540" s="113">
        <f t="shared" si="162"/>
        <v>0</v>
      </c>
      <c r="W540" s="113">
        <f t="shared" si="163"/>
        <v>0</v>
      </c>
      <c r="X540" s="118">
        <v>2018</v>
      </c>
      <c r="Y540" s="18" t="s">
        <v>84</v>
      </c>
    </row>
    <row r="541" ht="15.75" customHeight="1" spans="1:25">
      <c r="A541" s="234">
        <v>8333</v>
      </c>
      <c r="B541" s="208" t="s">
        <v>787</v>
      </c>
      <c r="C541" s="207" t="s">
        <v>17</v>
      </c>
      <c r="D541" s="209" t="s">
        <v>64</v>
      </c>
      <c r="F541" s="235" t="s">
        <v>65</v>
      </c>
      <c r="G541" s="236">
        <v>43343</v>
      </c>
      <c r="H541" s="237">
        <v>43343</v>
      </c>
      <c r="L541" s="244"/>
      <c r="M541" s="245"/>
      <c r="N541" s="244"/>
      <c r="P541" s="246">
        <f t="shared" si="157"/>
        <v>0</v>
      </c>
      <c r="Q541" s="246">
        <f t="shared" si="158"/>
        <v>0</v>
      </c>
      <c r="R541" s="210">
        <v>488</v>
      </c>
      <c r="S541" s="220">
        <f t="shared" si="159"/>
        <v>330</v>
      </c>
      <c r="T541" s="113">
        <f t="shared" si="160"/>
        <v>0</v>
      </c>
      <c r="U541" s="113">
        <f t="shared" si="161"/>
        <v>0</v>
      </c>
      <c r="V541" s="113">
        <f t="shared" si="162"/>
        <v>0</v>
      </c>
      <c r="W541" s="113">
        <f t="shared" si="163"/>
        <v>0</v>
      </c>
      <c r="X541" s="118">
        <v>2018</v>
      </c>
      <c r="Y541" s="18" t="s">
        <v>84</v>
      </c>
    </row>
    <row r="542" ht="15.75" customHeight="1" spans="1:25">
      <c r="A542" s="234">
        <v>8346</v>
      </c>
      <c r="B542" s="208" t="s">
        <v>788</v>
      </c>
      <c r="C542" s="207" t="s">
        <v>29</v>
      </c>
      <c r="D542" s="209" t="s">
        <v>64</v>
      </c>
      <c r="F542" s="235" t="s">
        <v>65</v>
      </c>
      <c r="G542" s="236">
        <v>43337</v>
      </c>
      <c r="H542" s="237">
        <v>43337</v>
      </c>
      <c r="L542" s="244"/>
      <c r="M542" s="245"/>
      <c r="N542" s="244"/>
      <c r="P542" s="246">
        <f t="shared" si="157"/>
        <v>0</v>
      </c>
      <c r="Q542" s="246">
        <f t="shared" si="158"/>
        <v>0</v>
      </c>
      <c r="R542" s="210">
        <v>494</v>
      </c>
      <c r="S542" s="220">
        <f t="shared" si="159"/>
        <v>330</v>
      </c>
      <c r="T542" s="113">
        <f t="shared" si="160"/>
        <v>0</v>
      </c>
      <c r="U542" s="113">
        <f t="shared" si="161"/>
        <v>0</v>
      </c>
      <c r="V542" s="113">
        <f t="shared" si="162"/>
        <v>0</v>
      </c>
      <c r="W542" s="113">
        <f t="shared" si="163"/>
        <v>0</v>
      </c>
      <c r="X542" s="118">
        <v>2018</v>
      </c>
      <c r="Y542" s="18" t="s">
        <v>84</v>
      </c>
    </row>
    <row r="543" ht="15.75" customHeight="1" spans="1:25">
      <c r="A543" s="234">
        <v>8348</v>
      </c>
      <c r="B543" s="208" t="s">
        <v>789</v>
      </c>
      <c r="C543" s="207" t="s">
        <v>23</v>
      </c>
      <c r="D543" s="209" t="s">
        <v>488</v>
      </c>
      <c r="E543" s="210" t="s">
        <v>756</v>
      </c>
      <c r="F543" s="235" t="s">
        <v>172</v>
      </c>
      <c r="G543" s="284">
        <v>43180</v>
      </c>
      <c r="H543" s="237">
        <v>43574</v>
      </c>
      <c r="L543" s="244"/>
      <c r="M543" s="245"/>
      <c r="N543" s="244"/>
      <c r="P543" s="246">
        <f t="shared" si="157"/>
        <v>0</v>
      </c>
      <c r="Q543" s="246">
        <f t="shared" si="158"/>
        <v>0</v>
      </c>
      <c r="R543" s="210">
        <v>257</v>
      </c>
      <c r="S543" s="220">
        <f t="shared" si="159"/>
        <v>222</v>
      </c>
      <c r="T543" s="113">
        <f t="shared" si="160"/>
        <v>0</v>
      </c>
      <c r="U543" s="113">
        <f t="shared" si="161"/>
        <v>0</v>
      </c>
      <c r="V543" s="113">
        <f t="shared" si="162"/>
        <v>0</v>
      </c>
      <c r="W543" s="113">
        <f t="shared" si="163"/>
        <v>0</v>
      </c>
      <c r="X543" s="118">
        <v>2018</v>
      </c>
      <c r="Y543" s="18" t="s">
        <v>84</v>
      </c>
    </row>
    <row r="544" ht="15.75" customHeight="1" spans="1:25">
      <c r="A544" s="234">
        <v>8349</v>
      </c>
      <c r="B544" s="208" t="s">
        <v>790</v>
      </c>
      <c r="C544" s="207" t="s">
        <v>23</v>
      </c>
      <c r="D544" s="209" t="s">
        <v>488</v>
      </c>
      <c r="E544" s="210" t="s">
        <v>756</v>
      </c>
      <c r="F544" s="235" t="s">
        <v>172</v>
      </c>
      <c r="G544" s="284">
        <v>43339</v>
      </c>
      <c r="H544" s="237">
        <v>43574</v>
      </c>
      <c r="L544" s="244"/>
      <c r="M544" s="245"/>
      <c r="N544" s="244"/>
      <c r="P544" s="246">
        <f t="shared" si="157"/>
        <v>0</v>
      </c>
      <c r="Q544" s="246">
        <f t="shared" si="158"/>
        <v>0</v>
      </c>
      <c r="R544" s="210">
        <v>257</v>
      </c>
      <c r="S544" s="220">
        <f t="shared" si="159"/>
        <v>222</v>
      </c>
      <c r="T544" s="113">
        <f t="shared" si="160"/>
        <v>0</v>
      </c>
      <c r="U544" s="113">
        <f t="shared" si="161"/>
        <v>0</v>
      </c>
      <c r="V544" s="113">
        <f t="shared" si="162"/>
        <v>0</v>
      </c>
      <c r="W544" s="113">
        <f t="shared" si="163"/>
        <v>0</v>
      </c>
      <c r="X544" s="118">
        <v>2018</v>
      </c>
      <c r="Y544" s="18" t="s">
        <v>84</v>
      </c>
    </row>
    <row r="545" ht="15.75" customHeight="1" spans="1:25">
      <c r="A545" s="234">
        <v>8352</v>
      </c>
      <c r="B545" s="208" t="s">
        <v>791</v>
      </c>
      <c r="C545" s="207" t="s">
        <v>19</v>
      </c>
      <c r="D545" s="209" t="s">
        <v>64</v>
      </c>
      <c r="F545" s="235" t="s">
        <v>65</v>
      </c>
      <c r="G545" s="236">
        <v>43404</v>
      </c>
      <c r="H545" s="237">
        <v>43404</v>
      </c>
      <c r="L545" s="244"/>
      <c r="M545" s="245"/>
      <c r="N545" s="244"/>
      <c r="P545" s="246">
        <f t="shared" si="157"/>
        <v>0</v>
      </c>
      <c r="Q545" s="246">
        <f t="shared" si="158"/>
        <v>0</v>
      </c>
      <c r="R545" s="210">
        <v>427</v>
      </c>
      <c r="S545" s="220">
        <f t="shared" si="159"/>
        <v>330</v>
      </c>
      <c r="T545" s="113">
        <f t="shared" si="160"/>
        <v>0</v>
      </c>
      <c r="U545" s="113">
        <f t="shared" si="161"/>
        <v>0</v>
      </c>
      <c r="V545" s="113">
        <f t="shared" si="162"/>
        <v>0</v>
      </c>
      <c r="W545" s="113">
        <f t="shared" si="163"/>
        <v>0</v>
      </c>
      <c r="X545" s="118">
        <v>2018</v>
      </c>
      <c r="Y545" s="18" t="s">
        <v>84</v>
      </c>
    </row>
    <row r="546" ht="15.75" customHeight="1" spans="1:25">
      <c r="A546" s="234">
        <v>8353</v>
      </c>
      <c r="B546" s="208" t="s">
        <v>792</v>
      </c>
      <c r="C546" s="207" t="s">
        <v>27</v>
      </c>
      <c r="D546" s="209" t="s">
        <v>64</v>
      </c>
      <c r="F546" s="235" t="s">
        <v>65</v>
      </c>
      <c r="G546" s="236">
        <v>43358</v>
      </c>
      <c r="H546" s="237">
        <v>43358</v>
      </c>
      <c r="L546" s="244"/>
      <c r="M546" s="245"/>
      <c r="N546" s="244"/>
      <c r="P546" s="246">
        <f t="shared" si="157"/>
        <v>0</v>
      </c>
      <c r="Q546" s="246">
        <f t="shared" si="158"/>
        <v>0</v>
      </c>
      <c r="R546" s="210">
        <v>473</v>
      </c>
      <c r="S546" s="220">
        <f t="shared" si="159"/>
        <v>330</v>
      </c>
      <c r="T546" s="113">
        <f t="shared" si="160"/>
        <v>0</v>
      </c>
      <c r="U546" s="113">
        <f t="shared" si="161"/>
        <v>0</v>
      </c>
      <c r="V546" s="113">
        <f t="shared" si="162"/>
        <v>0</v>
      </c>
      <c r="W546" s="113">
        <f t="shared" si="163"/>
        <v>0</v>
      </c>
      <c r="X546" s="118">
        <v>2018</v>
      </c>
      <c r="Y546" s="18" t="s">
        <v>84</v>
      </c>
    </row>
    <row r="547" ht="15.75" customHeight="1" spans="1:25">
      <c r="A547" s="234">
        <v>8358</v>
      </c>
      <c r="B547" s="208" t="s">
        <v>793</v>
      </c>
      <c r="C547" s="207" t="s">
        <v>31</v>
      </c>
      <c r="D547" s="209" t="s">
        <v>64</v>
      </c>
      <c r="F547" s="235" t="s">
        <v>65</v>
      </c>
      <c r="G547" s="236">
        <v>43365</v>
      </c>
      <c r="H547" s="237">
        <v>43365</v>
      </c>
      <c r="L547" s="244"/>
      <c r="M547" s="245"/>
      <c r="N547" s="244"/>
      <c r="P547" s="246">
        <f t="shared" si="157"/>
        <v>0</v>
      </c>
      <c r="Q547" s="246">
        <f t="shared" si="158"/>
        <v>0</v>
      </c>
      <c r="R547" s="210">
        <v>466</v>
      </c>
      <c r="S547" s="220">
        <f t="shared" si="159"/>
        <v>330</v>
      </c>
      <c r="T547" s="113">
        <f t="shared" si="160"/>
        <v>0</v>
      </c>
      <c r="U547" s="113">
        <f t="shared" si="161"/>
        <v>0</v>
      </c>
      <c r="V547" s="113">
        <f t="shared" si="162"/>
        <v>0</v>
      </c>
      <c r="W547" s="113">
        <f t="shared" si="163"/>
        <v>0</v>
      </c>
      <c r="X547" s="118">
        <v>2018</v>
      </c>
      <c r="Y547" s="18" t="s">
        <v>84</v>
      </c>
    </row>
    <row r="548" ht="15.75" customHeight="1" spans="1:25">
      <c r="A548" s="234">
        <v>8361</v>
      </c>
      <c r="B548" s="208" t="s">
        <v>794</v>
      </c>
      <c r="C548" s="207" t="s">
        <v>25</v>
      </c>
      <c r="D548" s="209" t="s">
        <v>64</v>
      </c>
      <c r="F548" s="235" t="s">
        <v>215</v>
      </c>
      <c r="G548" s="236">
        <v>43358</v>
      </c>
      <c r="H548" s="237">
        <v>43358</v>
      </c>
      <c r="L548" s="244"/>
      <c r="M548" s="245"/>
      <c r="N548" s="244"/>
      <c r="P548" s="246">
        <f t="shared" si="157"/>
        <v>0</v>
      </c>
      <c r="Q548" s="246">
        <f t="shared" si="158"/>
        <v>0</v>
      </c>
      <c r="R548" s="210">
        <v>473</v>
      </c>
      <c r="S548" s="220">
        <f t="shared" si="159"/>
        <v>330</v>
      </c>
      <c r="T548" s="113">
        <f t="shared" si="160"/>
        <v>0</v>
      </c>
      <c r="U548" s="113">
        <f t="shared" si="161"/>
        <v>0</v>
      </c>
      <c r="V548" s="113">
        <f t="shared" si="162"/>
        <v>0</v>
      </c>
      <c r="W548" s="113">
        <f t="shared" si="163"/>
        <v>0</v>
      </c>
      <c r="X548" s="118">
        <v>2018</v>
      </c>
      <c r="Y548" s="18" t="s">
        <v>84</v>
      </c>
    </row>
    <row r="549" ht="15.75" customHeight="1" spans="1:25">
      <c r="A549" s="234">
        <v>8364</v>
      </c>
      <c r="B549" s="208" t="s">
        <v>795</v>
      </c>
      <c r="C549" s="207" t="s">
        <v>17</v>
      </c>
      <c r="D549" s="209" t="s">
        <v>64</v>
      </c>
      <c r="F549" s="235" t="s">
        <v>65</v>
      </c>
      <c r="G549" s="236">
        <v>43365</v>
      </c>
      <c r="H549" s="237">
        <v>43365</v>
      </c>
      <c r="L549" s="244"/>
      <c r="M549" s="245"/>
      <c r="N549" s="244"/>
      <c r="P549" s="246">
        <f t="shared" si="157"/>
        <v>0</v>
      </c>
      <c r="Q549" s="246">
        <f t="shared" si="158"/>
        <v>0</v>
      </c>
      <c r="R549" s="210">
        <v>466</v>
      </c>
      <c r="S549" s="220">
        <f t="shared" si="159"/>
        <v>330</v>
      </c>
      <c r="T549" s="113">
        <f t="shared" si="160"/>
        <v>0</v>
      </c>
      <c r="U549" s="113">
        <f t="shared" si="161"/>
        <v>0</v>
      </c>
      <c r="V549" s="113">
        <f t="shared" si="162"/>
        <v>0</v>
      </c>
      <c r="W549" s="113">
        <f t="shared" si="163"/>
        <v>0</v>
      </c>
      <c r="X549" s="118">
        <v>2018</v>
      </c>
      <c r="Y549" s="18" t="s">
        <v>84</v>
      </c>
    </row>
    <row r="550" ht="15.75" customHeight="1" spans="1:25">
      <c r="A550" s="234">
        <v>8369</v>
      </c>
      <c r="B550" s="208" t="s">
        <v>796</v>
      </c>
      <c r="C550" s="207" t="s">
        <v>29</v>
      </c>
      <c r="D550" s="209" t="s">
        <v>64</v>
      </c>
      <c r="F550" s="235" t="s">
        <v>65</v>
      </c>
      <c r="G550" s="236">
        <v>43351</v>
      </c>
      <c r="H550" s="237">
        <v>43351</v>
      </c>
      <c r="L550" s="244"/>
      <c r="M550" s="245"/>
      <c r="N550" s="244"/>
      <c r="P550" s="246">
        <f t="shared" si="157"/>
        <v>0</v>
      </c>
      <c r="Q550" s="246">
        <f t="shared" si="158"/>
        <v>0</v>
      </c>
      <c r="R550" s="210">
        <v>480</v>
      </c>
      <c r="S550" s="220">
        <f t="shared" si="159"/>
        <v>330</v>
      </c>
      <c r="T550" s="113">
        <f t="shared" si="160"/>
        <v>0</v>
      </c>
      <c r="U550" s="113">
        <f t="shared" si="161"/>
        <v>0</v>
      </c>
      <c r="V550" s="113">
        <f t="shared" si="162"/>
        <v>0</v>
      </c>
      <c r="W550" s="113">
        <f t="shared" si="163"/>
        <v>0</v>
      </c>
      <c r="X550" s="118">
        <v>2018</v>
      </c>
      <c r="Y550" s="18" t="s">
        <v>84</v>
      </c>
    </row>
    <row r="551" ht="15.75" customHeight="1" spans="1:25">
      <c r="A551" s="234">
        <v>8372</v>
      </c>
      <c r="B551" s="208" t="s">
        <v>797</v>
      </c>
      <c r="C551" s="207" t="s">
        <v>17</v>
      </c>
      <c r="D551" s="209" t="s">
        <v>64</v>
      </c>
      <c r="F551" s="235" t="s">
        <v>65</v>
      </c>
      <c r="G551" s="236">
        <v>43365</v>
      </c>
      <c r="H551" s="237">
        <v>43365</v>
      </c>
      <c r="L551" s="244"/>
      <c r="M551" s="245"/>
      <c r="N551" s="244"/>
      <c r="P551" s="246">
        <f t="shared" si="157"/>
        <v>0</v>
      </c>
      <c r="Q551" s="246">
        <f t="shared" si="158"/>
        <v>0</v>
      </c>
      <c r="R551" s="210">
        <v>466</v>
      </c>
      <c r="S551" s="220">
        <f t="shared" si="159"/>
        <v>330</v>
      </c>
      <c r="T551" s="113">
        <f t="shared" si="160"/>
        <v>0</v>
      </c>
      <c r="U551" s="113">
        <f t="shared" si="161"/>
        <v>0</v>
      </c>
      <c r="V551" s="113">
        <f t="shared" si="162"/>
        <v>0</v>
      </c>
      <c r="W551" s="113">
        <f t="shared" si="163"/>
        <v>0</v>
      </c>
      <c r="X551" s="118">
        <v>2018</v>
      </c>
      <c r="Y551" s="18" t="s">
        <v>84</v>
      </c>
    </row>
    <row r="552" ht="15.75" customHeight="1" spans="1:25">
      <c r="A552" s="234">
        <v>8380</v>
      </c>
      <c r="B552" s="208" t="s">
        <v>798</v>
      </c>
      <c r="C552" s="207" t="s">
        <v>23</v>
      </c>
      <c r="D552" s="209" t="s">
        <v>488</v>
      </c>
      <c r="E552" s="210" t="s">
        <v>799</v>
      </c>
      <c r="F552" s="235" t="s">
        <v>166</v>
      </c>
      <c r="G552" s="284">
        <v>40826</v>
      </c>
      <c r="H552" s="237">
        <v>43341</v>
      </c>
      <c r="L552" s="244"/>
      <c r="M552" s="245"/>
      <c r="N552" s="244"/>
      <c r="P552" s="246">
        <f t="shared" si="157"/>
        <v>0</v>
      </c>
      <c r="Q552" s="246">
        <f t="shared" si="158"/>
        <v>0</v>
      </c>
      <c r="R552" s="210">
        <v>490</v>
      </c>
      <c r="S552" s="220">
        <f t="shared" si="159"/>
        <v>330</v>
      </c>
      <c r="T552" s="113">
        <f t="shared" si="160"/>
        <v>0</v>
      </c>
      <c r="U552" s="113">
        <f t="shared" si="161"/>
        <v>0</v>
      </c>
      <c r="V552" s="113">
        <f t="shared" si="162"/>
        <v>0</v>
      </c>
      <c r="W552" s="113">
        <f t="shared" si="163"/>
        <v>0</v>
      </c>
      <c r="X552" s="118">
        <v>2011</v>
      </c>
      <c r="Y552" s="18" t="s">
        <v>66</v>
      </c>
    </row>
    <row r="553" ht="15.75" customHeight="1" spans="1:25">
      <c r="A553" s="234">
        <v>8381</v>
      </c>
      <c r="B553" s="208" t="s">
        <v>800</v>
      </c>
      <c r="C553" s="207" t="s">
        <v>23</v>
      </c>
      <c r="D553" s="209" t="s">
        <v>488</v>
      </c>
      <c r="E553" s="210" t="s">
        <v>799</v>
      </c>
      <c r="F553" s="235" t="s">
        <v>166</v>
      </c>
      <c r="G553" s="284">
        <v>42658</v>
      </c>
      <c r="H553" s="237">
        <v>43341</v>
      </c>
      <c r="L553" s="244"/>
      <c r="M553" s="245"/>
      <c r="N553" s="244"/>
      <c r="P553" s="246">
        <f t="shared" si="157"/>
        <v>0</v>
      </c>
      <c r="Q553" s="246">
        <f t="shared" si="158"/>
        <v>0</v>
      </c>
      <c r="R553" s="210">
        <v>490</v>
      </c>
      <c r="S553" s="220">
        <f t="shared" si="159"/>
        <v>330</v>
      </c>
      <c r="T553" s="113">
        <f t="shared" si="160"/>
        <v>0</v>
      </c>
      <c r="U553" s="113">
        <f t="shared" si="161"/>
        <v>0</v>
      </c>
      <c r="V553" s="113">
        <f t="shared" si="162"/>
        <v>0</v>
      </c>
      <c r="W553" s="113">
        <f t="shared" si="163"/>
        <v>0</v>
      </c>
      <c r="X553" s="118">
        <v>2016</v>
      </c>
      <c r="Y553" s="18" t="s">
        <v>82</v>
      </c>
    </row>
    <row r="554" ht="15.75" customHeight="1" spans="1:25">
      <c r="A554" s="234">
        <v>8382</v>
      </c>
      <c r="B554" s="208" t="s">
        <v>801</v>
      </c>
      <c r="C554" s="207" t="s">
        <v>23</v>
      </c>
      <c r="D554" s="209" t="s">
        <v>488</v>
      </c>
      <c r="E554" s="210" t="s">
        <v>799</v>
      </c>
      <c r="F554" s="235" t="s">
        <v>166</v>
      </c>
      <c r="G554" s="284">
        <v>42877</v>
      </c>
      <c r="H554" s="237">
        <v>43341</v>
      </c>
      <c r="L554" s="244"/>
      <c r="M554" s="245"/>
      <c r="N554" s="244"/>
      <c r="P554" s="246">
        <f t="shared" si="157"/>
        <v>0</v>
      </c>
      <c r="Q554" s="246">
        <f t="shared" si="158"/>
        <v>0</v>
      </c>
      <c r="R554" s="210">
        <v>490</v>
      </c>
      <c r="S554" s="220">
        <f t="shared" si="159"/>
        <v>330</v>
      </c>
      <c r="T554" s="113">
        <f t="shared" si="160"/>
        <v>0</v>
      </c>
      <c r="U554" s="113">
        <f t="shared" si="161"/>
        <v>0</v>
      </c>
      <c r="V554" s="113">
        <f t="shared" si="162"/>
        <v>0</v>
      </c>
      <c r="W554" s="113">
        <f t="shared" si="163"/>
        <v>0</v>
      </c>
      <c r="X554" s="118">
        <v>2017</v>
      </c>
      <c r="Y554" s="18" t="s">
        <v>83</v>
      </c>
    </row>
    <row r="555" ht="15.75" customHeight="1" spans="1:25">
      <c r="A555" s="234">
        <v>8387</v>
      </c>
      <c r="B555" s="208" t="s">
        <v>802</v>
      </c>
      <c r="C555" s="207" t="s">
        <v>23</v>
      </c>
      <c r="D555" s="209" t="s">
        <v>488</v>
      </c>
      <c r="E555" s="210" t="s">
        <v>799</v>
      </c>
      <c r="F555" s="235" t="s">
        <v>166</v>
      </c>
      <c r="G555" s="284">
        <v>41688</v>
      </c>
      <c r="H555" s="237">
        <v>43341</v>
      </c>
      <c r="L555" s="244"/>
      <c r="M555" s="245"/>
      <c r="N555" s="244"/>
      <c r="P555" s="246">
        <f t="shared" si="157"/>
        <v>0</v>
      </c>
      <c r="Q555" s="246">
        <f t="shared" si="158"/>
        <v>0</v>
      </c>
      <c r="R555" s="210">
        <v>490</v>
      </c>
      <c r="S555" s="220">
        <f t="shared" si="159"/>
        <v>330</v>
      </c>
      <c r="T555" s="113">
        <f t="shared" si="160"/>
        <v>0</v>
      </c>
      <c r="U555" s="113">
        <f t="shared" si="161"/>
        <v>0</v>
      </c>
      <c r="V555" s="113">
        <f t="shared" si="162"/>
        <v>0</v>
      </c>
      <c r="W555" s="113">
        <f t="shared" si="163"/>
        <v>0</v>
      </c>
      <c r="X555" s="118">
        <v>2014</v>
      </c>
      <c r="Y555" s="18" t="s">
        <v>66</v>
      </c>
    </row>
    <row r="556" ht="15.75" customHeight="1" spans="1:25">
      <c r="A556" s="234">
        <v>8388</v>
      </c>
      <c r="B556" s="208" t="s">
        <v>803</v>
      </c>
      <c r="C556" s="207" t="s">
        <v>23</v>
      </c>
      <c r="D556" s="209" t="s">
        <v>488</v>
      </c>
      <c r="E556" s="210" t="s">
        <v>799</v>
      </c>
      <c r="F556" s="235" t="s">
        <v>166</v>
      </c>
      <c r="G556" s="284">
        <v>40707</v>
      </c>
      <c r="H556" s="237">
        <v>43341</v>
      </c>
      <c r="L556" s="244"/>
      <c r="M556" s="245"/>
      <c r="N556" s="244"/>
      <c r="P556" s="246">
        <f t="shared" si="157"/>
        <v>0</v>
      </c>
      <c r="Q556" s="246">
        <f t="shared" si="158"/>
        <v>0</v>
      </c>
      <c r="R556" s="210">
        <v>490</v>
      </c>
      <c r="S556" s="220">
        <f t="shared" si="159"/>
        <v>330</v>
      </c>
      <c r="T556" s="113">
        <f t="shared" si="160"/>
        <v>0</v>
      </c>
      <c r="U556" s="113">
        <f t="shared" si="161"/>
        <v>0</v>
      </c>
      <c r="V556" s="113">
        <f t="shared" si="162"/>
        <v>0</v>
      </c>
      <c r="W556" s="113">
        <f t="shared" si="163"/>
        <v>0</v>
      </c>
      <c r="X556" s="118">
        <v>2011</v>
      </c>
      <c r="Y556" s="18" t="s">
        <v>66</v>
      </c>
    </row>
    <row r="557" ht="15.75" customHeight="1" spans="1:25">
      <c r="A557" s="234">
        <v>8389</v>
      </c>
      <c r="B557" s="208" t="s">
        <v>804</v>
      </c>
      <c r="C557" s="207" t="s">
        <v>23</v>
      </c>
      <c r="D557" s="209" t="s">
        <v>488</v>
      </c>
      <c r="E557" s="210" t="s">
        <v>799</v>
      </c>
      <c r="F557" s="235" t="s">
        <v>166</v>
      </c>
      <c r="G557" s="284">
        <v>42632</v>
      </c>
      <c r="H557" s="237">
        <v>43341</v>
      </c>
      <c r="L557" s="244"/>
      <c r="M557" s="245"/>
      <c r="N557" s="244"/>
      <c r="P557" s="246">
        <f t="shared" si="157"/>
        <v>0</v>
      </c>
      <c r="Q557" s="246">
        <f t="shared" si="158"/>
        <v>0</v>
      </c>
      <c r="R557" s="210">
        <v>490</v>
      </c>
      <c r="S557" s="220">
        <f t="shared" si="159"/>
        <v>330</v>
      </c>
      <c r="T557" s="113">
        <f t="shared" si="160"/>
        <v>0</v>
      </c>
      <c r="U557" s="113">
        <f t="shared" si="161"/>
        <v>0</v>
      </c>
      <c r="V557" s="113">
        <f t="shared" si="162"/>
        <v>0</v>
      </c>
      <c r="W557" s="113">
        <f t="shared" si="163"/>
        <v>0</v>
      </c>
      <c r="X557" s="118">
        <v>2016</v>
      </c>
      <c r="Y557" s="18" t="s">
        <v>82</v>
      </c>
    </row>
    <row r="558" ht="15.75" customHeight="1" spans="1:25">
      <c r="A558" s="234">
        <v>8390</v>
      </c>
      <c r="B558" s="208" t="s">
        <v>805</v>
      </c>
      <c r="C558" s="207" t="s">
        <v>23</v>
      </c>
      <c r="D558" s="209" t="s">
        <v>488</v>
      </c>
      <c r="E558" s="210" t="s">
        <v>799</v>
      </c>
      <c r="F558" s="235" t="s">
        <v>166</v>
      </c>
      <c r="G558" s="284">
        <v>42075</v>
      </c>
      <c r="H558" s="237">
        <v>43341</v>
      </c>
      <c r="L558" s="244"/>
      <c r="M558" s="245"/>
      <c r="N558" s="244"/>
      <c r="P558" s="246">
        <f t="shared" si="157"/>
        <v>0</v>
      </c>
      <c r="Q558" s="246">
        <f t="shared" si="158"/>
        <v>0</v>
      </c>
      <c r="R558" s="210">
        <v>490</v>
      </c>
      <c r="S558" s="220">
        <f t="shared" si="159"/>
        <v>330</v>
      </c>
      <c r="T558" s="113">
        <f t="shared" si="160"/>
        <v>0</v>
      </c>
      <c r="U558" s="113">
        <f t="shared" si="161"/>
        <v>0</v>
      </c>
      <c r="V558" s="113">
        <f t="shared" si="162"/>
        <v>0</v>
      </c>
      <c r="W558" s="113">
        <f t="shared" si="163"/>
        <v>0</v>
      </c>
      <c r="X558" s="118">
        <v>2015</v>
      </c>
      <c r="Y558" s="18" t="s">
        <v>66</v>
      </c>
    </row>
    <row r="559" ht="15.75" customHeight="1" spans="1:25">
      <c r="A559" s="234">
        <v>8391</v>
      </c>
      <c r="B559" s="208" t="s">
        <v>806</v>
      </c>
      <c r="C559" s="207" t="s">
        <v>23</v>
      </c>
      <c r="D559" s="209" t="s">
        <v>488</v>
      </c>
      <c r="E559" s="210" t="s">
        <v>799</v>
      </c>
      <c r="F559" s="235" t="s">
        <v>166</v>
      </c>
      <c r="G559" s="284">
        <v>41390</v>
      </c>
      <c r="H559" s="237">
        <v>43341</v>
      </c>
      <c r="L559" s="244"/>
      <c r="M559" s="245"/>
      <c r="N559" s="244"/>
      <c r="P559" s="246">
        <f t="shared" si="157"/>
        <v>0</v>
      </c>
      <c r="Q559" s="246">
        <f t="shared" si="158"/>
        <v>0</v>
      </c>
      <c r="R559" s="210">
        <v>490</v>
      </c>
      <c r="S559" s="220">
        <f t="shared" si="159"/>
        <v>330</v>
      </c>
      <c r="T559" s="113">
        <f t="shared" si="160"/>
        <v>0</v>
      </c>
      <c r="U559" s="113">
        <f t="shared" si="161"/>
        <v>0</v>
      </c>
      <c r="V559" s="113">
        <f t="shared" si="162"/>
        <v>0</v>
      </c>
      <c r="W559" s="113">
        <f t="shared" si="163"/>
        <v>0</v>
      </c>
      <c r="X559" s="118">
        <v>2013</v>
      </c>
      <c r="Y559" s="18" t="s">
        <v>66</v>
      </c>
    </row>
    <row r="560" ht="15.75" customHeight="1" spans="1:25">
      <c r="A560" s="234">
        <v>8392</v>
      </c>
      <c r="B560" s="208" t="s">
        <v>807</v>
      </c>
      <c r="C560" s="207" t="s">
        <v>23</v>
      </c>
      <c r="D560" s="209" t="s">
        <v>488</v>
      </c>
      <c r="E560" s="210" t="s">
        <v>799</v>
      </c>
      <c r="F560" s="235" t="s">
        <v>166</v>
      </c>
      <c r="G560" s="284">
        <v>41392</v>
      </c>
      <c r="H560" s="237">
        <v>43341</v>
      </c>
      <c r="L560" s="244"/>
      <c r="M560" s="245"/>
      <c r="N560" s="244"/>
      <c r="P560" s="246">
        <f t="shared" si="157"/>
        <v>0</v>
      </c>
      <c r="Q560" s="246">
        <f t="shared" si="158"/>
        <v>0</v>
      </c>
      <c r="R560" s="210">
        <v>490</v>
      </c>
      <c r="S560" s="220">
        <f t="shared" si="159"/>
        <v>330</v>
      </c>
      <c r="T560" s="113">
        <f t="shared" si="160"/>
        <v>0</v>
      </c>
      <c r="U560" s="113">
        <f t="shared" si="161"/>
        <v>0</v>
      </c>
      <c r="V560" s="113">
        <f t="shared" si="162"/>
        <v>0</v>
      </c>
      <c r="W560" s="113">
        <f t="shared" si="163"/>
        <v>0</v>
      </c>
      <c r="X560" s="118">
        <v>2013</v>
      </c>
      <c r="Y560" s="18" t="s">
        <v>66</v>
      </c>
    </row>
    <row r="561" ht="15.75" customHeight="1" spans="1:25">
      <c r="A561" s="234">
        <v>8393</v>
      </c>
      <c r="B561" s="208" t="s">
        <v>808</v>
      </c>
      <c r="C561" s="207" t="s">
        <v>23</v>
      </c>
      <c r="D561" s="209" t="s">
        <v>488</v>
      </c>
      <c r="E561" s="210" t="s">
        <v>799</v>
      </c>
      <c r="F561" s="235" t="s">
        <v>166</v>
      </c>
      <c r="G561" s="284">
        <v>41897</v>
      </c>
      <c r="H561" s="237">
        <v>43341</v>
      </c>
      <c r="L561" s="244"/>
      <c r="M561" s="245"/>
      <c r="N561" s="244"/>
      <c r="P561" s="246">
        <f t="shared" si="157"/>
        <v>0</v>
      </c>
      <c r="Q561" s="246">
        <f t="shared" si="158"/>
        <v>0</v>
      </c>
      <c r="R561" s="210">
        <v>490</v>
      </c>
      <c r="S561" s="220">
        <f t="shared" si="159"/>
        <v>330</v>
      </c>
      <c r="T561" s="113">
        <f t="shared" si="160"/>
        <v>0</v>
      </c>
      <c r="U561" s="113">
        <f t="shared" si="161"/>
        <v>0</v>
      </c>
      <c r="V561" s="113">
        <f t="shared" si="162"/>
        <v>0</v>
      </c>
      <c r="W561" s="113">
        <f t="shared" si="163"/>
        <v>0</v>
      </c>
      <c r="X561" s="118">
        <v>2014</v>
      </c>
      <c r="Y561" s="18" t="s">
        <v>66</v>
      </c>
    </row>
    <row r="562" ht="15.75" customHeight="1" spans="1:25">
      <c r="A562" s="234">
        <v>8394</v>
      </c>
      <c r="B562" s="208" t="s">
        <v>809</v>
      </c>
      <c r="C562" s="207" t="s">
        <v>23</v>
      </c>
      <c r="D562" s="209" t="s">
        <v>488</v>
      </c>
      <c r="E562" s="210" t="s">
        <v>799</v>
      </c>
      <c r="F562" s="235" t="s">
        <v>166</v>
      </c>
      <c r="G562" s="284">
        <v>42002</v>
      </c>
      <c r="H562" s="237">
        <v>43341</v>
      </c>
      <c r="L562" s="244"/>
      <c r="M562" s="245"/>
      <c r="N562" s="244"/>
      <c r="P562" s="246">
        <f t="shared" si="157"/>
        <v>0</v>
      </c>
      <c r="Q562" s="246">
        <f t="shared" si="158"/>
        <v>0</v>
      </c>
      <c r="R562" s="210">
        <v>490</v>
      </c>
      <c r="S562" s="220">
        <f t="shared" si="159"/>
        <v>330</v>
      </c>
      <c r="T562" s="113">
        <f t="shared" si="160"/>
        <v>0</v>
      </c>
      <c r="U562" s="113">
        <f t="shared" si="161"/>
        <v>0</v>
      </c>
      <c r="V562" s="113">
        <f t="shared" si="162"/>
        <v>0</v>
      </c>
      <c r="W562" s="113">
        <f t="shared" si="163"/>
        <v>0</v>
      </c>
      <c r="X562" s="118">
        <v>2014</v>
      </c>
      <c r="Y562" s="18" t="s">
        <v>66</v>
      </c>
    </row>
    <row r="563" ht="15.75" customHeight="1" spans="1:25">
      <c r="A563" s="234">
        <v>8395</v>
      </c>
      <c r="B563" s="208" t="s">
        <v>810</v>
      </c>
      <c r="C563" s="207" t="s">
        <v>23</v>
      </c>
      <c r="D563" s="209" t="s">
        <v>488</v>
      </c>
      <c r="E563" s="210" t="s">
        <v>799</v>
      </c>
      <c r="F563" s="235" t="s">
        <v>166</v>
      </c>
      <c r="G563" s="284">
        <v>41816</v>
      </c>
      <c r="H563" s="237">
        <v>43341</v>
      </c>
      <c r="L563" s="244"/>
      <c r="M563" s="245"/>
      <c r="N563" s="244"/>
      <c r="P563" s="246">
        <f t="shared" si="157"/>
        <v>0</v>
      </c>
      <c r="Q563" s="246">
        <f t="shared" si="158"/>
        <v>0</v>
      </c>
      <c r="R563" s="210">
        <v>490</v>
      </c>
      <c r="S563" s="220">
        <f t="shared" si="159"/>
        <v>330</v>
      </c>
      <c r="T563" s="113">
        <f t="shared" si="160"/>
        <v>0</v>
      </c>
      <c r="U563" s="113">
        <f t="shared" si="161"/>
        <v>0</v>
      </c>
      <c r="V563" s="113">
        <f t="shared" si="162"/>
        <v>0</v>
      </c>
      <c r="W563" s="113">
        <f t="shared" si="163"/>
        <v>0</v>
      </c>
      <c r="X563" s="118">
        <v>2014</v>
      </c>
      <c r="Y563" s="18" t="s">
        <v>66</v>
      </c>
    </row>
    <row r="564" ht="15.75" customHeight="1" spans="1:25">
      <c r="A564" s="234">
        <v>8398</v>
      </c>
      <c r="B564" s="208" t="s">
        <v>811</v>
      </c>
      <c r="C564" s="207" t="s">
        <v>23</v>
      </c>
      <c r="D564" s="209" t="s">
        <v>488</v>
      </c>
      <c r="E564" s="210" t="s">
        <v>799</v>
      </c>
      <c r="F564" s="235" t="s">
        <v>166</v>
      </c>
      <c r="G564" s="284">
        <v>41782</v>
      </c>
      <c r="H564" s="237">
        <v>43341</v>
      </c>
      <c r="L564" s="244"/>
      <c r="M564" s="245"/>
      <c r="N564" s="244"/>
      <c r="P564" s="246">
        <f t="shared" si="157"/>
        <v>0</v>
      </c>
      <c r="Q564" s="246">
        <f t="shared" si="158"/>
        <v>0</v>
      </c>
      <c r="R564" s="210">
        <v>490</v>
      </c>
      <c r="S564" s="220">
        <f t="shared" si="159"/>
        <v>330</v>
      </c>
      <c r="T564" s="113">
        <f t="shared" si="160"/>
        <v>0</v>
      </c>
      <c r="U564" s="113">
        <f t="shared" si="161"/>
        <v>0</v>
      </c>
      <c r="V564" s="113">
        <f t="shared" si="162"/>
        <v>0</v>
      </c>
      <c r="W564" s="113">
        <f t="shared" si="163"/>
        <v>0</v>
      </c>
      <c r="X564" s="118">
        <v>2014</v>
      </c>
      <c r="Y564" s="18" t="s">
        <v>66</v>
      </c>
    </row>
    <row r="565" ht="15.75" customHeight="1" spans="1:25">
      <c r="A565" s="234">
        <v>8399</v>
      </c>
      <c r="B565" s="208" t="s">
        <v>812</v>
      </c>
      <c r="C565" s="207" t="s">
        <v>23</v>
      </c>
      <c r="D565" s="209" t="s">
        <v>488</v>
      </c>
      <c r="E565" s="210" t="s">
        <v>799</v>
      </c>
      <c r="F565" s="235" t="s">
        <v>166</v>
      </c>
      <c r="G565" s="284">
        <v>41085</v>
      </c>
      <c r="H565" s="237">
        <v>43341</v>
      </c>
      <c r="L565" s="244"/>
      <c r="M565" s="245"/>
      <c r="N565" s="244"/>
      <c r="P565" s="246">
        <f t="shared" si="157"/>
        <v>0</v>
      </c>
      <c r="Q565" s="246">
        <f t="shared" si="158"/>
        <v>0</v>
      </c>
      <c r="R565" s="210">
        <v>490</v>
      </c>
      <c r="S565" s="220">
        <f t="shared" si="159"/>
        <v>330</v>
      </c>
      <c r="T565" s="113">
        <f t="shared" si="160"/>
        <v>0</v>
      </c>
      <c r="U565" s="113">
        <f t="shared" si="161"/>
        <v>0</v>
      </c>
      <c r="V565" s="113">
        <f t="shared" si="162"/>
        <v>0</v>
      </c>
      <c r="W565" s="113">
        <f t="shared" si="163"/>
        <v>0</v>
      </c>
      <c r="X565" s="118">
        <v>2012</v>
      </c>
      <c r="Y565" s="18" t="s">
        <v>66</v>
      </c>
    </row>
    <row r="566" ht="15.75" customHeight="1" spans="1:25">
      <c r="A566" s="234">
        <v>8400</v>
      </c>
      <c r="B566" s="208" t="s">
        <v>813</v>
      </c>
      <c r="C566" s="207" t="s">
        <v>23</v>
      </c>
      <c r="D566" s="209" t="s">
        <v>488</v>
      </c>
      <c r="E566" s="210" t="s">
        <v>799</v>
      </c>
      <c r="F566" s="235" t="s">
        <v>166</v>
      </c>
      <c r="G566" s="284">
        <v>41410</v>
      </c>
      <c r="H566" s="237">
        <v>43341</v>
      </c>
      <c r="L566" s="244"/>
      <c r="M566" s="245"/>
      <c r="N566" s="244"/>
      <c r="P566" s="246">
        <f t="shared" si="157"/>
        <v>0</v>
      </c>
      <c r="Q566" s="246">
        <f t="shared" si="158"/>
        <v>0</v>
      </c>
      <c r="R566" s="210">
        <v>490</v>
      </c>
      <c r="S566" s="220">
        <f t="shared" si="159"/>
        <v>330</v>
      </c>
      <c r="T566" s="113">
        <f t="shared" si="160"/>
        <v>0</v>
      </c>
      <c r="U566" s="113">
        <f t="shared" si="161"/>
        <v>0</v>
      </c>
      <c r="V566" s="113">
        <f t="shared" si="162"/>
        <v>0</v>
      </c>
      <c r="W566" s="113">
        <f t="shared" si="163"/>
        <v>0</v>
      </c>
      <c r="X566" s="118">
        <v>2013</v>
      </c>
      <c r="Y566" s="18" t="s">
        <v>66</v>
      </c>
    </row>
    <row r="567" ht="15.75" customHeight="1" spans="1:25">
      <c r="A567" s="234">
        <v>8458</v>
      </c>
      <c r="B567" s="208" t="s">
        <v>814</v>
      </c>
      <c r="C567" s="207" t="s">
        <v>21</v>
      </c>
      <c r="D567" s="209" t="s">
        <v>488</v>
      </c>
      <c r="E567" s="210" t="s">
        <v>815</v>
      </c>
      <c r="F567" s="235" t="s">
        <v>142</v>
      </c>
      <c r="G567" s="284" t="s">
        <v>816</v>
      </c>
      <c r="H567" s="237">
        <v>43354</v>
      </c>
      <c r="L567" s="244"/>
      <c r="M567" s="245"/>
      <c r="N567" s="244"/>
      <c r="P567" s="246">
        <f t="shared" si="157"/>
        <v>0</v>
      </c>
      <c r="Q567" s="246">
        <f t="shared" si="158"/>
        <v>0</v>
      </c>
      <c r="R567" s="210">
        <v>477</v>
      </c>
      <c r="S567" s="220">
        <f t="shared" si="159"/>
        <v>330</v>
      </c>
      <c r="T567" s="113">
        <f t="shared" si="160"/>
        <v>0</v>
      </c>
      <c r="U567" s="113">
        <f t="shared" si="161"/>
        <v>0</v>
      </c>
      <c r="V567" s="113">
        <f t="shared" si="162"/>
        <v>0</v>
      </c>
      <c r="W567" s="113">
        <f t="shared" si="163"/>
        <v>0</v>
      </c>
      <c r="X567" s="118">
        <v>1985</v>
      </c>
      <c r="Y567" s="18" t="s">
        <v>66</v>
      </c>
    </row>
    <row r="568" ht="15.75" customHeight="1" spans="1:25">
      <c r="A568" s="234">
        <v>8459</v>
      </c>
      <c r="B568" s="208" t="s">
        <v>817</v>
      </c>
      <c r="C568" s="207" t="s">
        <v>21</v>
      </c>
      <c r="D568" s="209" t="s">
        <v>488</v>
      </c>
      <c r="E568" s="210" t="s">
        <v>815</v>
      </c>
      <c r="F568" s="235" t="s">
        <v>142</v>
      </c>
      <c r="G568" s="284" t="s">
        <v>675</v>
      </c>
      <c r="H568" s="237">
        <v>43354</v>
      </c>
      <c r="L568" s="244"/>
      <c r="M568" s="245"/>
      <c r="N568" s="244"/>
      <c r="P568" s="246">
        <f t="shared" si="157"/>
        <v>0</v>
      </c>
      <c r="Q568" s="246">
        <f t="shared" si="158"/>
        <v>0</v>
      </c>
      <c r="R568" s="210">
        <v>477</v>
      </c>
      <c r="S568" s="220">
        <f t="shared" si="159"/>
        <v>330</v>
      </c>
      <c r="T568" s="113">
        <f t="shared" si="160"/>
        <v>0</v>
      </c>
      <c r="U568" s="113">
        <f t="shared" si="161"/>
        <v>0</v>
      </c>
      <c r="V568" s="113">
        <f t="shared" si="162"/>
        <v>0</v>
      </c>
      <c r="W568" s="113">
        <f t="shared" si="163"/>
        <v>0</v>
      </c>
      <c r="X568" s="118">
        <v>2002</v>
      </c>
      <c r="Y568" s="18" t="s">
        <v>66</v>
      </c>
    </row>
    <row r="569" ht="15.75" customHeight="1" spans="1:25">
      <c r="A569" s="234">
        <v>8460</v>
      </c>
      <c r="B569" s="208" t="s">
        <v>818</v>
      </c>
      <c r="C569" s="207" t="s">
        <v>21</v>
      </c>
      <c r="D569" s="209" t="s">
        <v>488</v>
      </c>
      <c r="E569" s="210" t="s">
        <v>815</v>
      </c>
      <c r="F569" s="235" t="s">
        <v>142</v>
      </c>
      <c r="G569" s="284" t="s">
        <v>490</v>
      </c>
      <c r="H569" s="237">
        <v>43354</v>
      </c>
      <c r="L569" s="244"/>
      <c r="M569" s="245"/>
      <c r="N569" s="244"/>
      <c r="P569" s="246">
        <f t="shared" si="157"/>
        <v>0</v>
      </c>
      <c r="Q569" s="246">
        <f t="shared" si="158"/>
        <v>0</v>
      </c>
      <c r="R569" s="210">
        <v>477</v>
      </c>
      <c r="S569" s="220">
        <f t="shared" si="159"/>
        <v>330</v>
      </c>
      <c r="T569" s="113">
        <f t="shared" si="160"/>
        <v>0</v>
      </c>
      <c r="U569" s="113">
        <f t="shared" si="161"/>
        <v>0</v>
      </c>
      <c r="V569" s="113">
        <f t="shared" si="162"/>
        <v>0</v>
      </c>
      <c r="W569" s="113">
        <f t="shared" si="163"/>
        <v>0</v>
      </c>
      <c r="X569" s="118">
        <v>2012</v>
      </c>
      <c r="Y569" s="18" t="s">
        <v>66</v>
      </c>
    </row>
    <row r="570" ht="15.75" customHeight="1" spans="1:25">
      <c r="A570" s="234">
        <v>8461</v>
      </c>
      <c r="B570" s="208" t="s">
        <v>819</v>
      </c>
      <c r="C570" s="207" t="s">
        <v>21</v>
      </c>
      <c r="D570" s="209" t="s">
        <v>488</v>
      </c>
      <c r="E570" s="210" t="s">
        <v>815</v>
      </c>
      <c r="F570" s="235" t="s">
        <v>142</v>
      </c>
      <c r="G570" s="284" t="s">
        <v>490</v>
      </c>
      <c r="H570" s="237">
        <v>43354</v>
      </c>
      <c r="L570" s="244"/>
      <c r="M570" s="245"/>
      <c r="N570" s="244"/>
      <c r="P570" s="246">
        <f t="shared" si="157"/>
        <v>0</v>
      </c>
      <c r="Q570" s="246">
        <f t="shared" si="158"/>
        <v>0</v>
      </c>
      <c r="R570" s="210">
        <v>477</v>
      </c>
      <c r="S570" s="220">
        <f t="shared" si="159"/>
        <v>330</v>
      </c>
      <c r="T570" s="113">
        <f t="shared" si="160"/>
        <v>0</v>
      </c>
      <c r="U570" s="113">
        <f t="shared" si="161"/>
        <v>0</v>
      </c>
      <c r="V570" s="113">
        <f t="shared" si="162"/>
        <v>0</v>
      </c>
      <c r="W570" s="113">
        <f t="shared" si="163"/>
        <v>0</v>
      </c>
      <c r="X570" s="118">
        <v>2012</v>
      </c>
      <c r="Y570" s="18" t="s">
        <v>66</v>
      </c>
    </row>
    <row r="571" ht="15.75" customHeight="1" spans="1:25">
      <c r="A571" s="234">
        <v>8462</v>
      </c>
      <c r="B571" s="208" t="s">
        <v>820</v>
      </c>
      <c r="C571" s="207" t="s">
        <v>21</v>
      </c>
      <c r="D571" s="209" t="s">
        <v>488</v>
      </c>
      <c r="E571" s="210" t="s">
        <v>815</v>
      </c>
      <c r="F571" s="235" t="s">
        <v>142</v>
      </c>
      <c r="G571" s="284" t="s">
        <v>816</v>
      </c>
      <c r="H571" s="237">
        <v>43354</v>
      </c>
      <c r="L571" s="244"/>
      <c r="M571" s="245"/>
      <c r="N571" s="244"/>
      <c r="P571" s="246">
        <f t="shared" si="157"/>
        <v>0</v>
      </c>
      <c r="Q571" s="246">
        <f t="shared" si="158"/>
        <v>0</v>
      </c>
      <c r="R571" s="210">
        <v>477</v>
      </c>
      <c r="S571" s="220">
        <f t="shared" si="159"/>
        <v>330</v>
      </c>
      <c r="T571" s="113">
        <f t="shared" si="160"/>
        <v>0</v>
      </c>
      <c r="U571" s="113">
        <f t="shared" si="161"/>
        <v>0</v>
      </c>
      <c r="V571" s="113">
        <f t="shared" si="162"/>
        <v>0</v>
      </c>
      <c r="W571" s="113">
        <f t="shared" si="163"/>
        <v>0</v>
      </c>
      <c r="X571" s="118">
        <v>1985</v>
      </c>
      <c r="Y571" s="18" t="s">
        <v>66</v>
      </c>
    </row>
    <row r="572" ht="15.75" customHeight="1" spans="1:25">
      <c r="A572" s="234">
        <v>8463</v>
      </c>
      <c r="B572" s="208" t="s">
        <v>821</v>
      </c>
      <c r="C572" s="207" t="s">
        <v>21</v>
      </c>
      <c r="D572" s="209" t="s">
        <v>488</v>
      </c>
      <c r="E572" s="210" t="s">
        <v>815</v>
      </c>
      <c r="F572" s="235" t="s">
        <v>142</v>
      </c>
      <c r="G572" s="284" t="s">
        <v>822</v>
      </c>
      <c r="H572" s="237">
        <v>43354</v>
      </c>
      <c r="L572" s="244"/>
      <c r="M572" s="245"/>
      <c r="N572" s="244"/>
      <c r="P572" s="246">
        <f t="shared" si="157"/>
        <v>0</v>
      </c>
      <c r="Q572" s="246">
        <f t="shared" si="158"/>
        <v>0</v>
      </c>
      <c r="R572" s="210">
        <v>477</v>
      </c>
      <c r="S572" s="220">
        <f t="shared" si="159"/>
        <v>330</v>
      </c>
      <c r="T572" s="113">
        <f t="shared" si="160"/>
        <v>0</v>
      </c>
      <c r="U572" s="113">
        <f t="shared" si="161"/>
        <v>0</v>
      </c>
      <c r="V572" s="113">
        <f t="shared" si="162"/>
        <v>0</v>
      </c>
      <c r="W572" s="113">
        <f t="shared" si="163"/>
        <v>0</v>
      </c>
      <c r="X572" s="118">
        <v>1982</v>
      </c>
      <c r="Y572" s="18" t="s">
        <v>66</v>
      </c>
    </row>
    <row r="573" ht="15.75" customHeight="1" spans="1:25">
      <c r="A573" s="234">
        <v>8464</v>
      </c>
      <c r="B573" s="208" t="s">
        <v>823</v>
      </c>
      <c r="C573" s="207" t="s">
        <v>21</v>
      </c>
      <c r="D573" s="209" t="s">
        <v>488</v>
      </c>
      <c r="E573" s="210" t="s">
        <v>815</v>
      </c>
      <c r="F573" s="235" t="s">
        <v>142</v>
      </c>
      <c r="G573" s="284" t="s">
        <v>816</v>
      </c>
      <c r="H573" s="237">
        <v>43354</v>
      </c>
      <c r="L573" s="244"/>
      <c r="M573" s="245"/>
      <c r="N573" s="244"/>
      <c r="P573" s="246">
        <f t="shared" si="157"/>
        <v>0</v>
      </c>
      <c r="Q573" s="246">
        <f t="shared" si="158"/>
        <v>0</v>
      </c>
      <c r="R573" s="210">
        <v>477</v>
      </c>
      <c r="S573" s="220">
        <f t="shared" si="159"/>
        <v>330</v>
      </c>
      <c r="T573" s="113">
        <f t="shared" si="160"/>
        <v>0</v>
      </c>
      <c r="U573" s="113">
        <f t="shared" si="161"/>
        <v>0</v>
      </c>
      <c r="V573" s="113">
        <f t="shared" si="162"/>
        <v>0</v>
      </c>
      <c r="W573" s="113">
        <f t="shared" si="163"/>
        <v>0</v>
      </c>
      <c r="X573" s="118">
        <v>1985</v>
      </c>
      <c r="Y573" s="18" t="s">
        <v>66</v>
      </c>
    </row>
    <row r="574" ht="15.75" customHeight="1" spans="1:25">
      <c r="A574" s="234">
        <v>8465</v>
      </c>
      <c r="B574" s="208" t="s">
        <v>824</v>
      </c>
      <c r="C574" s="207" t="s">
        <v>21</v>
      </c>
      <c r="D574" s="209" t="s">
        <v>488</v>
      </c>
      <c r="E574" s="210" t="s">
        <v>815</v>
      </c>
      <c r="F574" s="235" t="s">
        <v>142</v>
      </c>
      <c r="G574" s="284" t="s">
        <v>500</v>
      </c>
      <c r="H574" s="237">
        <v>43354</v>
      </c>
      <c r="L574" s="244"/>
      <c r="M574" s="245"/>
      <c r="N574" s="244"/>
      <c r="P574" s="246">
        <f t="shared" si="157"/>
        <v>0</v>
      </c>
      <c r="Q574" s="246">
        <f t="shared" si="158"/>
        <v>0</v>
      </c>
      <c r="R574" s="210">
        <v>477</v>
      </c>
      <c r="S574" s="220">
        <f t="shared" si="159"/>
        <v>330</v>
      </c>
      <c r="T574" s="113">
        <f t="shared" si="160"/>
        <v>0</v>
      </c>
      <c r="U574" s="113">
        <f t="shared" si="161"/>
        <v>0</v>
      </c>
      <c r="V574" s="113">
        <f t="shared" si="162"/>
        <v>0</v>
      </c>
      <c r="W574" s="113">
        <f t="shared" si="163"/>
        <v>0</v>
      </c>
      <c r="X574" s="118">
        <v>2009</v>
      </c>
      <c r="Y574" s="18" t="s">
        <v>66</v>
      </c>
    </row>
    <row r="575" ht="15.75" customHeight="1" spans="1:25">
      <c r="A575" s="234">
        <v>8466</v>
      </c>
      <c r="B575" s="208" t="s">
        <v>825</v>
      </c>
      <c r="C575" s="207" t="s">
        <v>21</v>
      </c>
      <c r="D575" s="209" t="s">
        <v>488</v>
      </c>
      <c r="E575" s="210" t="s">
        <v>815</v>
      </c>
      <c r="F575" s="235" t="s">
        <v>142</v>
      </c>
      <c r="G575" s="284" t="s">
        <v>816</v>
      </c>
      <c r="H575" s="237">
        <v>43354</v>
      </c>
      <c r="L575" s="244"/>
      <c r="M575" s="245"/>
      <c r="N575" s="244"/>
      <c r="P575" s="246">
        <f t="shared" si="157"/>
        <v>0</v>
      </c>
      <c r="Q575" s="246">
        <f t="shared" si="158"/>
        <v>0</v>
      </c>
      <c r="R575" s="210">
        <v>477</v>
      </c>
      <c r="S575" s="220">
        <f t="shared" si="159"/>
        <v>330</v>
      </c>
      <c r="T575" s="113">
        <f t="shared" si="160"/>
        <v>0</v>
      </c>
      <c r="U575" s="113">
        <f t="shared" si="161"/>
        <v>0</v>
      </c>
      <c r="V575" s="113">
        <f t="shared" si="162"/>
        <v>0</v>
      </c>
      <c r="W575" s="113">
        <f t="shared" si="163"/>
        <v>0</v>
      </c>
      <c r="X575" s="118">
        <v>1985</v>
      </c>
      <c r="Y575" s="18" t="s">
        <v>66</v>
      </c>
    </row>
    <row r="576" ht="15.75" customHeight="1" spans="1:25">
      <c r="A576" s="234">
        <v>8467</v>
      </c>
      <c r="B576" s="208" t="s">
        <v>826</v>
      </c>
      <c r="C576" s="207" t="s">
        <v>21</v>
      </c>
      <c r="D576" s="209" t="s">
        <v>488</v>
      </c>
      <c r="E576" s="210" t="s">
        <v>815</v>
      </c>
      <c r="F576" s="235" t="s">
        <v>142</v>
      </c>
      <c r="G576" s="284" t="s">
        <v>827</v>
      </c>
      <c r="H576" s="237">
        <v>43354</v>
      </c>
      <c r="L576" s="244"/>
      <c r="M576" s="245"/>
      <c r="N576" s="244"/>
      <c r="P576" s="246">
        <f t="shared" si="157"/>
        <v>0</v>
      </c>
      <c r="Q576" s="246">
        <f t="shared" si="158"/>
        <v>0</v>
      </c>
      <c r="R576" s="210">
        <v>477</v>
      </c>
      <c r="S576" s="220">
        <f t="shared" si="159"/>
        <v>330</v>
      </c>
      <c r="T576" s="113">
        <f t="shared" si="160"/>
        <v>0</v>
      </c>
      <c r="U576" s="113">
        <f t="shared" si="161"/>
        <v>0</v>
      </c>
      <c r="V576" s="113">
        <f t="shared" si="162"/>
        <v>0</v>
      </c>
      <c r="W576" s="113">
        <f t="shared" si="163"/>
        <v>0</v>
      </c>
      <c r="X576" s="118">
        <v>1994</v>
      </c>
      <c r="Y576" s="18" t="s">
        <v>66</v>
      </c>
    </row>
    <row r="577" ht="15.75" customHeight="1" spans="1:25">
      <c r="A577" s="234">
        <v>8468</v>
      </c>
      <c r="B577" s="208" t="s">
        <v>828</v>
      </c>
      <c r="C577" s="207" t="s">
        <v>21</v>
      </c>
      <c r="D577" s="209" t="s">
        <v>488</v>
      </c>
      <c r="E577" s="210" t="s">
        <v>815</v>
      </c>
      <c r="F577" s="235" t="s">
        <v>142</v>
      </c>
      <c r="G577" s="284" t="s">
        <v>829</v>
      </c>
      <c r="H577" s="237">
        <v>43354</v>
      </c>
      <c r="L577" s="244"/>
      <c r="M577" s="245"/>
      <c r="N577" s="244"/>
      <c r="P577" s="246">
        <f t="shared" si="157"/>
        <v>0</v>
      </c>
      <c r="Q577" s="246">
        <f t="shared" si="158"/>
        <v>0</v>
      </c>
      <c r="R577" s="210">
        <v>477</v>
      </c>
      <c r="S577" s="220">
        <f t="shared" si="159"/>
        <v>330</v>
      </c>
      <c r="T577" s="113">
        <f t="shared" si="160"/>
        <v>0</v>
      </c>
      <c r="U577" s="113">
        <f t="shared" si="161"/>
        <v>0</v>
      </c>
      <c r="V577" s="113">
        <f t="shared" si="162"/>
        <v>0</v>
      </c>
      <c r="W577" s="113">
        <f t="shared" si="163"/>
        <v>0</v>
      </c>
      <c r="X577" s="118">
        <v>1993</v>
      </c>
      <c r="Y577" s="18" t="s">
        <v>66</v>
      </c>
    </row>
    <row r="578" ht="15.75" customHeight="1" spans="1:25">
      <c r="A578" s="234">
        <v>8469</v>
      </c>
      <c r="B578" s="208" t="s">
        <v>830</v>
      </c>
      <c r="C578" s="207" t="s">
        <v>21</v>
      </c>
      <c r="D578" s="209" t="s">
        <v>488</v>
      </c>
      <c r="E578" s="210" t="s">
        <v>815</v>
      </c>
      <c r="F578" s="235" t="s">
        <v>142</v>
      </c>
      <c r="G578" s="284" t="s">
        <v>675</v>
      </c>
      <c r="H578" s="237">
        <v>43354</v>
      </c>
      <c r="L578" s="244"/>
      <c r="M578" s="245"/>
      <c r="N578" s="244"/>
      <c r="P578" s="246">
        <f t="shared" si="157"/>
        <v>0</v>
      </c>
      <c r="Q578" s="246">
        <f t="shared" si="158"/>
        <v>0</v>
      </c>
      <c r="R578" s="210">
        <v>477</v>
      </c>
      <c r="S578" s="220">
        <f t="shared" si="159"/>
        <v>330</v>
      </c>
      <c r="T578" s="113">
        <f t="shared" si="160"/>
        <v>0</v>
      </c>
      <c r="U578" s="113">
        <f t="shared" si="161"/>
        <v>0</v>
      </c>
      <c r="V578" s="113">
        <f t="shared" si="162"/>
        <v>0</v>
      </c>
      <c r="W578" s="113">
        <f t="shared" si="163"/>
        <v>0</v>
      </c>
      <c r="X578" s="118">
        <v>2002</v>
      </c>
      <c r="Y578" s="18" t="s">
        <v>66</v>
      </c>
    </row>
    <row r="579" ht="15.75" customHeight="1" spans="1:25">
      <c r="A579" s="234">
        <v>8470</v>
      </c>
      <c r="B579" s="208" t="s">
        <v>831</v>
      </c>
      <c r="C579" s="207" t="s">
        <v>21</v>
      </c>
      <c r="D579" s="209" t="s">
        <v>488</v>
      </c>
      <c r="E579" s="210" t="s">
        <v>815</v>
      </c>
      <c r="F579" s="235" t="s">
        <v>142</v>
      </c>
      <c r="G579" s="284" t="s">
        <v>675</v>
      </c>
      <c r="H579" s="237">
        <v>43349</v>
      </c>
      <c r="L579" s="244"/>
      <c r="M579" s="245"/>
      <c r="N579" s="244"/>
      <c r="P579" s="246">
        <f t="shared" ref="P579:P642" si="164">IFERROR(L579/O579-1,0)</f>
        <v>0</v>
      </c>
      <c r="Q579" s="246">
        <f t="shared" ref="Q579:Q642" si="165">IFERROR(N579/O579-1,0)</f>
        <v>0</v>
      </c>
      <c r="R579" s="210">
        <v>482</v>
      </c>
      <c r="S579" s="220">
        <f t="shared" ref="S579:S642" si="166">MIN(R579-35,365-35)</f>
        <v>330</v>
      </c>
      <c r="T579" s="113">
        <f t="shared" ref="T579:T642" si="167">IFERROR(I579/365,0)</f>
        <v>0</v>
      </c>
      <c r="U579" s="113">
        <f t="shared" ref="U579:U642" si="168">IFERROR(K579/365,0)</f>
        <v>0</v>
      </c>
      <c r="V579" s="113">
        <f t="shared" ref="V579:V642" si="169">L579/S579</f>
        <v>0</v>
      </c>
      <c r="W579" s="113">
        <f t="shared" ref="W579:W642" si="170">N579/S579</f>
        <v>0</v>
      </c>
      <c r="X579" s="118">
        <v>2002</v>
      </c>
      <c r="Y579" s="18" t="s">
        <v>66</v>
      </c>
    </row>
    <row r="580" ht="15.75" customHeight="1" spans="1:25">
      <c r="A580" s="234">
        <v>8471</v>
      </c>
      <c r="B580" s="208" t="s">
        <v>832</v>
      </c>
      <c r="C580" s="207" t="s">
        <v>21</v>
      </c>
      <c r="D580" s="209" t="s">
        <v>488</v>
      </c>
      <c r="E580" s="210" t="s">
        <v>815</v>
      </c>
      <c r="F580" s="235" t="s">
        <v>142</v>
      </c>
      <c r="G580" s="284" t="s">
        <v>833</v>
      </c>
      <c r="H580" s="237">
        <v>43354</v>
      </c>
      <c r="L580" s="244"/>
      <c r="M580" s="245"/>
      <c r="N580" s="244"/>
      <c r="P580" s="246">
        <f t="shared" si="164"/>
        <v>0</v>
      </c>
      <c r="Q580" s="246">
        <f t="shared" si="165"/>
        <v>0</v>
      </c>
      <c r="R580" s="210">
        <v>477</v>
      </c>
      <c r="S580" s="220">
        <f t="shared" si="166"/>
        <v>330</v>
      </c>
      <c r="T580" s="113">
        <f t="shared" si="167"/>
        <v>0</v>
      </c>
      <c r="U580" s="113">
        <f t="shared" si="168"/>
        <v>0</v>
      </c>
      <c r="V580" s="113">
        <f t="shared" si="169"/>
        <v>0</v>
      </c>
      <c r="W580" s="113">
        <f t="shared" si="170"/>
        <v>0</v>
      </c>
      <c r="X580" s="118">
        <v>2001</v>
      </c>
      <c r="Y580" s="18" t="s">
        <v>66</v>
      </c>
    </row>
    <row r="581" ht="15.75" customHeight="1" spans="1:25">
      <c r="A581" s="234">
        <v>8472</v>
      </c>
      <c r="B581" s="208" t="s">
        <v>834</v>
      </c>
      <c r="C581" s="207" t="s">
        <v>21</v>
      </c>
      <c r="D581" s="209" t="s">
        <v>488</v>
      </c>
      <c r="E581" s="210" t="s">
        <v>815</v>
      </c>
      <c r="F581" s="235" t="s">
        <v>142</v>
      </c>
      <c r="G581" s="284" t="s">
        <v>594</v>
      </c>
      <c r="H581" s="237">
        <v>43354</v>
      </c>
      <c r="L581" s="244"/>
      <c r="M581" s="245"/>
      <c r="N581" s="244"/>
      <c r="P581" s="246">
        <f t="shared" si="164"/>
        <v>0</v>
      </c>
      <c r="Q581" s="246">
        <f t="shared" si="165"/>
        <v>0</v>
      </c>
      <c r="R581" s="210">
        <v>477</v>
      </c>
      <c r="S581" s="220">
        <f t="shared" si="166"/>
        <v>330</v>
      </c>
      <c r="T581" s="113">
        <f t="shared" si="167"/>
        <v>0</v>
      </c>
      <c r="U581" s="113">
        <f t="shared" si="168"/>
        <v>0</v>
      </c>
      <c r="V581" s="113">
        <f t="shared" si="169"/>
        <v>0</v>
      </c>
      <c r="W581" s="113">
        <f t="shared" si="170"/>
        <v>0</v>
      </c>
      <c r="X581" s="118">
        <v>2000</v>
      </c>
      <c r="Y581" s="18" t="s">
        <v>66</v>
      </c>
    </row>
    <row r="582" ht="15.75" customHeight="1" spans="1:25">
      <c r="A582" s="234">
        <v>8473</v>
      </c>
      <c r="B582" s="208" t="s">
        <v>835</v>
      </c>
      <c r="C582" s="207" t="s">
        <v>21</v>
      </c>
      <c r="D582" s="209" t="s">
        <v>488</v>
      </c>
      <c r="E582" s="210" t="s">
        <v>815</v>
      </c>
      <c r="F582" s="235" t="s">
        <v>142</v>
      </c>
      <c r="G582" s="284" t="s">
        <v>816</v>
      </c>
      <c r="H582" s="237">
        <v>43354</v>
      </c>
      <c r="L582" s="244"/>
      <c r="M582" s="245"/>
      <c r="N582" s="244"/>
      <c r="P582" s="246">
        <f t="shared" si="164"/>
        <v>0</v>
      </c>
      <c r="Q582" s="246">
        <f t="shared" si="165"/>
        <v>0</v>
      </c>
      <c r="R582" s="210">
        <v>477</v>
      </c>
      <c r="S582" s="220">
        <f t="shared" si="166"/>
        <v>330</v>
      </c>
      <c r="T582" s="113">
        <f t="shared" si="167"/>
        <v>0</v>
      </c>
      <c r="U582" s="113">
        <f t="shared" si="168"/>
        <v>0</v>
      </c>
      <c r="V582" s="113">
        <f t="shared" si="169"/>
        <v>0</v>
      </c>
      <c r="W582" s="113">
        <f t="shared" si="170"/>
        <v>0</v>
      </c>
      <c r="X582" s="118">
        <v>1985</v>
      </c>
      <c r="Y582" s="18" t="s">
        <v>66</v>
      </c>
    </row>
    <row r="583" ht="15.75" customHeight="1" spans="1:25">
      <c r="A583" s="234">
        <v>8474</v>
      </c>
      <c r="B583" s="208" t="s">
        <v>836</v>
      </c>
      <c r="C583" s="207" t="s">
        <v>21</v>
      </c>
      <c r="D583" s="209" t="s">
        <v>488</v>
      </c>
      <c r="E583" s="210" t="s">
        <v>815</v>
      </c>
      <c r="F583" s="235" t="s">
        <v>142</v>
      </c>
      <c r="G583" s="284" t="s">
        <v>500</v>
      </c>
      <c r="H583" s="237">
        <v>43354</v>
      </c>
      <c r="L583" s="244"/>
      <c r="M583" s="245"/>
      <c r="N583" s="244"/>
      <c r="P583" s="246">
        <f t="shared" si="164"/>
        <v>0</v>
      </c>
      <c r="Q583" s="246">
        <f t="shared" si="165"/>
        <v>0</v>
      </c>
      <c r="R583" s="210">
        <v>477</v>
      </c>
      <c r="S583" s="220">
        <f t="shared" si="166"/>
        <v>330</v>
      </c>
      <c r="T583" s="113">
        <f t="shared" si="167"/>
        <v>0</v>
      </c>
      <c r="U583" s="113">
        <f t="shared" si="168"/>
        <v>0</v>
      </c>
      <c r="V583" s="113">
        <f t="shared" si="169"/>
        <v>0</v>
      </c>
      <c r="W583" s="113">
        <f t="shared" si="170"/>
        <v>0</v>
      </c>
      <c r="X583" s="118">
        <v>2009</v>
      </c>
      <c r="Y583" s="18" t="s">
        <v>66</v>
      </c>
    </row>
    <row r="584" ht="15.75" customHeight="1" spans="1:25">
      <c r="A584" s="234">
        <v>8475</v>
      </c>
      <c r="B584" s="208" t="s">
        <v>837</v>
      </c>
      <c r="C584" s="207" t="s">
        <v>21</v>
      </c>
      <c r="D584" s="209" t="s">
        <v>488</v>
      </c>
      <c r="E584" s="210" t="s">
        <v>815</v>
      </c>
      <c r="F584" s="235" t="s">
        <v>142</v>
      </c>
      <c r="G584" s="284" t="s">
        <v>822</v>
      </c>
      <c r="H584" s="237">
        <v>43354</v>
      </c>
      <c r="L584" s="244"/>
      <c r="M584" s="245"/>
      <c r="N584" s="244"/>
      <c r="P584" s="246">
        <f t="shared" si="164"/>
        <v>0</v>
      </c>
      <c r="Q584" s="246">
        <f t="shared" si="165"/>
        <v>0</v>
      </c>
      <c r="R584" s="210">
        <v>477</v>
      </c>
      <c r="S584" s="220">
        <f t="shared" si="166"/>
        <v>330</v>
      </c>
      <c r="T584" s="113">
        <f t="shared" si="167"/>
        <v>0</v>
      </c>
      <c r="U584" s="113">
        <f t="shared" si="168"/>
        <v>0</v>
      </c>
      <c r="V584" s="113">
        <f t="shared" si="169"/>
        <v>0</v>
      </c>
      <c r="W584" s="113">
        <f t="shared" si="170"/>
        <v>0</v>
      </c>
      <c r="X584" s="118">
        <v>1982</v>
      </c>
      <c r="Y584" s="18" t="s">
        <v>66</v>
      </c>
    </row>
    <row r="585" ht="15.75" customHeight="1" spans="1:25">
      <c r="A585" s="234">
        <v>8476</v>
      </c>
      <c r="B585" s="208" t="s">
        <v>838</v>
      </c>
      <c r="C585" s="207" t="s">
        <v>21</v>
      </c>
      <c r="D585" s="209" t="s">
        <v>488</v>
      </c>
      <c r="E585" s="210" t="s">
        <v>815</v>
      </c>
      <c r="F585" s="235" t="s">
        <v>142</v>
      </c>
      <c r="G585" s="284" t="s">
        <v>594</v>
      </c>
      <c r="H585" s="237">
        <v>43354</v>
      </c>
      <c r="L585" s="244"/>
      <c r="M585" s="245"/>
      <c r="N585" s="244"/>
      <c r="P585" s="246">
        <f t="shared" si="164"/>
        <v>0</v>
      </c>
      <c r="Q585" s="246">
        <f t="shared" si="165"/>
        <v>0</v>
      </c>
      <c r="R585" s="210">
        <v>477</v>
      </c>
      <c r="S585" s="220">
        <f t="shared" si="166"/>
        <v>330</v>
      </c>
      <c r="T585" s="113">
        <f t="shared" si="167"/>
        <v>0</v>
      </c>
      <c r="U585" s="113">
        <f t="shared" si="168"/>
        <v>0</v>
      </c>
      <c r="V585" s="113">
        <f t="shared" si="169"/>
        <v>0</v>
      </c>
      <c r="W585" s="113">
        <f t="shared" si="170"/>
        <v>0</v>
      </c>
      <c r="X585" s="118">
        <v>2000</v>
      </c>
      <c r="Y585" s="18" t="s">
        <v>66</v>
      </c>
    </row>
    <row r="586" ht="15.75" customHeight="1" spans="1:25">
      <c r="A586" s="234">
        <v>8477</v>
      </c>
      <c r="B586" s="208" t="s">
        <v>839</v>
      </c>
      <c r="C586" s="207" t="s">
        <v>21</v>
      </c>
      <c r="D586" s="209" t="s">
        <v>488</v>
      </c>
      <c r="E586" s="210" t="s">
        <v>815</v>
      </c>
      <c r="F586" s="235" t="s">
        <v>142</v>
      </c>
      <c r="G586" s="284" t="s">
        <v>594</v>
      </c>
      <c r="H586" s="237">
        <v>43355</v>
      </c>
      <c r="L586" s="244"/>
      <c r="M586" s="245"/>
      <c r="N586" s="244"/>
      <c r="P586" s="246">
        <f t="shared" si="164"/>
        <v>0</v>
      </c>
      <c r="Q586" s="246">
        <f t="shared" si="165"/>
        <v>0</v>
      </c>
      <c r="R586" s="210">
        <v>476</v>
      </c>
      <c r="S586" s="220">
        <f t="shared" si="166"/>
        <v>330</v>
      </c>
      <c r="T586" s="113">
        <f t="shared" si="167"/>
        <v>0</v>
      </c>
      <c r="U586" s="113">
        <f t="shared" si="168"/>
        <v>0</v>
      </c>
      <c r="V586" s="113">
        <f t="shared" si="169"/>
        <v>0</v>
      </c>
      <c r="W586" s="113">
        <f t="shared" si="170"/>
        <v>0</v>
      </c>
      <c r="X586" s="118">
        <v>2000</v>
      </c>
      <c r="Y586" s="18" t="s">
        <v>66</v>
      </c>
    </row>
    <row r="587" ht="15.75" customHeight="1" spans="1:25">
      <c r="A587" s="234">
        <v>8478</v>
      </c>
      <c r="B587" s="208" t="s">
        <v>840</v>
      </c>
      <c r="C587" s="207" t="s">
        <v>21</v>
      </c>
      <c r="D587" s="209" t="s">
        <v>488</v>
      </c>
      <c r="E587" s="210" t="s">
        <v>815</v>
      </c>
      <c r="F587" s="235" t="s">
        <v>142</v>
      </c>
      <c r="G587" s="284" t="s">
        <v>841</v>
      </c>
      <c r="H587" s="237">
        <v>43354</v>
      </c>
      <c r="L587" s="244"/>
      <c r="M587" s="245"/>
      <c r="N587" s="244"/>
      <c r="P587" s="246">
        <f t="shared" si="164"/>
        <v>0</v>
      </c>
      <c r="Q587" s="246">
        <f t="shared" si="165"/>
        <v>0</v>
      </c>
      <c r="R587" s="210">
        <v>477</v>
      </c>
      <c r="S587" s="220">
        <f t="shared" si="166"/>
        <v>330</v>
      </c>
      <c r="T587" s="113">
        <f t="shared" si="167"/>
        <v>0</v>
      </c>
      <c r="U587" s="113">
        <f t="shared" si="168"/>
        <v>0</v>
      </c>
      <c r="V587" s="113">
        <f t="shared" si="169"/>
        <v>0</v>
      </c>
      <c r="W587" s="113">
        <f t="shared" si="170"/>
        <v>0</v>
      </c>
      <c r="X587" s="118">
        <v>1996</v>
      </c>
      <c r="Y587" s="18" t="s">
        <v>66</v>
      </c>
    </row>
    <row r="588" ht="15.75" customHeight="1" spans="1:25">
      <c r="A588" s="234">
        <v>8479</v>
      </c>
      <c r="B588" s="208" t="s">
        <v>842</v>
      </c>
      <c r="C588" s="207" t="s">
        <v>21</v>
      </c>
      <c r="D588" s="209" t="s">
        <v>488</v>
      </c>
      <c r="E588" s="210" t="s">
        <v>815</v>
      </c>
      <c r="F588" s="235" t="s">
        <v>142</v>
      </c>
      <c r="G588" s="284" t="s">
        <v>500</v>
      </c>
      <c r="H588" s="237">
        <v>43354</v>
      </c>
      <c r="L588" s="244"/>
      <c r="M588" s="245"/>
      <c r="N588" s="244"/>
      <c r="P588" s="246">
        <f t="shared" si="164"/>
        <v>0</v>
      </c>
      <c r="Q588" s="246">
        <f t="shared" si="165"/>
        <v>0</v>
      </c>
      <c r="R588" s="210">
        <v>477</v>
      </c>
      <c r="S588" s="220">
        <f t="shared" si="166"/>
        <v>330</v>
      </c>
      <c r="T588" s="113">
        <f t="shared" si="167"/>
        <v>0</v>
      </c>
      <c r="U588" s="113">
        <f t="shared" si="168"/>
        <v>0</v>
      </c>
      <c r="V588" s="113">
        <f t="shared" si="169"/>
        <v>0</v>
      </c>
      <c r="W588" s="113">
        <f t="shared" si="170"/>
        <v>0</v>
      </c>
      <c r="X588" s="118">
        <v>2009</v>
      </c>
      <c r="Y588" s="18" t="s">
        <v>66</v>
      </c>
    </row>
    <row r="589" ht="15.75" customHeight="1" spans="1:25">
      <c r="A589" s="234">
        <v>8480</v>
      </c>
      <c r="B589" s="208" t="s">
        <v>843</v>
      </c>
      <c r="C589" s="207" t="s">
        <v>21</v>
      </c>
      <c r="D589" s="209" t="s">
        <v>488</v>
      </c>
      <c r="E589" s="210" t="s">
        <v>815</v>
      </c>
      <c r="F589" s="235" t="s">
        <v>142</v>
      </c>
      <c r="G589" s="284" t="s">
        <v>844</v>
      </c>
      <c r="H589" s="237">
        <v>43354</v>
      </c>
      <c r="L589" s="244"/>
      <c r="M589" s="245"/>
      <c r="N589" s="244"/>
      <c r="P589" s="246">
        <f t="shared" si="164"/>
        <v>0</v>
      </c>
      <c r="Q589" s="246">
        <f t="shared" si="165"/>
        <v>0</v>
      </c>
      <c r="R589" s="210">
        <v>477</v>
      </c>
      <c r="S589" s="220">
        <f t="shared" si="166"/>
        <v>330</v>
      </c>
      <c r="T589" s="113">
        <f t="shared" si="167"/>
        <v>0</v>
      </c>
      <c r="U589" s="113">
        <f t="shared" si="168"/>
        <v>0</v>
      </c>
      <c r="V589" s="113">
        <f t="shared" si="169"/>
        <v>0</v>
      </c>
      <c r="W589" s="113">
        <f t="shared" si="170"/>
        <v>0</v>
      </c>
      <c r="X589" s="118">
        <v>2007</v>
      </c>
      <c r="Y589" s="18" t="s">
        <v>66</v>
      </c>
    </row>
    <row r="590" ht="15.75" customHeight="1" spans="1:25">
      <c r="A590" s="234">
        <v>8481</v>
      </c>
      <c r="B590" s="208" t="s">
        <v>845</v>
      </c>
      <c r="C590" s="207" t="s">
        <v>21</v>
      </c>
      <c r="D590" s="209" t="s">
        <v>488</v>
      </c>
      <c r="E590" s="210" t="s">
        <v>815</v>
      </c>
      <c r="F590" s="235" t="s">
        <v>142</v>
      </c>
      <c r="G590" s="284" t="s">
        <v>822</v>
      </c>
      <c r="H590" s="237">
        <v>43353</v>
      </c>
      <c r="L590" s="244"/>
      <c r="M590" s="245"/>
      <c r="N590" s="244"/>
      <c r="P590" s="246">
        <f t="shared" si="164"/>
        <v>0</v>
      </c>
      <c r="Q590" s="246">
        <f t="shared" si="165"/>
        <v>0</v>
      </c>
      <c r="R590" s="210">
        <v>478</v>
      </c>
      <c r="S590" s="220">
        <f t="shared" si="166"/>
        <v>330</v>
      </c>
      <c r="T590" s="113">
        <f t="shared" si="167"/>
        <v>0</v>
      </c>
      <c r="U590" s="113">
        <f t="shared" si="168"/>
        <v>0</v>
      </c>
      <c r="V590" s="113">
        <f t="shared" si="169"/>
        <v>0</v>
      </c>
      <c r="W590" s="113">
        <f t="shared" si="170"/>
        <v>0</v>
      </c>
      <c r="X590" s="118">
        <v>1982</v>
      </c>
      <c r="Y590" s="18" t="s">
        <v>66</v>
      </c>
    </row>
    <row r="591" ht="15.75" customHeight="1" spans="1:25">
      <c r="A591" s="234">
        <v>8482</v>
      </c>
      <c r="B591" s="208" t="s">
        <v>846</v>
      </c>
      <c r="C591" s="207" t="s">
        <v>21</v>
      </c>
      <c r="D591" s="209" t="s">
        <v>488</v>
      </c>
      <c r="E591" s="210" t="s">
        <v>815</v>
      </c>
      <c r="F591" s="235" t="s">
        <v>142</v>
      </c>
      <c r="G591" s="284" t="s">
        <v>594</v>
      </c>
      <c r="H591" s="237">
        <v>43353</v>
      </c>
      <c r="L591" s="244"/>
      <c r="M591" s="245"/>
      <c r="N591" s="244"/>
      <c r="P591" s="246">
        <f t="shared" si="164"/>
        <v>0</v>
      </c>
      <c r="Q591" s="246">
        <f t="shared" si="165"/>
        <v>0</v>
      </c>
      <c r="R591" s="210">
        <v>478</v>
      </c>
      <c r="S591" s="220">
        <f t="shared" si="166"/>
        <v>330</v>
      </c>
      <c r="T591" s="113">
        <f t="shared" si="167"/>
        <v>0</v>
      </c>
      <c r="U591" s="113">
        <f t="shared" si="168"/>
        <v>0</v>
      </c>
      <c r="V591" s="113">
        <f t="shared" si="169"/>
        <v>0</v>
      </c>
      <c r="W591" s="113">
        <f t="shared" si="170"/>
        <v>0</v>
      </c>
      <c r="X591" s="118">
        <v>2000</v>
      </c>
      <c r="Y591" s="18" t="s">
        <v>66</v>
      </c>
    </row>
    <row r="592" ht="15.75" customHeight="1" spans="1:25">
      <c r="A592" s="234">
        <v>8484</v>
      </c>
      <c r="B592" s="208" t="s">
        <v>847</v>
      </c>
      <c r="C592" s="207" t="s">
        <v>21</v>
      </c>
      <c r="D592" s="209" t="s">
        <v>488</v>
      </c>
      <c r="E592" s="210" t="s">
        <v>815</v>
      </c>
      <c r="F592" s="235" t="s">
        <v>142</v>
      </c>
      <c r="G592" s="284" t="s">
        <v>816</v>
      </c>
      <c r="H592" s="237">
        <v>43354</v>
      </c>
      <c r="L592" s="244"/>
      <c r="M592" s="245"/>
      <c r="N592" s="244"/>
      <c r="P592" s="246">
        <f t="shared" si="164"/>
        <v>0</v>
      </c>
      <c r="Q592" s="246">
        <f t="shared" si="165"/>
        <v>0</v>
      </c>
      <c r="R592" s="210">
        <v>477</v>
      </c>
      <c r="S592" s="220">
        <f t="shared" si="166"/>
        <v>330</v>
      </c>
      <c r="T592" s="113">
        <f t="shared" si="167"/>
        <v>0</v>
      </c>
      <c r="U592" s="113">
        <f t="shared" si="168"/>
        <v>0</v>
      </c>
      <c r="V592" s="113">
        <f t="shared" si="169"/>
        <v>0</v>
      </c>
      <c r="W592" s="113">
        <f t="shared" si="170"/>
        <v>0</v>
      </c>
      <c r="X592" s="118">
        <v>1985</v>
      </c>
      <c r="Y592" s="18" t="s">
        <v>66</v>
      </c>
    </row>
    <row r="593" ht="15.75" customHeight="1" spans="1:25">
      <c r="A593" s="234">
        <v>8485</v>
      </c>
      <c r="B593" s="208" t="s">
        <v>848</v>
      </c>
      <c r="C593" s="207" t="s">
        <v>27</v>
      </c>
      <c r="D593" s="209" t="s">
        <v>64</v>
      </c>
      <c r="F593" s="235" t="s">
        <v>65</v>
      </c>
      <c r="G593" s="236">
        <v>43358</v>
      </c>
      <c r="H593" s="237">
        <v>43358</v>
      </c>
      <c r="L593" s="244"/>
      <c r="M593" s="245"/>
      <c r="N593" s="244"/>
      <c r="P593" s="246">
        <f t="shared" si="164"/>
        <v>0</v>
      </c>
      <c r="Q593" s="246">
        <f t="shared" si="165"/>
        <v>0</v>
      </c>
      <c r="R593" s="210">
        <v>473</v>
      </c>
      <c r="S593" s="220">
        <f t="shared" si="166"/>
        <v>330</v>
      </c>
      <c r="T593" s="113">
        <f t="shared" si="167"/>
        <v>0</v>
      </c>
      <c r="U593" s="113">
        <f t="shared" si="168"/>
        <v>0</v>
      </c>
      <c r="V593" s="113">
        <f t="shared" si="169"/>
        <v>0</v>
      </c>
      <c r="W593" s="113">
        <f t="shared" si="170"/>
        <v>0</v>
      </c>
      <c r="X593" s="118">
        <v>2018</v>
      </c>
      <c r="Y593" s="18" t="s">
        <v>84</v>
      </c>
    </row>
    <row r="594" ht="15.75" customHeight="1" spans="1:25">
      <c r="A594" s="234">
        <v>8486</v>
      </c>
      <c r="B594" s="208" t="s">
        <v>849</v>
      </c>
      <c r="C594" s="207" t="s">
        <v>27</v>
      </c>
      <c r="D594" s="209" t="s">
        <v>64</v>
      </c>
      <c r="F594" s="235" t="s">
        <v>65</v>
      </c>
      <c r="G594" s="236">
        <v>43400</v>
      </c>
      <c r="H594" s="237">
        <v>43400</v>
      </c>
      <c r="L594" s="244"/>
      <c r="M594" s="245"/>
      <c r="N594" s="244"/>
      <c r="P594" s="246">
        <f t="shared" si="164"/>
        <v>0</v>
      </c>
      <c r="Q594" s="246">
        <f t="shared" si="165"/>
        <v>0</v>
      </c>
      <c r="R594" s="210">
        <v>431</v>
      </c>
      <c r="S594" s="220">
        <f t="shared" si="166"/>
        <v>330</v>
      </c>
      <c r="T594" s="113">
        <f t="shared" si="167"/>
        <v>0</v>
      </c>
      <c r="U594" s="113">
        <f t="shared" si="168"/>
        <v>0</v>
      </c>
      <c r="V594" s="113">
        <f t="shared" si="169"/>
        <v>0</v>
      </c>
      <c r="W594" s="113">
        <f t="shared" si="170"/>
        <v>0</v>
      </c>
      <c r="X594" s="118">
        <v>2018</v>
      </c>
      <c r="Y594" s="18" t="s">
        <v>84</v>
      </c>
    </row>
    <row r="595" ht="15.75" customHeight="1" spans="1:25">
      <c r="A595" s="234">
        <v>8489</v>
      </c>
      <c r="B595" s="208" t="s">
        <v>850</v>
      </c>
      <c r="C595" s="207" t="s">
        <v>31</v>
      </c>
      <c r="D595" s="209" t="s">
        <v>64</v>
      </c>
      <c r="F595" s="235" t="s">
        <v>65</v>
      </c>
      <c r="G595" s="236">
        <v>43393</v>
      </c>
      <c r="H595" s="237">
        <v>43393</v>
      </c>
      <c r="L595" s="244"/>
      <c r="M595" s="245"/>
      <c r="N595" s="244"/>
      <c r="P595" s="246">
        <f t="shared" si="164"/>
        <v>0</v>
      </c>
      <c r="Q595" s="246">
        <f t="shared" si="165"/>
        <v>0</v>
      </c>
      <c r="R595" s="210">
        <v>438</v>
      </c>
      <c r="S595" s="220">
        <f t="shared" si="166"/>
        <v>330</v>
      </c>
      <c r="T595" s="113">
        <f t="shared" si="167"/>
        <v>0</v>
      </c>
      <c r="U595" s="113">
        <f t="shared" si="168"/>
        <v>0</v>
      </c>
      <c r="V595" s="113">
        <f t="shared" si="169"/>
        <v>0</v>
      </c>
      <c r="W595" s="113">
        <f t="shared" si="170"/>
        <v>0</v>
      </c>
      <c r="X595" s="118">
        <v>2018</v>
      </c>
      <c r="Y595" s="18" t="s">
        <v>84</v>
      </c>
    </row>
    <row r="596" ht="15.75" customHeight="1" spans="1:25">
      <c r="A596" s="234">
        <v>8494</v>
      </c>
      <c r="B596" s="208" t="s">
        <v>851</v>
      </c>
      <c r="C596" s="207" t="s">
        <v>27</v>
      </c>
      <c r="D596" s="209" t="s">
        <v>64</v>
      </c>
      <c r="F596" s="235" t="s">
        <v>65</v>
      </c>
      <c r="G596" s="236">
        <v>43358</v>
      </c>
      <c r="H596" s="237">
        <v>43358</v>
      </c>
      <c r="L596" s="244"/>
      <c r="M596" s="245"/>
      <c r="N596" s="244"/>
      <c r="P596" s="246">
        <f t="shared" si="164"/>
        <v>0</v>
      </c>
      <c r="Q596" s="246">
        <f t="shared" si="165"/>
        <v>0</v>
      </c>
      <c r="R596" s="210">
        <v>473</v>
      </c>
      <c r="S596" s="220">
        <f t="shared" si="166"/>
        <v>330</v>
      </c>
      <c r="T596" s="113">
        <f t="shared" si="167"/>
        <v>0</v>
      </c>
      <c r="U596" s="113">
        <f t="shared" si="168"/>
        <v>0</v>
      </c>
      <c r="V596" s="113">
        <f t="shared" si="169"/>
        <v>0</v>
      </c>
      <c r="W596" s="113">
        <f t="shared" si="170"/>
        <v>0</v>
      </c>
      <c r="X596" s="118">
        <v>2018</v>
      </c>
      <c r="Y596" s="18" t="s">
        <v>84</v>
      </c>
    </row>
    <row r="597" ht="15.75" customHeight="1" spans="1:25">
      <c r="A597" s="234">
        <v>8495</v>
      </c>
      <c r="B597" s="208" t="s">
        <v>852</v>
      </c>
      <c r="C597" s="207" t="s">
        <v>27</v>
      </c>
      <c r="D597" s="209" t="s">
        <v>64</v>
      </c>
      <c r="F597" s="235" t="s">
        <v>65</v>
      </c>
      <c r="G597" s="236">
        <v>43358</v>
      </c>
      <c r="H597" s="237">
        <v>43358</v>
      </c>
      <c r="L597" s="244"/>
      <c r="M597" s="245"/>
      <c r="N597" s="244"/>
      <c r="P597" s="246">
        <f t="shared" si="164"/>
        <v>0</v>
      </c>
      <c r="Q597" s="246">
        <f t="shared" si="165"/>
        <v>0</v>
      </c>
      <c r="R597" s="210">
        <v>473</v>
      </c>
      <c r="S597" s="220">
        <f t="shared" si="166"/>
        <v>330</v>
      </c>
      <c r="T597" s="113">
        <f t="shared" si="167"/>
        <v>0</v>
      </c>
      <c r="U597" s="113">
        <f t="shared" si="168"/>
        <v>0</v>
      </c>
      <c r="V597" s="113">
        <f t="shared" si="169"/>
        <v>0</v>
      </c>
      <c r="W597" s="113">
        <f t="shared" si="170"/>
        <v>0</v>
      </c>
      <c r="X597" s="118">
        <v>2018</v>
      </c>
      <c r="Y597" s="18" t="s">
        <v>84</v>
      </c>
    </row>
    <row r="598" ht="15.75" customHeight="1" spans="1:25">
      <c r="A598" s="234">
        <v>8496</v>
      </c>
      <c r="B598" s="208" t="s">
        <v>853</v>
      </c>
      <c r="C598" s="207" t="s">
        <v>27</v>
      </c>
      <c r="D598" s="209" t="s">
        <v>64</v>
      </c>
      <c r="F598" s="235" t="s">
        <v>65</v>
      </c>
      <c r="G598" s="236">
        <v>43400</v>
      </c>
      <c r="H598" s="237">
        <v>43400</v>
      </c>
      <c r="L598" s="244"/>
      <c r="M598" s="245"/>
      <c r="N598" s="244"/>
      <c r="P598" s="246">
        <f t="shared" si="164"/>
        <v>0</v>
      </c>
      <c r="Q598" s="246">
        <f t="shared" si="165"/>
        <v>0</v>
      </c>
      <c r="R598" s="210">
        <v>431</v>
      </c>
      <c r="S598" s="220">
        <f t="shared" si="166"/>
        <v>330</v>
      </c>
      <c r="T598" s="113">
        <f t="shared" si="167"/>
        <v>0</v>
      </c>
      <c r="U598" s="113">
        <f t="shared" si="168"/>
        <v>0</v>
      </c>
      <c r="V598" s="113">
        <f t="shared" si="169"/>
        <v>0</v>
      </c>
      <c r="W598" s="113">
        <f t="shared" si="170"/>
        <v>0</v>
      </c>
      <c r="X598" s="118">
        <v>2018</v>
      </c>
      <c r="Y598" s="18" t="s">
        <v>84</v>
      </c>
    </row>
    <row r="599" ht="15.75" customHeight="1" spans="1:25">
      <c r="A599" s="234">
        <v>8498</v>
      </c>
      <c r="B599" s="208" t="s">
        <v>854</v>
      </c>
      <c r="C599" s="207" t="s">
        <v>27</v>
      </c>
      <c r="D599" s="209" t="s">
        <v>64</v>
      </c>
      <c r="F599" s="235" t="s">
        <v>65</v>
      </c>
      <c r="G599" s="236">
        <v>43540</v>
      </c>
      <c r="H599" s="237">
        <v>43540</v>
      </c>
      <c r="L599" s="244"/>
      <c r="M599" s="245"/>
      <c r="N599" s="244"/>
      <c r="P599" s="246">
        <f t="shared" si="164"/>
        <v>0</v>
      </c>
      <c r="Q599" s="246">
        <f t="shared" si="165"/>
        <v>0</v>
      </c>
      <c r="R599" s="210">
        <v>291</v>
      </c>
      <c r="S599" s="220">
        <f t="shared" si="166"/>
        <v>256</v>
      </c>
      <c r="T599" s="113">
        <f t="shared" si="167"/>
        <v>0</v>
      </c>
      <c r="U599" s="113">
        <f t="shared" si="168"/>
        <v>0</v>
      </c>
      <c r="V599" s="113">
        <f t="shared" si="169"/>
        <v>0</v>
      </c>
      <c r="W599" s="113">
        <f t="shared" si="170"/>
        <v>0</v>
      </c>
      <c r="X599" s="118">
        <v>2019</v>
      </c>
      <c r="Y599" s="18" t="s">
        <v>85</v>
      </c>
    </row>
    <row r="600" ht="15.75" customHeight="1" spans="1:25">
      <c r="A600" s="234">
        <v>8499</v>
      </c>
      <c r="B600" s="208" t="s">
        <v>855</v>
      </c>
      <c r="C600" s="207" t="s">
        <v>17</v>
      </c>
      <c r="D600" s="209" t="s">
        <v>64</v>
      </c>
      <c r="F600" s="235" t="s">
        <v>65</v>
      </c>
      <c r="G600" s="236">
        <v>43400</v>
      </c>
      <c r="H600" s="237">
        <v>43400</v>
      </c>
      <c r="L600" s="244"/>
      <c r="M600" s="245"/>
      <c r="N600" s="244"/>
      <c r="P600" s="246">
        <f t="shared" si="164"/>
        <v>0</v>
      </c>
      <c r="Q600" s="246">
        <f t="shared" si="165"/>
        <v>0</v>
      </c>
      <c r="R600" s="210">
        <v>431</v>
      </c>
      <c r="S600" s="220">
        <f t="shared" si="166"/>
        <v>330</v>
      </c>
      <c r="T600" s="113">
        <f t="shared" si="167"/>
        <v>0</v>
      </c>
      <c r="U600" s="113">
        <f t="shared" si="168"/>
        <v>0</v>
      </c>
      <c r="V600" s="113">
        <f t="shared" si="169"/>
        <v>0</v>
      </c>
      <c r="W600" s="113">
        <f t="shared" si="170"/>
        <v>0</v>
      </c>
      <c r="X600" s="118">
        <v>2018</v>
      </c>
      <c r="Y600" s="18" t="s">
        <v>84</v>
      </c>
    </row>
    <row r="601" ht="15.75" customHeight="1" spans="1:25">
      <c r="A601" s="234">
        <v>8501</v>
      </c>
      <c r="B601" s="208" t="s">
        <v>856</v>
      </c>
      <c r="C601" s="207" t="s">
        <v>19</v>
      </c>
      <c r="D601" s="209" t="s">
        <v>64</v>
      </c>
      <c r="F601" s="235" t="s">
        <v>65</v>
      </c>
      <c r="G601" s="236">
        <v>43369</v>
      </c>
      <c r="H601" s="237">
        <v>43369</v>
      </c>
      <c r="L601" s="244"/>
      <c r="M601" s="245"/>
      <c r="N601" s="244"/>
      <c r="P601" s="246">
        <f t="shared" si="164"/>
        <v>0</v>
      </c>
      <c r="Q601" s="246">
        <f t="shared" si="165"/>
        <v>0</v>
      </c>
      <c r="R601" s="210">
        <v>462</v>
      </c>
      <c r="S601" s="220">
        <f t="shared" si="166"/>
        <v>330</v>
      </c>
      <c r="T601" s="113">
        <f t="shared" si="167"/>
        <v>0</v>
      </c>
      <c r="U601" s="113">
        <f t="shared" si="168"/>
        <v>0</v>
      </c>
      <c r="V601" s="113">
        <f t="shared" si="169"/>
        <v>0</v>
      </c>
      <c r="W601" s="113">
        <f t="shared" si="170"/>
        <v>0</v>
      </c>
      <c r="X601" s="118">
        <v>2018</v>
      </c>
      <c r="Y601" s="18" t="s">
        <v>84</v>
      </c>
    </row>
    <row r="602" ht="15.75" customHeight="1" spans="1:25">
      <c r="A602" s="234">
        <v>8516</v>
      </c>
      <c r="B602" s="208" t="s">
        <v>857</v>
      </c>
      <c r="C602" s="207" t="s">
        <v>19</v>
      </c>
      <c r="D602" s="209" t="s">
        <v>64</v>
      </c>
      <c r="F602" s="235" t="s">
        <v>65</v>
      </c>
      <c r="G602" s="236">
        <v>43389</v>
      </c>
      <c r="H602" s="237">
        <v>43389</v>
      </c>
      <c r="L602" s="244"/>
      <c r="M602" s="245"/>
      <c r="N602" s="244"/>
      <c r="P602" s="246">
        <f t="shared" si="164"/>
        <v>0</v>
      </c>
      <c r="Q602" s="246">
        <f t="shared" si="165"/>
        <v>0</v>
      </c>
      <c r="R602" s="210">
        <v>442</v>
      </c>
      <c r="S602" s="220">
        <f t="shared" si="166"/>
        <v>330</v>
      </c>
      <c r="T602" s="113">
        <f t="shared" si="167"/>
        <v>0</v>
      </c>
      <c r="U602" s="113">
        <f t="shared" si="168"/>
        <v>0</v>
      </c>
      <c r="V602" s="113">
        <f t="shared" si="169"/>
        <v>0</v>
      </c>
      <c r="W602" s="113">
        <f t="shared" si="170"/>
        <v>0</v>
      </c>
      <c r="X602" s="118">
        <v>2018</v>
      </c>
      <c r="Y602" s="18" t="s">
        <v>84</v>
      </c>
    </row>
    <row r="603" ht="15.75" customHeight="1" spans="1:25">
      <c r="A603" s="234">
        <v>8518</v>
      </c>
      <c r="B603" s="208" t="s">
        <v>858</v>
      </c>
      <c r="C603" s="207" t="s">
        <v>27</v>
      </c>
      <c r="D603" s="209" t="s">
        <v>64</v>
      </c>
      <c r="F603" s="235" t="s">
        <v>65</v>
      </c>
      <c r="G603" s="236">
        <v>43373</v>
      </c>
      <c r="H603" s="237">
        <v>43373</v>
      </c>
      <c r="L603" s="244"/>
      <c r="M603" s="245"/>
      <c r="N603" s="244"/>
      <c r="P603" s="246">
        <f t="shared" si="164"/>
        <v>0</v>
      </c>
      <c r="Q603" s="246">
        <f t="shared" si="165"/>
        <v>0</v>
      </c>
      <c r="R603" s="210">
        <v>458</v>
      </c>
      <c r="S603" s="220">
        <f t="shared" si="166"/>
        <v>330</v>
      </c>
      <c r="T603" s="113">
        <f t="shared" si="167"/>
        <v>0</v>
      </c>
      <c r="U603" s="113">
        <f t="shared" si="168"/>
        <v>0</v>
      </c>
      <c r="V603" s="113">
        <f t="shared" si="169"/>
        <v>0</v>
      </c>
      <c r="W603" s="113">
        <f t="shared" si="170"/>
        <v>0</v>
      </c>
      <c r="X603" s="118">
        <v>2018</v>
      </c>
      <c r="Y603" s="18" t="s">
        <v>84</v>
      </c>
    </row>
    <row r="604" ht="15.75" customHeight="1" spans="1:25">
      <c r="A604" s="234">
        <v>8521</v>
      </c>
      <c r="B604" s="208" t="s">
        <v>859</v>
      </c>
      <c r="C604" s="207" t="s">
        <v>29</v>
      </c>
      <c r="D604" s="209" t="s">
        <v>64</v>
      </c>
      <c r="F604" s="235" t="s">
        <v>65</v>
      </c>
      <c r="G604" s="236">
        <v>43372</v>
      </c>
      <c r="H604" s="237">
        <v>43372</v>
      </c>
      <c r="L604" s="244"/>
      <c r="M604" s="245"/>
      <c r="N604" s="244"/>
      <c r="P604" s="246">
        <f t="shared" si="164"/>
        <v>0</v>
      </c>
      <c r="Q604" s="246">
        <f t="shared" si="165"/>
        <v>0</v>
      </c>
      <c r="R604" s="210">
        <v>459</v>
      </c>
      <c r="S604" s="220">
        <f t="shared" si="166"/>
        <v>330</v>
      </c>
      <c r="T604" s="113">
        <f t="shared" si="167"/>
        <v>0</v>
      </c>
      <c r="U604" s="113">
        <f t="shared" si="168"/>
        <v>0</v>
      </c>
      <c r="V604" s="113">
        <f t="shared" si="169"/>
        <v>0</v>
      </c>
      <c r="W604" s="113">
        <f t="shared" si="170"/>
        <v>0</v>
      </c>
      <c r="X604" s="118">
        <v>2018</v>
      </c>
      <c r="Y604" s="18" t="s">
        <v>84</v>
      </c>
    </row>
    <row r="605" ht="15.75" customHeight="1" spans="1:25">
      <c r="A605" s="234">
        <v>8523</v>
      </c>
      <c r="B605" s="208" t="s">
        <v>860</v>
      </c>
      <c r="C605" s="207" t="s">
        <v>17</v>
      </c>
      <c r="D605" s="209" t="s">
        <v>64</v>
      </c>
      <c r="F605" s="235" t="s">
        <v>65</v>
      </c>
      <c r="G605" s="236">
        <v>43400</v>
      </c>
      <c r="H605" s="237">
        <v>43400</v>
      </c>
      <c r="L605" s="244"/>
      <c r="M605" s="245"/>
      <c r="N605" s="244"/>
      <c r="P605" s="246">
        <f t="shared" si="164"/>
        <v>0</v>
      </c>
      <c r="Q605" s="246">
        <f t="shared" si="165"/>
        <v>0</v>
      </c>
      <c r="R605" s="210">
        <v>431</v>
      </c>
      <c r="S605" s="220">
        <f t="shared" si="166"/>
        <v>330</v>
      </c>
      <c r="T605" s="113">
        <f t="shared" si="167"/>
        <v>0</v>
      </c>
      <c r="U605" s="113">
        <f t="shared" si="168"/>
        <v>0</v>
      </c>
      <c r="V605" s="113">
        <f t="shared" si="169"/>
        <v>0</v>
      </c>
      <c r="W605" s="113">
        <f t="shared" si="170"/>
        <v>0</v>
      </c>
      <c r="X605" s="118">
        <v>2018</v>
      </c>
      <c r="Y605" s="18" t="s">
        <v>84</v>
      </c>
    </row>
    <row r="606" ht="15.75" customHeight="1" spans="1:25">
      <c r="A606" s="234">
        <v>8524</v>
      </c>
      <c r="B606" s="208" t="s">
        <v>861</v>
      </c>
      <c r="C606" s="207" t="s">
        <v>17</v>
      </c>
      <c r="D606" s="209" t="s">
        <v>64</v>
      </c>
      <c r="F606" s="235" t="s">
        <v>65</v>
      </c>
      <c r="G606" s="236">
        <v>43393</v>
      </c>
      <c r="H606" s="237">
        <v>43393</v>
      </c>
      <c r="L606" s="244"/>
      <c r="M606" s="245"/>
      <c r="N606" s="244"/>
      <c r="P606" s="246">
        <f t="shared" si="164"/>
        <v>0</v>
      </c>
      <c r="Q606" s="246">
        <f t="shared" si="165"/>
        <v>0</v>
      </c>
      <c r="R606" s="210">
        <v>438</v>
      </c>
      <c r="S606" s="220">
        <f t="shared" si="166"/>
        <v>330</v>
      </c>
      <c r="T606" s="113">
        <f t="shared" si="167"/>
        <v>0</v>
      </c>
      <c r="U606" s="113">
        <f t="shared" si="168"/>
        <v>0</v>
      </c>
      <c r="V606" s="113">
        <f t="shared" si="169"/>
        <v>0</v>
      </c>
      <c r="W606" s="113">
        <f t="shared" si="170"/>
        <v>0</v>
      </c>
      <c r="X606" s="118">
        <v>2018</v>
      </c>
      <c r="Y606" s="18" t="s">
        <v>84</v>
      </c>
    </row>
    <row r="607" ht="15.75" customHeight="1" spans="1:25">
      <c r="A607" s="234">
        <v>8525</v>
      </c>
      <c r="B607" s="208" t="s">
        <v>862</v>
      </c>
      <c r="C607" s="207" t="s">
        <v>17</v>
      </c>
      <c r="D607" s="209" t="s">
        <v>64</v>
      </c>
      <c r="F607" s="235" t="s">
        <v>65</v>
      </c>
      <c r="G607" s="236">
        <v>43428</v>
      </c>
      <c r="H607" s="237">
        <v>43428</v>
      </c>
      <c r="L607" s="244"/>
      <c r="M607" s="245"/>
      <c r="N607" s="244"/>
      <c r="P607" s="246">
        <f t="shared" si="164"/>
        <v>0</v>
      </c>
      <c r="Q607" s="246">
        <f t="shared" si="165"/>
        <v>0</v>
      </c>
      <c r="R607" s="210">
        <v>403</v>
      </c>
      <c r="S607" s="220">
        <f t="shared" si="166"/>
        <v>330</v>
      </c>
      <c r="T607" s="113">
        <f t="shared" si="167"/>
        <v>0</v>
      </c>
      <c r="U607" s="113">
        <f t="shared" si="168"/>
        <v>0</v>
      </c>
      <c r="V607" s="113">
        <f t="shared" si="169"/>
        <v>0</v>
      </c>
      <c r="W607" s="113">
        <f t="shared" si="170"/>
        <v>0</v>
      </c>
      <c r="X607" s="118">
        <v>2018</v>
      </c>
      <c r="Y607" s="18" t="s">
        <v>84</v>
      </c>
    </row>
    <row r="608" ht="15.75" customHeight="1" spans="1:25">
      <c r="A608" s="234">
        <v>8526</v>
      </c>
      <c r="B608" s="208" t="s">
        <v>863</v>
      </c>
      <c r="C608" s="207" t="s">
        <v>19</v>
      </c>
      <c r="D608" s="209" t="s">
        <v>64</v>
      </c>
      <c r="F608" s="235" t="s">
        <v>65</v>
      </c>
      <c r="G608" s="236">
        <v>43371</v>
      </c>
      <c r="H608" s="237">
        <v>43371</v>
      </c>
      <c r="L608" s="244"/>
      <c r="M608" s="245"/>
      <c r="N608" s="244"/>
      <c r="P608" s="246">
        <f t="shared" si="164"/>
        <v>0</v>
      </c>
      <c r="Q608" s="246">
        <f t="shared" si="165"/>
        <v>0</v>
      </c>
      <c r="R608" s="210">
        <v>460</v>
      </c>
      <c r="S608" s="220">
        <f t="shared" si="166"/>
        <v>330</v>
      </c>
      <c r="T608" s="113">
        <f t="shared" si="167"/>
        <v>0</v>
      </c>
      <c r="U608" s="113">
        <f t="shared" si="168"/>
        <v>0</v>
      </c>
      <c r="V608" s="113">
        <f t="shared" si="169"/>
        <v>0</v>
      </c>
      <c r="W608" s="113">
        <f t="shared" si="170"/>
        <v>0</v>
      </c>
      <c r="X608" s="118">
        <v>2018</v>
      </c>
      <c r="Y608" s="18" t="s">
        <v>84</v>
      </c>
    </row>
    <row r="609" ht="15.75" customHeight="1" spans="1:25">
      <c r="A609" s="234">
        <v>8527</v>
      </c>
      <c r="B609" s="208" t="s">
        <v>864</v>
      </c>
      <c r="C609" s="207" t="s">
        <v>23</v>
      </c>
      <c r="D609" s="209" t="s">
        <v>64</v>
      </c>
      <c r="F609" s="235" t="s">
        <v>65</v>
      </c>
      <c r="G609" s="236">
        <v>43428</v>
      </c>
      <c r="H609" s="237">
        <v>43428</v>
      </c>
      <c r="L609" s="244"/>
      <c r="M609" s="245"/>
      <c r="N609" s="244"/>
      <c r="P609" s="246">
        <f t="shared" si="164"/>
        <v>0</v>
      </c>
      <c r="Q609" s="246">
        <f t="shared" si="165"/>
        <v>0</v>
      </c>
      <c r="R609" s="210">
        <v>403</v>
      </c>
      <c r="S609" s="220">
        <f t="shared" si="166"/>
        <v>330</v>
      </c>
      <c r="T609" s="113">
        <f t="shared" si="167"/>
        <v>0</v>
      </c>
      <c r="U609" s="113">
        <f t="shared" si="168"/>
        <v>0</v>
      </c>
      <c r="V609" s="113">
        <f t="shared" si="169"/>
        <v>0</v>
      </c>
      <c r="W609" s="113">
        <f t="shared" si="170"/>
        <v>0</v>
      </c>
      <c r="X609" s="118">
        <v>2018</v>
      </c>
      <c r="Y609" s="18" t="s">
        <v>84</v>
      </c>
    </row>
    <row r="610" ht="15.75" customHeight="1" spans="1:25">
      <c r="A610" s="234">
        <v>8528</v>
      </c>
      <c r="B610" s="208" t="s">
        <v>865</v>
      </c>
      <c r="C610" s="207" t="s">
        <v>23</v>
      </c>
      <c r="D610" s="209" t="s">
        <v>64</v>
      </c>
      <c r="F610" s="235" t="s">
        <v>65</v>
      </c>
      <c r="G610" s="236">
        <v>43414</v>
      </c>
      <c r="H610" s="237">
        <v>43414</v>
      </c>
      <c r="L610" s="244"/>
      <c r="M610" s="245"/>
      <c r="N610" s="244"/>
      <c r="P610" s="246">
        <f t="shared" si="164"/>
        <v>0</v>
      </c>
      <c r="Q610" s="246">
        <f t="shared" si="165"/>
        <v>0</v>
      </c>
      <c r="R610" s="210">
        <v>417</v>
      </c>
      <c r="S610" s="220">
        <f t="shared" si="166"/>
        <v>330</v>
      </c>
      <c r="T610" s="113">
        <f t="shared" si="167"/>
        <v>0</v>
      </c>
      <c r="U610" s="113">
        <f t="shared" si="168"/>
        <v>0</v>
      </c>
      <c r="V610" s="113">
        <f t="shared" si="169"/>
        <v>0</v>
      </c>
      <c r="W610" s="113">
        <f t="shared" si="170"/>
        <v>0</v>
      </c>
      <c r="X610" s="118">
        <v>2018</v>
      </c>
      <c r="Y610" s="18" t="s">
        <v>84</v>
      </c>
    </row>
    <row r="611" ht="15.75" customHeight="1" spans="1:25">
      <c r="A611" s="234">
        <v>8536</v>
      </c>
      <c r="B611" s="208" t="s">
        <v>866</v>
      </c>
      <c r="C611" s="207" t="s">
        <v>23</v>
      </c>
      <c r="D611" s="209" t="s">
        <v>64</v>
      </c>
      <c r="F611" s="235" t="s">
        <v>65</v>
      </c>
      <c r="G611" s="236">
        <v>43524</v>
      </c>
      <c r="H611" s="237">
        <v>43524</v>
      </c>
      <c r="L611" s="244"/>
      <c r="M611" s="245"/>
      <c r="N611" s="244"/>
      <c r="P611" s="246">
        <f t="shared" si="164"/>
        <v>0</v>
      </c>
      <c r="Q611" s="246">
        <f t="shared" si="165"/>
        <v>0</v>
      </c>
      <c r="R611" s="210">
        <v>307</v>
      </c>
      <c r="S611" s="220">
        <f t="shared" si="166"/>
        <v>272</v>
      </c>
      <c r="T611" s="113">
        <f t="shared" si="167"/>
        <v>0</v>
      </c>
      <c r="U611" s="113">
        <f t="shared" si="168"/>
        <v>0</v>
      </c>
      <c r="V611" s="113">
        <f t="shared" si="169"/>
        <v>0</v>
      </c>
      <c r="W611" s="113">
        <f t="shared" si="170"/>
        <v>0</v>
      </c>
      <c r="X611" s="118">
        <v>2019</v>
      </c>
      <c r="Y611" s="18" t="s">
        <v>85</v>
      </c>
    </row>
    <row r="612" ht="15.75" customHeight="1" spans="1:25">
      <c r="A612" s="234">
        <v>8537</v>
      </c>
      <c r="B612" s="208" t="s">
        <v>867</v>
      </c>
      <c r="C612" s="207" t="s">
        <v>23</v>
      </c>
      <c r="D612" s="209" t="s">
        <v>64</v>
      </c>
      <c r="F612" s="235" t="s">
        <v>65</v>
      </c>
      <c r="G612" s="236">
        <v>43400</v>
      </c>
      <c r="H612" s="237">
        <v>43400</v>
      </c>
      <c r="L612" s="244"/>
      <c r="M612" s="245"/>
      <c r="N612" s="244"/>
      <c r="P612" s="246">
        <f t="shared" si="164"/>
        <v>0</v>
      </c>
      <c r="Q612" s="246">
        <f t="shared" si="165"/>
        <v>0</v>
      </c>
      <c r="R612" s="210">
        <v>431</v>
      </c>
      <c r="S612" s="220">
        <f t="shared" si="166"/>
        <v>330</v>
      </c>
      <c r="T612" s="113">
        <f t="shared" si="167"/>
        <v>0</v>
      </c>
      <c r="U612" s="113">
        <f t="shared" si="168"/>
        <v>0</v>
      </c>
      <c r="V612" s="113">
        <f t="shared" si="169"/>
        <v>0</v>
      </c>
      <c r="W612" s="113">
        <f t="shared" si="170"/>
        <v>0</v>
      </c>
      <c r="X612" s="118">
        <v>2018</v>
      </c>
      <c r="Y612" s="18" t="s">
        <v>84</v>
      </c>
    </row>
    <row r="613" ht="15.75" customHeight="1" spans="1:25">
      <c r="A613" s="234">
        <v>8545</v>
      </c>
      <c r="B613" s="208" t="s">
        <v>868</v>
      </c>
      <c r="C613" s="207" t="s">
        <v>29</v>
      </c>
      <c r="D613" s="209" t="s">
        <v>64</v>
      </c>
      <c r="F613" s="235" t="s">
        <v>65</v>
      </c>
      <c r="G613" s="236">
        <v>43400</v>
      </c>
      <c r="H613" s="237">
        <v>43400</v>
      </c>
      <c r="L613" s="244"/>
      <c r="M613" s="245"/>
      <c r="N613" s="244"/>
      <c r="P613" s="246">
        <f t="shared" si="164"/>
        <v>0</v>
      </c>
      <c r="Q613" s="246">
        <f t="shared" si="165"/>
        <v>0</v>
      </c>
      <c r="R613" s="210">
        <v>431</v>
      </c>
      <c r="S613" s="220">
        <f t="shared" si="166"/>
        <v>330</v>
      </c>
      <c r="T613" s="113">
        <f t="shared" si="167"/>
        <v>0</v>
      </c>
      <c r="U613" s="113">
        <f t="shared" si="168"/>
        <v>0</v>
      </c>
      <c r="V613" s="113">
        <f t="shared" si="169"/>
        <v>0</v>
      </c>
      <c r="W613" s="113">
        <f t="shared" si="170"/>
        <v>0</v>
      </c>
      <c r="X613" s="118">
        <v>2018</v>
      </c>
      <c r="Y613" s="18" t="s">
        <v>84</v>
      </c>
    </row>
    <row r="614" ht="15.75" customHeight="1" spans="1:25">
      <c r="A614" s="234">
        <v>8546</v>
      </c>
      <c r="B614" s="208" t="s">
        <v>869</v>
      </c>
      <c r="C614" s="207" t="s">
        <v>33</v>
      </c>
      <c r="D614" s="209" t="s">
        <v>64</v>
      </c>
      <c r="F614" s="235" t="s">
        <v>65</v>
      </c>
      <c r="G614" s="236">
        <v>43463</v>
      </c>
      <c r="H614" s="237">
        <v>43463</v>
      </c>
      <c r="L614" s="244"/>
      <c r="M614" s="245"/>
      <c r="N614" s="244"/>
      <c r="P614" s="246">
        <f t="shared" si="164"/>
        <v>0</v>
      </c>
      <c r="Q614" s="246">
        <f t="shared" si="165"/>
        <v>0</v>
      </c>
      <c r="R614" s="210">
        <v>368</v>
      </c>
      <c r="S614" s="220">
        <f t="shared" si="166"/>
        <v>330</v>
      </c>
      <c r="T614" s="113">
        <f t="shared" si="167"/>
        <v>0</v>
      </c>
      <c r="U614" s="113">
        <f t="shared" si="168"/>
        <v>0</v>
      </c>
      <c r="V614" s="113">
        <f t="shared" si="169"/>
        <v>0</v>
      </c>
      <c r="W614" s="113">
        <f t="shared" si="170"/>
        <v>0</v>
      </c>
      <c r="X614" s="118">
        <v>2018</v>
      </c>
      <c r="Y614" s="18" t="s">
        <v>84</v>
      </c>
    </row>
    <row r="615" ht="15.75" customHeight="1" spans="1:25">
      <c r="A615" s="234">
        <v>8547</v>
      </c>
      <c r="B615" s="208" t="s">
        <v>870</v>
      </c>
      <c r="C615" s="207" t="s">
        <v>31</v>
      </c>
      <c r="D615" s="209" t="s">
        <v>64</v>
      </c>
      <c r="F615" s="235" t="s">
        <v>65</v>
      </c>
      <c r="G615" s="236">
        <v>43434</v>
      </c>
      <c r="H615" s="237">
        <v>43434</v>
      </c>
      <c r="L615" s="244"/>
      <c r="M615" s="245"/>
      <c r="N615" s="244"/>
      <c r="P615" s="246">
        <f t="shared" si="164"/>
        <v>0</v>
      </c>
      <c r="Q615" s="246">
        <f t="shared" si="165"/>
        <v>0</v>
      </c>
      <c r="R615" s="210">
        <v>397</v>
      </c>
      <c r="S615" s="220">
        <f t="shared" si="166"/>
        <v>330</v>
      </c>
      <c r="T615" s="113">
        <f t="shared" si="167"/>
        <v>0</v>
      </c>
      <c r="U615" s="113">
        <f t="shared" si="168"/>
        <v>0</v>
      </c>
      <c r="V615" s="113">
        <f t="shared" si="169"/>
        <v>0</v>
      </c>
      <c r="W615" s="113">
        <f t="shared" si="170"/>
        <v>0</v>
      </c>
      <c r="X615" s="118">
        <v>2018</v>
      </c>
      <c r="Y615" s="18" t="s">
        <v>84</v>
      </c>
    </row>
    <row r="616" ht="15.75" customHeight="1" spans="1:25">
      <c r="A616" s="234">
        <v>8548</v>
      </c>
      <c r="B616" s="208" t="s">
        <v>871</v>
      </c>
      <c r="C616" s="207" t="s">
        <v>31</v>
      </c>
      <c r="D616" s="209" t="s">
        <v>380</v>
      </c>
      <c r="F616" s="235" t="s">
        <v>254</v>
      </c>
      <c r="G616" s="212">
        <v>43428</v>
      </c>
      <c r="H616" s="237">
        <v>43428</v>
      </c>
      <c r="L616" s="244"/>
      <c r="M616" s="245"/>
      <c r="N616" s="244"/>
      <c r="P616" s="246">
        <f t="shared" si="164"/>
        <v>0</v>
      </c>
      <c r="Q616" s="246">
        <f t="shared" si="165"/>
        <v>0</v>
      </c>
      <c r="R616" s="210">
        <v>403</v>
      </c>
      <c r="S616" s="220">
        <f t="shared" si="166"/>
        <v>330</v>
      </c>
      <c r="T616" s="113">
        <f t="shared" si="167"/>
        <v>0</v>
      </c>
      <c r="U616" s="113">
        <f t="shared" si="168"/>
        <v>0</v>
      </c>
      <c r="V616" s="113">
        <f t="shared" si="169"/>
        <v>0</v>
      </c>
      <c r="W616" s="113">
        <f t="shared" si="170"/>
        <v>0</v>
      </c>
      <c r="X616" s="118">
        <v>2018</v>
      </c>
      <c r="Y616" s="18" t="s">
        <v>84</v>
      </c>
    </row>
    <row r="617" ht="15.75" customHeight="1" spans="1:25">
      <c r="A617" s="234">
        <v>8549</v>
      </c>
      <c r="B617" s="208" t="s">
        <v>872</v>
      </c>
      <c r="C617" s="207" t="s">
        <v>17</v>
      </c>
      <c r="D617" s="209" t="s">
        <v>64</v>
      </c>
      <c r="F617" s="235" t="s">
        <v>65</v>
      </c>
      <c r="G617" s="236">
        <v>43442</v>
      </c>
      <c r="H617" s="237">
        <v>43442</v>
      </c>
      <c r="L617" s="244"/>
      <c r="M617" s="245"/>
      <c r="N617" s="244"/>
      <c r="P617" s="246">
        <f t="shared" si="164"/>
        <v>0</v>
      </c>
      <c r="Q617" s="246">
        <f t="shared" si="165"/>
        <v>0</v>
      </c>
      <c r="R617" s="210">
        <v>389</v>
      </c>
      <c r="S617" s="220">
        <f t="shared" si="166"/>
        <v>330</v>
      </c>
      <c r="T617" s="113">
        <f t="shared" si="167"/>
        <v>0</v>
      </c>
      <c r="U617" s="113">
        <f t="shared" si="168"/>
        <v>0</v>
      </c>
      <c r="V617" s="113">
        <f t="shared" si="169"/>
        <v>0</v>
      </c>
      <c r="W617" s="113">
        <f t="shared" si="170"/>
        <v>0</v>
      </c>
      <c r="X617" s="118">
        <v>2018</v>
      </c>
      <c r="Y617" s="18" t="s">
        <v>84</v>
      </c>
    </row>
    <row r="618" ht="15.75" customHeight="1" spans="1:25">
      <c r="A618" s="234">
        <v>8551</v>
      </c>
      <c r="B618" s="208" t="s">
        <v>873</v>
      </c>
      <c r="C618" s="207" t="s">
        <v>19</v>
      </c>
      <c r="D618" s="209" t="s">
        <v>64</v>
      </c>
      <c r="F618" s="235" t="s">
        <v>65</v>
      </c>
      <c r="G618" s="236">
        <v>43404</v>
      </c>
      <c r="H618" s="237">
        <v>43404</v>
      </c>
      <c r="L618" s="244"/>
      <c r="M618" s="245"/>
      <c r="N618" s="244"/>
      <c r="P618" s="246">
        <f t="shared" si="164"/>
        <v>0</v>
      </c>
      <c r="Q618" s="246">
        <f t="shared" si="165"/>
        <v>0</v>
      </c>
      <c r="R618" s="210">
        <v>427</v>
      </c>
      <c r="S618" s="220">
        <f t="shared" si="166"/>
        <v>330</v>
      </c>
      <c r="T618" s="113">
        <f t="shared" si="167"/>
        <v>0</v>
      </c>
      <c r="U618" s="113">
        <f t="shared" si="168"/>
        <v>0</v>
      </c>
      <c r="V618" s="113">
        <f t="shared" si="169"/>
        <v>0</v>
      </c>
      <c r="W618" s="113">
        <f t="shared" si="170"/>
        <v>0</v>
      </c>
      <c r="X618" s="118">
        <v>2018</v>
      </c>
      <c r="Y618" s="18" t="s">
        <v>84</v>
      </c>
    </row>
    <row r="619" ht="15.75" customHeight="1" spans="1:25">
      <c r="A619" s="234">
        <v>8559</v>
      </c>
      <c r="B619" s="208" t="s">
        <v>874</v>
      </c>
      <c r="C619" s="207" t="s">
        <v>27</v>
      </c>
      <c r="D619" s="209" t="s">
        <v>64</v>
      </c>
      <c r="F619" s="235" t="s">
        <v>65</v>
      </c>
      <c r="G619" s="236">
        <v>43393</v>
      </c>
      <c r="H619" s="237">
        <v>43393</v>
      </c>
      <c r="L619" s="244"/>
      <c r="M619" s="245"/>
      <c r="N619" s="244"/>
      <c r="P619" s="246">
        <f t="shared" si="164"/>
        <v>0</v>
      </c>
      <c r="Q619" s="246">
        <f t="shared" si="165"/>
        <v>0</v>
      </c>
      <c r="R619" s="210">
        <v>438</v>
      </c>
      <c r="S619" s="220">
        <f t="shared" si="166"/>
        <v>330</v>
      </c>
      <c r="T619" s="113">
        <f t="shared" si="167"/>
        <v>0</v>
      </c>
      <c r="U619" s="113">
        <f t="shared" si="168"/>
        <v>0</v>
      </c>
      <c r="V619" s="113">
        <f t="shared" si="169"/>
        <v>0</v>
      </c>
      <c r="W619" s="113">
        <f t="shared" si="170"/>
        <v>0</v>
      </c>
      <c r="X619" s="118">
        <v>2018</v>
      </c>
      <c r="Y619" s="18" t="s">
        <v>84</v>
      </c>
    </row>
    <row r="620" ht="15.75" customHeight="1" spans="1:25">
      <c r="A620" s="234">
        <v>8561</v>
      </c>
      <c r="B620" s="208" t="s">
        <v>875</v>
      </c>
      <c r="C620" s="207" t="s">
        <v>27</v>
      </c>
      <c r="D620" s="209" t="s">
        <v>64</v>
      </c>
      <c r="F620" s="235" t="s">
        <v>65</v>
      </c>
      <c r="G620" s="236">
        <v>43421</v>
      </c>
      <c r="H620" s="237">
        <v>43421</v>
      </c>
      <c r="L620" s="244"/>
      <c r="M620" s="245"/>
      <c r="N620" s="244"/>
      <c r="P620" s="246">
        <f t="shared" si="164"/>
        <v>0</v>
      </c>
      <c r="Q620" s="246">
        <f t="shared" si="165"/>
        <v>0</v>
      </c>
      <c r="R620" s="210">
        <v>410</v>
      </c>
      <c r="S620" s="220">
        <f t="shared" si="166"/>
        <v>330</v>
      </c>
      <c r="T620" s="113">
        <f t="shared" si="167"/>
        <v>0</v>
      </c>
      <c r="U620" s="113">
        <f t="shared" si="168"/>
        <v>0</v>
      </c>
      <c r="V620" s="113">
        <f t="shared" si="169"/>
        <v>0</v>
      </c>
      <c r="W620" s="113">
        <f t="shared" si="170"/>
        <v>0</v>
      </c>
      <c r="X620" s="118">
        <v>2018</v>
      </c>
      <c r="Y620" s="18" t="s">
        <v>84</v>
      </c>
    </row>
    <row r="621" ht="15.75" customHeight="1" spans="1:25">
      <c r="A621" s="234">
        <v>8573</v>
      </c>
      <c r="B621" s="208" t="s">
        <v>876</v>
      </c>
      <c r="C621" s="207" t="s">
        <v>25</v>
      </c>
      <c r="D621" s="209" t="s">
        <v>64</v>
      </c>
      <c r="F621" s="235" t="s">
        <v>207</v>
      </c>
      <c r="G621" s="236">
        <v>43434</v>
      </c>
      <c r="H621" s="237">
        <v>43434</v>
      </c>
      <c r="L621" s="244"/>
      <c r="M621" s="245"/>
      <c r="N621" s="244"/>
      <c r="P621" s="246">
        <f t="shared" si="164"/>
        <v>0</v>
      </c>
      <c r="Q621" s="246">
        <f t="shared" si="165"/>
        <v>0</v>
      </c>
      <c r="R621" s="210">
        <v>397</v>
      </c>
      <c r="S621" s="220">
        <f t="shared" si="166"/>
        <v>330</v>
      </c>
      <c r="T621" s="113">
        <f t="shared" si="167"/>
        <v>0</v>
      </c>
      <c r="U621" s="113">
        <f t="shared" si="168"/>
        <v>0</v>
      </c>
      <c r="V621" s="113">
        <f t="shared" si="169"/>
        <v>0</v>
      </c>
      <c r="W621" s="113">
        <f t="shared" si="170"/>
        <v>0</v>
      </c>
      <c r="X621" s="118">
        <v>2018</v>
      </c>
      <c r="Y621" s="18" t="s">
        <v>84</v>
      </c>
    </row>
    <row r="622" ht="15.75" customHeight="1" spans="1:25">
      <c r="A622" s="234">
        <v>8581</v>
      </c>
      <c r="B622" s="208" t="s">
        <v>877</v>
      </c>
      <c r="C622" s="207" t="s">
        <v>29</v>
      </c>
      <c r="D622" s="209" t="s">
        <v>64</v>
      </c>
      <c r="F622" s="235" t="s">
        <v>65</v>
      </c>
      <c r="G622" s="236">
        <v>43421</v>
      </c>
      <c r="H622" s="237">
        <v>43421</v>
      </c>
      <c r="L622" s="244"/>
      <c r="M622" s="245"/>
      <c r="N622" s="244"/>
      <c r="P622" s="246">
        <f t="shared" si="164"/>
        <v>0</v>
      </c>
      <c r="Q622" s="246">
        <f t="shared" si="165"/>
        <v>0</v>
      </c>
      <c r="R622" s="210">
        <v>410</v>
      </c>
      <c r="S622" s="220">
        <f t="shared" si="166"/>
        <v>330</v>
      </c>
      <c r="T622" s="113">
        <f t="shared" si="167"/>
        <v>0</v>
      </c>
      <c r="U622" s="113">
        <f t="shared" si="168"/>
        <v>0</v>
      </c>
      <c r="V622" s="113">
        <f t="shared" si="169"/>
        <v>0</v>
      </c>
      <c r="W622" s="113">
        <f t="shared" si="170"/>
        <v>0</v>
      </c>
      <c r="X622" s="118">
        <v>2018</v>
      </c>
      <c r="Y622" s="18" t="s">
        <v>84</v>
      </c>
    </row>
    <row r="623" ht="15.75" customHeight="1" spans="1:25">
      <c r="A623" s="234">
        <v>8582</v>
      </c>
      <c r="B623" s="208" t="s">
        <v>878</v>
      </c>
      <c r="C623" s="207" t="s">
        <v>29</v>
      </c>
      <c r="D623" s="209" t="s">
        <v>64</v>
      </c>
      <c r="F623" s="235" t="s">
        <v>65</v>
      </c>
      <c r="G623" s="236">
        <v>43400</v>
      </c>
      <c r="H623" s="237">
        <v>43400</v>
      </c>
      <c r="L623" s="244"/>
      <c r="M623" s="245"/>
      <c r="N623" s="244"/>
      <c r="P623" s="246">
        <f t="shared" si="164"/>
        <v>0</v>
      </c>
      <c r="Q623" s="246">
        <f t="shared" si="165"/>
        <v>0</v>
      </c>
      <c r="R623" s="210">
        <v>431</v>
      </c>
      <c r="S623" s="220">
        <f t="shared" si="166"/>
        <v>330</v>
      </c>
      <c r="T623" s="113">
        <f t="shared" si="167"/>
        <v>0</v>
      </c>
      <c r="U623" s="113">
        <f t="shared" si="168"/>
        <v>0</v>
      </c>
      <c r="V623" s="113">
        <f t="shared" si="169"/>
        <v>0</v>
      </c>
      <c r="W623" s="113">
        <f t="shared" si="170"/>
        <v>0</v>
      </c>
      <c r="X623" s="118">
        <v>2018</v>
      </c>
      <c r="Y623" s="18" t="s">
        <v>84</v>
      </c>
    </row>
    <row r="624" ht="15.75" customHeight="1" spans="1:25">
      <c r="A624" s="234">
        <v>8584</v>
      </c>
      <c r="B624" s="208" t="s">
        <v>879</v>
      </c>
      <c r="C624" s="207" t="s">
        <v>29</v>
      </c>
      <c r="D624" s="209" t="s">
        <v>64</v>
      </c>
      <c r="F624" s="235" t="s">
        <v>65</v>
      </c>
      <c r="G624" s="236">
        <v>43400</v>
      </c>
      <c r="H624" s="237">
        <v>43400</v>
      </c>
      <c r="L624" s="244"/>
      <c r="M624" s="245"/>
      <c r="N624" s="244"/>
      <c r="P624" s="246">
        <f t="shared" si="164"/>
        <v>0</v>
      </c>
      <c r="Q624" s="246">
        <f t="shared" si="165"/>
        <v>0</v>
      </c>
      <c r="R624" s="210">
        <v>431</v>
      </c>
      <c r="S624" s="220">
        <f t="shared" si="166"/>
        <v>330</v>
      </c>
      <c r="T624" s="113">
        <f t="shared" si="167"/>
        <v>0</v>
      </c>
      <c r="U624" s="113">
        <f t="shared" si="168"/>
        <v>0</v>
      </c>
      <c r="V624" s="113">
        <f t="shared" si="169"/>
        <v>0</v>
      </c>
      <c r="W624" s="113">
        <f t="shared" si="170"/>
        <v>0</v>
      </c>
      <c r="X624" s="118">
        <v>2018</v>
      </c>
      <c r="Y624" s="18" t="s">
        <v>84</v>
      </c>
    </row>
    <row r="625" ht="15.75" customHeight="1" spans="1:25">
      <c r="A625" s="234">
        <v>8586</v>
      </c>
      <c r="B625" s="208" t="s">
        <v>880</v>
      </c>
      <c r="C625" s="207" t="s">
        <v>31</v>
      </c>
      <c r="D625" s="209" t="s">
        <v>380</v>
      </c>
      <c r="F625" s="235" t="s">
        <v>254</v>
      </c>
      <c r="G625" s="212">
        <v>43484</v>
      </c>
      <c r="H625" s="237">
        <v>43484</v>
      </c>
      <c r="L625" s="244"/>
      <c r="M625" s="245"/>
      <c r="N625" s="244"/>
      <c r="P625" s="246">
        <f t="shared" si="164"/>
        <v>0</v>
      </c>
      <c r="Q625" s="246">
        <f t="shared" si="165"/>
        <v>0</v>
      </c>
      <c r="R625" s="210">
        <v>347</v>
      </c>
      <c r="S625" s="220">
        <f t="shared" si="166"/>
        <v>312</v>
      </c>
      <c r="T625" s="113">
        <f t="shared" si="167"/>
        <v>0</v>
      </c>
      <c r="U625" s="113">
        <f t="shared" si="168"/>
        <v>0</v>
      </c>
      <c r="V625" s="113">
        <f t="shared" si="169"/>
        <v>0</v>
      </c>
      <c r="W625" s="113">
        <f t="shared" si="170"/>
        <v>0</v>
      </c>
      <c r="X625" s="118">
        <v>2019</v>
      </c>
      <c r="Y625" s="18" t="s">
        <v>85</v>
      </c>
    </row>
    <row r="626" ht="15.75" customHeight="1" spans="1:25">
      <c r="A626" s="234">
        <v>8588</v>
      </c>
      <c r="B626" s="208" t="s">
        <v>881</v>
      </c>
      <c r="C626" s="207" t="s">
        <v>19</v>
      </c>
      <c r="D626" s="209" t="s">
        <v>64</v>
      </c>
      <c r="F626" s="235" t="s">
        <v>65</v>
      </c>
      <c r="G626" s="236">
        <v>43403</v>
      </c>
      <c r="H626" s="237">
        <v>43403</v>
      </c>
      <c r="L626" s="244"/>
      <c r="M626" s="245"/>
      <c r="N626" s="244"/>
      <c r="P626" s="246">
        <f t="shared" si="164"/>
        <v>0</v>
      </c>
      <c r="Q626" s="246">
        <f t="shared" si="165"/>
        <v>0</v>
      </c>
      <c r="R626" s="210">
        <v>428</v>
      </c>
      <c r="S626" s="220">
        <f t="shared" si="166"/>
        <v>330</v>
      </c>
      <c r="T626" s="113">
        <f t="shared" si="167"/>
        <v>0</v>
      </c>
      <c r="U626" s="113">
        <f t="shared" si="168"/>
        <v>0</v>
      </c>
      <c r="V626" s="113">
        <f t="shared" si="169"/>
        <v>0</v>
      </c>
      <c r="W626" s="113">
        <f t="shared" si="170"/>
        <v>0</v>
      </c>
      <c r="X626" s="118">
        <v>2018</v>
      </c>
      <c r="Y626" s="18" t="s">
        <v>84</v>
      </c>
    </row>
    <row r="627" ht="15.75" customHeight="1" spans="1:25">
      <c r="A627" s="234">
        <v>8591</v>
      </c>
      <c r="B627" s="208" t="s">
        <v>882</v>
      </c>
      <c r="C627" s="207" t="s">
        <v>19</v>
      </c>
      <c r="D627" s="209" t="s">
        <v>64</v>
      </c>
      <c r="F627" s="235" t="s">
        <v>65</v>
      </c>
      <c r="G627" s="236">
        <v>43442</v>
      </c>
      <c r="H627" s="237">
        <v>43442</v>
      </c>
      <c r="L627" s="244"/>
      <c r="M627" s="245"/>
      <c r="N627" s="244"/>
      <c r="P627" s="246">
        <f t="shared" si="164"/>
        <v>0</v>
      </c>
      <c r="Q627" s="246">
        <f t="shared" si="165"/>
        <v>0</v>
      </c>
      <c r="R627" s="210">
        <v>389</v>
      </c>
      <c r="S627" s="220">
        <f t="shared" si="166"/>
        <v>330</v>
      </c>
      <c r="T627" s="113">
        <f t="shared" si="167"/>
        <v>0</v>
      </c>
      <c r="U627" s="113">
        <f t="shared" si="168"/>
        <v>0</v>
      </c>
      <c r="V627" s="113">
        <f t="shared" si="169"/>
        <v>0</v>
      </c>
      <c r="W627" s="113">
        <f t="shared" si="170"/>
        <v>0</v>
      </c>
      <c r="X627" s="118">
        <v>2018</v>
      </c>
      <c r="Y627" s="18" t="s">
        <v>84</v>
      </c>
    </row>
    <row r="628" ht="15.75" customHeight="1" spans="1:25">
      <c r="A628" s="234">
        <v>8592</v>
      </c>
      <c r="B628" s="208" t="s">
        <v>883</v>
      </c>
      <c r="C628" s="207" t="s">
        <v>17</v>
      </c>
      <c r="D628" s="209" t="s">
        <v>64</v>
      </c>
      <c r="F628" s="235" t="s">
        <v>65</v>
      </c>
      <c r="G628" s="236">
        <v>43425</v>
      </c>
      <c r="H628" s="237">
        <v>43425</v>
      </c>
      <c r="L628" s="244"/>
      <c r="M628" s="245"/>
      <c r="N628" s="244"/>
      <c r="P628" s="246">
        <f t="shared" si="164"/>
        <v>0</v>
      </c>
      <c r="Q628" s="246">
        <f t="shared" si="165"/>
        <v>0</v>
      </c>
      <c r="R628" s="210">
        <v>406</v>
      </c>
      <c r="S628" s="220">
        <f t="shared" si="166"/>
        <v>330</v>
      </c>
      <c r="T628" s="113">
        <f t="shared" si="167"/>
        <v>0</v>
      </c>
      <c r="U628" s="113">
        <f t="shared" si="168"/>
        <v>0</v>
      </c>
      <c r="V628" s="113">
        <f t="shared" si="169"/>
        <v>0</v>
      </c>
      <c r="W628" s="113">
        <f t="shared" si="170"/>
        <v>0</v>
      </c>
      <c r="X628" s="118">
        <v>2018</v>
      </c>
      <c r="Y628" s="18" t="s">
        <v>84</v>
      </c>
    </row>
    <row r="629" ht="15.75" customHeight="1" spans="1:25">
      <c r="A629" s="234">
        <v>8594</v>
      </c>
      <c r="B629" s="208" t="s">
        <v>884</v>
      </c>
      <c r="C629" s="207" t="s">
        <v>17</v>
      </c>
      <c r="D629" s="209" t="s">
        <v>64</v>
      </c>
      <c r="F629" s="235" t="s">
        <v>65</v>
      </c>
      <c r="G629" s="236">
        <v>43428</v>
      </c>
      <c r="H629" s="237">
        <v>43428</v>
      </c>
      <c r="L629" s="244"/>
      <c r="M629" s="245"/>
      <c r="N629" s="244"/>
      <c r="P629" s="246">
        <f t="shared" si="164"/>
        <v>0</v>
      </c>
      <c r="Q629" s="246">
        <f t="shared" si="165"/>
        <v>0</v>
      </c>
      <c r="R629" s="210">
        <v>403</v>
      </c>
      <c r="S629" s="220">
        <f t="shared" si="166"/>
        <v>330</v>
      </c>
      <c r="T629" s="113">
        <f t="shared" si="167"/>
        <v>0</v>
      </c>
      <c r="U629" s="113">
        <f t="shared" si="168"/>
        <v>0</v>
      </c>
      <c r="V629" s="113">
        <f t="shared" si="169"/>
        <v>0</v>
      </c>
      <c r="W629" s="113">
        <f t="shared" si="170"/>
        <v>0</v>
      </c>
      <c r="X629" s="118">
        <v>2018</v>
      </c>
      <c r="Y629" s="18" t="s">
        <v>84</v>
      </c>
    </row>
    <row r="630" ht="15.75" customHeight="1" spans="1:25">
      <c r="A630" s="234">
        <v>8595</v>
      </c>
      <c r="B630" s="208" t="s">
        <v>885</v>
      </c>
      <c r="C630" s="207" t="s">
        <v>29</v>
      </c>
      <c r="D630" s="209" t="s">
        <v>64</v>
      </c>
      <c r="F630" s="235" t="s">
        <v>65</v>
      </c>
      <c r="G630" s="236">
        <v>43400</v>
      </c>
      <c r="H630" s="237">
        <v>43400</v>
      </c>
      <c r="L630" s="244"/>
      <c r="M630" s="245"/>
      <c r="N630" s="244"/>
      <c r="P630" s="246">
        <f t="shared" si="164"/>
        <v>0</v>
      </c>
      <c r="Q630" s="246">
        <f t="shared" si="165"/>
        <v>0</v>
      </c>
      <c r="R630" s="210">
        <v>431</v>
      </c>
      <c r="S630" s="220">
        <f t="shared" si="166"/>
        <v>330</v>
      </c>
      <c r="T630" s="113">
        <f t="shared" si="167"/>
        <v>0</v>
      </c>
      <c r="U630" s="113">
        <f t="shared" si="168"/>
        <v>0</v>
      </c>
      <c r="V630" s="113">
        <f t="shared" si="169"/>
        <v>0</v>
      </c>
      <c r="W630" s="113">
        <f t="shared" si="170"/>
        <v>0</v>
      </c>
      <c r="X630" s="118">
        <v>2018</v>
      </c>
      <c r="Y630" s="18" t="s">
        <v>84</v>
      </c>
    </row>
    <row r="631" ht="15.75" customHeight="1" spans="1:25">
      <c r="A631" s="234">
        <v>8598</v>
      </c>
      <c r="B631" s="208" t="s">
        <v>886</v>
      </c>
      <c r="C631" s="207" t="s">
        <v>29</v>
      </c>
      <c r="D631" s="209" t="s">
        <v>64</v>
      </c>
      <c r="F631" s="235" t="s">
        <v>65</v>
      </c>
      <c r="G631" s="236">
        <v>43434</v>
      </c>
      <c r="H631" s="237">
        <v>43434</v>
      </c>
      <c r="L631" s="244"/>
      <c r="M631" s="245"/>
      <c r="N631" s="244"/>
      <c r="P631" s="246">
        <f t="shared" si="164"/>
        <v>0</v>
      </c>
      <c r="Q631" s="246">
        <f t="shared" si="165"/>
        <v>0</v>
      </c>
      <c r="R631" s="210">
        <v>397</v>
      </c>
      <c r="S631" s="220">
        <f t="shared" si="166"/>
        <v>330</v>
      </c>
      <c r="T631" s="113">
        <f t="shared" si="167"/>
        <v>0</v>
      </c>
      <c r="U631" s="113">
        <f t="shared" si="168"/>
        <v>0</v>
      </c>
      <c r="V631" s="113">
        <f t="shared" si="169"/>
        <v>0</v>
      </c>
      <c r="W631" s="113">
        <f t="shared" si="170"/>
        <v>0</v>
      </c>
      <c r="X631" s="118">
        <v>2018</v>
      </c>
      <c r="Y631" s="18" t="s">
        <v>84</v>
      </c>
    </row>
    <row r="632" ht="15.75" customHeight="1" spans="1:25">
      <c r="A632" s="234">
        <v>8599</v>
      </c>
      <c r="B632" s="208" t="s">
        <v>887</v>
      </c>
      <c r="C632" s="207" t="s">
        <v>25</v>
      </c>
      <c r="D632" s="209" t="s">
        <v>64</v>
      </c>
      <c r="F632" s="235" t="s">
        <v>204</v>
      </c>
      <c r="G632" s="236">
        <v>43415</v>
      </c>
      <c r="H632" s="237">
        <v>43415</v>
      </c>
      <c r="L632" s="244"/>
      <c r="M632" s="245"/>
      <c r="N632" s="244"/>
      <c r="P632" s="246">
        <f t="shared" si="164"/>
        <v>0</v>
      </c>
      <c r="Q632" s="246">
        <f t="shared" si="165"/>
        <v>0</v>
      </c>
      <c r="R632" s="210">
        <v>416</v>
      </c>
      <c r="S632" s="220">
        <f t="shared" si="166"/>
        <v>330</v>
      </c>
      <c r="T632" s="113">
        <f t="shared" si="167"/>
        <v>0</v>
      </c>
      <c r="U632" s="113">
        <f t="shared" si="168"/>
        <v>0</v>
      </c>
      <c r="V632" s="113">
        <f t="shared" si="169"/>
        <v>0</v>
      </c>
      <c r="W632" s="113">
        <f t="shared" si="170"/>
        <v>0</v>
      </c>
      <c r="X632" s="118">
        <v>2018</v>
      </c>
      <c r="Y632" s="18" t="s">
        <v>84</v>
      </c>
    </row>
    <row r="633" ht="15.75" customHeight="1" spans="1:25">
      <c r="A633" s="234">
        <v>8600</v>
      </c>
      <c r="B633" s="208" t="s">
        <v>888</v>
      </c>
      <c r="C633" s="207" t="s">
        <v>27</v>
      </c>
      <c r="D633" s="209" t="s">
        <v>64</v>
      </c>
      <c r="F633" s="235" t="s">
        <v>65</v>
      </c>
      <c r="G633" s="236">
        <v>43400</v>
      </c>
      <c r="H633" s="237">
        <v>43400</v>
      </c>
      <c r="L633" s="244"/>
      <c r="M633" s="245"/>
      <c r="N633" s="244"/>
      <c r="P633" s="246">
        <f t="shared" si="164"/>
        <v>0</v>
      </c>
      <c r="Q633" s="246">
        <f t="shared" si="165"/>
        <v>0</v>
      </c>
      <c r="R633" s="210">
        <v>431</v>
      </c>
      <c r="S633" s="220">
        <f t="shared" si="166"/>
        <v>330</v>
      </c>
      <c r="T633" s="113">
        <f t="shared" si="167"/>
        <v>0</v>
      </c>
      <c r="U633" s="113">
        <f t="shared" si="168"/>
        <v>0</v>
      </c>
      <c r="V633" s="113">
        <f t="shared" si="169"/>
        <v>0</v>
      </c>
      <c r="W633" s="113">
        <f t="shared" si="170"/>
        <v>0</v>
      </c>
      <c r="X633" s="118">
        <v>2018</v>
      </c>
      <c r="Y633" s="18" t="s">
        <v>84</v>
      </c>
    </row>
    <row r="634" ht="15.75" customHeight="1" spans="1:25">
      <c r="A634" s="234">
        <v>8601</v>
      </c>
      <c r="B634" s="208" t="s">
        <v>889</v>
      </c>
      <c r="C634" s="207" t="s">
        <v>29</v>
      </c>
      <c r="D634" s="209" t="s">
        <v>64</v>
      </c>
      <c r="F634" s="235" t="s">
        <v>65</v>
      </c>
      <c r="G634" s="236">
        <v>43428</v>
      </c>
      <c r="H634" s="237">
        <v>43428</v>
      </c>
      <c r="L634" s="244"/>
      <c r="M634" s="245"/>
      <c r="N634" s="244"/>
      <c r="P634" s="246">
        <f t="shared" si="164"/>
        <v>0</v>
      </c>
      <c r="Q634" s="246">
        <f t="shared" si="165"/>
        <v>0</v>
      </c>
      <c r="R634" s="210">
        <v>403</v>
      </c>
      <c r="S634" s="220">
        <f t="shared" si="166"/>
        <v>330</v>
      </c>
      <c r="T634" s="113">
        <f t="shared" si="167"/>
        <v>0</v>
      </c>
      <c r="U634" s="113">
        <f t="shared" si="168"/>
        <v>0</v>
      </c>
      <c r="V634" s="113">
        <f t="shared" si="169"/>
        <v>0</v>
      </c>
      <c r="W634" s="113">
        <f t="shared" si="170"/>
        <v>0</v>
      </c>
      <c r="X634" s="118">
        <v>2018</v>
      </c>
      <c r="Y634" s="18" t="s">
        <v>84</v>
      </c>
    </row>
    <row r="635" ht="15.75" customHeight="1" spans="1:25">
      <c r="A635" s="234">
        <v>8602</v>
      </c>
      <c r="B635" s="208" t="s">
        <v>890</v>
      </c>
      <c r="C635" s="207" t="s">
        <v>29</v>
      </c>
      <c r="D635" s="209" t="s">
        <v>64</v>
      </c>
      <c r="F635" s="235" t="s">
        <v>65</v>
      </c>
      <c r="G635" s="236">
        <v>43428</v>
      </c>
      <c r="H635" s="237">
        <v>43428</v>
      </c>
      <c r="L635" s="244"/>
      <c r="M635" s="245"/>
      <c r="N635" s="244"/>
      <c r="P635" s="246">
        <f t="shared" si="164"/>
        <v>0</v>
      </c>
      <c r="Q635" s="246">
        <f t="shared" si="165"/>
        <v>0</v>
      </c>
      <c r="R635" s="210">
        <v>403</v>
      </c>
      <c r="S635" s="220">
        <f t="shared" si="166"/>
        <v>330</v>
      </c>
      <c r="T635" s="113">
        <f t="shared" si="167"/>
        <v>0</v>
      </c>
      <c r="U635" s="113">
        <f t="shared" si="168"/>
        <v>0</v>
      </c>
      <c r="V635" s="113">
        <f t="shared" si="169"/>
        <v>0</v>
      </c>
      <c r="W635" s="113">
        <f t="shared" si="170"/>
        <v>0</v>
      </c>
      <c r="X635" s="118">
        <v>2018</v>
      </c>
      <c r="Y635" s="18" t="s">
        <v>84</v>
      </c>
    </row>
    <row r="636" ht="15.75" customHeight="1" spans="1:25">
      <c r="A636" s="234">
        <v>8609</v>
      </c>
      <c r="B636" s="208" t="s">
        <v>891</v>
      </c>
      <c r="C636" s="207" t="s">
        <v>25</v>
      </c>
      <c r="D636" s="209" t="s">
        <v>64</v>
      </c>
      <c r="F636" s="235" t="s">
        <v>65</v>
      </c>
      <c r="G636" s="236">
        <v>43434</v>
      </c>
      <c r="H636" s="237">
        <v>43434</v>
      </c>
      <c r="L636" s="244"/>
      <c r="M636" s="245"/>
      <c r="N636" s="244"/>
      <c r="P636" s="246">
        <f t="shared" si="164"/>
        <v>0</v>
      </c>
      <c r="Q636" s="246">
        <f t="shared" si="165"/>
        <v>0</v>
      </c>
      <c r="R636" s="210">
        <v>397</v>
      </c>
      <c r="S636" s="220">
        <f t="shared" si="166"/>
        <v>330</v>
      </c>
      <c r="T636" s="113">
        <f t="shared" si="167"/>
        <v>0</v>
      </c>
      <c r="U636" s="113">
        <f t="shared" si="168"/>
        <v>0</v>
      </c>
      <c r="V636" s="113">
        <f t="shared" si="169"/>
        <v>0</v>
      </c>
      <c r="W636" s="113">
        <f t="shared" si="170"/>
        <v>0</v>
      </c>
      <c r="X636" s="118">
        <v>2018</v>
      </c>
      <c r="Y636" s="18" t="s">
        <v>84</v>
      </c>
    </row>
    <row r="637" ht="15.75" customHeight="1" spans="1:25">
      <c r="A637" s="234">
        <v>8613</v>
      </c>
      <c r="B637" s="208" t="s">
        <v>892</v>
      </c>
      <c r="C637" s="207" t="s">
        <v>27</v>
      </c>
      <c r="D637" s="209" t="s">
        <v>64</v>
      </c>
      <c r="F637" s="235" t="s">
        <v>65</v>
      </c>
      <c r="G637" s="236">
        <v>43414</v>
      </c>
      <c r="H637" s="237">
        <v>43414</v>
      </c>
      <c r="L637" s="244"/>
      <c r="M637" s="245"/>
      <c r="N637" s="244"/>
      <c r="P637" s="246">
        <f t="shared" si="164"/>
        <v>0</v>
      </c>
      <c r="Q637" s="246">
        <f t="shared" si="165"/>
        <v>0</v>
      </c>
      <c r="R637" s="210">
        <v>417</v>
      </c>
      <c r="S637" s="220">
        <f t="shared" si="166"/>
        <v>330</v>
      </c>
      <c r="T637" s="113">
        <f t="shared" si="167"/>
        <v>0</v>
      </c>
      <c r="U637" s="113">
        <f t="shared" si="168"/>
        <v>0</v>
      </c>
      <c r="V637" s="113">
        <f t="shared" si="169"/>
        <v>0</v>
      </c>
      <c r="W637" s="113">
        <f t="shared" si="170"/>
        <v>0</v>
      </c>
      <c r="X637" s="118">
        <v>2018</v>
      </c>
      <c r="Y637" s="18" t="s">
        <v>84</v>
      </c>
    </row>
    <row r="638" ht="15.75" customHeight="1" spans="1:25">
      <c r="A638" s="234">
        <v>8615</v>
      </c>
      <c r="B638" s="208" t="s">
        <v>893</v>
      </c>
      <c r="C638" s="207" t="s">
        <v>17</v>
      </c>
      <c r="D638" s="209" t="s">
        <v>64</v>
      </c>
      <c r="F638" s="235" t="s">
        <v>65</v>
      </c>
      <c r="G638" s="236">
        <v>43442</v>
      </c>
      <c r="H638" s="237">
        <v>43442</v>
      </c>
      <c r="L638" s="244"/>
      <c r="M638" s="245"/>
      <c r="N638" s="244"/>
      <c r="P638" s="246">
        <f t="shared" si="164"/>
        <v>0</v>
      </c>
      <c r="Q638" s="246">
        <f t="shared" si="165"/>
        <v>0</v>
      </c>
      <c r="R638" s="210">
        <v>389</v>
      </c>
      <c r="S638" s="220">
        <f t="shared" si="166"/>
        <v>330</v>
      </c>
      <c r="T638" s="113">
        <f t="shared" si="167"/>
        <v>0</v>
      </c>
      <c r="U638" s="113">
        <f t="shared" si="168"/>
        <v>0</v>
      </c>
      <c r="V638" s="113">
        <f t="shared" si="169"/>
        <v>0</v>
      </c>
      <c r="W638" s="113">
        <f t="shared" si="170"/>
        <v>0</v>
      </c>
      <c r="X638" s="118">
        <v>2018</v>
      </c>
      <c r="Y638" s="18" t="s">
        <v>84</v>
      </c>
    </row>
    <row r="639" ht="15.75" customHeight="1" spans="1:25">
      <c r="A639" s="234">
        <v>8616</v>
      </c>
      <c r="B639" s="208" t="s">
        <v>894</v>
      </c>
      <c r="C639" s="207" t="s">
        <v>23</v>
      </c>
      <c r="D639" s="209" t="s">
        <v>64</v>
      </c>
      <c r="F639" s="235" t="s">
        <v>65</v>
      </c>
      <c r="G639" s="236">
        <v>43590</v>
      </c>
      <c r="H639" s="237">
        <v>43590</v>
      </c>
      <c r="L639" s="244"/>
      <c r="M639" s="245"/>
      <c r="N639" s="244"/>
      <c r="P639" s="246">
        <f t="shared" si="164"/>
        <v>0</v>
      </c>
      <c r="Q639" s="246">
        <f t="shared" si="165"/>
        <v>0</v>
      </c>
      <c r="R639" s="210">
        <v>241</v>
      </c>
      <c r="S639" s="220">
        <f t="shared" si="166"/>
        <v>206</v>
      </c>
      <c r="T639" s="113">
        <f t="shared" si="167"/>
        <v>0</v>
      </c>
      <c r="U639" s="113">
        <f t="shared" si="168"/>
        <v>0</v>
      </c>
      <c r="V639" s="113">
        <f t="shared" si="169"/>
        <v>0</v>
      </c>
      <c r="W639" s="113">
        <f t="shared" si="170"/>
        <v>0</v>
      </c>
      <c r="X639" s="118">
        <v>2019</v>
      </c>
      <c r="Y639" s="18" t="s">
        <v>85</v>
      </c>
    </row>
    <row r="640" ht="15.75" customHeight="1" spans="1:25">
      <c r="A640" s="234">
        <v>8617</v>
      </c>
      <c r="B640" s="208" t="s">
        <v>895</v>
      </c>
      <c r="C640" s="207" t="s">
        <v>25</v>
      </c>
      <c r="D640" s="209" t="s">
        <v>64</v>
      </c>
      <c r="F640" s="235" t="s">
        <v>207</v>
      </c>
      <c r="G640" s="236">
        <v>43449</v>
      </c>
      <c r="H640" s="237">
        <v>43449</v>
      </c>
      <c r="L640" s="244"/>
      <c r="M640" s="245"/>
      <c r="N640" s="244"/>
      <c r="P640" s="246">
        <f t="shared" si="164"/>
        <v>0</v>
      </c>
      <c r="Q640" s="246">
        <f t="shared" si="165"/>
        <v>0</v>
      </c>
      <c r="R640" s="210">
        <v>382</v>
      </c>
      <c r="S640" s="220">
        <f t="shared" si="166"/>
        <v>330</v>
      </c>
      <c r="T640" s="113">
        <f t="shared" si="167"/>
        <v>0</v>
      </c>
      <c r="U640" s="113">
        <f t="shared" si="168"/>
        <v>0</v>
      </c>
      <c r="V640" s="113">
        <f t="shared" si="169"/>
        <v>0</v>
      </c>
      <c r="W640" s="113">
        <f t="shared" si="170"/>
        <v>0</v>
      </c>
      <c r="X640" s="118">
        <v>2018</v>
      </c>
      <c r="Y640" s="18" t="s">
        <v>84</v>
      </c>
    </row>
    <row r="641" ht="15.75" customHeight="1" spans="1:25">
      <c r="A641" s="234">
        <v>8618</v>
      </c>
      <c r="B641" s="208" t="s">
        <v>896</v>
      </c>
      <c r="C641" s="207" t="s">
        <v>25</v>
      </c>
      <c r="D641" s="209" t="s">
        <v>64</v>
      </c>
      <c r="F641" s="235" t="s">
        <v>207</v>
      </c>
      <c r="G641" s="236">
        <v>43449</v>
      </c>
      <c r="H641" s="237">
        <v>43449</v>
      </c>
      <c r="L641" s="244"/>
      <c r="M641" s="245"/>
      <c r="N641" s="244"/>
      <c r="P641" s="246">
        <f t="shared" si="164"/>
        <v>0</v>
      </c>
      <c r="Q641" s="246">
        <f t="shared" si="165"/>
        <v>0</v>
      </c>
      <c r="R641" s="210">
        <v>382</v>
      </c>
      <c r="S641" s="220">
        <f t="shared" si="166"/>
        <v>330</v>
      </c>
      <c r="T641" s="113">
        <f t="shared" si="167"/>
        <v>0</v>
      </c>
      <c r="U641" s="113">
        <f t="shared" si="168"/>
        <v>0</v>
      </c>
      <c r="V641" s="113">
        <f t="shared" si="169"/>
        <v>0</v>
      </c>
      <c r="W641" s="113">
        <f t="shared" si="170"/>
        <v>0</v>
      </c>
      <c r="X641" s="118">
        <v>2018</v>
      </c>
      <c r="Y641" s="18" t="s">
        <v>84</v>
      </c>
    </row>
    <row r="642" ht="15.75" customHeight="1" spans="1:25">
      <c r="A642" s="234">
        <v>8619</v>
      </c>
      <c r="B642" s="208" t="s">
        <v>897</v>
      </c>
      <c r="C642" s="207" t="s">
        <v>17</v>
      </c>
      <c r="D642" s="209" t="s">
        <v>64</v>
      </c>
      <c r="F642" s="235" t="s">
        <v>65</v>
      </c>
      <c r="G642" s="236">
        <v>43442</v>
      </c>
      <c r="H642" s="237">
        <v>43442</v>
      </c>
      <c r="L642" s="244"/>
      <c r="M642" s="245"/>
      <c r="N642" s="244"/>
      <c r="P642" s="246">
        <f t="shared" si="164"/>
        <v>0</v>
      </c>
      <c r="Q642" s="246">
        <f t="shared" si="165"/>
        <v>0</v>
      </c>
      <c r="R642" s="210">
        <v>389</v>
      </c>
      <c r="S642" s="220">
        <f t="shared" si="166"/>
        <v>330</v>
      </c>
      <c r="T642" s="113">
        <f t="shared" si="167"/>
        <v>0</v>
      </c>
      <c r="U642" s="113">
        <f t="shared" si="168"/>
        <v>0</v>
      </c>
      <c r="V642" s="113">
        <f t="shared" si="169"/>
        <v>0</v>
      </c>
      <c r="W642" s="113">
        <f t="shared" si="170"/>
        <v>0</v>
      </c>
      <c r="X642" s="118">
        <v>2018</v>
      </c>
      <c r="Y642" s="18" t="s">
        <v>84</v>
      </c>
    </row>
    <row r="643" ht="15.75" customHeight="1" spans="1:25">
      <c r="A643" s="234">
        <v>8620</v>
      </c>
      <c r="B643" s="208" t="s">
        <v>898</v>
      </c>
      <c r="C643" s="207" t="s">
        <v>17</v>
      </c>
      <c r="D643" s="209" t="s">
        <v>64</v>
      </c>
      <c r="F643" s="235" t="s">
        <v>65</v>
      </c>
      <c r="G643" s="236">
        <v>43434</v>
      </c>
      <c r="H643" s="237">
        <v>43434</v>
      </c>
      <c r="L643" s="244"/>
      <c r="M643" s="245"/>
      <c r="N643" s="244"/>
      <c r="P643" s="246">
        <f t="shared" ref="P643:P706" si="171">IFERROR(L643/O643-1,0)</f>
        <v>0</v>
      </c>
      <c r="Q643" s="246">
        <f t="shared" ref="Q643:Q706" si="172">IFERROR(N643/O643-1,0)</f>
        <v>0</v>
      </c>
      <c r="R643" s="210">
        <v>397</v>
      </c>
      <c r="S643" s="220">
        <f t="shared" ref="S643:S706" si="173">MIN(R643-35,365-35)</f>
        <v>330</v>
      </c>
      <c r="T643" s="113">
        <f t="shared" ref="T643:T706" si="174">IFERROR(I643/365,0)</f>
        <v>0</v>
      </c>
      <c r="U643" s="113">
        <f t="shared" ref="U643:U706" si="175">IFERROR(K643/365,0)</f>
        <v>0</v>
      </c>
      <c r="V643" s="113">
        <f t="shared" ref="V643:V706" si="176">L643/S643</f>
        <v>0</v>
      </c>
      <c r="W643" s="113">
        <f t="shared" ref="W643:W706" si="177">N643/S643</f>
        <v>0</v>
      </c>
      <c r="X643" s="118">
        <v>2018</v>
      </c>
      <c r="Y643" s="18" t="s">
        <v>84</v>
      </c>
    </row>
    <row r="644" ht="15.75" customHeight="1" spans="1:25">
      <c r="A644" s="234">
        <v>8624</v>
      </c>
      <c r="B644" s="208" t="s">
        <v>899</v>
      </c>
      <c r="C644" s="207" t="s">
        <v>33</v>
      </c>
      <c r="D644" s="209" t="s">
        <v>380</v>
      </c>
      <c r="E644" s="210" t="s">
        <v>900</v>
      </c>
      <c r="F644" s="235" t="s">
        <v>264</v>
      </c>
      <c r="G644" s="285" t="s">
        <v>844</v>
      </c>
      <c r="H644" s="237">
        <v>43435</v>
      </c>
      <c r="L644" s="244"/>
      <c r="M644" s="245"/>
      <c r="N644" s="244"/>
      <c r="P644" s="246">
        <f t="shared" si="171"/>
        <v>0</v>
      </c>
      <c r="Q644" s="246">
        <f t="shared" si="172"/>
        <v>0</v>
      </c>
      <c r="R644" s="210">
        <v>396</v>
      </c>
      <c r="S644" s="220">
        <f t="shared" si="173"/>
        <v>330</v>
      </c>
      <c r="T644" s="113">
        <f t="shared" si="174"/>
        <v>0</v>
      </c>
      <c r="U644" s="113">
        <f t="shared" si="175"/>
        <v>0</v>
      </c>
      <c r="V644" s="113">
        <f t="shared" si="176"/>
        <v>0</v>
      </c>
      <c r="W644" s="113">
        <f t="shared" si="177"/>
        <v>0</v>
      </c>
      <c r="X644" s="118">
        <v>2007</v>
      </c>
      <c r="Y644" s="18" t="s">
        <v>66</v>
      </c>
    </row>
    <row r="645" ht="15.75" customHeight="1" spans="1:25">
      <c r="A645" s="234">
        <v>8625</v>
      </c>
      <c r="B645" s="208" t="s">
        <v>901</v>
      </c>
      <c r="C645" s="207" t="s">
        <v>33</v>
      </c>
      <c r="D645" s="209" t="s">
        <v>380</v>
      </c>
      <c r="E645" s="210" t="s">
        <v>900</v>
      </c>
      <c r="F645" s="235" t="s">
        <v>264</v>
      </c>
      <c r="G645" s="285" t="s">
        <v>508</v>
      </c>
      <c r="H645" s="237">
        <v>43435</v>
      </c>
      <c r="L645" s="244"/>
      <c r="M645" s="245"/>
      <c r="N645" s="244"/>
      <c r="P645" s="246">
        <f t="shared" si="171"/>
        <v>0</v>
      </c>
      <c r="Q645" s="246">
        <f t="shared" si="172"/>
        <v>0</v>
      </c>
      <c r="R645" s="210">
        <v>396</v>
      </c>
      <c r="S645" s="220">
        <f t="shared" si="173"/>
        <v>330</v>
      </c>
      <c r="T645" s="113">
        <f t="shared" si="174"/>
        <v>0</v>
      </c>
      <c r="U645" s="113">
        <f t="shared" si="175"/>
        <v>0</v>
      </c>
      <c r="V645" s="113">
        <f t="shared" si="176"/>
        <v>0</v>
      </c>
      <c r="W645" s="113">
        <f t="shared" si="177"/>
        <v>0</v>
      </c>
      <c r="X645" s="118">
        <v>2010</v>
      </c>
      <c r="Y645" s="18" t="s">
        <v>66</v>
      </c>
    </row>
    <row r="646" ht="15.75" customHeight="1" spans="1:25">
      <c r="A646" s="234">
        <v>8626</v>
      </c>
      <c r="B646" s="208" t="s">
        <v>902</v>
      </c>
      <c r="C646" s="207" t="s">
        <v>33</v>
      </c>
      <c r="D646" s="209" t="s">
        <v>380</v>
      </c>
      <c r="E646" s="210" t="s">
        <v>900</v>
      </c>
      <c r="F646" s="235" t="s">
        <v>264</v>
      </c>
      <c r="G646" s="285" t="s">
        <v>500</v>
      </c>
      <c r="H646" s="237">
        <v>43435</v>
      </c>
      <c r="L646" s="244"/>
      <c r="M646" s="245"/>
      <c r="N646" s="244"/>
      <c r="P646" s="246">
        <f t="shared" si="171"/>
        <v>0</v>
      </c>
      <c r="Q646" s="246">
        <f t="shared" si="172"/>
        <v>0</v>
      </c>
      <c r="R646" s="210">
        <v>396</v>
      </c>
      <c r="S646" s="220">
        <f t="shared" si="173"/>
        <v>330</v>
      </c>
      <c r="T646" s="113">
        <f t="shared" si="174"/>
        <v>0</v>
      </c>
      <c r="U646" s="113">
        <f t="shared" si="175"/>
        <v>0</v>
      </c>
      <c r="V646" s="113">
        <f t="shared" si="176"/>
        <v>0</v>
      </c>
      <c r="W646" s="113">
        <f t="shared" si="177"/>
        <v>0</v>
      </c>
      <c r="X646" s="118">
        <v>2009</v>
      </c>
      <c r="Y646" s="18" t="s">
        <v>66</v>
      </c>
    </row>
    <row r="647" ht="15.75" customHeight="1" spans="1:25">
      <c r="A647" s="234">
        <v>8627</v>
      </c>
      <c r="B647" s="208" t="s">
        <v>903</v>
      </c>
      <c r="C647" s="207" t="s">
        <v>33</v>
      </c>
      <c r="D647" s="209" t="s">
        <v>380</v>
      </c>
      <c r="E647" s="210" t="s">
        <v>900</v>
      </c>
      <c r="F647" s="235" t="s">
        <v>264</v>
      </c>
      <c r="G647" s="285" t="s">
        <v>500</v>
      </c>
      <c r="H647" s="237">
        <v>43435</v>
      </c>
      <c r="L647" s="244"/>
      <c r="M647" s="245"/>
      <c r="N647" s="244"/>
      <c r="P647" s="246">
        <f t="shared" si="171"/>
        <v>0</v>
      </c>
      <c r="Q647" s="246">
        <f t="shared" si="172"/>
        <v>0</v>
      </c>
      <c r="R647" s="210">
        <v>396</v>
      </c>
      <c r="S647" s="220">
        <f t="shared" si="173"/>
        <v>330</v>
      </c>
      <c r="T647" s="113">
        <f t="shared" si="174"/>
        <v>0</v>
      </c>
      <c r="U647" s="113">
        <f t="shared" si="175"/>
        <v>0</v>
      </c>
      <c r="V647" s="113">
        <f t="shared" si="176"/>
        <v>0</v>
      </c>
      <c r="W647" s="113">
        <f t="shared" si="177"/>
        <v>0</v>
      </c>
      <c r="X647" s="118">
        <v>2009</v>
      </c>
      <c r="Y647" s="18" t="s">
        <v>66</v>
      </c>
    </row>
    <row r="648" ht="15.75" customHeight="1" spans="1:25">
      <c r="A648" s="234">
        <v>8628</v>
      </c>
      <c r="B648" s="208" t="s">
        <v>904</v>
      </c>
      <c r="C648" s="207" t="s">
        <v>33</v>
      </c>
      <c r="D648" s="209" t="s">
        <v>380</v>
      </c>
      <c r="E648" s="210" t="s">
        <v>900</v>
      </c>
      <c r="F648" s="235" t="s">
        <v>264</v>
      </c>
      <c r="G648" s="285" t="s">
        <v>520</v>
      </c>
      <c r="H648" s="237">
        <v>43435</v>
      </c>
      <c r="L648" s="244"/>
      <c r="M648" s="245"/>
      <c r="N648" s="244"/>
      <c r="P648" s="246">
        <f t="shared" si="171"/>
        <v>0</v>
      </c>
      <c r="Q648" s="246">
        <f t="shared" si="172"/>
        <v>0</v>
      </c>
      <c r="R648" s="210">
        <v>396</v>
      </c>
      <c r="S648" s="220">
        <f t="shared" si="173"/>
        <v>330</v>
      </c>
      <c r="T648" s="113">
        <f t="shared" si="174"/>
        <v>0</v>
      </c>
      <c r="U648" s="113">
        <f t="shared" si="175"/>
        <v>0</v>
      </c>
      <c r="V648" s="113">
        <f t="shared" si="176"/>
        <v>0</v>
      </c>
      <c r="W648" s="113">
        <f t="shared" si="177"/>
        <v>0</v>
      </c>
      <c r="X648" s="118">
        <v>2017</v>
      </c>
      <c r="Y648" s="18" t="s">
        <v>83</v>
      </c>
    </row>
    <row r="649" ht="15.75" customHeight="1" spans="1:25">
      <c r="A649" s="234">
        <v>8629</v>
      </c>
      <c r="B649" s="208" t="s">
        <v>905</v>
      </c>
      <c r="C649" s="207" t="s">
        <v>33</v>
      </c>
      <c r="D649" s="209" t="s">
        <v>380</v>
      </c>
      <c r="E649" s="210" t="s">
        <v>900</v>
      </c>
      <c r="F649" s="235" t="s">
        <v>264</v>
      </c>
      <c r="G649" s="285" t="s">
        <v>500</v>
      </c>
      <c r="H649" s="237">
        <v>43435</v>
      </c>
      <c r="L649" s="244"/>
      <c r="M649" s="245"/>
      <c r="N649" s="244"/>
      <c r="P649" s="246">
        <f t="shared" si="171"/>
        <v>0</v>
      </c>
      <c r="Q649" s="246">
        <f t="shared" si="172"/>
        <v>0</v>
      </c>
      <c r="R649" s="210">
        <v>396</v>
      </c>
      <c r="S649" s="220">
        <f t="shared" si="173"/>
        <v>330</v>
      </c>
      <c r="T649" s="113">
        <f t="shared" si="174"/>
        <v>0</v>
      </c>
      <c r="U649" s="113">
        <f t="shared" si="175"/>
        <v>0</v>
      </c>
      <c r="V649" s="113">
        <f t="shared" si="176"/>
        <v>0</v>
      </c>
      <c r="W649" s="113">
        <f t="shared" si="177"/>
        <v>0</v>
      </c>
      <c r="X649" s="118">
        <v>2009</v>
      </c>
      <c r="Y649" s="18" t="s">
        <v>66</v>
      </c>
    </row>
    <row r="650" ht="15.75" customHeight="1" spans="1:25">
      <c r="A650" s="234">
        <v>8631</v>
      </c>
      <c r="B650" s="208" t="s">
        <v>906</v>
      </c>
      <c r="C650" s="207" t="s">
        <v>33</v>
      </c>
      <c r="D650" s="209" t="s">
        <v>380</v>
      </c>
      <c r="E650" s="210" t="s">
        <v>900</v>
      </c>
      <c r="F650" s="235" t="s">
        <v>264</v>
      </c>
      <c r="G650" s="286" t="s">
        <v>907</v>
      </c>
      <c r="H650" s="237">
        <v>43435</v>
      </c>
      <c r="L650" s="244"/>
      <c r="M650" s="245"/>
      <c r="N650" s="244"/>
      <c r="P650" s="246">
        <f t="shared" si="171"/>
        <v>0</v>
      </c>
      <c r="Q650" s="246">
        <f t="shared" si="172"/>
        <v>0</v>
      </c>
      <c r="R650" s="210">
        <v>396</v>
      </c>
      <c r="S650" s="220">
        <f t="shared" si="173"/>
        <v>330</v>
      </c>
      <c r="T650" s="113">
        <f t="shared" si="174"/>
        <v>0</v>
      </c>
      <c r="U650" s="113">
        <f t="shared" si="175"/>
        <v>0</v>
      </c>
      <c r="V650" s="113">
        <f t="shared" si="176"/>
        <v>0</v>
      </c>
      <c r="W650" s="113">
        <f t="shared" si="177"/>
        <v>0</v>
      </c>
      <c r="X650" s="118">
        <v>2018</v>
      </c>
      <c r="Y650" s="18" t="s">
        <v>84</v>
      </c>
    </row>
    <row r="651" ht="15.75" customHeight="1" spans="1:25">
      <c r="A651" s="234">
        <v>8632</v>
      </c>
      <c r="B651" s="208" t="s">
        <v>908</v>
      </c>
      <c r="C651" s="207" t="s">
        <v>33</v>
      </c>
      <c r="D651" s="209" t="s">
        <v>380</v>
      </c>
      <c r="E651" s="210" t="s">
        <v>900</v>
      </c>
      <c r="F651" s="235" t="s">
        <v>264</v>
      </c>
      <c r="G651" s="285" t="s">
        <v>909</v>
      </c>
      <c r="H651" s="237">
        <v>43435</v>
      </c>
      <c r="L651" s="244"/>
      <c r="M651" s="245"/>
      <c r="N651" s="244"/>
      <c r="P651" s="246">
        <f t="shared" si="171"/>
        <v>0</v>
      </c>
      <c r="Q651" s="246">
        <f t="shared" si="172"/>
        <v>0</v>
      </c>
      <c r="R651" s="210">
        <v>396</v>
      </c>
      <c r="S651" s="220">
        <f t="shared" si="173"/>
        <v>330</v>
      </c>
      <c r="T651" s="113">
        <f t="shared" si="174"/>
        <v>0</v>
      </c>
      <c r="U651" s="113">
        <f t="shared" si="175"/>
        <v>0</v>
      </c>
      <c r="V651" s="113">
        <f t="shared" si="176"/>
        <v>0</v>
      </c>
      <c r="W651" s="113">
        <f t="shared" si="177"/>
        <v>0</v>
      </c>
      <c r="X651" s="118">
        <v>2004</v>
      </c>
      <c r="Y651" s="18" t="s">
        <v>66</v>
      </c>
    </row>
    <row r="652" ht="15.75" customHeight="1" spans="1:25">
      <c r="A652" s="234">
        <v>8634</v>
      </c>
      <c r="B652" s="208" t="s">
        <v>910</v>
      </c>
      <c r="C652" s="207" t="s">
        <v>19</v>
      </c>
      <c r="D652" s="209" t="s">
        <v>64</v>
      </c>
      <c r="F652" s="235" t="s">
        <v>65</v>
      </c>
      <c r="G652" s="236">
        <v>43428</v>
      </c>
      <c r="H652" s="237">
        <v>43428</v>
      </c>
      <c r="L652" s="244"/>
      <c r="M652" s="245"/>
      <c r="N652" s="244"/>
      <c r="P652" s="246">
        <f t="shared" si="171"/>
        <v>0</v>
      </c>
      <c r="Q652" s="246">
        <f t="shared" si="172"/>
        <v>0</v>
      </c>
      <c r="R652" s="210">
        <v>403</v>
      </c>
      <c r="S652" s="220">
        <f t="shared" si="173"/>
        <v>330</v>
      </c>
      <c r="T652" s="113">
        <f t="shared" si="174"/>
        <v>0</v>
      </c>
      <c r="U652" s="113">
        <f t="shared" si="175"/>
        <v>0</v>
      </c>
      <c r="V652" s="113">
        <f t="shared" si="176"/>
        <v>0</v>
      </c>
      <c r="W652" s="113">
        <f t="shared" si="177"/>
        <v>0</v>
      </c>
      <c r="X652" s="118">
        <v>2018</v>
      </c>
      <c r="Y652" s="18" t="s">
        <v>84</v>
      </c>
    </row>
    <row r="653" ht="15.75" customHeight="1" spans="1:25">
      <c r="A653" s="234">
        <v>8635</v>
      </c>
      <c r="B653" s="208" t="s">
        <v>911</v>
      </c>
      <c r="C653" s="207" t="s">
        <v>19</v>
      </c>
      <c r="D653" s="209" t="s">
        <v>64</v>
      </c>
      <c r="F653" s="235" t="s">
        <v>65</v>
      </c>
      <c r="G653" s="236">
        <v>43434</v>
      </c>
      <c r="H653" s="237">
        <v>43434</v>
      </c>
      <c r="L653" s="244"/>
      <c r="M653" s="245"/>
      <c r="N653" s="244"/>
      <c r="P653" s="246">
        <f t="shared" si="171"/>
        <v>0</v>
      </c>
      <c r="Q653" s="246">
        <f t="shared" si="172"/>
        <v>0</v>
      </c>
      <c r="R653" s="210">
        <v>397</v>
      </c>
      <c r="S653" s="220">
        <f t="shared" si="173"/>
        <v>330</v>
      </c>
      <c r="T653" s="113">
        <f t="shared" si="174"/>
        <v>0</v>
      </c>
      <c r="U653" s="113">
        <f t="shared" si="175"/>
        <v>0</v>
      </c>
      <c r="V653" s="113">
        <f t="shared" si="176"/>
        <v>0</v>
      </c>
      <c r="W653" s="113">
        <f t="shared" si="177"/>
        <v>0</v>
      </c>
      <c r="X653" s="118">
        <v>2018</v>
      </c>
      <c r="Y653" s="18" t="s">
        <v>84</v>
      </c>
    </row>
    <row r="654" ht="15.75" customHeight="1" spans="1:25">
      <c r="A654" s="234">
        <v>8637</v>
      </c>
      <c r="B654" s="208" t="s">
        <v>912</v>
      </c>
      <c r="C654" s="207" t="s">
        <v>25</v>
      </c>
      <c r="D654" s="209" t="s">
        <v>64</v>
      </c>
      <c r="F654" s="235" t="s">
        <v>215</v>
      </c>
      <c r="G654" s="236">
        <v>43463</v>
      </c>
      <c r="H654" s="237">
        <v>43463</v>
      </c>
      <c r="L654" s="244"/>
      <c r="M654" s="245"/>
      <c r="N654" s="244"/>
      <c r="P654" s="246">
        <f t="shared" si="171"/>
        <v>0</v>
      </c>
      <c r="Q654" s="246">
        <f t="shared" si="172"/>
        <v>0</v>
      </c>
      <c r="R654" s="210">
        <v>368</v>
      </c>
      <c r="S654" s="220">
        <f t="shared" si="173"/>
        <v>330</v>
      </c>
      <c r="T654" s="113">
        <f t="shared" si="174"/>
        <v>0</v>
      </c>
      <c r="U654" s="113">
        <f t="shared" si="175"/>
        <v>0</v>
      </c>
      <c r="V654" s="113">
        <f t="shared" si="176"/>
        <v>0</v>
      </c>
      <c r="W654" s="113">
        <f t="shared" si="177"/>
        <v>0</v>
      </c>
      <c r="X654" s="118">
        <v>2018</v>
      </c>
      <c r="Y654" s="18" t="s">
        <v>84</v>
      </c>
    </row>
    <row r="655" ht="15.75" customHeight="1" spans="1:25">
      <c r="A655" s="234">
        <v>8662</v>
      </c>
      <c r="B655" s="208" t="s">
        <v>913</v>
      </c>
      <c r="C655" s="207" t="s">
        <v>34</v>
      </c>
      <c r="D655" s="209" t="s">
        <v>488</v>
      </c>
      <c r="E655" s="210" t="s">
        <v>30</v>
      </c>
      <c r="F655" s="235" t="s">
        <v>282</v>
      </c>
      <c r="G655" s="283">
        <v>42521</v>
      </c>
      <c r="H655" s="237">
        <v>43715</v>
      </c>
      <c r="P655" s="246">
        <f t="shared" si="171"/>
        <v>0</v>
      </c>
      <c r="Q655" s="246">
        <f t="shared" si="172"/>
        <v>0</v>
      </c>
      <c r="R655" s="210">
        <v>116</v>
      </c>
      <c r="S655" s="220">
        <f t="shared" si="173"/>
        <v>81</v>
      </c>
      <c r="T655" s="113">
        <f t="shared" si="174"/>
        <v>0</v>
      </c>
      <c r="U655" s="113">
        <f t="shared" si="175"/>
        <v>0</v>
      </c>
      <c r="V655" s="113">
        <f t="shared" si="176"/>
        <v>0</v>
      </c>
      <c r="W655" s="113">
        <f t="shared" si="177"/>
        <v>0</v>
      </c>
      <c r="X655" s="118">
        <v>2016</v>
      </c>
      <c r="Y655" s="18" t="s">
        <v>82</v>
      </c>
    </row>
    <row r="656" ht="15.75" customHeight="1" spans="1:25">
      <c r="A656" s="234">
        <v>8664</v>
      </c>
      <c r="B656" s="208" t="s">
        <v>914</v>
      </c>
      <c r="C656" s="207" t="s">
        <v>34</v>
      </c>
      <c r="D656" s="209" t="s">
        <v>488</v>
      </c>
      <c r="E656" s="210" t="s">
        <v>30</v>
      </c>
      <c r="F656" s="235" t="s">
        <v>279</v>
      </c>
      <c r="G656" s="283">
        <v>42545</v>
      </c>
      <c r="H656" s="237">
        <v>43715</v>
      </c>
      <c r="P656" s="246">
        <f t="shared" si="171"/>
        <v>0</v>
      </c>
      <c r="Q656" s="246">
        <f t="shared" si="172"/>
        <v>0</v>
      </c>
      <c r="R656" s="210">
        <v>116</v>
      </c>
      <c r="S656" s="220">
        <f t="shared" si="173"/>
        <v>81</v>
      </c>
      <c r="T656" s="113">
        <f t="shared" si="174"/>
        <v>0</v>
      </c>
      <c r="U656" s="113">
        <f t="shared" si="175"/>
        <v>0</v>
      </c>
      <c r="V656" s="113">
        <f t="shared" si="176"/>
        <v>0</v>
      </c>
      <c r="W656" s="113">
        <f t="shared" si="177"/>
        <v>0</v>
      </c>
      <c r="X656" s="118">
        <v>2016</v>
      </c>
      <c r="Y656" s="18" t="s">
        <v>82</v>
      </c>
    </row>
    <row r="657" ht="15.75" customHeight="1" spans="1:25">
      <c r="A657" s="234">
        <v>8689</v>
      </c>
      <c r="B657" s="208" t="s">
        <v>915</v>
      </c>
      <c r="C657" s="207" t="s">
        <v>34</v>
      </c>
      <c r="D657" s="209" t="s">
        <v>488</v>
      </c>
      <c r="E657" s="210" t="s">
        <v>30</v>
      </c>
      <c r="F657" s="235" t="s">
        <v>282</v>
      </c>
      <c r="G657" s="283">
        <v>41278</v>
      </c>
      <c r="H657" s="237">
        <v>43715</v>
      </c>
      <c r="P657" s="246">
        <f t="shared" si="171"/>
        <v>0</v>
      </c>
      <c r="Q657" s="246">
        <f t="shared" si="172"/>
        <v>0</v>
      </c>
      <c r="R657" s="210">
        <v>116</v>
      </c>
      <c r="S657" s="220">
        <f t="shared" si="173"/>
        <v>81</v>
      </c>
      <c r="T657" s="113">
        <f t="shared" si="174"/>
        <v>0</v>
      </c>
      <c r="U657" s="113">
        <f t="shared" si="175"/>
        <v>0</v>
      </c>
      <c r="V657" s="113">
        <f t="shared" si="176"/>
        <v>0</v>
      </c>
      <c r="W657" s="113">
        <f t="shared" si="177"/>
        <v>0</v>
      </c>
      <c r="X657" s="118">
        <v>2013</v>
      </c>
      <c r="Y657" s="18" t="s">
        <v>66</v>
      </c>
    </row>
    <row r="658" ht="15.75" customHeight="1" spans="1:25">
      <c r="A658" s="234">
        <v>8695</v>
      </c>
      <c r="B658" s="208" t="s">
        <v>916</v>
      </c>
      <c r="C658" s="207" t="s">
        <v>34</v>
      </c>
      <c r="D658" s="209" t="s">
        <v>488</v>
      </c>
      <c r="E658" s="210" t="s">
        <v>30</v>
      </c>
      <c r="F658" s="235" t="s">
        <v>282</v>
      </c>
      <c r="G658" s="283">
        <v>41514</v>
      </c>
      <c r="H658" s="237">
        <v>43715</v>
      </c>
      <c r="P658" s="246">
        <f t="shared" si="171"/>
        <v>0</v>
      </c>
      <c r="Q658" s="246">
        <f t="shared" si="172"/>
        <v>0</v>
      </c>
      <c r="R658" s="210">
        <v>116</v>
      </c>
      <c r="S658" s="220">
        <f t="shared" si="173"/>
        <v>81</v>
      </c>
      <c r="T658" s="113">
        <f t="shared" si="174"/>
        <v>0</v>
      </c>
      <c r="U658" s="113">
        <f t="shared" si="175"/>
        <v>0</v>
      </c>
      <c r="V658" s="113">
        <f t="shared" si="176"/>
        <v>0</v>
      </c>
      <c r="W658" s="113">
        <f t="shared" si="177"/>
        <v>0</v>
      </c>
      <c r="X658" s="118">
        <v>2013</v>
      </c>
      <c r="Y658" s="18" t="s">
        <v>66</v>
      </c>
    </row>
    <row r="659" ht="15.75" customHeight="1" spans="1:25">
      <c r="A659" s="234">
        <v>8715</v>
      </c>
      <c r="B659" s="208" t="s">
        <v>917</v>
      </c>
      <c r="C659" s="207" t="s">
        <v>34</v>
      </c>
      <c r="D659" s="209" t="s">
        <v>488</v>
      </c>
      <c r="E659" s="210" t="s">
        <v>30</v>
      </c>
      <c r="F659" s="235" t="s">
        <v>282</v>
      </c>
      <c r="G659" s="283">
        <v>41771</v>
      </c>
      <c r="H659" s="237">
        <v>43715</v>
      </c>
      <c r="P659" s="246">
        <f t="shared" si="171"/>
        <v>0</v>
      </c>
      <c r="Q659" s="246">
        <f t="shared" si="172"/>
        <v>0</v>
      </c>
      <c r="R659" s="210">
        <v>116</v>
      </c>
      <c r="S659" s="220">
        <f t="shared" si="173"/>
        <v>81</v>
      </c>
      <c r="T659" s="113">
        <f t="shared" si="174"/>
        <v>0</v>
      </c>
      <c r="U659" s="113">
        <f t="shared" si="175"/>
        <v>0</v>
      </c>
      <c r="V659" s="113">
        <f t="shared" si="176"/>
        <v>0</v>
      </c>
      <c r="W659" s="113">
        <f t="shared" si="177"/>
        <v>0</v>
      </c>
      <c r="X659" s="118">
        <v>2014</v>
      </c>
      <c r="Y659" s="18" t="s">
        <v>66</v>
      </c>
    </row>
    <row r="660" ht="15.75" customHeight="1" spans="1:25">
      <c r="A660" s="234">
        <v>8725</v>
      </c>
      <c r="B660" s="208" t="s">
        <v>918</v>
      </c>
      <c r="C660" s="207" t="s">
        <v>34</v>
      </c>
      <c r="D660" s="209" t="s">
        <v>488</v>
      </c>
      <c r="E660" s="210" t="s">
        <v>30</v>
      </c>
      <c r="F660" s="235" t="s">
        <v>282</v>
      </c>
      <c r="G660" s="283">
        <v>41913</v>
      </c>
      <c r="H660" s="237">
        <v>43715</v>
      </c>
      <c r="P660" s="246">
        <f t="shared" si="171"/>
        <v>0</v>
      </c>
      <c r="Q660" s="246">
        <f t="shared" si="172"/>
        <v>0</v>
      </c>
      <c r="R660" s="210">
        <v>116</v>
      </c>
      <c r="S660" s="220">
        <f t="shared" si="173"/>
        <v>81</v>
      </c>
      <c r="T660" s="113">
        <f t="shared" si="174"/>
        <v>0</v>
      </c>
      <c r="U660" s="113">
        <f t="shared" si="175"/>
        <v>0</v>
      </c>
      <c r="V660" s="113">
        <f t="shared" si="176"/>
        <v>0</v>
      </c>
      <c r="W660" s="113">
        <f t="shared" si="177"/>
        <v>0</v>
      </c>
      <c r="X660" s="118">
        <v>2014</v>
      </c>
      <c r="Y660" s="18" t="s">
        <v>66</v>
      </c>
    </row>
    <row r="661" ht="15.75" customHeight="1" spans="1:25">
      <c r="A661" s="234">
        <v>8726</v>
      </c>
      <c r="B661" s="208" t="s">
        <v>919</v>
      </c>
      <c r="C661" s="207" t="s">
        <v>34</v>
      </c>
      <c r="D661" s="209" t="s">
        <v>488</v>
      </c>
      <c r="E661" s="210" t="s">
        <v>30</v>
      </c>
      <c r="F661" s="235" t="s">
        <v>282</v>
      </c>
      <c r="G661" s="283">
        <v>41821</v>
      </c>
      <c r="H661" s="237">
        <v>43715</v>
      </c>
      <c r="P661" s="246">
        <f t="shared" si="171"/>
        <v>0</v>
      </c>
      <c r="Q661" s="246">
        <f t="shared" si="172"/>
        <v>0</v>
      </c>
      <c r="R661" s="210">
        <v>116</v>
      </c>
      <c r="S661" s="220">
        <f t="shared" si="173"/>
        <v>81</v>
      </c>
      <c r="T661" s="113">
        <f t="shared" si="174"/>
        <v>0</v>
      </c>
      <c r="U661" s="113">
        <f t="shared" si="175"/>
        <v>0</v>
      </c>
      <c r="V661" s="113">
        <f t="shared" si="176"/>
        <v>0</v>
      </c>
      <c r="W661" s="113">
        <f t="shared" si="177"/>
        <v>0</v>
      </c>
      <c r="X661" s="118">
        <v>2014</v>
      </c>
      <c r="Y661" s="18" t="s">
        <v>66</v>
      </c>
    </row>
    <row r="662" ht="15.75" customHeight="1" spans="1:25">
      <c r="A662" s="234">
        <v>8733</v>
      </c>
      <c r="B662" s="208" t="s">
        <v>920</v>
      </c>
      <c r="C662" s="207" t="s">
        <v>34</v>
      </c>
      <c r="D662" s="209" t="s">
        <v>488</v>
      </c>
      <c r="E662" s="210" t="s">
        <v>30</v>
      </c>
      <c r="F662" s="235" t="s">
        <v>282</v>
      </c>
      <c r="G662" s="283">
        <v>41640</v>
      </c>
      <c r="H662" s="237">
        <v>43715</v>
      </c>
      <c r="P662" s="246">
        <f t="shared" si="171"/>
        <v>0</v>
      </c>
      <c r="Q662" s="246">
        <f t="shared" si="172"/>
        <v>0</v>
      </c>
      <c r="R662" s="210">
        <v>116</v>
      </c>
      <c r="S662" s="220">
        <f t="shared" si="173"/>
        <v>81</v>
      </c>
      <c r="T662" s="113">
        <f t="shared" si="174"/>
        <v>0</v>
      </c>
      <c r="U662" s="113">
        <f t="shared" si="175"/>
        <v>0</v>
      </c>
      <c r="V662" s="113">
        <f t="shared" si="176"/>
        <v>0</v>
      </c>
      <c r="W662" s="113">
        <f t="shared" si="177"/>
        <v>0</v>
      </c>
      <c r="X662" s="118">
        <v>2014</v>
      </c>
      <c r="Y662" s="18" t="s">
        <v>66</v>
      </c>
    </row>
    <row r="663" ht="15.75" customHeight="1" spans="1:25">
      <c r="A663" s="234">
        <v>8737</v>
      </c>
      <c r="B663" s="208" t="s">
        <v>921</v>
      </c>
      <c r="C663" s="207" t="s">
        <v>34</v>
      </c>
      <c r="D663" s="209" t="s">
        <v>488</v>
      </c>
      <c r="E663" s="210" t="s">
        <v>30</v>
      </c>
      <c r="F663" s="235" t="s">
        <v>282</v>
      </c>
      <c r="G663" s="283">
        <v>41913</v>
      </c>
      <c r="H663" s="237">
        <v>43715</v>
      </c>
      <c r="P663" s="246">
        <f t="shared" si="171"/>
        <v>0</v>
      </c>
      <c r="Q663" s="246">
        <f t="shared" si="172"/>
        <v>0</v>
      </c>
      <c r="R663" s="210">
        <v>116</v>
      </c>
      <c r="S663" s="220">
        <f t="shared" si="173"/>
        <v>81</v>
      </c>
      <c r="T663" s="113">
        <f t="shared" si="174"/>
        <v>0</v>
      </c>
      <c r="U663" s="113">
        <f t="shared" si="175"/>
        <v>0</v>
      </c>
      <c r="V663" s="113">
        <f t="shared" si="176"/>
        <v>0</v>
      </c>
      <c r="W663" s="113">
        <f t="shared" si="177"/>
        <v>0</v>
      </c>
      <c r="X663" s="118">
        <v>2014</v>
      </c>
      <c r="Y663" s="18" t="s">
        <v>66</v>
      </c>
    </row>
    <row r="664" ht="15.75" customHeight="1" spans="1:25">
      <c r="A664" s="234">
        <v>8742</v>
      </c>
      <c r="B664" s="208" t="s">
        <v>922</v>
      </c>
      <c r="C664" s="207" t="s">
        <v>34</v>
      </c>
      <c r="D664" s="209" t="s">
        <v>488</v>
      </c>
      <c r="E664" s="210" t="s">
        <v>30</v>
      </c>
      <c r="F664" s="235" t="s">
        <v>279</v>
      </c>
      <c r="G664" s="283">
        <v>42199</v>
      </c>
      <c r="H664" s="237">
        <v>43715</v>
      </c>
      <c r="P664" s="246">
        <f t="shared" si="171"/>
        <v>0</v>
      </c>
      <c r="Q664" s="246">
        <f t="shared" si="172"/>
        <v>0</v>
      </c>
      <c r="R664" s="210">
        <v>116</v>
      </c>
      <c r="S664" s="220">
        <f t="shared" si="173"/>
        <v>81</v>
      </c>
      <c r="T664" s="113">
        <f t="shared" si="174"/>
        <v>0</v>
      </c>
      <c r="U664" s="113">
        <f t="shared" si="175"/>
        <v>0</v>
      </c>
      <c r="V664" s="113">
        <f t="shared" si="176"/>
        <v>0</v>
      </c>
      <c r="W664" s="113">
        <f t="shared" si="177"/>
        <v>0</v>
      </c>
      <c r="X664" s="118">
        <v>2015</v>
      </c>
      <c r="Y664" s="18" t="s">
        <v>66</v>
      </c>
    </row>
    <row r="665" ht="15.75" customHeight="1" spans="1:25">
      <c r="A665" s="234">
        <v>8744</v>
      </c>
      <c r="B665" s="208" t="s">
        <v>923</v>
      </c>
      <c r="C665" s="207" t="s">
        <v>34</v>
      </c>
      <c r="D665" s="209" t="s">
        <v>488</v>
      </c>
      <c r="E665" s="210" t="s">
        <v>30</v>
      </c>
      <c r="F665" s="235" t="s">
        <v>282</v>
      </c>
      <c r="G665" s="283">
        <v>42248</v>
      </c>
      <c r="H665" s="237">
        <v>43715</v>
      </c>
      <c r="P665" s="246">
        <f t="shared" si="171"/>
        <v>0</v>
      </c>
      <c r="Q665" s="246">
        <f t="shared" si="172"/>
        <v>0</v>
      </c>
      <c r="R665" s="210">
        <v>116</v>
      </c>
      <c r="S665" s="220">
        <f t="shared" si="173"/>
        <v>81</v>
      </c>
      <c r="T665" s="113">
        <f t="shared" si="174"/>
        <v>0</v>
      </c>
      <c r="U665" s="113">
        <f t="shared" si="175"/>
        <v>0</v>
      </c>
      <c r="V665" s="113">
        <f t="shared" si="176"/>
        <v>0</v>
      </c>
      <c r="W665" s="113">
        <f t="shared" si="177"/>
        <v>0</v>
      </c>
      <c r="X665" s="118">
        <v>2015</v>
      </c>
      <c r="Y665" s="18" t="s">
        <v>66</v>
      </c>
    </row>
    <row r="666" ht="15.75" customHeight="1" spans="1:25">
      <c r="A666" s="234">
        <v>8761</v>
      </c>
      <c r="B666" s="208" t="s">
        <v>924</v>
      </c>
      <c r="C666" s="207" t="s">
        <v>34</v>
      </c>
      <c r="D666" s="209" t="s">
        <v>488</v>
      </c>
      <c r="E666" s="210" t="s">
        <v>30</v>
      </c>
      <c r="F666" s="235" t="s">
        <v>279</v>
      </c>
      <c r="G666" s="283">
        <v>43281</v>
      </c>
      <c r="H666" s="237">
        <v>43715</v>
      </c>
      <c r="P666" s="246">
        <f t="shared" si="171"/>
        <v>0</v>
      </c>
      <c r="Q666" s="246">
        <f t="shared" si="172"/>
        <v>0</v>
      </c>
      <c r="R666" s="210">
        <v>116</v>
      </c>
      <c r="S666" s="220">
        <f t="shared" si="173"/>
        <v>81</v>
      </c>
      <c r="T666" s="113">
        <f t="shared" si="174"/>
        <v>0</v>
      </c>
      <c r="U666" s="113">
        <f t="shared" si="175"/>
        <v>0</v>
      </c>
      <c r="V666" s="113">
        <f t="shared" si="176"/>
        <v>0</v>
      </c>
      <c r="W666" s="113">
        <f t="shared" si="177"/>
        <v>0</v>
      </c>
      <c r="X666" s="118">
        <v>2018</v>
      </c>
      <c r="Y666" s="18" t="s">
        <v>84</v>
      </c>
    </row>
    <row r="667" ht="15.75" customHeight="1" spans="1:25">
      <c r="A667" s="234">
        <v>8769</v>
      </c>
      <c r="B667" s="208" t="s">
        <v>925</v>
      </c>
      <c r="C667" s="207" t="s">
        <v>34</v>
      </c>
      <c r="D667" s="209" t="s">
        <v>488</v>
      </c>
      <c r="E667" s="210" t="s">
        <v>30</v>
      </c>
      <c r="F667" s="235" t="s">
        <v>282</v>
      </c>
      <c r="G667" s="283">
        <v>40749</v>
      </c>
      <c r="H667" s="237">
        <v>43715</v>
      </c>
      <c r="P667" s="246">
        <f t="shared" si="171"/>
        <v>0</v>
      </c>
      <c r="Q667" s="246">
        <f t="shared" si="172"/>
        <v>0</v>
      </c>
      <c r="R667" s="210">
        <v>116</v>
      </c>
      <c r="S667" s="220">
        <f t="shared" si="173"/>
        <v>81</v>
      </c>
      <c r="T667" s="113">
        <f t="shared" si="174"/>
        <v>0</v>
      </c>
      <c r="U667" s="113">
        <f t="shared" si="175"/>
        <v>0</v>
      </c>
      <c r="V667" s="113">
        <f t="shared" si="176"/>
        <v>0</v>
      </c>
      <c r="W667" s="113">
        <f t="shared" si="177"/>
        <v>0</v>
      </c>
      <c r="X667" s="118">
        <v>2011</v>
      </c>
      <c r="Y667" s="18" t="s">
        <v>66</v>
      </c>
    </row>
    <row r="668" ht="15.75" customHeight="1" spans="1:25">
      <c r="A668" s="234">
        <v>8771</v>
      </c>
      <c r="B668" s="208" t="s">
        <v>926</v>
      </c>
      <c r="C668" s="207" t="s">
        <v>34</v>
      </c>
      <c r="D668" s="209" t="s">
        <v>488</v>
      </c>
      <c r="E668" s="210" t="s">
        <v>30</v>
      </c>
      <c r="F668" s="235" t="s">
        <v>282</v>
      </c>
      <c r="G668" s="283">
        <v>40795</v>
      </c>
      <c r="H668" s="237">
        <v>43715</v>
      </c>
      <c r="P668" s="246">
        <f t="shared" si="171"/>
        <v>0</v>
      </c>
      <c r="Q668" s="246">
        <f t="shared" si="172"/>
        <v>0</v>
      </c>
      <c r="R668" s="210">
        <v>116</v>
      </c>
      <c r="S668" s="220">
        <f t="shared" si="173"/>
        <v>81</v>
      </c>
      <c r="T668" s="113">
        <f t="shared" si="174"/>
        <v>0</v>
      </c>
      <c r="U668" s="113">
        <f t="shared" si="175"/>
        <v>0</v>
      </c>
      <c r="V668" s="113">
        <f t="shared" si="176"/>
        <v>0</v>
      </c>
      <c r="W668" s="113">
        <f t="shared" si="177"/>
        <v>0</v>
      </c>
      <c r="X668" s="118">
        <v>2011</v>
      </c>
      <c r="Y668" s="18" t="s">
        <v>66</v>
      </c>
    </row>
    <row r="669" ht="15.75" customHeight="1" spans="1:25">
      <c r="A669" s="234">
        <v>8835</v>
      </c>
      <c r="B669" s="208" t="s">
        <v>927</v>
      </c>
      <c r="C669" s="207" t="s">
        <v>34</v>
      </c>
      <c r="D669" s="209" t="s">
        <v>488</v>
      </c>
      <c r="E669" s="210" t="s">
        <v>30</v>
      </c>
      <c r="F669" s="235" t="s">
        <v>279</v>
      </c>
      <c r="G669" s="283">
        <v>43281</v>
      </c>
      <c r="H669" s="237">
        <v>43715</v>
      </c>
      <c r="P669" s="246">
        <f t="shared" si="171"/>
        <v>0</v>
      </c>
      <c r="Q669" s="246">
        <f t="shared" si="172"/>
        <v>0</v>
      </c>
      <c r="R669" s="210">
        <v>116</v>
      </c>
      <c r="S669" s="220">
        <f t="shared" si="173"/>
        <v>81</v>
      </c>
      <c r="T669" s="113">
        <f t="shared" si="174"/>
        <v>0</v>
      </c>
      <c r="U669" s="113">
        <f t="shared" si="175"/>
        <v>0</v>
      </c>
      <c r="V669" s="113">
        <f t="shared" si="176"/>
        <v>0</v>
      </c>
      <c r="W669" s="113">
        <f t="shared" si="177"/>
        <v>0</v>
      </c>
      <c r="X669" s="118">
        <v>2018</v>
      </c>
      <c r="Y669" s="18" t="s">
        <v>84</v>
      </c>
    </row>
    <row r="670" ht="15.75" customHeight="1" spans="1:25">
      <c r="A670" s="234">
        <v>8838</v>
      </c>
      <c r="B670" s="208" t="s">
        <v>928</v>
      </c>
      <c r="C670" s="207" t="s">
        <v>34</v>
      </c>
      <c r="D670" s="209" t="s">
        <v>488</v>
      </c>
      <c r="E670" s="210" t="s">
        <v>30</v>
      </c>
      <c r="F670" s="235" t="s">
        <v>279</v>
      </c>
      <c r="G670" s="283">
        <v>43439</v>
      </c>
      <c r="H670" s="237">
        <v>43706</v>
      </c>
      <c r="P670" s="246">
        <f t="shared" si="171"/>
        <v>0</v>
      </c>
      <c r="Q670" s="246">
        <f t="shared" si="172"/>
        <v>0</v>
      </c>
      <c r="R670" s="210">
        <v>125</v>
      </c>
      <c r="S670" s="220">
        <f t="shared" si="173"/>
        <v>90</v>
      </c>
      <c r="T670" s="113">
        <f t="shared" si="174"/>
        <v>0</v>
      </c>
      <c r="U670" s="113">
        <f t="shared" si="175"/>
        <v>0</v>
      </c>
      <c r="V670" s="113">
        <f t="shared" si="176"/>
        <v>0</v>
      </c>
      <c r="W670" s="113">
        <f t="shared" si="177"/>
        <v>0</v>
      </c>
      <c r="X670" s="118">
        <v>2018</v>
      </c>
      <c r="Y670" s="18" t="s">
        <v>84</v>
      </c>
    </row>
    <row r="671" ht="15.75" customHeight="1" spans="1:25">
      <c r="A671" s="234">
        <v>8856</v>
      </c>
      <c r="B671" s="208" t="s">
        <v>929</v>
      </c>
      <c r="C671" s="207" t="s">
        <v>34</v>
      </c>
      <c r="D671" s="209" t="s">
        <v>488</v>
      </c>
      <c r="E671" s="210" t="s">
        <v>30</v>
      </c>
      <c r="F671" s="235" t="s">
        <v>282</v>
      </c>
      <c r="G671" s="283">
        <v>40145</v>
      </c>
      <c r="H671" s="237">
        <v>43715</v>
      </c>
      <c r="P671" s="246">
        <f t="shared" si="171"/>
        <v>0</v>
      </c>
      <c r="Q671" s="246">
        <f t="shared" si="172"/>
        <v>0</v>
      </c>
      <c r="R671" s="210">
        <v>116</v>
      </c>
      <c r="S671" s="220">
        <f t="shared" si="173"/>
        <v>81</v>
      </c>
      <c r="T671" s="113">
        <f t="shared" si="174"/>
        <v>0</v>
      </c>
      <c r="U671" s="113">
        <f t="shared" si="175"/>
        <v>0</v>
      </c>
      <c r="V671" s="113">
        <f t="shared" si="176"/>
        <v>0</v>
      </c>
      <c r="W671" s="113">
        <f t="shared" si="177"/>
        <v>0</v>
      </c>
      <c r="X671" s="118">
        <v>2009</v>
      </c>
      <c r="Y671" s="18" t="s">
        <v>66</v>
      </c>
    </row>
    <row r="672" ht="15.75" customHeight="1" spans="1:25">
      <c r="A672" s="234">
        <v>8884</v>
      </c>
      <c r="B672" s="208" t="s">
        <v>930</v>
      </c>
      <c r="C672" s="207" t="s">
        <v>34</v>
      </c>
      <c r="D672" s="209" t="s">
        <v>488</v>
      </c>
      <c r="E672" s="210" t="s">
        <v>30</v>
      </c>
      <c r="F672" s="235" t="s">
        <v>291</v>
      </c>
      <c r="G672" s="283">
        <v>42970</v>
      </c>
      <c r="H672" s="237">
        <v>43711</v>
      </c>
      <c r="P672" s="246">
        <f t="shared" si="171"/>
        <v>0</v>
      </c>
      <c r="Q672" s="246">
        <f t="shared" si="172"/>
        <v>0</v>
      </c>
      <c r="R672" s="210">
        <v>120</v>
      </c>
      <c r="S672" s="220">
        <f t="shared" si="173"/>
        <v>85</v>
      </c>
      <c r="T672" s="113">
        <f t="shared" si="174"/>
        <v>0</v>
      </c>
      <c r="U672" s="113">
        <f t="shared" si="175"/>
        <v>0</v>
      </c>
      <c r="V672" s="113">
        <f t="shared" si="176"/>
        <v>0</v>
      </c>
      <c r="W672" s="113">
        <f t="shared" si="177"/>
        <v>0</v>
      </c>
      <c r="X672" s="118">
        <v>2017</v>
      </c>
      <c r="Y672" s="18" t="s">
        <v>83</v>
      </c>
    </row>
    <row r="673" ht="15.75" customHeight="1" spans="1:25">
      <c r="A673" s="234">
        <v>8885</v>
      </c>
      <c r="B673" s="208" t="s">
        <v>931</v>
      </c>
      <c r="C673" s="207" t="s">
        <v>34</v>
      </c>
      <c r="D673" s="209" t="s">
        <v>488</v>
      </c>
      <c r="E673" s="210" t="s">
        <v>30</v>
      </c>
      <c r="F673" s="235" t="s">
        <v>288</v>
      </c>
      <c r="G673" s="283">
        <v>42615</v>
      </c>
      <c r="H673" s="237">
        <v>43711</v>
      </c>
      <c r="P673" s="246">
        <f t="shared" si="171"/>
        <v>0</v>
      </c>
      <c r="Q673" s="246">
        <f t="shared" si="172"/>
        <v>0</v>
      </c>
      <c r="R673" s="210">
        <v>120</v>
      </c>
      <c r="S673" s="220">
        <f t="shared" si="173"/>
        <v>85</v>
      </c>
      <c r="T673" s="113">
        <f t="shared" si="174"/>
        <v>0</v>
      </c>
      <c r="U673" s="113">
        <f t="shared" si="175"/>
        <v>0</v>
      </c>
      <c r="V673" s="113">
        <f t="shared" si="176"/>
        <v>0</v>
      </c>
      <c r="W673" s="113">
        <f t="shared" si="177"/>
        <v>0</v>
      </c>
      <c r="X673" s="118">
        <v>2016</v>
      </c>
      <c r="Y673" s="18" t="s">
        <v>82</v>
      </c>
    </row>
    <row r="674" ht="15.75" customHeight="1" spans="1:25">
      <c r="A674" s="234">
        <v>8886</v>
      </c>
      <c r="B674" s="208" t="s">
        <v>932</v>
      </c>
      <c r="C674" s="207" t="s">
        <v>34</v>
      </c>
      <c r="D674" s="209" t="s">
        <v>488</v>
      </c>
      <c r="E674" s="210" t="s">
        <v>30</v>
      </c>
      <c r="F674" s="235" t="s">
        <v>291</v>
      </c>
      <c r="G674" s="283">
        <v>42616</v>
      </c>
      <c r="H674" s="237">
        <v>43711</v>
      </c>
      <c r="P674" s="246">
        <f t="shared" si="171"/>
        <v>0</v>
      </c>
      <c r="Q674" s="246">
        <f t="shared" si="172"/>
        <v>0</v>
      </c>
      <c r="R674" s="210">
        <v>120</v>
      </c>
      <c r="S674" s="220">
        <f t="shared" si="173"/>
        <v>85</v>
      </c>
      <c r="T674" s="113">
        <f t="shared" si="174"/>
        <v>0</v>
      </c>
      <c r="U674" s="113">
        <f t="shared" si="175"/>
        <v>0</v>
      </c>
      <c r="V674" s="113">
        <f t="shared" si="176"/>
        <v>0</v>
      </c>
      <c r="W674" s="113">
        <f t="shared" si="177"/>
        <v>0</v>
      </c>
      <c r="X674" s="118">
        <v>2016</v>
      </c>
      <c r="Y674" s="18" t="s">
        <v>82</v>
      </c>
    </row>
    <row r="675" ht="15.75" customHeight="1" spans="1:25">
      <c r="A675" s="234">
        <v>8887</v>
      </c>
      <c r="B675" s="208" t="s">
        <v>933</v>
      </c>
      <c r="C675" s="207" t="s">
        <v>34</v>
      </c>
      <c r="D675" s="209" t="s">
        <v>488</v>
      </c>
      <c r="E675" s="210" t="s">
        <v>30</v>
      </c>
      <c r="F675" s="235" t="s">
        <v>288</v>
      </c>
      <c r="G675" s="283">
        <v>42617</v>
      </c>
      <c r="H675" s="237">
        <v>43711</v>
      </c>
      <c r="P675" s="246">
        <f t="shared" si="171"/>
        <v>0</v>
      </c>
      <c r="Q675" s="246">
        <f t="shared" si="172"/>
        <v>0</v>
      </c>
      <c r="R675" s="210">
        <v>120</v>
      </c>
      <c r="S675" s="220">
        <f t="shared" si="173"/>
        <v>85</v>
      </c>
      <c r="T675" s="113">
        <f t="shared" si="174"/>
        <v>0</v>
      </c>
      <c r="U675" s="113">
        <f t="shared" si="175"/>
        <v>0</v>
      </c>
      <c r="V675" s="113">
        <f t="shared" si="176"/>
        <v>0</v>
      </c>
      <c r="W675" s="113">
        <f t="shared" si="177"/>
        <v>0</v>
      </c>
      <c r="X675" s="118">
        <v>2016</v>
      </c>
      <c r="Y675" s="18" t="s">
        <v>82</v>
      </c>
    </row>
    <row r="676" ht="15.75" customHeight="1" spans="1:25">
      <c r="A676" s="234">
        <v>8889</v>
      </c>
      <c r="B676" s="208" t="s">
        <v>934</v>
      </c>
      <c r="C676" s="207" t="s">
        <v>34</v>
      </c>
      <c r="D676" s="209" t="s">
        <v>488</v>
      </c>
      <c r="E676" s="210" t="s">
        <v>30</v>
      </c>
      <c r="F676" s="235" t="s">
        <v>291</v>
      </c>
      <c r="G676" s="283">
        <v>39421</v>
      </c>
      <c r="H676" s="237">
        <v>43711</v>
      </c>
      <c r="P676" s="246">
        <f t="shared" si="171"/>
        <v>0</v>
      </c>
      <c r="Q676" s="246">
        <f t="shared" si="172"/>
        <v>0</v>
      </c>
      <c r="R676" s="210">
        <v>120</v>
      </c>
      <c r="S676" s="220">
        <f t="shared" si="173"/>
        <v>85</v>
      </c>
      <c r="T676" s="113">
        <f t="shared" si="174"/>
        <v>0</v>
      </c>
      <c r="U676" s="113">
        <f t="shared" si="175"/>
        <v>0</v>
      </c>
      <c r="V676" s="113">
        <f t="shared" si="176"/>
        <v>0</v>
      </c>
      <c r="W676" s="113">
        <f t="shared" si="177"/>
        <v>0</v>
      </c>
      <c r="X676" s="118">
        <v>2007</v>
      </c>
      <c r="Y676" s="18" t="s">
        <v>66</v>
      </c>
    </row>
    <row r="677" ht="15.75" customHeight="1" spans="1:25">
      <c r="A677" s="234">
        <v>8890</v>
      </c>
      <c r="B677" s="208" t="s">
        <v>935</v>
      </c>
      <c r="C677" s="207" t="s">
        <v>34</v>
      </c>
      <c r="D677" s="209" t="s">
        <v>488</v>
      </c>
      <c r="E677" s="210" t="s">
        <v>30</v>
      </c>
      <c r="F677" s="235" t="s">
        <v>291</v>
      </c>
      <c r="G677" s="283">
        <v>37841</v>
      </c>
      <c r="H677" s="237">
        <v>43711</v>
      </c>
      <c r="P677" s="246">
        <f t="shared" si="171"/>
        <v>0</v>
      </c>
      <c r="Q677" s="246">
        <f t="shared" si="172"/>
        <v>0</v>
      </c>
      <c r="R677" s="210">
        <v>120</v>
      </c>
      <c r="S677" s="220">
        <f t="shared" si="173"/>
        <v>85</v>
      </c>
      <c r="T677" s="113">
        <f t="shared" si="174"/>
        <v>0</v>
      </c>
      <c r="U677" s="113">
        <f t="shared" si="175"/>
        <v>0</v>
      </c>
      <c r="V677" s="113">
        <f t="shared" si="176"/>
        <v>0</v>
      </c>
      <c r="W677" s="113">
        <f t="shared" si="177"/>
        <v>0</v>
      </c>
      <c r="X677" s="118">
        <v>2003</v>
      </c>
      <c r="Y677" s="18" t="s">
        <v>66</v>
      </c>
    </row>
    <row r="678" ht="15.75" customHeight="1" spans="1:25">
      <c r="A678" s="234">
        <v>8891</v>
      </c>
      <c r="B678" s="208" t="s">
        <v>936</v>
      </c>
      <c r="C678" s="207" t="s">
        <v>34</v>
      </c>
      <c r="D678" s="209" t="s">
        <v>488</v>
      </c>
      <c r="E678" s="210" t="s">
        <v>30</v>
      </c>
      <c r="F678" s="235" t="s">
        <v>291</v>
      </c>
      <c r="G678" s="283">
        <v>41438</v>
      </c>
      <c r="H678" s="237">
        <v>43711</v>
      </c>
      <c r="P678" s="246">
        <f t="shared" si="171"/>
        <v>0</v>
      </c>
      <c r="Q678" s="246">
        <f t="shared" si="172"/>
        <v>0</v>
      </c>
      <c r="R678" s="210">
        <v>120</v>
      </c>
      <c r="S678" s="220">
        <f t="shared" si="173"/>
        <v>85</v>
      </c>
      <c r="T678" s="113">
        <f t="shared" si="174"/>
        <v>0</v>
      </c>
      <c r="U678" s="113">
        <f t="shared" si="175"/>
        <v>0</v>
      </c>
      <c r="V678" s="113">
        <f t="shared" si="176"/>
        <v>0</v>
      </c>
      <c r="W678" s="113">
        <f t="shared" si="177"/>
        <v>0</v>
      </c>
      <c r="X678" s="118">
        <v>2013</v>
      </c>
      <c r="Y678" s="18" t="s">
        <v>66</v>
      </c>
    </row>
    <row r="679" ht="15.75" customHeight="1" spans="1:25">
      <c r="A679" s="234">
        <v>8892</v>
      </c>
      <c r="B679" s="208" t="s">
        <v>937</v>
      </c>
      <c r="C679" s="207" t="s">
        <v>34</v>
      </c>
      <c r="D679" s="209" t="s">
        <v>488</v>
      </c>
      <c r="E679" s="210" t="s">
        <v>30</v>
      </c>
      <c r="F679" s="235" t="s">
        <v>291</v>
      </c>
      <c r="G679" s="283">
        <v>41985</v>
      </c>
      <c r="H679" s="237">
        <v>43711</v>
      </c>
      <c r="P679" s="246">
        <f t="shared" si="171"/>
        <v>0</v>
      </c>
      <c r="Q679" s="246">
        <f t="shared" si="172"/>
        <v>0</v>
      </c>
      <c r="R679" s="210">
        <v>120</v>
      </c>
      <c r="S679" s="220">
        <f t="shared" si="173"/>
        <v>85</v>
      </c>
      <c r="T679" s="113">
        <f t="shared" si="174"/>
        <v>0</v>
      </c>
      <c r="U679" s="113">
        <f t="shared" si="175"/>
        <v>0</v>
      </c>
      <c r="V679" s="113">
        <f t="shared" si="176"/>
        <v>0</v>
      </c>
      <c r="W679" s="113">
        <f t="shared" si="177"/>
        <v>0</v>
      </c>
      <c r="X679" s="118">
        <v>2014</v>
      </c>
      <c r="Y679" s="18" t="s">
        <v>66</v>
      </c>
    </row>
    <row r="680" ht="15.75" customHeight="1" spans="1:25">
      <c r="A680" s="234">
        <v>8893</v>
      </c>
      <c r="B680" s="208" t="s">
        <v>938</v>
      </c>
      <c r="C680" s="207" t="s">
        <v>34</v>
      </c>
      <c r="D680" s="209" t="s">
        <v>488</v>
      </c>
      <c r="E680" s="210" t="s">
        <v>30</v>
      </c>
      <c r="F680" s="235" t="s">
        <v>291</v>
      </c>
      <c r="G680" s="283">
        <v>41443</v>
      </c>
      <c r="H680" s="237">
        <v>43711</v>
      </c>
      <c r="P680" s="246">
        <f t="shared" si="171"/>
        <v>0</v>
      </c>
      <c r="Q680" s="246">
        <f t="shared" si="172"/>
        <v>0</v>
      </c>
      <c r="R680" s="210">
        <v>120</v>
      </c>
      <c r="S680" s="220">
        <f t="shared" si="173"/>
        <v>85</v>
      </c>
      <c r="T680" s="113">
        <f t="shared" si="174"/>
        <v>0</v>
      </c>
      <c r="U680" s="113">
        <f t="shared" si="175"/>
        <v>0</v>
      </c>
      <c r="V680" s="113">
        <f t="shared" si="176"/>
        <v>0</v>
      </c>
      <c r="W680" s="113">
        <f t="shared" si="177"/>
        <v>0</v>
      </c>
      <c r="X680" s="118">
        <v>2013</v>
      </c>
      <c r="Y680" s="18" t="s">
        <v>66</v>
      </c>
    </row>
    <row r="681" ht="15.75" customHeight="1" spans="1:25">
      <c r="A681" s="234">
        <v>8894</v>
      </c>
      <c r="B681" s="208" t="s">
        <v>939</v>
      </c>
      <c r="C681" s="207" t="s">
        <v>34</v>
      </c>
      <c r="D681" s="209" t="s">
        <v>488</v>
      </c>
      <c r="E681" s="210" t="s">
        <v>30</v>
      </c>
      <c r="F681" s="235" t="s">
        <v>291</v>
      </c>
      <c r="G681" s="283">
        <v>41439</v>
      </c>
      <c r="H681" s="237">
        <v>43711</v>
      </c>
      <c r="P681" s="246">
        <f t="shared" si="171"/>
        <v>0</v>
      </c>
      <c r="Q681" s="246">
        <f t="shared" si="172"/>
        <v>0</v>
      </c>
      <c r="R681" s="210">
        <v>120</v>
      </c>
      <c r="S681" s="220">
        <f t="shared" si="173"/>
        <v>85</v>
      </c>
      <c r="T681" s="113">
        <f t="shared" si="174"/>
        <v>0</v>
      </c>
      <c r="U681" s="113">
        <f t="shared" si="175"/>
        <v>0</v>
      </c>
      <c r="V681" s="113">
        <f t="shared" si="176"/>
        <v>0</v>
      </c>
      <c r="W681" s="113">
        <f t="shared" si="177"/>
        <v>0</v>
      </c>
      <c r="X681" s="118">
        <v>2013</v>
      </c>
      <c r="Y681" s="18" t="s">
        <v>66</v>
      </c>
    </row>
    <row r="682" ht="15.75" customHeight="1" spans="1:25">
      <c r="A682" s="234">
        <v>8895</v>
      </c>
      <c r="B682" s="208" t="s">
        <v>940</v>
      </c>
      <c r="C682" s="207" t="s">
        <v>34</v>
      </c>
      <c r="D682" s="209" t="s">
        <v>488</v>
      </c>
      <c r="E682" s="210" t="s">
        <v>30</v>
      </c>
      <c r="F682" s="235" t="s">
        <v>291</v>
      </c>
      <c r="G682" s="283">
        <v>39314</v>
      </c>
      <c r="H682" s="237">
        <v>43711</v>
      </c>
      <c r="P682" s="246">
        <f t="shared" si="171"/>
        <v>0</v>
      </c>
      <c r="Q682" s="246">
        <f t="shared" si="172"/>
        <v>0</v>
      </c>
      <c r="R682" s="210">
        <v>120</v>
      </c>
      <c r="S682" s="220">
        <f t="shared" si="173"/>
        <v>85</v>
      </c>
      <c r="T682" s="113">
        <f t="shared" si="174"/>
        <v>0</v>
      </c>
      <c r="U682" s="113">
        <f t="shared" si="175"/>
        <v>0</v>
      </c>
      <c r="V682" s="113">
        <f t="shared" si="176"/>
        <v>0</v>
      </c>
      <c r="W682" s="113">
        <f t="shared" si="177"/>
        <v>0</v>
      </c>
      <c r="X682" s="118">
        <v>2007</v>
      </c>
      <c r="Y682" s="18" t="s">
        <v>66</v>
      </c>
    </row>
    <row r="683" ht="15.75" customHeight="1" spans="1:25">
      <c r="A683" s="234">
        <v>8896</v>
      </c>
      <c r="B683" s="208" t="s">
        <v>941</v>
      </c>
      <c r="C683" s="207" t="s">
        <v>34</v>
      </c>
      <c r="D683" s="209" t="s">
        <v>488</v>
      </c>
      <c r="E683" s="210" t="s">
        <v>30</v>
      </c>
      <c r="F683" s="235" t="s">
        <v>291</v>
      </c>
      <c r="G683" s="283">
        <v>41031</v>
      </c>
      <c r="H683" s="237">
        <v>43711</v>
      </c>
      <c r="P683" s="246">
        <f t="shared" si="171"/>
        <v>0</v>
      </c>
      <c r="Q683" s="246">
        <f t="shared" si="172"/>
        <v>0</v>
      </c>
      <c r="R683" s="210">
        <v>120</v>
      </c>
      <c r="S683" s="220">
        <f t="shared" si="173"/>
        <v>85</v>
      </c>
      <c r="T683" s="113">
        <f t="shared" si="174"/>
        <v>0</v>
      </c>
      <c r="U683" s="113">
        <f t="shared" si="175"/>
        <v>0</v>
      </c>
      <c r="V683" s="113">
        <f t="shared" si="176"/>
        <v>0</v>
      </c>
      <c r="W683" s="113">
        <f t="shared" si="177"/>
        <v>0</v>
      </c>
      <c r="X683" s="118">
        <v>2012</v>
      </c>
      <c r="Y683" s="18" t="s">
        <v>66</v>
      </c>
    </row>
    <row r="684" ht="15.75" customHeight="1" spans="1:25">
      <c r="A684" s="234">
        <v>8897</v>
      </c>
      <c r="B684" s="208" t="s">
        <v>942</v>
      </c>
      <c r="C684" s="207" t="s">
        <v>34</v>
      </c>
      <c r="D684" s="209" t="s">
        <v>488</v>
      </c>
      <c r="E684" s="210" t="s">
        <v>30</v>
      </c>
      <c r="F684" s="235" t="s">
        <v>291</v>
      </c>
      <c r="G684" s="283">
        <v>41432</v>
      </c>
      <c r="H684" s="237">
        <v>43711</v>
      </c>
      <c r="P684" s="246">
        <f t="shared" si="171"/>
        <v>0</v>
      </c>
      <c r="Q684" s="246">
        <f t="shared" si="172"/>
        <v>0</v>
      </c>
      <c r="R684" s="210">
        <v>120</v>
      </c>
      <c r="S684" s="220">
        <f t="shared" si="173"/>
        <v>85</v>
      </c>
      <c r="T684" s="113">
        <f t="shared" si="174"/>
        <v>0</v>
      </c>
      <c r="U684" s="113">
        <f t="shared" si="175"/>
        <v>0</v>
      </c>
      <c r="V684" s="113">
        <f t="shared" si="176"/>
        <v>0</v>
      </c>
      <c r="W684" s="113">
        <f t="shared" si="177"/>
        <v>0</v>
      </c>
      <c r="X684" s="118">
        <v>2013</v>
      </c>
      <c r="Y684" s="18" t="s">
        <v>66</v>
      </c>
    </row>
    <row r="685" ht="15.75" customHeight="1" spans="1:25">
      <c r="A685" s="234">
        <v>8899</v>
      </c>
      <c r="B685" s="208" t="s">
        <v>943</v>
      </c>
      <c r="C685" s="207" t="s">
        <v>34</v>
      </c>
      <c r="D685" s="209" t="s">
        <v>488</v>
      </c>
      <c r="E685" s="210" t="s">
        <v>30</v>
      </c>
      <c r="F685" s="235" t="s">
        <v>291</v>
      </c>
      <c r="G685" s="283">
        <v>39326</v>
      </c>
      <c r="H685" s="237">
        <v>43711</v>
      </c>
      <c r="P685" s="246">
        <f t="shared" si="171"/>
        <v>0</v>
      </c>
      <c r="Q685" s="246">
        <f t="shared" si="172"/>
        <v>0</v>
      </c>
      <c r="R685" s="210">
        <v>120</v>
      </c>
      <c r="S685" s="220">
        <f t="shared" si="173"/>
        <v>85</v>
      </c>
      <c r="T685" s="113">
        <f t="shared" si="174"/>
        <v>0</v>
      </c>
      <c r="U685" s="113">
        <f t="shared" si="175"/>
        <v>0</v>
      </c>
      <c r="V685" s="113">
        <f t="shared" si="176"/>
        <v>0</v>
      </c>
      <c r="W685" s="113">
        <f t="shared" si="177"/>
        <v>0</v>
      </c>
      <c r="X685" s="118">
        <v>2007</v>
      </c>
      <c r="Y685" s="18" t="s">
        <v>66</v>
      </c>
    </row>
    <row r="686" ht="15.75" customHeight="1" spans="1:25">
      <c r="A686" s="234">
        <v>8901</v>
      </c>
      <c r="B686" s="208" t="s">
        <v>944</v>
      </c>
      <c r="C686" s="207" t="s">
        <v>34</v>
      </c>
      <c r="D686" s="209" t="s">
        <v>488</v>
      </c>
      <c r="E686" s="210" t="s">
        <v>30</v>
      </c>
      <c r="F686" s="235" t="s">
        <v>291</v>
      </c>
      <c r="G686" s="283">
        <v>41030</v>
      </c>
      <c r="H686" s="237">
        <v>43711</v>
      </c>
      <c r="P686" s="246">
        <f t="shared" si="171"/>
        <v>0</v>
      </c>
      <c r="Q686" s="246">
        <f t="shared" si="172"/>
        <v>0</v>
      </c>
      <c r="R686" s="210">
        <v>120</v>
      </c>
      <c r="S686" s="220">
        <f t="shared" si="173"/>
        <v>85</v>
      </c>
      <c r="T686" s="113">
        <f t="shared" si="174"/>
        <v>0</v>
      </c>
      <c r="U686" s="113">
        <f t="shared" si="175"/>
        <v>0</v>
      </c>
      <c r="V686" s="113">
        <f t="shared" si="176"/>
        <v>0</v>
      </c>
      <c r="W686" s="113">
        <f t="shared" si="177"/>
        <v>0</v>
      </c>
      <c r="X686" s="118">
        <v>2012</v>
      </c>
      <c r="Y686" s="18" t="s">
        <v>66</v>
      </c>
    </row>
    <row r="687" ht="15.75" customHeight="1" spans="1:25">
      <c r="A687" s="234">
        <v>8903</v>
      </c>
      <c r="B687" s="208" t="s">
        <v>945</v>
      </c>
      <c r="C687" s="207" t="s">
        <v>34</v>
      </c>
      <c r="D687" s="209" t="s">
        <v>488</v>
      </c>
      <c r="E687" s="210" t="s">
        <v>30</v>
      </c>
      <c r="F687" s="235" t="s">
        <v>291</v>
      </c>
      <c r="G687" s="283">
        <v>41030</v>
      </c>
      <c r="H687" s="237">
        <v>43711</v>
      </c>
      <c r="P687" s="246">
        <f t="shared" si="171"/>
        <v>0</v>
      </c>
      <c r="Q687" s="246">
        <f t="shared" si="172"/>
        <v>0</v>
      </c>
      <c r="R687" s="210">
        <v>120</v>
      </c>
      <c r="S687" s="220">
        <f t="shared" si="173"/>
        <v>85</v>
      </c>
      <c r="T687" s="113">
        <f t="shared" si="174"/>
        <v>0</v>
      </c>
      <c r="U687" s="113">
        <f t="shared" si="175"/>
        <v>0</v>
      </c>
      <c r="V687" s="113">
        <f t="shared" si="176"/>
        <v>0</v>
      </c>
      <c r="W687" s="113">
        <f t="shared" si="177"/>
        <v>0</v>
      </c>
      <c r="X687" s="118">
        <v>2012</v>
      </c>
      <c r="Y687" s="18" t="s">
        <v>66</v>
      </c>
    </row>
    <row r="688" ht="15.75" customHeight="1" spans="1:25">
      <c r="A688" s="234">
        <v>8904</v>
      </c>
      <c r="B688" s="208" t="s">
        <v>946</v>
      </c>
      <c r="C688" s="207" t="s">
        <v>34</v>
      </c>
      <c r="D688" s="209" t="s">
        <v>488</v>
      </c>
      <c r="E688" s="210" t="s">
        <v>30</v>
      </c>
      <c r="F688" s="235" t="s">
        <v>291</v>
      </c>
      <c r="G688" s="283">
        <v>41426</v>
      </c>
      <c r="H688" s="237">
        <v>43711</v>
      </c>
      <c r="P688" s="246">
        <f t="shared" si="171"/>
        <v>0</v>
      </c>
      <c r="Q688" s="246">
        <f t="shared" si="172"/>
        <v>0</v>
      </c>
      <c r="R688" s="210">
        <v>120</v>
      </c>
      <c r="S688" s="220">
        <f t="shared" si="173"/>
        <v>85</v>
      </c>
      <c r="T688" s="113">
        <f t="shared" si="174"/>
        <v>0</v>
      </c>
      <c r="U688" s="113">
        <f t="shared" si="175"/>
        <v>0</v>
      </c>
      <c r="V688" s="113">
        <f t="shared" si="176"/>
        <v>0</v>
      </c>
      <c r="W688" s="113">
        <f t="shared" si="177"/>
        <v>0</v>
      </c>
      <c r="X688" s="118">
        <v>2013</v>
      </c>
      <c r="Y688" s="18" t="s">
        <v>66</v>
      </c>
    </row>
    <row r="689" ht="15.75" customHeight="1" spans="1:25">
      <c r="A689" s="234">
        <v>8907</v>
      </c>
      <c r="B689" s="208" t="s">
        <v>947</v>
      </c>
      <c r="C689" s="207" t="s">
        <v>34</v>
      </c>
      <c r="D689" s="209" t="s">
        <v>488</v>
      </c>
      <c r="E689" s="210" t="s">
        <v>30</v>
      </c>
      <c r="F689" s="235" t="s">
        <v>291</v>
      </c>
      <c r="G689" s="283">
        <v>41730</v>
      </c>
      <c r="H689" s="237">
        <v>43711</v>
      </c>
      <c r="P689" s="246">
        <f t="shared" si="171"/>
        <v>0</v>
      </c>
      <c r="Q689" s="246">
        <f t="shared" si="172"/>
        <v>0</v>
      </c>
      <c r="R689" s="210">
        <v>120</v>
      </c>
      <c r="S689" s="220">
        <f t="shared" si="173"/>
        <v>85</v>
      </c>
      <c r="T689" s="113">
        <f t="shared" si="174"/>
        <v>0</v>
      </c>
      <c r="U689" s="113">
        <f t="shared" si="175"/>
        <v>0</v>
      </c>
      <c r="V689" s="113">
        <f t="shared" si="176"/>
        <v>0</v>
      </c>
      <c r="W689" s="113">
        <f t="shared" si="177"/>
        <v>0</v>
      </c>
      <c r="X689" s="118">
        <v>2014</v>
      </c>
      <c r="Y689" s="18" t="s">
        <v>66</v>
      </c>
    </row>
    <row r="690" ht="15.75" customHeight="1" spans="1:25">
      <c r="A690" s="234">
        <v>8909</v>
      </c>
      <c r="B690" s="208" t="s">
        <v>948</v>
      </c>
      <c r="C690" s="207" t="s">
        <v>34</v>
      </c>
      <c r="D690" s="209" t="s">
        <v>488</v>
      </c>
      <c r="E690" s="210" t="s">
        <v>30</v>
      </c>
      <c r="F690" s="235" t="s">
        <v>291</v>
      </c>
      <c r="G690" s="283">
        <v>41821</v>
      </c>
      <c r="H690" s="237">
        <v>43711</v>
      </c>
      <c r="P690" s="246">
        <f t="shared" si="171"/>
        <v>0</v>
      </c>
      <c r="Q690" s="246">
        <f t="shared" si="172"/>
        <v>0</v>
      </c>
      <c r="R690" s="210">
        <v>120</v>
      </c>
      <c r="S690" s="220">
        <f t="shared" si="173"/>
        <v>85</v>
      </c>
      <c r="T690" s="113">
        <f t="shared" si="174"/>
        <v>0</v>
      </c>
      <c r="U690" s="113">
        <f t="shared" si="175"/>
        <v>0</v>
      </c>
      <c r="V690" s="113">
        <f t="shared" si="176"/>
        <v>0</v>
      </c>
      <c r="W690" s="113">
        <f t="shared" si="177"/>
        <v>0</v>
      </c>
      <c r="X690" s="118">
        <v>2014</v>
      </c>
      <c r="Y690" s="18" t="s">
        <v>66</v>
      </c>
    </row>
    <row r="691" ht="15.75" customHeight="1" spans="1:25">
      <c r="A691" s="234">
        <v>8910</v>
      </c>
      <c r="B691" s="208" t="s">
        <v>949</v>
      </c>
      <c r="C691" s="207" t="s">
        <v>34</v>
      </c>
      <c r="D691" s="209" t="s">
        <v>488</v>
      </c>
      <c r="E691" s="210" t="s">
        <v>30</v>
      </c>
      <c r="F691" s="235" t="s">
        <v>291</v>
      </c>
      <c r="G691" s="283">
        <v>41974</v>
      </c>
      <c r="H691" s="237">
        <v>43711</v>
      </c>
      <c r="P691" s="246">
        <f t="shared" si="171"/>
        <v>0</v>
      </c>
      <c r="Q691" s="246">
        <f t="shared" si="172"/>
        <v>0</v>
      </c>
      <c r="R691" s="210">
        <v>120</v>
      </c>
      <c r="S691" s="220">
        <f t="shared" si="173"/>
        <v>85</v>
      </c>
      <c r="T691" s="113">
        <f t="shared" si="174"/>
        <v>0</v>
      </c>
      <c r="U691" s="113">
        <f t="shared" si="175"/>
        <v>0</v>
      </c>
      <c r="V691" s="113">
        <f t="shared" si="176"/>
        <v>0</v>
      </c>
      <c r="W691" s="113">
        <f t="shared" si="177"/>
        <v>0</v>
      </c>
      <c r="X691" s="118">
        <v>2014</v>
      </c>
      <c r="Y691" s="18" t="s">
        <v>66</v>
      </c>
    </row>
    <row r="692" ht="15.75" customHeight="1" spans="1:25">
      <c r="A692" s="234">
        <v>8915</v>
      </c>
      <c r="B692" s="208" t="s">
        <v>950</v>
      </c>
      <c r="C692" s="207" t="s">
        <v>34</v>
      </c>
      <c r="D692" s="209" t="s">
        <v>488</v>
      </c>
      <c r="E692" s="210" t="s">
        <v>30</v>
      </c>
      <c r="F692" s="235" t="s">
        <v>291</v>
      </c>
      <c r="G692" s="283">
        <v>42644</v>
      </c>
      <c r="H692" s="237">
        <v>43711</v>
      </c>
      <c r="P692" s="246">
        <f t="shared" si="171"/>
        <v>0</v>
      </c>
      <c r="Q692" s="246">
        <f t="shared" si="172"/>
        <v>0</v>
      </c>
      <c r="R692" s="210">
        <v>120</v>
      </c>
      <c r="S692" s="220">
        <f t="shared" si="173"/>
        <v>85</v>
      </c>
      <c r="T692" s="113">
        <f t="shared" si="174"/>
        <v>0</v>
      </c>
      <c r="U692" s="113">
        <f t="shared" si="175"/>
        <v>0</v>
      </c>
      <c r="V692" s="113">
        <f t="shared" si="176"/>
        <v>0</v>
      </c>
      <c r="W692" s="113">
        <f t="shared" si="177"/>
        <v>0</v>
      </c>
      <c r="X692" s="118">
        <v>2016</v>
      </c>
      <c r="Y692" s="18" t="s">
        <v>82</v>
      </c>
    </row>
    <row r="693" ht="15.75" customHeight="1" spans="1:25">
      <c r="A693" s="234">
        <v>8916</v>
      </c>
      <c r="B693" s="208" t="s">
        <v>951</v>
      </c>
      <c r="C693" s="207" t="s">
        <v>34</v>
      </c>
      <c r="D693" s="209" t="s">
        <v>488</v>
      </c>
      <c r="E693" s="210" t="s">
        <v>30</v>
      </c>
      <c r="F693" s="235" t="s">
        <v>291</v>
      </c>
      <c r="G693" s="283">
        <v>42430</v>
      </c>
      <c r="H693" s="237">
        <v>43711</v>
      </c>
      <c r="P693" s="246">
        <f t="shared" si="171"/>
        <v>0</v>
      </c>
      <c r="Q693" s="246">
        <f t="shared" si="172"/>
        <v>0</v>
      </c>
      <c r="R693" s="210">
        <v>120</v>
      </c>
      <c r="S693" s="220">
        <f t="shared" si="173"/>
        <v>85</v>
      </c>
      <c r="T693" s="113">
        <f t="shared" si="174"/>
        <v>0</v>
      </c>
      <c r="U693" s="113">
        <f t="shared" si="175"/>
        <v>0</v>
      </c>
      <c r="V693" s="113">
        <f t="shared" si="176"/>
        <v>0</v>
      </c>
      <c r="W693" s="113">
        <f t="shared" si="177"/>
        <v>0</v>
      </c>
      <c r="X693" s="118">
        <v>2016</v>
      </c>
      <c r="Y693" s="18" t="s">
        <v>82</v>
      </c>
    </row>
    <row r="694" ht="15.75" customHeight="1" spans="1:25">
      <c r="A694" s="234">
        <v>8917</v>
      </c>
      <c r="B694" s="208" t="s">
        <v>952</v>
      </c>
      <c r="C694" s="207" t="s">
        <v>34</v>
      </c>
      <c r="D694" s="209" t="s">
        <v>488</v>
      </c>
      <c r="E694" s="210" t="s">
        <v>30</v>
      </c>
      <c r="F694" s="235" t="s">
        <v>291</v>
      </c>
      <c r="G694" s="283">
        <v>42705</v>
      </c>
      <c r="H694" s="237">
        <v>43711</v>
      </c>
      <c r="P694" s="246">
        <f t="shared" si="171"/>
        <v>0</v>
      </c>
      <c r="Q694" s="246">
        <f t="shared" si="172"/>
        <v>0</v>
      </c>
      <c r="R694" s="210">
        <v>120</v>
      </c>
      <c r="S694" s="220">
        <f t="shared" si="173"/>
        <v>85</v>
      </c>
      <c r="T694" s="113">
        <f t="shared" si="174"/>
        <v>0</v>
      </c>
      <c r="U694" s="113">
        <f t="shared" si="175"/>
        <v>0</v>
      </c>
      <c r="V694" s="113">
        <f t="shared" si="176"/>
        <v>0</v>
      </c>
      <c r="W694" s="113">
        <f t="shared" si="177"/>
        <v>0</v>
      </c>
      <c r="X694" s="118">
        <v>2016</v>
      </c>
      <c r="Y694" s="18" t="s">
        <v>82</v>
      </c>
    </row>
    <row r="695" ht="15.75" customHeight="1" spans="1:25">
      <c r="A695" s="234">
        <v>8918</v>
      </c>
      <c r="B695" s="208" t="s">
        <v>953</v>
      </c>
      <c r="C695" s="207" t="s">
        <v>34</v>
      </c>
      <c r="D695" s="209" t="s">
        <v>488</v>
      </c>
      <c r="E695" s="210" t="s">
        <v>30</v>
      </c>
      <c r="F695" s="235" t="s">
        <v>291</v>
      </c>
      <c r="G695" s="283">
        <v>42430</v>
      </c>
      <c r="H695" s="237">
        <v>43711</v>
      </c>
      <c r="P695" s="246">
        <f t="shared" si="171"/>
        <v>0</v>
      </c>
      <c r="Q695" s="246">
        <f t="shared" si="172"/>
        <v>0</v>
      </c>
      <c r="R695" s="210">
        <v>120</v>
      </c>
      <c r="S695" s="220">
        <f t="shared" si="173"/>
        <v>85</v>
      </c>
      <c r="T695" s="113">
        <f t="shared" si="174"/>
        <v>0</v>
      </c>
      <c r="U695" s="113">
        <f t="shared" si="175"/>
        <v>0</v>
      </c>
      <c r="V695" s="113">
        <f t="shared" si="176"/>
        <v>0</v>
      </c>
      <c r="W695" s="113">
        <f t="shared" si="177"/>
        <v>0</v>
      </c>
      <c r="X695" s="118">
        <v>2016</v>
      </c>
      <c r="Y695" s="18" t="s">
        <v>82</v>
      </c>
    </row>
    <row r="696" ht="15.75" customHeight="1" spans="1:25">
      <c r="A696" s="234">
        <v>8919</v>
      </c>
      <c r="B696" s="208" t="s">
        <v>954</v>
      </c>
      <c r="C696" s="207" t="s">
        <v>34</v>
      </c>
      <c r="D696" s="209" t="s">
        <v>488</v>
      </c>
      <c r="E696" s="210" t="s">
        <v>30</v>
      </c>
      <c r="F696" s="235" t="s">
        <v>291</v>
      </c>
      <c r="G696" s="283">
        <v>42767</v>
      </c>
      <c r="H696" s="237">
        <v>43711</v>
      </c>
      <c r="P696" s="246">
        <f t="shared" si="171"/>
        <v>0</v>
      </c>
      <c r="Q696" s="246">
        <f t="shared" si="172"/>
        <v>0</v>
      </c>
      <c r="R696" s="210">
        <v>120</v>
      </c>
      <c r="S696" s="220">
        <f t="shared" si="173"/>
        <v>85</v>
      </c>
      <c r="T696" s="113">
        <f t="shared" si="174"/>
        <v>0</v>
      </c>
      <c r="U696" s="113">
        <f t="shared" si="175"/>
        <v>0</v>
      </c>
      <c r="V696" s="113">
        <f t="shared" si="176"/>
        <v>0</v>
      </c>
      <c r="W696" s="113">
        <f t="shared" si="177"/>
        <v>0</v>
      </c>
      <c r="X696" s="118">
        <v>2017</v>
      </c>
      <c r="Y696" s="18" t="s">
        <v>83</v>
      </c>
    </row>
    <row r="697" ht="15.75" customHeight="1" spans="1:25">
      <c r="A697" s="234">
        <v>8920</v>
      </c>
      <c r="B697" s="208" t="s">
        <v>955</v>
      </c>
      <c r="C697" s="207" t="s">
        <v>34</v>
      </c>
      <c r="D697" s="209" t="s">
        <v>488</v>
      </c>
      <c r="E697" s="210" t="s">
        <v>30</v>
      </c>
      <c r="F697" s="235" t="s">
        <v>291</v>
      </c>
      <c r="G697" s="283">
        <v>42795</v>
      </c>
      <c r="H697" s="237">
        <v>43711</v>
      </c>
      <c r="P697" s="246">
        <f t="shared" si="171"/>
        <v>0</v>
      </c>
      <c r="Q697" s="246">
        <f t="shared" si="172"/>
        <v>0</v>
      </c>
      <c r="R697" s="210">
        <v>120</v>
      </c>
      <c r="S697" s="220">
        <f t="shared" si="173"/>
        <v>85</v>
      </c>
      <c r="T697" s="113">
        <f t="shared" si="174"/>
        <v>0</v>
      </c>
      <c r="U697" s="113">
        <f t="shared" si="175"/>
        <v>0</v>
      </c>
      <c r="V697" s="113">
        <f t="shared" si="176"/>
        <v>0</v>
      </c>
      <c r="W697" s="113">
        <f t="shared" si="177"/>
        <v>0</v>
      </c>
      <c r="X697" s="118">
        <v>2017</v>
      </c>
      <c r="Y697" s="18" t="s">
        <v>83</v>
      </c>
    </row>
    <row r="698" ht="15.75" customHeight="1" spans="1:25">
      <c r="A698" s="234">
        <v>8921</v>
      </c>
      <c r="B698" s="208" t="s">
        <v>956</v>
      </c>
      <c r="C698" s="207" t="s">
        <v>34</v>
      </c>
      <c r="D698" s="209" t="s">
        <v>488</v>
      </c>
      <c r="E698" s="210" t="s">
        <v>30</v>
      </c>
      <c r="F698" s="235" t="s">
        <v>291</v>
      </c>
      <c r="G698" s="283">
        <v>42796</v>
      </c>
      <c r="H698" s="237">
        <v>43711</v>
      </c>
      <c r="P698" s="246">
        <f t="shared" si="171"/>
        <v>0</v>
      </c>
      <c r="Q698" s="246">
        <f t="shared" si="172"/>
        <v>0</v>
      </c>
      <c r="R698" s="210">
        <v>120</v>
      </c>
      <c r="S698" s="220">
        <f t="shared" si="173"/>
        <v>85</v>
      </c>
      <c r="T698" s="113">
        <f t="shared" si="174"/>
        <v>0</v>
      </c>
      <c r="U698" s="113">
        <f t="shared" si="175"/>
        <v>0</v>
      </c>
      <c r="V698" s="113">
        <f t="shared" si="176"/>
        <v>0</v>
      </c>
      <c r="W698" s="113">
        <f t="shared" si="177"/>
        <v>0</v>
      </c>
      <c r="X698" s="118">
        <v>2017</v>
      </c>
      <c r="Y698" s="18" t="s">
        <v>83</v>
      </c>
    </row>
    <row r="699" ht="15.75" customHeight="1" spans="1:25">
      <c r="A699" s="234">
        <v>8922</v>
      </c>
      <c r="B699" s="208" t="s">
        <v>957</v>
      </c>
      <c r="C699" s="207" t="s">
        <v>34</v>
      </c>
      <c r="D699" s="209" t="s">
        <v>488</v>
      </c>
      <c r="E699" s="210" t="s">
        <v>30</v>
      </c>
      <c r="F699" s="235" t="s">
        <v>291</v>
      </c>
      <c r="G699" s="283">
        <v>42797</v>
      </c>
      <c r="H699" s="237">
        <v>43711</v>
      </c>
      <c r="P699" s="246">
        <f t="shared" si="171"/>
        <v>0</v>
      </c>
      <c r="Q699" s="246">
        <f t="shared" si="172"/>
        <v>0</v>
      </c>
      <c r="R699" s="210">
        <v>120</v>
      </c>
      <c r="S699" s="220">
        <f t="shared" si="173"/>
        <v>85</v>
      </c>
      <c r="T699" s="113">
        <f t="shared" si="174"/>
        <v>0</v>
      </c>
      <c r="U699" s="113">
        <f t="shared" si="175"/>
        <v>0</v>
      </c>
      <c r="V699" s="113">
        <f t="shared" si="176"/>
        <v>0</v>
      </c>
      <c r="W699" s="113">
        <f t="shared" si="177"/>
        <v>0</v>
      </c>
      <c r="X699" s="118">
        <v>2017</v>
      </c>
      <c r="Y699" s="18" t="s">
        <v>83</v>
      </c>
    </row>
    <row r="700" ht="15.75" customHeight="1" spans="1:25">
      <c r="A700" s="234">
        <v>8923</v>
      </c>
      <c r="B700" s="208" t="s">
        <v>958</v>
      </c>
      <c r="C700" s="207" t="s">
        <v>34</v>
      </c>
      <c r="D700" s="209" t="s">
        <v>488</v>
      </c>
      <c r="E700" s="210" t="s">
        <v>30</v>
      </c>
      <c r="F700" s="235" t="s">
        <v>291</v>
      </c>
      <c r="G700" s="283">
        <v>42887</v>
      </c>
      <c r="H700" s="237">
        <v>43711</v>
      </c>
      <c r="P700" s="246">
        <f t="shared" si="171"/>
        <v>0</v>
      </c>
      <c r="Q700" s="246">
        <f t="shared" si="172"/>
        <v>0</v>
      </c>
      <c r="R700" s="210">
        <v>120</v>
      </c>
      <c r="S700" s="220">
        <f t="shared" si="173"/>
        <v>85</v>
      </c>
      <c r="T700" s="113">
        <f t="shared" si="174"/>
        <v>0</v>
      </c>
      <c r="U700" s="113">
        <f t="shared" si="175"/>
        <v>0</v>
      </c>
      <c r="V700" s="113">
        <f t="shared" si="176"/>
        <v>0</v>
      </c>
      <c r="W700" s="113">
        <f t="shared" si="177"/>
        <v>0</v>
      </c>
      <c r="X700" s="118">
        <v>2017</v>
      </c>
      <c r="Y700" s="18" t="s">
        <v>83</v>
      </c>
    </row>
    <row r="701" ht="15.75" customHeight="1" spans="1:25">
      <c r="A701" s="234">
        <v>8924</v>
      </c>
      <c r="B701" s="208" t="s">
        <v>959</v>
      </c>
      <c r="C701" s="207" t="s">
        <v>34</v>
      </c>
      <c r="D701" s="209" t="s">
        <v>488</v>
      </c>
      <c r="E701" s="210" t="s">
        <v>30</v>
      </c>
      <c r="F701" s="235" t="s">
        <v>291</v>
      </c>
      <c r="G701" s="283">
        <v>42948</v>
      </c>
      <c r="H701" s="237">
        <v>43711</v>
      </c>
      <c r="P701" s="246">
        <f t="shared" si="171"/>
        <v>0</v>
      </c>
      <c r="Q701" s="246">
        <f t="shared" si="172"/>
        <v>0</v>
      </c>
      <c r="R701" s="210">
        <v>120</v>
      </c>
      <c r="S701" s="220">
        <f t="shared" si="173"/>
        <v>85</v>
      </c>
      <c r="T701" s="113">
        <f t="shared" si="174"/>
        <v>0</v>
      </c>
      <c r="U701" s="113">
        <f t="shared" si="175"/>
        <v>0</v>
      </c>
      <c r="V701" s="113">
        <f t="shared" si="176"/>
        <v>0</v>
      </c>
      <c r="W701" s="113">
        <f t="shared" si="177"/>
        <v>0</v>
      </c>
      <c r="X701" s="118">
        <v>2017</v>
      </c>
      <c r="Y701" s="18" t="s">
        <v>83</v>
      </c>
    </row>
    <row r="702" ht="15.75" customHeight="1" spans="1:25">
      <c r="A702" s="234">
        <v>8925</v>
      </c>
      <c r="B702" s="208" t="s">
        <v>960</v>
      </c>
      <c r="C702" s="207" t="s">
        <v>34</v>
      </c>
      <c r="D702" s="209" t="s">
        <v>488</v>
      </c>
      <c r="E702" s="210" t="s">
        <v>30</v>
      </c>
      <c r="F702" s="235" t="s">
        <v>285</v>
      </c>
      <c r="G702" s="283">
        <v>43181</v>
      </c>
      <c r="H702" s="237">
        <v>43711</v>
      </c>
      <c r="P702" s="246">
        <f t="shared" si="171"/>
        <v>0</v>
      </c>
      <c r="Q702" s="246">
        <f t="shared" si="172"/>
        <v>0</v>
      </c>
      <c r="R702" s="210">
        <v>120</v>
      </c>
      <c r="S702" s="220">
        <f t="shared" si="173"/>
        <v>85</v>
      </c>
      <c r="T702" s="113">
        <f t="shared" si="174"/>
        <v>0</v>
      </c>
      <c r="U702" s="113">
        <f t="shared" si="175"/>
        <v>0</v>
      </c>
      <c r="V702" s="113">
        <f t="shared" si="176"/>
        <v>0</v>
      </c>
      <c r="W702" s="113">
        <f t="shared" si="177"/>
        <v>0</v>
      </c>
      <c r="X702" s="118">
        <v>2018</v>
      </c>
      <c r="Y702" s="18" t="s">
        <v>84</v>
      </c>
    </row>
    <row r="703" ht="15.75" customHeight="1" spans="1:25">
      <c r="A703" s="234">
        <v>8926</v>
      </c>
      <c r="B703" s="208" t="s">
        <v>961</v>
      </c>
      <c r="C703" s="207" t="s">
        <v>34</v>
      </c>
      <c r="D703" s="209" t="s">
        <v>488</v>
      </c>
      <c r="E703" s="210" t="s">
        <v>30</v>
      </c>
      <c r="F703" s="235" t="s">
        <v>285</v>
      </c>
      <c r="G703" s="283">
        <v>43181</v>
      </c>
      <c r="H703" s="237">
        <v>43711</v>
      </c>
      <c r="P703" s="246">
        <f t="shared" si="171"/>
        <v>0</v>
      </c>
      <c r="Q703" s="246">
        <f t="shared" si="172"/>
        <v>0</v>
      </c>
      <c r="R703" s="210">
        <v>120</v>
      </c>
      <c r="S703" s="220">
        <f t="shared" si="173"/>
        <v>85</v>
      </c>
      <c r="T703" s="113">
        <f t="shared" si="174"/>
        <v>0</v>
      </c>
      <c r="U703" s="113">
        <f t="shared" si="175"/>
        <v>0</v>
      </c>
      <c r="V703" s="113">
        <f t="shared" si="176"/>
        <v>0</v>
      </c>
      <c r="W703" s="113">
        <f t="shared" si="177"/>
        <v>0</v>
      </c>
      <c r="X703" s="118">
        <v>2018</v>
      </c>
      <c r="Y703" s="18" t="s">
        <v>84</v>
      </c>
    </row>
    <row r="704" ht="15.75" customHeight="1" spans="1:25">
      <c r="A704" s="234">
        <v>8927</v>
      </c>
      <c r="B704" s="208" t="s">
        <v>962</v>
      </c>
      <c r="C704" s="207" t="s">
        <v>34</v>
      </c>
      <c r="D704" s="209" t="s">
        <v>488</v>
      </c>
      <c r="E704" s="210" t="s">
        <v>30</v>
      </c>
      <c r="F704" s="235" t="s">
        <v>285</v>
      </c>
      <c r="G704" s="283">
        <v>43285</v>
      </c>
      <c r="H704" s="237">
        <v>43711</v>
      </c>
      <c r="P704" s="246">
        <f t="shared" si="171"/>
        <v>0</v>
      </c>
      <c r="Q704" s="246">
        <f t="shared" si="172"/>
        <v>0</v>
      </c>
      <c r="R704" s="210">
        <v>120</v>
      </c>
      <c r="S704" s="220">
        <f t="shared" si="173"/>
        <v>85</v>
      </c>
      <c r="T704" s="113">
        <f t="shared" si="174"/>
        <v>0</v>
      </c>
      <c r="U704" s="113">
        <f t="shared" si="175"/>
        <v>0</v>
      </c>
      <c r="V704" s="113">
        <f t="shared" si="176"/>
        <v>0</v>
      </c>
      <c r="W704" s="113">
        <f t="shared" si="177"/>
        <v>0</v>
      </c>
      <c r="X704" s="118">
        <v>2018</v>
      </c>
      <c r="Y704" s="18" t="s">
        <v>84</v>
      </c>
    </row>
    <row r="705" ht="15.75" customHeight="1" spans="1:25">
      <c r="A705" s="234">
        <v>8931</v>
      </c>
      <c r="B705" s="208" t="s">
        <v>963</v>
      </c>
      <c r="C705" s="207" t="s">
        <v>34</v>
      </c>
      <c r="D705" s="209" t="s">
        <v>488</v>
      </c>
      <c r="E705" s="210" t="s">
        <v>30</v>
      </c>
      <c r="F705" s="235" t="s">
        <v>288</v>
      </c>
      <c r="G705" s="283">
        <v>39814</v>
      </c>
      <c r="H705" s="237">
        <v>43713</v>
      </c>
      <c r="P705" s="246">
        <f t="shared" si="171"/>
        <v>0</v>
      </c>
      <c r="Q705" s="246">
        <f t="shared" si="172"/>
        <v>0</v>
      </c>
      <c r="R705" s="210">
        <v>118</v>
      </c>
      <c r="S705" s="220">
        <f t="shared" si="173"/>
        <v>83</v>
      </c>
      <c r="T705" s="113">
        <f t="shared" si="174"/>
        <v>0</v>
      </c>
      <c r="U705" s="113">
        <f t="shared" si="175"/>
        <v>0</v>
      </c>
      <c r="V705" s="113">
        <f t="shared" si="176"/>
        <v>0</v>
      </c>
      <c r="W705" s="113">
        <f t="shared" si="177"/>
        <v>0</v>
      </c>
      <c r="X705" s="118">
        <v>2009</v>
      </c>
      <c r="Y705" s="18" t="s">
        <v>66</v>
      </c>
    </row>
    <row r="706" ht="15.75" customHeight="1" spans="1:25">
      <c r="A706" s="234">
        <v>8936</v>
      </c>
      <c r="B706" s="208" t="s">
        <v>964</v>
      </c>
      <c r="C706" s="207" t="s">
        <v>34</v>
      </c>
      <c r="D706" s="209" t="s">
        <v>488</v>
      </c>
      <c r="E706" s="210" t="s">
        <v>30</v>
      </c>
      <c r="F706" s="235" t="s">
        <v>288</v>
      </c>
      <c r="G706" s="283">
        <v>40909</v>
      </c>
      <c r="H706" s="237">
        <v>43713</v>
      </c>
      <c r="P706" s="246">
        <f t="shared" si="171"/>
        <v>0</v>
      </c>
      <c r="Q706" s="246">
        <f t="shared" si="172"/>
        <v>0</v>
      </c>
      <c r="R706" s="210">
        <v>118</v>
      </c>
      <c r="S706" s="220">
        <f t="shared" si="173"/>
        <v>83</v>
      </c>
      <c r="T706" s="113">
        <f t="shared" si="174"/>
        <v>0</v>
      </c>
      <c r="U706" s="113">
        <f t="shared" si="175"/>
        <v>0</v>
      </c>
      <c r="V706" s="113">
        <f t="shared" si="176"/>
        <v>0</v>
      </c>
      <c r="W706" s="113">
        <f t="shared" si="177"/>
        <v>0</v>
      </c>
      <c r="X706" s="118">
        <v>2012</v>
      </c>
      <c r="Y706" s="18" t="s">
        <v>66</v>
      </c>
    </row>
    <row r="707" ht="15.75" customHeight="1" spans="1:25">
      <c r="A707" s="234">
        <v>8937</v>
      </c>
      <c r="B707" s="208" t="s">
        <v>965</v>
      </c>
      <c r="C707" s="207" t="s">
        <v>34</v>
      </c>
      <c r="D707" s="209" t="s">
        <v>488</v>
      </c>
      <c r="E707" s="210" t="s">
        <v>30</v>
      </c>
      <c r="F707" s="235" t="s">
        <v>288</v>
      </c>
      <c r="G707" s="283">
        <v>40909</v>
      </c>
      <c r="H707" s="237">
        <v>43713</v>
      </c>
      <c r="P707" s="246">
        <f t="shared" ref="P707:P770" si="178">IFERROR(L707/O707-1,0)</f>
        <v>0</v>
      </c>
      <c r="Q707" s="246">
        <f t="shared" ref="Q707:Q770" si="179">IFERROR(N707/O707-1,0)</f>
        <v>0</v>
      </c>
      <c r="R707" s="210">
        <v>118</v>
      </c>
      <c r="S707" s="220">
        <f t="shared" ref="S707:S770" si="180">MIN(R707-35,365-35)</f>
        <v>83</v>
      </c>
      <c r="T707" s="113">
        <f t="shared" ref="T707:T770" si="181">IFERROR(I707/365,0)</f>
        <v>0</v>
      </c>
      <c r="U707" s="113">
        <f t="shared" ref="U707:U770" si="182">IFERROR(K707/365,0)</f>
        <v>0</v>
      </c>
      <c r="V707" s="113">
        <f t="shared" ref="V707:V770" si="183">L707/S707</f>
        <v>0</v>
      </c>
      <c r="W707" s="113">
        <f t="shared" ref="W707:W770" si="184">N707/S707</f>
        <v>0</v>
      </c>
      <c r="X707" s="118">
        <v>2012</v>
      </c>
      <c r="Y707" s="18" t="s">
        <v>66</v>
      </c>
    </row>
    <row r="708" ht="15.75" customHeight="1" spans="1:25">
      <c r="A708" s="234">
        <v>8940</v>
      </c>
      <c r="B708" s="208" t="s">
        <v>966</v>
      </c>
      <c r="C708" s="207" t="s">
        <v>34</v>
      </c>
      <c r="D708" s="209" t="s">
        <v>488</v>
      </c>
      <c r="E708" s="210" t="s">
        <v>30</v>
      </c>
      <c r="F708" s="235" t="s">
        <v>288</v>
      </c>
      <c r="G708" s="283">
        <v>42005</v>
      </c>
      <c r="H708" s="237">
        <v>43713</v>
      </c>
      <c r="P708" s="246">
        <f t="shared" si="178"/>
        <v>0</v>
      </c>
      <c r="Q708" s="246">
        <f t="shared" si="179"/>
        <v>0</v>
      </c>
      <c r="R708" s="210">
        <v>118</v>
      </c>
      <c r="S708" s="220">
        <f t="shared" si="180"/>
        <v>83</v>
      </c>
      <c r="T708" s="113">
        <f t="shared" si="181"/>
        <v>0</v>
      </c>
      <c r="U708" s="113">
        <f t="shared" si="182"/>
        <v>0</v>
      </c>
      <c r="V708" s="113">
        <f t="shared" si="183"/>
        <v>0</v>
      </c>
      <c r="W708" s="113">
        <f t="shared" si="184"/>
        <v>0</v>
      </c>
      <c r="X708" s="118">
        <v>2015</v>
      </c>
      <c r="Y708" s="18" t="s">
        <v>66</v>
      </c>
    </row>
    <row r="709" ht="15.75" customHeight="1" spans="1:25">
      <c r="A709" s="234">
        <v>8980</v>
      </c>
      <c r="B709" s="208" t="s">
        <v>967</v>
      </c>
      <c r="C709" s="207" t="s">
        <v>34</v>
      </c>
      <c r="D709" s="209" t="s">
        <v>488</v>
      </c>
      <c r="E709" s="210" t="s">
        <v>30</v>
      </c>
      <c r="F709" s="235" t="s">
        <v>285</v>
      </c>
      <c r="G709" s="283">
        <v>42948</v>
      </c>
      <c r="H709" s="237">
        <v>43713</v>
      </c>
      <c r="P709" s="246">
        <f t="shared" si="178"/>
        <v>0</v>
      </c>
      <c r="Q709" s="246">
        <f t="shared" si="179"/>
        <v>0</v>
      </c>
      <c r="R709" s="210">
        <v>118</v>
      </c>
      <c r="S709" s="220">
        <f t="shared" si="180"/>
        <v>83</v>
      </c>
      <c r="T709" s="113">
        <f t="shared" si="181"/>
        <v>0</v>
      </c>
      <c r="U709" s="113">
        <f t="shared" si="182"/>
        <v>0</v>
      </c>
      <c r="V709" s="113">
        <f t="shared" si="183"/>
        <v>0</v>
      </c>
      <c r="W709" s="113">
        <f t="shared" si="184"/>
        <v>0</v>
      </c>
      <c r="X709" s="118">
        <v>2017</v>
      </c>
      <c r="Y709" s="18" t="s">
        <v>83</v>
      </c>
    </row>
    <row r="710" ht="15.75" customHeight="1" spans="1:25">
      <c r="A710" s="234">
        <v>8983</v>
      </c>
      <c r="B710" s="208" t="s">
        <v>968</v>
      </c>
      <c r="C710" s="207" t="s">
        <v>34</v>
      </c>
      <c r="D710" s="209" t="s">
        <v>488</v>
      </c>
      <c r="E710" s="210" t="s">
        <v>30</v>
      </c>
      <c r="F710" s="235" t="s">
        <v>285</v>
      </c>
      <c r="G710" s="283">
        <v>43085</v>
      </c>
      <c r="H710" s="237">
        <v>43713</v>
      </c>
      <c r="P710" s="246">
        <f t="shared" si="178"/>
        <v>0</v>
      </c>
      <c r="Q710" s="246">
        <f t="shared" si="179"/>
        <v>0</v>
      </c>
      <c r="R710" s="210">
        <v>118</v>
      </c>
      <c r="S710" s="220">
        <f t="shared" si="180"/>
        <v>83</v>
      </c>
      <c r="T710" s="113">
        <f t="shared" si="181"/>
        <v>0</v>
      </c>
      <c r="U710" s="113">
        <f t="shared" si="182"/>
        <v>0</v>
      </c>
      <c r="V710" s="113">
        <f t="shared" si="183"/>
        <v>0</v>
      </c>
      <c r="W710" s="113">
        <f t="shared" si="184"/>
        <v>0</v>
      </c>
      <c r="X710" s="118">
        <v>2017</v>
      </c>
      <c r="Y710" s="18" t="s">
        <v>83</v>
      </c>
    </row>
    <row r="711" ht="15.75" customHeight="1" spans="1:25">
      <c r="A711" s="234">
        <v>8985</v>
      </c>
      <c r="B711" s="208" t="s">
        <v>969</v>
      </c>
      <c r="C711" s="207" t="s">
        <v>34</v>
      </c>
      <c r="D711" s="209" t="s">
        <v>488</v>
      </c>
      <c r="E711" s="210" t="s">
        <v>30</v>
      </c>
      <c r="F711" s="235" t="s">
        <v>285</v>
      </c>
      <c r="G711" s="283">
        <v>43038</v>
      </c>
      <c r="H711" s="237">
        <v>43713</v>
      </c>
      <c r="P711" s="246">
        <f t="shared" si="178"/>
        <v>0</v>
      </c>
      <c r="Q711" s="246">
        <f t="shared" si="179"/>
        <v>0</v>
      </c>
      <c r="R711" s="210">
        <v>118</v>
      </c>
      <c r="S711" s="220">
        <f t="shared" si="180"/>
        <v>83</v>
      </c>
      <c r="T711" s="113">
        <f t="shared" si="181"/>
        <v>0</v>
      </c>
      <c r="U711" s="113">
        <f t="shared" si="182"/>
        <v>0</v>
      </c>
      <c r="V711" s="113">
        <f t="shared" si="183"/>
        <v>0</v>
      </c>
      <c r="W711" s="113">
        <f t="shared" si="184"/>
        <v>0</v>
      </c>
      <c r="X711" s="118">
        <v>2017</v>
      </c>
      <c r="Y711" s="18" t="s">
        <v>83</v>
      </c>
    </row>
    <row r="712" ht="15.75" customHeight="1" spans="1:25">
      <c r="A712" s="234">
        <v>8986</v>
      </c>
      <c r="B712" s="208" t="s">
        <v>970</v>
      </c>
      <c r="C712" s="207" t="s">
        <v>34</v>
      </c>
      <c r="D712" s="209" t="s">
        <v>488</v>
      </c>
      <c r="E712" s="210" t="s">
        <v>30</v>
      </c>
      <c r="F712" s="235" t="s">
        <v>291</v>
      </c>
      <c r="G712" s="283">
        <v>43023</v>
      </c>
      <c r="H712" s="237">
        <v>43713</v>
      </c>
      <c r="P712" s="246">
        <f t="shared" si="178"/>
        <v>0</v>
      </c>
      <c r="Q712" s="246">
        <f t="shared" si="179"/>
        <v>0</v>
      </c>
      <c r="R712" s="210">
        <v>118</v>
      </c>
      <c r="S712" s="220">
        <f t="shared" si="180"/>
        <v>83</v>
      </c>
      <c r="T712" s="113">
        <f t="shared" si="181"/>
        <v>0</v>
      </c>
      <c r="U712" s="113">
        <f t="shared" si="182"/>
        <v>0</v>
      </c>
      <c r="V712" s="113">
        <f t="shared" si="183"/>
        <v>0</v>
      </c>
      <c r="W712" s="113">
        <f t="shared" si="184"/>
        <v>0</v>
      </c>
      <c r="X712" s="118">
        <v>2017</v>
      </c>
      <c r="Y712" s="18" t="s">
        <v>83</v>
      </c>
    </row>
    <row r="713" ht="15.75" customHeight="1" spans="1:25">
      <c r="A713" s="234">
        <v>8987</v>
      </c>
      <c r="B713" s="208" t="s">
        <v>971</v>
      </c>
      <c r="C713" s="207" t="s">
        <v>34</v>
      </c>
      <c r="D713" s="209" t="s">
        <v>488</v>
      </c>
      <c r="E713" s="210" t="s">
        <v>30</v>
      </c>
      <c r="F713" s="235" t="s">
        <v>288</v>
      </c>
      <c r="G713" s="283">
        <v>43115</v>
      </c>
      <c r="H713" s="237">
        <v>43713</v>
      </c>
      <c r="P713" s="246">
        <f t="shared" si="178"/>
        <v>0</v>
      </c>
      <c r="Q713" s="246">
        <f t="shared" si="179"/>
        <v>0</v>
      </c>
      <c r="R713" s="210">
        <v>118</v>
      </c>
      <c r="S713" s="220">
        <f t="shared" si="180"/>
        <v>83</v>
      </c>
      <c r="T713" s="113">
        <f t="shared" si="181"/>
        <v>0</v>
      </c>
      <c r="U713" s="113">
        <f t="shared" si="182"/>
        <v>0</v>
      </c>
      <c r="V713" s="113">
        <f t="shared" si="183"/>
        <v>0</v>
      </c>
      <c r="W713" s="113">
        <f t="shared" si="184"/>
        <v>0</v>
      </c>
      <c r="X713" s="118">
        <v>2018</v>
      </c>
      <c r="Y713" s="18" t="s">
        <v>84</v>
      </c>
    </row>
    <row r="714" ht="15.75" customHeight="1" spans="1:25">
      <c r="A714" s="234">
        <v>8989</v>
      </c>
      <c r="B714" s="208" t="s">
        <v>972</v>
      </c>
      <c r="C714" s="207" t="s">
        <v>34</v>
      </c>
      <c r="D714" s="209" t="s">
        <v>488</v>
      </c>
      <c r="E714" s="210" t="s">
        <v>30</v>
      </c>
      <c r="F714" s="235" t="s">
        <v>288</v>
      </c>
      <c r="G714" s="283">
        <v>43202</v>
      </c>
      <c r="H714" s="237">
        <v>43713</v>
      </c>
      <c r="P714" s="246">
        <f t="shared" si="178"/>
        <v>0</v>
      </c>
      <c r="Q714" s="246">
        <f t="shared" si="179"/>
        <v>0</v>
      </c>
      <c r="R714" s="210">
        <v>118</v>
      </c>
      <c r="S714" s="220">
        <f t="shared" si="180"/>
        <v>83</v>
      </c>
      <c r="T714" s="113">
        <f t="shared" si="181"/>
        <v>0</v>
      </c>
      <c r="U714" s="113">
        <f t="shared" si="182"/>
        <v>0</v>
      </c>
      <c r="V714" s="113">
        <f t="shared" si="183"/>
        <v>0</v>
      </c>
      <c r="W714" s="113">
        <f t="shared" si="184"/>
        <v>0</v>
      </c>
      <c r="X714" s="118">
        <v>2018</v>
      </c>
      <c r="Y714" s="18" t="s">
        <v>84</v>
      </c>
    </row>
    <row r="715" ht="15.75" customHeight="1" spans="1:25">
      <c r="A715" s="234">
        <v>8994</v>
      </c>
      <c r="B715" s="208" t="s">
        <v>973</v>
      </c>
      <c r="C715" s="207" t="s">
        <v>34</v>
      </c>
      <c r="D715" s="209" t="s">
        <v>488</v>
      </c>
      <c r="E715" s="210" t="s">
        <v>30</v>
      </c>
      <c r="F715" s="235" t="s">
        <v>288</v>
      </c>
      <c r="G715" s="283">
        <v>43252</v>
      </c>
      <c r="H715" s="237">
        <v>43713</v>
      </c>
      <c r="P715" s="246">
        <f t="shared" si="178"/>
        <v>0</v>
      </c>
      <c r="Q715" s="246">
        <f t="shared" si="179"/>
        <v>0</v>
      </c>
      <c r="R715" s="210">
        <v>118</v>
      </c>
      <c r="S715" s="220">
        <f t="shared" si="180"/>
        <v>83</v>
      </c>
      <c r="T715" s="113">
        <f t="shared" si="181"/>
        <v>0</v>
      </c>
      <c r="U715" s="113">
        <f t="shared" si="182"/>
        <v>0</v>
      </c>
      <c r="V715" s="113">
        <f t="shared" si="183"/>
        <v>0</v>
      </c>
      <c r="W715" s="113">
        <f t="shared" si="184"/>
        <v>0</v>
      </c>
      <c r="X715" s="118">
        <v>2018</v>
      </c>
      <c r="Y715" s="18" t="s">
        <v>84</v>
      </c>
    </row>
    <row r="716" ht="15.75" customHeight="1" spans="1:25">
      <c r="A716" s="234">
        <v>8995</v>
      </c>
      <c r="B716" s="208" t="s">
        <v>974</v>
      </c>
      <c r="C716" s="207" t="s">
        <v>34</v>
      </c>
      <c r="D716" s="209" t="s">
        <v>488</v>
      </c>
      <c r="E716" s="210" t="s">
        <v>30</v>
      </c>
      <c r="F716" s="235" t="s">
        <v>288</v>
      </c>
      <c r="G716" s="283">
        <v>42842</v>
      </c>
      <c r="H716" s="237">
        <v>43713</v>
      </c>
      <c r="P716" s="246">
        <f t="shared" si="178"/>
        <v>0</v>
      </c>
      <c r="Q716" s="246">
        <f t="shared" si="179"/>
        <v>0</v>
      </c>
      <c r="R716" s="210">
        <v>118</v>
      </c>
      <c r="S716" s="220">
        <f t="shared" si="180"/>
        <v>83</v>
      </c>
      <c r="T716" s="113">
        <f t="shared" si="181"/>
        <v>0</v>
      </c>
      <c r="U716" s="113">
        <f t="shared" si="182"/>
        <v>0</v>
      </c>
      <c r="V716" s="113">
        <f t="shared" si="183"/>
        <v>0</v>
      </c>
      <c r="W716" s="113">
        <f t="shared" si="184"/>
        <v>0</v>
      </c>
      <c r="X716" s="118">
        <v>2017</v>
      </c>
      <c r="Y716" s="18" t="s">
        <v>83</v>
      </c>
    </row>
    <row r="717" ht="15.75" customHeight="1" spans="1:25">
      <c r="A717" s="234">
        <v>8996</v>
      </c>
      <c r="B717" s="208" t="s">
        <v>975</v>
      </c>
      <c r="C717" s="207" t="s">
        <v>34</v>
      </c>
      <c r="D717" s="209" t="s">
        <v>488</v>
      </c>
      <c r="E717" s="210" t="s">
        <v>30</v>
      </c>
      <c r="F717" s="235" t="s">
        <v>291</v>
      </c>
      <c r="G717" s="283">
        <v>40035</v>
      </c>
      <c r="H717" s="237">
        <v>43713</v>
      </c>
      <c r="P717" s="246">
        <f t="shared" si="178"/>
        <v>0</v>
      </c>
      <c r="Q717" s="246">
        <f t="shared" si="179"/>
        <v>0</v>
      </c>
      <c r="R717" s="210">
        <v>118</v>
      </c>
      <c r="S717" s="220">
        <f t="shared" si="180"/>
        <v>83</v>
      </c>
      <c r="T717" s="113">
        <f t="shared" si="181"/>
        <v>0</v>
      </c>
      <c r="U717" s="113">
        <f t="shared" si="182"/>
        <v>0</v>
      </c>
      <c r="V717" s="113">
        <f t="shared" si="183"/>
        <v>0</v>
      </c>
      <c r="W717" s="113">
        <f t="shared" si="184"/>
        <v>0</v>
      </c>
      <c r="X717" s="118">
        <v>2009</v>
      </c>
      <c r="Y717" s="18" t="s">
        <v>66</v>
      </c>
    </row>
    <row r="718" ht="15.75" customHeight="1" spans="1:25">
      <c r="A718" s="234">
        <v>9001</v>
      </c>
      <c r="B718" s="208" t="s">
        <v>976</v>
      </c>
      <c r="C718" s="207" t="s">
        <v>34</v>
      </c>
      <c r="D718" s="209" t="s">
        <v>488</v>
      </c>
      <c r="E718" s="210" t="s">
        <v>30</v>
      </c>
      <c r="F718" s="235" t="s">
        <v>291</v>
      </c>
      <c r="G718" s="283">
        <v>41123</v>
      </c>
      <c r="H718" s="237">
        <v>43713</v>
      </c>
      <c r="P718" s="246">
        <f t="shared" si="178"/>
        <v>0</v>
      </c>
      <c r="Q718" s="246">
        <f t="shared" si="179"/>
        <v>0</v>
      </c>
      <c r="R718" s="210">
        <v>118</v>
      </c>
      <c r="S718" s="220">
        <f t="shared" si="180"/>
        <v>83</v>
      </c>
      <c r="T718" s="113">
        <f t="shared" si="181"/>
        <v>0</v>
      </c>
      <c r="U718" s="113">
        <f t="shared" si="182"/>
        <v>0</v>
      </c>
      <c r="V718" s="113">
        <f t="shared" si="183"/>
        <v>0</v>
      </c>
      <c r="W718" s="113">
        <f t="shared" si="184"/>
        <v>0</v>
      </c>
      <c r="X718" s="118">
        <v>2012</v>
      </c>
      <c r="Y718" s="18" t="s">
        <v>66</v>
      </c>
    </row>
    <row r="719" ht="15.75" customHeight="1" spans="1:25">
      <c r="A719" s="234">
        <v>9002</v>
      </c>
      <c r="B719" s="208" t="s">
        <v>977</v>
      </c>
      <c r="C719" s="207" t="s">
        <v>34</v>
      </c>
      <c r="D719" s="209" t="s">
        <v>488</v>
      </c>
      <c r="E719" s="210" t="s">
        <v>30</v>
      </c>
      <c r="F719" s="235" t="s">
        <v>288</v>
      </c>
      <c r="G719" s="283">
        <v>42257</v>
      </c>
      <c r="H719" s="237">
        <v>43713</v>
      </c>
      <c r="P719" s="246">
        <f t="shared" si="178"/>
        <v>0</v>
      </c>
      <c r="Q719" s="246">
        <f t="shared" si="179"/>
        <v>0</v>
      </c>
      <c r="R719" s="210">
        <v>118</v>
      </c>
      <c r="S719" s="220">
        <f t="shared" si="180"/>
        <v>83</v>
      </c>
      <c r="T719" s="113">
        <f t="shared" si="181"/>
        <v>0</v>
      </c>
      <c r="U719" s="113">
        <f t="shared" si="182"/>
        <v>0</v>
      </c>
      <c r="V719" s="113">
        <f t="shared" si="183"/>
        <v>0</v>
      </c>
      <c r="W719" s="113">
        <f t="shared" si="184"/>
        <v>0</v>
      </c>
      <c r="X719" s="118">
        <v>2015</v>
      </c>
      <c r="Y719" s="18" t="s">
        <v>66</v>
      </c>
    </row>
    <row r="720" ht="15.75" customHeight="1" spans="1:25">
      <c r="A720" s="234">
        <v>9003</v>
      </c>
      <c r="B720" s="208" t="s">
        <v>978</v>
      </c>
      <c r="C720" s="207" t="s">
        <v>34</v>
      </c>
      <c r="D720" s="209" t="s">
        <v>488</v>
      </c>
      <c r="E720" s="210" t="s">
        <v>30</v>
      </c>
      <c r="F720" s="235" t="s">
        <v>291</v>
      </c>
      <c r="G720" s="283">
        <v>40848</v>
      </c>
      <c r="H720" s="237">
        <v>43713</v>
      </c>
      <c r="P720" s="246">
        <f t="shared" si="178"/>
        <v>0</v>
      </c>
      <c r="Q720" s="246">
        <f t="shared" si="179"/>
        <v>0</v>
      </c>
      <c r="R720" s="210">
        <v>118</v>
      </c>
      <c r="S720" s="220">
        <f t="shared" si="180"/>
        <v>83</v>
      </c>
      <c r="T720" s="113">
        <f t="shared" si="181"/>
        <v>0</v>
      </c>
      <c r="U720" s="113">
        <f t="shared" si="182"/>
        <v>0</v>
      </c>
      <c r="V720" s="113">
        <f t="shared" si="183"/>
        <v>0</v>
      </c>
      <c r="W720" s="113">
        <f t="shared" si="184"/>
        <v>0</v>
      </c>
      <c r="X720" s="118">
        <v>2011</v>
      </c>
      <c r="Y720" s="18" t="s">
        <v>66</v>
      </c>
    </row>
    <row r="721" ht="15.75" customHeight="1" spans="1:25">
      <c r="A721" s="234">
        <v>9007</v>
      </c>
      <c r="B721" s="208" t="s">
        <v>979</v>
      </c>
      <c r="C721" s="207" t="s">
        <v>34</v>
      </c>
      <c r="D721" s="209" t="s">
        <v>488</v>
      </c>
      <c r="E721" s="210" t="s">
        <v>30</v>
      </c>
      <c r="F721" s="235" t="s">
        <v>291</v>
      </c>
      <c r="G721" s="283">
        <v>42461</v>
      </c>
      <c r="H721" s="237">
        <v>43713</v>
      </c>
      <c r="P721" s="246">
        <f t="shared" si="178"/>
        <v>0</v>
      </c>
      <c r="Q721" s="246">
        <f t="shared" si="179"/>
        <v>0</v>
      </c>
      <c r="R721" s="210">
        <v>118</v>
      </c>
      <c r="S721" s="220">
        <f t="shared" si="180"/>
        <v>83</v>
      </c>
      <c r="T721" s="113">
        <f t="shared" si="181"/>
        <v>0</v>
      </c>
      <c r="U721" s="113">
        <f t="shared" si="182"/>
        <v>0</v>
      </c>
      <c r="V721" s="113">
        <f t="shared" si="183"/>
        <v>0</v>
      </c>
      <c r="W721" s="113">
        <f t="shared" si="184"/>
        <v>0</v>
      </c>
      <c r="X721" s="118">
        <v>2016</v>
      </c>
      <c r="Y721" s="18" t="s">
        <v>82</v>
      </c>
    </row>
    <row r="722" ht="15.75" customHeight="1" spans="1:25">
      <c r="A722" s="234">
        <v>9008</v>
      </c>
      <c r="B722" s="208" t="s">
        <v>980</v>
      </c>
      <c r="C722" s="207" t="s">
        <v>34</v>
      </c>
      <c r="D722" s="209" t="s">
        <v>488</v>
      </c>
      <c r="E722" s="210" t="s">
        <v>30</v>
      </c>
      <c r="F722" s="235" t="s">
        <v>291</v>
      </c>
      <c r="G722" s="283">
        <v>42461</v>
      </c>
      <c r="H722" s="237">
        <v>43713</v>
      </c>
      <c r="P722" s="246">
        <f t="shared" si="178"/>
        <v>0</v>
      </c>
      <c r="Q722" s="246">
        <f t="shared" si="179"/>
        <v>0</v>
      </c>
      <c r="R722" s="210">
        <v>118</v>
      </c>
      <c r="S722" s="220">
        <f t="shared" si="180"/>
        <v>83</v>
      </c>
      <c r="T722" s="113">
        <f t="shared" si="181"/>
        <v>0</v>
      </c>
      <c r="U722" s="113">
        <f t="shared" si="182"/>
        <v>0</v>
      </c>
      <c r="V722" s="113">
        <f t="shared" si="183"/>
        <v>0</v>
      </c>
      <c r="W722" s="113">
        <f t="shared" si="184"/>
        <v>0</v>
      </c>
      <c r="X722" s="118">
        <v>2016</v>
      </c>
      <c r="Y722" s="18" t="s">
        <v>82</v>
      </c>
    </row>
    <row r="723" ht="15.75" customHeight="1" spans="1:25">
      <c r="A723" s="234">
        <v>9009</v>
      </c>
      <c r="B723" s="208" t="s">
        <v>981</v>
      </c>
      <c r="C723" s="207" t="s">
        <v>34</v>
      </c>
      <c r="D723" s="209" t="s">
        <v>488</v>
      </c>
      <c r="E723" s="210" t="s">
        <v>30</v>
      </c>
      <c r="F723" s="235" t="s">
        <v>291</v>
      </c>
      <c r="G723" s="283">
        <v>42461</v>
      </c>
      <c r="H723" s="237">
        <v>43713</v>
      </c>
      <c r="P723" s="246">
        <f t="shared" si="178"/>
        <v>0</v>
      </c>
      <c r="Q723" s="246">
        <f t="shared" si="179"/>
        <v>0</v>
      </c>
      <c r="R723" s="210">
        <v>118</v>
      </c>
      <c r="S723" s="220">
        <f t="shared" si="180"/>
        <v>83</v>
      </c>
      <c r="T723" s="113">
        <f t="shared" si="181"/>
        <v>0</v>
      </c>
      <c r="U723" s="113">
        <f t="shared" si="182"/>
        <v>0</v>
      </c>
      <c r="V723" s="113">
        <f t="shared" si="183"/>
        <v>0</v>
      </c>
      <c r="W723" s="113">
        <f t="shared" si="184"/>
        <v>0</v>
      </c>
      <c r="X723" s="118">
        <v>2016</v>
      </c>
      <c r="Y723" s="18" t="s">
        <v>82</v>
      </c>
    </row>
    <row r="724" ht="15.75" customHeight="1" spans="1:25">
      <c r="A724" s="234">
        <v>9010</v>
      </c>
      <c r="B724" s="208" t="s">
        <v>982</v>
      </c>
      <c r="C724" s="207" t="s">
        <v>34</v>
      </c>
      <c r="D724" s="209" t="s">
        <v>488</v>
      </c>
      <c r="E724" s="210" t="s">
        <v>30</v>
      </c>
      <c r="F724" s="235" t="s">
        <v>291</v>
      </c>
      <c r="G724" s="283">
        <v>42461</v>
      </c>
      <c r="H724" s="237">
        <v>43713</v>
      </c>
      <c r="P724" s="246">
        <f t="shared" si="178"/>
        <v>0</v>
      </c>
      <c r="Q724" s="246">
        <f t="shared" si="179"/>
        <v>0</v>
      </c>
      <c r="R724" s="210">
        <v>118</v>
      </c>
      <c r="S724" s="220">
        <f t="shared" si="180"/>
        <v>83</v>
      </c>
      <c r="T724" s="113">
        <f t="shared" si="181"/>
        <v>0</v>
      </c>
      <c r="U724" s="113">
        <f t="shared" si="182"/>
        <v>0</v>
      </c>
      <c r="V724" s="113">
        <f t="shared" si="183"/>
        <v>0</v>
      </c>
      <c r="W724" s="113">
        <f t="shared" si="184"/>
        <v>0</v>
      </c>
      <c r="X724" s="118">
        <v>2016</v>
      </c>
      <c r="Y724" s="18" t="s">
        <v>82</v>
      </c>
    </row>
    <row r="725" ht="15.75" customHeight="1" spans="1:25">
      <c r="A725" s="234">
        <v>9011</v>
      </c>
      <c r="B725" s="208" t="s">
        <v>983</v>
      </c>
      <c r="C725" s="207" t="s">
        <v>34</v>
      </c>
      <c r="D725" s="209" t="s">
        <v>488</v>
      </c>
      <c r="E725" s="210" t="s">
        <v>30</v>
      </c>
      <c r="F725" s="235" t="s">
        <v>291</v>
      </c>
      <c r="G725" s="283">
        <v>42461</v>
      </c>
      <c r="H725" s="237">
        <v>43713</v>
      </c>
      <c r="P725" s="246">
        <f t="shared" si="178"/>
        <v>0</v>
      </c>
      <c r="Q725" s="246">
        <f t="shared" si="179"/>
        <v>0</v>
      </c>
      <c r="R725" s="210">
        <v>118</v>
      </c>
      <c r="S725" s="220">
        <f t="shared" si="180"/>
        <v>83</v>
      </c>
      <c r="T725" s="113">
        <f t="shared" si="181"/>
        <v>0</v>
      </c>
      <c r="U725" s="113">
        <f t="shared" si="182"/>
        <v>0</v>
      </c>
      <c r="V725" s="113">
        <f t="shared" si="183"/>
        <v>0</v>
      </c>
      <c r="W725" s="113">
        <f t="shared" si="184"/>
        <v>0</v>
      </c>
      <c r="X725" s="118">
        <v>2016</v>
      </c>
      <c r="Y725" s="18" t="s">
        <v>82</v>
      </c>
    </row>
    <row r="726" ht="15.75" customHeight="1" spans="1:25">
      <c r="A726" s="234">
        <v>9013</v>
      </c>
      <c r="B726" s="208" t="s">
        <v>984</v>
      </c>
      <c r="C726" s="207" t="s">
        <v>34</v>
      </c>
      <c r="D726" s="209" t="s">
        <v>488</v>
      </c>
      <c r="E726" s="210" t="s">
        <v>30</v>
      </c>
      <c r="F726" s="235" t="s">
        <v>291</v>
      </c>
      <c r="G726" s="283">
        <v>42461</v>
      </c>
      <c r="H726" s="237">
        <v>43713</v>
      </c>
      <c r="P726" s="246">
        <f t="shared" si="178"/>
        <v>0</v>
      </c>
      <c r="Q726" s="246">
        <f t="shared" si="179"/>
        <v>0</v>
      </c>
      <c r="R726" s="210">
        <v>118</v>
      </c>
      <c r="S726" s="220">
        <f t="shared" si="180"/>
        <v>83</v>
      </c>
      <c r="T726" s="113">
        <f t="shared" si="181"/>
        <v>0</v>
      </c>
      <c r="U726" s="113">
        <f t="shared" si="182"/>
        <v>0</v>
      </c>
      <c r="V726" s="113">
        <f t="shared" si="183"/>
        <v>0</v>
      </c>
      <c r="W726" s="113">
        <f t="shared" si="184"/>
        <v>0</v>
      </c>
      <c r="X726" s="118">
        <v>2016</v>
      </c>
      <c r="Y726" s="18" t="s">
        <v>82</v>
      </c>
    </row>
    <row r="727" ht="15.75" customHeight="1" spans="1:25">
      <c r="A727" s="234">
        <v>9015</v>
      </c>
      <c r="B727" s="208" t="s">
        <v>985</v>
      </c>
      <c r="C727" s="207" t="s">
        <v>34</v>
      </c>
      <c r="D727" s="209" t="s">
        <v>488</v>
      </c>
      <c r="E727" s="210" t="s">
        <v>30</v>
      </c>
      <c r="F727" s="235" t="s">
        <v>285</v>
      </c>
      <c r="G727" s="283">
        <v>42582</v>
      </c>
      <c r="H727" s="237">
        <v>43713</v>
      </c>
      <c r="P727" s="246">
        <f t="shared" si="178"/>
        <v>0</v>
      </c>
      <c r="Q727" s="246">
        <f t="shared" si="179"/>
        <v>0</v>
      </c>
      <c r="R727" s="210">
        <v>118</v>
      </c>
      <c r="S727" s="220">
        <f t="shared" si="180"/>
        <v>83</v>
      </c>
      <c r="T727" s="113">
        <f t="shared" si="181"/>
        <v>0</v>
      </c>
      <c r="U727" s="113">
        <f t="shared" si="182"/>
        <v>0</v>
      </c>
      <c r="V727" s="113">
        <f t="shared" si="183"/>
        <v>0</v>
      </c>
      <c r="W727" s="113">
        <f t="shared" si="184"/>
        <v>0</v>
      </c>
      <c r="X727" s="118">
        <v>2016</v>
      </c>
      <c r="Y727" s="18" t="s">
        <v>82</v>
      </c>
    </row>
    <row r="728" ht="15.75" customHeight="1" spans="1:25">
      <c r="A728" s="234">
        <v>9016</v>
      </c>
      <c r="B728" s="208" t="s">
        <v>986</v>
      </c>
      <c r="C728" s="207" t="s">
        <v>34</v>
      </c>
      <c r="D728" s="209" t="s">
        <v>488</v>
      </c>
      <c r="E728" s="210" t="s">
        <v>30</v>
      </c>
      <c r="F728" s="235" t="s">
        <v>285</v>
      </c>
      <c r="G728" s="283">
        <v>42537</v>
      </c>
      <c r="H728" s="237">
        <v>43713</v>
      </c>
      <c r="P728" s="246">
        <f t="shared" si="178"/>
        <v>0</v>
      </c>
      <c r="Q728" s="246">
        <f t="shared" si="179"/>
        <v>0</v>
      </c>
      <c r="R728" s="210">
        <v>118</v>
      </c>
      <c r="S728" s="220">
        <f t="shared" si="180"/>
        <v>83</v>
      </c>
      <c r="T728" s="113">
        <f t="shared" si="181"/>
        <v>0</v>
      </c>
      <c r="U728" s="113">
        <f t="shared" si="182"/>
        <v>0</v>
      </c>
      <c r="V728" s="113">
        <f t="shared" si="183"/>
        <v>0</v>
      </c>
      <c r="W728" s="113">
        <f t="shared" si="184"/>
        <v>0</v>
      </c>
      <c r="X728" s="118">
        <v>2016</v>
      </c>
      <c r="Y728" s="18" t="s">
        <v>82</v>
      </c>
    </row>
    <row r="729" ht="15.75" customHeight="1" spans="1:25">
      <c r="A729" s="234">
        <v>9017</v>
      </c>
      <c r="B729" s="208" t="s">
        <v>987</v>
      </c>
      <c r="C729" s="207" t="s">
        <v>34</v>
      </c>
      <c r="D729" s="209" t="s">
        <v>488</v>
      </c>
      <c r="E729" s="210" t="s">
        <v>30</v>
      </c>
      <c r="F729" s="235" t="s">
        <v>285</v>
      </c>
      <c r="G729" s="283">
        <v>42491</v>
      </c>
      <c r="H729" s="237">
        <v>43713</v>
      </c>
      <c r="P729" s="246">
        <f t="shared" si="178"/>
        <v>0</v>
      </c>
      <c r="Q729" s="246">
        <f t="shared" si="179"/>
        <v>0</v>
      </c>
      <c r="R729" s="210">
        <v>118</v>
      </c>
      <c r="S729" s="220">
        <f t="shared" si="180"/>
        <v>83</v>
      </c>
      <c r="T729" s="113">
        <f t="shared" si="181"/>
        <v>0</v>
      </c>
      <c r="U729" s="113">
        <f t="shared" si="182"/>
        <v>0</v>
      </c>
      <c r="V729" s="113">
        <f t="shared" si="183"/>
        <v>0</v>
      </c>
      <c r="W729" s="113">
        <f t="shared" si="184"/>
        <v>0</v>
      </c>
      <c r="X729" s="118">
        <v>2016</v>
      </c>
      <c r="Y729" s="18" t="s">
        <v>82</v>
      </c>
    </row>
    <row r="730" ht="15.75" customHeight="1" spans="1:25">
      <c r="A730" s="234">
        <v>9018</v>
      </c>
      <c r="B730" s="208" t="s">
        <v>988</v>
      </c>
      <c r="C730" s="207" t="s">
        <v>34</v>
      </c>
      <c r="D730" s="209" t="s">
        <v>488</v>
      </c>
      <c r="E730" s="210" t="s">
        <v>30</v>
      </c>
      <c r="F730" s="235" t="s">
        <v>285</v>
      </c>
      <c r="G730" s="283">
        <v>42521</v>
      </c>
      <c r="H730" s="237">
        <v>43713</v>
      </c>
      <c r="P730" s="246">
        <f t="shared" si="178"/>
        <v>0</v>
      </c>
      <c r="Q730" s="246">
        <f t="shared" si="179"/>
        <v>0</v>
      </c>
      <c r="R730" s="210">
        <v>118</v>
      </c>
      <c r="S730" s="220">
        <f t="shared" si="180"/>
        <v>83</v>
      </c>
      <c r="T730" s="113">
        <f t="shared" si="181"/>
        <v>0</v>
      </c>
      <c r="U730" s="113">
        <f t="shared" si="182"/>
        <v>0</v>
      </c>
      <c r="V730" s="113">
        <f t="shared" si="183"/>
        <v>0</v>
      </c>
      <c r="W730" s="113">
        <f t="shared" si="184"/>
        <v>0</v>
      </c>
      <c r="X730" s="118">
        <v>2016</v>
      </c>
      <c r="Y730" s="18" t="s">
        <v>82</v>
      </c>
    </row>
    <row r="731" ht="15.75" customHeight="1" spans="1:25">
      <c r="A731" s="234">
        <v>9019</v>
      </c>
      <c r="B731" s="208" t="s">
        <v>989</v>
      </c>
      <c r="C731" s="207" t="s">
        <v>34</v>
      </c>
      <c r="D731" s="209" t="s">
        <v>488</v>
      </c>
      <c r="E731" s="210" t="s">
        <v>30</v>
      </c>
      <c r="F731" s="235" t="s">
        <v>285</v>
      </c>
      <c r="G731" s="283">
        <v>42536</v>
      </c>
      <c r="H731" s="237">
        <v>43713</v>
      </c>
      <c r="P731" s="246">
        <f t="shared" si="178"/>
        <v>0</v>
      </c>
      <c r="Q731" s="246">
        <f t="shared" si="179"/>
        <v>0</v>
      </c>
      <c r="R731" s="210">
        <v>118</v>
      </c>
      <c r="S731" s="220">
        <f t="shared" si="180"/>
        <v>83</v>
      </c>
      <c r="T731" s="113">
        <f t="shared" si="181"/>
        <v>0</v>
      </c>
      <c r="U731" s="113">
        <f t="shared" si="182"/>
        <v>0</v>
      </c>
      <c r="V731" s="113">
        <f t="shared" si="183"/>
        <v>0</v>
      </c>
      <c r="W731" s="113">
        <f t="shared" si="184"/>
        <v>0</v>
      </c>
      <c r="X731" s="118">
        <v>2016</v>
      </c>
      <c r="Y731" s="18" t="s">
        <v>82</v>
      </c>
    </row>
    <row r="732" ht="15.75" customHeight="1" spans="1:25">
      <c r="A732" s="234">
        <v>9021</v>
      </c>
      <c r="B732" s="208" t="s">
        <v>990</v>
      </c>
      <c r="C732" s="207" t="s">
        <v>34</v>
      </c>
      <c r="D732" s="209" t="s">
        <v>488</v>
      </c>
      <c r="E732" s="210" t="s">
        <v>30</v>
      </c>
      <c r="F732" s="235" t="s">
        <v>291</v>
      </c>
      <c r="G732" s="283">
        <v>42682</v>
      </c>
      <c r="H732" s="237">
        <v>43713</v>
      </c>
      <c r="P732" s="246">
        <f t="shared" si="178"/>
        <v>0</v>
      </c>
      <c r="Q732" s="246">
        <f t="shared" si="179"/>
        <v>0</v>
      </c>
      <c r="R732" s="210">
        <v>118</v>
      </c>
      <c r="S732" s="220">
        <f t="shared" si="180"/>
        <v>83</v>
      </c>
      <c r="T732" s="113">
        <f t="shared" si="181"/>
        <v>0</v>
      </c>
      <c r="U732" s="113">
        <f t="shared" si="182"/>
        <v>0</v>
      </c>
      <c r="V732" s="113">
        <f t="shared" si="183"/>
        <v>0</v>
      </c>
      <c r="W732" s="113">
        <f t="shared" si="184"/>
        <v>0</v>
      </c>
      <c r="X732" s="118">
        <v>2016</v>
      </c>
      <c r="Y732" s="18" t="s">
        <v>82</v>
      </c>
    </row>
    <row r="733" ht="15.75" customHeight="1" spans="1:25">
      <c r="A733" s="234">
        <v>9023</v>
      </c>
      <c r="B733" s="208" t="s">
        <v>991</v>
      </c>
      <c r="C733" s="207" t="s">
        <v>34</v>
      </c>
      <c r="D733" s="209" t="s">
        <v>488</v>
      </c>
      <c r="E733" s="210" t="s">
        <v>30</v>
      </c>
      <c r="F733" s="235" t="s">
        <v>291</v>
      </c>
      <c r="G733" s="283">
        <v>42719</v>
      </c>
      <c r="H733" s="237">
        <v>43713</v>
      </c>
      <c r="P733" s="246">
        <f t="shared" si="178"/>
        <v>0</v>
      </c>
      <c r="Q733" s="246">
        <f t="shared" si="179"/>
        <v>0</v>
      </c>
      <c r="R733" s="210">
        <v>118</v>
      </c>
      <c r="S733" s="220">
        <f t="shared" si="180"/>
        <v>83</v>
      </c>
      <c r="T733" s="113">
        <f t="shared" si="181"/>
        <v>0</v>
      </c>
      <c r="U733" s="113">
        <f t="shared" si="182"/>
        <v>0</v>
      </c>
      <c r="V733" s="113">
        <f t="shared" si="183"/>
        <v>0</v>
      </c>
      <c r="W733" s="113">
        <f t="shared" si="184"/>
        <v>0</v>
      </c>
      <c r="X733" s="118">
        <v>2016</v>
      </c>
      <c r="Y733" s="18" t="s">
        <v>82</v>
      </c>
    </row>
    <row r="734" ht="15.75" customHeight="1" spans="1:25">
      <c r="A734" s="234">
        <v>9024</v>
      </c>
      <c r="B734" s="208" t="s">
        <v>992</v>
      </c>
      <c r="C734" s="207" t="s">
        <v>34</v>
      </c>
      <c r="D734" s="209" t="s">
        <v>488</v>
      </c>
      <c r="E734" s="210" t="s">
        <v>30</v>
      </c>
      <c r="F734" s="235" t="s">
        <v>285</v>
      </c>
      <c r="G734" s="283">
        <v>42809</v>
      </c>
      <c r="H734" s="237">
        <v>43713</v>
      </c>
      <c r="P734" s="246">
        <f t="shared" si="178"/>
        <v>0</v>
      </c>
      <c r="Q734" s="246">
        <f t="shared" si="179"/>
        <v>0</v>
      </c>
      <c r="R734" s="210">
        <v>118</v>
      </c>
      <c r="S734" s="220">
        <f t="shared" si="180"/>
        <v>83</v>
      </c>
      <c r="T734" s="113">
        <f t="shared" si="181"/>
        <v>0</v>
      </c>
      <c r="U734" s="113">
        <f t="shared" si="182"/>
        <v>0</v>
      </c>
      <c r="V734" s="113">
        <f t="shared" si="183"/>
        <v>0</v>
      </c>
      <c r="W734" s="113">
        <f t="shared" si="184"/>
        <v>0</v>
      </c>
      <c r="X734" s="118">
        <v>2017</v>
      </c>
      <c r="Y734" s="18" t="s">
        <v>83</v>
      </c>
    </row>
    <row r="735" ht="15.75" customHeight="1" spans="1:25">
      <c r="A735" s="234">
        <v>9025</v>
      </c>
      <c r="B735" s="208" t="s">
        <v>993</v>
      </c>
      <c r="C735" s="207" t="s">
        <v>34</v>
      </c>
      <c r="D735" s="209" t="s">
        <v>488</v>
      </c>
      <c r="E735" s="210" t="s">
        <v>30</v>
      </c>
      <c r="F735" s="235" t="s">
        <v>285</v>
      </c>
      <c r="G735" s="283">
        <v>42818</v>
      </c>
      <c r="H735" s="237">
        <v>43713</v>
      </c>
      <c r="P735" s="246">
        <f t="shared" si="178"/>
        <v>0</v>
      </c>
      <c r="Q735" s="246">
        <f t="shared" si="179"/>
        <v>0</v>
      </c>
      <c r="R735" s="210">
        <v>118</v>
      </c>
      <c r="S735" s="220">
        <f t="shared" si="180"/>
        <v>83</v>
      </c>
      <c r="T735" s="113">
        <f t="shared" si="181"/>
        <v>0</v>
      </c>
      <c r="U735" s="113">
        <f t="shared" si="182"/>
        <v>0</v>
      </c>
      <c r="V735" s="113">
        <f t="shared" si="183"/>
        <v>0</v>
      </c>
      <c r="W735" s="113">
        <f t="shared" si="184"/>
        <v>0</v>
      </c>
      <c r="X735" s="118">
        <v>2017</v>
      </c>
      <c r="Y735" s="18" t="s">
        <v>83</v>
      </c>
    </row>
    <row r="736" ht="15.75" customHeight="1" spans="1:25">
      <c r="A736" s="234">
        <v>9026</v>
      </c>
      <c r="B736" s="208" t="s">
        <v>994</v>
      </c>
      <c r="C736" s="207" t="s">
        <v>34</v>
      </c>
      <c r="D736" s="209" t="s">
        <v>488</v>
      </c>
      <c r="E736" s="210" t="s">
        <v>30</v>
      </c>
      <c r="F736" s="235" t="s">
        <v>285</v>
      </c>
      <c r="G736" s="283">
        <v>42819</v>
      </c>
      <c r="H736" s="237">
        <v>43713</v>
      </c>
      <c r="P736" s="246">
        <f t="shared" si="178"/>
        <v>0</v>
      </c>
      <c r="Q736" s="246">
        <f t="shared" si="179"/>
        <v>0</v>
      </c>
      <c r="R736" s="210">
        <v>118</v>
      </c>
      <c r="S736" s="220">
        <f t="shared" si="180"/>
        <v>83</v>
      </c>
      <c r="T736" s="113">
        <f t="shared" si="181"/>
        <v>0</v>
      </c>
      <c r="U736" s="113">
        <f t="shared" si="182"/>
        <v>0</v>
      </c>
      <c r="V736" s="113">
        <f t="shared" si="183"/>
        <v>0</v>
      </c>
      <c r="W736" s="113">
        <f t="shared" si="184"/>
        <v>0</v>
      </c>
      <c r="X736" s="118">
        <v>2017</v>
      </c>
      <c r="Y736" s="18" t="s">
        <v>83</v>
      </c>
    </row>
    <row r="737" ht="15.75" customHeight="1" spans="1:25">
      <c r="A737" s="234">
        <v>9029</v>
      </c>
      <c r="B737" s="208" t="s">
        <v>995</v>
      </c>
      <c r="C737" s="207" t="s">
        <v>34</v>
      </c>
      <c r="D737" s="209" t="s">
        <v>488</v>
      </c>
      <c r="E737" s="210" t="s">
        <v>30</v>
      </c>
      <c r="F737" s="235" t="s">
        <v>291</v>
      </c>
      <c r="G737" s="283">
        <v>41663</v>
      </c>
      <c r="H737" s="237">
        <v>43713</v>
      </c>
      <c r="P737" s="246">
        <f t="shared" si="178"/>
        <v>0</v>
      </c>
      <c r="Q737" s="246">
        <f t="shared" si="179"/>
        <v>0</v>
      </c>
      <c r="R737" s="210">
        <v>118</v>
      </c>
      <c r="S737" s="220">
        <f t="shared" si="180"/>
        <v>83</v>
      </c>
      <c r="T737" s="113">
        <f t="shared" si="181"/>
        <v>0</v>
      </c>
      <c r="U737" s="113">
        <f t="shared" si="182"/>
        <v>0</v>
      </c>
      <c r="V737" s="113">
        <f t="shared" si="183"/>
        <v>0</v>
      </c>
      <c r="W737" s="113">
        <f t="shared" si="184"/>
        <v>0</v>
      </c>
      <c r="X737" s="118">
        <v>2014</v>
      </c>
      <c r="Y737" s="18" t="s">
        <v>66</v>
      </c>
    </row>
    <row r="738" ht="15.75" customHeight="1" spans="1:25">
      <c r="A738" s="234">
        <v>9033</v>
      </c>
      <c r="B738" s="208" t="s">
        <v>996</v>
      </c>
      <c r="C738" s="207" t="s">
        <v>34</v>
      </c>
      <c r="D738" s="209" t="s">
        <v>488</v>
      </c>
      <c r="E738" s="210" t="s">
        <v>30</v>
      </c>
      <c r="F738" s="235" t="s">
        <v>291</v>
      </c>
      <c r="G738" s="283">
        <v>41852</v>
      </c>
      <c r="H738" s="237">
        <v>43713</v>
      </c>
      <c r="P738" s="246">
        <f t="shared" si="178"/>
        <v>0</v>
      </c>
      <c r="Q738" s="246">
        <f t="shared" si="179"/>
        <v>0</v>
      </c>
      <c r="R738" s="210">
        <v>118</v>
      </c>
      <c r="S738" s="220">
        <f t="shared" si="180"/>
        <v>83</v>
      </c>
      <c r="T738" s="113">
        <f t="shared" si="181"/>
        <v>0</v>
      </c>
      <c r="U738" s="113">
        <f t="shared" si="182"/>
        <v>0</v>
      </c>
      <c r="V738" s="113">
        <f t="shared" si="183"/>
        <v>0</v>
      </c>
      <c r="W738" s="113">
        <f t="shared" si="184"/>
        <v>0</v>
      </c>
      <c r="X738" s="118">
        <v>2014</v>
      </c>
      <c r="Y738" s="18" t="s">
        <v>66</v>
      </c>
    </row>
    <row r="739" ht="15.75" customHeight="1" spans="1:25">
      <c r="A739" s="234">
        <v>9034</v>
      </c>
      <c r="B739" s="208" t="s">
        <v>997</v>
      </c>
      <c r="C739" s="207" t="s">
        <v>34</v>
      </c>
      <c r="D739" s="209" t="s">
        <v>488</v>
      </c>
      <c r="E739" s="210" t="s">
        <v>30</v>
      </c>
      <c r="F739" s="235" t="s">
        <v>291</v>
      </c>
      <c r="G739" s="283">
        <v>41852</v>
      </c>
      <c r="H739" s="237">
        <v>43713</v>
      </c>
      <c r="P739" s="246">
        <f t="shared" si="178"/>
        <v>0</v>
      </c>
      <c r="Q739" s="246">
        <f t="shared" si="179"/>
        <v>0</v>
      </c>
      <c r="R739" s="210">
        <v>118</v>
      </c>
      <c r="S739" s="220">
        <f t="shared" si="180"/>
        <v>83</v>
      </c>
      <c r="T739" s="113">
        <f t="shared" si="181"/>
        <v>0</v>
      </c>
      <c r="U739" s="113">
        <f t="shared" si="182"/>
        <v>0</v>
      </c>
      <c r="V739" s="113">
        <f t="shared" si="183"/>
        <v>0</v>
      </c>
      <c r="W739" s="113">
        <f t="shared" si="184"/>
        <v>0</v>
      </c>
      <c r="X739" s="118">
        <v>2014</v>
      </c>
      <c r="Y739" s="18" t="s">
        <v>66</v>
      </c>
    </row>
    <row r="740" ht="15.75" customHeight="1" spans="1:25">
      <c r="A740" s="234">
        <v>9036</v>
      </c>
      <c r="B740" s="208" t="s">
        <v>998</v>
      </c>
      <c r="C740" s="207" t="s">
        <v>34</v>
      </c>
      <c r="D740" s="209" t="s">
        <v>488</v>
      </c>
      <c r="E740" s="210" t="s">
        <v>30</v>
      </c>
      <c r="F740" s="235" t="s">
        <v>291</v>
      </c>
      <c r="G740" s="283">
        <v>41984</v>
      </c>
      <c r="H740" s="237">
        <v>43713</v>
      </c>
      <c r="P740" s="246">
        <f t="shared" si="178"/>
        <v>0</v>
      </c>
      <c r="Q740" s="246">
        <f t="shared" si="179"/>
        <v>0</v>
      </c>
      <c r="R740" s="210">
        <v>118</v>
      </c>
      <c r="S740" s="220">
        <f t="shared" si="180"/>
        <v>83</v>
      </c>
      <c r="T740" s="113">
        <f t="shared" si="181"/>
        <v>0</v>
      </c>
      <c r="U740" s="113">
        <f t="shared" si="182"/>
        <v>0</v>
      </c>
      <c r="V740" s="113">
        <f t="shared" si="183"/>
        <v>0</v>
      </c>
      <c r="W740" s="113">
        <f t="shared" si="184"/>
        <v>0</v>
      </c>
      <c r="X740" s="118">
        <v>2014</v>
      </c>
      <c r="Y740" s="18" t="s">
        <v>66</v>
      </c>
    </row>
    <row r="741" ht="15.75" customHeight="1" spans="1:25">
      <c r="A741" s="234">
        <v>9037</v>
      </c>
      <c r="B741" s="208" t="s">
        <v>999</v>
      </c>
      <c r="C741" s="207" t="s">
        <v>34</v>
      </c>
      <c r="D741" s="209" t="s">
        <v>488</v>
      </c>
      <c r="E741" s="210" t="s">
        <v>30</v>
      </c>
      <c r="F741" s="235" t="s">
        <v>291</v>
      </c>
      <c r="G741" s="283">
        <v>42053</v>
      </c>
      <c r="H741" s="237">
        <v>43713</v>
      </c>
      <c r="P741" s="246">
        <f t="shared" si="178"/>
        <v>0</v>
      </c>
      <c r="Q741" s="246">
        <f t="shared" si="179"/>
        <v>0</v>
      </c>
      <c r="R741" s="210">
        <v>118</v>
      </c>
      <c r="S741" s="220">
        <f t="shared" si="180"/>
        <v>83</v>
      </c>
      <c r="T741" s="113">
        <f t="shared" si="181"/>
        <v>0</v>
      </c>
      <c r="U741" s="113">
        <f t="shared" si="182"/>
        <v>0</v>
      </c>
      <c r="V741" s="113">
        <f t="shared" si="183"/>
        <v>0</v>
      </c>
      <c r="W741" s="113">
        <f t="shared" si="184"/>
        <v>0</v>
      </c>
      <c r="X741" s="118">
        <v>2015</v>
      </c>
      <c r="Y741" s="18" t="s">
        <v>66</v>
      </c>
    </row>
    <row r="742" ht="15.75" customHeight="1" spans="1:25">
      <c r="A742" s="234">
        <v>9040</v>
      </c>
      <c r="B742" s="208" t="s">
        <v>1000</v>
      </c>
      <c r="C742" s="207" t="s">
        <v>34</v>
      </c>
      <c r="D742" s="209" t="s">
        <v>488</v>
      </c>
      <c r="E742" s="210" t="s">
        <v>30</v>
      </c>
      <c r="F742" s="235" t="s">
        <v>291</v>
      </c>
      <c r="G742" s="283">
        <v>42343</v>
      </c>
      <c r="H742" s="237">
        <v>43713</v>
      </c>
      <c r="P742" s="246">
        <f t="shared" si="178"/>
        <v>0</v>
      </c>
      <c r="Q742" s="246">
        <f t="shared" si="179"/>
        <v>0</v>
      </c>
      <c r="R742" s="210">
        <v>118</v>
      </c>
      <c r="S742" s="220">
        <f t="shared" si="180"/>
        <v>83</v>
      </c>
      <c r="T742" s="113">
        <f t="shared" si="181"/>
        <v>0</v>
      </c>
      <c r="U742" s="113">
        <f t="shared" si="182"/>
        <v>0</v>
      </c>
      <c r="V742" s="113">
        <f t="shared" si="183"/>
        <v>0</v>
      </c>
      <c r="W742" s="113">
        <f t="shared" si="184"/>
        <v>0</v>
      </c>
      <c r="X742" s="118">
        <v>2015</v>
      </c>
      <c r="Y742" s="18" t="s">
        <v>66</v>
      </c>
    </row>
    <row r="743" ht="15.75" customHeight="1" spans="1:25">
      <c r="A743" s="234">
        <v>9041</v>
      </c>
      <c r="B743" s="208" t="s">
        <v>1001</v>
      </c>
      <c r="C743" s="207" t="s">
        <v>34</v>
      </c>
      <c r="D743" s="209" t="s">
        <v>488</v>
      </c>
      <c r="E743" s="210" t="s">
        <v>30</v>
      </c>
      <c r="F743" s="235" t="s">
        <v>291</v>
      </c>
      <c r="G743" s="283">
        <v>42398</v>
      </c>
      <c r="H743" s="237">
        <v>43713</v>
      </c>
      <c r="P743" s="246">
        <f t="shared" si="178"/>
        <v>0</v>
      </c>
      <c r="Q743" s="246">
        <f t="shared" si="179"/>
        <v>0</v>
      </c>
      <c r="R743" s="210">
        <v>118</v>
      </c>
      <c r="S743" s="220">
        <f t="shared" si="180"/>
        <v>83</v>
      </c>
      <c r="T743" s="113">
        <f t="shared" si="181"/>
        <v>0</v>
      </c>
      <c r="U743" s="113">
        <f t="shared" si="182"/>
        <v>0</v>
      </c>
      <c r="V743" s="113">
        <f t="shared" si="183"/>
        <v>0</v>
      </c>
      <c r="W743" s="113">
        <f t="shared" si="184"/>
        <v>0</v>
      </c>
      <c r="X743" s="118">
        <v>2016</v>
      </c>
      <c r="Y743" s="18" t="s">
        <v>82</v>
      </c>
    </row>
    <row r="744" ht="15.75" customHeight="1" spans="1:25">
      <c r="A744" s="234">
        <v>9042</v>
      </c>
      <c r="B744" s="208" t="s">
        <v>1002</v>
      </c>
      <c r="C744" s="207" t="s">
        <v>34</v>
      </c>
      <c r="D744" s="209" t="s">
        <v>488</v>
      </c>
      <c r="E744" s="210" t="s">
        <v>30</v>
      </c>
      <c r="F744" s="235" t="s">
        <v>291</v>
      </c>
      <c r="G744" s="283">
        <v>40390</v>
      </c>
      <c r="H744" s="237">
        <v>43713</v>
      </c>
      <c r="P744" s="246">
        <f t="shared" si="178"/>
        <v>0</v>
      </c>
      <c r="Q744" s="246">
        <f t="shared" si="179"/>
        <v>0</v>
      </c>
      <c r="R744" s="210">
        <v>118</v>
      </c>
      <c r="S744" s="220">
        <f t="shared" si="180"/>
        <v>83</v>
      </c>
      <c r="T744" s="113">
        <f t="shared" si="181"/>
        <v>0</v>
      </c>
      <c r="U744" s="113">
        <f t="shared" si="182"/>
        <v>0</v>
      </c>
      <c r="V744" s="113">
        <f t="shared" si="183"/>
        <v>0</v>
      </c>
      <c r="W744" s="113">
        <f t="shared" si="184"/>
        <v>0</v>
      </c>
      <c r="X744" s="118">
        <v>2010</v>
      </c>
      <c r="Y744" s="18" t="s">
        <v>66</v>
      </c>
    </row>
    <row r="745" ht="15.75" customHeight="1" spans="1:25">
      <c r="A745" s="234">
        <v>9043</v>
      </c>
      <c r="B745" s="208" t="s">
        <v>1003</v>
      </c>
      <c r="C745" s="207" t="s">
        <v>34</v>
      </c>
      <c r="D745" s="209" t="s">
        <v>488</v>
      </c>
      <c r="E745" s="210" t="s">
        <v>30</v>
      </c>
      <c r="F745" s="235" t="s">
        <v>291</v>
      </c>
      <c r="G745" s="283">
        <v>40390</v>
      </c>
      <c r="H745" s="237">
        <v>43713</v>
      </c>
      <c r="P745" s="246">
        <f t="shared" si="178"/>
        <v>0</v>
      </c>
      <c r="Q745" s="246">
        <f t="shared" si="179"/>
        <v>0</v>
      </c>
      <c r="R745" s="210">
        <v>118</v>
      </c>
      <c r="S745" s="220">
        <f t="shared" si="180"/>
        <v>83</v>
      </c>
      <c r="T745" s="113">
        <f t="shared" si="181"/>
        <v>0</v>
      </c>
      <c r="U745" s="113">
        <f t="shared" si="182"/>
        <v>0</v>
      </c>
      <c r="V745" s="113">
        <f t="shared" si="183"/>
        <v>0</v>
      </c>
      <c r="W745" s="113">
        <f t="shared" si="184"/>
        <v>0</v>
      </c>
      <c r="X745" s="118">
        <v>2010</v>
      </c>
      <c r="Y745" s="18" t="s">
        <v>66</v>
      </c>
    </row>
    <row r="746" ht="15.75" customHeight="1" spans="1:25">
      <c r="A746" s="234">
        <v>9044</v>
      </c>
      <c r="B746" s="208" t="s">
        <v>1004</v>
      </c>
      <c r="C746" s="207" t="s">
        <v>34</v>
      </c>
      <c r="D746" s="209" t="s">
        <v>488</v>
      </c>
      <c r="E746" s="210" t="s">
        <v>30</v>
      </c>
      <c r="F746" s="235" t="s">
        <v>291</v>
      </c>
      <c r="G746" s="283">
        <v>40387</v>
      </c>
      <c r="H746" s="237">
        <v>43713</v>
      </c>
      <c r="P746" s="246">
        <f t="shared" si="178"/>
        <v>0</v>
      </c>
      <c r="Q746" s="246">
        <f t="shared" si="179"/>
        <v>0</v>
      </c>
      <c r="R746" s="210">
        <v>118</v>
      </c>
      <c r="S746" s="220">
        <f t="shared" si="180"/>
        <v>83</v>
      </c>
      <c r="T746" s="113">
        <f t="shared" si="181"/>
        <v>0</v>
      </c>
      <c r="U746" s="113">
        <f t="shared" si="182"/>
        <v>0</v>
      </c>
      <c r="V746" s="113">
        <f t="shared" si="183"/>
        <v>0</v>
      </c>
      <c r="W746" s="113">
        <f t="shared" si="184"/>
        <v>0</v>
      </c>
      <c r="X746" s="118">
        <v>2010</v>
      </c>
      <c r="Y746" s="18" t="s">
        <v>66</v>
      </c>
    </row>
    <row r="747" ht="15.75" customHeight="1" spans="1:25">
      <c r="A747" s="234">
        <v>9057</v>
      </c>
      <c r="B747" s="208" t="s">
        <v>1005</v>
      </c>
      <c r="C747" s="207" t="s">
        <v>34</v>
      </c>
      <c r="D747" s="209" t="s">
        <v>488</v>
      </c>
      <c r="E747" s="210" t="s">
        <v>30</v>
      </c>
      <c r="F747" s="235" t="s">
        <v>285</v>
      </c>
      <c r="G747" s="283">
        <v>42948</v>
      </c>
      <c r="H747" s="237">
        <v>43713</v>
      </c>
      <c r="P747" s="246">
        <f t="shared" si="178"/>
        <v>0</v>
      </c>
      <c r="Q747" s="246">
        <f t="shared" si="179"/>
        <v>0</v>
      </c>
      <c r="R747" s="210">
        <v>118</v>
      </c>
      <c r="S747" s="220">
        <f t="shared" si="180"/>
        <v>83</v>
      </c>
      <c r="T747" s="113">
        <f t="shared" si="181"/>
        <v>0</v>
      </c>
      <c r="U747" s="113">
        <f t="shared" si="182"/>
        <v>0</v>
      </c>
      <c r="V747" s="113">
        <f t="shared" si="183"/>
        <v>0</v>
      </c>
      <c r="W747" s="113">
        <f t="shared" si="184"/>
        <v>0</v>
      </c>
      <c r="X747" s="118">
        <v>2017</v>
      </c>
      <c r="Y747" s="18" t="s">
        <v>83</v>
      </c>
    </row>
    <row r="748" ht="15.75" customHeight="1" spans="1:25">
      <c r="A748" s="234">
        <v>9058</v>
      </c>
      <c r="B748" s="208" t="s">
        <v>1006</v>
      </c>
      <c r="C748" s="207" t="s">
        <v>34</v>
      </c>
      <c r="D748" s="209" t="s">
        <v>488</v>
      </c>
      <c r="E748" s="210" t="s">
        <v>30</v>
      </c>
      <c r="F748" s="235" t="s">
        <v>291</v>
      </c>
      <c r="G748" s="283">
        <v>42616</v>
      </c>
      <c r="H748" s="237">
        <v>43711</v>
      </c>
      <c r="P748" s="246">
        <f t="shared" si="178"/>
        <v>0</v>
      </c>
      <c r="Q748" s="246">
        <f t="shared" si="179"/>
        <v>0</v>
      </c>
      <c r="R748" s="210">
        <v>120</v>
      </c>
      <c r="S748" s="220">
        <f t="shared" si="180"/>
        <v>85</v>
      </c>
      <c r="T748" s="113">
        <f t="shared" si="181"/>
        <v>0</v>
      </c>
      <c r="U748" s="113">
        <f t="shared" si="182"/>
        <v>0</v>
      </c>
      <c r="V748" s="113">
        <f t="shared" si="183"/>
        <v>0</v>
      </c>
      <c r="W748" s="113">
        <f t="shared" si="184"/>
        <v>0</v>
      </c>
      <c r="X748" s="118">
        <v>2016</v>
      </c>
      <c r="Y748" s="18" t="s">
        <v>82</v>
      </c>
    </row>
    <row r="749" ht="15.75" customHeight="1" spans="1:25">
      <c r="A749" s="234">
        <v>9060</v>
      </c>
      <c r="B749" s="208" t="s">
        <v>1007</v>
      </c>
      <c r="C749" s="207" t="s">
        <v>34</v>
      </c>
      <c r="D749" s="209" t="s">
        <v>488</v>
      </c>
      <c r="E749" s="210" t="s">
        <v>30</v>
      </c>
      <c r="F749" s="235" t="s">
        <v>291</v>
      </c>
      <c r="G749" s="283">
        <v>42722</v>
      </c>
      <c r="H749" s="237">
        <v>43711</v>
      </c>
      <c r="P749" s="246">
        <f t="shared" si="178"/>
        <v>0</v>
      </c>
      <c r="Q749" s="246">
        <f t="shared" si="179"/>
        <v>0</v>
      </c>
      <c r="R749" s="210">
        <v>120</v>
      </c>
      <c r="S749" s="220">
        <f t="shared" si="180"/>
        <v>85</v>
      </c>
      <c r="T749" s="113">
        <f t="shared" si="181"/>
        <v>0</v>
      </c>
      <c r="U749" s="113">
        <f t="shared" si="182"/>
        <v>0</v>
      </c>
      <c r="V749" s="113">
        <f t="shared" si="183"/>
        <v>0</v>
      </c>
      <c r="W749" s="113">
        <f t="shared" si="184"/>
        <v>0</v>
      </c>
      <c r="X749" s="118">
        <v>2016</v>
      </c>
      <c r="Y749" s="18" t="s">
        <v>82</v>
      </c>
    </row>
    <row r="750" ht="15.75" customHeight="1" spans="1:25">
      <c r="A750" s="234">
        <v>9061</v>
      </c>
      <c r="B750" s="208" t="s">
        <v>1008</v>
      </c>
      <c r="C750" s="207" t="s">
        <v>34</v>
      </c>
      <c r="D750" s="209" t="s">
        <v>488</v>
      </c>
      <c r="E750" s="210" t="s">
        <v>30</v>
      </c>
      <c r="F750" s="235" t="s">
        <v>291</v>
      </c>
      <c r="G750" s="283">
        <v>42751</v>
      </c>
      <c r="H750" s="237">
        <v>43711</v>
      </c>
      <c r="P750" s="246">
        <f t="shared" si="178"/>
        <v>0</v>
      </c>
      <c r="Q750" s="246">
        <f t="shared" si="179"/>
        <v>0</v>
      </c>
      <c r="R750" s="210">
        <v>120</v>
      </c>
      <c r="S750" s="220">
        <f t="shared" si="180"/>
        <v>85</v>
      </c>
      <c r="T750" s="113">
        <f t="shared" si="181"/>
        <v>0</v>
      </c>
      <c r="U750" s="113">
        <f t="shared" si="182"/>
        <v>0</v>
      </c>
      <c r="V750" s="113">
        <f t="shared" si="183"/>
        <v>0</v>
      </c>
      <c r="W750" s="113">
        <f t="shared" si="184"/>
        <v>0</v>
      </c>
      <c r="X750" s="118">
        <v>2017</v>
      </c>
      <c r="Y750" s="18" t="s">
        <v>83</v>
      </c>
    </row>
    <row r="751" ht="15.75" customHeight="1" spans="1:25">
      <c r="A751" s="234">
        <v>9064</v>
      </c>
      <c r="B751" s="208" t="s">
        <v>1009</v>
      </c>
      <c r="C751" s="207" t="s">
        <v>34</v>
      </c>
      <c r="D751" s="209" t="s">
        <v>488</v>
      </c>
      <c r="E751" s="210" t="s">
        <v>30</v>
      </c>
      <c r="F751" s="235" t="s">
        <v>291</v>
      </c>
      <c r="G751" s="283">
        <v>40848</v>
      </c>
      <c r="H751" s="237">
        <v>43711</v>
      </c>
      <c r="P751" s="246">
        <f t="shared" si="178"/>
        <v>0</v>
      </c>
      <c r="Q751" s="246">
        <f t="shared" si="179"/>
        <v>0</v>
      </c>
      <c r="R751" s="210">
        <v>120</v>
      </c>
      <c r="S751" s="220">
        <f t="shared" si="180"/>
        <v>85</v>
      </c>
      <c r="T751" s="113">
        <f t="shared" si="181"/>
        <v>0</v>
      </c>
      <c r="U751" s="113">
        <f t="shared" si="182"/>
        <v>0</v>
      </c>
      <c r="V751" s="113">
        <f t="shared" si="183"/>
        <v>0</v>
      </c>
      <c r="W751" s="113">
        <f t="shared" si="184"/>
        <v>0</v>
      </c>
      <c r="X751" s="118">
        <v>2011</v>
      </c>
      <c r="Y751" s="18" t="s">
        <v>66</v>
      </c>
    </row>
    <row r="752" ht="15.75" customHeight="1" spans="1:25">
      <c r="A752" s="234">
        <v>9066</v>
      </c>
      <c r="B752" s="208" t="s">
        <v>1010</v>
      </c>
      <c r="C752" s="207" t="s">
        <v>34</v>
      </c>
      <c r="D752" s="209" t="s">
        <v>488</v>
      </c>
      <c r="E752" s="210" t="s">
        <v>30</v>
      </c>
      <c r="F752" s="235" t="s">
        <v>291</v>
      </c>
      <c r="G752" s="283">
        <v>40848</v>
      </c>
      <c r="H752" s="237">
        <v>43711</v>
      </c>
      <c r="P752" s="246">
        <f t="shared" si="178"/>
        <v>0</v>
      </c>
      <c r="Q752" s="246">
        <f t="shared" si="179"/>
        <v>0</v>
      </c>
      <c r="R752" s="210">
        <v>120</v>
      </c>
      <c r="S752" s="220">
        <f t="shared" si="180"/>
        <v>85</v>
      </c>
      <c r="T752" s="113">
        <f t="shared" si="181"/>
        <v>0</v>
      </c>
      <c r="U752" s="113">
        <f t="shared" si="182"/>
        <v>0</v>
      </c>
      <c r="V752" s="113">
        <f t="shared" si="183"/>
        <v>0</v>
      </c>
      <c r="W752" s="113">
        <f t="shared" si="184"/>
        <v>0</v>
      </c>
      <c r="X752" s="118">
        <v>2011</v>
      </c>
      <c r="Y752" s="18" t="s">
        <v>66</v>
      </c>
    </row>
    <row r="753" ht="15.75" customHeight="1" spans="1:25">
      <c r="A753" s="234">
        <v>9072</v>
      </c>
      <c r="B753" s="208" t="s">
        <v>1011</v>
      </c>
      <c r="C753" s="207" t="s">
        <v>34</v>
      </c>
      <c r="D753" s="209" t="s">
        <v>488</v>
      </c>
      <c r="E753" s="210" t="s">
        <v>30</v>
      </c>
      <c r="F753" s="235" t="s">
        <v>291</v>
      </c>
      <c r="G753" s="283">
        <v>40848</v>
      </c>
      <c r="H753" s="237">
        <v>43711</v>
      </c>
      <c r="P753" s="246">
        <f t="shared" si="178"/>
        <v>0</v>
      </c>
      <c r="Q753" s="246">
        <f t="shared" si="179"/>
        <v>0</v>
      </c>
      <c r="R753" s="210">
        <v>120</v>
      </c>
      <c r="S753" s="220">
        <f t="shared" si="180"/>
        <v>85</v>
      </c>
      <c r="T753" s="113">
        <f t="shared" si="181"/>
        <v>0</v>
      </c>
      <c r="U753" s="113">
        <f t="shared" si="182"/>
        <v>0</v>
      </c>
      <c r="V753" s="113">
        <f t="shared" si="183"/>
        <v>0</v>
      </c>
      <c r="W753" s="113">
        <f t="shared" si="184"/>
        <v>0</v>
      </c>
      <c r="X753" s="118">
        <v>2011</v>
      </c>
      <c r="Y753" s="18" t="s">
        <v>66</v>
      </c>
    </row>
    <row r="754" ht="15.75" customHeight="1" spans="1:25">
      <c r="A754" s="234">
        <v>9073</v>
      </c>
      <c r="B754" s="208" t="s">
        <v>1012</v>
      </c>
      <c r="C754" s="207" t="s">
        <v>34</v>
      </c>
      <c r="D754" s="209" t="s">
        <v>488</v>
      </c>
      <c r="E754" s="210" t="s">
        <v>30</v>
      </c>
      <c r="F754" s="235" t="s">
        <v>291</v>
      </c>
      <c r="G754" s="283">
        <v>40848</v>
      </c>
      <c r="H754" s="237">
        <v>43711</v>
      </c>
      <c r="P754" s="246">
        <f t="shared" si="178"/>
        <v>0</v>
      </c>
      <c r="Q754" s="246">
        <f t="shared" si="179"/>
        <v>0</v>
      </c>
      <c r="R754" s="210">
        <v>120</v>
      </c>
      <c r="S754" s="220">
        <f t="shared" si="180"/>
        <v>85</v>
      </c>
      <c r="T754" s="113">
        <f t="shared" si="181"/>
        <v>0</v>
      </c>
      <c r="U754" s="113">
        <f t="shared" si="182"/>
        <v>0</v>
      </c>
      <c r="V754" s="113">
        <f t="shared" si="183"/>
        <v>0</v>
      </c>
      <c r="W754" s="113">
        <f t="shared" si="184"/>
        <v>0</v>
      </c>
      <c r="X754" s="118">
        <v>2011</v>
      </c>
      <c r="Y754" s="18" t="s">
        <v>66</v>
      </c>
    </row>
    <row r="755" ht="15.75" customHeight="1" spans="1:25">
      <c r="A755" s="234">
        <v>9074</v>
      </c>
      <c r="B755" s="208" t="s">
        <v>1013</v>
      </c>
      <c r="C755" s="207" t="s">
        <v>34</v>
      </c>
      <c r="D755" s="209" t="s">
        <v>488</v>
      </c>
      <c r="E755" s="210" t="s">
        <v>30</v>
      </c>
      <c r="F755" s="235" t="s">
        <v>291</v>
      </c>
      <c r="G755" s="283">
        <v>40449</v>
      </c>
      <c r="H755" s="237">
        <v>43711</v>
      </c>
      <c r="P755" s="246">
        <f t="shared" si="178"/>
        <v>0</v>
      </c>
      <c r="Q755" s="246">
        <f t="shared" si="179"/>
        <v>0</v>
      </c>
      <c r="R755" s="210">
        <v>120</v>
      </c>
      <c r="S755" s="220">
        <f t="shared" si="180"/>
        <v>85</v>
      </c>
      <c r="T755" s="113">
        <f t="shared" si="181"/>
        <v>0</v>
      </c>
      <c r="U755" s="113">
        <f t="shared" si="182"/>
        <v>0</v>
      </c>
      <c r="V755" s="113">
        <f t="shared" si="183"/>
        <v>0</v>
      </c>
      <c r="W755" s="113">
        <f t="shared" si="184"/>
        <v>0</v>
      </c>
      <c r="X755" s="118">
        <v>2010</v>
      </c>
      <c r="Y755" s="18" t="s">
        <v>66</v>
      </c>
    </row>
    <row r="756" ht="15.75" customHeight="1" spans="1:25">
      <c r="A756" s="234">
        <v>9075</v>
      </c>
      <c r="B756" s="208" t="s">
        <v>1014</v>
      </c>
      <c r="C756" s="207" t="s">
        <v>34</v>
      </c>
      <c r="D756" s="209" t="s">
        <v>488</v>
      </c>
      <c r="E756" s="210" t="s">
        <v>30</v>
      </c>
      <c r="F756" s="235" t="s">
        <v>291</v>
      </c>
      <c r="G756" s="283">
        <v>40715</v>
      </c>
      <c r="H756" s="237">
        <v>43711</v>
      </c>
      <c r="P756" s="246">
        <f t="shared" si="178"/>
        <v>0</v>
      </c>
      <c r="Q756" s="246">
        <f t="shared" si="179"/>
        <v>0</v>
      </c>
      <c r="R756" s="210">
        <v>120</v>
      </c>
      <c r="S756" s="220">
        <f t="shared" si="180"/>
        <v>85</v>
      </c>
      <c r="T756" s="113">
        <f t="shared" si="181"/>
        <v>0</v>
      </c>
      <c r="U756" s="113">
        <f t="shared" si="182"/>
        <v>0</v>
      </c>
      <c r="V756" s="113">
        <f t="shared" si="183"/>
        <v>0</v>
      </c>
      <c r="W756" s="113">
        <f t="shared" si="184"/>
        <v>0</v>
      </c>
      <c r="X756" s="118">
        <v>2011</v>
      </c>
      <c r="Y756" s="18" t="s">
        <v>66</v>
      </c>
    </row>
    <row r="757" ht="15.75" customHeight="1" spans="1:25">
      <c r="A757" s="234">
        <v>9076</v>
      </c>
      <c r="B757" s="208" t="s">
        <v>1015</v>
      </c>
      <c r="C757" s="207" t="s">
        <v>34</v>
      </c>
      <c r="D757" s="209" t="s">
        <v>488</v>
      </c>
      <c r="E757" s="210" t="s">
        <v>30</v>
      </c>
      <c r="F757" s="235" t="s">
        <v>291</v>
      </c>
      <c r="G757" s="283">
        <v>40715</v>
      </c>
      <c r="H757" s="237">
        <v>43711</v>
      </c>
      <c r="P757" s="246">
        <f t="shared" si="178"/>
        <v>0</v>
      </c>
      <c r="Q757" s="246">
        <f t="shared" si="179"/>
        <v>0</v>
      </c>
      <c r="R757" s="210">
        <v>120</v>
      </c>
      <c r="S757" s="220">
        <f t="shared" si="180"/>
        <v>85</v>
      </c>
      <c r="T757" s="113">
        <f t="shared" si="181"/>
        <v>0</v>
      </c>
      <c r="U757" s="113">
        <f t="shared" si="182"/>
        <v>0</v>
      </c>
      <c r="V757" s="113">
        <f t="shared" si="183"/>
        <v>0</v>
      </c>
      <c r="W757" s="113">
        <f t="shared" si="184"/>
        <v>0</v>
      </c>
      <c r="X757" s="118">
        <v>2011</v>
      </c>
      <c r="Y757" s="18" t="s">
        <v>66</v>
      </c>
    </row>
    <row r="758" ht="15.75" customHeight="1" spans="1:25">
      <c r="A758" s="234">
        <v>9078</v>
      </c>
      <c r="B758" s="208" t="s">
        <v>1016</v>
      </c>
      <c r="C758" s="207" t="s">
        <v>34</v>
      </c>
      <c r="D758" s="209" t="s">
        <v>488</v>
      </c>
      <c r="E758" s="210" t="s">
        <v>30</v>
      </c>
      <c r="F758" s="235" t="s">
        <v>291</v>
      </c>
      <c r="G758" s="283">
        <v>40920</v>
      </c>
      <c r="H758" s="237">
        <v>43711</v>
      </c>
      <c r="P758" s="246">
        <f t="shared" si="178"/>
        <v>0</v>
      </c>
      <c r="Q758" s="246">
        <f t="shared" si="179"/>
        <v>0</v>
      </c>
      <c r="R758" s="210">
        <v>120</v>
      </c>
      <c r="S758" s="220">
        <f t="shared" si="180"/>
        <v>85</v>
      </c>
      <c r="T758" s="113">
        <f t="shared" si="181"/>
        <v>0</v>
      </c>
      <c r="U758" s="113">
        <f t="shared" si="182"/>
        <v>0</v>
      </c>
      <c r="V758" s="113">
        <f t="shared" si="183"/>
        <v>0</v>
      </c>
      <c r="W758" s="113">
        <f t="shared" si="184"/>
        <v>0</v>
      </c>
      <c r="X758" s="118">
        <v>2012</v>
      </c>
      <c r="Y758" s="18" t="s">
        <v>66</v>
      </c>
    </row>
    <row r="759" ht="15.75" customHeight="1" spans="1:25">
      <c r="A759" s="234">
        <v>9079</v>
      </c>
      <c r="B759" s="208" t="s">
        <v>1017</v>
      </c>
      <c r="C759" s="207" t="s">
        <v>34</v>
      </c>
      <c r="D759" s="209" t="s">
        <v>488</v>
      </c>
      <c r="E759" s="210" t="s">
        <v>30</v>
      </c>
      <c r="F759" s="235" t="s">
        <v>291</v>
      </c>
      <c r="G759" s="283">
        <v>37933</v>
      </c>
      <c r="H759" s="237">
        <v>43711</v>
      </c>
      <c r="P759" s="246">
        <f t="shared" si="178"/>
        <v>0</v>
      </c>
      <c r="Q759" s="246">
        <f t="shared" si="179"/>
        <v>0</v>
      </c>
      <c r="R759" s="210">
        <v>120</v>
      </c>
      <c r="S759" s="220">
        <f t="shared" si="180"/>
        <v>85</v>
      </c>
      <c r="T759" s="113">
        <f t="shared" si="181"/>
        <v>0</v>
      </c>
      <c r="U759" s="113">
        <f t="shared" si="182"/>
        <v>0</v>
      </c>
      <c r="V759" s="113">
        <f t="shared" si="183"/>
        <v>0</v>
      </c>
      <c r="W759" s="113">
        <f t="shared" si="184"/>
        <v>0</v>
      </c>
      <c r="X759" s="118">
        <v>2003</v>
      </c>
      <c r="Y759" s="18" t="s">
        <v>66</v>
      </c>
    </row>
    <row r="760" ht="15.75" customHeight="1" spans="1:25">
      <c r="A760" s="234">
        <v>9080</v>
      </c>
      <c r="B760" s="208" t="s">
        <v>1018</v>
      </c>
      <c r="C760" s="207" t="s">
        <v>34</v>
      </c>
      <c r="D760" s="209" t="s">
        <v>488</v>
      </c>
      <c r="E760" s="210" t="s">
        <v>30</v>
      </c>
      <c r="F760" s="235" t="s">
        <v>291</v>
      </c>
      <c r="G760" s="283">
        <v>37933</v>
      </c>
      <c r="H760" s="237">
        <v>43711</v>
      </c>
      <c r="P760" s="246">
        <f t="shared" si="178"/>
        <v>0</v>
      </c>
      <c r="Q760" s="246">
        <f t="shared" si="179"/>
        <v>0</v>
      </c>
      <c r="R760" s="210">
        <v>120</v>
      </c>
      <c r="S760" s="220">
        <f t="shared" si="180"/>
        <v>85</v>
      </c>
      <c r="T760" s="113">
        <f t="shared" si="181"/>
        <v>0</v>
      </c>
      <c r="U760" s="113">
        <f t="shared" si="182"/>
        <v>0</v>
      </c>
      <c r="V760" s="113">
        <f t="shared" si="183"/>
        <v>0</v>
      </c>
      <c r="W760" s="113">
        <f t="shared" si="184"/>
        <v>0</v>
      </c>
      <c r="X760" s="118">
        <v>2003</v>
      </c>
      <c r="Y760" s="18" t="s">
        <v>66</v>
      </c>
    </row>
    <row r="761" ht="15.75" customHeight="1" spans="1:25">
      <c r="A761" s="234">
        <v>9081</v>
      </c>
      <c r="B761" s="208" t="s">
        <v>1019</v>
      </c>
      <c r="C761" s="207" t="s">
        <v>34</v>
      </c>
      <c r="D761" s="209" t="s">
        <v>488</v>
      </c>
      <c r="E761" s="210" t="s">
        <v>30</v>
      </c>
      <c r="F761" s="235" t="s">
        <v>291</v>
      </c>
      <c r="G761" s="283">
        <v>37933</v>
      </c>
      <c r="H761" s="237">
        <v>43711</v>
      </c>
      <c r="P761" s="246">
        <f t="shared" si="178"/>
        <v>0</v>
      </c>
      <c r="Q761" s="246">
        <f t="shared" si="179"/>
        <v>0</v>
      </c>
      <c r="R761" s="210">
        <v>120</v>
      </c>
      <c r="S761" s="220">
        <f t="shared" si="180"/>
        <v>85</v>
      </c>
      <c r="T761" s="113">
        <f t="shared" si="181"/>
        <v>0</v>
      </c>
      <c r="U761" s="113">
        <f t="shared" si="182"/>
        <v>0</v>
      </c>
      <c r="V761" s="113">
        <f t="shared" si="183"/>
        <v>0</v>
      </c>
      <c r="W761" s="113">
        <f t="shared" si="184"/>
        <v>0</v>
      </c>
      <c r="X761" s="118">
        <v>2003</v>
      </c>
      <c r="Y761" s="18" t="s">
        <v>66</v>
      </c>
    </row>
    <row r="762" ht="15.75" customHeight="1" spans="1:25">
      <c r="A762" s="234">
        <v>9082</v>
      </c>
      <c r="B762" s="208" t="s">
        <v>1020</v>
      </c>
      <c r="C762" s="207" t="s">
        <v>34</v>
      </c>
      <c r="D762" s="209" t="s">
        <v>488</v>
      </c>
      <c r="E762" s="210" t="s">
        <v>30</v>
      </c>
      <c r="F762" s="235" t="s">
        <v>291</v>
      </c>
      <c r="G762" s="283">
        <v>37933</v>
      </c>
      <c r="H762" s="237">
        <v>43711</v>
      </c>
      <c r="P762" s="246">
        <f t="shared" si="178"/>
        <v>0</v>
      </c>
      <c r="Q762" s="246">
        <f t="shared" si="179"/>
        <v>0</v>
      </c>
      <c r="R762" s="210">
        <v>120</v>
      </c>
      <c r="S762" s="220">
        <f t="shared" si="180"/>
        <v>85</v>
      </c>
      <c r="T762" s="113">
        <f t="shared" si="181"/>
        <v>0</v>
      </c>
      <c r="U762" s="113">
        <f t="shared" si="182"/>
        <v>0</v>
      </c>
      <c r="V762" s="113">
        <f t="shared" si="183"/>
        <v>0</v>
      </c>
      <c r="W762" s="113">
        <f t="shared" si="184"/>
        <v>0</v>
      </c>
      <c r="X762" s="118">
        <v>2003</v>
      </c>
      <c r="Y762" s="18" t="s">
        <v>66</v>
      </c>
    </row>
    <row r="763" ht="15.75" customHeight="1" spans="1:25">
      <c r="A763" s="234">
        <v>9083</v>
      </c>
      <c r="B763" s="208" t="s">
        <v>1021</v>
      </c>
      <c r="C763" s="207" t="s">
        <v>34</v>
      </c>
      <c r="D763" s="209" t="s">
        <v>488</v>
      </c>
      <c r="E763" s="210" t="s">
        <v>30</v>
      </c>
      <c r="F763" s="235" t="s">
        <v>291</v>
      </c>
      <c r="G763" s="283">
        <v>37933</v>
      </c>
      <c r="H763" s="237">
        <v>43711</v>
      </c>
      <c r="P763" s="246">
        <f t="shared" si="178"/>
        <v>0</v>
      </c>
      <c r="Q763" s="246">
        <f t="shared" si="179"/>
        <v>0</v>
      </c>
      <c r="R763" s="210">
        <v>120</v>
      </c>
      <c r="S763" s="220">
        <f t="shared" si="180"/>
        <v>85</v>
      </c>
      <c r="T763" s="113">
        <f t="shared" si="181"/>
        <v>0</v>
      </c>
      <c r="U763" s="113">
        <f t="shared" si="182"/>
        <v>0</v>
      </c>
      <c r="V763" s="113">
        <f t="shared" si="183"/>
        <v>0</v>
      </c>
      <c r="W763" s="113">
        <f t="shared" si="184"/>
        <v>0</v>
      </c>
      <c r="X763" s="118">
        <v>2003</v>
      </c>
      <c r="Y763" s="18" t="s">
        <v>66</v>
      </c>
    </row>
    <row r="764" ht="15.75" customHeight="1" spans="1:25">
      <c r="A764" s="234">
        <v>9084</v>
      </c>
      <c r="B764" s="208" t="s">
        <v>1022</v>
      </c>
      <c r="C764" s="207" t="s">
        <v>34</v>
      </c>
      <c r="D764" s="209" t="s">
        <v>488</v>
      </c>
      <c r="E764" s="210" t="s">
        <v>30</v>
      </c>
      <c r="F764" s="235" t="s">
        <v>291</v>
      </c>
      <c r="G764" s="283">
        <v>40203</v>
      </c>
      <c r="H764" s="237">
        <v>43711</v>
      </c>
      <c r="P764" s="246">
        <f t="shared" si="178"/>
        <v>0</v>
      </c>
      <c r="Q764" s="246">
        <f t="shared" si="179"/>
        <v>0</v>
      </c>
      <c r="R764" s="210">
        <v>120</v>
      </c>
      <c r="S764" s="220">
        <f t="shared" si="180"/>
        <v>85</v>
      </c>
      <c r="T764" s="113">
        <f t="shared" si="181"/>
        <v>0</v>
      </c>
      <c r="U764" s="113">
        <f t="shared" si="182"/>
        <v>0</v>
      </c>
      <c r="V764" s="113">
        <f t="shared" si="183"/>
        <v>0</v>
      </c>
      <c r="W764" s="113">
        <f t="shared" si="184"/>
        <v>0</v>
      </c>
      <c r="X764" s="118">
        <v>2010</v>
      </c>
      <c r="Y764" s="18" t="s">
        <v>66</v>
      </c>
    </row>
    <row r="765" ht="15.75" customHeight="1" spans="1:25">
      <c r="A765" s="234">
        <v>9085</v>
      </c>
      <c r="B765" s="208" t="s">
        <v>1023</v>
      </c>
      <c r="C765" s="207" t="s">
        <v>34</v>
      </c>
      <c r="D765" s="209" t="s">
        <v>488</v>
      </c>
      <c r="E765" s="210" t="s">
        <v>30</v>
      </c>
      <c r="F765" s="235" t="s">
        <v>291</v>
      </c>
      <c r="G765" s="283">
        <v>40203</v>
      </c>
      <c r="H765" s="237">
        <v>43711</v>
      </c>
      <c r="P765" s="246">
        <f t="shared" si="178"/>
        <v>0</v>
      </c>
      <c r="Q765" s="246">
        <f t="shared" si="179"/>
        <v>0</v>
      </c>
      <c r="R765" s="210">
        <v>120</v>
      </c>
      <c r="S765" s="220">
        <f t="shared" si="180"/>
        <v>85</v>
      </c>
      <c r="T765" s="113">
        <f t="shared" si="181"/>
        <v>0</v>
      </c>
      <c r="U765" s="113">
        <f t="shared" si="182"/>
        <v>0</v>
      </c>
      <c r="V765" s="113">
        <f t="shared" si="183"/>
        <v>0</v>
      </c>
      <c r="W765" s="113">
        <f t="shared" si="184"/>
        <v>0</v>
      </c>
      <c r="X765" s="118">
        <v>2010</v>
      </c>
      <c r="Y765" s="18" t="s">
        <v>66</v>
      </c>
    </row>
    <row r="766" ht="15.75" customHeight="1" spans="1:25">
      <c r="A766" s="234">
        <v>9086</v>
      </c>
      <c r="B766" s="208" t="s">
        <v>1024</v>
      </c>
      <c r="C766" s="207" t="s">
        <v>34</v>
      </c>
      <c r="D766" s="209" t="s">
        <v>488</v>
      </c>
      <c r="E766" s="210" t="s">
        <v>30</v>
      </c>
      <c r="F766" s="235" t="s">
        <v>291</v>
      </c>
      <c r="G766" s="283">
        <v>40252</v>
      </c>
      <c r="H766" s="237">
        <v>43711</v>
      </c>
      <c r="P766" s="246">
        <f t="shared" si="178"/>
        <v>0</v>
      </c>
      <c r="Q766" s="246">
        <f t="shared" si="179"/>
        <v>0</v>
      </c>
      <c r="R766" s="210">
        <v>120</v>
      </c>
      <c r="S766" s="220">
        <f t="shared" si="180"/>
        <v>85</v>
      </c>
      <c r="T766" s="113">
        <f t="shared" si="181"/>
        <v>0</v>
      </c>
      <c r="U766" s="113">
        <f t="shared" si="182"/>
        <v>0</v>
      </c>
      <c r="V766" s="113">
        <f t="shared" si="183"/>
        <v>0</v>
      </c>
      <c r="W766" s="113">
        <f t="shared" si="184"/>
        <v>0</v>
      </c>
      <c r="X766" s="118">
        <v>2010</v>
      </c>
      <c r="Y766" s="18" t="s">
        <v>66</v>
      </c>
    </row>
    <row r="767" ht="15.75" customHeight="1" spans="1:25">
      <c r="A767" s="234">
        <v>9087</v>
      </c>
      <c r="B767" s="208" t="s">
        <v>1025</v>
      </c>
      <c r="C767" s="207" t="s">
        <v>34</v>
      </c>
      <c r="D767" s="209" t="s">
        <v>488</v>
      </c>
      <c r="E767" s="210" t="s">
        <v>30</v>
      </c>
      <c r="F767" s="235" t="s">
        <v>291</v>
      </c>
      <c r="G767" s="283">
        <v>40299</v>
      </c>
      <c r="H767" s="237">
        <v>43711</v>
      </c>
      <c r="P767" s="246">
        <f t="shared" si="178"/>
        <v>0</v>
      </c>
      <c r="Q767" s="246">
        <f t="shared" si="179"/>
        <v>0</v>
      </c>
      <c r="R767" s="210">
        <v>120</v>
      </c>
      <c r="S767" s="220">
        <f t="shared" si="180"/>
        <v>85</v>
      </c>
      <c r="T767" s="113">
        <f t="shared" si="181"/>
        <v>0</v>
      </c>
      <c r="U767" s="113">
        <f t="shared" si="182"/>
        <v>0</v>
      </c>
      <c r="V767" s="113">
        <f t="shared" si="183"/>
        <v>0</v>
      </c>
      <c r="W767" s="113">
        <f t="shared" si="184"/>
        <v>0</v>
      </c>
      <c r="X767" s="118">
        <v>2010</v>
      </c>
      <c r="Y767" s="18" t="s">
        <v>66</v>
      </c>
    </row>
    <row r="768" ht="15.75" customHeight="1" spans="1:25">
      <c r="A768" s="234">
        <v>9088</v>
      </c>
      <c r="B768" s="208" t="s">
        <v>1026</v>
      </c>
      <c r="C768" s="207" t="s">
        <v>34</v>
      </c>
      <c r="D768" s="209" t="s">
        <v>488</v>
      </c>
      <c r="E768" s="210" t="s">
        <v>30</v>
      </c>
      <c r="F768" s="235" t="s">
        <v>291</v>
      </c>
      <c r="G768" s="283">
        <v>40355</v>
      </c>
      <c r="H768" s="237">
        <v>43711</v>
      </c>
      <c r="P768" s="246">
        <f t="shared" si="178"/>
        <v>0</v>
      </c>
      <c r="Q768" s="246">
        <f t="shared" si="179"/>
        <v>0</v>
      </c>
      <c r="R768" s="210">
        <v>120</v>
      </c>
      <c r="S768" s="220">
        <f t="shared" si="180"/>
        <v>85</v>
      </c>
      <c r="T768" s="113">
        <f t="shared" si="181"/>
        <v>0</v>
      </c>
      <c r="U768" s="113">
        <f t="shared" si="182"/>
        <v>0</v>
      </c>
      <c r="V768" s="113">
        <f t="shared" si="183"/>
        <v>0</v>
      </c>
      <c r="W768" s="113">
        <f t="shared" si="184"/>
        <v>0</v>
      </c>
      <c r="X768" s="118">
        <v>2010</v>
      </c>
      <c r="Y768" s="18" t="s">
        <v>66</v>
      </c>
    </row>
    <row r="769" ht="15.75" customHeight="1" spans="1:25">
      <c r="A769" s="234">
        <v>9089</v>
      </c>
      <c r="B769" s="208" t="s">
        <v>1027</v>
      </c>
      <c r="C769" s="207" t="s">
        <v>34</v>
      </c>
      <c r="D769" s="209" t="s">
        <v>488</v>
      </c>
      <c r="E769" s="210" t="s">
        <v>30</v>
      </c>
      <c r="F769" s="235" t="s">
        <v>291</v>
      </c>
      <c r="G769" s="283">
        <v>40420</v>
      </c>
      <c r="H769" s="237">
        <v>43711</v>
      </c>
      <c r="P769" s="246">
        <f t="shared" si="178"/>
        <v>0</v>
      </c>
      <c r="Q769" s="246">
        <f t="shared" si="179"/>
        <v>0</v>
      </c>
      <c r="R769" s="210">
        <v>120</v>
      </c>
      <c r="S769" s="220">
        <f t="shared" si="180"/>
        <v>85</v>
      </c>
      <c r="T769" s="113">
        <f t="shared" si="181"/>
        <v>0</v>
      </c>
      <c r="U769" s="113">
        <f t="shared" si="182"/>
        <v>0</v>
      </c>
      <c r="V769" s="113">
        <f t="shared" si="183"/>
        <v>0</v>
      </c>
      <c r="W769" s="113">
        <f t="shared" si="184"/>
        <v>0</v>
      </c>
      <c r="X769" s="118">
        <v>2010</v>
      </c>
      <c r="Y769" s="18" t="s">
        <v>66</v>
      </c>
    </row>
    <row r="770" ht="15.75" customHeight="1" spans="1:25">
      <c r="A770" s="234">
        <v>9090</v>
      </c>
      <c r="B770" s="208" t="s">
        <v>1028</v>
      </c>
      <c r="C770" s="207" t="s">
        <v>34</v>
      </c>
      <c r="D770" s="209" t="s">
        <v>488</v>
      </c>
      <c r="E770" s="210" t="s">
        <v>30</v>
      </c>
      <c r="F770" s="235" t="s">
        <v>291</v>
      </c>
      <c r="G770" s="283">
        <v>38384</v>
      </c>
      <c r="H770" s="237">
        <v>43706</v>
      </c>
      <c r="P770" s="246">
        <f t="shared" si="178"/>
        <v>0</v>
      </c>
      <c r="Q770" s="246">
        <f t="shared" si="179"/>
        <v>0</v>
      </c>
      <c r="R770" s="210">
        <v>125</v>
      </c>
      <c r="S770" s="220">
        <f t="shared" si="180"/>
        <v>90</v>
      </c>
      <c r="T770" s="113">
        <f t="shared" si="181"/>
        <v>0</v>
      </c>
      <c r="U770" s="113">
        <f t="shared" si="182"/>
        <v>0</v>
      </c>
      <c r="V770" s="113">
        <f t="shared" si="183"/>
        <v>0</v>
      </c>
      <c r="W770" s="113">
        <f t="shared" si="184"/>
        <v>0</v>
      </c>
      <c r="X770" s="118">
        <v>2005</v>
      </c>
      <c r="Y770" s="18" t="s">
        <v>66</v>
      </c>
    </row>
    <row r="771" ht="15.75" customHeight="1" spans="1:25">
      <c r="A771" s="234">
        <v>9091</v>
      </c>
      <c r="B771" s="208" t="s">
        <v>1029</v>
      </c>
      <c r="C771" s="207" t="s">
        <v>34</v>
      </c>
      <c r="D771" s="209" t="s">
        <v>488</v>
      </c>
      <c r="E771" s="210" t="s">
        <v>30</v>
      </c>
      <c r="F771" s="235" t="s">
        <v>291</v>
      </c>
      <c r="G771" s="283">
        <v>38384</v>
      </c>
      <c r="H771" s="237">
        <v>43706</v>
      </c>
      <c r="P771" s="246">
        <f t="shared" ref="P771:P834" si="185">IFERROR(L771/O771-1,0)</f>
        <v>0</v>
      </c>
      <c r="Q771" s="246">
        <f t="shared" ref="Q771:Q834" si="186">IFERROR(N771/O771-1,0)</f>
        <v>0</v>
      </c>
      <c r="R771" s="210">
        <v>125</v>
      </c>
      <c r="S771" s="220">
        <f t="shared" ref="S771:S834" si="187">MIN(R771-35,365-35)</f>
        <v>90</v>
      </c>
      <c r="T771" s="113">
        <f t="shared" ref="T771:T834" si="188">IFERROR(I771/365,0)</f>
        <v>0</v>
      </c>
      <c r="U771" s="113">
        <f t="shared" ref="U771:U834" si="189">IFERROR(K771/365,0)</f>
        <v>0</v>
      </c>
      <c r="V771" s="113">
        <f t="shared" ref="V771:V834" si="190">L771/S771</f>
        <v>0</v>
      </c>
      <c r="W771" s="113">
        <f t="shared" ref="W771:W834" si="191">N771/S771</f>
        <v>0</v>
      </c>
      <c r="X771" s="118">
        <v>2005</v>
      </c>
      <c r="Y771" s="18" t="s">
        <v>66</v>
      </c>
    </row>
    <row r="772" ht="15.75" customHeight="1" spans="1:25">
      <c r="A772" s="234">
        <v>9092</v>
      </c>
      <c r="B772" s="208" t="s">
        <v>1030</v>
      </c>
      <c r="C772" s="207" t="s">
        <v>34</v>
      </c>
      <c r="D772" s="209" t="s">
        <v>488</v>
      </c>
      <c r="E772" s="210" t="s">
        <v>30</v>
      </c>
      <c r="F772" s="235" t="s">
        <v>291</v>
      </c>
      <c r="G772" s="283">
        <v>38384</v>
      </c>
      <c r="H772" s="237">
        <v>43706</v>
      </c>
      <c r="P772" s="246">
        <f t="shared" si="185"/>
        <v>0</v>
      </c>
      <c r="Q772" s="246">
        <f t="shared" si="186"/>
        <v>0</v>
      </c>
      <c r="R772" s="210">
        <v>125</v>
      </c>
      <c r="S772" s="220">
        <f t="shared" si="187"/>
        <v>90</v>
      </c>
      <c r="T772" s="113">
        <f t="shared" si="188"/>
        <v>0</v>
      </c>
      <c r="U772" s="113">
        <f t="shared" si="189"/>
        <v>0</v>
      </c>
      <c r="V772" s="113">
        <f t="shared" si="190"/>
        <v>0</v>
      </c>
      <c r="W772" s="113">
        <f t="shared" si="191"/>
        <v>0</v>
      </c>
      <c r="X772" s="118">
        <v>2005</v>
      </c>
      <c r="Y772" s="18" t="s">
        <v>66</v>
      </c>
    </row>
    <row r="773" ht="15.75" customHeight="1" spans="1:25">
      <c r="A773" s="234">
        <v>9093</v>
      </c>
      <c r="B773" s="208" t="s">
        <v>1031</v>
      </c>
      <c r="C773" s="207" t="s">
        <v>34</v>
      </c>
      <c r="D773" s="209" t="s">
        <v>488</v>
      </c>
      <c r="E773" s="210" t="s">
        <v>30</v>
      </c>
      <c r="F773" s="235" t="s">
        <v>291</v>
      </c>
      <c r="G773" s="283">
        <v>39295</v>
      </c>
      <c r="H773" s="237">
        <v>43706</v>
      </c>
      <c r="P773" s="246">
        <f t="shared" si="185"/>
        <v>0</v>
      </c>
      <c r="Q773" s="246">
        <f t="shared" si="186"/>
        <v>0</v>
      </c>
      <c r="R773" s="210">
        <v>125</v>
      </c>
      <c r="S773" s="220">
        <f t="shared" si="187"/>
        <v>90</v>
      </c>
      <c r="T773" s="113">
        <f t="shared" si="188"/>
        <v>0</v>
      </c>
      <c r="U773" s="113">
        <f t="shared" si="189"/>
        <v>0</v>
      </c>
      <c r="V773" s="113">
        <f t="shared" si="190"/>
        <v>0</v>
      </c>
      <c r="W773" s="113">
        <f t="shared" si="191"/>
        <v>0</v>
      </c>
      <c r="X773" s="118">
        <v>2007</v>
      </c>
      <c r="Y773" s="18" t="s">
        <v>66</v>
      </c>
    </row>
    <row r="774" ht="15.75" customHeight="1" spans="1:25">
      <c r="A774" s="234">
        <v>9094</v>
      </c>
      <c r="B774" s="208" t="s">
        <v>1032</v>
      </c>
      <c r="C774" s="207" t="s">
        <v>34</v>
      </c>
      <c r="D774" s="209" t="s">
        <v>488</v>
      </c>
      <c r="E774" s="210" t="s">
        <v>30</v>
      </c>
      <c r="F774" s="235" t="s">
        <v>291</v>
      </c>
      <c r="G774" s="283">
        <v>39508</v>
      </c>
      <c r="H774" s="237">
        <v>43706</v>
      </c>
      <c r="P774" s="246">
        <f t="shared" si="185"/>
        <v>0</v>
      </c>
      <c r="Q774" s="246">
        <f t="shared" si="186"/>
        <v>0</v>
      </c>
      <c r="R774" s="210">
        <v>125</v>
      </c>
      <c r="S774" s="220">
        <f t="shared" si="187"/>
        <v>90</v>
      </c>
      <c r="T774" s="113">
        <f t="shared" si="188"/>
        <v>0</v>
      </c>
      <c r="U774" s="113">
        <f t="shared" si="189"/>
        <v>0</v>
      </c>
      <c r="V774" s="113">
        <f t="shared" si="190"/>
        <v>0</v>
      </c>
      <c r="W774" s="113">
        <f t="shared" si="191"/>
        <v>0</v>
      </c>
      <c r="X774" s="118">
        <v>2008</v>
      </c>
      <c r="Y774" s="18" t="s">
        <v>66</v>
      </c>
    </row>
    <row r="775" ht="15.75" customHeight="1" spans="1:25">
      <c r="A775" s="234">
        <v>9095</v>
      </c>
      <c r="B775" s="208" t="s">
        <v>1033</v>
      </c>
      <c r="C775" s="207" t="s">
        <v>34</v>
      </c>
      <c r="D775" s="209" t="s">
        <v>488</v>
      </c>
      <c r="E775" s="210" t="s">
        <v>30</v>
      </c>
      <c r="F775" s="235" t="s">
        <v>285</v>
      </c>
      <c r="G775" s="283">
        <v>41913</v>
      </c>
      <c r="H775" s="237">
        <v>43706</v>
      </c>
      <c r="P775" s="246">
        <f t="shared" si="185"/>
        <v>0</v>
      </c>
      <c r="Q775" s="246">
        <f t="shared" si="186"/>
        <v>0</v>
      </c>
      <c r="R775" s="210">
        <v>125</v>
      </c>
      <c r="S775" s="220">
        <f t="shared" si="187"/>
        <v>90</v>
      </c>
      <c r="T775" s="113">
        <f t="shared" si="188"/>
        <v>0</v>
      </c>
      <c r="U775" s="113">
        <f t="shared" si="189"/>
        <v>0</v>
      </c>
      <c r="V775" s="113">
        <f t="shared" si="190"/>
        <v>0</v>
      </c>
      <c r="W775" s="113">
        <f t="shared" si="191"/>
        <v>0</v>
      </c>
      <c r="X775" s="118">
        <v>2014</v>
      </c>
      <c r="Y775" s="18" t="s">
        <v>66</v>
      </c>
    </row>
    <row r="776" ht="15.75" customHeight="1" spans="1:25">
      <c r="A776" s="234">
        <v>9099</v>
      </c>
      <c r="B776" s="208" t="s">
        <v>1034</v>
      </c>
      <c r="C776" s="207" t="s">
        <v>34</v>
      </c>
      <c r="D776" s="209" t="s">
        <v>488</v>
      </c>
      <c r="E776" s="210" t="s">
        <v>30</v>
      </c>
      <c r="F776" s="235" t="s">
        <v>291</v>
      </c>
      <c r="G776" s="283">
        <v>38384</v>
      </c>
      <c r="H776" s="237">
        <v>43706</v>
      </c>
      <c r="P776" s="246">
        <f t="shared" si="185"/>
        <v>0</v>
      </c>
      <c r="Q776" s="246">
        <f t="shared" si="186"/>
        <v>0</v>
      </c>
      <c r="R776" s="210">
        <v>125</v>
      </c>
      <c r="S776" s="220">
        <f t="shared" si="187"/>
        <v>90</v>
      </c>
      <c r="T776" s="113">
        <f t="shared" si="188"/>
        <v>0</v>
      </c>
      <c r="U776" s="113">
        <f t="shared" si="189"/>
        <v>0</v>
      </c>
      <c r="V776" s="113">
        <f t="shared" si="190"/>
        <v>0</v>
      </c>
      <c r="W776" s="113">
        <f t="shared" si="191"/>
        <v>0</v>
      </c>
      <c r="X776" s="118">
        <v>2005</v>
      </c>
      <c r="Y776" s="18" t="s">
        <v>66</v>
      </c>
    </row>
    <row r="777" ht="15.75" customHeight="1" spans="1:25">
      <c r="A777" s="234">
        <v>9101</v>
      </c>
      <c r="B777" s="208" t="s">
        <v>1035</v>
      </c>
      <c r="C777" s="207" t="s">
        <v>34</v>
      </c>
      <c r="D777" s="209" t="s">
        <v>488</v>
      </c>
      <c r="E777" s="210" t="s">
        <v>30</v>
      </c>
      <c r="F777" s="235" t="s">
        <v>291</v>
      </c>
      <c r="G777" s="283">
        <v>38384</v>
      </c>
      <c r="H777" s="237">
        <v>43706</v>
      </c>
      <c r="P777" s="246">
        <f t="shared" si="185"/>
        <v>0</v>
      </c>
      <c r="Q777" s="246">
        <f t="shared" si="186"/>
        <v>0</v>
      </c>
      <c r="R777" s="210">
        <v>125</v>
      </c>
      <c r="S777" s="220">
        <f t="shared" si="187"/>
        <v>90</v>
      </c>
      <c r="T777" s="113">
        <f t="shared" si="188"/>
        <v>0</v>
      </c>
      <c r="U777" s="113">
        <f t="shared" si="189"/>
        <v>0</v>
      </c>
      <c r="V777" s="113">
        <f t="shared" si="190"/>
        <v>0</v>
      </c>
      <c r="W777" s="113">
        <f t="shared" si="191"/>
        <v>0</v>
      </c>
      <c r="X777" s="118">
        <v>2005</v>
      </c>
      <c r="Y777" s="18" t="s">
        <v>66</v>
      </c>
    </row>
    <row r="778" ht="15.75" customHeight="1" spans="1:25">
      <c r="A778" s="234">
        <v>9106</v>
      </c>
      <c r="B778" s="208" t="s">
        <v>1036</v>
      </c>
      <c r="C778" s="207" t="s">
        <v>34</v>
      </c>
      <c r="D778" s="209" t="s">
        <v>488</v>
      </c>
      <c r="E778" s="210" t="s">
        <v>30</v>
      </c>
      <c r="F778" s="235" t="s">
        <v>288</v>
      </c>
      <c r="G778" s="283">
        <v>41030</v>
      </c>
      <c r="H778" s="237">
        <v>43706</v>
      </c>
      <c r="P778" s="246">
        <f t="shared" si="185"/>
        <v>0</v>
      </c>
      <c r="Q778" s="246">
        <f t="shared" si="186"/>
        <v>0</v>
      </c>
      <c r="R778" s="210">
        <v>125</v>
      </c>
      <c r="S778" s="220">
        <f t="shared" si="187"/>
        <v>90</v>
      </c>
      <c r="T778" s="113">
        <f t="shared" si="188"/>
        <v>0</v>
      </c>
      <c r="U778" s="113">
        <f t="shared" si="189"/>
        <v>0</v>
      </c>
      <c r="V778" s="113">
        <f t="shared" si="190"/>
        <v>0</v>
      </c>
      <c r="W778" s="113">
        <f t="shared" si="191"/>
        <v>0</v>
      </c>
      <c r="X778" s="118">
        <v>2012</v>
      </c>
      <c r="Y778" s="18" t="s">
        <v>66</v>
      </c>
    </row>
    <row r="779" ht="15.75" customHeight="1" spans="1:25">
      <c r="A779" s="234">
        <v>9108</v>
      </c>
      <c r="B779" s="208" t="s">
        <v>1037</v>
      </c>
      <c r="C779" s="207" t="s">
        <v>34</v>
      </c>
      <c r="D779" s="209" t="s">
        <v>488</v>
      </c>
      <c r="E779" s="210" t="s">
        <v>30</v>
      </c>
      <c r="F779" s="235" t="s">
        <v>285</v>
      </c>
      <c r="G779" s="283">
        <v>42909</v>
      </c>
      <c r="H779" s="237">
        <v>43706</v>
      </c>
      <c r="P779" s="246">
        <f t="shared" si="185"/>
        <v>0</v>
      </c>
      <c r="Q779" s="246">
        <f t="shared" si="186"/>
        <v>0</v>
      </c>
      <c r="R779" s="210">
        <v>125</v>
      </c>
      <c r="S779" s="220">
        <f t="shared" si="187"/>
        <v>90</v>
      </c>
      <c r="T779" s="113">
        <f t="shared" si="188"/>
        <v>0</v>
      </c>
      <c r="U779" s="113">
        <f t="shared" si="189"/>
        <v>0</v>
      </c>
      <c r="V779" s="113">
        <f t="shared" si="190"/>
        <v>0</v>
      </c>
      <c r="W779" s="113">
        <f t="shared" si="191"/>
        <v>0</v>
      </c>
      <c r="X779" s="118">
        <v>2017</v>
      </c>
      <c r="Y779" s="18" t="s">
        <v>83</v>
      </c>
    </row>
    <row r="780" ht="15.75" customHeight="1" spans="1:25">
      <c r="A780" s="234">
        <v>9110</v>
      </c>
      <c r="B780" s="208" t="s">
        <v>1038</v>
      </c>
      <c r="C780" s="207" t="s">
        <v>34</v>
      </c>
      <c r="D780" s="209" t="s">
        <v>488</v>
      </c>
      <c r="E780" s="210" t="s">
        <v>30</v>
      </c>
      <c r="F780" s="235" t="s">
        <v>291</v>
      </c>
      <c r="G780" s="283">
        <v>41275</v>
      </c>
      <c r="H780" s="237">
        <v>43706</v>
      </c>
      <c r="P780" s="246">
        <f t="shared" si="185"/>
        <v>0</v>
      </c>
      <c r="Q780" s="246">
        <f t="shared" si="186"/>
        <v>0</v>
      </c>
      <c r="R780" s="210">
        <v>125</v>
      </c>
      <c r="S780" s="220">
        <f t="shared" si="187"/>
        <v>90</v>
      </c>
      <c r="T780" s="113">
        <f t="shared" si="188"/>
        <v>0</v>
      </c>
      <c r="U780" s="113">
        <f t="shared" si="189"/>
        <v>0</v>
      </c>
      <c r="V780" s="113">
        <f t="shared" si="190"/>
        <v>0</v>
      </c>
      <c r="W780" s="113">
        <f t="shared" si="191"/>
        <v>0</v>
      </c>
      <c r="X780" s="118">
        <v>2013</v>
      </c>
      <c r="Y780" s="18" t="s">
        <v>66</v>
      </c>
    </row>
    <row r="781" ht="15.75" customHeight="1" spans="1:25">
      <c r="A781" s="234">
        <v>9114</v>
      </c>
      <c r="B781" s="208" t="s">
        <v>1039</v>
      </c>
      <c r="C781" s="207" t="s">
        <v>34</v>
      </c>
      <c r="D781" s="209" t="s">
        <v>488</v>
      </c>
      <c r="E781" s="210" t="s">
        <v>30</v>
      </c>
      <c r="F781" s="235" t="s">
        <v>291</v>
      </c>
      <c r="G781" s="283">
        <v>38384</v>
      </c>
      <c r="H781" s="237">
        <v>43706</v>
      </c>
      <c r="P781" s="246">
        <f t="shared" si="185"/>
        <v>0</v>
      </c>
      <c r="Q781" s="246">
        <f t="shared" si="186"/>
        <v>0</v>
      </c>
      <c r="R781" s="210">
        <v>125</v>
      </c>
      <c r="S781" s="220">
        <f t="shared" si="187"/>
        <v>90</v>
      </c>
      <c r="T781" s="113">
        <f t="shared" si="188"/>
        <v>0</v>
      </c>
      <c r="U781" s="113">
        <f t="shared" si="189"/>
        <v>0</v>
      </c>
      <c r="V781" s="113">
        <f t="shared" si="190"/>
        <v>0</v>
      </c>
      <c r="W781" s="113">
        <f t="shared" si="191"/>
        <v>0</v>
      </c>
      <c r="X781" s="118">
        <v>2005</v>
      </c>
      <c r="Y781" s="18" t="s">
        <v>66</v>
      </c>
    </row>
    <row r="782" ht="15.75" customHeight="1" spans="1:25">
      <c r="A782" s="234">
        <v>9115</v>
      </c>
      <c r="B782" s="208" t="s">
        <v>1040</v>
      </c>
      <c r="C782" s="207" t="s">
        <v>34</v>
      </c>
      <c r="D782" s="209" t="s">
        <v>488</v>
      </c>
      <c r="E782" s="210" t="s">
        <v>30</v>
      </c>
      <c r="F782" s="235" t="s">
        <v>291</v>
      </c>
      <c r="G782" s="283">
        <v>42912</v>
      </c>
      <c r="H782" s="237">
        <v>43706</v>
      </c>
      <c r="P782" s="246">
        <f t="shared" si="185"/>
        <v>0</v>
      </c>
      <c r="Q782" s="246">
        <f t="shared" si="186"/>
        <v>0</v>
      </c>
      <c r="R782" s="210">
        <v>125</v>
      </c>
      <c r="S782" s="220">
        <f t="shared" si="187"/>
        <v>90</v>
      </c>
      <c r="T782" s="113">
        <f t="shared" si="188"/>
        <v>0</v>
      </c>
      <c r="U782" s="113">
        <f t="shared" si="189"/>
        <v>0</v>
      </c>
      <c r="V782" s="113">
        <f t="shared" si="190"/>
        <v>0</v>
      </c>
      <c r="W782" s="113">
        <f t="shared" si="191"/>
        <v>0</v>
      </c>
      <c r="X782" s="118">
        <v>2017</v>
      </c>
      <c r="Y782" s="18" t="s">
        <v>83</v>
      </c>
    </row>
    <row r="783" ht="15.75" customHeight="1" spans="1:25">
      <c r="A783" s="234">
        <v>9118</v>
      </c>
      <c r="B783" s="208" t="s">
        <v>1041</v>
      </c>
      <c r="C783" s="207" t="s">
        <v>34</v>
      </c>
      <c r="D783" s="209" t="s">
        <v>488</v>
      </c>
      <c r="E783" s="210" t="s">
        <v>30</v>
      </c>
      <c r="F783" s="235" t="s">
        <v>291</v>
      </c>
      <c r="G783" s="283">
        <v>38231</v>
      </c>
      <c r="H783" s="237">
        <v>43706</v>
      </c>
      <c r="P783" s="246">
        <f t="shared" si="185"/>
        <v>0</v>
      </c>
      <c r="Q783" s="246">
        <f t="shared" si="186"/>
        <v>0</v>
      </c>
      <c r="R783" s="210">
        <v>125</v>
      </c>
      <c r="S783" s="220">
        <f t="shared" si="187"/>
        <v>90</v>
      </c>
      <c r="T783" s="113">
        <f t="shared" si="188"/>
        <v>0</v>
      </c>
      <c r="U783" s="113">
        <f t="shared" si="189"/>
        <v>0</v>
      </c>
      <c r="V783" s="113">
        <f t="shared" si="190"/>
        <v>0</v>
      </c>
      <c r="W783" s="113">
        <f t="shared" si="191"/>
        <v>0</v>
      </c>
      <c r="X783" s="118">
        <v>2004</v>
      </c>
      <c r="Y783" s="18" t="s">
        <v>66</v>
      </c>
    </row>
    <row r="784" ht="15.75" customHeight="1" spans="1:25">
      <c r="A784" s="234">
        <v>9119</v>
      </c>
      <c r="B784" s="208" t="s">
        <v>1042</v>
      </c>
      <c r="C784" s="207" t="s">
        <v>34</v>
      </c>
      <c r="D784" s="209" t="s">
        <v>488</v>
      </c>
      <c r="E784" s="210" t="s">
        <v>30</v>
      </c>
      <c r="F784" s="235" t="s">
        <v>291</v>
      </c>
      <c r="G784" s="283">
        <v>38718</v>
      </c>
      <c r="H784" s="237">
        <v>43706</v>
      </c>
      <c r="P784" s="246">
        <f t="shared" si="185"/>
        <v>0</v>
      </c>
      <c r="Q784" s="246">
        <f t="shared" si="186"/>
        <v>0</v>
      </c>
      <c r="R784" s="210">
        <v>125</v>
      </c>
      <c r="S784" s="220">
        <f t="shared" si="187"/>
        <v>90</v>
      </c>
      <c r="T784" s="113">
        <f t="shared" si="188"/>
        <v>0</v>
      </c>
      <c r="U784" s="113">
        <f t="shared" si="189"/>
        <v>0</v>
      </c>
      <c r="V784" s="113">
        <f t="shared" si="190"/>
        <v>0</v>
      </c>
      <c r="W784" s="113">
        <f t="shared" si="191"/>
        <v>0</v>
      </c>
      <c r="X784" s="118">
        <v>2006</v>
      </c>
      <c r="Y784" s="18" t="s">
        <v>66</v>
      </c>
    </row>
    <row r="785" ht="15.75" customHeight="1" spans="1:25">
      <c r="A785" s="234">
        <v>9121</v>
      </c>
      <c r="B785" s="208" t="s">
        <v>1043</v>
      </c>
      <c r="C785" s="207" t="s">
        <v>34</v>
      </c>
      <c r="D785" s="209" t="s">
        <v>488</v>
      </c>
      <c r="E785" s="210" t="s">
        <v>30</v>
      </c>
      <c r="F785" s="235" t="s">
        <v>291</v>
      </c>
      <c r="G785" s="283">
        <v>38231</v>
      </c>
      <c r="H785" s="237">
        <v>43706</v>
      </c>
      <c r="P785" s="246">
        <f t="shared" si="185"/>
        <v>0</v>
      </c>
      <c r="Q785" s="246">
        <f t="shared" si="186"/>
        <v>0</v>
      </c>
      <c r="R785" s="210">
        <v>125</v>
      </c>
      <c r="S785" s="220">
        <f t="shared" si="187"/>
        <v>90</v>
      </c>
      <c r="T785" s="113">
        <f t="shared" si="188"/>
        <v>0</v>
      </c>
      <c r="U785" s="113">
        <f t="shared" si="189"/>
        <v>0</v>
      </c>
      <c r="V785" s="113">
        <f t="shared" si="190"/>
        <v>0</v>
      </c>
      <c r="W785" s="113">
        <f t="shared" si="191"/>
        <v>0</v>
      </c>
      <c r="X785" s="118">
        <v>2004</v>
      </c>
      <c r="Y785" s="18" t="s">
        <v>66</v>
      </c>
    </row>
    <row r="786" ht="15.75" customHeight="1" spans="1:25">
      <c r="A786" s="234">
        <v>9122</v>
      </c>
      <c r="B786" s="208" t="s">
        <v>1044</v>
      </c>
      <c r="C786" s="207" t="s">
        <v>34</v>
      </c>
      <c r="D786" s="209" t="s">
        <v>488</v>
      </c>
      <c r="E786" s="210" t="s">
        <v>30</v>
      </c>
      <c r="F786" s="235" t="s">
        <v>291</v>
      </c>
      <c r="G786" s="283">
        <v>38231</v>
      </c>
      <c r="H786" s="237">
        <v>43706</v>
      </c>
      <c r="P786" s="246">
        <f t="shared" si="185"/>
        <v>0</v>
      </c>
      <c r="Q786" s="246">
        <f t="shared" si="186"/>
        <v>0</v>
      </c>
      <c r="R786" s="210">
        <v>125</v>
      </c>
      <c r="S786" s="220">
        <f t="shared" si="187"/>
        <v>90</v>
      </c>
      <c r="T786" s="113">
        <f t="shared" si="188"/>
        <v>0</v>
      </c>
      <c r="U786" s="113">
        <f t="shared" si="189"/>
        <v>0</v>
      </c>
      <c r="V786" s="113">
        <f t="shared" si="190"/>
        <v>0</v>
      </c>
      <c r="W786" s="113">
        <f t="shared" si="191"/>
        <v>0</v>
      </c>
      <c r="X786" s="118">
        <v>2004</v>
      </c>
      <c r="Y786" s="18" t="s">
        <v>66</v>
      </c>
    </row>
    <row r="787" ht="15.75" customHeight="1" spans="1:25">
      <c r="A787" s="234">
        <v>9124</v>
      </c>
      <c r="B787" s="208" t="s">
        <v>1045</v>
      </c>
      <c r="C787" s="207" t="s">
        <v>34</v>
      </c>
      <c r="D787" s="209" t="s">
        <v>488</v>
      </c>
      <c r="E787" s="210" t="s">
        <v>30</v>
      </c>
      <c r="F787" s="235" t="s">
        <v>291</v>
      </c>
      <c r="G787" s="283">
        <v>38231</v>
      </c>
      <c r="H787" s="237">
        <v>43706</v>
      </c>
      <c r="P787" s="246">
        <f t="shared" si="185"/>
        <v>0</v>
      </c>
      <c r="Q787" s="246">
        <f t="shared" si="186"/>
        <v>0</v>
      </c>
      <c r="R787" s="210">
        <v>125</v>
      </c>
      <c r="S787" s="220">
        <f t="shared" si="187"/>
        <v>90</v>
      </c>
      <c r="T787" s="113">
        <f t="shared" si="188"/>
        <v>0</v>
      </c>
      <c r="U787" s="113">
        <f t="shared" si="189"/>
        <v>0</v>
      </c>
      <c r="V787" s="113">
        <f t="shared" si="190"/>
        <v>0</v>
      </c>
      <c r="W787" s="113">
        <f t="shared" si="191"/>
        <v>0</v>
      </c>
      <c r="X787" s="118">
        <v>2004</v>
      </c>
      <c r="Y787" s="18" t="s">
        <v>66</v>
      </c>
    </row>
    <row r="788" ht="15.75" customHeight="1" spans="1:25">
      <c r="A788" s="234">
        <v>9125</v>
      </c>
      <c r="B788" s="208" t="s">
        <v>1046</v>
      </c>
      <c r="C788" s="207" t="s">
        <v>34</v>
      </c>
      <c r="D788" s="209" t="s">
        <v>488</v>
      </c>
      <c r="E788" s="210" t="s">
        <v>30</v>
      </c>
      <c r="F788" s="235" t="s">
        <v>288</v>
      </c>
      <c r="G788" s="283">
        <v>42909</v>
      </c>
      <c r="H788" s="237">
        <v>43706</v>
      </c>
      <c r="P788" s="246">
        <f t="shared" si="185"/>
        <v>0</v>
      </c>
      <c r="Q788" s="246">
        <f t="shared" si="186"/>
        <v>0</v>
      </c>
      <c r="R788" s="210">
        <v>125</v>
      </c>
      <c r="S788" s="220">
        <f t="shared" si="187"/>
        <v>90</v>
      </c>
      <c r="T788" s="113">
        <f t="shared" si="188"/>
        <v>0</v>
      </c>
      <c r="U788" s="113">
        <f t="shared" si="189"/>
        <v>0</v>
      </c>
      <c r="V788" s="113">
        <f t="shared" si="190"/>
        <v>0</v>
      </c>
      <c r="W788" s="113">
        <f t="shared" si="191"/>
        <v>0</v>
      </c>
      <c r="X788" s="118">
        <v>2017</v>
      </c>
      <c r="Y788" s="18" t="s">
        <v>83</v>
      </c>
    </row>
    <row r="789" ht="15.75" customHeight="1" spans="1:25">
      <c r="A789" s="234">
        <v>9126</v>
      </c>
      <c r="B789" s="208" t="s">
        <v>1047</v>
      </c>
      <c r="C789" s="207" t="s">
        <v>34</v>
      </c>
      <c r="D789" s="209" t="s">
        <v>488</v>
      </c>
      <c r="E789" s="210" t="s">
        <v>30</v>
      </c>
      <c r="F789" s="235" t="s">
        <v>288</v>
      </c>
      <c r="G789" s="283">
        <v>42217</v>
      </c>
      <c r="H789" s="237">
        <v>43706</v>
      </c>
      <c r="P789" s="246">
        <f t="shared" si="185"/>
        <v>0</v>
      </c>
      <c r="Q789" s="246">
        <f t="shared" si="186"/>
        <v>0</v>
      </c>
      <c r="R789" s="210">
        <v>125</v>
      </c>
      <c r="S789" s="220">
        <f t="shared" si="187"/>
        <v>90</v>
      </c>
      <c r="T789" s="113">
        <f t="shared" si="188"/>
        <v>0</v>
      </c>
      <c r="U789" s="113">
        <f t="shared" si="189"/>
        <v>0</v>
      </c>
      <c r="V789" s="113">
        <f t="shared" si="190"/>
        <v>0</v>
      </c>
      <c r="W789" s="113">
        <f t="shared" si="191"/>
        <v>0</v>
      </c>
      <c r="X789" s="118">
        <v>2015</v>
      </c>
      <c r="Y789" s="18" t="s">
        <v>66</v>
      </c>
    </row>
    <row r="790" ht="15.75" customHeight="1" spans="1:25">
      <c r="A790" s="234">
        <v>9127</v>
      </c>
      <c r="B790" s="208" t="s">
        <v>1048</v>
      </c>
      <c r="C790" s="207" t="s">
        <v>34</v>
      </c>
      <c r="D790" s="209" t="s">
        <v>488</v>
      </c>
      <c r="E790" s="210" t="s">
        <v>30</v>
      </c>
      <c r="F790" s="235" t="s">
        <v>291</v>
      </c>
      <c r="G790" s="283">
        <v>38718</v>
      </c>
      <c r="H790" s="237">
        <v>43706</v>
      </c>
      <c r="P790" s="246">
        <f t="shared" si="185"/>
        <v>0</v>
      </c>
      <c r="Q790" s="246">
        <f t="shared" si="186"/>
        <v>0</v>
      </c>
      <c r="R790" s="210">
        <v>125</v>
      </c>
      <c r="S790" s="220">
        <f t="shared" si="187"/>
        <v>90</v>
      </c>
      <c r="T790" s="113">
        <f t="shared" si="188"/>
        <v>0</v>
      </c>
      <c r="U790" s="113">
        <f t="shared" si="189"/>
        <v>0</v>
      </c>
      <c r="V790" s="113">
        <f t="shared" si="190"/>
        <v>0</v>
      </c>
      <c r="W790" s="113">
        <f t="shared" si="191"/>
        <v>0</v>
      </c>
      <c r="X790" s="118">
        <v>2006</v>
      </c>
      <c r="Y790" s="18" t="s">
        <v>66</v>
      </c>
    </row>
    <row r="791" ht="15.75" customHeight="1" spans="1:25">
      <c r="A791" s="234">
        <v>9128</v>
      </c>
      <c r="B791" s="208" t="s">
        <v>1049</v>
      </c>
      <c r="C791" s="207" t="s">
        <v>34</v>
      </c>
      <c r="D791" s="209" t="s">
        <v>488</v>
      </c>
      <c r="E791" s="210" t="s">
        <v>30</v>
      </c>
      <c r="F791" s="235" t="s">
        <v>291</v>
      </c>
      <c r="G791" s="283">
        <v>38231</v>
      </c>
      <c r="H791" s="237">
        <v>43706</v>
      </c>
      <c r="P791" s="246">
        <f t="shared" si="185"/>
        <v>0</v>
      </c>
      <c r="Q791" s="246">
        <f t="shared" si="186"/>
        <v>0</v>
      </c>
      <c r="R791" s="210">
        <v>125</v>
      </c>
      <c r="S791" s="220">
        <f t="shared" si="187"/>
        <v>90</v>
      </c>
      <c r="T791" s="113">
        <f t="shared" si="188"/>
        <v>0</v>
      </c>
      <c r="U791" s="113">
        <f t="shared" si="189"/>
        <v>0</v>
      </c>
      <c r="V791" s="113">
        <f t="shared" si="190"/>
        <v>0</v>
      </c>
      <c r="W791" s="113">
        <f t="shared" si="191"/>
        <v>0</v>
      </c>
      <c r="X791" s="118">
        <v>2004</v>
      </c>
      <c r="Y791" s="18" t="s">
        <v>66</v>
      </c>
    </row>
    <row r="792" ht="15.75" customHeight="1" spans="1:25">
      <c r="A792" s="234">
        <v>9131</v>
      </c>
      <c r="B792" s="208" t="s">
        <v>1050</v>
      </c>
      <c r="C792" s="207" t="s">
        <v>34</v>
      </c>
      <c r="D792" s="209" t="s">
        <v>488</v>
      </c>
      <c r="E792" s="210" t="s">
        <v>30</v>
      </c>
      <c r="F792" s="235" t="s">
        <v>291</v>
      </c>
      <c r="G792" s="283">
        <v>38231</v>
      </c>
      <c r="H792" s="237">
        <v>43706</v>
      </c>
      <c r="P792" s="246">
        <f t="shared" si="185"/>
        <v>0</v>
      </c>
      <c r="Q792" s="246">
        <f t="shared" si="186"/>
        <v>0</v>
      </c>
      <c r="R792" s="210">
        <v>125</v>
      </c>
      <c r="S792" s="220">
        <f t="shared" si="187"/>
        <v>90</v>
      </c>
      <c r="T792" s="113">
        <f t="shared" si="188"/>
        <v>0</v>
      </c>
      <c r="U792" s="113">
        <f t="shared" si="189"/>
        <v>0</v>
      </c>
      <c r="V792" s="113">
        <f t="shared" si="190"/>
        <v>0</v>
      </c>
      <c r="W792" s="113">
        <f t="shared" si="191"/>
        <v>0</v>
      </c>
      <c r="X792" s="118">
        <v>2004</v>
      </c>
      <c r="Y792" s="18" t="s">
        <v>66</v>
      </c>
    </row>
    <row r="793" ht="15.75" customHeight="1" spans="1:25">
      <c r="A793" s="234">
        <v>9134</v>
      </c>
      <c r="B793" s="208" t="s">
        <v>1051</v>
      </c>
      <c r="C793" s="207" t="s">
        <v>34</v>
      </c>
      <c r="D793" s="209" t="s">
        <v>488</v>
      </c>
      <c r="E793" s="210" t="s">
        <v>30</v>
      </c>
      <c r="F793" s="235" t="s">
        <v>288</v>
      </c>
      <c r="G793" s="283">
        <v>40148</v>
      </c>
      <c r="H793" s="237">
        <v>43706</v>
      </c>
      <c r="P793" s="246">
        <f t="shared" si="185"/>
        <v>0</v>
      </c>
      <c r="Q793" s="246">
        <f t="shared" si="186"/>
        <v>0</v>
      </c>
      <c r="R793" s="210">
        <v>125</v>
      </c>
      <c r="S793" s="220">
        <f t="shared" si="187"/>
        <v>90</v>
      </c>
      <c r="T793" s="113">
        <f t="shared" si="188"/>
        <v>0</v>
      </c>
      <c r="U793" s="113">
        <f t="shared" si="189"/>
        <v>0</v>
      </c>
      <c r="V793" s="113">
        <f t="shared" si="190"/>
        <v>0</v>
      </c>
      <c r="W793" s="113">
        <f t="shared" si="191"/>
        <v>0</v>
      </c>
      <c r="X793" s="118">
        <v>2009</v>
      </c>
      <c r="Y793" s="18" t="s">
        <v>66</v>
      </c>
    </row>
    <row r="794" ht="15.75" customHeight="1" spans="1:25">
      <c r="A794" s="234">
        <v>9137</v>
      </c>
      <c r="B794" s="208" t="s">
        <v>1052</v>
      </c>
      <c r="C794" s="207" t="s">
        <v>34</v>
      </c>
      <c r="D794" s="209" t="s">
        <v>488</v>
      </c>
      <c r="E794" s="210" t="s">
        <v>30</v>
      </c>
      <c r="F794" s="235" t="s">
        <v>288</v>
      </c>
      <c r="G794" s="283">
        <v>42909</v>
      </c>
      <c r="H794" s="237">
        <v>43706</v>
      </c>
      <c r="P794" s="246">
        <f t="shared" si="185"/>
        <v>0</v>
      </c>
      <c r="Q794" s="246">
        <f t="shared" si="186"/>
        <v>0</v>
      </c>
      <c r="R794" s="210">
        <v>125</v>
      </c>
      <c r="S794" s="220">
        <f t="shared" si="187"/>
        <v>90</v>
      </c>
      <c r="T794" s="113">
        <f t="shared" si="188"/>
        <v>0</v>
      </c>
      <c r="U794" s="113">
        <f t="shared" si="189"/>
        <v>0</v>
      </c>
      <c r="V794" s="113">
        <f t="shared" si="190"/>
        <v>0</v>
      </c>
      <c r="W794" s="113">
        <f t="shared" si="191"/>
        <v>0</v>
      </c>
      <c r="X794" s="118">
        <v>2017</v>
      </c>
      <c r="Y794" s="18" t="s">
        <v>83</v>
      </c>
    </row>
    <row r="795" ht="15.75" customHeight="1" spans="1:25">
      <c r="A795" s="234">
        <v>9138</v>
      </c>
      <c r="B795" s="208" t="s">
        <v>1053</v>
      </c>
      <c r="C795" s="207" t="s">
        <v>34</v>
      </c>
      <c r="D795" s="209" t="s">
        <v>488</v>
      </c>
      <c r="E795" s="210" t="s">
        <v>30</v>
      </c>
      <c r="F795" s="235" t="s">
        <v>288</v>
      </c>
      <c r="G795" s="283">
        <v>40909</v>
      </c>
      <c r="H795" s="237">
        <v>43706</v>
      </c>
      <c r="P795" s="246">
        <f t="shared" si="185"/>
        <v>0</v>
      </c>
      <c r="Q795" s="246">
        <f t="shared" si="186"/>
        <v>0</v>
      </c>
      <c r="R795" s="210">
        <v>125</v>
      </c>
      <c r="S795" s="220">
        <f t="shared" si="187"/>
        <v>90</v>
      </c>
      <c r="T795" s="113">
        <f t="shared" si="188"/>
        <v>0</v>
      </c>
      <c r="U795" s="113">
        <f t="shared" si="189"/>
        <v>0</v>
      </c>
      <c r="V795" s="113">
        <f t="shared" si="190"/>
        <v>0</v>
      </c>
      <c r="W795" s="113">
        <f t="shared" si="191"/>
        <v>0</v>
      </c>
      <c r="X795" s="118">
        <v>2012</v>
      </c>
      <c r="Y795" s="18" t="s">
        <v>66</v>
      </c>
    </row>
    <row r="796" ht="15.75" customHeight="1" spans="1:25">
      <c r="A796" s="234">
        <v>9140</v>
      </c>
      <c r="B796" s="208" t="s">
        <v>1054</v>
      </c>
      <c r="C796" s="207" t="s">
        <v>34</v>
      </c>
      <c r="D796" s="209" t="s">
        <v>488</v>
      </c>
      <c r="E796" s="210" t="s">
        <v>30</v>
      </c>
      <c r="F796" s="235" t="s">
        <v>288</v>
      </c>
      <c r="G796" s="283">
        <v>43444</v>
      </c>
      <c r="H796" s="237">
        <v>43706</v>
      </c>
      <c r="P796" s="246">
        <f t="shared" si="185"/>
        <v>0</v>
      </c>
      <c r="Q796" s="246">
        <f t="shared" si="186"/>
        <v>0</v>
      </c>
      <c r="R796" s="210">
        <v>125</v>
      </c>
      <c r="S796" s="220">
        <f t="shared" si="187"/>
        <v>90</v>
      </c>
      <c r="T796" s="113">
        <f t="shared" si="188"/>
        <v>0</v>
      </c>
      <c r="U796" s="113">
        <f t="shared" si="189"/>
        <v>0</v>
      </c>
      <c r="V796" s="113">
        <f t="shared" si="190"/>
        <v>0</v>
      </c>
      <c r="W796" s="113">
        <f t="shared" si="191"/>
        <v>0</v>
      </c>
      <c r="X796" s="118">
        <v>2018</v>
      </c>
      <c r="Y796" s="18" t="s">
        <v>84</v>
      </c>
    </row>
    <row r="797" ht="15.75" customHeight="1" spans="1:25">
      <c r="A797" s="234">
        <v>9141</v>
      </c>
      <c r="B797" s="208" t="s">
        <v>1055</v>
      </c>
      <c r="C797" s="207" t="s">
        <v>34</v>
      </c>
      <c r="D797" s="209" t="s">
        <v>488</v>
      </c>
      <c r="E797" s="210" t="s">
        <v>30</v>
      </c>
      <c r="F797" s="235" t="s">
        <v>288</v>
      </c>
      <c r="G797" s="283">
        <v>41153</v>
      </c>
      <c r="H797" s="237">
        <v>43706</v>
      </c>
      <c r="P797" s="246">
        <f t="shared" si="185"/>
        <v>0</v>
      </c>
      <c r="Q797" s="246">
        <f t="shared" si="186"/>
        <v>0</v>
      </c>
      <c r="R797" s="210">
        <v>125</v>
      </c>
      <c r="S797" s="220">
        <f t="shared" si="187"/>
        <v>90</v>
      </c>
      <c r="T797" s="113">
        <f t="shared" si="188"/>
        <v>0</v>
      </c>
      <c r="U797" s="113">
        <f t="shared" si="189"/>
        <v>0</v>
      </c>
      <c r="V797" s="113">
        <f t="shared" si="190"/>
        <v>0</v>
      </c>
      <c r="W797" s="113">
        <f t="shared" si="191"/>
        <v>0</v>
      </c>
      <c r="X797" s="118">
        <v>2012</v>
      </c>
      <c r="Y797" s="18" t="s">
        <v>66</v>
      </c>
    </row>
    <row r="798" ht="15.75" customHeight="1" spans="1:25">
      <c r="A798" s="234">
        <v>9143</v>
      </c>
      <c r="B798" s="208" t="s">
        <v>1056</v>
      </c>
      <c r="C798" s="207" t="s">
        <v>23</v>
      </c>
      <c r="D798" s="209" t="s">
        <v>488</v>
      </c>
      <c r="E798" s="210" t="s">
        <v>756</v>
      </c>
      <c r="F798" s="235" t="s">
        <v>172</v>
      </c>
      <c r="G798" s="284">
        <v>43370</v>
      </c>
      <c r="H798" s="237">
        <v>43574</v>
      </c>
      <c r="L798" s="244"/>
      <c r="M798" s="245"/>
      <c r="N798" s="244"/>
      <c r="P798" s="246">
        <f t="shared" si="185"/>
        <v>0</v>
      </c>
      <c r="Q798" s="246">
        <f t="shared" si="186"/>
        <v>0</v>
      </c>
      <c r="R798" s="210">
        <v>257</v>
      </c>
      <c r="S798" s="220">
        <f t="shared" si="187"/>
        <v>222</v>
      </c>
      <c r="T798" s="113">
        <f t="shared" si="188"/>
        <v>0</v>
      </c>
      <c r="U798" s="113">
        <f t="shared" si="189"/>
        <v>0</v>
      </c>
      <c r="V798" s="113">
        <f t="shared" si="190"/>
        <v>0</v>
      </c>
      <c r="W798" s="113">
        <f t="shared" si="191"/>
        <v>0</v>
      </c>
      <c r="X798" s="118">
        <v>2018</v>
      </c>
      <c r="Y798" s="18" t="s">
        <v>84</v>
      </c>
    </row>
    <row r="799" ht="15.75" customHeight="1" spans="1:25">
      <c r="A799" s="234">
        <v>9154</v>
      </c>
      <c r="B799" s="208" t="s">
        <v>1057</v>
      </c>
      <c r="C799" s="207" t="s">
        <v>27</v>
      </c>
      <c r="D799" s="209" t="s">
        <v>64</v>
      </c>
      <c r="F799" s="235" t="s">
        <v>65</v>
      </c>
      <c r="G799" s="236">
        <v>43442</v>
      </c>
      <c r="H799" s="237">
        <v>43442</v>
      </c>
      <c r="L799" s="244"/>
      <c r="M799" s="245"/>
      <c r="N799" s="244"/>
      <c r="P799" s="246">
        <f t="shared" si="185"/>
        <v>0</v>
      </c>
      <c r="Q799" s="246">
        <f t="shared" si="186"/>
        <v>0</v>
      </c>
      <c r="R799" s="210">
        <v>389</v>
      </c>
      <c r="S799" s="220">
        <f t="shared" si="187"/>
        <v>330</v>
      </c>
      <c r="T799" s="113">
        <f t="shared" si="188"/>
        <v>0</v>
      </c>
      <c r="U799" s="113">
        <f t="shared" si="189"/>
        <v>0</v>
      </c>
      <c r="V799" s="113">
        <f t="shared" si="190"/>
        <v>0</v>
      </c>
      <c r="W799" s="113">
        <f t="shared" si="191"/>
        <v>0</v>
      </c>
      <c r="X799" s="118">
        <v>2018</v>
      </c>
      <c r="Y799" s="18" t="s">
        <v>84</v>
      </c>
    </row>
    <row r="800" ht="15.75" customHeight="1" spans="1:25">
      <c r="A800" s="234">
        <v>9155</v>
      </c>
      <c r="B800" s="208" t="s">
        <v>1058</v>
      </c>
      <c r="C800" s="207" t="s">
        <v>27</v>
      </c>
      <c r="D800" s="209" t="s">
        <v>64</v>
      </c>
      <c r="F800" s="235" t="s">
        <v>65</v>
      </c>
      <c r="G800" s="236">
        <v>43463</v>
      </c>
      <c r="H800" s="237">
        <v>43463</v>
      </c>
      <c r="L800" s="244"/>
      <c r="M800" s="245"/>
      <c r="N800" s="244"/>
      <c r="P800" s="246">
        <f t="shared" si="185"/>
        <v>0</v>
      </c>
      <c r="Q800" s="246">
        <f t="shared" si="186"/>
        <v>0</v>
      </c>
      <c r="R800" s="210">
        <v>368</v>
      </c>
      <c r="S800" s="220">
        <f t="shared" si="187"/>
        <v>330</v>
      </c>
      <c r="T800" s="113">
        <f t="shared" si="188"/>
        <v>0</v>
      </c>
      <c r="U800" s="113">
        <f t="shared" si="189"/>
        <v>0</v>
      </c>
      <c r="V800" s="113">
        <f t="shared" si="190"/>
        <v>0</v>
      </c>
      <c r="W800" s="113">
        <f t="shared" si="191"/>
        <v>0</v>
      </c>
      <c r="X800" s="118">
        <v>2018</v>
      </c>
      <c r="Y800" s="18" t="s">
        <v>84</v>
      </c>
    </row>
    <row r="801" ht="15.75" customHeight="1" spans="1:25">
      <c r="A801" s="234">
        <v>9156</v>
      </c>
      <c r="B801" s="208" t="s">
        <v>1059</v>
      </c>
      <c r="C801" s="207" t="s">
        <v>25</v>
      </c>
      <c r="D801" s="209" t="s">
        <v>64</v>
      </c>
      <c r="F801" s="235" t="s">
        <v>207</v>
      </c>
      <c r="G801" s="236">
        <v>43456</v>
      </c>
      <c r="H801" s="237">
        <v>43456</v>
      </c>
      <c r="L801" s="244"/>
      <c r="M801" s="245"/>
      <c r="N801" s="244"/>
      <c r="P801" s="246">
        <f t="shared" si="185"/>
        <v>0</v>
      </c>
      <c r="Q801" s="246">
        <f t="shared" si="186"/>
        <v>0</v>
      </c>
      <c r="R801" s="210">
        <v>375</v>
      </c>
      <c r="S801" s="220">
        <f t="shared" si="187"/>
        <v>330</v>
      </c>
      <c r="T801" s="113">
        <f t="shared" si="188"/>
        <v>0</v>
      </c>
      <c r="U801" s="113">
        <f t="shared" si="189"/>
        <v>0</v>
      </c>
      <c r="V801" s="113">
        <f t="shared" si="190"/>
        <v>0</v>
      </c>
      <c r="W801" s="113">
        <f t="shared" si="191"/>
        <v>0</v>
      </c>
      <c r="X801" s="118">
        <v>2018</v>
      </c>
      <c r="Y801" s="18" t="s">
        <v>84</v>
      </c>
    </row>
    <row r="802" ht="15.75" customHeight="1" spans="1:25">
      <c r="A802" s="234">
        <v>9164</v>
      </c>
      <c r="B802" s="208" t="s">
        <v>1060</v>
      </c>
      <c r="C802" s="207" t="s">
        <v>33</v>
      </c>
      <c r="D802" s="209" t="s">
        <v>64</v>
      </c>
      <c r="F802" s="235" t="s">
        <v>65</v>
      </c>
      <c r="G802" s="236">
        <v>43456</v>
      </c>
      <c r="H802" s="237">
        <v>43456</v>
      </c>
      <c r="L802" s="244"/>
      <c r="M802" s="245"/>
      <c r="N802" s="244"/>
      <c r="P802" s="246">
        <f t="shared" si="185"/>
        <v>0</v>
      </c>
      <c r="Q802" s="246">
        <f t="shared" si="186"/>
        <v>0</v>
      </c>
      <c r="R802" s="210">
        <v>375</v>
      </c>
      <c r="S802" s="220">
        <f t="shared" si="187"/>
        <v>330</v>
      </c>
      <c r="T802" s="113">
        <f t="shared" si="188"/>
        <v>0</v>
      </c>
      <c r="U802" s="113">
        <f t="shared" si="189"/>
        <v>0</v>
      </c>
      <c r="V802" s="113">
        <f t="shared" si="190"/>
        <v>0</v>
      </c>
      <c r="W802" s="113">
        <f t="shared" si="191"/>
        <v>0</v>
      </c>
      <c r="X802" s="118">
        <v>2018</v>
      </c>
      <c r="Y802" s="18" t="s">
        <v>84</v>
      </c>
    </row>
    <row r="803" ht="15.75" customHeight="1" spans="1:25">
      <c r="A803" s="234">
        <v>9170</v>
      </c>
      <c r="B803" s="208" t="s">
        <v>1061</v>
      </c>
      <c r="C803" s="207" t="s">
        <v>21</v>
      </c>
      <c r="D803" s="209" t="s">
        <v>64</v>
      </c>
      <c r="F803" s="235" t="s">
        <v>126</v>
      </c>
      <c r="G803" s="236">
        <v>43568</v>
      </c>
      <c r="H803" s="237">
        <v>43568</v>
      </c>
      <c r="L803" s="244"/>
      <c r="M803" s="245"/>
      <c r="N803" s="244"/>
      <c r="P803" s="246">
        <f t="shared" si="185"/>
        <v>0</v>
      </c>
      <c r="Q803" s="246">
        <f t="shared" si="186"/>
        <v>0</v>
      </c>
      <c r="R803" s="210">
        <v>263</v>
      </c>
      <c r="S803" s="220">
        <f t="shared" si="187"/>
        <v>228</v>
      </c>
      <c r="T803" s="113">
        <f t="shared" si="188"/>
        <v>0</v>
      </c>
      <c r="U803" s="113">
        <f t="shared" si="189"/>
        <v>0</v>
      </c>
      <c r="V803" s="113">
        <f t="shared" si="190"/>
        <v>0</v>
      </c>
      <c r="W803" s="113">
        <f t="shared" si="191"/>
        <v>0</v>
      </c>
      <c r="X803" s="118">
        <v>2019</v>
      </c>
      <c r="Y803" s="18" t="s">
        <v>85</v>
      </c>
    </row>
    <row r="804" ht="15.75" customHeight="1" spans="1:25">
      <c r="A804" s="234">
        <v>9175</v>
      </c>
      <c r="B804" s="208" t="s">
        <v>1062</v>
      </c>
      <c r="C804" s="207" t="s">
        <v>27</v>
      </c>
      <c r="D804" s="209" t="s">
        <v>64</v>
      </c>
      <c r="F804" s="235" t="s">
        <v>65</v>
      </c>
      <c r="G804" s="236">
        <v>43434</v>
      </c>
      <c r="H804" s="237">
        <v>43434</v>
      </c>
      <c r="L804" s="244"/>
      <c r="M804" s="245"/>
      <c r="N804" s="244"/>
      <c r="P804" s="246">
        <f t="shared" si="185"/>
        <v>0</v>
      </c>
      <c r="Q804" s="246">
        <f t="shared" si="186"/>
        <v>0</v>
      </c>
      <c r="R804" s="210">
        <v>397</v>
      </c>
      <c r="S804" s="220">
        <f t="shared" si="187"/>
        <v>330</v>
      </c>
      <c r="T804" s="113">
        <f t="shared" si="188"/>
        <v>0</v>
      </c>
      <c r="U804" s="113">
        <f t="shared" si="189"/>
        <v>0</v>
      </c>
      <c r="V804" s="113">
        <f t="shared" si="190"/>
        <v>0</v>
      </c>
      <c r="W804" s="113">
        <f t="shared" si="191"/>
        <v>0</v>
      </c>
      <c r="X804" s="118">
        <v>2018</v>
      </c>
      <c r="Y804" s="18" t="s">
        <v>84</v>
      </c>
    </row>
    <row r="805" ht="15.75" customHeight="1" spans="1:25">
      <c r="A805" s="234">
        <v>9176</v>
      </c>
      <c r="B805" s="208" t="s">
        <v>1063</v>
      </c>
      <c r="C805" s="207" t="s">
        <v>27</v>
      </c>
      <c r="D805" s="209" t="s">
        <v>64</v>
      </c>
      <c r="F805" s="235" t="s">
        <v>65</v>
      </c>
      <c r="G805" s="236">
        <v>43435</v>
      </c>
      <c r="H805" s="237">
        <v>43435</v>
      </c>
      <c r="L805" s="244"/>
      <c r="M805" s="245"/>
      <c r="N805" s="244"/>
      <c r="P805" s="246">
        <f t="shared" si="185"/>
        <v>0</v>
      </c>
      <c r="Q805" s="246">
        <f t="shared" si="186"/>
        <v>0</v>
      </c>
      <c r="R805" s="210">
        <v>396</v>
      </c>
      <c r="S805" s="220">
        <f t="shared" si="187"/>
        <v>330</v>
      </c>
      <c r="T805" s="113">
        <f t="shared" si="188"/>
        <v>0</v>
      </c>
      <c r="U805" s="113">
        <f t="shared" si="189"/>
        <v>0</v>
      </c>
      <c r="V805" s="113">
        <f t="shared" si="190"/>
        <v>0</v>
      </c>
      <c r="W805" s="113">
        <f t="shared" si="191"/>
        <v>0</v>
      </c>
      <c r="X805" s="118">
        <v>2018</v>
      </c>
      <c r="Y805" s="18" t="s">
        <v>84</v>
      </c>
    </row>
    <row r="806" ht="15.75" customHeight="1" spans="1:25">
      <c r="A806" s="234">
        <v>9177</v>
      </c>
      <c r="B806" s="208" t="s">
        <v>1064</v>
      </c>
      <c r="C806" s="207" t="s">
        <v>27</v>
      </c>
      <c r="D806" s="209" t="s">
        <v>64</v>
      </c>
      <c r="F806" s="235" t="s">
        <v>65</v>
      </c>
      <c r="G806" s="236">
        <v>43456</v>
      </c>
      <c r="H806" s="237">
        <v>43456</v>
      </c>
      <c r="L806" s="244"/>
      <c r="M806" s="245"/>
      <c r="N806" s="244"/>
      <c r="P806" s="246">
        <f t="shared" si="185"/>
        <v>0</v>
      </c>
      <c r="Q806" s="246">
        <f t="shared" si="186"/>
        <v>0</v>
      </c>
      <c r="R806" s="210">
        <v>375</v>
      </c>
      <c r="S806" s="220">
        <f t="shared" si="187"/>
        <v>330</v>
      </c>
      <c r="T806" s="113">
        <f t="shared" si="188"/>
        <v>0</v>
      </c>
      <c r="U806" s="113">
        <f t="shared" si="189"/>
        <v>0</v>
      </c>
      <c r="V806" s="113">
        <f t="shared" si="190"/>
        <v>0</v>
      </c>
      <c r="W806" s="113">
        <f t="shared" si="191"/>
        <v>0</v>
      </c>
      <c r="X806" s="118">
        <v>2018</v>
      </c>
      <c r="Y806" s="18" t="s">
        <v>84</v>
      </c>
    </row>
    <row r="807" ht="15.75" customHeight="1" spans="1:25">
      <c r="A807" s="234">
        <v>9178</v>
      </c>
      <c r="B807" s="208" t="s">
        <v>1065</v>
      </c>
      <c r="C807" s="207" t="s">
        <v>27</v>
      </c>
      <c r="D807" s="209" t="s">
        <v>64</v>
      </c>
      <c r="F807" s="235" t="s">
        <v>65</v>
      </c>
      <c r="G807" s="236">
        <v>43449</v>
      </c>
      <c r="H807" s="237">
        <v>43449</v>
      </c>
      <c r="L807" s="244"/>
      <c r="M807" s="245"/>
      <c r="N807" s="244"/>
      <c r="P807" s="246">
        <f t="shared" si="185"/>
        <v>0</v>
      </c>
      <c r="Q807" s="246">
        <f t="shared" si="186"/>
        <v>0</v>
      </c>
      <c r="R807" s="210">
        <v>382</v>
      </c>
      <c r="S807" s="220">
        <f t="shared" si="187"/>
        <v>330</v>
      </c>
      <c r="T807" s="113">
        <f t="shared" si="188"/>
        <v>0</v>
      </c>
      <c r="U807" s="113">
        <f t="shared" si="189"/>
        <v>0</v>
      </c>
      <c r="V807" s="113">
        <f t="shared" si="190"/>
        <v>0</v>
      </c>
      <c r="W807" s="113">
        <f t="shared" si="191"/>
        <v>0</v>
      </c>
      <c r="X807" s="118">
        <v>2018</v>
      </c>
      <c r="Y807" s="18" t="s">
        <v>84</v>
      </c>
    </row>
    <row r="808" ht="15.75" customHeight="1" spans="1:25">
      <c r="A808" s="234">
        <v>9180</v>
      </c>
      <c r="B808" s="208" t="s">
        <v>1066</v>
      </c>
      <c r="C808" s="207" t="s">
        <v>27</v>
      </c>
      <c r="D808" s="209" t="s">
        <v>64</v>
      </c>
      <c r="F808" s="235" t="s">
        <v>65</v>
      </c>
      <c r="G808" s="236">
        <v>43554</v>
      </c>
      <c r="H808" s="237">
        <v>43554</v>
      </c>
      <c r="L808" s="244"/>
      <c r="M808" s="245"/>
      <c r="N808" s="244"/>
      <c r="P808" s="246">
        <f t="shared" si="185"/>
        <v>0</v>
      </c>
      <c r="Q808" s="246">
        <f t="shared" si="186"/>
        <v>0</v>
      </c>
      <c r="R808" s="210">
        <v>277</v>
      </c>
      <c r="S808" s="220">
        <f t="shared" si="187"/>
        <v>242</v>
      </c>
      <c r="T808" s="113">
        <f t="shared" si="188"/>
        <v>0</v>
      </c>
      <c r="U808" s="113">
        <f t="shared" si="189"/>
        <v>0</v>
      </c>
      <c r="V808" s="113">
        <f t="shared" si="190"/>
        <v>0</v>
      </c>
      <c r="W808" s="113">
        <f t="shared" si="191"/>
        <v>0</v>
      </c>
      <c r="X808" s="118">
        <v>2019</v>
      </c>
      <c r="Y808" s="18" t="s">
        <v>85</v>
      </c>
    </row>
    <row r="809" ht="15.75" customHeight="1" spans="1:25">
      <c r="A809" s="234">
        <v>9181</v>
      </c>
      <c r="B809" s="208" t="s">
        <v>1067</v>
      </c>
      <c r="C809" s="207" t="s">
        <v>33</v>
      </c>
      <c r="D809" s="209" t="s">
        <v>64</v>
      </c>
      <c r="F809" s="235" t="s">
        <v>65</v>
      </c>
      <c r="G809" s="236">
        <v>43449</v>
      </c>
      <c r="H809" s="237">
        <v>43449</v>
      </c>
      <c r="L809" s="244"/>
      <c r="M809" s="245"/>
      <c r="N809" s="244"/>
      <c r="P809" s="246">
        <f t="shared" si="185"/>
        <v>0</v>
      </c>
      <c r="Q809" s="246">
        <f t="shared" si="186"/>
        <v>0</v>
      </c>
      <c r="R809" s="210">
        <v>382</v>
      </c>
      <c r="S809" s="220">
        <f t="shared" si="187"/>
        <v>330</v>
      </c>
      <c r="T809" s="113">
        <f t="shared" si="188"/>
        <v>0</v>
      </c>
      <c r="U809" s="113">
        <f t="shared" si="189"/>
        <v>0</v>
      </c>
      <c r="V809" s="113">
        <f t="shared" si="190"/>
        <v>0</v>
      </c>
      <c r="W809" s="113">
        <f t="shared" si="191"/>
        <v>0</v>
      </c>
      <c r="X809" s="118">
        <v>2018</v>
      </c>
      <c r="Y809" s="18" t="s">
        <v>84</v>
      </c>
    </row>
    <row r="810" ht="15.75" customHeight="1" spans="1:25">
      <c r="A810" s="234">
        <v>9184</v>
      </c>
      <c r="B810" s="208" t="s">
        <v>1068</v>
      </c>
      <c r="C810" s="207" t="s">
        <v>27</v>
      </c>
      <c r="D810" s="209" t="s">
        <v>64</v>
      </c>
      <c r="F810" s="235" t="s">
        <v>65</v>
      </c>
      <c r="G810" s="236">
        <v>43456</v>
      </c>
      <c r="H810" s="237">
        <v>43456</v>
      </c>
      <c r="L810" s="244"/>
      <c r="M810" s="245"/>
      <c r="N810" s="244"/>
      <c r="P810" s="246">
        <f t="shared" si="185"/>
        <v>0</v>
      </c>
      <c r="Q810" s="246">
        <f t="shared" si="186"/>
        <v>0</v>
      </c>
      <c r="R810" s="210">
        <v>375</v>
      </c>
      <c r="S810" s="220">
        <f t="shared" si="187"/>
        <v>330</v>
      </c>
      <c r="T810" s="113">
        <f t="shared" si="188"/>
        <v>0</v>
      </c>
      <c r="U810" s="113">
        <f t="shared" si="189"/>
        <v>0</v>
      </c>
      <c r="V810" s="113">
        <f t="shared" si="190"/>
        <v>0</v>
      </c>
      <c r="W810" s="113">
        <f t="shared" si="191"/>
        <v>0</v>
      </c>
      <c r="X810" s="118">
        <v>2018</v>
      </c>
      <c r="Y810" s="18" t="s">
        <v>84</v>
      </c>
    </row>
    <row r="811" ht="15.75" customHeight="1" spans="1:25">
      <c r="A811" s="234">
        <v>9188</v>
      </c>
      <c r="B811" s="208" t="s">
        <v>1069</v>
      </c>
      <c r="C811" s="207" t="s">
        <v>17</v>
      </c>
      <c r="D811" s="209" t="s">
        <v>64</v>
      </c>
      <c r="F811" s="235" t="s">
        <v>65</v>
      </c>
      <c r="G811" s="236">
        <v>43456</v>
      </c>
      <c r="H811" s="237">
        <v>43456</v>
      </c>
      <c r="L811" s="244"/>
      <c r="M811" s="245"/>
      <c r="N811" s="244"/>
      <c r="P811" s="246">
        <f t="shared" si="185"/>
        <v>0</v>
      </c>
      <c r="Q811" s="246">
        <f t="shared" si="186"/>
        <v>0</v>
      </c>
      <c r="R811" s="210">
        <v>375</v>
      </c>
      <c r="S811" s="220">
        <f t="shared" si="187"/>
        <v>330</v>
      </c>
      <c r="T811" s="113">
        <f t="shared" si="188"/>
        <v>0</v>
      </c>
      <c r="U811" s="113">
        <f t="shared" si="189"/>
        <v>0</v>
      </c>
      <c r="V811" s="113">
        <f t="shared" si="190"/>
        <v>0</v>
      </c>
      <c r="W811" s="113">
        <f t="shared" si="191"/>
        <v>0</v>
      </c>
      <c r="X811" s="118">
        <v>2018</v>
      </c>
      <c r="Y811" s="18" t="s">
        <v>84</v>
      </c>
    </row>
    <row r="812" ht="15.75" customHeight="1" spans="1:25">
      <c r="A812" s="234">
        <v>9189</v>
      </c>
      <c r="B812" s="208" t="s">
        <v>1070</v>
      </c>
      <c r="C812" s="207" t="s">
        <v>17</v>
      </c>
      <c r="D812" s="209" t="s">
        <v>64</v>
      </c>
      <c r="F812" s="235" t="s">
        <v>65</v>
      </c>
      <c r="G812" s="236">
        <v>43456</v>
      </c>
      <c r="H812" s="237">
        <v>43456</v>
      </c>
      <c r="L812" s="244"/>
      <c r="M812" s="245"/>
      <c r="N812" s="244"/>
      <c r="P812" s="246">
        <f t="shared" si="185"/>
        <v>0</v>
      </c>
      <c r="Q812" s="246">
        <f t="shared" si="186"/>
        <v>0</v>
      </c>
      <c r="R812" s="210">
        <v>375</v>
      </c>
      <c r="S812" s="220">
        <f t="shared" si="187"/>
        <v>330</v>
      </c>
      <c r="T812" s="113">
        <f t="shared" si="188"/>
        <v>0</v>
      </c>
      <c r="U812" s="113">
        <f t="shared" si="189"/>
        <v>0</v>
      </c>
      <c r="V812" s="113">
        <f t="shared" si="190"/>
        <v>0</v>
      </c>
      <c r="W812" s="113">
        <f t="shared" si="191"/>
        <v>0</v>
      </c>
      <c r="X812" s="118">
        <v>2018</v>
      </c>
      <c r="Y812" s="18" t="s">
        <v>84</v>
      </c>
    </row>
    <row r="813" ht="15.75" customHeight="1" spans="1:25">
      <c r="A813" s="234">
        <v>9190</v>
      </c>
      <c r="B813" s="208" t="s">
        <v>1071</v>
      </c>
      <c r="C813" s="207" t="s">
        <v>27</v>
      </c>
      <c r="D813" s="209" t="s">
        <v>64</v>
      </c>
      <c r="F813" s="235" t="s">
        <v>65</v>
      </c>
      <c r="G813" s="236">
        <v>43519</v>
      </c>
      <c r="H813" s="237">
        <v>43519</v>
      </c>
      <c r="L813" s="244"/>
      <c r="M813" s="245"/>
      <c r="N813" s="244"/>
      <c r="P813" s="246">
        <f t="shared" si="185"/>
        <v>0</v>
      </c>
      <c r="Q813" s="246">
        <f t="shared" si="186"/>
        <v>0</v>
      </c>
      <c r="R813" s="210">
        <v>312</v>
      </c>
      <c r="S813" s="220">
        <f t="shared" si="187"/>
        <v>277</v>
      </c>
      <c r="T813" s="113">
        <f t="shared" si="188"/>
        <v>0</v>
      </c>
      <c r="U813" s="113">
        <f t="shared" si="189"/>
        <v>0</v>
      </c>
      <c r="V813" s="113">
        <f t="shared" si="190"/>
        <v>0</v>
      </c>
      <c r="W813" s="113">
        <f t="shared" si="191"/>
        <v>0</v>
      </c>
      <c r="X813" s="118">
        <v>2019</v>
      </c>
      <c r="Y813" s="18" t="s">
        <v>85</v>
      </c>
    </row>
    <row r="814" ht="15.75" customHeight="1" spans="1:25">
      <c r="A814" s="234">
        <v>9191</v>
      </c>
      <c r="B814" s="208" t="s">
        <v>1072</v>
      </c>
      <c r="C814" s="207" t="s">
        <v>17</v>
      </c>
      <c r="D814" s="209" t="s">
        <v>380</v>
      </c>
      <c r="E814" s="210" t="s">
        <v>1073</v>
      </c>
      <c r="F814" s="235" t="s">
        <v>95</v>
      </c>
      <c r="G814" s="283">
        <v>43420</v>
      </c>
      <c r="H814" s="237">
        <v>43420</v>
      </c>
      <c r="L814" s="244"/>
      <c r="M814" s="245"/>
      <c r="N814" s="244"/>
      <c r="P814" s="246">
        <f t="shared" si="185"/>
        <v>0</v>
      </c>
      <c r="Q814" s="246">
        <f t="shared" si="186"/>
        <v>0</v>
      </c>
      <c r="R814" s="210">
        <v>411</v>
      </c>
      <c r="S814" s="220">
        <f t="shared" si="187"/>
        <v>330</v>
      </c>
      <c r="T814" s="113">
        <f t="shared" si="188"/>
        <v>0</v>
      </c>
      <c r="U814" s="113">
        <f t="shared" si="189"/>
        <v>0</v>
      </c>
      <c r="V814" s="113">
        <f t="shared" si="190"/>
        <v>0</v>
      </c>
      <c r="W814" s="113">
        <f t="shared" si="191"/>
        <v>0</v>
      </c>
      <c r="X814" s="118">
        <v>2018</v>
      </c>
      <c r="Y814" s="18" t="s">
        <v>84</v>
      </c>
    </row>
    <row r="815" ht="15.75" customHeight="1" spans="1:25">
      <c r="A815" s="234">
        <v>9205</v>
      </c>
      <c r="B815" s="208" t="s">
        <v>1074</v>
      </c>
      <c r="C815" s="207" t="s">
        <v>17</v>
      </c>
      <c r="D815" s="209" t="s">
        <v>64</v>
      </c>
      <c r="F815" s="235" t="s">
        <v>65</v>
      </c>
      <c r="G815" s="236">
        <v>43470</v>
      </c>
      <c r="H815" s="237">
        <v>43470</v>
      </c>
      <c r="L815" s="244"/>
      <c r="M815" s="245"/>
      <c r="N815" s="244"/>
      <c r="P815" s="246">
        <f t="shared" si="185"/>
        <v>0</v>
      </c>
      <c r="Q815" s="246">
        <f t="shared" si="186"/>
        <v>0</v>
      </c>
      <c r="R815" s="210">
        <v>361</v>
      </c>
      <c r="S815" s="220">
        <f t="shared" si="187"/>
        <v>326</v>
      </c>
      <c r="T815" s="113">
        <f t="shared" si="188"/>
        <v>0</v>
      </c>
      <c r="U815" s="113">
        <f t="shared" si="189"/>
        <v>0</v>
      </c>
      <c r="V815" s="113">
        <f t="shared" si="190"/>
        <v>0</v>
      </c>
      <c r="W815" s="113">
        <f t="shared" si="191"/>
        <v>0</v>
      </c>
      <c r="X815" s="118">
        <v>2019</v>
      </c>
      <c r="Y815" s="18" t="s">
        <v>85</v>
      </c>
    </row>
    <row r="816" ht="15.75" customHeight="1" spans="1:25">
      <c r="A816" s="234">
        <v>9207</v>
      </c>
      <c r="B816" s="208" t="s">
        <v>1075</v>
      </c>
      <c r="C816" s="207" t="s">
        <v>17</v>
      </c>
      <c r="D816" s="209" t="s">
        <v>64</v>
      </c>
      <c r="F816" s="235" t="s">
        <v>65</v>
      </c>
      <c r="G816" s="236">
        <v>43464</v>
      </c>
      <c r="H816" s="237">
        <v>43464</v>
      </c>
      <c r="L816" s="244"/>
      <c r="M816" s="245"/>
      <c r="N816" s="244"/>
      <c r="P816" s="246">
        <f t="shared" si="185"/>
        <v>0</v>
      </c>
      <c r="Q816" s="246">
        <f t="shared" si="186"/>
        <v>0</v>
      </c>
      <c r="R816" s="210">
        <v>367</v>
      </c>
      <c r="S816" s="220">
        <f t="shared" si="187"/>
        <v>330</v>
      </c>
      <c r="T816" s="113">
        <f t="shared" si="188"/>
        <v>0</v>
      </c>
      <c r="U816" s="113">
        <f t="shared" si="189"/>
        <v>0</v>
      </c>
      <c r="V816" s="113">
        <f t="shared" si="190"/>
        <v>0</v>
      </c>
      <c r="W816" s="113">
        <f t="shared" si="191"/>
        <v>0</v>
      </c>
      <c r="X816" s="118">
        <v>2018</v>
      </c>
      <c r="Y816" s="18" t="s">
        <v>84</v>
      </c>
    </row>
    <row r="817" ht="15.75" customHeight="1" spans="1:25">
      <c r="A817" s="234">
        <v>9213</v>
      </c>
      <c r="B817" s="208" t="s">
        <v>1076</v>
      </c>
      <c r="C817" s="207" t="s">
        <v>17</v>
      </c>
      <c r="D817" s="209" t="s">
        <v>64</v>
      </c>
      <c r="F817" s="235" t="s">
        <v>65</v>
      </c>
      <c r="G817" s="236">
        <v>43463</v>
      </c>
      <c r="H817" s="237">
        <v>43463</v>
      </c>
      <c r="L817" s="244"/>
      <c r="M817" s="245"/>
      <c r="N817" s="244"/>
      <c r="P817" s="246">
        <f t="shared" si="185"/>
        <v>0</v>
      </c>
      <c r="Q817" s="246">
        <f t="shared" si="186"/>
        <v>0</v>
      </c>
      <c r="R817" s="210">
        <v>368</v>
      </c>
      <c r="S817" s="220">
        <f t="shared" si="187"/>
        <v>330</v>
      </c>
      <c r="T817" s="113">
        <f t="shared" si="188"/>
        <v>0</v>
      </c>
      <c r="U817" s="113">
        <f t="shared" si="189"/>
        <v>0</v>
      </c>
      <c r="V817" s="113">
        <f t="shared" si="190"/>
        <v>0</v>
      </c>
      <c r="W817" s="113">
        <f t="shared" si="191"/>
        <v>0</v>
      </c>
      <c r="X817" s="118">
        <v>2018</v>
      </c>
      <c r="Y817" s="18" t="s">
        <v>84</v>
      </c>
    </row>
    <row r="818" ht="15.75" customHeight="1" spans="1:25">
      <c r="A818" s="234">
        <v>9214</v>
      </c>
      <c r="B818" s="208" t="s">
        <v>1077</v>
      </c>
      <c r="C818" s="207" t="s">
        <v>17</v>
      </c>
      <c r="D818" s="209" t="s">
        <v>64</v>
      </c>
      <c r="F818" s="235" t="s">
        <v>65</v>
      </c>
      <c r="G818" s="236">
        <v>43463</v>
      </c>
      <c r="H818" s="237">
        <v>43463</v>
      </c>
      <c r="L818" s="244"/>
      <c r="M818" s="245"/>
      <c r="N818" s="244"/>
      <c r="P818" s="246">
        <f t="shared" si="185"/>
        <v>0</v>
      </c>
      <c r="Q818" s="246">
        <f t="shared" si="186"/>
        <v>0</v>
      </c>
      <c r="R818" s="210">
        <v>368</v>
      </c>
      <c r="S818" s="220">
        <f t="shared" si="187"/>
        <v>330</v>
      </c>
      <c r="T818" s="113">
        <f t="shared" si="188"/>
        <v>0</v>
      </c>
      <c r="U818" s="113">
        <f t="shared" si="189"/>
        <v>0</v>
      </c>
      <c r="V818" s="113">
        <f t="shared" si="190"/>
        <v>0</v>
      </c>
      <c r="W818" s="113">
        <f t="shared" si="191"/>
        <v>0</v>
      </c>
      <c r="X818" s="118">
        <v>2018</v>
      </c>
      <c r="Y818" s="18" t="s">
        <v>84</v>
      </c>
    </row>
    <row r="819" ht="15.75" customHeight="1" spans="1:25">
      <c r="A819" s="234">
        <v>9217</v>
      </c>
      <c r="B819" s="208" t="s">
        <v>1078</v>
      </c>
      <c r="C819" s="207" t="s">
        <v>29</v>
      </c>
      <c r="D819" s="209" t="s">
        <v>64</v>
      </c>
      <c r="F819" s="235" t="s">
        <v>65</v>
      </c>
      <c r="G819" s="236">
        <v>43456</v>
      </c>
      <c r="H819" s="237">
        <v>43456</v>
      </c>
      <c r="L819" s="244"/>
      <c r="M819" s="245"/>
      <c r="N819" s="244"/>
      <c r="P819" s="246">
        <f t="shared" si="185"/>
        <v>0</v>
      </c>
      <c r="Q819" s="246">
        <f t="shared" si="186"/>
        <v>0</v>
      </c>
      <c r="R819" s="210">
        <v>375</v>
      </c>
      <c r="S819" s="220">
        <f t="shared" si="187"/>
        <v>330</v>
      </c>
      <c r="T819" s="113">
        <f t="shared" si="188"/>
        <v>0</v>
      </c>
      <c r="U819" s="113">
        <f t="shared" si="189"/>
        <v>0</v>
      </c>
      <c r="V819" s="113">
        <f t="shared" si="190"/>
        <v>0</v>
      </c>
      <c r="W819" s="113">
        <f t="shared" si="191"/>
        <v>0</v>
      </c>
      <c r="X819" s="118">
        <v>2018</v>
      </c>
      <c r="Y819" s="18" t="s">
        <v>84</v>
      </c>
    </row>
    <row r="820" ht="15.75" customHeight="1" spans="1:25">
      <c r="A820" s="234">
        <v>9218</v>
      </c>
      <c r="B820" s="208" t="s">
        <v>1079</v>
      </c>
      <c r="C820" s="207" t="s">
        <v>29</v>
      </c>
      <c r="D820" s="209" t="s">
        <v>64</v>
      </c>
      <c r="F820" s="235" t="s">
        <v>65</v>
      </c>
      <c r="G820" s="236">
        <v>43463</v>
      </c>
      <c r="H820" s="237">
        <v>43463</v>
      </c>
      <c r="L820" s="244"/>
      <c r="M820" s="245"/>
      <c r="N820" s="244"/>
      <c r="P820" s="246">
        <f t="shared" si="185"/>
        <v>0</v>
      </c>
      <c r="Q820" s="246">
        <f t="shared" si="186"/>
        <v>0</v>
      </c>
      <c r="R820" s="210">
        <v>368</v>
      </c>
      <c r="S820" s="220">
        <f t="shared" si="187"/>
        <v>330</v>
      </c>
      <c r="T820" s="113">
        <f t="shared" si="188"/>
        <v>0</v>
      </c>
      <c r="U820" s="113">
        <f t="shared" si="189"/>
        <v>0</v>
      </c>
      <c r="V820" s="113">
        <f t="shared" si="190"/>
        <v>0</v>
      </c>
      <c r="W820" s="113">
        <f t="shared" si="191"/>
        <v>0</v>
      </c>
      <c r="X820" s="118">
        <v>2018</v>
      </c>
      <c r="Y820" s="18" t="s">
        <v>84</v>
      </c>
    </row>
    <row r="821" ht="15.75" customHeight="1" spans="1:25">
      <c r="A821" s="234">
        <v>9220</v>
      </c>
      <c r="B821" s="208" t="s">
        <v>1080</v>
      </c>
      <c r="C821" s="207" t="s">
        <v>23</v>
      </c>
      <c r="D821" s="209" t="s">
        <v>488</v>
      </c>
      <c r="E821" s="210" t="s">
        <v>1081</v>
      </c>
      <c r="F821" s="235" t="s">
        <v>175</v>
      </c>
      <c r="G821" s="284">
        <v>37870</v>
      </c>
      <c r="H821" s="237">
        <v>43616</v>
      </c>
      <c r="L821" s="244"/>
      <c r="M821" s="245"/>
      <c r="N821" s="244"/>
      <c r="P821" s="246">
        <f t="shared" si="185"/>
        <v>0</v>
      </c>
      <c r="Q821" s="246">
        <f t="shared" si="186"/>
        <v>0</v>
      </c>
      <c r="R821" s="210">
        <v>215</v>
      </c>
      <c r="S821" s="220">
        <f t="shared" si="187"/>
        <v>180</v>
      </c>
      <c r="T821" s="113">
        <f t="shared" si="188"/>
        <v>0</v>
      </c>
      <c r="U821" s="113">
        <f t="shared" si="189"/>
        <v>0</v>
      </c>
      <c r="V821" s="113">
        <f t="shared" si="190"/>
        <v>0</v>
      </c>
      <c r="W821" s="113">
        <f t="shared" si="191"/>
        <v>0</v>
      </c>
      <c r="X821" s="118">
        <v>2003</v>
      </c>
      <c r="Y821" s="18" t="s">
        <v>66</v>
      </c>
    </row>
    <row r="822" ht="15.75" customHeight="1" spans="1:25">
      <c r="A822" s="234">
        <v>9221</v>
      </c>
      <c r="B822" s="208" t="s">
        <v>1082</v>
      </c>
      <c r="C822" s="207" t="s">
        <v>23</v>
      </c>
      <c r="D822" s="209" t="s">
        <v>488</v>
      </c>
      <c r="E822" s="210" t="s">
        <v>1081</v>
      </c>
      <c r="F822" s="235" t="s">
        <v>175</v>
      </c>
      <c r="G822" s="284">
        <v>38236</v>
      </c>
      <c r="H822" s="237">
        <v>43611</v>
      </c>
      <c r="L822" s="244"/>
      <c r="M822" s="245"/>
      <c r="N822" s="244"/>
      <c r="P822" s="246">
        <f t="shared" si="185"/>
        <v>0</v>
      </c>
      <c r="Q822" s="246">
        <f t="shared" si="186"/>
        <v>0</v>
      </c>
      <c r="R822" s="210">
        <v>220</v>
      </c>
      <c r="S822" s="220">
        <f t="shared" si="187"/>
        <v>185</v>
      </c>
      <c r="T822" s="113">
        <f t="shared" si="188"/>
        <v>0</v>
      </c>
      <c r="U822" s="113">
        <f t="shared" si="189"/>
        <v>0</v>
      </c>
      <c r="V822" s="113">
        <f t="shared" si="190"/>
        <v>0</v>
      </c>
      <c r="W822" s="113">
        <f t="shared" si="191"/>
        <v>0</v>
      </c>
      <c r="X822" s="118">
        <v>2004</v>
      </c>
      <c r="Y822" s="18" t="s">
        <v>66</v>
      </c>
    </row>
    <row r="823" ht="15.75" customHeight="1" spans="1:25">
      <c r="A823" s="234">
        <v>9222</v>
      </c>
      <c r="B823" s="208" t="s">
        <v>1083</v>
      </c>
      <c r="C823" s="207" t="s">
        <v>23</v>
      </c>
      <c r="D823" s="209" t="s">
        <v>488</v>
      </c>
      <c r="E823" s="210" t="s">
        <v>1081</v>
      </c>
      <c r="F823" s="235" t="s">
        <v>175</v>
      </c>
      <c r="G823" s="284">
        <v>42798</v>
      </c>
      <c r="H823" s="237">
        <v>43611</v>
      </c>
      <c r="L823" s="244"/>
      <c r="M823" s="245"/>
      <c r="N823" s="244"/>
      <c r="P823" s="246">
        <f t="shared" si="185"/>
        <v>0</v>
      </c>
      <c r="Q823" s="246">
        <f t="shared" si="186"/>
        <v>0</v>
      </c>
      <c r="R823" s="210">
        <v>220</v>
      </c>
      <c r="S823" s="220">
        <f t="shared" si="187"/>
        <v>185</v>
      </c>
      <c r="T823" s="113">
        <f t="shared" si="188"/>
        <v>0</v>
      </c>
      <c r="U823" s="113">
        <f t="shared" si="189"/>
        <v>0</v>
      </c>
      <c r="V823" s="113">
        <f t="shared" si="190"/>
        <v>0</v>
      </c>
      <c r="W823" s="113">
        <f t="shared" si="191"/>
        <v>0</v>
      </c>
      <c r="X823" s="118">
        <v>2017</v>
      </c>
      <c r="Y823" s="18" t="s">
        <v>83</v>
      </c>
    </row>
    <row r="824" ht="15.75" customHeight="1" spans="1:25">
      <c r="A824" s="234">
        <v>9223</v>
      </c>
      <c r="B824" s="208" t="s">
        <v>1084</v>
      </c>
      <c r="C824" s="207" t="s">
        <v>23</v>
      </c>
      <c r="D824" s="209" t="s">
        <v>488</v>
      </c>
      <c r="E824" s="210" t="s">
        <v>1081</v>
      </c>
      <c r="F824" s="235" t="s">
        <v>175</v>
      </c>
      <c r="G824" s="284">
        <v>42882</v>
      </c>
      <c r="H824" s="237">
        <v>43611</v>
      </c>
      <c r="L824" s="244"/>
      <c r="M824" s="245"/>
      <c r="N824" s="244"/>
      <c r="P824" s="246">
        <f t="shared" si="185"/>
        <v>0</v>
      </c>
      <c r="Q824" s="246">
        <f t="shared" si="186"/>
        <v>0</v>
      </c>
      <c r="R824" s="210">
        <v>220</v>
      </c>
      <c r="S824" s="220">
        <f t="shared" si="187"/>
        <v>185</v>
      </c>
      <c r="T824" s="113">
        <f t="shared" si="188"/>
        <v>0</v>
      </c>
      <c r="U824" s="113">
        <f t="shared" si="189"/>
        <v>0</v>
      </c>
      <c r="V824" s="113">
        <f t="shared" si="190"/>
        <v>0</v>
      </c>
      <c r="W824" s="113">
        <f t="shared" si="191"/>
        <v>0</v>
      </c>
      <c r="X824" s="118">
        <v>2017</v>
      </c>
      <c r="Y824" s="18" t="s">
        <v>83</v>
      </c>
    </row>
    <row r="825" ht="15.75" customHeight="1" spans="1:25">
      <c r="A825" s="234">
        <v>9224</v>
      </c>
      <c r="B825" s="208" t="s">
        <v>1085</v>
      </c>
      <c r="C825" s="207" t="s">
        <v>23</v>
      </c>
      <c r="D825" s="209" t="s">
        <v>488</v>
      </c>
      <c r="E825" s="210" t="s">
        <v>1081</v>
      </c>
      <c r="F825" s="235" t="s">
        <v>175</v>
      </c>
      <c r="G825" s="284">
        <v>42901</v>
      </c>
      <c r="H825" s="237">
        <v>43611</v>
      </c>
      <c r="L825" s="244"/>
      <c r="M825" s="245"/>
      <c r="N825" s="244"/>
      <c r="P825" s="246">
        <f t="shared" si="185"/>
        <v>0</v>
      </c>
      <c r="Q825" s="246">
        <f t="shared" si="186"/>
        <v>0</v>
      </c>
      <c r="R825" s="210">
        <v>220</v>
      </c>
      <c r="S825" s="220">
        <f t="shared" si="187"/>
        <v>185</v>
      </c>
      <c r="T825" s="113">
        <f t="shared" si="188"/>
        <v>0</v>
      </c>
      <c r="U825" s="113">
        <f t="shared" si="189"/>
        <v>0</v>
      </c>
      <c r="V825" s="113">
        <f t="shared" si="190"/>
        <v>0</v>
      </c>
      <c r="W825" s="113">
        <f t="shared" si="191"/>
        <v>0</v>
      </c>
      <c r="X825" s="118">
        <v>2017</v>
      </c>
      <c r="Y825" s="18" t="s">
        <v>83</v>
      </c>
    </row>
    <row r="826" ht="15.75" customHeight="1" spans="1:25">
      <c r="A826" s="234">
        <v>9225</v>
      </c>
      <c r="B826" s="208" t="s">
        <v>1086</v>
      </c>
      <c r="C826" s="207" t="s">
        <v>23</v>
      </c>
      <c r="D826" s="209" t="s">
        <v>488</v>
      </c>
      <c r="E826" s="210" t="s">
        <v>1081</v>
      </c>
      <c r="F826" s="235" t="s">
        <v>175</v>
      </c>
      <c r="G826" s="284">
        <v>43153</v>
      </c>
      <c r="H826" s="237">
        <v>43612</v>
      </c>
      <c r="L826" s="244"/>
      <c r="M826" s="245"/>
      <c r="N826" s="244"/>
      <c r="P826" s="246">
        <f t="shared" si="185"/>
        <v>0</v>
      </c>
      <c r="Q826" s="246">
        <f t="shared" si="186"/>
        <v>0</v>
      </c>
      <c r="R826" s="210">
        <v>219</v>
      </c>
      <c r="S826" s="220">
        <f t="shared" si="187"/>
        <v>184</v>
      </c>
      <c r="T826" s="113">
        <f t="shared" si="188"/>
        <v>0</v>
      </c>
      <c r="U826" s="113">
        <f t="shared" si="189"/>
        <v>0</v>
      </c>
      <c r="V826" s="113">
        <f t="shared" si="190"/>
        <v>0</v>
      </c>
      <c r="W826" s="113">
        <f t="shared" si="191"/>
        <v>0</v>
      </c>
      <c r="X826" s="118">
        <v>2018</v>
      </c>
      <c r="Y826" s="18" t="s">
        <v>84</v>
      </c>
    </row>
    <row r="827" ht="15.75" customHeight="1" spans="1:25">
      <c r="A827" s="234">
        <v>9227</v>
      </c>
      <c r="B827" s="208" t="s">
        <v>1087</v>
      </c>
      <c r="C827" s="207" t="s">
        <v>23</v>
      </c>
      <c r="D827" s="209" t="s">
        <v>488</v>
      </c>
      <c r="E827" s="210" t="s">
        <v>1081</v>
      </c>
      <c r="F827" s="235" t="s">
        <v>175</v>
      </c>
      <c r="G827" s="284">
        <v>43137</v>
      </c>
      <c r="H827" s="237">
        <v>43611</v>
      </c>
      <c r="L827" s="244"/>
      <c r="M827" s="245"/>
      <c r="N827" s="244"/>
      <c r="P827" s="246">
        <f t="shared" si="185"/>
        <v>0</v>
      </c>
      <c r="Q827" s="246">
        <f t="shared" si="186"/>
        <v>0</v>
      </c>
      <c r="R827" s="210">
        <v>220</v>
      </c>
      <c r="S827" s="220">
        <f t="shared" si="187"/>
        <v>185</v>
      </c>
      <c r="T827" s="113">
        <f t="shared" si="188"/>
        <v>0</v>
      </c>
      <c r="U827" s="113">
        <f t="shared" si="189"/>
        <v>0</v>
      </c>
      <c r="V827" s="113">
        <f t="shared" si="190"/>
        <v>0</v>
      </c>
      <c r="W827" s="113">
        <f t="shared" si="191"/>
        <v>0</v>
      </c>
      <c r="X827" s="118">
        <v>2018</v>
      </c>
      <c r="Y827" s="18" t="s">
        <v>84</v>
      </c>
    </row>
    <row r="828" ht="15.75" customHeight="1" spans="1:25">
      <c r="A828" s="234">
        <v>9228</v>
      </c>
      <c r="B828" s="208" t="s">
        <v>1088</v>
      </c>
      <c r="C828" s="207" t="s">
        <v>23</v>
      </c>
      <c r="D828" s="209" t="s">
        <v>488</v>
      </c>
      <c r="E828" s="210" t="s">
        <v>1081</v>
      </c>
      <c r="F828" s="235" t="s">
        <v>175</v>
      </c>
      <c r="G828" s="284">
        <v>43118</v>
      </c>
      <c r="H828" s="237">
        <v>43611</v>
      </c>
      <c r="L828" s="244"/>
      <c r="M828" s="245"/>
      <c r="N828" s="244"/>
      <c r="P828" s="246">
        <f t="shared" si="185"/>
        <v>0</v>
      </c>
      <c r="Q828" s="246">
        <f t="shared" si="186"/>
        <v>0</v>
      </c>
      <c r="R828" s="210">
        <v>220</v>
      </c>
      <c r="S828" s="220">
        <f t="shared" si="187"/>
        <v>185</v>
      </c>
      <c r="T828" s="113">
        <f t="shared" si="188"/>
        <v>0</v>
      </c>
      <c r="U828" s="113">
        <f t="shared" si="189"/>
        <v>0</v>
      </c>
      <c r="V828" s="113">
        <f t="shared" si="190"/>
        <v>0</v>
      </c>
      <c r="W828" s="113">
        <f t="shared" si="191"/>
        <v>0</v>
      </c>
      <c r="X828" s="118">
        <v>2018</v>
      </c>
      <c r="Y828" s="18" t="s">
        <v>84</v>
      </c>
    </row>
    <row r="829" ht="15.75" customHeight="1" spans="1:25">
      <c r="A829" s="234">
        <v>9229</v>
      </c>
      <c r="B829" s="208" t="s">
        <v>1089</v>
      </c>
      <c r="C829" s="207" t="s">
        <v>23</v>
      </c>
      <c r="D829" s="209" t="s">
        <v>488</v>
      </c>
      <c r="E829" s="210" t="s">
        <v>1081</v>
      </c>
      <c r="F829" s="235" t="s">
        <v>175</v>
      </c>
      <c r="G829" s="284">
        <v>42705</v>
      </c>
      <c r="H829" s="237">
        <v>43611</v>
      </c>
      <c r="L829" s="244"/>
      <c r="M829" s="245"/>
      <c r="N829" s="244"/>
      <c r="P829" s="246">
        <f t="shared" si="185"/>
        <v>0</v>
      </c>
      <c r="Q829" s="246">
        <f t="shared" si="186"/>
        <v>0</v>
      </c>
      <c r="R829" s="210">
        <v>220</v>
      </c>
      <c r="S829" s="220">
        <f t="shared" si="187"/>
        <v>185</v>
      </c>
      <c r="T829" s="113">
        <f t="shared" si="188"/>
        <v>0</v>
      </c>
      <c r="U829" s="113">
        <f t="shared" si="189"/>
        <v>0</v>
      </c>
      <c r="V829" s="113">
        <f t="shared" si="190"/>
        <v>0</v>
      </c>
      <c r="W829" s="113">
        <f t="shared" si="191"/>
        <v>0</v>
      </c>
      <c r="X829" s="118">
        <v>2016</v>
      </c>
      <c r="Y829" s="18" t="s">
        <v>82</v>
      </c>
    </row>
    <row r="830" ht="15.75" customHeight="1" spans="1:25">
      <c r="A830" s="234">
        <v>9230</v>
      </c>
      <c r="B830" s="208" t="s">
        <v>1090</v>
      </c>
      <c r="C830" s="207" t="s">
        <v>23</v>
      </c>
      <c r="D830" s="209" t="s">
        <v>488</v>
      </c>
      <c r="E830" s="210" t="s">
        <v>1081</v>
      </c>
      <c r="F830" s="235" t="s">
        <v>175</v>
      </c>
      <c r="G830" s="284">
        <v>43403</v>
      </c>
      <c r="H830" s="237">
        <v>43611</v>
      </c>
      <c r="L830" s="244"/>
      <c r="M830" s="245"/>
      <c r="N830" s="244"/>
      <c r="P830" s="246">
        <f t="shared" si="185"/>
        <v>0</v>
      </c>
      <c r="Q830" s="246">
        <f t="shared" si="186"/>
        <v>0</v>
      </c>
      <c r="R830" s="210">
        <v>220</v>
      </c>
      <c r="S830" s="220">
        <f t="shared" si="187"/>
        <v>185</v>
      </c>
      <c r="T830" s="113">
        <f t="shared" si="188"/>
        <v>0</v>
      </c>
      <c r="U830" s="113">
        <f t="shared" si="189"/>
        <v>0</v>
      </c>
      <c r="V830" s="113">
        <f t="shared" si="190"/>
        <v>0</v>
      </c>
      <c r="W830" s="113">
        <f t="shared" si="191"/>
        <v>0</v>
      </c>
      <c r="X830" s="118">
        <v>2018</v>
      </c>
      <c r="Y830" s="18" t="s">
        <v>84</v>
      </c>
    </row>
    <row r="831" ht="15.75" customHeight="1" spans="1:25">
      <c r="A831" s="234">
        <v>9231</v>
      </c>
      <c r="B831" s="208" t="s">
        <v>1091</v>
      </c>
      <c r="C831" s="207" t="s">
        <v>23</v>
      </c>
      <c r="D831" s="209" t="s">
        <v>488</v>
      </c>
      <c r="E831" s="210" t="s">
        <v>1081</v>
      </c>
      <c r="F831" s="235" t="s">
        <v>175</v>
      </c>
      <c r="G831" s="284">
        <v>43454</v>
      </c>
      <c r="H831" s="237">
        <v>43611</v>
      </c>
      <c r="L831" s="244"/>
      <c r="M831" s="245"/>
      <c r="N831" s="244"/>
      <c r="P831" s="246">
        <f t="shared" si="185"/>
        <v>0</v>
      </c>
      <c r="Q831" s="246">
        <f t="shared" si="186"/>
        <v>0</v>
      </c>
      <c r="R831" s="210">
        <v>220</v>
      </c>
      <c r="S831" s="220">
        <f t="shared" si="187"/>
        <v>185</v>
      </c>
      <c r="T831" s="113">
        <f t="shared" si="188"/>
        <v>0</v>
      </c>
      <c r="U831" s="113">
        <f t="shared" si="189"/>
        <v>0</v>
      </c>
      <c r="V831" s="113">
        <f t="shared" si="190"/>
        <v>0</v>
      </c>
      <c r="W831" s="113">
        <f t="shared" si="191"/>
        <v>0</v>
      </c>
      <c r="X831" s="118">
        <v>2018</v>
      </c>
      <c r="Y831" s="18" t="s">
        <v>84</v>
      </c>
    </row>
    <row r="832" ht="15.75" customHeight="1" spans="1:25">
      <c r="A832" s="234">
        <v>9233</v>
      </c>
      <c r="B832" s="208" t="s">
        <v>1092</v>
      </c>
      <c r="C832" s="207" t="s">
        <v>23</v>
      </c>
      <c r="D832" s="209" t="s">
        <v>488</v>
      </c>
      <c r="E832" s="210" t="s">
        <v>1081</v>
      </c>
      <c r="F832" s="235" t="s">
        <v>175</v>
      </c>
      <c r="G832" s="284">
        <v>43611</v>
      </c>
      <c r="H832" s="237">
        <v>43611</v>
      </c>
      <c r="L832" s="244"/>
      <c r="M832" s="245"/>
      <c r="N832" s="244"/>
      <c r="P832" s="246">
        <f t="shared" si="185"/>
        <v>0</v>
      </c>
      <c r="Q832" s="246">
        <f t="shared" si="186"/>
        <v>0</v>
      </c>
      <c r="R832" s="210">
        <v>220</v>
      </c>
      <c r="S832" s="220">
        <f t="shared" si="187"/>
        <v>185</v>
      </c>
      <c r="T832" s="113">
        <f t="shared" si="188"/>
        <v>0</v>
      </c>
      <c r="U832" s="113">
        <f t="shared" si="189"/>
        <v>0</v>
      </c>
      <c r="V832" s="113">
        <f t="shared" si="190"/>
        <v>0</v>
      </c>
      <c r="W832" s="113">
        <f t="shared" si="191"/>
        <v>0</v>
      </c>
      <c r="X832" s="118">
        <v>2019</v>
      </c>
      <c r="Y832" s="18" t="s">
        <v>85</v>
      </c>
    </row>
    <row r="833" ht="15.75" customHeight="1" spans="1:25">
      <c r="A833" s="234">
        <v>9236</v>
      </c>
      <c r="B833" s="208" t="s">
        <v>1093</v>
      </c>
      <c r="C833" s="207" t="s">
        <v>23</v>
      </c>
      <c r="D833" s="209" t="s">
        <v>488</v>
      </c>
      <c r="E833" s="210" t="s">
        <v>1081</v>
      </c>
      <c r="F833" s="235" t="s">
        <v>175</v>
      </c>
      <c r="G833" s="284">
        <v>43611</v>
      </c>
      <c r="H833" s="237">
        <v>43611</v>
      </c>
      <c r="L833" s="244"/>
      <c r="M833" s="245"/>
      <c r="N833" s="244"/>
      <c r="P833" s="246">
        <f t="shared" si="185"/>
        <v>0</v>
      </c>
      <c r="Q833" s="246">
        <f t="shared" si="186"/>
        <v>0</v>
      </c>
      <c r="R833" s="210">
        <v>220</v>
      </c>
      <c r="S833" s="220">
        <f t="shared" si="187"/>
        <v>185</v>
      </c>
      <c r="T833" s="113">
        <f t="shared" si="188"/>
        <v>0</v>
      </c>
      <c r="U833" s="113">
        <f t="shared" si="189"/>
        <v>0</v>
      </c>
      <c r="V833" s="113">
        <f t="shared" si="190"/>
        <v>0</v>
      </c>
      <c r="W833" s="113">
        <f t="shared" si="191"/>
        <v>0</v>
      </c>
      <c r="X833" s="118">
        <v>2019</v>
      </c>
      <c r="Y833" s="18" t="s">
        <v>85</v>
      </c>
    </row>
    <row r="834" ht="15.75" customHeight="1" spans="1:25">
      <c r="A834" s="234">
        <v>9245</v>
      </c>
      <c r="B834" s="208" t="s">
        <v>1094</v>
      </c>
      <c r="C834" s="207" t="s">
        <v>23</v>
      </c>
      <c r="D834" s="209" t="s">
        <v>488</v>
      </c>
      <c r="E834" s="210" t="s">
        <v>1081</v>
      </c>
      <c r="F834" s="235" t="s">
        <v>175</v>
      </c>
      <c r="G834" s="284">
        <v>43689</v>
      </c>
      <c r="H834" s="237">
        <v>43689</v>
      </c>
      <c r="L834" s="244"/>
      <c r="M834" s="245"/>
      <c r="N834" s="244"/>
      <c r="P834" s="246">
        <f t="shared" si="185"/>
        <v>0</v>
      </c>
      <c r="Q834" s="246">
        <f t="shared" si="186"/>
        <v>0</v>
      </c>
      <c r="R834" s="210">
        <v>142</v>
      </c>
      <c r="S834" s="220">
        <f t="shared" si="187"/>
        <v>107</v>
      </c>
      <c r="T834" s="113">
        <f t="shared" si="188"/>
        <v>0</v>
      </c>
      <c r="U834" s="113">
        <f t="shared" si="189"/>
        <v>0</v>
      </c>
      <c r="V834" s="113">
        <f t="shared" si="190"/>
        <v>0</v>
      </c>
      <c r="W834" s="113">
        <f t="shared" si="191"/>
        <v>0</v>
      </c>
      <c r="X834" s="118">
        <v>2019</v>
      </c>
      <c r="Y834" s="18" t="s">
        <v>85</v>
      </c>
    </row>
    <row r="835" ht="15.75" customHeight="1" spans="1:25">
      <c r="A835" s="234">
        <v>9246</v>
      </c>
      <c r="B835" s="208" t="s">
        <v>1095</v>
      </c>
      <c r="C835" s="207" t="s">
        <v>25</v>
      </c>
      <c r="D835" s="209" t="s">
        <v>64</v>
      </c>
      <c r="F835" s="235" t="s">
        <v>207</v>
      </c>
      <c r="G835" s="236">
        <v>43463</v>
      </c>
      <c r="H835" s="237">
        <v>43463</v>
      </c>
      <c r="L835" s="244"/>
      <c r="M835" s="245"/>
      <c r="N835" s="244"/>
      <c r="P835" s="246">
        <f t="shared" ref="P835:P898" si="192">IFERROR(L835/O835-1,0)</f>
        <v>0</v>
      </c>
      <c r="Q835" s="246">
        <f t="shared" ref="Q835:Q898" si="193">IFERROR(N835/O835-1,0)</f>
        <v>0</v>
      </c>
      <c r="R835" s="210">
        <v>368</v>
      </c>
      <c r="S835" s="220">
        <f t="shared" ref="S835:S898" si="194">MIN(R835-35,365-35)</f>
        <v>330</v>
      </c>
      <c r="T835" s="113">
        <f t="shared" ref="T835:T898" si="195">IFERROR(I835/365,0)</f>
        <v>0</v>
      </c>
      <c r="U835" s="113">
        <f t="shared" ref="U835:U898" si="196">IFERROR(K835/365,0)</f>
        <v>0</v>
      </c>
      <c r="V835" s="113">
        <f t="shared" ref="V835:V898" si="197">L835/S835</f>
        <v>0</v>
      </c>
      <c r="W835" s="113">
        <f t="shared" ref="W835:W898" si="198">N835/S835</f>
        <v>0</v>
      </c>
      <c r="X835" s="118">
        <v>2018</v>
      </c>
      <c r="Y835" s="18" t="s">
        <v>84</v>
      </c>
    </row>
    <row r="836" ht="15.75" customHeight="1" spans="1:25">
      <c r="A836" s="234">
        <v>9247</v>
      </c>
      <c r="B836" s="208" t="s">
        <v>1096</v>
      </c>
      <c r="C836" s="207" t="s">
        <v>23</v>
      </c>
      <c r="D836" s="209" t="s">
        <v>64</v>
      </c>
      <c r="F836" s="235" t="s">
        <v>65</v>
      </c>
      <c r="G836" s="236">
        <v>43533</v>
      </c>
      <c r="H836" s="237">
        <v>43533</v>
      </c>
      <c r="L836" s="244"/>
      <c r="M836" s="245"/>
      <c r="N836" s="244"/>
      <c r="P836" s="246">
        <f t="shared" si="192"/>
        <v>0</v>
      </c>
      <c r="Q836" s="246">
        <f t="shared" si="193"/>
        <v>0</v>
      </c>
      <c r="R836" s="210">
        <v>298</v>
      </c>
      <c r="S836" s="220">
        <f t="shared" si="194"/>
        <v>263</v>
      </c>
      <c r="T836" s="113">
        <f t="shared" si="195"/>
        <v>0</v>
      </c>
      <c r="U836" s="113">
        <f t="shared" si="196"/>
        <v>0</v>
      </c>
      <c r="V836" s="113">
        <f t="shared" si="197"/>
        <v>0</v>
      </c>
      <c r="W836" s="113">
        <f t="shared" si="198"/>
        <v>0</v>
      </c>
      <c r="X836" s="118">
        <v>2019</v>
      </c>
      <c r="Y836" s="18" t="s">
        <v>85</v>
      </c>
    </row>
    <row r="837" ht="15.75" customHeight="1" spans="1:25">
      <c r="A837" s="234">
        <v>9249</v>
      </c>
      <c r="B837" s="208" t="s">
        <v>1097</v>
      </c>
      <c r="C837" s="207" t="s">
        <v>23</v>
      </c>
      <c r="D837" s="209" t="s">
        <v>64</v>
      </c>
      <c r="F837" s="235" t="s">
        <v>65</v>
      </c>
      <c r="G837" s="236">
        <v>43625</v>
      </c>
      <c r="H837" s="237">
        <v>43625</v>
      </c>
      <c r="L837" s="244"/>
      <c r="M837" s="245"/>
      <c r="N837" s="244"/>
      <c r="P837" s="246">
        <f t="shared" si="192"/>
        <v>0</v>
      </c>
      <c r="Q837" s="246">
        <f t="shared" si="193"/>
        <v>0</v>
      </c>
      <c r="R837" s="210">
        <v>206</v>
      </c>
      <c r="S837" s="220">
        <f t="shared" si="194"/>
        <v>171</v>
      </c>
      <c r="T837" s="113">
        <f t="shared" si="195"/>
        <v>0</v>
      </c>
      <c r="U837" s="113">
        <f t="shared" si="196"/>
        <v>0</v>
      </c>
      <c r="V837" s="113">
        <f t="shared" si="197"/>
        <v>0</v>
      </c>
      <c r="W837" s="113">
        <f t="shared" si="198"/>
        <v>0</v>
      </c>
      <c r="X837" s="118">
        <v>2019</v>
      </c>
      <c r="Y837" s="18" t="s">
        <v>85</v>
      </c>
    </row>
    <row r="838" ht="15.75" customHeight="1" spans="1:25">
      <c r="A838" s="234">
        <v>9251</v>
      </c>
      <c r="B838" s="208" t="s">
        <v>1098</v>
      </c>
      <c r="C838" s="207" t="s">
        <v>29</v>
      </c>
      <c r="D838" s="209" t="s">
        <v>380</v>
      </c>
      <c r="E838" s="210" t="s">
        <v>1099</v>
      </c>
      <c r="F838" s="235" t="s">
        <v>244</v>
      </c>
      <c r="G838" s="287" t="s">
        <v>1100</v>
      </c>
      <c r="H838" s="237">
        <v>43448</v>
      </c>
      <c r="L838" s="244"/>
      <c r="M838" s="245"/>
      <c r="N838" s="244"/>
      <c r="P838" s="246">
        <f t="shared" si="192"/>
        <v>0</v>
      </c>
      <c r="Q838" s="246">
        <f t="shared" si="193"/>
        <v>0</v>
      </c>
      <c r="R838" s="210">
        <v>383</v>
      </c>
      <c r="S838" s="220">
        <f t="shared" si="194"/>
        <v>330</v>
      </c>
      <c r="T838" s="113">
        <f t="shared" si="195"/>
        <v>0</v>
      </c>
      <c r="U838" s="113">
        <f t="shared" si="196"/>
        <v>0</v>
      </c>
      <c r="V838" s="113">
        <f t="shared" si="197"/>
        <v>0</v>
      </c>
      <c r="W838" s="113">
        <f t="shared" si="198"/>
        <v>0</v>
      </c>
      <c r="X838" s="118">
        <v>1905</v>
      </c>
      <c r="Y838" s="18" t="s">
        <v>66</v>
      </c>
    </row>
    <row r="839" ht="15.75" customHeight="1" spans="1:25">
      <c r="A839" s="234">
        <v>9252</v>
      </c>
      <c r="B839" s="208" t="s">
        <v>1101</v>
      </c>
      <c r="C839" s="207" t="s">
        <v>29</v>
      </c>
      <c r="D839" s="209" t="s">
        <v>380</v>
      </c>
      <c r="E839" s="210" t="s">
        <v>1099</v>
      </c>
      <c r="F839" s="235" t="s">
        <v>244</v>
      </c>
      <c r="G839" s="287" t="s">
        <v>1102</v>
      </c>
      <c r="H839" s="237">
        <v>43448</v>
      </c>
      <c r="L839" s="244"/>
      <c r="M839" s="245"/>
      <c r="N839" s="244"/>
      <c r="P839" s="246">
        <f t="shared" si="192"/>
        <v>0</v>
      </c>
      <c r="Q839" s="246">
        <f t="shared" si="193"/>
        <v>0</v>
      </c>
      <c r="R839" s="210">
        <v>383</v>
      </c>
      <c r="S839" s="220">
        <f t="shared" si="194"/>
        <v>330</v>
      </c>
      <c r="T839" s="113">
        <f t="shared" si="195"/>
        <v>0</v>
      </c>
      <c r="U839" s="113">
        <f t="shared" si="196"/>
        <v>0</v>
      </c>
      <c r="V839" s="113">
        <f t="shared" si="197"/>
        <v>0</v>
      </c>
      <c r="W839" s="113">
        <f t="shared" si="198"/>
        <v>0</v>
      </c>
      <c r="X839" s="118">
        <v>1905</v>
      </c>
      <c r="Y839" s="18" t="s">
        <v>66</v>
      </c>
    </row>
    <row r="840" ht="15.75" customHeight="1" spans="1:25">
      <c r="A840" s="234">
        <v>9253</v>
      </c>
      <c r="B840" s="208" t="s">
        <v>1103</v>
      </c>
      <c r="C840" s="207" t="s">
        <v>29</v>
      </c>
      <c r="D840" s="209" t="s">
        <v>380</v>
      </c>
      <c r="E840" s="210" t="s">
        <v>1099</v>
      </c>
      <c r="F840" s="235" t="s">
        <v>244</v>
      </c>
      <c r="G840" s="287" t="s">
        <v>1104</v>
      </c>
      <c r="H840" s="237">
        <v>43448</v>
      </c>
      <c r="L840" s="244"/>
      <c r="M840" s="245"/>
      <c r="N840" s="244"/>
      <c r="P840" s="246">
        <f t="shared" si="192"/>
        <v>0</v>
      </c>
      <c r="Q840" s="246">
        <f t="shared" si="193"/>
        <v>0</v>
      </c>
      <c r="R840" s="210">
        <v>383</v>
      </c>
      <c r="S840" s="220">
        <f t="shared" si="194"/>
        <v>330</v>
      </c>
      <c r="T840" s="113">
        <f t="shared" si="195"/>
        <v>0</v>
      </c>
      <c r="U840" s="113">
        <f t="shared" si="196"/>
        <v>0</v>
      </c>
      <c r="V840" s="113">
        <f t="shared" si="197"/>
        <v>0</v>
      </c>
      <c r="W840" s="113">
        <f t="shared" si="198"/>
        <v>0</v>
      </c>
      <c r="X840" s="118">
        <v>1905</v>
      </c>
      <c r="Y840" s="18" t="s">
        <v>66</v>
      </c>
    </row>
    <row r="841" ht="15.75" customHeight="1" spans="1:25">
      <c r="A841" s="234">
        <v>9254</v>
      </c>
      <c r="B841" s="208" t="s">
        <v>1105</v>
      </c>
      <c r="C841" s="207" t="s">
        <v>29</v>
      </c>
      <c r="D841" s="209" t="s">
        <v>380</v>
      </c>
      <c r="E841" s="210" t="s">
        <v>1099</v>
      </c>
      <c r="F841" s="235" t="s">
        <v>244</v>
      </c>
      <c r="G841" s="287" t="s">
        <v>1106</v>
      </c>
      <c r="H841" s="237">
        <v>43448</v>
      </c>
      <c r="L841" s="244"/>
      <c r="M841" s="245"/>
      <c r="N841" s="244"/>
      <c r="P841" s="246">
        <f t="shared" si="192"/>
        <v>0</v>
      </c>
      <c r="Q841" s="246">
        <f t="shared" si="193"/>
        <v>0</v>
      </c>
      <c r="R841" s="210">
        <v>383</v>
      </c>
      <c r="S841" s="220">
        <f t="shared" si="194"/>
        <v>330</v>
      </c>
      <c r="T841" s="113">
        <f t="shared" si="195"/>
        <v>0</v>
      </c>
      <c r="U841" s="113">
        <f t="shared" si="196"/>
        <v>0</v>
      </c>
      <c r="V841" s="113">
        <f t="shared" si="197"/>
        <v>0</v>
      </c>
      <c r="W841" s="113">
        <f t="shared" si="198"/>
        <v>0</v>
      </c>
      <c r="X841" s="118">
        <v>1905</v>
      </c>
      <c r="Y841" s="18" t="s">
        <v>66</v>
      </c>
    </row>
    <row r="842" ht="15.75" customHeight="1" spans="1:25">
      <c r="A842" s="234">
        <v>9255</v>
      </c>
      <c r="B842" s="208" t="s">
        <v>1107</v>
      </c>
      <c r="C842" s="207" t="s">
        <v>29</v>
      </c>
      <c r="D842" s="209" t="s">
        <v>380</v>
      </c>
      <c r="E842" s="210" t="s">
        <v>1099</v>
      </c>
      <c r="F842" s="235" t="s">
        <v>244</v>
      </c>
      <c r="G842" s="287" t="s">
        <v>1108</v>
      </c>
      <c r="H842" s="237">
        <v>43448</v>
      </c>
      <c r="L842" s="244"/>
      <c r="M842" s="245"/>
      <c r="N842" s="244"/>
      <c r="P842" s="246">
        <f t="shared" si="192"/>
        <v>0</v>
      </c>
      <c r="Q842" s="246">
        <f t="shared" si="193"/>
        <v>0</v>
      </c>
      <c r="R842" s="210">
        <v>383</v>
      </c>
      <c r="S842" s="220">
        <f t="shared" si="194"/>
        <v>330</v>
      </c>
      <c r="T842" s="113">
        <f t="shared" si="195"/>
        <v>0</v>
      </c>
      <c r="U842" s="113">
        <f t="shared" si="196"/>
        <v>0</v>
      </c>
      <c r="V842" s="113">
        <f t="shared" si="197"/>
        <v>0</v>
      </c>
      <c r="W842" s="113">
        <f t="shared" si="198"/>
        <v>0</v>
      </c>
      <c r="X842" s="118">
        <v>1905</v>
      </c>
      <c r="Y842" s="18" t="s">
        <v>66</v>
      </c>
    </row>
    <row r="843" ht="15.75" customHeight="1" spans="1:25">
      <c r="A843" s="234">
        <v>9256</v>
      </c>
      <c r="B843" s="208" t="s">
        <v>1109</v>
      </c>
      <c r="C843" s="207" t="s">
        <v>29</v>
      </c>
      <c r="D843" s="209" t="s">
        <v>380</v>
      </c>
      <c r="E843" s="210" t="s">
        <v>1099</v>
      </c>
      <c r="F843" s="235" t="s">
        <v>244</v>
      </c>
      <c r="G843" s="287" t="s">
        <v>1110</v>
      </c>
      <c r="H843" s="237">
        <v>43448</v>
      </c>
      <c r="L843" s="244"/>
      <c r="M843" s="245"/>
      <c r="N843" s="244"/>
      <c r="P843" s="246">
        <f t="shared" si="192"/>
        <v>0</v>
      </c>
      <c r="Q843" s="246">
        <f t="shared" si="193"/>
        <v>0</v>
      </c>
      <c r="R843" s="210">
        <v>383</v>
      </c>
      <c r="S843" s="220">
        <f t="shared" si="194"/>
        <v>330</v>
      </c>
      <c r="T843" s="113">
        <f t="shared" si="195"/>
        <v>0</v>
      </c>
      <c r="U843" s="113">
        <f t="shared" si="196"/>
        <v>0</v>
      </c>
      <c r="V843" s="113">
        <f t="shared" si="197"/>
        <v>0</v>
      </c>
      <c r="W843" s="113">
        <f t="shared" si="198"/>
        <v>0</v>
      </c>
      <c r="X843" s="118">
        <v>1905</v>
      </c>
      <c r="Y843" s="18" t="s">
        <v>66</v>
      </c>
    </row>
    <row r="844" ht="15.75" customHeight="1" spans="1:25">
      <c r="A844" s="234">
        <v>9257</v>
      </c>
      <c r="B844" s="208" t="s">
        <v>1111</v>
      </c>
      <c r="C844" s="207" t="s">
        <v>29</v>
      </c>
      <c r="D844" s="209" t="s">
        <v>380</v>
      </c>
      <c r="E844" s="210" t="s">
        <v>1099</v>
      </c>
      <c r="F844" s="235" t="s">
        <v>244</v>
      </c>
      <c r="G844" s="287" t="s">
        <v>1112</v>
      </c>
      <c r="H844" s="237">
        <v>43448</v>
      </c>
      <c r="L844" s="244"/>
      <c r="M844" s="245"/>
      <c r="N844" s="244"/>
      <c r="P844" s="246">
        <f t="shared" si="192"/>
        <v>0</v>
      </c>
      <c r="Q844" s="246">
        <f t="shared" si="193"/>
        <v>0</v>
      </c>
      <c r="R844" s="210">
        <v>383</v>
      </c>
      <c r="S844" s="220">
        <f t="shared" si="194"/>
        <v>330</v>
      </c>
      <c r="T844" s="113">
        <f t="shared" si="195"/>
        <v>0</v>
      </c>
      <c r="U844" s="113">
        <f t="shared" si="196"/>
        <v>0</v>
      </c>
      <c r="V844" s="113">
        <f t="shared" si="197"/>
        <v>0</v>
      </c>
      <c r="W844" s="113">
        <f t="shared" si="198"/>
        <v>0</v>
      </c>
      <c r="X844" s="118">
        <v>1905</v>
      </c>
      <c r="Y844" s="18" t="s">
        <v>66</v>
      </c>
    </row>
    <row r="845" ht="15.75" customHeight="1" spans="1:25">
      <c r="A845" s="234">
        <v>9258</v>
      </c>
      <c r="B845" s="208" t="s">
        <v>1113</v>
      </c>
      <c r="C845" s="207" t="s">
        <v>29</v>
      </c>
      <c r="D845" s="209" t="s">
        <v>380</v>
      </c>
      <c r="E845" s="210" t="s">
        <v>1099</v>
      </c>
      <c r="F845" s="235" t="s">
        <v>244</v>
      </c>
      <c r="G845" s="287" t="s">
        <v>1114</v>
      </c>
      <c r="H845" s="237">
        <v>43448</v>
      </c>
      <c r="L845" s="244"/>
      <c r="M845" s="245"/>
      <c r="N845" s="244"/>
      <c r="P845" s="246">
        <f t="shared" si="192"/>
        <v>0</v>
      </c>
      <c r="Q845" s="246">
        <f t="shared" si="193"/>
        <v>0</v>
      </c>
      <c r="R845" s="210">
        <v>383</v>
      </c>
      <c r="S845" s="220">
        <f t="shared" si="194"/>
        <v>330</v>
      </c>
      <c r="T845" s="113">
        <f t="shared" si="195"/>
        <v>0</v>
      </c>
      <c r="U845" s="113">
        <f t="shared" si="196"/>
        <v>0</v>
      </c>
      <c r="V845" s="113">
        <f t="shared" si="197"/>
        <v>0</v>
      </c>
      <c r="W845" s="113">
        <f t="shared" si="198"/>
        <v>0</v>
      </c>
      <c r="X845" s="118">
        <v>1905</v>
      </c>
      <c r="Y845" s="18" t="s">
        <v>66</v>
      </c>
    </row>
    <row r="846" ht="15.75" customHeight="1" spans="1:25">
      <c r="A846" s="234">
        <v>9259</v>
      </c>
      <c r="B846" s="208" t="s">
        <v>1115</v>
      </c>
      <c r="C846" s="207" t="s">
        <v>29</v>
      </c>
      <c r="D846" s="209" t="s">
        <v>380</v>
      </c>
      <c r="E846" s="210" t="s">
        <v>1099</v>
      </c>
      <c r="F846" s="235" t="s">
        <v>244</v>
      </c>
      <c r="G846" s="287" t="s">
        <v>1116</v>
      </c>
      <c r="H846" s="237">
        <v>43448</v>
      </c>
      <c r="L846" s="244"/>
      <c r="M846" s="245"/>
      <c r="N846" s="244"/>
      <c r="P846" s="246">
        <f t="shared" si="192"/>
        <v>0</v>
      </c>
      <c r="Q846" s="246">
        <f t="shared" si="193"/>
        <v>0</v>
      </c>
      <c r="R846" s="210">
        <v>383</v>
      </c>
      <c r="S846" s="220">
        <f t="shared" si="194"/>
        <v>330</v>
      </c>
      <c r="T846" s="113">
        <f t="shared" si="195"/>
        <v>0</v>
      </c>
      <c r="U846" s="113">
        <f t="shared" si="196"/>
        <v>0</v>
      </c>
      <c r="V846" s="113">
        <f t="shared" si="197"/>
        <v>0</v>
      </c>
      <c r="W846" s="113">
        <f t="shared" si="198"/>
        <v>0</v>
      </c>
      <c r="X846" s="118">
        <v>1905</v>
      </c>
      <c r="Y846" s="18" t="s">
        <v>66</v>
      </c>
    </row>
    <row r="847" ht="15.75" customHeight="1" spans="1:25">
      <c r="A847" s="234">
        <v>9265</v>
      </c>
      <c r="B847" s="208" t="s">
        <v>1117</v>
      </c>
      <c r="C847" s="207" t="s">
        <v>34</v>
      </c>
      <c r="D847" s="209" t="s">
        <v>488</v>
      </c>
      <c r="E847" s="210" t="s">
        <v>30</v>
      </c>
      <c r="F847" s="235" t="s">
        <v>285</v>
      </c>
      <c r="G847" s="283">
        <v>43344</v>
      </c>
      <c r="H847" s="237">
        <v>43713</v>
      </c>
      <c r="P847" s="246">
        <f t="shared" si="192"/>
        <v>0</v>
      </c>
      <c r="Q847" s="246">
        <f t="shared" si="193"/>
        <v>0</v>
      </c>
      <c r="R847" s="210">
        <v>118</v>
      </c>
      <c r="S847" s="220">
        <f t="shared" si="194"/>
        <v>83</v>
      </c>
      <c r="T847" s="113">
        <f t="shared" si="195"/>
        <v>0</v>
      </c>
      <c r="U847" s="113">
        <f t="shared" si="196"/>
        <v>0</v>
      </c>
      <c r="V847" s="113">
        <f t="shared" si="197"/>
        <v>0</v>
      </c>
      <c r="W847" s="113">
        <f t="shared" si="198"/>
        <v>0</v>
      </c>
      <c r="X847" s="118">
        <v>2018</v>
      </c>
      <c r="Y847" s="18" t="s">
        <v>84</v>
      </c>
    </row>
    <row r="848" ht="15.75" customHeight="1" spans="1:25">
      <c r="A848" s="234">
        <v>9267</v>
      </c>
      <c r="B848" s="208" t="s">
        <v>1118</v>
      </c>
      <c r="C848" s="207" t="s">
        <v>23</v>
      </c>
      <c r="D848" s="209" t="s">
        <v>488</v>
      </c>
      <c r="E848" s="210" t="s">
        <v>1081</v>
      </c>
      <c r="F848" s="235" t="s">
        <v>175</v>
      </c>
      <c r="G848" s="284">
        <v>43616</v>
      </c>
      <c r="H848" s="237">
        <v>43616</v>
      </c>
      <c r="L848" s="244"/>
      <c r="M848" s="245"/>
      <c r="N848" s="244"/>
      <c r="P848" s="246">
        <f t="shared" si="192"/>
        <v>0</v>
      </c>
      <c r="Q848" s="246">
        <f t="shared" si="193"/>
        <v>0</v>
      </c>
      <c r="R848" s="210">
        <v>215</v>
      </c>
      <c r="S848" s="220">
        <f t="shared" si="194"/>
        <v>180</v>
      </c>
      <c r="T848" s="113">
        <f t="shared" si="195"/>
        <v>0</v>
      </c>
      <c r="U848" s="113">
        <f t="shared" si="196"/>
        <v>0</v>
      </c>
      <c r="V848" s="113">
        <f t="shared" si="197"/>
        <v>0</v>
      </c>
      <c r="W848" s="113">
        <f t="shared" si="198"/>
        <v>0</v>
      </c>
      <c r="X848" s="118">
        <v>2019</v>
      </c>
      <c r="Y848" s="18" t="s">
        <v>85</v>
      </c>
    </row>
    <row r="849" ht="15.75" customHeight="1" spans="1:25">
      <c r="A849" s="234">
        <v>9269</v>
      </c>
      <c r="B849" s="208" t="s">
        <v>1119</v>
      </c>
      <c r="C849" s="207" t="s">
        <v>19</v>
      </c>
      <c r="D849" s="209" t="s">
        <v>64</v>
      </c>
      <c r="F849" s="235" t="s">
        <v>65</v>
      </c>
      <c r="G849" s="236">
        <v>43486</v>
      </c>
      <c r="H849" s="237">
        <v>43486</v>
      </c>
      <c r="L849" s="244"/>
      <c r="M849" s="245"/>
      <c r="N849" s="244"/>
      <c r="P849" s="246">
        <f t="shared" si="192"/>
        <v>0</v>
      </c>
      <c r="Q849" s="246">
        <f t="shared" si="193"/>
        <v>0</v>
      </c>
      <c r="R849" s="210">
        <v>345</v>
      </c>
      <c r="S849" s="220">
        <f t="shared" si="194"/>
        <v>310</v>
      </c>
      <c r="T849" s="113">
        <f t="shared" si="195"/>
        <v>0</v>
      </c>
      <c r="U849" s="113">
        <f t="shared" si="196"/>
        <v>0</v>
      </c>
      <c r="V849" s="113">
        <f t="shared" si="197"/>
        <v>0</v>
      </c>
      <c r="W849" s="113">
        <f t="shared" si="198"/>
        <v>0</v>
      </c>
      <c r="X849" s="118">
        <v>2019</v>
      </c>
      <c r="Y849" s="18" t="s">
        <v>85</v>
      </c>
    </row>
    <row r="850" ht="15.75" customHeight="1" spans="1:25">
      <c r="A850" s="234">
        <v>9270</v>
      </c>
      <c r="B850" s="208" t="s">
        <v>1120</v>
      </c>
      <c r="C850" s="207" t="s">
        <v>31</v>
      </c>
      <c r="D850" s="209" t="s">
        <v>380</v>
      </c>
      <c r="F850" s="235" t="s">
        <v>254</v>
      </c>
      <c r="G850" s="212">
        <v>43463</v>
      </c>
      <c r="H850" s="237">
        <v>43463</v>
      </c>
      <c r="L850" s="244"/>
      <c r="M850" s="245"/>
      <c r="N850" s="244"/>
      <c r="P850" s="246">
        <f t="shared" si="192"/>
        <v>0</v>
      </c>
      <c r="Q850" s="246">
        <f t="shared" si="193"/>
        <v>0</v>
      </c>
      <c r="R850" s="210">
        <v>368</v>
      </c>
      <c r="S850" s="220">
        <f t="shared" si="194"/>
        <v>330</v>
      </c>
      <c r="T850" s="113">
        <f t="shared" si="195"/>
        <v>0</v>
      </c>
      <c r="U850" s="113">
        <f t="shared" si="196"/>
        <v>0</v>
      </c>
      <c r="V850" s="113">
        <f t="shared" si="197"/>
        <v>0</v>
      </c>
      <c r="W850" s="113">
        <f t="shared" si="198"/>
        <v>0</v>
      </c>
      <c r="X850" s="118">
        <v>2018</v>
      </c>
      <c r="Y850" s="18" t="s">
        <v>84</v>
      </c>
    </row>
    <row r="851" ht="15.75" customHeight="1" spans="1:25">
      <c r="A851" s="234">
        <v>9274</v>
      </c>
      <c r="B851" s="208" t="s">
        <v>1121</v>
      </c>
      <c r="C851" s="207" t="s">
        <v>19</v>
      </c>
      <c r="D851" s="209" t="s">
        <v>64</v>
      </c>
      <c r="F851" s="235" t="s">
        <v>65</v>
      </c>
      <c r="G851" s="236">
        <v>43484</v>
      </c>
      <c r="H851" s="237">
        <v>43484</v>
      </c>
      <c r="L851" s="244"/>
      <c r="M851" s="245"/>
      <c r="N851" s="244"/>
      <c r="P851" s="246">
        <f t="shared" si="192"/>
        <v>0</v>
      </c>
      <c r="Q851" s="246">
        <f t="shared" si="193"/>
        <v>0</v>
      </c>
      <c r="R851" s="210">
        <v>347</v>
      </c>
      <c r="S851" s="220">
        <f t="shared" si="194"/>
        <v>312</v>
      </c>
      <c r="T851" s="113">
        <f t="shared" si="195"/>
        <v>0</v>
      </c>
      <c r="U851" s="113">
        <f t="shared" si="196"/>
        <v>0</v>
      </c>
      <c r="V851" s="113">
        <f t="shared" si="197"/>
        <v>0</v>
      </c>
      <c r="W851" s="113">
        <f t="shared" si="198"/>
        <v>0</v>
      </c>
      <c r="X851" s="118">
        <v>2019</v>
      </c>
      <c r="Y851" s="18" t="s">
        <v>85</v>
      </c>
    </row>
    <row r="852" ht="15.75" customHeight="1" spans="1:25">
      <c r="A852" s="234">
        <v>9275</v>
      </c>
      <c r="B852" s="208" t="s">
        <v>1122</v>
      </c>
      <c r="C852" s="207" t="s">
        <v>17</v>
      </c>
      <c r="D852" s="209" t="s">
        <v>64</v>
      </c>
      <c r="F852" s="235" t="s">
        <v>65</v>
      </c>
      <c r="G852" s="236">
        <v>43470</v>
      </c>
      <c r="H852" s="237">
        <v>43470</v>
      </c>
      <c r="L852" s="244"/>
      <c r="M852" s="245"/>
      <c r="N852" s="244"/>
      <c r="P852" s="246">
        <f t="shared" si="192"/>
        <v>0</v>
      </c>
      <c r="Q852" s="246">
        <f t="shared" si="193"/>
        <v>0</v>
      </c>
      <c r="R852" s="210">
        <v>361</v>
      </c>
      <c r="S852" s="220">
        <f t="shared" si="194"/>
        <v>326</v>
      </c>
      <c r="T852" s="113">
        <f t="shared" si="195"/>
        <v>0</v>
      </c>
      <c r="U852" s="113">
        <f t="shared" si="196"/>
        <v>0</v>
      </c>
      <c r="V852" s="113">
        <f t="shared" si="197"/>
        <v>0</v>
      </c>
      <c r="W852" s="113">
        <f t="shared" si="198"/>
        <v>0</v>
      </c>
      <c r="X852" s="118">
        <v>2019</v>
      </c>
      <c r="Y852" s="18" t="s">
        <v>85</v>
      </c>
    </row>
    <row r="853" ht="15.75" customHeight="1" spans="1:25">
      <c r="A853" s="234">
        <v>9276</v>
      </c>
      <c r="B853" s="208" t="s">
        <v>1123</v>
      </c>
      <c r="C853" s="207" t="s">
        <v>29</v>
      </c>
      <c r="D853" s="209" t="s">
        <v>64</v>
      </c>
      <c r="F853" s="235" t="s">
        <v>65</v>
      </c>
      <c r="G853" s="236">
        <v>43477</v>
      </c>
      <c r="H853" s="237">
        <v>43477</v>
      </c>
      <c r="L853" s="244"/>
      <c r="M853" s="245"/>
      <c r="N853" s="244"/>
      <c r="P853" s="246">
        <f t="shared" si="192"/>
        <v>0</v>
      </c>
      <c r="Q853" s="246">
        <f t="shared" si="193"/>
        <v>0</v>
      </c>
      <c r="R853" s="210">
        <v>354</v>
      </c>
      <c r="S853" s="220">
        <f t="shared" si="194"/>
        <v>319</v>
      </c>
      <c r="T853" s="113">
        <f t="shared" si="195"/>
        <v>0</v>
      </c>
      <c r="U853" s="113">
        <f t="shared" si="196"/>
        <v>0</v>
      </c>
      <c r="V853" s="113">
        <f t="shared" si="197"/>
        <v>0</v>
      </c>
      <c r="W853" s="113">
        <f t="shared" si="198"/>
        <v>0</v>
      </c>
      <c r="X853" s="118">
        <v>2019</v>
      </c>
      <c r="Y853" s="18" t="s">
        <v>85</v>
      </c>
    </row>
    <row r="854" ht="15.75" customHeight="1" spans="1:25">
      <c r="A854" s="234">
        <v>9278</v>
      </c>
      <c r="B854" s="208" t="s">
        <v>1124</v>
      </c>
      <c r="C854" s="207" t="s">
        <v>27</v>
      </c>
      <c r="D854" s="209" t="s">
        <v>64</v>
      </c>
      <c r="F854" s="235" t="s">
        <v>65</v>
      </c>
      <c r="G854" s="236">
        <v>43491</v>
      </c>
      <c r="H854" s="237">
        <v>43491</v>
      </c>
      <c r="L854" s="244"/>
      <c r="M854" s="245"/>
      <c r="N854" s="244"/>
      <c r="P854" s="246">
        <f t="shared" si="192"/>
        <v>0</v>
      </c>
      <c r="Q854" s="246">
        <f t="shared" si="193"/>
        <v>0</v>
      </c>
      <c r="R854" s="210">
        <v>340</v>
      </c>
      <c r="S854" s="220">
        <f t="shared" si="194"/>
        <v>305</v>
      </c>
      <c r="T854" s="113">
        <f t="shared" si="195"/>
        <v>0</v>
      </c>
      <c r="U854" s="113">
        <f t="shared" si="196"/>
        <v>0</v>
      </c>
      <c r="V854" s="113">
        <f t="shared" si="197"/>
        <v>0</v>
      </c>
      <c r="W854" s="113">
        <f t="shared" si="198"/>
        <v>0</v>
      </c>
      <c r="X854" s="118">
        <v>2019</v>
      </c>
      <c r="Y854" s="18" t="s">
        <v>85</v>
      </c>
    </row>
    <row r="855" ht="15.75" customHeight="1" spans="1:25">
      <c r="A855" s="234">
        <v>9279</v>
      </c>
      <c r="B855" s="208" t="s">
        <v>1125</v>
      </c>
      <c r="C855" s="207" t="s">
        <v>27</v>
      </c>
      <c r="D855" s="209" t="s">
        <v>64</v>
      </c>
      <c r="F855" s="235" t="s">
        <v>65</v>
      </c>
      <c r="G855" s="236">
        <v>43456</v>
      </c>
      <c r="H855" s="237">
        <v>43456</v>
      </c>
      <c r="L855" s="244"/>
      <c r="M855" s="245"/>
      <c r="N855" s="244"/>
      <c r="P855" s="246">
        <f t="shared" si="192"/>
        <v>0</v>
      </c>
      <c r="Q855" s="246">
        <f t="shared" si="193"/>
        <v>0</v>
      </c>
      <c r="R855" s="210">
        <v>375</v>
      </c>
      <c r="S855" s="220">
        <f t="shared" si="194"/>
        <v>330</v>
      </c>
      <c r="T855" s="113">
        <f t="shared" si="195"/>
        <v>0</v>
      </c>
      <c r="U855" s="113">
        <f t="shared" si="196"/>
        <v>0</v>
      </c>
      <c r="V855" s="113">
        <f t="shared" si="197"/>
        <v>0</v>
      </c>
      <c r="W855" s="113">
        <f t="shared" si="198"/>
        <v>0</v>
      </c>
      <c r="X855" s="118">
        <v>2018</v>
      </c>
      <c r="Y855" s="18" t="s">
        <v>84</v>
      </c>
    </row>
    <row r="856" ht="15.75" customHeight="1" spans="1:25">
      <c r="A856" s="234">
        <v>9280</v>
      </c>
      <c r="B856" s="208" t="s">
        <v>1126</v>
      </c>
      <c r="C856" s="207" t="s">
        <v>27</v>
      </c>
      <c r="D856" s="209" t="s">
        <v>64</v>
      </c>
      <c r="F856" s="235" t="s">
        <v>65</v>
      </c>
      <c r="G856" s="236">
        <v>43463</v>
      </c>
      <c r="H856" s="237">
        <v>43463</v>
      </c>
      <c r="L856" s="244"/>
      <c r="M856" s="245"/>
      <c r="N856" s="244"/>
      <c r="P856" s="246">
        <f t="shared" si="192"/>
        <v>0</v>
      </c>
      <c r="Q856" s="246">
        <f t="shared" si="193"/>
        <v>0</v>
      </c>
      <c r="R856" s="210">
        <v>368</v>
      </c>
      <c r="S856" s="220">
        <f t="shared" si="194"/>
        <v>330</v>
      </c>
      <c r="T856" s="113">
        <f t="shared" si="195"/>
        <v>0</v>
      </c>
      <c r="U856" s="113">
        <f t="shared" si="196"/>
        <v>0</v>
      </c>
      <c r="V856" s="113">
        <f t="shared" si="197"/>
        <v>0</v>
      </c>
      <c r="W856" s="113">
        <f t="shared" si="198"/>
        <v>0</v>
      </c>
      <c r="X856" s="118">
        <v>2018</v>
      </c>
      <c r="Y856" s="18" t="s">
        <v>84</v>
      </c>
    </row>
    <row r="857" ht="15.75" customHeight="1" spans="1:25">
      <c r="A857" s="234">
        <v>9281</v>
      </c>
      <c r="B857" s="208" t="s">
        <v>1127</v>
      </c>
      <c r="C857" s="207" t="s">
        <v>27</v>
      </c>
      <c r="D857" s="209" t="s">
        <v>64</v>
      </c>
      <c r="F857" s="235" t="s">
        <v>65</v>
      </c>
      <c r="G857" s="236">
        <v>43463</v>
      </c>
      <c r="H857" s="237">
        <v>43463</v>
      </c>
      <c r="L857" s="244"/>
      <c r="M857" s="245"/>
      <c r="N857" s="244"/>
      <c r="P857" s="246">
        <f t="shared" si="192"/>
        <v>0</v>
      </c>
      <c r="Q857" s="246">
        <f t="shared" si="193"/>
        <v>0</v>
      </c>
      <c r="R857" s="210">
        <v>368</v>
      </c>
      <c r="S857" s="220">
        <f t="shared" si="194"/>
        <v>330</v>
      </c>
      <c r="T857" s="113">
        <f t="shared" si="195"/>
        <v>0</v>
      </c>
      <c r="U857" s="113">
        <f t="shared" si="196"/>
        <v>0</v>
      </c>
      <c r="V857" s="113">
        <f t="shared" si="197"/>
        <v>0</v>
      </c>
      <c r="W857" s="113">
        <f t="shared" si="198"/>
        <v>0</v>
      </c>
      <c r="X857" s="118">
        <v>2018</v>
      </c>
      <c r="Y857" s="18" t="s">
        <v>84</v>
      </c>
    </row>
    <row r="858" ht="15.75" customHeight="1" spans="1:25">
      <c r="A858" s="234">
        <v>9282</v>
      </c>
      <c r="B858" s="208" t="s">
        <v>1128</v>
      </c>
      <c r="C858" s="207" t="s">
        <v>27</v>
      </c>
      <c r="D858" s="209" t="s">
        <v>64</v>
      </c>
      <c r="F858" s="235" t="s">
        <v>65</v>
      </c>
      <c r="G858" s="236">
        <v>43463</v>
      </c>
      <c r="H858" s="237">
        <v>43463</v>
      </c>
      <c r="L858" s="244"/>
      <c r="M858" s="245"/>
      <c r="N858" s="244"/>
      <c r="P858" s="246">
        <f t="shared" si="192"/>
        <v>0</v>
      </c>
      <c r="Q858" s="246">
        <f t="shared" si="193"/>
        <v>0</v>
      </c>
      <c r="R858" s="210">
        <v>368</v>
      </c>
      <c r="S858" s="220">
        <f t="shared" si="194"/>
        <v>330</v>
      </c>
      <c r="T858" s="113">
        <f t="shared" si="195"/>
        <v>0</v>
      </c>
      <c r="U858" s="113">
        <f t="shared" si="196"/>
        <v>0</v>
      </c>
      <c r="V858" s="113">
        <f t="shared" si="197"/>
        <v>0</v>
      </c>
      <c r="W858" s="113">
        <f t="shared" si="198"/>
        <v>0</v>
      </c>
      <c r="X858" s="118">
        <v>2018</v>
      </c>
      <c r="Y858" s="18" t="s">
        <v>84</v>
      </c>
    </row>
    <row r="859" ht="15.75" customHeight="1" spans="1:25">
      <c r="A859" s="234">
        <v>9283</v>
      </c>
      <c r="B859" s="208" t="s">
        <v>1129</v>
      </c>
      <c r="C859" s="207" t="s">
        <v>27</v>
      </c>
      <c r="D859" s="209" t="s">
        <v>64</v>
      </c>
      <c r="F859" s="235" t="s">
        <v>65</v>
      </c>
      <c r="G859" s="236">
        <v>43463</v>
      </c>
      <c r="H859" s="237">
        <v>43463</v>
      </c>
      <c r="L859" s="244"/>
      <c r="M859" s="245"/>
      <c r="N859" s="244"/>
      <c r="P859" s="246">
        <f t="shared" si="192"/>
        <v>0</v>
      </c>
      <c r="Q859" s="246">
        <f t="shared" si="193"/>
        <v>0</v>
      </c>
      <c r="R859" s="210">
        <v>368</v>
      </c>
      <c r="S859" s="220">
        <f t="shared" si="194"/>
        <v>330</v>
      </c>
      <c r="T859" s="113">
        <f t="shared" si="195"/>
        <v>0</v>
      </c>
      <c r="U859" s="113">
        <f t="shared" si="196"/>
        <v>0</v>
      </c>
      <c r="V859" s="113">
        <f t="shared" si="197"/>
        <v>0</v>
      </c>
      <c r="W859" s="113">
        <f t="shared" si="198"/>
        <v>0</v>
      </c>
      <c r="X859" s="118">
        <v>2018</v>
      </c>
      <c r="Y859" s="18" t="s">
        <v>84</v>
      </c>
    </row>
    <row r="860" ht="15.75" customHeight="1" spans="1:25">
      <c r="A860" s="234">
        <v>9284</v>
      </c>
      <c r="B860" s="208" t="s">
        <v>1130</v>
      </c>
      <c r="C860" s="207" t="s">
        <v>27</v>
      </c>
      <c r="D860" s="209" t="s">
        <v>64</v>
      </c>
      <c r="F860" s="235" t="s">
        <v>65</v>
      </c>
      <c r="G860" s="236">
        <v>43463</v>
      </c>
      <c r="H860" s="237">
        <v>43463</v>
      </c>
      <c r="L860" s="244"/>
      <c r="M860" s="245"/>
      <c r="N860" s="244"/>
      <c r="P860" s="246">
        <f t="shared" si="192"/>
        <v>0</v>
      </c>
      <c r="Q860" s="246">
        <f t="shared" si="193"/>
        <v>0</v>
      </c>
      <c r="R860" s="210">
        <v>368</v>
      </c>
      <c r="S860" s="220">
        <f t="shared" si="194"/>
        <v>330</v>
      </c>
      <c r="T860" s="113">
        <f t="shared" si="195"/>
        <v>0</v>
      </c>
      <c r="U860" s="113">
        <f t="shared" si="196"/>
        <v>0</v>
      </c>
      <c r="V860" s="113">
        <f t="shared" si="197"/>
        <v>0</v>
      </c>
      <c r="W860" s="113">
        <f t="shared" si="198"/>
        <v>0</v>
      </c>
      <c r="X860" s="118">
        <v>2018</v>
      </c>
      <c r="Y860" s="18" t="s">
        <v>84</v>
      </c>
    </row>
    <row r="861" ht="15.75" customHeight="1" spans="1:25">
      <c r="A861" s="234">
        <v>9290</v>
      </c>
      <c r="B861" s="208" t="s">
        <v>1131</v>
      </c>
      <c r="C861" s="207" t="s">
        <v>23</v>
      </c>
      <c r="D861" s="209" t="s">
        <v>64</v>
      </c>
      <c r="F861" s="235" t="s">
        <v>65</v>
      </c>
      <c r="G861" s="236">
        <v>43533</v>
      </c>
      <c r="H861" s="237">
        <v>43533</v>
      </c>
      <c r="L861" s="244"/>
      <c r="M861" s="245"/>
      <c r="N861" s="244"/>
      <c r="P861" s="246">
        <f t="shared" si="192"/>
        <v>0</v>
      </c>
      <c r="Q861" s="246">
        <f t="shared" si="193"/>
        <v>0</v>
      </c>
      <c r="R861" s="210">
        <v>298</v>
      </c>
      <c r="S861" s="220">
        <f t="shared" si="194"/>
        <v>263</v>
      </c>
      <c r="T861" s="113">
        <f t="shared" si="195"/>
        <v>0</v>
      </c>
      <c r="U861" s="113">
        <f t="shared" si="196"/>
        <v>0</v>
      </c>
      <c r="V861" s="113">
        <f t="shared" si="197"/>
        <v>0</v>
      </c>
      <c r="W861" s="113">
        <f t="shared" si="198"/>
        <v>0</v>
      </c>
      <c r="X861" s="118">
        <v>2019</v>
      </c>
      <c r="Y861" s="18" t="s">
        <v>85</v>
      </c>
    </row>
    <row r="862" ht="15.75" customHeight="1" spans="1:25">
      <c r="A862" s="234">
        <v>9295</v>
      </c>
      <c r="B862" s="208" t="s">
        <v>1132</v>
      </c>
      <c r="C862" s="207" t="s">
        <v>23</v>
      </c>
      <c r="D862" s="209" t="s">
        <v>488</v>
      </c>
      <c r="E862" s="210" t="s">
        <v>1081</v>
      </c>
      <c r="F862" s="235" t="s">
        <v>175</v>
      </c>
      <c r="G862" s="284">
        <v>43611</v>
      </c>
      <c r="H862" s="237">
        <v>43611</v>
      </c>
      <c r="L862" s="244"/>
      <c r="M862" s="245"/>
      <c r="N862" s="244"/>
      <c r="P862" s="246">
        <f t="shared" si="192"/>
        <v>0</v>
      </c>
      <c r="Q862" s="246">
        <f t="shared" si="193"/>
        <v>0</v>
      </c>
      <c r="R862" s="210">
        <v>220</v>
      </c>
      <c r="S862" s="220">
        <f t="shared" si="194"/>
        <v>185</v>
      </c>
      <c r="T862" s="113">
        <f t="shared" si="195"/>
        <v>0</v>
      </c>
      <c r="U862" s="113">
        <f t="shared" si="196"/>
        <v>0</v>
      </c>
      <c r="V862" s="113">
        <f t="shared" si="197"/>
        <v>0</v>
      </c>
      <c r="W862" s="113">
        <f t="shared" si="198"/>
        <v>0</v>
      </c>
      <c r="X862" s="118">
        <v>2019</v>
      </c>
      <c r="Y862" s="18" t="s">
        <v>85</v>
      </c>
    </row>
    <row r="863" ht="15.75" customHeight="1" spans="1:25">
      <c r="A863" s="234">
        <v>9296</v>
      </c>
      <c r="B863" s="208" t="s">
        <v>1133</v>
      </c>
      <c r="C863" s="207" t="s">
        <v>23</v>
      </c>
      <c r="D863" s="209" t="s">
        <v>488</v>
      </c>
      <c r="E863" s="210" t="s">
        <v>1081</v>
      </c>
      <c r="F863" s="235" t="s">
        <v>175</v>
      </c>
      <c r="G863" s="284">
        <v>43616</v>
      </c>
      <c r="H863" s="237">
        <v>43616</v>
      </c>
      <c r="L863" s="244"/>
      <c r="M863" s="245"/>
      <c r="N863" s="244"/>
      <c r="P863" s="246">
        <f t="shared" si="192"/>
        <v>0</v>
      </c>
      <c r="Q863" s="246">
        <f t="shared" si="193"/>
        <v>0</v>
      </c>
      <c r="R863" s="210">
        <v>215</v>
      </c>
      <c r="S863" s="220">
        <f t="shared" si="194"/>
        <v>180</v>
      </c>
      <c r="T863" s="113">
        <f t="shared" si="195"/>
        <v>0</v>
      </c>
      <c r="U863" s="113">
        <f t="shared" si="196"/>
        <v>0</v>
      </c>
      <c r="V863" s="113">
        <f t="shared" si="197"/>
        <v>0</v>
      </c>
      <c r="W863" s="113">
        <f t="shared" si="198"/>
        <v>0</v>
      </c>
      <c r="X863" s="118">
        <v>2019</v>
      </c>
      <c r="Y863" s="18" t="s">
        <v>85</v>
      </c>
    </row>
    <row r="864" ht="15.75" customHeight="1" spans="1:25">
      <c r="A864" s="234">
        <v>9297</v>
      </c>
      <c r="B864" s="208" t="s">
        <v>1134</v>
      </c>
      <c r="C864" s="207" t="s">
        <v>23</v>
      </c>
      <c r="D864" s="209" t="s">
        <v>488</v>
      </c>
      <c r="E864" s="210" t="s">
        <v>1081</v>
      </c>
      <c r="F864" s="235" t="s">
        <v>175</v>
      </c>
      <c r="G864" s="284">
        <v>43612</v>
      </c>
      <c r="H864" s="237">
        <v>43612</v>
      </c>
      <c r="L864" s="244"/>
      <c r="M864" s="245"/>
      <c r="N864" s="244"/>
      <c r="P864" s="246">
        <f t="shared" si="192"/>
        <v>0</v>
      </c>
      <c r="Q864" s="246">
        <f t="shared" si="193"/>
        <v>0</v>
      </c>
      <c r="R864" s="210">
        <v>219</v>
      </c>
      <c r="S864" s="220">
        <f t="shared" si="194"/>
        <v>184</v>
      </c>
      <c r="T864" s="113">
        <f t="shared" si="195"/>
        <v>0</v>
      </c>
      <c r="U864" s="113">
        <f t="shared" si="196"/>
        <v>0</v>
      </c>
      <c r="V864" s="113">
        <f t="shared" si="197"/>
        <v>0</v>
      </c>
      <c r="W864" s="113">
        <f t="shared" si="198"/>
        <v>0</v>
      </c>
      <c r="X864" s="118">
        <v>2019</v>
      </c>
      <c r="Y864" s="18" t="s">
        <v>85</v>
      </c>
    </row>
    <row r="865" ht="15.75" customHeight="1" spans="1:25">
      <c r="A865" s="234">
        <v>9299</v>
      </c>
      <c r="B865" s="208" t="s">
        <v>1135</v>
      </c>
      <c r="C865" s="207" t="s">
        <v>23</v>
      </c>
      <c r="D865" s="209" t="s">
        <v>488</v>
      </c>
      <c r="E865" s="210" t="s">
        <v>1081</v>
      </c>
      <c r="F865" s="235" t="s">
        <v>175</v>
      </c>
      <c r="G865" s="284">
        <v>43611</v>
      </c>
      <c r="H865" s="237">
        <v>43611</v>
      </c>
      <c r="L865" s="244"/>
      <c r="M865" s="245"/>
      <c r="N865" s="244"/>
      <c r="P865" s="246">
        <f t="shared" si="192"/>
        <v>0</v>
      </c>
      <c r="Q865" s="246">
        <f t="shared" si="193"/>
        <v>0</v>
      </c>
      <c r="R865" s="210">
        <v>220</v>
      </c>
      <c r="S865" s="220">
        <f t="shared" si="194"/>
        <v>185</v>
      </c>
      <c r="T865" s="113">
        <f t="shared" si="195"/>
        <v>0</v>
      </c>
      <c r="U865" s="113">
        <f t="shared" si="196"/>
        <v>0</v>
      </c>
      <c r="V865" s="113">
        <f t="shared" si="197"/>
        <v>0</v>
      </c>
      <c r="W865" s="113">
        <f t="shared" si="198"/>
        <v>0</v>
      </c>
      <c r="X865" s="118">
        <v>2019</v>
      </c>
      <c r="Y865" s="18" t="s">
        <v>85</v>
      </c>
    </row>
    <row r="866" ht="15.75" customHeight="1" spans="1:25">
      <c r="A866" s="234">
        <v>9304</v>
      </c>
      <c r="B866" s="208" t="s">
        <v>1136</v>
      </c>
      <c r="C866" s="207" t="s">
        <v>31</v>
      </c>
      <c r="D866" s="209" t="s">
        <v>64</v>
      </c>
      <c r="F866" s="235" t="s">
        <v>65</v>
      </c>
      <c r="G866" s="236">
        <v>43524</v>
      </c>
      <c r="H866" s="237">
        <v>43524</v>
      </c>
      <c r="L866" s="244"/>
      <c r="M866" s="245"/>
      <c r="N866" s="244"/>
      <c r="P866" s="246">
        <f t="shared" si="192"/>
        <v>0</v>
      </c>
      <c r="Q866" s="246">
        <f t="shared" si="193"/>
        <v>0</v>
      </c>
      <c r="R866" s="210">
        <v>307</v>
      </c>
      <c r="S866" s="220">
        <f t="shared" si="194"/>
        <v>272</v>
      </c>
      <c r="T866" s="113">
        <f t="shared" si="195"/>
        <v>0</v>
      </c>
      <c r="U866" s="113">
        <f t="shared" si="196"/>
        <v>0</v>
      </c>
      <c r="V866" s="113">
        <f t="shared" si="197"/>
        <v>0</v>
      </c>
      <c r="W866" s="113">
        <f t="shared" si="198"/>
        <v>0</v>
      </c>
      <c r="X866" s="118">
        <v>2019</v>
      </c>
      <c r="Y866" s="18" t="s">
        <v>85</v>
      </c>
    </row>
    <row r="867" ht="15.75" customHeight="1" spans="1:25">
      <c r="A867" s="234">
        <v>9305</v>
      </c>
      <c r="B867" s="208" t="s">
        <v>1137</v>
      </c>
      <c r="C867" s="207" t="s">
        <v>17</v>
      </c>
      <c r="D867" s="209" t="s">
        <v>64</v>
      </c>
      <c r="F867" s="235" t="s">
        <v>65</v>
      </c>
      <c r="G867" s="236">
        <v>43491</v>
      </c>
      <c r="H867" s="237">
        <v>43491</v>
      </c>
      <c r="L867" s="244"/>
      <c r="M867" s="245"/>
      <c r="N867" s="244"/>
      <c r="P867" s="246">
        <f t="shared" si="192"/>
        <v>0</v>
      </c>
      <c r="Q867" s="246">
        <f t="shared" si="193"/>
        <v>0</v>
      </c>
      <c r="R867" s="210">
        <v>340</v>
      </c>
      <c r="S867" s="220">
        <f t="shared" si="194"/>
        <v>305</v>
      </c>
      <c r="T867" s="113">
        <f t="shared" si="195"/>
        <v>0</v>
      </c>
      <c r="U867" s="113">
        <f t="shared" si="196"/>
        <v>0</v>
      </c>
      <c r="V867" s="113">
        <f t="shared" si="197"/>
        <v>0</v>
      </c>
      <c r="W867" s="113">
        <f t="shared" si="198"/>
        <v>0</v>
      </c>
      <c r="X867" s="118">
        <v>2019</v>
      </c>
      <c r="Y867" s="18" t="s">
        <v>85</v>
      </c>
    </row>
    <row r="868" ht="15.75" customHeight="1" spans="1:25">
      <c r="A868" s="234">
        <v>9306</v>
      </c>
      <c r="B868" s="208" t="s">
        <v>1138</v>
      </c>
      <c r="C868" s="207" t="s">
        <v>17</v>
      </c>
      <c r="D868" s="209" t="s">
        <v>64</v>
      </c>
      <c r="F868" s="235" t="s">
        <v>65</v>
      </c>
      <c r="G868" s="236">
        <v>43524</v>
      </c>
      <c r="H868" s="237">
        <v>43524</v>
      </c>
      <c r="L868" s="244"/>
      <c r="M868" s="245"/>
      <c r="N868" s="244"/>
      <c r="P868" s="246">
        <f t="shared" si="192"/>
        <v>0</v>
      </c>
      <c r="Q868" s="246">
        <f t="shared" si="193"/>
        <v>0</v>
      </c>
      <c r="R868" s="210">
        <v>307</v>
      </c>
      <c r="S868" s="220">
        <f t="shared" si="194"/>
        <v>272</v>
      </c>
      <c r="T868" s="113">
        <f t="shared" si="195"/>
        <v>0</v>
      </c>
      <c r="U868" s="113">
        <f t="shared" si="196"/>
        <v>0</v>
      </c>
      <c r="V868" s="113">
        <f t="shared" si="197"/>
        <v>0</v>
      </c>
      <c r="W868" s="113">
        <f t="shared" si="198"/>
        <v>0</v>
      </c>
      <c r="X868" s="118">
        <v>2019</v>
      </c>
      <c r="Y868" s="18" t="s">
        <v>85</v>
      </c>
    </row>
    <row r="869" ht="15.75" customHeight="1" spans="1:25">
      <c r="A869" s="234">
        <v>9307</v>
      </c>
      <c r="B869" s="208" t="s">
        <v>1139</v>
      </c>
      <c r="C869" s="207" t="s">
        <v>19</v>
      </c>
      <c r="D869" s="209" t="s">
        <v>64</v>
      </c>
      <c r="F869" s="235" t="s">
        <v>65</v>
      </c>
      <c r="G869" s="236">
        <v>43463</v>
      </c>
      <c r="H869" s="237">
        <v>43463</v>
      </c>
      <c r="L869" s="244"/>
      <c r="M869" s="245"/>
      <c r="N869" s="244"/>
      <c r="P869" s="246">
        <f t="shared" si="192"/>
        <v>0</v>
      </c>
      <c r="Q869" s="246">
        <f t="shared" si="193"/>
        <v>0</v>
      </c>
      <c r="R869" s="210">
        <v>368</v>
      </c>
      <c r="S869" s="220">
        <f t="shared" si="194"/>
        <v>330</v>
      </c>
      <c r="T869" s="113">
        <f t="shared" si="195"/>
        <v>0</v>
      </c>
      <c r="U869" s="113">
        <f t="shared" si="196"/>
        <v>0</v>
      </c>
      <c r="V869" s="113">
        <f t="shared" si="197"/>
        <v>0</v>
      </c>
      <c r="W869" s="113">
        <f t="shared" si="198"/>
        <v>0</v>
      </c>
      <c r="X869" s="118">
        <v>2018</v>
      </c>
      <c r="Y869" s="18" t="s">
        <v>84</v>
      </c>
    </row>
    <row r="870" ht="15.75" customHeight="1" spans="1:25">
      <c r="A870" s="234">
        <v>9308</v>
      </c>
      <c r="B870" s="208" t="s">
        <v>1140</v>
      </c>
      <c r="C870" s="207" t="s">
        <v>19</v>
      </c>
      <c r="D870" s="209" t="s">
        <v>64</v>
      </c>
      <c r="F870" s="235" t="s">
        <v>65</v>
      </c>
      <c r="G870" s="236">
        <v>43463</v>
      </c>
      <c r="H870" s="237">
        <v>43463</v>
      </c>
      <c r="L870" s="244"/>
      <c r="M870" s="245"/>
      <c r="N870" s="244"/>
      <c r="P870" s="246">
        <f t="shared" si="192"/>
        <v>0</v>
      </c>
      <c r="Q870" s="246">
        <f t="shared" si="193"/>
        <v>0</v>
      </c>
      <c r="R870" s="210">
        <v>368</v>
      </c>
      <c r="S870" s="220">
        <f t="shared" si="194"/>
        <v>330</v>
      </c>
      <c r="T870" s="113">
        <f t="shared" si="195"/>
        <v>0</v>
      </c>
      <c r="U870" s="113">
        <f t="shared" si="196"/>
        <v>0</v>
      </c>
      <c r="V870" s="113">
        <f t="shared" si="197"/>
        <v>0</v>
      </c>
      <c r="W870" s="113">
        <f t="shared" si="198"/>
        <v>0</v>
      </c>
      <c r="X870" s="118">
        <v>2018</v>
      </c>
      <c r="Y870" s="18" t="s">
        <v>84</v>
      </c>
    </row>
    <row r="871" ht="15.75" customHeight="1" spans="1:25">
      <c r="A871" s="234">
        <v>9309</v>
      </c>
      <c r="B871" s="208" t="s">
        <v>1141</v>
      </c>
      <c r="C871" s="207" t="s">
        <v>17</v>
      </c>
      <c r="D871" s="209" t="s">
        <v>64</v>
      </c>
      <c r="F871" s="235" t="s">
        <v>65</v>
      </c>
      <c r="G871" s="236">
        <v>43491</v>
      </c>
      <c r="H871" s="237">
        <v>43491</v>
      </c>
      <c r="L871" s="244"/>
      <c r="M871" s="245"/>
      <c r="N871" s="244"/>
      <c r="P871" s="246">
        <f t="shared" si="192"/>
        <v>0</v>
      </c>
      <c r="Q871" s="246">
        <f t="shared" si="193"/>
        <v>0</v>
      </c>
      <c r="R871" s="210">
        <v>340</v>
      </c>
      <c r="S871" s="220">
        <f t="shared" si="194"/>
        <v>305</v>
      </c>
      <c r="T871" s="113">
        <f t="shared" si="195"/>
        <v>0</v>
      </c>
      <c r="U871" s="113">
        <f t="shared" si="196"/>
        <v>0</v>
      </c>
      <c r="V871" s="113">
        <f t="shared" si="197"/>
        <v>0</v>
      </c>
      <c r="W871" s="113">
        <f t="shared" si="198"/>
        <v>0</v>
      </c>
      <c r="X871" s="118">
        <v>2019</v>
      </c>
      <c r="Y871" s="18" t="s">
        <v>85</v>
      </c>
    </row>
    <row r="872" ht="15.75" customHeight="1" spans="1:25">
      <c r="A872" s="234">
        <v>9310</v>
      </c>
      <c r="B872" s="208" t="s">
        <v>1142</v>
      </c>
      <c r="C872" s="207" t="s">
        <v>17</v>
      </c>
      <c r="D872" s="209" t="s">
        <v>64</v>
      </c>
      <c r="F872" s="235" t="s">
        <v>65</v>
      </c>
      <c r="G872" s="236">
        <v>43489</v>
      </c>
      <c r="H872" s="237">
        <v>43489</v>
      </c>
      <c r="L872" s="244"/>
      <c r="M872" s="245"/>
      <c r="N872" s="244"/>
      <c r="P872" s="246">
        <f t="shared" si="192"/>
        <v>0</v>
      </c>
      <c r="Q872" s="246">
        <f t="shared" si="193"/>
        <v>0</v>
      </c>
      <c r="R872" s="210">
        <v>342</v>
      </c>
      <c r="S872" s="220">
        <f t="shared" si="194"/>
        <v>307</v>
      </c>
      <c r="T872" s="113">
        <f t="shared" si="195"/>
        <v>0</v>
      </c>
      <c r="U872" s="113">
        <f t="shared" si="196"/>
        <v>0</v>
      </c>
      <c r="V872" s="113">
        <f t="shared" si="197"/>
        <v>0</v>
      </c>
      <c r="W872" s="113">
        <f t="shared" si="198"/>
        <v>0</v>
      </c>
      <c r="X872" s="118">
        <v>2019</v>
      </c>
      <c r="Y872" s="18" t="s">
        <v>85</v>
      </c>
    </row>
    <row r="873" ht="15.75" customHeight="1" spans="1:25">
      <c r="A873" s="234">
        <v>9311</v>
      </c>
      <c r="B873" s="208" t="s">
        <v>1143</v>
      </c>
      <c r="C873" s="207" t="s">
        <v>23</v>
      </c>
      <c r="D873" s="209" t="s">
        <v>64</v>
      </c>
      <c r="F873" s="235" t="s">
        <v>65</v>
      </c>
      <c r="G873" s="236">
        <v>43484</v>
      </c>
      <c r="H873" s="237">
        <v>43484</v>
      </c>
      <c r="L873" s="244"/>
      <c r="M873" s="245"/>
      <c r="N873" s="244"/>
      <c r="P873" s="246">
        <f t="shared" si="192"/>
        <v>0</v>
      </c>
      <c r="Q873" s="246">
        <f t="shared" si="193"/>
        <v>0</v>
      </c>
      <c r="R873" s="210">
        <v>347</v>
      </c>
      <c r="S873" s="220">
        <f t="shared" si="194"/>
        <v>312</v>
      </c>
      <c r="T873" s="113">
        <f t="shared" si="195"/>
        <v>0</v>
      </c>
      <c r="U873" s="113">
        <f t="shared" si="196"/>
        <v>0</v>
      </c>
      <c r="V873" s="113">
        <f t="shared" si="197"/>
        <v>0</v>
      </c>
      <c r="W873" s="113">
        <f t="shared" si="198"/>
        <v>0</v>
      </c>
      <c r="X873" s="118">
        <v>2019</v>
      </c>
      <c r="Y873" s="18" t="s">
        <v>85</v>
      </c>
    </row>
    <row r="874" ht="15.75" customHeight="1" spans="1:25">
      <c r="A874" s="234">
        <v>9312</v>
      </c>
      <c r="B874" s="208" t="s">
        <v>1144</v>
      </c>
      <c r="C874" s="207" t="s">
        <v>29</v>
      </c>
      <c r="D874" s="209" t="s">
        <v>64</v>
      </c>
      <c r="F874" s="235" t="s">
        <v>65</v>
      </c>
      <c r="G874" s="236">
        <v>43484</v>
      </c>
      <c r="H874" s="237">
        <v>43484</v>
      </c>
      <c r="L874" s="244"/>
      <c r="M874" s="245"/>
      <c r="N874" s="244"/>
      <c r="P874" s="246">
        <f t="shared" si="192"/>
        <v>0</v>
      </c>
      <c r="Q874" s="246">
        <f t="shared" si="193"/>
        <v>0</v>
      </c>
      <c r="R874" s="210">
        <v>347</v>
      </c>
      <c r="S874" s="220">
        <f t="shared" si="194"/>
        <v>312</v>
      </c>
      <c r="T874" s="113">
        <f t="shared" si="195"/>
        <v>0</v>
      </c>
      <c r="U874" s="113">
        <f t="shared" si="196"/>
        <v>0</v>
      </c>
      <c r="V874" s="113">
        <f t="shared" si="197"/>
        <v>0</v>
      </c>
      <c r="W874" s="113">
        <f t="shared" si="198"/>
        <v>0</v>
      </c>
      <c r="X874" s="118">
        <v>2019</v>
      </c>
      <c r="Y874" s="18" t="s">
        <v>85</v>
      </c>
    </row>
    <row r="875" ht="15.75" customHeight="1" spans="1:25">
      <c r="A875" s="234">
        <v>9313</v>
      </c>
      <c r="B875" s="208" t="s">
        <v>1145</v>
      </c>
      <c r="C875" s="207" t="s">
        <v>29</v>
      </c>
      <c r="D875" s="209" t="s">
        <v>64</v>
      </c>
      <c r="F875" s="235" t="s">
        <v>65</v>
      </c>
      <c r="G875" s="236">
        <v>43463</v>
      </c>
      <c r="H875" s="237">
        <v>43463</v>
      </c>
      <c r="L875" s="244"/>
      <c r="M875" s="245"/>
      <c r="N875" s="244"/>
      <c r="P875" s="246">
        <f t="shared" si="192"/>
        <v>0</v>
      </c>
      <c r="Q875" s="246">
        <f t="shared" si="193"/>
        <v>0</v>
      </c>
      <c r="R875" s="210">
        <v>368</v>
      </c>
      <c r="S875" s="220">
        <f t="shared" si="194"/>
        <v>330</v>
      </c>
      <c r="T875" s="113">
        <f t="shared" si="195"/>
        <v>0</v>
      </c>
      <c r="U875" s="113">
        <f t="shared" si="196"/>
        <v>0</v>
      </c>
      <c r="V875" s="113">
        <f t="shared" si="197"/>
        <v>0</v>
      </c>
      <c r="W875" s="113">
        <f t="shared" si="198"/>
        <v>0</v>
      </c>
      <c r="X875" s="118">
        <v>2018</v>
      </c>
      <c r="Y875" s="18" t="s">
        <v>84</v>
      </c>
    </row>
    <row r="876" ht="15.75" customHeight="1" spans="1:25">
      <c r="A876" s="234">
        <v>9314</v>
      </c>
      <c r="B876" s="208" t="s">
        <v>1146</v>
      </c>
      <c r="C876" s="207" t="s">
        <v>27</v>
      </c>
      <c r="D876" s="209" t="s">
        <v>64</v>
      </c>
      <c r="F876" s="235" t="s">
        <v>65</v>
      </c>
      <c r="G876" s="236">
        <v>43484</v>
      </c>
      <c r="H876" s="237">
        <v>43484</v>
      </c>
      <c r="L876" s="244"/>
      <c r="M876" s="245"/>
      <c r="N876" s="244"/>
      <c r="P876" s="246">
        <f t="shared" si="192"/>
        <v>0</v>
      </c>
      <c r="Q876" s="246">
        <f t="shared" si="193"/>
        <v>0</v>
      </c>
      <c r="R876" s="210">
        <v>347</v>
      </c>
      <c r="S876" s="220">
        <f t="shared" si="194"/>
        <v>312</v>
      </c>
      <c r="T876" s="113">
        <f t="shared" si="195"/>
        <v>0</v>
      </c>
      <c r="U876" s="113">
        <f t="shared" si="196"/>
        <v>0</v>
      </c>
      <c r="V876" s="113">
        <f t="shared" si="197"/>
        <v>0</v>
      </c>
      <c r="W876" s="113">
        <f t="shared" si="198"/>
        <v>0</v>
      </c>
      <c r="X876" s="118">
        <v>2019</v>
      </c>
      <c r="Y876" s="18" t="s">
        <v>85</v>
      </c>
    </row>
    <row r="877" ht="15.75" customHeight="1" spans="1:25">
      <c r="A877" s="234">
        <v>9315</v>
      </c>
      <c r="B877" s="208" t="s">
        <v>1147</v>
      </c>
      <c r="C877" s="207" t="s">
        <v>21</v>
      </c>
      <c r="D877" s="209" t="s">
        <v>64</v>
      </c>
      <c r="F877" s="235" t="s">
        <v>126</v>
      </c>
      <c r="G877" s="236">
        <v>43533</v>
      </c>
      <c r="H877" s="237">
        <v>43533</v>
      </c>
      <c r="L877" s="244"/>
      <c r="M877" s="245"/>
      <c r="N877" s="244"/>
      <c r="P877" s="246">
        <f t="shared" si="192"/>
        <v>0</v>
      </c>
      <c r="Q877" s="246">
        <f t="shared" si="193"/>
        <v>0</v>
      </c>
      <c r="R877" s="210">
        <v>298</v>
      </c>
      <c r="S877" s="220">
        <f t="shared" si="194"/>
        <v>263</v>
      </c>
      <c r="T877" s="113">
        <f t="shared" si="195"/>
        <v>0</v>
      </c>
      <c r="U877" s="113">
        <f t="shared" si="196"/>
        <v>0</v>
      </c>
      <c r="V877" s="113">
        <f t="shared" si="197"/>
        <v>0</v>
      </c>
      <c r="W877" s="113">
        <f t="shared" si="198"/>
        <v>0</v>
      </c>
      <c r="X877" s="118">
        <v>2019</v>
      </c>
      <c r="Y877" s="18" t="s">
        <v>85</v>
      </c>
    </row>
    <row r="878" ht="15.75" customHeight="1" spans="1:25">
      <c r="A878" s="234">
        <v>9316</v>
      </c>
      <c r="B878" s="208" t="s">
        <v>1148</v>
      </c>
      <c r="C878" s="207" t="s">
        <v>21</v>
      </c>
      <c r="D878" s="209" t="s">
        <v>64</v>
      </c>
      <c r="F878" s="235" t="s">
        <v>126</v>
      </c>
      <c r="G878" s="236">
        <v>43533</v>
      </c>
      <c r="H878" s="237">
        <v>43533</v>
      </c>
      <c r="L878" s="244"/>
      <c r="M878" s="245"/>
      <c r="N878" s="244"/>
      <c r="P878" s="246">
        <f t="shared" si="192"/>
        <v>0</v>
      </c>
      <c r="Q878" s="246">
        <f t="shared" si="193"/>
        <v>0</v>
      </c>
      <c r="R878" s="210">
        <v>298</v>
      </c>
      <c r="S878" s="220">
        <f t="shared" si="194"/>
        <v>263</v>
      </c>
      <c r="T878" s="113">
        <f t="shared" si="195"/>
        <v>0</v>
      </c>
      <c r="U878" s="113">
        <f t="shared" si="196"/>
        <v>0</v>
      </c>
      <c r="V878" s="113">
        <f t="shared" si="197"/>
        <v>0</v>
      </c>
      <c r="W878" s="113">
        <f t="shared" si="198"/>
        <v>0</v>
      </c>
      <c r="X878" s="118">
        <v>2019</v>
      </c>
      <c r="Y878" s="18" t="s">
        <v>85</v>
      </c>
    </row>
    <row r="879" ht="15.75" customHeight="1" spans="1:25">
      <c r="A879" s="234">
        <v>9317</v>
      </c>
      <c r="B879" s="208" t="s">
        <v>1149</v>
      </c>
      <c r="C879" s="207" t="s">
        <v>21</v>
      </c>
      <c r="D879" s="209" t="s">
        <v>64</v>
      </c>
      <c r="F879" s="235" t="s">
        <v>126</v>
      </c>
      <c r="G879" s="236">
        <v>43525</v>
      </c>
      <c r="H879" s="237">
        <v>43525</v>
      </c>
      <c r="L879" s="244"/>
      <c r="M879" s="245"/>
      <c r="N879" s="244"/>
      <c r="P879" s="246">
        <f t="shared" si="192"/>
        <v>0</v>
      </c>
      <c r="Q879" s="246">
        <f t="shared" si="193"/>
        <v>0</v>
      </c>
      <c r="R879" s="210">
        <v>306</v>
      </c>
      <c r="S879" s="220">
        <f t="shared" si="194"/>
        <v>271</v>
      </c>
      <c r="T879" s="113">
        <f t="shared" si="195"/>
        <v>0</v>
      </c>
      <c r="U879" s="113">
        <f t="shared" si="196"/>
        <v>0</v>
      </c>
      <c r="V879" s="113">
        <f t="shared" si="197"/>
        <v>0</v>
      </c>
      <c r="W879" s="113">
        <f t="shared" si="198"/>
        <v>0</v>
      </c>
      <c r="X879" s="118">
        <v>2019</v>
      </c>
      <c r="Y879" s="18" t="s">
        <v>85</v>
      </c>
    </row>
    <row r="880" ht="15.75" customHeight="1" spans="1:25">
      <c r="A880" s="234">
        <v>9318</v>
      </c>
      <c r="B880" s="208" t="s">
        <v>1150</v>
      </c>
      <c r="C880" s="207" t="s">
        <v>21</v>
      </c>
      <c r="D880" s="209" t="s">
        <v>64</v>
      </c>
      <c r="F880" s="235" t="s">
        <v>126</v>
      </c>
      <c r="G880" s="236">
        <v>43545</v>
      </c>
      <c r="H880" s="237">
        <v>43545</v>
      </c>
      <c r="L880" s="244"/>
      <c r="M880" s="245"/>
      <c r="N880" s="244"/>
      <c r="P880" s="246">
        <f t="shared" si="192"/>
        <v>0</v>
      </c>
      <c r="Q880" s="246">
        <f t="shared" si="193"/>
        <v>0</v>
      </c>
      <c r="R880" s="210">
        <v>286</v>
      </c>
      <c r="S880" s="220">
        <f t="shared" si="194"/>
        <v>251</v>
      </c>
      <c r="T880" s="113">
        <f t="shared" si="195"/>
        <v>0</v>
      </c>
      <c r="U880" s="113">
        <f t="shared" si="196"/>
        <v>0</v>
      </c>
      <c r="V880" s="113">
        <f t="shared" si="197"/>
        <v>0</v>
      </c>
      <c r="W880" s="113">
        <f t="shared" si="198"/>
        <v>0</v>
      </c>
      <c r="X880" s="118">
        <v>2019</v>
      </c>
      <c r="Y880" s="18" t="s">
        <v>85</v>
      </c>
    </row>
    <row r="881" ht="15.75" customHeight="1" spans="1:25">
      <c r="A881" s="234">
        <v>9319</v>
      </c>
      <c r="B881" s="208" t="s">
        <v>1151</v>
      </c>
      <c r="C881" s="207" t="s">
        <v>21</v>
      </c>
      <c r="D881" s="209" t="s">
        <v>64</v>
      </c>
      <c r="F881" s="235" t="s">
        <v>126</v>
      </c>
      <c r="G881" s="236">
        <v>43543</v>
      </c>
      <c r="H881" s="237">
        <v>43543</v>
      </c>
      <c r="L881" s="244"/>
      <c r="M881" s="245"/>
      <c r="N881" s="244"/>
      <c r="P881" s="246">
        <f t="shared" si="192"/>
        <v>0</v>
      </c>
      <c r="Q881" s="246">
        <f t="shared" si="193"/>
        <v>0</v>
      </c>
      <c r="R881" s="210">
        <v>288</v>
      </c>
      <c r="S881" s="220">
        <f t="shared" si="194"/>
        <v>253</v>
      </c>
      <c r="T881" s="113">
        <f t="shared" si="195"/>
        <v>0</v>
      </c>
      <c r="U881" s="113">
        <f t="shared" si="196"/>
        <v>0</v>
      </c>
      <c r="V881" s="113">
        <f t="shared" si="197"/>
        <v>0</v>
      </c>
      <c r="W881" s="113">
        <f t="shared" si="198"/>
        <v>0</v>
      </c>
      <c r="X881" s="118">
        <v>2019</v>
      </c>
      <c r="Y881" s="18" t="s">
        <v>85</v>
      </c>
    </row>
    <row r="882" ht="15.75" customHeight="1" spans="1:25">
      <c r="A882" s="234">
        <v>9320</v>
      </c>
      <c r="B882" s="208" t="s">
        <v>1152</v>
      </c>
      <c r="C882" s="207" t="s">
        <v>21</v>
      </c>
      <c r="D882" s="209" t="s">
        <v>64</v>
      </c>
      <c r="F882" s="235" t="s">
        <v>126</v>
      </c>
      <c r="G882" s="236">
        <v>43525</v>
      </c>
      <c r="H882" s="237">
        <v>43525</v>
      </c>
      <c r="L882" s="244"/>
      <c r="M882" s="245"/>
      <c r="N882" s="244"/>
      <c r="P882" s="246">
        <f t="shared" si="192"/>
        <v>0</v>
      </c>
      <c r="Q882" s="246">
        <f t="shared" si="193"/>
        <v>0</v>
      </c>
      <c r="R882" s="210">
        <v>306</v>
      </c>
      <c r="S882" s="220">
        <f t="shared" si="194"/>
        <v>271</v>
      </c>
      <c r="T882" s="113">
        <f t="shared" si="195"/>
        <v>0</v>
      </c>
      <c r="U882" s="113">
        <f t="shared" si="196"/>
        <v>0</v>
      </c>
      <c r="V882" s="113">
        <f t="shared" si="197"/>
        <v>0</v>
      </c>
      <c r="W882" s="113">
        <f t="shared" si="198"/>
        <v>0</v>
      </c>
      <c r="X882" s="118">
        <v>2019</v>
      </c>
      <c r="Y882" s="18" t="s">
        <v>85</v>
      </c>
    </row>
    <row r="883" ht="15.75" customHeight="1" spans="1:25">
      <c r="A883" s="234">
        <v>9321</v>
      </c>
      <c r="B883" s="208" t="s">
        <v>1153</v>
      </c>
      <c r="C883" s="207" t="s">
        <v>29</v>
      </c>
      <c r="D883" s="209" t="s">
        <v>64</v>
      </c>
      <c r="F883" s="235" t="s">
        <v>65</v>
      </c>
      <c r="G883" s="236">
        <v>43519</v>
      </c>
      <c r="H883" s="237">
        <v>43519</v>
      </c>
      <c r="L883" s="244"/>
      <c r="M883" s="245"/>
      <c r="N883" s="244"/>
      <c r="P883" s="246">
        <f t="shared" si="192"/>
        <v>0</v>
      </c>
      <c r="Q883" s="246">
        <f t="shared" si="193"/>
        <v>0</v>
      </c>
      <c r="R883" s="210">
        <v>312</v>
      </c>
      <c r="S883" s="220">
        <f t="shared" si="194"/>
        <v>277</v>
      </c>
      <c r="T883" s="113">
        <f t="shared" si="195"/>
        <v>0</v>
      </c>
      <c r="U883" s="113">
        <f t="shared" si="196"/>
        <v>0</v>
      </c>
      <c r="V883" s="113">
        <f t="shared" si="197"/>
        <v>0</v>
      </c>
      <c r="W883" s="113">
        <f t="shared" si="198"/>
        <v>0</v>
      </c>
      <c r="X883" s="118">
        <v>2019</v>
      </c>
      <c r="Y883" s="18" t="s">
        <v>85</v>
      </c>
    </row>
    <row r="884" ht="15.75" customHeight="1" spans="1:25">
      <c r="A884" s="234">
        <v>9322</v>
      </c>
      <c r="B884" s="208" t="s">
        <v>1154</v>
      </c>
      <c r="C884" s="207" t="s">
        <v>29</v>
      </c>
      <c r="D884" s="209" t="s">
        <v>64</v>
      </c>
      <c r="F884" s="235" t="s">
        <v>65</v>
      </c>
      <c r="G884" s="236">
        <v>43484</v>
      </c>
      <c r="H884" s="237">
        <v>43484</v>
      </c>
      <c r="L884" s="244"/>
      <c r="M884" s="245"/>
      <c r="N884" s="244"/>
      <c r="P884" s="246">
        <f t="shared" si="192"/>
        <v>0</v>
      </c>
      <c r="Q884" s="246">
        <f t="shared" si="193"/>
        <v>0</v>
      </c>
      <c r="R884" s="210">
        <v>347</v>
      </c>
      <c r="S884" s="220">
        <f t="shared" si="194"/>
        <v>312</v>
      </c>
      <c r="T884" s="113">
        <f t="shared" si="195"/>
        <v>0</v>
      </c>
      <c r="U884" s="113">
        <f t="shared" si="196"/>
        <v>0</v>
      </c>
      <c r="V884" s="113">
        <f t="shared" si="197"/>
        <v>0</v>
      </c>
      <c r="W884" s="113">
        <f t="shared" si="198"/>
        <v>0</v>
      </c>
      <c r="X884" s="118">
        <v>2019</v>
      </c>
      <c r="Y884" s="18" t="s">
        <v>85</v>
      </c>
    </row>
    <row r="885" ht="15.75" customHeight="1" spans="1:25">
      <c r="A885" s="234">
        <v>9326</v>
      </c>
      <c r="B885" s="208" t="s">
        <v>1155</v>
      </c>
      <c r="C885" s="207" t="s">
        <v>25</v>
      </c>
      <c r="D885" s="209" t="s">
        <v>64</v>
      </c>
      <c r="F885" s="235" t="s">
        <v>65</v>
      </c>
      <c r="G885" s="236">
        <v>43491</v>
      </c>
      <c r="H885" s="237">
        <v>43491</v>
      </c>
      <c r="L885" s="244"/>
      <c r="M885" s="245"/>
      <c r="N885" s="244"/>
      <c r="P885" s="246">
        <f t="shared" si="192"/>
        <v>0</v>
      </c>
      <c r="Q885" s="246">
        <f t="shared" si="193"/>
        <v>0</v>
      </c>
      <c r="R885" s="210">
        <v>340</v>
      </c>
      <c r="S885" s="220">
        <f t="shared" si="194"/>
        <v>305</v>
      </c>
      <c r="T885" s="113">
        <f t="shared" si="195"/>
        <v>0</v>
      </c>
      <c r="U885" s="113">
        <f t="shared" si="196"/>
        <v>0</v>
      </c>
      <c r="V885" s="113">
        <f t="shared" si="197"/>
        <v>0</v>
      </c>
      <c r="W885" s="113">
        <f t="shared" si="198"/>
        <v>0</v>
      </c>
      <c r="X885" s="118">
        <v>2019</v>
      </c>
      <c r="Y885" s="18" t="s">
        <v>85</v>
      </c>
    </row>
    <row r="886" ht="15.75" customHeight="1" spans="1:25">
      <c r="A886" s="234">
        <v>9327</v>
      </c>
      <c r="B886" s="208" t="s">
        <v>1156</v>
      </c>
      <c r="C886" s="207" t="s">
        <v>19</v>
      </c>
      <c r="D886" s="209" t="s">
        <v>64</v>
      </c>
      <c r="F886" s="235" t="s">
        <v>65</v>
      </c>
      <c r="G886" s="236">
        <v>43519</v>
      </c>
      <c r="H886" s="237">
        <v>43519</v>
      </c>
      <c r="L886" s="244"/>
      <c r="M886" s="245"/>
      <c r="N886" s="244"/>
      <c r="P886" s="246">
        <f t="shared" si="192"/>
        <v>0</v>
      </c>
      <c r="Q886" s="246">
        <f t="shared" si="193"/>
        <v>0</v>
      </c>
      <c r="R886" s="210">
        <v>312</v>
      </c>
      <c r="S886" s="220">
        <f t="shared" si="194"/>
        <v>277</v>
      </c>
      <c r="T886" s="113">
        <f t="shared" si="195"/>
        <v>0</v>
      </c>
      <c r="U886" s="113">
        <f t="shared" si="196"/>
        <v>0</v>
      </c>
      <c r="V886" s="113">
        <f t="shared" si="197"/>
        <v>0</v>
      </c>
      <c r="W886" s="113">
        <f t="shared" si="198"/>
        <v>0</v>
      </c>
      <c r="X886" s="118">
        <v>2019</v>
      </c>
      <c r="Y886" s="18" t="s">
        <v>85</v>
      </c>
    </row>
    <row r="887" ht="15.75" customHeight="1" spans="1:25">
      <c r="A887" s="234">
        <v>9328</v>
      </c>
      <c r="B887" s="208" t="s">
        <v>1157</v>
      </c>
      <c r="C887" s="207" t="s">
        <v>19</v>
      </c>
      <c r="D887" s="209" t="s">
        <v>64</v>
      </c>
      <c r="F887" s="235" t="s">
        <v>65</v>
      </c>
      <c r="G887" s="236">
        <v>43491</v>
      </c>
      <c r="H887" s="237">
        <v>43491</v>
      </c>
      <c r="L887" s="244"/>
      <c r="M887" s="245"/>
      <c r="N887" s="244"/>
      <c r="P887" s="246">
        <f t="shared" si="192"/>
        <v>0</v>
      </c>
      <c r="Q887" s="246">
        <f t="shared" si="193"/>
        <v>0</v>
      </c>
      <c r="R887" s="210">
        <v>340</v>
      </c>
      <c r="S887" s="220">
        <f t="shared" si="194"/>
        <v>305</v>
      </c>
      <c r="T887" s="113">
        <f t="shared" si="195"/>
        <v>0</v>
      </c>
      <c r="U887" s="113">
        <f t="shared" si="196"/>
        <v>0</v>
      </c>
      <c r="V887" s="113">
        <f t="shared" si="197"/>
        <v>0</v>
      </c>
      <c r="W887" s="113">
        <f t="shared" si="198"/>
        <v>0</v>
      </c>
      <c r="X887" s="118">
        <v>2019</v>
      </c>
      <c r="Y887" s="18" t="s">
        <v>85</v>
      </c>
    </row>
    <row r="888" ht="15.75" customHeight="1" spans="1:25">
      <c r="A888" s="234">
        <v>9329</v>
      </c>
      <c r="B888" s="208" t="s">
        <v>1158</v>
      </c>
      <c r="C888" s="207" t="s">
        <v>19</v>
      </c>
      <c r="D888" s="209" t="s">
        <v>64</v>
      </c>
      <c r="F888" s="235" t="s">
        <v>65</v>
      </c>
      <c r="G888" s="236">
        <v>43491</v>
      </c>
      <c r="H888" s="237">
        <v>43491</v>
      </c>
      <c r="L888" s="244"/>
      <c r="M888" s="245"/>
      <c r="N888" s="244"/>
      <c r="P888" s="246">
        <f t="shared" si="192"/>
        <v>0</v>
      </c>
      <c r="Q888" s="246">
        <f t="shared" si="193"/>
        <v>0</v>
      </c>
      <c r="R888" s="210">
        <v>340</v>
      </c>
      <c r="S888" s="220">
        <f t="shared" si="194"/>
        <v>305</v>
      </c>
      <c r="T888" s="113">
        <f t="shared" si="195"/>
        <v>0</v>
      </c>
      <c r="U888" s="113">
        <f t="shared" si="196"/>
        <v>0</v>
      </c>
      <c r="V888" s="113">
        <f t="shared" si="197"/>
        <v>0</v>
      </c>
      <c r="W888" s="113">
        <f t="shared" si="198"/>
        <v>0</v>
      </c>
      <c r="X888" s="118">
        <v>2019</v>
      </c>
      <c r="Y888" s="18" t="s">
        <v>85</v>
      </c>
    </row>
    <row r="889" ht="15.75" customHeight="1" spans="1:25">
      <c r="A889" s="234">
        <v>9332</v>
      </c>
      <c r="B889" s="208" t="s">
        <v>1159</v>
      </c>
      <c r="C889" s="207" t="s">
        <v>17</v>
      </c>
      <c r="D889" s="209" t="s">
        <v>64</v>
      </c>
      <c r="F889" s="235" t="s">
        <v>65</v>
      </c>
      <c r="G889" s="236">
        <v>43538</v>
      </c>
      <c r="H889" s="237">
        <v>43538</v>
      </c>
      <c r="L889" s="244"/>
      <c r="M889" s="245"/>
      <c r="N889" s="244"/>
      <c r="P889" s="246">
        <f t="shared" si="192"/>
        <v>0</v>
      </c>
      <c r="Q889" s="246">
        <f t="shared" si="193"/>
        <v>0</v>
      </c>
      <c r="R889" s="210">
        <v>293</v>
      </c>
      <c r="S889" s="220">
        <f t="shared" si="194"/>
        <v>258</v>
      </c>
      <c r="T889" s="113">
        <f t="shared" si="195"/>
        <v>0</v>
      </c>
      <c r="U889" s="113">
        <f t="shared" si="196"/>
        <v>0</v>
      </c>
      <c r="V889" s="113">
        <f t="shared" si="197"/>
        <v>0</v>
      </c>
      <c r="W889" s="113">
        <f t="shared" si="198"/>
        <v>0</v>
      </c>
      <c r="X889" s="118">
        <v>2019</v>
      </c>
      <c r="Y889" s="18" t="s">
        <v>85</v>
      </c>
    </row>
    <row r="890" ht="15.75" customHeight="1" spans="1:25">
      <c r="A890" s="234">
        <v>9333</v>
      </c>
      <c r="B890" s="208" t="s">
        <v>1160</v>
      </c>
      <c r="C890" s="207" t="s">
        <v>17</v>
      </c>
      <c r="D890" s="209" t="s">
        <v>64</v>
      </c>
      <c r="F890" s="235" t="s">
        <v>65</v>
      </c>
      <c r="G890" s="236">
        <v>43490</v>
      </c>
      <c r="H890" s="237">
        <v>43490</v>
      </c>
      <c r="L890" s="244"/>
      <c r="M890" s="245"/>
      <c r="N890" s="244"/>
      <c r="P890" s="246">
        <f t="shared" si="192"/>
        <v>0</v>
      </c>
      <c r="Q890" s="246">
        <f t="shared" si="193"/>
        <v>0</v>
      </c>
      <c r="R890" s="210">
        <v>341</v>
      </c>
      <c r="S890" s="220">
        <f t="shared" si="194"/>
        <v>306</v>
      </c>
      <c r="T890" s="113">
        <f t="shared" si="195"/>
        <v>0</v>
      </c>
      <c r="U890" s="113">
        <f t="shared" si="196"/>
        <v>0</v>
      </c>
      <c r="V890" s="113">
        <f t="shared" si="197"/>
        <v>0</v>
      </c>
      <c r="W890" s="113">
        <f t="shared" si="198"/>
        <v>0</v>
      </c>
      <c r="X890" s="118">
        <v>2019</v>
      </c>
      <c r="Y890" s="18" t="s">
        <v>85</v>
      </c>
    </row>
    <row r="891" ht="15.75" customHeight="1" spans="1:25">
      <c r="A891" s="234">
        <v>9334</v>
      </c>
      <c r="B891" s="208" t="s">
        <v>1161</v>
      </c>
      <c r="C891" s="207" t="s">
        <v>17</v>
      </c>
      <c r="D891" s="209" t="s">
        <v>64</v>
      </c>
      <c r="F891" s="235" t="s">
        <v>65</v>
      </c>
      <c r="G891" s="236">
        <v>43524</v>
      </c>
      <c r="H891" s="237">
        <v>43524</v>
      </c>
      <c r="L891" s="244"/>
      <c r="M891" s="245"/>
      <c r="N891" s="244"/>
      <c r="P891" s="246">
        <f t="shared" si="192"/>
        <v>0</v>
      </c>
      <c r="Q891" s="246">
        <f t="shared" si="193"/>
        <v>0</v>
      </c>
      <c r="R891" s="210">
        <v>307</v>
      </c>
      <c r="S891" s="220">
        <f t="shared" si="194"/>
        <v>272</v>
      </c>
      <c r="T891" s="113">
        <f t="shared" si="195"/>
        <v>0</v>
      </c>
      <c r="U891" s="113">
        <f t="shared" si="196"/>
        <v>0</v>
      </c>
      <c r="V891" s="113">
        <f t="shared" si="197"/>
        <v>0</v>
      </c>
      <c r="W891" s="113">
        <f t="shared" si="198"/>
        <v>0</v>
      </c>
      <c r="X891" s="118">
        <v>2019</v>
      </c>
      <c r="Y891" s="18" t="s">
        <v>85</v>
      </c>
    </row>
    <row r="892" ht="15.75" customHeight="1" spans="1:25">
      <c r="A892" s="234">
        <v>9335</v>
      </c>
      <c r="B892" s="208" t="s">
        <v>1162</v>
      </c>
      <c r="C892" s="207" t="s">
        <v>17</v>
      </c>
      <c r="D892" s="209" t="s">
        <v>64</v>
      </c>
      <c r="F892" s="235" t="s">
        <v>65</v>
      </c>
      <c r="G892" s="236">
        <v>43519</v>
      </c>
      <c r="H892" s="237">
        <v>43519</v>
      </c>
      <c r="L892" s="244"/>
      <c r="M892" s="245"/>
      <c r="N892" s="244"/>
      <c r="P892" s="246">
        <f t="shared" si="192"/>
        <v>0</v>
      </c>
      <c r="Q892" s="246">
        <f t="shared" si="193"/>
        <v>0</v>
      </c>
      <c r="R892" s="210">
        <v>312</v>
      </c>
      <c r="S892" s="220">
        <f t="shared" si="194"/>
        <v>277</v>
      </c>
      <c r="T892" s="113">
        <f t="shared" si="195"/>
        <v>0</v>
      </c>
      <c r="U892" s="113">
        <f t="shared" si="196"/>
        <v>0</v>
      </c>
      <c r="V892" s="113">
        <f t="shared" si="197"/>
        <v>0</v>
      </c>
      <c r="W892" s="113">
        <f t="shared" si="198"/>
        <v>0</v>
      </c>
      <c r="X892" s="118">
        <v>2019</v>
      </c>
      <c r="Y892" s="18" t="s">
        <v>85</v>
      </c>
    </row>
    <row r="893" ht="15.75" customHeight="1" spans="1:25">
      <c r="A893" s="234">
        <v>9336</v>
      </c>
      <c r="B893" s="208" t="s">
        <v>1163</v>
      </c>
      <c r="C893" s="207" t="s">
        <v>17</v>
      </c>
      <c r="D893" s="209" t="s">
        <v>64</v>
      </c>
      <c r="F893" s="235" t="s">
        <v>65</v>
      </c>
      <c r="G893" s="236">
        <v>43547</v>
      </c>
      <c r="H893" s="237">
        <v>43547</v>
      </c>
      <c r="L893" s="244"/>
      <c r="M893" s="245"/>
      <c r="N893" s="244"/>
      <c r="P893" s="246">
        <f t="shared" si="192"/>
        <v>0</v>
      </c>
      <c r="Q893" s="246">
        <f t="shared" si="193"/>
        <v>0</v>
      </c>
      <c r="R893" s="210">
        <v>284</v>
      </c>
      <c r="S893" s="220">
        <f t="shared" si="194"/>
        <v>249</v>
      </c>
      <c r="T893" s="113">
        <f t="shared" si="195"/>
        <v>0</v>
      </c>
      <c r="U893" s="113">
        <f t="shared" si="196"/>
        <v>0</v>
      </c>
      <c r="V893" s="113">
        <f t="shared" si="197"/>
        <v>0</v>
      </c>
      <c r="W893" s="113">
        <f t="shared" si="198"/>
        <v>0</v>
      </c>
      <c r="X893" s="118">
        <v>2019</v>
      </c>
      <c r="Y893" s="18" t="s">
        <v>85</v>
      </c>
    </row>
    <row r="894" ht="15.75" customHeight="1" spans="1:25">
      <c r="A894" s="234">
        <v>9340</v>
      </c>
      <c r="B894" s="208" t="s">
        <v>1164</v>
      </c>
      <c r="C894" s="207" t="s">
        <v>34</v>
      </c>
      <c r="D894" s="209" t="s">
        <v>488</v>
      </c>
      <c r="E894" s="210" t="s">
        <v>30</v>
      </c>
      <c r="F894" s="235" t="s">
        <v>279</v>
      </c>
      <c r="G894" s="283">
        <v>43519</v>
      </c>
      <c r="H894" s="237">
        <v>43706</v>
      </c>
      <c r="P894" s="246">
        <f t="shared" si="192"/>
        <v>0</v>
      </c>
      <c r="Q894" s="246">
        <f t="shared" si="193"/>
        <v>0</v>
      </c>
      <c r="R894" s="210">
        <v>125</v>
      </c>
      <c r="S894" s="220">
        <f t="shared" si="194"/>
        <v>90</v>
      </c>
      <c r="T894" s="113">
        <f t="shared" si="195"/>
        <v>0</v>
      </c>
      <c r="U894" s="113">
        <f t="shared" si="196"/>
        <v>0</v>
      </c>
      <c r="V894" s="113">
        <f t="shared" si="197"/>
        <v>0</v>
      </c>
      <c r="W894" s="113">
        <f t="shared" si="198"/>
        <v>0</v>
      </c>
      <c r="X894" s="118">
        <v>2019</v>
      </c>
      <c r="Y894" s="18" t="s">
        <v>85</v>
      </c>
    </row>
    <row r="895" ht="15.75" customHeight="1" spans="1:25">
      <c r="A895" s="234">
        <v>9342</v>
      </c>
      <c r="B895" s="208" t="s">
        <v>1165</v>
      </c>
      <c r="C895" s="207" t="s">
        <v>19</v>
      </c>
      <c r="D895" s="209" t="s">
        <v>380</v>
      </c>
      <c r="E895" s="210" t="s">
        <v>1166</v>
      </c>
      <c r="F895" s="235" t="s">
        <v>115</v>
      </c>
      <c r="G895" s="283">
        <v>40078</v>
      </c>
      <c r="H895" s="237">
        <v>43474</v>
      </c>
      <c r="L895" s="244"/>
      <c r="M895" s="245"/>
      <c r="N895" s="244"/>
      <c r="P895" s="246">
        <f t="shared" si="192"/>
        <v>0</v>
      </c>
      <c r="Q895" s="246">
        <f t="shared" si="193"/>
        <v>0</v>
      </c>
      <c r="R895" s="210">
        <v>357</v>
      </c>
      <c r="S895" s="220">
        <f t="shared" si="194"/>
        <v>322</v>
      </c>
      <c r="T895" s="113">
        <f t="shared" si="195"/>
        <v>0</v>
      </c>
      <c r="U895" s="113">
        <f t="shared" si="196"/>
        <v>0</v>
      </c>
      <c r="V895" s="113">
        <f t="shared" si="197"/>
        <v>0</v>
      </c>
      <c r="W895" s="113">
        <f t="shared" si="198"/>
        <v>0</v>
      </c>
      <c r="X895" s="118">
        <v>2009</v>
      </c>
      <c r="Y895" s="18" t="s">
        <v>66</v>
      </c>
    </row>
    <row r="896" ht="15.75" customHeight="1" spans="1:25">
      <c r="A896" s="234">
        <v>9350</v>
      </c>
      <c r="B896" s="208" t="s">
        <v>1167</v>
      </c>
      <c r="C896" s="207" t="s">
        <v>19</v>
      </c>
      <c r="D896" s="209" t="s">
        <v>380</v>
      </c>
      <c r="E896" s="210" t="s">
        <v>1166</v>
      </c>
      <c r="F896" s="235" t="s">
        <v>115</v>
      </c>
      <c r="G896" s="283">
        <v>42958</v>
      </c>
      <c r="H896" s="237">
        <v>43474</v>
      </c>
      <c r="L896" s="244"/>
      <c r="M896" s="245"/>
      <c r="N896" s="244"/>
      <c r="P896" s="246">
        <f t="shared" si="192"/>
        <v>0</v>
      </c>
      <c r="Q896" s="246">
        <f t="shared" si="193"/>
        <v>0</v>
      </c>
      <c r="R896" s="210">
        <v>357</v>
      </c>
      <c r="S896" s="220">
        <f t="shared" si="194"/>
        <v>322</v>
      </c>
      <c r="T896" s="113">
        <f t="shared" si="195"/>
        <v>0</v>
      </c>
      <c r="U896" s="113">
        <f t="shared" si="196"/>
        <v>0</v>
      </c>
      <c r="V896" s="113">
        <f t="shared" si="197"/>
        <v>0</v>
      </c>
      <c r="W896" s="113">
        <f t="shared" si="198"/>
        <v>0</v>
      </c>
      <c r="X896" s="118">
        <v>2017</v>
      </c>
      <c r="Y896" s="18" t="s">
        <v>83</v>
      </c>
    </row>
    <row r="897" ht="15.75" customHeight="1" spans="1:25">
      <c r="A897" s="234">
        <v>9358</v>
      </c>
      <c r="B897" s="208" t="s">
        <v>1168</v>
      </c>
      <c r="C897" s="207" t="s">
        <v>33</v>
      </c>
      <c r="D897" s="209" t="s">
        <v>64</v>
      </c>
      <c r="F897" s="235" t="s">
        <v>65</v>
      </c>
      <c r="G897" s="236">
        <v>43524</v>
      </c>
      <c r="H897" s="237">
        <v>43524</v>
      </c>
      <c r="L897" s="244"/>
      <c r="M897" s="245"/>
      <c r="N897" s="244"/>
      <c r="P897" s="246">
        <f t="shared" si="192"/>
        <v>0</v>
      </c>
      <c r="Q897" s="246">
        <f t="shared" si="193"/>
        <v>0</v>
      </c>
      <c r="R897" s="210">
        <v>307</v>
      </c>
      <c r="S897" s="220">
        <f t="shared" si="194"/>
        <v>272</v>
      </c>
      <c r="T897" s="113">
        <f t="shared" si="195"/>
        <v>0</v>
      </c>
      <c r="U897" s="113">
        <f t="shared" si="196"/>
        <v>0</v>
      </c>
      <c r="V897" s="113">
        <f t="shared" si="197"/>
        <v>0</v>
      </c>
      <c r="W897" s="113">
        <f t="shared" si="198"/>
        <v>0</v>
      </c>
      <c r="X897" s="118">
        <v>2019</v>
      </c>
      <c r="Y897" s="18" t="s">
        <v>85</v>
      </c>
    </row>
    <row r="898" ht="15.75" customHeight="1" spans="1:25">
      <c r="A898" s="234">
        <v>9360</v>
      </c>
      <c r="B898" s="208" t="s">
        <v>1169</v>
      </c>
      <c r="C898" s="207" t="s">
        <v>29</v>
      </c>
      <c r="D898" s="209" t="s">
        <v>64</v>
      </c>
      <c r="F898" s="235" t="s">
        <v>65</v>
      </c>
      <c r="G898" s="236">
        <v>43484</v>
      </c>
      <c r="H898" s="237">
        <v>43484</v>
      </c>
      <c r="L898" s="244"/>
      <c r="M898" s="245"/>
      <c r="N898" s="244"/>
      <c r="P898" s="246">
        <f t="shared" si="192"/>
        <v>0</v>
      </c>
      <c r="Q898" s="246">
        <f t="shared" si="193"/>
        <v>0</v>
      </c>
      <c r="R898" s="210">
        <v>347</v>
      </c>
      <c r="S898" s="220">
        <f t="shared" si="194"/>
        <v>312</v>
      </c>
      <c r="T898" s="113">
        <f t="shared" si="195"/>
        <v>0</v>
      </c>
      <c r="U898" s="113">
        <f t="shared" si="196"/>
        <v>0</v>
      </c>
      <c r="V898" s="113">
        <f t="shared" si="197"/>
        <v>0</v>
      </c>
      <c r="W898" s="113">
        <f t="shared" si="198"/>
        <v>0</v>
      </c>
      <c r="X898" s="118">
        <v>2019</v>
      </c>
      <c r="Y898" s="18" t="s">
        <v>85</v>
      </c>
    </row>
    <row r="899" ht="15.75" customHeight="1" spans="1:25">
      <c r="A899" s="234">
        <v>9361</v>
      </c>
      <c r="B899" s="208" t="s">
        <v>1170</v>
      </c>
      <c r="C899" s="207" t="s">
        <v>19</v>
      </c>
      <c r="D899" s="209" t="s">
        <v>64</v>
      </c>
      <c r="F899" s="235" t="s">
        <v>65</v>
      </c>
      <c r="G899" s="236">
        <v>43548</v>
      </c>
      <c r="H899" s="237">
        <v>43548</v>
      </c>
      <c r="L899" s="244"/>
      <c r="M899" s="245"/>
      <c r="N899" s="244"/>
      <c r="P899" s="246">
        <f t="shared" ref="P899:P962" si="199">IFERROR(L899/O899-1,0)</f>
        <v>0</v>
      </c>
      <c r="Q899" s="246">
        <f t="shared" ref="Q899:Q962" si="200">IFERROR(N899/O899-1,0)</f>
        <v>0</v>
      </c>
      <c r="R899" s="210">
        <v>283</v>
      </c>
      <c r="S899" s="220">
        <f t="shared" ref="S899:S962" si="201">MIN(R899-35,365-35)</f>
        <v>248</v>
      </c>
      <c r="T899" s="113">
        <f t="shared" ref="T899:T962" si="202">IFERROR(I899/365,0)</f>
        <v>0</v>
      </c>
      <c r="U899" s="113">
        <f t="shared" ref="U899:U962" si="203">IFERROR(K899/365,0)</f>
        <v>0</v>
      </c>
      <c r="V899" s="113">
        <f t="shared" ref="V899:V962" si="204">L899/S899</f>
        <v>0</v>
      </c>
      <c r="W899" s="113">
        <f t="shared" ref="W899:W962" si="205">N899/S899</f>
        <v>0</v>
      </c>
      <c r="X899" s="118">
        <v>2019</v>
      </c>
      <c r="Y899" s="18" t="s">
        <v>85</v>
      </c>
    </row>
    <row r="900" ht="15.75" customHeight="1" spans="1:25">
      <c r="A900" s="234">
        <v>9365</v>
      </c>
      <c r="B900" s="208" t="s">
        <v>1171</v>
      </c>
      <c r="C900" s="207" t="s">
        <v>23</v>
      </c>
      <c r="D900" s="209" t="s">
        <v>64</v>
      </c>
      <c r="F900" s="235" t="s">
        <v>65</v>
      </c>
      <c r="G900" s="236">
        <v>43531</v>
      </c>
      <c r="H900" s="237">
        <v>43531</v>
      </c>
      <c r="L900" s="244"/>
      <c r="M900" s="245"/>
      <c r="N900" s="244"/>
      <c r="P900" s="246">
        <f t="shared" si="199"/>
        <v>0</v>
      </c>
      <c r="Q900" s="246">
        <f t="shared" si="200"/>
        <v>0</v>
      </c>
      <c r="R900" s="210">
        <v>300</v>
      </c>
      <c r="S900" s="220">
        <f t="shared" si="201"/>
        <v>265</v>
      </c>
      <c r="T900" s="113">
        <f t="shared" si="202"/>
        <v>0</v>
      </c>
      <c r="U900" s="113">
        <f t="shared" si="203"/>
        <v>0</v>
      </c>
      <c r="V900" s="113">
        <f t="shared" si="204"/>
        <v>0</v>
      </c>
      <c r="W900" s="113">
        <f t="shared" si="205"/>
        <v>0</v>
      </c>
      <c r="X900" s="118">
        <v>2019</v>
      </c>
      <c r="Y900" s="18" t="s">
        <v>85</v>
      </c>
    </row>
    <row r="901" ht="15.75" customHeight="1" spans="1:25">
      <c r="A901" s="234">
        <v>9366</v>
      </c>
      <c r="B901" s="208" t="s">
        <v>1172</v>
      </c>
      <c r="C901" s="207" t="s">
        <v>21</v>
      </c>
      <c r="D901" s="209" t="s">
        <v>64</v>
      </c>
      <c r="F901" s="235" t="s">
        <v>126</v>
      </c>
      <c r="G901" s="236">
        <v>43554</v>
      </c>
      <c r="H901" s="237">
        <v>43554</v>
      </c>
      <c r="L901" s="244"/>
      <c r="M901" s="245"/>
      <c r="N901" s="244"/>
      <c r="P901" s="246">
        <f t="shared" si="199"/>
        <v>0</v>
      </c>
      <c r="Q901" s="246">
        <f t="shared" si="200"/>
        <v>0</v>
      </c>
      <c r="R901" s="210">
        <v>277</v>
      </c>
      <c r="S901" s="220">
        <f t="shared" si="201"/>
        <v>242</v>
      </c>
      <c r="T901" s="113">
        <f t="shared" si="202"/>
        <v>0</v>
      </c>
      <c r="U901" s="113">
        <f t="shared" si="203"/>
        <v>0</v>
      </c>
      <c r="V901" s="113">
        <f t="shared" si="204"/>
        <v>0</v>
      </c>
      <c r="W901" s="113">
        <f t="shared" si="205"/>
        <v>0</v>
      </c>
      <c r="X901" s="118">
        <v>2019</v>
      </c>
      <c r="Y901" s="18" t="s">
        <v>85</v>
      </c>
    </row>
    <row r="902" ht="15.75" customHeight="1" spans="1:25">
      <c r="A902" s="234">
        <v>9367</v>
      </c>
      <c r="B902" s="208" t="s">
        <v>1173</v>
      </c>
      <c r="C902" s="207" t="s">
        <v>21</v>
      </c>
      <c r="D902" s="209" t="s">
        <v>64</v>
      </c>
      <c r="F902" s="235" t="s">
        <v>126</v>
      </c>
      <c r="G902" s="236">
        <v>43531</v>
      </c>
      <c r="H902" s="237">
        <v>43531</v>
      </c>
      <c r="L902" s="244"/>
      <c r="M902" s="245"/>
      <c r="N902" s="244"/>
      <c r="P902" s="246">
        <f t="shared" si="199"/>
        <v>0</v>
      </c>
      <c r="Q902" s="246">
        <f t="shared" si="200"/>
        <v>0</v>
      </c>
      <c r="R902" s="210">
        <v>300</v>
      </c>
      <c r="S902" s="220">
        <f t="shared" si="201"/>
        <v>265</v>
      </c>
      <c r="T902" s="113">
        <f t="shared" si="202"/>
        <v>0</v>
      </c>
      <c r="U902" s="113">
        <f t="shared" si="203"/>
        <v>0</v>
      </c>
      <c r="V902" s="113">
        <f t="shared" si="204"/>
        <v>0</v>
      </c>
      <c r="W902" s="113">
        <f t="shared" si="205"/>
        <v>0</v>
      </c>
      <c r="X902" s="118">
        <v>2019</v>
      </c>
      <c r="Y902" s="18" t="s">
        <v>85</v>
      </c>
    </row>
    <row r="903" ht="15.75" customHeight="1" spans="1:25">
      <c r="A903" s="234">
        <v>9368</v>
      </c>
      <c r="B903" s="208" t="s">
        <v>1174</v>
      </c>
      <c r="C903" s="207" t="s">
        <v>21</v>
      </c>
      <c r="D903" s="209" t="s">
        <v>64</v>
      </c>
      <c r="F903" s="235" t="s">
        <v>126</v>
      </c>
      <c r="G903" s="236">
        <v>43553</v>
      </c>
      <c r="H903" s="237">
        <v>43553</v>
      </c>
      <c r="L903" s="244"/>
      <c r="M903" s="245"/>
      <c r="N903" s="244"/>
      <c r="P903" s="246">
        <f t="shared" si="199"/>
        <v>0</v>
      </c>
      <c r="Q903" s="246">
        <f t="shared" si="200"/>
        <v>0</v>
      </c>
      <c r="R903" s="210">
        <v>278</v>
      </c>
      <c r="S903" s="220">
        <f t="shared" si="201"/>
        <v>243</v>
      </c>
      <c r="T903" s="113">
        <f t="shared" si="202"/>
        <v>0</v>
      </c>
      <c r="U903" s="113">
        <f t="shared" si="203"/>
        <v>0</v>
      </c>
      <c r="V903" s="113">
        <f t="shared" si="204"/>
        <v>0</v>
      </c>
      <c r="W903" s="113">
        <f t="shared" si="205"/>
        <v>0</v>
      </c>
      <c r="X903" s="118">
        <v>2019</v>
      </c>
      <c r="Y903" s="18" t="s">
        <v>85</v>
      </c>
    </row>
    <row r="904" ht="15.75" customHeight="1" spans="1:25">
      <c r="A904" s="234">
        <v>9369</v>
      </c>
      <c r="B904" s="208" t="s">
        <v>1175</v>
      </c>
      <c r="C904" s="207" t="s">
        <v>21</v>
      </c>
      <c r="D904" s="209" t="s">
        <v>64</v>
      </c>
      <c r="F904" s="235" t="s">
        <v>126</v>
      </c>
      <c r="G904" s="236">
        <v>43556</v>
      </c>
      <c r="H904" s="237">
        <v>43556</v>
      </c>
      <c r="L904" s="244"/>
      <c r="M904" s="245"/>
      <c r="N904" s="244"/>
      <c r="P904" s="246">
        <f t="shared" si="199"/>
        <v>0</v>
      </c>
      <c r="Q904" s="246">
        <f t="shared" si="200"/>
        <v>0</v>
      </c>
      <c r="R904" s="210">
        <v>275</v>
      </c>
      <c r="S904" s="220">
        <f t="shared" si="201"/>
        <v>240</v>
      </c>
      <c r="T904" s="113">
        <f t="shared" si="202"/>
        <v>0</v>
      </c>
      <c r="U904" s="113">
        <f t="shared" si="203"/>
        <v>0</v>
      </c>
      <c r="V904" s="113">
        <f t="shared" si="204"/>
        <v>0</v>
      </c>
      <c r="W904" s="113">
        <f t="shared" si="205"/>
        <v>0</v>
      </c>
      <c r="X904" s="118">
        <v>2019</v>
      </c>
      <c r="Y904" s="18" t="s">
        <v>85</v>
      </c>
    </row>
    <row r="905" ht="15.75" customHeight="1" spans="1:25">
      <c r="A905" s="234">
        <v>9370</v>
      </c>
      <c r="B905" s="208" t="s">
        <v>1176</v>
      </c>
      <c r="C905" s="207" t="s">
        <v>21</v>
      </c>
      <c r="D905" s="209" t="s">
        <v>64</v>
      </c>
      <c r="F905" s="235" t="s">
        <v>126</v>
      </c>
      <c r="G905" s="236">
        <v>43553</v>
      </c>
      <c r="H905" s="237">
        <v>43553</v>
      </c>
      <c r="L905" s="244"/>
      <c r="M905" s="245"/>
      <c r="N905" s="244"/>
      <c r="P905" s="246">
        <f t="shared" si="199"/>
        <v>0</v>
      </c>
      <c r="Q905" s="246">
        <f t="shared" si="200"/>
        <v>0</v>
      </c>
      <c r="R905" s="210">
        <v>278</v>
      </c>
      <c r="S905" s="220">
        <f t="shared" si="201"/>
        <v>243</v>
      </c>
      <c r="T905" s="113">
        <f t="shared" si="202"/>
        <v>0</v>
      </c>
      <c r="U905" s="113">
        <f t="shared" si="203"/>
        <v>0</v>
      </c>
      <c r="V905" s="113">
        <f t="shared" si="204"/>
        <v>0</v>
      </c>
      <c r="W905" s="113">
        <f t="shared" si="205"/>
        <v>0</v>
      </c>
      <c r="X905" s="118">
        <v>2019</v>
      </c>
      <c r="Y905" s="18" t="s">
        <v>85</v>
      </c>
    </row>
    <row r="906" ht="15.75" customHeight="1" spans="1:25">
      <c r="A906" s="234">
        <v>9371</v>
      </c>
      <c r="B906" s="208" t="s">
        <v>1177</v>
      </c>
      <c r="C906" s="207" t="s">
        <v>21</v>
      </c>
      <c r="D906" s="209" t="s">
        <v>64</v>
      </c>
      <c r="F906" s="235" t="s">
        <v>126</v>
      </c>
      <c r="G906" s="236">
        <v>43553</v>
      </c>
      <c r="H906" s="237">
        <v>43553</v>
      </c>
      <c r="L906" s="244"/>
      <c r="M906" s="245"/>
      <c r="N906" s="244"/>
      <c r="P906" s="246">
        <f t="shared" si="199"/>
        <v>0</v>
      </c>
      <c r="Q906" s="246">
        <f t="shared" si="200"/>
        <v>0</v>
      </c>
      <c r="R906" s="210">
        <v>278</v>
      </c>
      <c r="S906" s="220">
        <f t="shared" si="201"/>
        <v>243</v>
      </c>
      <c r="T906" s="113">
        <f t="shared" si="202"/>
        <v>0</v>
      </c>
      <c r="U906" s="113">
        <f t="shared" si="203"/>
        <v>0</v>
      </c>
      <c r="V906" s="113">
        <f t="shared" si="204"/>
        <v>0</v>
      </c>
      <c r="W906" s="113">
        <f t="shared" si="205"/>
        <v>0</v>
      </c>
      <c r="X906" s="118">
        <v>2019</v>
      </c>
      <c r="Y906" s="18" t="s">
        <v>85</v>
      </c>
    </row>
    <row r="907" ht="15.75" customHeight="1" spans="1:25">
      <c r="A907" s="234">
        <v>9373</v>
      </c>
      <c r="B907" s="208" t="s">
        <v>1178</v>
      </c>
      <c r="C907" s="207" t="s">
        <v>33</v>
      </c>
      <c r="D907" s="209" t="s">
        <v>64</v>
      </c>
      <c r="F907" s="235" t="s">
        <v>65</v>
      </c>
      <c r="G907" s="236">
        <v>43554</v>
      </c>
      <c r="H907" s="237">
        <v>43554</v>
      </c>
      <c r="L907" s="244"/>
      <c r="M907" s="245"/>
      <c r="N907" s="244"/>
      <c r="P907" s="246">
        <f t="shared" si="199"/>
        <v>0</v>
      </c>
      <c r="Q907" s="246">
        <f t="shared" si="200"/>
        <v>0</v>
      </c>
      <c r="R907" s="210">
        <v>277</v>
      </c>
      <c r="S907" s="220">
        <f t="shared" si="201"/>
        <v>242</v>
      </c>
      <c r="T907" s="113">
        <f t="shared" si="202"/>
        <v>0</v>
      </c>
      <c r="U907" s="113">
        <f t="shared" si="203"/>
        <v>0</v>
      </c>
      <c r="V907" s="113">
        <f t="shared" si="204"/>
        <v>0</v>
      </c>
      <c r="W907" s="113">
        <f t="shared" si="205"/>
        <v>0</v>
      </c>
      <c r="X907" s="118">
        <v>2019</v>
      </c>
      <c r="Y907" s="18" t="s">
        <v>85</v>
      </c>
    </row>
    <row r="908" ht="15.75" customHeight="1" spans="1:25">
      <c r="A908" s="234">
        <v>9374</v>
      </c>
      <c r="B908" s="208" t="s">
        <v>1179</v>
      </c>
      <c r="C908" s="207" t="s">
        <v>33</v>
      </c>
      <c r="D908" s="209" t="s">
        <v>64</v>
      </c>
      <c r="F908" s="235" t="s">
        <v>65</v>
      </c>
      <c r="G908" s="236">
        <v>43547</v>
      </c>
      <c r="H908" s="237">
        <v>43547</v>
      </c>
      <c r="L908" s="244"/>
      <c r="M908" s="245"/>
      <c r="N908" s="244"/>
      <c r="P908" s="246">
        <f t="shared" si="199"/>
        <v>0</v>
      </c>
      <c r="Q908" s="246">
        <f t="shared" si="200"/>
        <v>0</v>
      </c>
      <c r="R908" s="210">
        <v>284</v>
      </c>
      <c r="S908" s="220">
        <f t="shared" si="201"/>
        <v>249</v>
      </c>
      <c r="T908" s="113">
        <f t="shared" si="202"/>
        <v>0</v>
      </c>
      <c r="U908" s="113">
        <f t="shared" si="203"/>
        <v>0</v>
      </c>
      <c r="V908" s="113">
        <f t="shared" si="204"/>
        <v>0</v>
      </c>
      <c r="W908" s="113">
        <f t="shared" si="205"/>
        <v>0</v>
      </c>
      <c r="X908" s="118">
        <v>2019</v>
      </c>
      <c r="Y908" s="18" t="s">
        <v>85</v>
      </c>
    </row>
    <row r="909" ht="15.75" customHeight="1" spans="1:25">
      <c r="A909" s="234">
        <v>9375</v>
      </c>
      <c r="B909" s="208" t="s">
        <v>1180</v>
      </c>
      <c r="C909" s="207" t="s">
        <v>29</v>
      </c>
      <c r="D909" s="209" t="s">
        <v>64</v>
      </c>
      <c r="F909" s="235" t="s">
        <v>65</v>
      </c>
      <c r="G909" s="236">
        <v>43519</v>
      </c>
      <c r="H909" s="237">
        <v>43519</v>
      </c>
      <c r="L909" s="244"/>
      <c r="M909" s="245"/>
      <c r="N909" s="244"/>
      <c r="P909" s="246">
        <f t="shared" si="199"/>
        <v>0</v>
      </c>
      <c r="Q909" s="246">
        <f t="shared" si="200"/>
        <v>0</v>
      </c>
      <c r="R909" s="210">
        <v>312</v>
      </c>
      <c r="S909" s="220">
        <f t="shared" si="201"/>
        <v>277</v>
      </c>
      <c r="T909" s="113">
        <f t="shared" si="202"/>
        <v>0</v>
      </c>
      <c r="U909" s="113">
        <f t="shared" si="203"/>
        <v>0</v>
      </c>
      <c r="V909" s="113">
        <f t="shared" si="204"/>
        <v>0</v>
      </c>
      <c r="W909" s="113">
        <f t="shared" si="205"/>
        <v>0</v>
      </c>
      <c r="X909" s="118">
        <v>2019</v>
      </c>
      <c r="Y909" s="18" t="s">
        <v>85</v>
      </c>
    </row>
    <row r="910" ht="15.75" customHeight="1" spans="1:25">
      <c r="A910" s="234">
        <v>9376</v>
      </c>
      <c r="B910" s="208" t="s">
        <v>1181</v>
      </c>
      <c r="C910" s="207" t="s">
        <v>25</v>
      </c>
      <c r="D910" s="209" t="s">
        <v>64</v>
      </c>
      <c r="F910" s="235" t="s">
        <v>65</v>
      </c>
      <c r="G910" s="236">
        <v>43519</v>
      </c>
      <c r="H910" s="237">
        <v>43519</v>
      </c>
      <c r="L910" s="244"/>
      <c r="M910" s="245"/>
      <c r="N910" s="244"/>
      <c r="P910" s="246">
        <f t="shared" si="199"/>
        <v>0</v>
      </c>
      <c r="Q910" s="246">
        <f t="shared" si="200"/>
        <v>0</v>
      </c>
      <c r="R910" s="210">
        <v>312</v>
      </c>
      <c r="S910" s="220">
        <f t="shared" si="201"/>
        <v>277</v>
      </c>
      <c r="T910" s="113">
        <f t="shared" si="202"/>
        <v>0</v>
      </c>
      <c r="U910" s="113">
        <f t="shared" si="203"/>
        <v>0</v>
      </c>
      <c r="V910" s="113">
        <f t="shared" si="204"/>
        <v>0</v>
      </c>
      <c r="W910" s="113">
        <f t="shared" si="205"/>
        <v>0</v>
      </c>
      <c r="X910" s="118">
        <v>2019</v>
      </c>
      <c r="Y910" s="18" t="s">
        <v>85</v>
      </c>
    </row>
    <row r="911" ht="15.75" customHeight="1" spans="1:25">
      <c r="A911" s="234">
        <v>9377</v>
      </c>
      <c r="B911" s="208" t="s">
        <v>1182</v>
      </c>
      <c r="C911" s="207" t="s">
        <v>25</v>
      </c>
      <c r="D911" s="209" t="s">
        <v>64</v>
      </c>
      <c r="F911" s="235" t="s">
        <v>204</v>
      </c>
      <c r="G911" s="236">
        <v>43491</v>
      </c>
      <c r="H911" s="237">
        <v>43491</v>
      </c>
      <c r="L911" s="244"/>
      <c r="M911" s="245"/>
      <c r="N911" s="244"/>
      <c r="P911" s="246">
        <f t="shared" si="199"/>
        <v>0</v>
      </c>
      <c r="Q911" s="246">
        <f t="shared" si="200"/>
        <v>0</v>
      </c>
      <c r="R911" s="210">
        <v>340</v>
      </c>
      <c r="S911" s="220">
        <f t="shared" si="201"/>
        <v>305</v>
      </c>
      <c r="T911" s="113">
        <f t="shared" si="202"/>
        <v>0</v>
      </c>
      <c r="U911" s="113">
        <f t="shared" si="203"/>
        <v>0</v>
      </c>
      <c r="V911" s="113">
        <f t="shared" si="204"/>
        <v>0</v>
      </c>
      <c r="W911" s="113">
        <f t="shared" si="205"/>
        <v>0</v>
      </c>
      <c r="X911" s="118">
        <v>2019</v>
      </c>
      <c r="Y911" s="18" t="s">
        <v>85</v>
      </c>
    </row>
    <row r="912" ht="15.75" customHeight="1" spans="1:25">
      <c r="A912" s="234">
        <v>9378</v>
      </c>
      <c r="B912" s="208" t="s">
        <v>1183</v>
      </c>
      <c r="C912" s="207" t="s">
        <v>27</v>
      </c>
      <c r="D912" s="209" t="s">
        <v>64</v>
      </c>
      <c r="F912" s="235" t="s">
        <v>65</v>
      </c>
      <c r="G912" s="236">
        <v>43524</v>
      </c>
      <c r="H912" s="237">
        <v>43524</v>
      </c>
      <c r="L912" s="244"/>
      <c r="M912" s="245"/>
      <c r="N912" s="244"/>
      <c r="P912" s="246">
        <f t="shared" si="199"/>
        <v>0</v>
      </c>
      <c r="Q912" s="246">
        <f t="shared" si="200"/>
        <v>0</v>
      </c>
      <c r="R912" s="210">
        <v>307</v>
      </c>
      <c r="S912" s="220">
        <f t="shared" si="201"/>
        <v>272</v>
      </c>
      <c r="T912" s="113">
        <f t="shared" si="202"/>
        <v>0</v>
      </c>
      <c r="U912" s="113">
        <f t="shared" si="203"/>
        <v>0</v>
      </c>
      <c r="V912" s="113">
        <f t="shared" si="204"/>
        <v>0</v>
      </c>
      <c r="W912" s="113">
        <f t="shared" si="205"/>
        <v>0</v>
      </c>
      <c r="X912" s="118">
        <v>2019</v>
      </c>
      <c r="Y912" s="18" t="s">
        <v>85</v>
      </c>
    </row>
    <row r="913" ht="15.75" customHeight="1" spans="1:25">
      <c r="A913" s="234">
        <v>9379</v>
      </c>
      <c r="B913" s="208" t="s">
        <v>1184</v>
      </c>
      <c r="C913" s="207" t="s">
        <v>27</v>
      </c>
      <c r="D913" s="209" t="s">
        <v>64</v>
      </c>
      <c r="F913" s="235" t="s">
        <v>65</v>
      </c>
      <c r="G913" s="236">
        <v>43547</v>
      </c>
      <c r="H913" s="237">
        <v>43547</v>
      </c>
      <c r="L913" s="244"/>
      <c r="M913" s="245"/>
      <c r="N913" s="244"/>
      <c r="P913" s="246">
        <f t="shared" si="199"/>
        <v>0</v>
      </c>
      <c r="Q913" s="246">
        <f t="shared" si="200"/>
        <v>0</v>
      </c>
      <c r="R913" s="210">
        <v>284</v>
      </c>
      <c r="S913" s="220">
        <f t="shared" si="201"/>
        <v>249</v>
      </c>
      <c r="T913" s="113">
        <f t="shared" si="202"/>
        <v>0</v>
      </c>
      <c r="U913" s="113">
        <f t="shared" si="203"/>
        <v>0</v>
      </c>
      <c r="V913" s="113">
        <f t="shared" si="204"/>
        <v>0</v>
      </c>
      <c r="W913" s="113">
        <f t="shared" si="205"/>
        <v>0</v>
      </c>
      <c r="X913" s="118">
        <v>2019</v>
      </c>
      <c r="Y913" s="18" t="s">
        <v>85</v>
      </c>
    </row>
    <row r="914" ht="15.75" customHeight="1" spans="1:25">
      <c r="A914" s="234">
        <v>9380</v>
      </c>
      <c r="B914" s="208" t="s">
        <v>1185</v>
      </c>
      <c r="C914" s="207" t="s">
        <v>27</v>
      </c>
      <c r="D914" s="209" t="s">
        <v>64</v>
      </c>
      <c r="F914" s="235" t="s">
        <v>65</v>
      </c>
      <c r="G914" s="236">
        <v>43484</v>
      </c>
      <c r="H914" s="237">
        <v>43484</v>
      </c>
      <c r="L914" s="244"/>
      <c r="M914" s="245"/>
      <c r="N914" s="244"/>
      <c r="P914" s="246">
        <f t="shared" si="199"/>
        <v>0</v>
      </c>
      <c r="Q914" s="246">
        <f t="shared" si="200"/>
        <v>0</v>
      </c>
      <c r="R914" s="210">
        <v>347</v>
      </c>
      <c r="S914" s="220">
        <f t="shared" si="201"/>
        <v>312</v>
      </c>
      <c r="T914" s="113">
        <f t="shared" si="202"/>
        <v>0</v>
      </c>
      <c r="U914" s="113">
        <f t="shared" si="203"/>
        <v>0</v>
      </c>
      <c r="V914" s="113">
        <f t="shared" si="204"/>
        <v>0</v>
      </c>
      <c r="W914" s="113">
        <f t="shared" si="205"/>
        <v>0</v>
      </c>
      <c r="X914" s="118">
        <v>2019</v>
      </c>
      <c r="Y914" s="18" t="s">
        <v>85</v>
      </c>
    </row>
    <row r="915" ht="15.75" customHeight="1" spans="1:25">
      <c r="A915" s="234">
        <v>9394</v>
      </c>
      <c r="B915" s="208" t="s">
        <v>1186</v>
      </c>
      <c r="C915" s="207" t="s">
        <v>31</v>
      </c>
      <c r="D915" s="209" t="s">
        <v>380</v>
      </c>
      <c r="F915" s="235" t="s">
        <v>254</v>
      </c>
      <c r="G915" s="212">
        <v>43524</v>
      </c>
      <c r="H915" s="237">
        <v>43524</v>
      </c>
      <c r="L915" s="244"/>
      <c r="M915" s="245"/>
      <c r="N915" s="244"/>
      <c r="P915" s="246">
        <f t="shared" si="199"/>
        <v>0</v>
      </c>
      <c r="Q915" s="246">
        <f t="shared" si="200"/>
        <v>0</v>
      </c>
      <c r="R915" s="210">
        <v>307</v>
      </c>
      <c r="S915" s="220">
        <f t="shared" si="201"/>
        <v>272</v>
      </c>
      <c r="T915" s="113">
        <f t="shared" si="202"/>
        <v>0</v>
      </c>
      <c r="U915" s="113">
        <f t="shared" si="203"/>
        <v>0</v>
      </c>
      <c r="V915" s="113">
        <f t="shared" si="204"/>
        <v>0</v>
      </c>
      <c r="W915" s="113">
        <f t="shared" si="205"/>
        <v>0</v>
      </c>
      <c r="X915" s="118">
        <v>2019</v>
      </c>
      <c r="Y915" s="18" t="s">
        <v>85</v>
      </c>
    </row>
    <row r="916" ht="15.75" customHeight="1" spans="1:25">
      <c r="A916" s="234">
        <v>9397</v>
      </c>
      <c r="B916" s="208" t="s">
        <v>1187</v>
      </c>
      <c r="C916" s="207" t="s">
        <v>23</v>
      </c>
      <c r="D916" s="209" t="s">
        <v>64</v>
      </c>
      <c r="F916" s="235" t="s">
        <v>65</v>
      </c>
      <c r="G916" s="236">
        <v>43547</v>
      </c>
      <c r="H916" s="237">
        <v>43547</v>
      </c>
      <c r="L916" s="244"/>
      <c r="M916" s="245"/>
      <c r="N916" s="244"/>
      <c r="P916" s="246">
        <f t="shared" si="199"/>
        <v>0</v>
      </c>
      <c r="Q916" s="246">
        <f t="shared" si="200"/>
        <v>0</v>
      </c>
      <c r="R916" s="210">
        <v>284</v>
      </c>
      <c r="S916" s="220">
        <f t="shared" si="201"/>
        <v>249</v>
      </c>
      <c r="T916" s="113">
        <f t="shared" si="202"/>
        <v>0</v>
      </c>
      <c r="U916" s="113">
        <f t="shared" si="203"/>
        <v>0</v>
      </c>
      <c r="V916" s="113">
        <f t="shared" si="204"/>
        <v>0</v>
      </c>
      <c r="W916" s="113">
        <f t="shared" si="205"/>
        <v>0</v>
      </c>
      <c r="X916" s="118">
        <v>2019</v>
      </c>
      <c r="Y916" s="18" t="s">
        <v>85</v>
      </c>
    </row>
    <row r="917" ht="15.75" customHeight="1" spans="1:25">
      <c r="A917" s="234">
        <v>9399</v>
      </c>
      <c r="B917" s="208" t="s">
        <v>1188</v>
      </c>
      <c r="C917" s="207" t="s">
        <v>23</v>
      </c>
      <c r="D917" s="209" t="s">
        <v>64</v>
      </c>
      <c r="F917" s="235" t="s">
        <v>65</v>
      </c>
      <c r="G917" s="236">
        <v>43533</v>
      </c>
      <c r="H917" s="237">
        <v>43533</v>
      </c>
      <c r="L917" s="244"/>
      <c r="M917" s="245"/>
      <c r="N917" s="244"/>
      <c r="P917" s="246">
        <f t="shared" si="199"/>
        <v>0</v>
      </c>
      <c r="Q917" s="246">
        <f t="shared" si="200"/>
        <v>0</v>
      </c>
      <c r="R917" s="210">
        <v>298</v>
      </c>
      <c r="S917" s="220">
        <f t="shared" si="201"/>
        <v>263</v>
      </c>
      <c r="T917" s="113">
        <f t="shared" si="202"/>
        <v>0</v>
      </c>
      <c r="U917" s="113">
        <f t="shared" si="203"/>
        <v>0</v>
      </c>
      <c r="V917" s="113">
        <f t="shared" si="204"/>
        <v>0</v>
      </c>
      <c r="W917" s="113">
        <f t="shared" si="205"/>
        <v>0</v>
      </c>
      <c r="X917" s="118">
        <v>2019</v>
      </c>
      <c r="Y917" s="18" t="s">
        <v>85</v>
      </c>
    </row>
    <row r="918" ht="15.75" customHeight="1" spans="1:25">
      <c r="A918" s="234">
        <v>9400</v>
      </c>
      <c r="B918" s="208" t="s">
        <v>1189</v>
      </c>
      <c r="C918" s="207" t="s">
        <v>17</v>
      </c>
      <c r="D918" s="209" t="s">
        <v>64</v>
      </c>
      <c r="F918" s="235" t="s">
        <v>65</v>
      </c>
      <c r="G918" s="236">
        <v>43519</v>
      </c>
      <c r="H918" s="237">
        <v>43519</v>
      </c>
      <c r="L918" s="244"/>
      <c r="M918" s="245"/>
      <c r="N918" s="244"/>
      <c r="P918" s="246">
        <f t="shared" si="199"/>
        <v>0</v>
      </c>
      <c r="Q918" s="246">
        <f t="shared" si="200"/>
        <v>0</v>
      </c>
      <c r="R918" s="210">
        <v>312</v>
      </c>
      <c r="S918" s="220">
        <f t="shared" si="201"/>
        <v>277</v>
      </c>
      <c r="T918" s="113">
        <f t="shared" si="202"/>
        <v>0</v>
      </c>
      <c r="U918" s="113">
        <f t="shared" si="203"/>
        <v>0</v>
      </c>
      <c r="V918" s="113">
        <f t="shared" si="204"/>
        <v>0</v>
      </c>
      <c r="W918" s="113">
        <f t="shared" si="205"/>
        <v>0</v>
      </c>
      <c r="X918" s="118">
        <v>2019</v>
      </c>
      <c r="Y918" s="18" t="s">
        <v>85</v>
      </c>
    </row>
    <row r="919" ht="15.75" customHeight="1" spans="1:25">
      <c r="A919" s="234">
        <v>9401</v>
      </c>
      <c r="B919" s="208" t="s">
        <v>1190</v>
      </c>
      <c r="C919" s="207" t="s">
        <v>17</v>
      </c>
      <c r="D919" s="209" t="s">
        <v>64</v>
      </c>
      <c r="F919" s="235" t="s">
        <v>65</v>
      </c>
      <c r="G919" s="236">
        <v>43519</v>
      </c>
      <c r="H919" s="237">
        <v>43519</v>
      </c>
      <c r="L919" s="244"/>
      <c r="M919" s="245"/>
      <c r="N919" s="244"/>
      <c r="P919" s="246">
        <f t="shared" si="199"/>
        <v>0</v>
      </c>
      <c r="Q919" s="246">
        <f t="shared" si="200"/>
        <v>0</v>
      </c>
      <c r="R919" s="210">
        <v>312</v>
      </c>
      <c r="S919" s="220">
        <f t="shared" si="201"/>
        <v>277</v>
      </c>
      <c r="T919" s="113">
        <f t="shared" si="202"/>
        <v>0</v>
      </c>
      <c r="U919" s="113">
        <f t="shared" si="203"/>
        <v>0</v>
      </c>
      <c r="V919" s="113">
        <f t="shared" si="204"/>
        <v>0</v>
      </c>
      <c r="W919" s="113">
        <f t="shared" si="205"/>
        <v>0</v>
      </c>
      <c r="X919" s="118">
        <v>2019</v>
      </c>
      <c r="Y919" s="18" t="s">
        <v>85</v>
      </c>
    </row>
    <row r="920" ht="15.75" customHeight="1" spans="1:25">
      <c r="A920" s="234">
        <v>9403</v>
      </c>
      <c r="B920" s="208" t="s">
        <v>1191</v>
      </c>
      <c r="C920" s="207" t="s">
        <v>27</v>
      </c>
      <c r="D920" s="209" t="s">
        <v>64</v>
      </c>
      <c r="F920" s="235" t="s">
        <v>65</v>
      </c>
      <c r="G920" s="236">
        <v>43494</v>
      </c>
      <c r="H920" s="237">
        <v>43494</v>
      </c>
      <c r="L920" s="244"/>
      <c r="M920" s="245"/>
      <c r="N920" s="244"/>
      <c r="P920" s="246">
        <f t="shared" si="199"/>
        <v>0</v>
      </c>
      <c r="Q920" s="246">
        <f t="shared" si="200"/>
        <v>0</v>
      </c>
      <c r="R920" s="210">
        <v>337</v>
      </c>
      <c r="S920" s="220">
        <f t="shared" si="201"/>
        <v>302</v>
      </c>
      <c r="T920" s="113">
        <f t="shared" si="202"/>
        <v>0</v>
      </c>
      <c r="U920" s="113">
        <f t="shared" si="203"/>
        <v>0</v>
      </c>
      <c r="V920" s="113">
        <f t="shared" si="204"/>
        <v>0</v>
      </c>
      <c r="W920" s="113">
        <f t="shared" si="205"/>
        <v>0</v>
      </c>
      <c r="X920" s="118">
        <v>2019</v>
      </c>
      <c r="Y920" s="18" t="s">
        <v>85</v>
      </c>
    </row>
    <row r="921" ht="15.75" customHeight="1" spans="1:25">
      <c r="A921" s="234">
        <v>9404</v>
      </c>
      <c r="B921" s="208" t="s">
        <v>1192</v>
      </c>
      <c r="C921" s="207" t="s">
        <v>27</v>
      </c>
      <c r="D921" s="209" t="s">
        <v>64</v>
      </c>
      <c r="F921" s="235" t="s">
        <v>65</v>
      </c>
      <c r="G921" s="236">
        <v>43494</v>
      </c>
      <c r="H921" s="237">
        <v>43494</v>
      </c>
      <c r="L921" s="244"/>
      <c r="M921" s="245"/>
      <c r="N921" s="244"/>
      <c r="P921" s="246">
        <f t="shared" si="199"/>
        <v>0</v>
      </c>
      <c r="Q921" s="246">
        <f t="shared" si="200"/>
        <v>0</v>
      </c>
      <c r="R921" s="210">
        <v>337</v>
      </c>
      <c r="S921" s="220">
        <f t="shared" si="201"/>
        <v>302</v>
      </c>
      <c r="T921" s="113">
        <f t="shared" si="202"/>
        <v>0</v>
      </c>
      <c r="U921" s="113">
        <f t="shared" si="203"/>
        <v>0</v>
      </c>
      <c r="V921" s="113">
        <f t="shared" si="204"/>
        <v>0</v>
      </c>
      <c r="W921" s="113">
        <f t="shared" si="205"/>
        <v>0</v>
      </c>
      <c r="X921" s="118">
        <v>2019</v>
      </c>
      <c r="Y921" s="18" t="s">
        <v>85</v>
      </c>
    </row>
    <row r="922" ht="15.75" customHeight="1" spans="1:25">
      <c r="A922" s="234">
        <v>9405</v>
      </c>
      <c r="B922" s="208" t="s">
        <v>1193</v>
      </c>
      <c r="C922" s="207" t="s">
        <v>27</v>
      </c>
      <c r="D922" s="209" t="s">
        <v>64</v>
      </c>
      <c r="F922" s="235" t="s">
        <v>207</v>
      </c>
      <c r="G922" s="236">
        <v>43568</v>
      </c>
      <c r="H922" s="237">
        <v>43568</v>
      </c>
      <c r="L922" s="244"/>
      <c r="M922" s="245"/>
      <c r="N922" s="244"/>
      <c r="P922" s="246">
        <f t="shared" si="199"/>
        <v>0</v>
      </c>
      <c r="Q922" s="246">
        <f t="shared" si="200"/>
        <v>0</v>
      </c>
      <c r="R922" s="210">
        <v>263</v>
      </c>
      <c r="S922" s="220">
        <f t="shared" si="201"/>
        <v>228</v>
      </c>
      <c r="T922" s="113">
        <f t="shared" si="202"/>
        <v>0</v>
      </c>
      <c r="U922" s="113">
        <f t="shared" si="203"/>
        <v>0</v>
      </c>
      <c r="V922" s="113">
        <f t="shared" si="204"/>
        <v>0</v>
      </c>
      <c r="W922" s="113">
        <f t="shared" si="205"/>
        <v>0</v>
      </c>
      <c r="X922" s="118">
        <v>2019</v>
      </c>
      <c r="Y922" s="18" t="s">
        <v>85</v>
      </c>
    </row>
    <row r="923" ht="15.75" customHeight="1" spans="1:25">
      <c r="A923" s="234">
        <v>9406</v>
      </c>
      <c r="B923" s="208" t="s">
        <v>1194</v>
      </c>
      <c r="C923" s="207" t="s">
        <v>27</v>
      </c>
      <c r="D923" s="209" t="s">
        <v>64</v>
      </c>
      <c r="F923" s="235" t="s">
        <v>65</v>
      </c>
      <c r="G923" s="236">
        <v>43484</v>
      </c>
      <c r="H923" s="237">
        <v>43484</v>
      </c>
      <c r="L923" s="244"/>
      <c r="M923" s="245"/>
      <c r="N923" s="244"/>
      <c r="P923" s="246">
        <f t="shared" si="199"/>
        <v>0</v>
      </c>
      <c r="Q923" s="246">
        <f t="shared" si="200"/>
        <v>0</v>
      </c>
      <c r="R923" s="210">
        <v>347</v>
      </c>
      <c r="S923" s="220">
        <f t="shared" si="201"/>
        <v>312</v>
      </c>
      <c r="T923" s="113">
        <f t="shared" si="202"/>
        <v>0</v>
      </c>
      <c r="U923" s="113">
        <f t="shared" si="203"/>
        <v>0</v>
      </c>
      <c r="V923" s="113">
        <f t="shared" si="204"/>
        <v>0</v>
      </c>
      <c r="W923" s="113">
        <f t="shared" si="205"/>
        <v>0</v>
      </c>
      <c r="X923" s="118">
        <v>2019</v>
      </c>
      <c r="Y923" s="18" t="s">
        <v>85</v>
      </c>
    </row>
    <row r="924" ht="15.75" customHeight="1" spans="1:25">
      <c r="A924" s="234">
        <v>9407</v>
      </c>
      <c r="B924" s="208" t="s">
        <v>1195</v>
      </c>
      <c r="C924" s="207" t="s">
        <v>27</v>
      </c>
      <c r="D924" s="209" t="s">
        <v>64</v>
      </c>
      <c r="F924" s="235" t="s">
        <v>65</v>
      </c>
      <c r="G924" s="236">
        <v>43554</v>
      </c>
      <c r="H924" s="237">
        <v>43554</v>
      </c>
      <c r="L924" s="244"/>
      <c r="M924" s="245"/>
      <c r="N924" s="244"/>
      <c r="P924" s="246">
        <f t="shared" si="199"/>
        <v>0</v>
      </c>
      <c r="Q924" s="246">
        <f t="shared" si="200"/>
        <v>0</v>
      </c>
      <c r="R924" s="210">
        <v>277</v>
      </c>
      <c r="S924" s="220">
        <f t="shared" si="201"/>
        <v>242</v>
      </c>
      <c r="T924" s="113">
        <f t="shared" si="202"/>
        <v>0</v>
      </c>
      <c r="U924" s="113">
        <f t="shared" si="203"/>
        <v>0</v>
      </c>
      <c r="V924" s="113">
        <f t="shared" si="204"/>
        <v>0</v>
      </c>
      <c r="W924" s="113">
        <f t="shared" si="205"/>
        <v>0</v>
      </c>
      <c r="X924" s="118">
        <v>2019</v>
      </c>
      <c r="Y924" s="18" t="s">
        <v>85</v>
      </c>
    </row>
    <row r="925" ht="15.75" customHeight="1" spans="1:25">
      <c r="A925" s="234">
        <v>9409</v>
      </c>
      <c r="B925" s="208" t="s">
        <v>1196</v>
      </c>
      <c r="C925" s="207" t="s">
        <v>23</v>
      </c>
      <c r="D925" s="209" t="s">
        <v>488</v>
      </c>
      <c r="E925" s="210" t="s">
        <v>1197</v>
      </c>
      <c r="F925" s="235" t="s">
        <v>163</v>
      </c>
      <c r="G925" s="284">
        <v>42847</v>
      </c>
      <c r="H925" s="237">
        <v>43552</v>
      </c>
      <c r="L925" s="244"/>
      <c r="M925" s="245"/>
      <c r="N925" s="244"/>
      <c r="P925" s="246">
        <f t="shared" si="199"/>
        <v>0</v>
      </c>
      <c r="Q925" s="246">
        <f t="shared" si="200"/>
        <v>0</v>
      </c>
      <c r="R925" s="210">
        <v>279</v>
      </c>
      <c r="S925" s="220">
        <f t="shared" si="201"/>
        <v>244</v>
      </c>
      <c r="T925" s="113">
        <f t="shared" si="202"/>
        <v>0</v>
      </c>
      <c r="U925" s="113">
        <f t="shared" si="203"/>
        <v>0</v>
      </c>
      <c r="V925" s="113">
        <f t="shared" si="204"/>
        <v>0</v>
      </c>
      <c r="W925" s="113">
        <f t="shared" si="205"/>
        <v>0</v>
      </c>
      <c r="X925" s="118">
        <v>2017</v>
      </c>
      <c r="Y925" s="18" t="s">
        <v>83</v>
      </c>
    </row>
    <row r="926" ht="15.75" customHeight="1" spans="1:25">
      <c r="A926" s="234">
        <v>9410</v>
      </c>
      <c r="B926" s="208" t="s">
        <v>1198</v>
      </c>
      <c r="C926" s="207" t="s">
        <v>23</v>
      </c>
      <c r="D926" s="209" t="s">
        <v>488</v>
      </c>
      <c r="E926" s="210" t="s">
        <v>1197</v>
      </c>
      <c r="F926" s="235" t="s">
        <v>163</v>
      </c>
      <c r="G926" s="284">
        <v>38790</v>
      </c>
      <c r="H926" s="237">
        <v>43552</v>
      </c>
      <c r="L926" s="244"/>
      <c r="M926" s="245"/>
      <c r="N926" s="244"/>
      <c r="P926" s="246">
        <f t="shared" si="199"/>
        <v>0</v>
      </c>
      <c r="Q926" s="246">
        <f t="shared" si="200"/>
        <v>0</v>
      </c>
      <c r="R926" s="210">
        <v>279</v>
      </c>
      <c r="S926" s="220">
        <f t="shared" si="201"/>
        <v>244</v>
      </c>
      <c r="T926" s="113">
        <f t="shared" si="202"/>
        <v>0</v>
      </c>
      <c r="U926" s="113">
        <f t="shared" si="203"/>
        <v>0</v>
      </c>
      <c r="V926" s="113">
        <f t="shared" si="204"/>
        <v>0</v>
      </c>
      <c r="W926" s="113">
        <f t="shared" si="205"/>
        <v>0</v>
      </c>
      <c r="X926" s="118">
        <v>2006</v>
      </c>
      <c r="Y926" s="18" t="s">
        <v>66</v>
      </c>
    </row>
    <row r="927" ht="15.75" customHeight="1" spans="1:25">
      <c r="A927" s="234">
        <v>9411</v>
      </c>
      <c r="B927" s="208" t="s">
        <v>1199</v>
      </c>
      <c r="C927" s="207" t="s">
        <v>23</v>
      </c>
      <c r="D927" s="209" t="s">
        <v>488</v>
      </c>
      <c r="E927" s="210" t="s">
        <v>1197</v>
      </c>
      <c r="F927" s="235" t="s">
        <v>163</v>
      </c>
      <c r="G927" s="284">
        <v>41845</v>
      </c>
      <c r="H927" s="237">
        <v>43552</v>
      </c>
      <c r="L927" s="244"/>
      <c r="M927" s="245"/>
      <c r="N927" s="244"/>
      <c r="P927" s="246">
        <f t="shared" si="199"/>
        <v>0</v>
      </c>
      <c r="Q927" s="246">
        <f t="shared" si="200"/>
        <v>0</v>
      </c>
      <c r="R927" s="210">
        <v>279</v>
      </c>
      <c r="S927" s="220">
        <f t="shared" si="201"/>
        <v>244</v>
      </c>
      <c r="T927" s="113">
        <f t="shared" si="202"/>
        <v>0</v>
      </c>
      <c r="U927" s="113">
        <f t="shared" si="203"/>
        <v>0</v>
      </c>
      <c r="V927" s="113">
        <f t="shared" si="204"/>
        <v>0</v>
      </c>
      <c r="W927" s="113">
        <f t="shared" si="205"/>
        <v>0</v>
      </c>
      <c r="X927" s="118">
        <v>2014</v>
      </c>
      <c r="Y927" s="18" t="s">
        <v>66</v>
      </c>
    </row>
    <row r="928" ht="15.75" customHeight="1" spans="1:25">
      <c r="A928" s="234">
        <v>9412</v>
      </c>
      <c r="B928" s="208" t="s">
        <v>1200</v>
      </c>
      <c r="C928" s="207" t="s">
        <v>23</v>
      </c>
      <c r="D928" s="209" t="s">
        <v>488</v>
      </c>
      <c r="E928" s="210" t="s">
        <v>1197</v>
      </c>
      <c r="F928" s="235" t="s">
        <v>163</v>
      </c>
      <c r="G928" s="284">
        <v>41845</v>
      </c>
      <c r="H928" s="237">
        <v>43553</v>
      </c>
      <c r="L928" s="244"/>
      <c r="M928" s="245"/>
      <c r="N928" s="244"/>
      <c r="P928" s="246">
        <f t="shared" si="199"/>
        <v>0</v>
      </c>
      <c r="Q928" s="246">
        <f t="shared" si="200"/>
        <v>0</v>
      </c>
      <c r="R928" s="210">
        <v>278</v>
      </c>
      <c r="S928" s="220">
        <f t="shared" si="201"/>
        <v>243</v>
      </c>
      <c r="T928" s="113">
        <f t="shared" si="202"/>
        <v>0</v>
      </c>
      <c r="U928" s="113">
        <f t="shared" si="203"/>
        <v>0</v>
      </c>
      <c r="V928" s="113">
        <f t="shared" si="204"/>
        <v>0</v>
      </c>
      <c r="W928" s="113">
        <f t="shared" si="205"/>
        <v>0</v>
      </c>
      <c r="X928" s="118">
        <v>2014</v>
      </c>
      <c r="Y928" s="18" t="s">
        <v>66</v>
      </c>
    </row>
    <row r="929" ht="15.75" customHeight="1" spans="1:25">
      <c r="A929" s="234">
        <v>9414</v>
      </c>
      <c r="B929" s="208" t="s">
        <v>1201</v>
      </c>
      <c r="C929" s="207" t="s">
        <v>23</v>
      </c>
      <c r="D929" s="209" t="s">
        <v>488</v>
      </c>
      <c r="E929" s="210" t="s">
        <v>1197</v>
      </c>
      <c r="F929" s="235" t="s">
        <v>163</v>
      </c>
      <c r="G929" s="284">
        <v>42423</v>
      </c>
      <c r="H929" s="237">
        <v>43553</v>
      </c>
      <c r="L929" s="244"/>
      <c r="M929" s="245"/>
      <c r="N929" s="244"/>
      <c r="P929" s="246">
        <f t="shared" si="199"/>
        <v>0</v>
      </c>
      <c r="Q929" s="246">
        <f t="shared" si="200"/>
        <v>0</v>
      </c>
      <c r="R929" s="210">
        <v>278</v>
      </c>
      <c r="S929" s="220">
        <f t="shared" si="201"/>
        <v>243</v>
      </c>
      <c r="T929" s="113">
        <f t="shared" si="202"/>
        <v>0</v>
      </c>
      <c r="U929" s="113">
        <f t="shared" si="203"/>
        <v>0</v>
      </c>
      <c r="V929" s="113">
        <f t="shared" si="204"/>
        <v>0</v>
      </c>
      <c r="W929" s="113">
        <f t="shared" si="205"/>
        <v>0</v>
      </c>
      <c r="X929" s="118">
        <v>2016</v>
      </c>
      <c r="Y929" s="18" t="s">
        <v>82</v>
      </c>
    </row>
    <row r="930" ht="15.75" customHeight="1" spans="1:25">
      <c r="A930" s="234">
        <v>9415</v>
      </c>
      <c r="B930" s="208" t="s">
        <v>1202</v>
      </c>
      <c r="C930" s="207" t="s">
        <v>23</v>
      </c>
      <c r="D930" s="209" t="s">
        <v>488</v>
      </c>
      <c r="E930" s="210" t="s">
        <v>1197</v>
      </c>
      <c r="F930" s="235" t="s">
        <v>163</v>
      </c>
      <c r="G930" s="284">
        <v>41845</v>
      </c>
      <c r="H930" s="237">
        <v>43552</v>
      </c>
      <c r="L930" s="244"/>
      <c r="M930" s="245"/>
      <c r="N930" s="244"/>
      <c r="P930" s="246">
        <f t="shared" si="199"/>
        <v>0</v>
      </c>
      <c r="Q930" s="246">
        <f t="shared" si="200"/>
        <v>0</v>
      </c>
      <c r="R930" s="210">
        <v>279</v>
      </c>
      <c r="S930" s="220">
        <f t="shared" si="201"/>
        <v>244</v>
      </c>
      <c r="T930" s="113">
        <f t="shared" si="202"/>
        <v>0</v>
      </c>
      <c r="U930" s="113">
        <f t="shared" si="203"/>
        <v>0</v>
      </c>
      <c r="V930" s="113">
        <f t="shared" si="204"/>
        <v>0</v>
      </c>
      <c r="W930" s="113">
        <f t="shared" si="205"/>
        <v>0</v>
      </c>
      <c r="X930" s="118">
        <v>2014</v>
      </c>
      <c r="Y930" s="18" t="s">
        <v>66</v>
      </c>
    </row>
    <row r="931" ht="15.75" customHeight="1" spans="1:25">
      <c r="A931" s="234">
        <v>9416</v>
      </c>
      <c r="B931" s="208" t="s">
        <v>1203</v>
      </c>
      <c r="C931" s="207" t="s">
        <v>23</v>
      </c>
      <c r="D931" s="209" t="s">
        <v>488</v>
      </c>
      <c r="E931" s="210" t="s">
        <v>1197</v>
      </c>
      <c r="F931" s="235" t="s">
        <v>163</v>
      </c>
      <c r="G931" s="284">
        <v>43057</v>
      </c>
      <c r="H931" s="237">
        <v>43552</v>
      </c>
      <c r="L931" s="244"/>
      <c r="M931" s="245"/>
      <c r="N931" s="244"/>
      <c r="P931" s="246">
        <f t="shared" si="199"/>
        <v>0</v>
      </c>
      <c r="Q931" s="246">
        <f t="shared" si="200"/>
        <v>0</v>
      </c>
      <c r="R931" s="210">
        <v>279</v>
      </c>
      <c r="S931" s="220">
        <f t="shared" si="201"/>
        <v>244</v>
      </c>
      <c r="T931" s="113">
        <f t="shared" si="202"/>
        <v>0</v>
      </c>
      <c r="U931" s="113">
        <f t="shared" si="203"/>
        <v>0</v>
      </c>
      <c r="V931" s="113">
        <f t="shared" si="204"/>
        <v>0</v>
      </c>
      <c r="W931" s="113">
        <f t="shared" si="205"/>
        <v>0</v>
      </c>
      <c r="X931" s="118">
        <v>2017</v>
      </c>
      <c r="Y931" s="18" t="s">
        <v>83</v>
      </c>
    </row>
    <row r="932" ht="15.75" customHeight="1" spans="1:25">
      <c r="A932" s="234">
        <v>9417</v>
      </c>
      <c r="B932" s="208" t="s">
        <v>1204</v>
      </c>
      <c r="C932" s="207" t="s">
        <v>23</v>
      </c>
      <c r="D932" s="209" t="s">
        <v>488</v>
      </c>
      <c r="E932" s="210" t="s">
        <v>1197</v>
      </c>
      <c r="F932" s="235" t="s">
        <v>163</v>
      </c>
      <c r="G932" s="284">
        <v>42194</v>
      </c>
      <c r="H932" s="237">
        <v>43553</v>
      </c>
      <c r="L932" s="244"/>
      <c r="M932" s="245"/>
      <c r="N932" s="244"/>
      <c r="P932" s="246">
        <f t="shared" si="199"/>
        <v>0</v>
      </c>
      <c r="Q932" s="246">
        <f t="shared" si="200"/>
        <v>0</v>
      </c>
      <c r="R932" s="210">
        <v>278</v>
      </c>
      <c r="S932" s="220">
        <f t="shared" si="201"/>
        <v>243</v>
      </c>
      <c r="T932" s="113">
        <f t="shared" si="202"/>
        <v>0</v>
      </c>
      <c r="U932" s="113">
        <f t="shared" si="203"/>
        <v>0</v>
      </c>
      <c r="V932" s="113">
        <f t="shared" si="204"/>
        <v>0</v>
      </c>
      <c r="W932" s="113">
        <f t="shared" si="205"/>
        <v>0</v>
      </c>
      <c r="X932" s="118">
        <v>2015</v>
      </c>
      <c r="Y932" s="18" t="s">
        <v>66</v>
      </c>
    </row>
    <row r="933" ht="15.75" customHeight="1" spans="1:25">
      <c r="A933" s="234">
        <v>9418</v>
      </c>
      <c r="B933" s="208" t="s">
        <v>1205</v>
      </c>
      <c r="C933" s="207" t="s">
        <v>23</v>
      </c>
      <c r="D933" s="209" t="s">
        <v>488</v>
      </c>
      <c r="E933" s="210" t="s">
        <v>1197</v>
      </c>
      <c r="F933" s="235" t="s">
        <v>163</v>
      </c>
      <c r="G933" s="284">
        <v>41845</v>
      </c>
      <c r="H933" s="237">
        <v>43553</v>
      </c>
      <c r="L933" s="244"/>
      <c r="M933" s="245"/>
      <c r="N933" s="244"/>
      <c r="P933" s="246">
        <f t="shared" si="199"/>
        <v>0</v>
      </c>
      <c r="Q933" s="246">
        <f t="shared" si="200"/>
        <v>0</v>
      </c>
      <c r="R933" s="210">
        <v>278</v>
      </c>
      <c r="S933" s="220">
        <f t="shared" si="201"/>
        <v>243</v>
      </c>
      <c r="T933" s="113">
        <f t="shared" si="202"/>
        <v>0</v>
      </c>
      <c r="U933" s="113">
        <f t="shared" si="203"/>
        <v>0</v>
      </c>
      <c r="V933" s="113">
        <f t="shared" si="204"/>
        <v>0</v>
      </c>
      <c r="W933" s="113">
        <f t="shared" si="205"/>
        <v>0</v>
      </c>
      <c r="X933" s="118">
        <v>2014</v>
      </c>
      <c r="Y933" s="18" t="s">
        <v>66</v>
      </c>
    </row>
    <row r="934" ht="15.75" customHeight="1" spans="1:25">
      <c r="A934" s="234">
        <v>9419</v>
      </c>
      <c r="B934" s="208" t="s">
        <v>1206</v>
      </c>
      <c r="C934" s="207" t="s">
        <v>23</v>
      </c>
      <c r="D934" s="209" t="s">
        <v>488</v>
      </c>
      <c r="E934" s="210" t="s">
        <v>1197</v>
      </c>
      <c r="F934" s="235" t="s">
        <v>163</v>
      </c>
      <c r="G934" s="284">
        <v>42609</v>
      </c>
      <c r="H934" s="237">
        <v>43553</v>
      </c>
      <c r="L934" s="244"/>
      <c r="M934" s="245"/>
      <c r="N934" s="244"/>
      <c r="P934" s="246">
        <f t="shared" si="199"/>
        <v>0</v>
      </c>
      <c r="Q934" s="246">
        <f t="shared" si="200"/>
        <v>0</v>
      </c>
      <c r="R934" s="210">
        <v>278</v>
      </c>
      <c r="S934" s="220">
        <f t="shared" si="201"/>
        <v>243</v>
      </c>
      <c r="T934" s="113">
        <f t="shared" si="202"/>
        <v>0</v>
      </c>
      <c r="U934" s="113">
        <f t="shared" si="203"/>
        <v>0</v>
      </c>
      <c r="V934" s="113">
        <f t="shared" si="204"/>
        <v>0</v>
      </c>
      <c r="W934" s="113">
        <f t="shared" si="205"/>
        <v>0</v>
      </c>
      <c r="X934" s="118">
        <v>2016</v>
      </c>
      <c r="Y934" s="18" t="s">
        <v>82</v>
      </c>
    </row>
    <row r="935" ht="15.75" customHeight="1" spans="1:25">
      <c r="A935" s="234">
        <v>9420</v>
      </c>
      <c r="B935" s="208" t="s">
        <v>1207</v>
      </c>
      <c r="C935" s="207" t="s">
        <v>23</v>
      </c>
      <c r="D935" s="209" t="s">
        <v>488</v>
      </c>
      <c r="E935" s="210" t="s">
        <v>1197</v>
      </c>
      <c r="F935" s="235" t="s">
        <v>163</v>
      </c>
      <c r="G935" s="284">
        <v>42637</v>
      </c>
      <c r="H935" s="237">
        <v>43553</v>
      </c>
      <c r="L935" s="244"/>
      <c r="M935" s="245"/>
      <c r="N935" s="244"/>
      <c r="P935" s="246">
        <f t="shared" si="199"/>
        <v>0</v>
      </c>
      <c r="Q935" s="246">
        <f t="shared" si="200"/>
        <v>0</v>
      </c>
      <c r="R935" s="210">
        <v>278</v>
      </c>
      <c r="S935" s="220">
        <f t="shared" si="201"/>
        <v>243</v>
      </c>
      <c r="T935" s="113">
        <f t="shared" si="202"/>
        <v>0</v>
      </c>
      <c r="U935" s="113">
        <f t="shared" si="203"/>
        <v>0</v>
      </c>
      <c r="V935" s="113">
        <f t="shared" si="204"/>
        <v>0</v>
      </c>
      <c r="W935" s="113">
        <f t="shared" si="205"/>
        <v>0</v>
      </c>
      <c r="X935" s="118">
        <v>2016</v>
      </c>
      <c r="Y935" s="18" t="s">
        <v>82</v>
      </c>
    </row>
    <row r="936" ht="15.75" customHeight="1" spans="1:25">
      <c r="A936" s="234">
        <v>9421</v>
      </c>
      <c r="B936" s="208" t="s">
        <v>1208</v>
      </c>
      <c r="C936" s="207" t="s">
        <v>23</v>
      </c>
      <c r="D936" s="209" t="s">
        <v>488</v>
      </c>
      <c r="E936" s="210" t="s">
        <v>1197</v>
      </c>
      <c r="F936" s="235" t="s">
        <v>163</v>
      </c>
      <c r="G936" s="284">
        <v>42868</v>
      </c>
      <c r="H936" s="237">
        <v>43552</v>
      </c>
      <c r="L936" s="244"/>
      <c r="M936" s="245"/>
      <c r="N936" s="244"/>
      <c r="P936" s="246">
        <f t="shared" si="199"/>
        <v>0</v>
      </c>
      <c r="Q936" s="246">
        <f t="shared" si="200"/>
        <v>0</v>
      </c>
      <c r="R936" s="210">
        <v>279</v>
      </c>
      <c r="S936" s="220">
        <f t="shared" si="201"/>
        <v>244</v>
      </c>
      <c r="T936" s="113">
        <f t="shared" si="202"/>
        <v>0</v>
      </c>
      <c r="U936" s="113">
        <f t="shared" si="203"/>
        <v>0</v>
      </c>
      <c r="V936" s="113">
        <f t="shared" si="204"/>
        <v>0</v>
      </c>
      <c r="W936" s="113">
        <f t="shared" si="205"/>
        <v>0</v>
      </c>
      <c r="X936" s="118">
        <v>2017</v>
      </c>
      <c r="Y936" s="18" t="s">
        <v>83</v>
      </c>
    </row>
    <row r="937" ht="15.75" customHeight="1" spans="1:25">
      <c r="A937" s="234">
        <v>9422</v>
      </c>
      <c r="B937" s="208" t="s">
        <v>1209</v>
      </c>
      <c r="C937" s="207" t="s">
        <v>23</v>
      </c>
      <c r="D937" s="209" t="s">
        <v>488</v>
      </c>
      <c r="E937" s="210" t="s">
        <v>1197</v>
      </c>
      <c r="F937" s="235" t="s">
        <v>163</v>
      </c>
      <c r="G937" s="284">
        <v>41845</v>
      </c>
      <c r="H937" s="237">
        <v>43553</v>
      </c>
      <c r="L937" s="244"/>
      <c r="M937" s="245"/>
      <c r="N937" s="244"/>
      <c r="P937" s="246">
        <f t="shared" si="199"/>
        <v>0</v>
      </c>
      <c r="Q937" s="246">
        <f t="shared" si="200"/>
        <v>0</v>
      </c>
      <c r="R937" s="210">
        <v>278</v>
      </c>
      <c r="S937" s="220">
        <f t="shared" si="201"/>
        <v>243</v>
      </c>
      <c r="T937" s="113">
        <f t="shared" si="202"/>
        <v>0</v>
      </c>
      <c r="U937" s="113">
        <f t="shared" si="203"/>
        <v>0</v>
      </c>
      <c r="V937" s="113">
        <f t="shared" si="204"/>
        <v>0</v>
      </c>
      <c r="W937" s="113">
        <f t="shared" si="205"/>
        <v>0</v>
      </c>
      <c r="X937" s="118">
        <v>2014</v>
      </c>
      <c r="Y937" s="18" t="s">
        <v>66</v>
      </c>
    </row>
    <row r="938" ht="15.75" customHeight="1" spans="1:25">
      <c r="A938" s="234">
        <v>9423</v>
      </c>
      <c r="B938" s="208" t="s">
        <v>1210</v>
      </c>
      <c r="C938" s="207" t="s">
        <v>23</v>
      </c>
      <c r="D938" s="209" t="s">
        <v>488</v>
      </c>
      <c r="E938" s="210" t="s">
        <v>1197</v>
      </c>
      <c r="F938" s="235" t="s">
        <v>163</v>
      </c>
      <c r="G938" s="284">
        <v>41845</v>
      </c>
      <c r="H938" s="237">
        <v>43552</v>
      </c>
      <c r="L938" s="244"/>
      <c r="M938" s="245"/>
      <c r="N938" s="244"/>
      <c r="P938" s="246">
        <f t="shared" si="199"/>
        <v>0</v>
      </c>
      <c r="Q938" s="246">
        <f t="shared" si="200"/>
        <v>0</v>
      </c>
      <c r="R938" s="210">
        <v>279</v>
      </c>
      <c r="S938" s="220">
        <f t="shared" si="201"/>
        <v>244</v>
      </c>
      <c r="T938" s="113">
        <f t="shared" si="202"/>
        <v>0</v>
      </c>
      <c r="U938" s="113">
        <f t="shared" si="203"/>
        <v>0</v>
      </c>
      <c r="V938" s="113">
        <f t="shared" si="204"/>
        <v>0</v>
      </c>
      <c r="W938" s="113">
        <f t="shared" si="205"/>
        <v>0</v>
      </c>
      <c r="X938" s="118">
        <v>2014</v>
      </c>
      <c r="Y938" s="18" t="s">
        <v>66</v>
      </c>
    </row>
    <row r="939" ht="15.75" customHeight="1" spans="1:25">
      <c r="A939" s="234">
        <v>9424</v>
      </c>
      <c r="B939" s="208" t="s">
        <v>1211</v>
      </c>
      <c r="C939" s="207" t="s">
        <v>23</v>
      </c>
      <c r="D939" s="209" t="s">
        <v>488</v>
      </c>
      <c r="E939" s="210" t="s">
        <v>1197</v>
      </c>
      <c r="F939" s="235" t="s">
        <v>163</v>
      </c>
      <c r="G939" s="284">
        <v>41845</v>
      </c>
      <c r="H939" s="237">
        <v>43553</v>
      </c>
      <c r="L939" s="244"/>
      <c r="M939" s="245"/>
      <c r="N939" s="244"/>
      <c r="P939" s="246">
        <f t="shared" si="199"/>
        <v>0</v>
      </c>
      <c r="Q939" s="246">
        <f t="shared" si="200"/>
        <v>0</v>
      </c>
      <c r="R939" s="210">
        <v>278</v>
      </c>
      <c r="S939" s="220">
        <f t="shared" si="201"/>
        <v>243</v>
      </c>
      <c r="T939" s="113">
        <f t="shared" si="202"/>
        <v>0</v>
      </c>
      <c r="U939" s="113">
        <f t="shared" si="203"/>
        <v>0</v>
      </c>
      <c r="V939" s="113">
        <f t="shared" si="204"/>
        <v>0</v>
      </c>
      <c r="W939" s="113">
        <f t="shared" si="205"/>
        <v>0</v>
      </c>
      <c r="X939" s="118">
        <v>2014</v>
      </c>
      <c r="Y939" s="18" t="s">
        <v>66</v>
      </c>
    </row>
    <row r="940" ht="15.75" customHeight="1" spans="1:25">
      <c r="A940" s="234">
        <v>9425</v>
      </c>
      <c r="B940" s="208" t="s">
        <v>1212</v>
      </c>
      <c r="C940" s="207" t="s">
        <v>23</v>
      </c>
      <c r="D940" s="209" t="s">
        <v>488</v>
      </c>
      <c r="E940" s="210" t="s">
        <v>1197</v>
      </c>
      <c r="F940" s="235" t="s">
        <v>163</v>
      </c>
      <c r="G940" s="284">
        <v>42512</v>
      </c>
      <c r="H940" s="237">
        <v>43553</v>
      </c>
      <c r="L940" s="244"/>
      <c r="M940" s="245"/>
      <c r="N940" s="244"/>
      <c r="P940" s="246">
        <f t="shared" si="199"/>
        <v>0</v>
      </c>
      <c r="Q940" s="246">
        <f t="shared" si="200"/>
        <v>0</v>
      </c>
      <c r="R940" s="210">
        <v>278</v>
      </c>
      <c r="S940" s="220">
        <f t="shared" si="201"/>
        <v>243</v>
      </c>
      <c r="T940" s="113">
        <f t="shared" si="202"/>
        <v>0</v>
      </c>
      <c r="U940" s="113">
        <f t="shared" si="203"/>
        <v>0</v>
      </c>
      <c r="V940" s="113">
        <f t="shared" si="204"/>
        <v>0</v>
      </c>
      <c r="W940" s="113">
        <f t="shared" si="205"/>
        <v>0</v>
      </c>
      <c r="X940" s="118">
        <v>2016</v>
      </c>
      <c r="Y940" s="18" t="s">
        <v>82</v>
      </c>
    </row>
    <row r="941" ht="15.75" customHeight="1" spans="1:25">
      <c r="A941" s="234">
        <v>9426</v>
      </c>
      <c r="B941" s="208" t="s">
        <v>1213</v>
      </c>
      <c r="C941" s="207" t="s">
        <v>23</v>
      </c>
      <c r="D941" s="209" t="s">
        <v>488</v>
      </c>
      <c r="E941" s="210" t="s">
        <v>1197</v>
      </c>
      <c r="F941" s="235" t="s">
        <v>163</v>
      </c>
      <c r="G941" s="284">
        <v>42512</v>
      </c>
      <c r="H941" s="237">
        <v>43553</v>
      </c>
      <c r="L941" s="244"/>
      <c r="M941" s="245"/>
      <c r="N941" s="244"/>
      <c r="P941" s="246">
        <f t="shared" si="199"/>
        <v>0</v>
      </c>
      <c r="Q941" s="246">
        <f t="shared" si="200"/>
        <v>0</v>
      </c>
      <c r="R941" s="210">
        <v>278</v>
      </c>
      <c r="S941" s="220">
        <f t="shared" si="201"/>
        <v>243</v>
      </c>
      <c r="T941" s="113">
        <f t="shared" si="202"/>
        <v>0</v>
      </c>
      <c r="U941" s="113">
        <f t="shared" si="203"/>
        <v>0</v>
      </c>
      <c r="V941" s="113">
        <f t="shared" si="204"/>
        <v>0</v>
      </c>
      <c r="W941" s="113">
        <f t="shared" si="205"/>
        <v>0</v>
      </c>
      <c r="X941" s="118">
        <v>2016</v>
      </c>
      <c r="Y941" s="18" t="s">
        <v>82</v>
      </c>
    </row>
    <row r="942" ht="15.75" customHeight="1" spans="1:25">
      <c r="A942" s="234">
        <v>9427</v>
      </c>
      <c r="B942" s="208" t="s">
        <v>1214</v>
      </c>
      <c r="C942" s="207" t="s">
        <v>23</v>
      </c>
      <c r="D942" s="209" t="s">
        <v>488</v>
      </c>
      <c r="E942" s="210" t="s">
        <v>1197</v>
      </c>
      <c r="F942" s="235" t="s">
        <v>163</v>
      </c>
      <c r="G942" s="284">
        <v>42556</v>
      </c>
      <c r="H942" s="237">
        <v>43552</v>
      </c>
      <c r="L942" s="244"/>
      <c r="M942" s="245"/>
      <c r="N942" s="244"/>
      <c r="P942" s="246">
        <f t="shared" si="199"/>
        <v>0</v>
      </c>
      <c r="Q942" s="246">
        <f t="shared" si="200"/>
        <v>0</v>
      </c>
      <c r="R942" s="210">
        <v>279</v>
      </c>
      <c r="S942" s="220">
        <f t="shared" si="201"/>
        <v>244</v>
      </c>
      <c r="T942" s="113">
        <f t="shared" si="202"/>
        <v>0</v>
      </c>
      <c r="U942" s="113">
        <f t="shared" si="203"/>
        <v>0</v>
      </c>
      <c r="V942" s="113">
        <f t="shared" si="204"/>
        <v>0</v>
      </c>
      <c r="W942" s="113">
        <f t="shared" si="205"/>
        <v>0</v>
      </c>
      <c r="X942" s="118">
        <v>2016</v>
      </c>
      <c r="Y942" s="18" t="s">
        <v>82</v>
      </c>
    </row>
    <row r="943" ht="15.75" customHeight="1" spans="1:25">
      <c r="A943" s="234">
        <v>9428</v>
      </c>
      <c r="B943" s="208" t="s">
        <v>1215</v>
      </c>
      <c r="C943" s="207" t="s">
        <v>23</v>
      </c>
      <c r="D943" s="209" t="s">
        <v>488</v>
      </c>
      <c r="E943" s="210" t="s">
        <v>1197</v>
      </c>
      <c r="F943" s="235" t="s">
        <v>163</v>
      </c>
      <c r="G943" s="284">
        <v>42582</v>
      </c>
      <c r="H943" s="237">
        <v>43553</v>
      </c>
      <c r="L943" s="244"/>
      <c r="M943" s="245"/>
      <c r="N943" s="244"/>
      <c r="P943" s="246">
        <f t="shared" si="199"/>
        <v>0</v>
      </c>
      <c r="Q943" s="246">
        <f t="shared" si="200"/>
        <v>0</v>
      </c>
      <c r="R943" s="210">
        <v>278</v>
      </c>
      <c r="S943" s="220">
        <f t="shared" si="201"/>
        <v>243</v>
      </c>
      <c r="T943" s="113">
        <f t="shared" si="202"/>
        <v>0</v>
      </c>
      <c r="U943" s="113">
        <f t="shared" si="203"/>
        <v>0</v>
      </c>
      <c r="V943" s="113">
        <f t="shared" si="204"/>
        <v>0</v>
      </c>
      <c r="W943" s="113">
        <f t="shared" si="205"/>
        <v>0</v>
      </c>
      <c r="X943" s="118">
        <v>2016</v>
      </c>
      <c r="Y943" s="18" t="s">
        <v>82</v>
      </c>
    </row>
    <row r="944" ht="15.75" customHeight="1" spans="1:25">
      <c r="A944" s="234">
        <v>9429</v>
      </c>
      <c r="B944" s="208" t="s">
        <v>1216</v>
      </c>
      <c r="C944" s="207" t="s">
        <v>23</v>
      </c>
      <c r="D944" s="209" t="s">
        <v>488</v>
      </c>
      <c r="E944" s="210" t="s">
        <v>1197</v>
      </c>
      <c r="F944" s="235" t="s">
        <v>163</v>
      </c>
      <c r="G944" s="284">
        <v>42702</v>
      </c>
      <c r="H944" s="237">
        <v>43552</v>
      </c>
      <c r="L944" s="244"/>
      <c r="M944" s="245"/>
      <c r="N944" s="244"/>
      <c r="P944" s="246">
        <f t="shared" si="199"/>
        <v>0</v>
      </c>
      <c r="Q944" s="246">
        <f t="shared" si="200"/>
        <v>0</v>
      </c>
      <c r="R944" s="210">
        <v>279</v>
      </c>
      <c r="S944" s="220">
        <f t="shared" si="201"/>
        <v>244</v>
      </c>
      <c r="T944" s="113">
        <f t="shared" si="202"/>
        <v>0</v>
      </c>
      <c r="U944" s="113">
        <f t="shared" si="203"/>
        <v>0</v>
      </c>
      <c r="V944" s="113">
        <f t="shared" si="204"/>
        <v>0</v>
      </c>
      <c r="W944" s="113">
        <f t="shared" si="205"/>
        <v>0</v>
      </c>
      <c r="X944" s="118">
        <v>2016</v>
      </c>
      <c r="Y944" s="18" t="s">
        <v>82</v>
      </c>
    </row>
    <row r="945" ht="15.75" customHeight="1" spans="1:25">
      <c r="A945" s="234">
        <v>9430</v>
      </c>
      <c r="B945" s="208" t="s">
        <v>1217</v>
      </c>
      <c r="C945" s="207" t="s">
        <v>23</v>
      </c>
      <c r="D945" s="209" t="s">
        <v>488</v>
      </c>
      <c r="E945" s="210" t="s">
        <v>1197</v>
      </c>
      <c r="F945" s="235" t="s">
        <v>163</v>
      </c>
      <c r="G945" s="284">
        <v>42840</v>
      </c>
      <c r="H945" s="237">
        <v>43552</v>
      </c>
      <c r="L945" s="244"/>
      <c r="M945" s="245"/>
      <c r="N945" s="244"/>
      <c r="P945" s="246">
        <f t="shared" si="199"/>
        <v>0</v>
      </c>
      <c r="Q945" s="246">
        <f t="shared" si="200"/>
        <v>0</v>
      </c>
      <c r="R945" s="210">
        <v>279</v>
      </c>
      <c r="S945" s="220">
        <f t="shared" si="201"/>
        <v>244</v>
      </c>
      <c r="T945" s="113">
        <f t="shared" si="202"/>
        <v>0</v>
      </c>
      <c r="U945" s="113">
        <f t="shared" si="203"/>
        <v>0</v>
      </c>
      <c r="V945" s="113">
        <f t="shared" si="204"/>
        <v>0</v>
      </c>
      <c r="W945" s="113">
        <f t="shared" si="205"/>
        <v>0</v>
      </c>
      <c r="X945" s="118">
        <v>2017</v>
      </c>
      <c r="Y945" s="18" t="s">
        <v>83</v>
      </c>
    </row>
    <row r="946" ht="15.75" customHeight="1" spans="1:25">
      <c r="A946" s="234">
        <v>9431</v>
      </c>
      <c r="B946" s="208" t="s">
        <v>1218</v>
      </c>
      <c r="C946" s="207" t="s">
        <v>23</v>
      </c>
      <c r="D946" s="209" t="s">
        <v>488</v>
      </c>
      <c r="E946" s="210" t="s">
        <v>1197</v>
      </c>
      <c r="F946" s="235" t="s">
        <v>163</v>
      </c>
      <c r="G946" s="284">
        <v>42812</v>
      </c>
      <c r="H946" s="237">
        <v>43552</v>
      </c>
      <c r="L946" s="244"/>
      <c r="M946" s="245"/>
      <c r="N946" s="244"/>
      <c r="P946" s="246">
        <f t="shared" si="199"/>
        <v>0</v>
      </c>
      <c r="Q946" s="246">
        <f t="shared" si="200"/>
        <v>0</v>
      </c>
      <c r="R946" s="210">
        <v>279</v>
      </c>
      <c r="S946" s="220">
        <f t="shared" si="201"/>
        <v>244</v>
      </c>
      <c r="T946" s="113">
        <f t="shared" si="202"/>
        <v>0</v>
      </c>
      <c r="U946" s="113">
        <f t="shared" si="203"/>
        <v>0</v>
      </c>
      <c r="V946" s="113">
        <f t="shared" si="204"/>
        <v>0</v>
      </c>
      <c r="W946" s="113">
        <f t="shared" si="205"/>
        <v>0</v>
      </c>
      <c r="X946" s="118">
        <v>2017</v>
      </c>
      <c r="Y946" s="18" t="s">
        <v>83</v>
      </c>
    </row>
    <row r="947" ht="15.75" customHeight="1" spans="1:25">
      <c r="A947" s="234">
        <v>9432</v>
      </c>
      <c r="B947" s="208" t="s">
        <v>1219</v>
      </c>
      <c r="C947" s="207" t="s">
        <v>23</v>
      </c>
      <c r="D947" s="209" t="s">
        <v>488</v>
      </c>
      <c r="E947" s="210" t="s">
        <v>1197</v>
      </c>
      <c r="F947" s="235" t="s">
        <v>163</v>
      </c>
      <c r="G947" s="284">
        <v>42874</v>
      </c>
      <c r="H947" s="237">
        <v>43552</v>
      </c>
      <c r="L947" s="244"/>
      <c r="M947" s="245"/>
      <c r="N947" s="244"/>
      <c r="P947" s="246">
        <f t="shared" si="199"/>
        <v>0</v>
      </c>
      <c r="Q947" s="246">
        <f t="shared" si="200"/>
        <v>0</v>
      </c>
      <c r="R947" s="210">
        <v>279</v>
      </c>
      <c r="S947" s="220">
        <f t="shared" si="201"/>
        <v>244</v>
      </c>
      <c r="T947" s="113">
        <f t="shared" si="202"/>
        <v>0</v>
      </c>
      <c r="U947" s="113">
        <f t="shared" si="203"/>
        <v>0</v>
      </c>
      <c r="V947" s="113">
        <f t="shared" si="204"/>
        <v>0</v>
      </c>
      <c r="W947" s="113">
        <f t="shared" si="205"/>
        <v>0</v>
      </c>
      <c r="X947" s="118">
        <v>2017</v>
      </c>
      <c r="Y947" s="18" t="s">
        <v>83</v>
      </c>
    </row>
    <row r="948" ht="15.75" customHeight="1" spans="1:25">
      <c r="A948" s="234">
        <v>9433</v>
      </c>
      <c r="B948" s="208" t="s">
        <v>1220</v>
      </c>
      <c r="C948" s="207" t="s">
        <v>23</v>
      </c>
      <c r="D948" s="209" t="s">
        <v>488</v>
      </c>
      <c r="E948" s="210" t="s">
        <v>1197</v>
      </c>
      <c r="F948" s="235" t="s">
        <v>163</v>
      </c>
      <c r="G948" s="284">
        <v>42892</v>
      </c>
      <c r="H948" s="237">
        <v>43553</v>
      </c>
      <c r="L948" s="244"/>
      <c r="M948" s="245"/>
      <c r="N948" s="244"/>
      <c r="P948" s="246">
        <f t="shared" si="199"/>
        <v>0</v>
      </c>
      <c r="Q948" s="246">
        <f t="shared" si="200"/>
        <v>0</v>
      </c>
      <c r="R948" s="210">
        <v>278</v>
      </c>
      <c r="S948" s="220">
        <f t="shared" si="201"/>
        <v>243</v>
      </c>
      <c r="T948" s="113">
        <f t="shared" si="202"/>
        <v>0</v>
      </c>
      <c r="U948" s="113">
        <f t="shared" si="203"/>
        <v>0</v>
      </c>
      <c r="V948" s="113">
        <f t="shared" si="204"/>
        <v>0</v>
      </c>
      <c r="W948" s="113">
        <f t="shared" si="205"/>
        <v>0</v>
      </c>
      <c r="X948" s="118">
        <v>2017</v>
      </c>
      <c r="Y948" s="18" t="s">
        <v>83</v>
      </c>
    </row>
    <row r="949" ht="15.75" customHeight="1" spans="1:25">
      <c r="A949" s="234">
        <v>9434</v>
      </c>
      <c r="B949" s="208" t="s">
        <v>1221</v>
      </c>
      <c r="C949" s="207" t="s">
        <v>23</v>
      </c>
      <c r="D949" s="209" t="s">
        <v>488</v>
      </c>
      <c r="E949" s="210" t="s">
        <v>1197</v>
      </c>
      <c r="F949" s="235" t="s">
        <v>163</v>
      </c>
      <c r="G949" s="284">
        <v>42926</v>
      </c>
      <c r="H949" s="237">
        <v>43552</v>
      </c>
      <c r="L949" s="244"/>
      <c r="M949" s="245"/>
      <c r="N949" s="244"/>
      <c r="P949" s="246">
        <f t="shared" si="199"/>
        <v>0</v>
      </c>
      <c r="Q949" s="246">
        <f t="shared" si="200"/>
        <v>0</v>
      </c>
      <c r="R949" s="210">
        <v>279</v>
      </c>
      <c r="S949" s="220">
        <f t="shared" si="201"/>
        <v>244</v>
      </c>
      <c r="T949" s="113">
        <f t="shared" si="202"/>
        <v>0</v>
      </c>
      <c r="U949" s="113">
        <f t="shared" si="203"/>
        <v>0</v>
      </c>
      <c r="V949" s="113">
        <f t="shared" si="204"/>
        <v>0</v>
      </c>
      <c r="W949" s="113">
        <f t="shared" si="205"/>
        <v>0</v>
      </c>
      <c r="X949" s="118">
        <v>2017</v>
      </c>
      <c r="Y949" s="18" t="s">
        <v>83</v>
      </c>
    </row>
    <row r="950" ht="15.75" customHeight="1" spans="1:25">
      <c r="A950" s="234">
        <v>9435</v>
      </c>
      <c r="B950" s="208" t="s">
        <v>1222</v>
      </c>
      <c r="C950" s="207" t="s">
        <v>23</v>
      </c>
      <c r="D950" s="209" t="s">
        <v>488</v>
      </c>
      <c r="E950" s="210" t="s">
        <v>1197</v>
      </c>
      <c r="F950" s="235" t="s">
        <v>163</v>
      </c>
      <c r="G950" s="284">
        <v>42926</v>
      </c>
      <c r="H950" s="237">
        <v>43552</v>
      </c>
      <c r="L950" s="244"/>
      <c r="M950" s="245"/>
      <c r="N950" s="244"/>
      <c r="P950" s="246">
        <f t="shared" si="199"/>
        <v>0</v>
      </c>
      <c r="Q950" s="246">
        <f t="shared" si="200"/>
        <v>0</v>
      </c>
      <c r="R950" s="210">
        <v>279</v>
      </c>
      <c r="S950" s="220">
        <f t="shared" si="201"/>
        <v>244</v>
      </c>
      <c r="T950" s="113">
        <f t="shared" si="202"/>
        <v>0</v>
      </c>
      <c r="U950" s="113">
        <f t="shared" si="203"/>
        <v>0</v>
      </c>
      <c r="V950" s="113">
        <f t="shared" si="204"/>
        <v>0</v>
      </c>
      <c r="W950" s="113">
        <f t="shared" si="205"/>
        <v>0</v>
      </c>
      <c r="X950" s="118">
        <v>2017</v>
      </c>
      <c r="Y950" s="18" t="s">
        <v>83</v>
      </c>
    </row>
    <row r="951" ht="15.75" customHeight="1" spans="1:25">
      <c r="A951" s="234">
        <v>9436</v>
      </c>
      <c r="B951" s="208" t="s">
        <v>1223</v>
      </c>
      <c r="C951" s="207" t="s">
        <v>23</v>
      </c>
      <c r="D951" s="209" t="s">
        <v>488</v>
      </c>
      <c r="E951" s="210" t="s">
        <v>1197</v>
      </c>
      <c r="F951" s="235" t="s">
        <v>163</v>
      </c>
      <c r="G951" s="284">
        <v>42950</v>
      </c>
      <c r="H951" s="237">
        <v>43552</v>
      </c>
      <c r="L951" s="244"/>
      <c r="M951" s="245"/>
      <c r="N951" s="244"/>
      <c r="P951" s="246">
        <f t="shared" si="199"/>
        <v>0</v>
      </c>
      <c r="Q951" s="246">
        <f t="shared" si="200"/>
        <v>0</v>
      </c>
      <c r="R951" s="210">
        <v>279</v>
      </c>
      <c r="S951" s="220">
        <f t="shared" si="201"/>
        <v>244</v>
      </c>
      <c r="T951" s="113">
        <f t="shared" si="202"/>
        <v>0</v>
      </c>
      <c r="U951" s="113">
        <f t="shared" si="203"/>
        <v>0</v>
      </c>
      <c r="V951" s="113">
        <f t="shared" si="204"/>
        <v>0</v>
      </c>
      <c r="W951" s="113">
        <f t="shared" si="205"/>
        <v>0</v>
      </c>
      <c r="X951" s="118">
        <v>2017</v>
      </c>
      <c r="Y951" s="18" t="s">
        <v>83</v>
      </c>
    </row>
    <row r="952" ht="15.75" customHeight="1" spans="1:25">
      <c r="A952" s="234">
        <v>9437</v>
      </c>
      <c r="B952" s="208" t="s">
        <v>1224</v>
      </c>
      <c r="C952" s="207" t="s">
        <v>23</v>
      </c>
      <c r="D952" s="209" t="s">
        <v>488</v>
      </c>
      <c r="E952" s="210" t="s">
        <v>1197</v>
      </c>
      <c r="F952" s="235" t="s">
        <v>163</v>
      </c>
      <c r="G952" s="284">
        <v>42965</v>
      </c>
      <c r="H952" s="237">
        <v>43553</v>
      </c>
      <c r="L952" s="244"/>
      <c r="M952" s="245"/>
      <c r="N952" s="244"/>
      <c r="P952" s="246">
        <f t="shared" si="199"/>
        <v>0</v>
      </c>
      <c r="Q952" s="246">
        <f t="shared" si="200"/>
        <v>0</v>
      </c>
      <c r="R952" s="210">
        <v>278</v>
      </c>
      <c r="S952" s="220">
        <f t="shared" si="201"/>
        <v>243</v>
      </c>
      <c r="T952" s="113">
        <f t="shared" si="202"/>
        <v>0</v>
      </c>
      <c r="U952" s="113">
        <f t="shared" si="203"/>
        <v>0</v>
      </c>
      <c r="V952" s="113">
        <f t="shared" si="204"/>
        <v>0</v>
      </c>
      <c r="W952" s="113">
        <f t="shared" si="205"/>
        <v>0</v>
      </c>
      <c r="X952" s="118">
        <v>2017</v>
      </c>
      <c r="Y952" s="18" t="s">
        <v>83</v>
      </c>
    </row>
    <row r="953" ht="15.75" customHeight="1" spans="1:25">
      <c r="A953" s="234">
        <v>9438</v>
      </c>
      <c r="B953" s="208" t="s">
        <v>1225</v>
      </c>
      <c r="C953" s="207" t="s">
        <v>23</v>
      </c>
      <c r="D953" s="209" t="s">
        <v>488</v>
      </c>
      <c r="E953" s="210" t="s">
        <v>1197</v>
      </c>
      <c r="F953" s="235" t="s">
        <v>163</v>
      </c>
      <c r="G953" s="284">
        <v>43003</v>
      </c>
      <c r="H953" s="237">
        <v>43553</v>
      </c>
      <c r="L953" s="244"/>
      <c r="M953" s="245"/>
      <c r="N953" s="244"/>
      <c r="P953" s="246">
        <f t="shared" si="199"/>
        <v>0</v>
      </c>
      <c r="Q953" s="246">
        <f t="shared" si="200"/>
        <v>0</v>
      </c>
      <c r="R953" s="210">
        <v>278</v>
      </c>
      <c r="S953" s="220">
        <f t="shared" si="201"/>
        <v>243</v>
      </c>
      <c r="T953" s="113">
        <f t="shared" si="202"/>
        <v>0</v>
      </c>
      <c r="U953" s="113">
        <f t="shared" si="203"/>
        <v>0</v>
      </c>
      <c r="V953" s="113">
        <f t="shared" si="204"/>
        <v>0</v>
      </c>
      <c r="W953" s="113">
        <f t="shared" si="205"/>
        <v>0</v>
      </c>
      <c r="X953" s="118">
        <v>2017</v>
      </c>
      <c r="Y953" s="18" t="s">
        <v>83</v>
      </c>
    </row>
    <row r="954" ht="15.75" customHeight="1" spans="1:25">
      <c r="A954" s="234">
        <v>9439</v>
      </c>
      <c r="B954" s="208" t="s">
        <v>1226</v>
      </c>
      <c r="C954" s="207" t="s">
        <v>23</v>
      </c>
      <c r="D954" s="209" t="s">
        <v>488</v>
      </c>
      <c r="E954" s="210" t="s">
        <v>1197</v>
      </c>
      <c r="F954" s="235" t="s">
        <v>163</v>
      </c>
      <c r="G954" s="284">
        <v>43068</v>
      </c>
      <c r="H954" s="237">
        <v>43552</v>
      </c>
      <c r="L954" s="244"/>
      <c r="M954" s="245"/>
      <c r="N954" s="244"/>
      <c r="P954" s="246">
        <f t="shared" si="199"/>
        <v>0</v>
      </c>
      <c r="Q954" s="246">
        <f t="shared" si="200"/>
        <v>0</v>
      </c>
      <c r="R954" s="210">
        <v>279</v>
      </c>
      <c r="S954" s="220">
        <f t="shared" si="201"/>
        <v>244</v>
      </c>
      <c r="T954" s="113">
        <f t="shared" si="202"/>
        <v>0</v>
      </c>
      <c r="U954" s="113">
        <f t="shared" si="203"/>
        <v>0</v>
      </c>
      <c r="V954" s="113">
        <f t="shared" si="204"/>
        <v>0</v>
      </c>
      <c r="W954" s="113">
        <f t="shared" si="205"/>
        <v>0</v>
      </c>
      <c r="X954" s="118">
        <v>2017</v>
      </c>
      <c r="Y954" s="18" t="s">
        <v>83</v>
      </c>
    </row>
    <row r="955" ht="15.75" customHeight="1" spans="1:25">
      <c r="A955" s="234">
        <v>9440</v>
      </c>
      <c r="B955" s="208" t="s">
        <v>1227</v>
      </c>
      <c r="C955" s="207" t="s">
        <v>23</v>
      </c>
      <c r="D955" s="209" t="s">
        <v>488</v>
      </c>
      <c r="E955" s="210" t="s">
        <v>1197</v>
      </c>
      <c r="F955" s="235" t="s">
        <v>163</v>
      </c>
      <c r="G955" s="284">
        <v>43074</v>
      </c>
      <c r="H955" s="237">
        <v>43553</v>
      </c>
      <c r="L955" s="244"/>
      <c r="M955" s="245"/>
      <c r="N955" s="244"/>
      <c r="P955" s="246">
        <f t="shared" si="199"/>
        <v>0</v>
      </c>
      <c r="Q955" s="246">
        <f t="shared" si="200"/>
        <v>0</v>
      </c>
      <c r="R955" s="210">
        <v>278</v>
      </c>
      <c r="S955" s="220">
        <f t="shared" si="201"/>
        <v>243</v>
      </c>
      <c r="T955" s="113">
        <f t="shared" si="202"/>
        <v>0</v>
      </c>
      <c r="U955" s="113">
        <f t="shared" si="203"/>
        <v>0</v>
      </c>
      <c r="V955" s="113">
        <f t="shared" si="204"/>
        <v>0</v>
      </c>
      <c r="W955" s="113">
        <f t="shared" si="205"/>
        <v>0</v>
      </c>
      <c r="X955" s="118">
        <v>2017</v>
      </c>
      <c r="Y955" s="18" t="s">
        <v>83</v>
      </c>
    </row>
    <row r="956" ht="15.75" customHeight="1" spans="1:25">
      <c r="A956" s="234">
        <v>9441</v>
      </c>
      <c r="B956" s="208" t="s">
        <v>1228</v>
      </c>
      <c r="C956" s="207" t="s">
        <v>23</v>
      </c>
      <c r="D956" s="209" t="s">
        <v>488</v>
      </c>
      <c r="E956" s="210" t="s">
        <v>1197</v>
      </c>
      <c r="F956" s="235" t="s">
        <v>163</v>
      </c>
      <c r="G956" s="284">
        <v>43149</v>
      </c>
      <c r="H956" s="237">
        <v>43553</v>
      </c>
      <c r="L956" s="244"/>
      <c r="M956" s="245"/>
      <c r="N956" s="244"/>
      <c r="P956" s="246">
        <f t="shared" si="199"/>
        <v>0</v>
      </c>
      <c r="Q956" s="246">
        <f t="shared" si="200"/>
        <v>0</v>
      </c>
      <c r="R956" s="210">
        <v>278</v>
      </c>
      <c r="S956" s="220">
        <f t="shared" si="201"/>
        <v>243</v>
      </c>
      <c r="T956" s="113">
        <f t="shared" si="202"/>
        <v>0</v>
      </c>
      <c r="U956" s="113">
        <f t="shared" si="203"/>
        <v>0</v>
      </c>
      <c r="V956" s="113">
        <f t="shared" si="204"/>
        <v>0</v>
      </c>
      <c r="W956" s="113">
        <f t="shared" si="205"/>
        <v>0</v>
      </c>
      <c r="X956" s="118">
        <v>2018</v>
      </c>
      <c r="Y956" s="18" t="s">
        <v>84</v>
      </c>
    </row>
    <row r="957" ht="15.75" customHeight="1" spans="1:25">
      <c r="A957" s="234">
        <v>9442</v>
      </c>
      <c r="B957" s="208" t="s">
        <v>1229</v>
      </c>
      <c r="C957" s="207" t="s">
        <v>23</v>
      </c>
      <c r="D957" s="209" t="s">
        <v>488</v>
      </c>
      <c r="E957" s="210" t="s">
        <v>1197</v>
      </c>
      <c r="F957" s="235" t="s">
        <v>163</v>
      </c>
      <c r="G957" s="284">
        <v>43144</v>
      </c>
      <c r="H957" s="237">
        <v>43553</v>
      </c>
      <c r="L957" s="244"/>
      <c r="M957" s="245"/>
      <c r="N957" s="244"/>
      <c r="P957" s="246">
        <f t="shared" si="199"/>
        <v>0</v>
      </c>
      <c r="Q957" s="246">
        <f t="shared" si="200"/>
        <v>0</v>
      </c>
      <c r="R957" s="210">
        <v>278</v>
      </c>
      <c r="S957" s="220">
        <f t="shared" si="201"/>
        <v>243</v>
      </c>
      <c r="T957" s="113">
        <f t="shared" si="202"/>
        <v>0</v>
      </c>
      <c r="U957" s="113">
        <f t="shared" si="203"/>
        <v>0</v>
      </c>
      <c r="V957" s="113">
        <f t="shared" si="204"/>
        <v>0</v>
      </c>
      <c r="W957" s="113">
        <f t="shared" si="205"/>
        <v>0</v>
      </c>
      <c r="X957" s="118">
        <v>2018</v>
      </c>
      <c r="Y957" s="18" t="s">
        <v>84</v>
      </c>
    </row>
    <row r="958" ht="15.75" customHeight="1" spans="1:25">
      <c r="A958" s="234">
        <v>9443</v>
      </c>
      <c r="B958" s="208" t="s">
        <v>1230</v>
      </c>
      <c r="C958" s="207" t="s">
        <v>23</v>
      </c>
      <c r="D958" s="209" t="s">
        <v>488</v>
      </c>
      <c r="E958" s="210" t="s">
        <v>1197</v>
      </c>
      <c r="F958" s="235" t="s">
        <v>163</v>
      </c>
      <c r="G958" s="284">
        <v>43332</v>
      </c>
      <c r="H958" s="237">
        <v>43552</v>
      </c>
      <c r="L958" s="244"/>
      <c r="M958" s="245"/>
      <c r="N958" s="244"/>
      <c r="P958" s="246">
        <f t="shared" si="199"/>
        <v>0</v>
      </c>
      <c r="Q958" s="246">
        <f t="shared" si="200"/>
        <v>0</v>
      </c>
      <c r="R958" s="210">
        <v>279</v>
      </c>
      <c r="S958" s="220">
        <f t="shared" si="201"/>
        <v>244</v>
      </c>
      <c r="T958" s="113">
        <f t="shared" si="202"/>
        <v>0</v>
      </c>
      <c r="U958" s="113">
        <f t="shared" si="203"/>
        <v>0</v>
      </c>
      <c r="V958" s="113">
        <f t="shared" si="204"/>
        <v>0</v>
      </c>
      <c r="W958" s="113">
        <f t="shared" si="205"/>
        <v>0</v>
      </c>
      <c r="X958" s="118">
        <v>2018</v>
      </c>
      <c r="Y958" s="18" t="s">
        <v>84</v>
      </c>
    </row>
    <row r="959" ht="15.75" customHeight="1" spans="1:25">
      <c r="A959" s="234">
        <v>9444</v>
      </c>
      <c r="B959" s="208" t="s">
        <v>1231</v>
      </c>
      <c r="C959" s="207" t="s">
        <v>23</v>
      </c>
      <c r="D959" s="209" t="s">
        <v>488</v>
      </c>
      <c r="E959" s="210" t="s">
        <v>1197</v>
      </c>
      <c r="F959" s="235" t="s">
        <v>163</v>
      </c>
      <c r="G959" s="284">
        <v>43374</v>
      </c>
      <c r="H959" s="237">
        <v>43552</v>
      </c>
      <c r="L959" s="244"/>
      <c r="M959" s="245"/>
      <c r="N959" s="244"/>
      <c r="P959" s="246">
        <f t="shared" si="199"/>
        <v>0</v>
      </c>
      <c r="Q959" s="246">
        <f t="shared" si="200"/>
        <v>0</v>
      </c>
      <c r="R959" s="210">
        <v>279</v>
      </c>
      <c r="S959" s="220">
        <f t="shared" si="201"/>
        <v>244</v>
      </c>
      <c r="T959" s="113">
        <f t="shared" si="202"/>
        <v>0</v>
      </c>
      <c r="U959" s="113">
        <f t="shared" si="203"/>
        <v>0</v>
      </c>
      <c r="V959" s="113">
        <f t="shared" si="204"/>
        <v>0</v>
      </c>
      <c r="W959" s="113">
        <f t="shared" si="205"/>
        <v>0</v>
      </c>
      <c r="X959" s="118">
        <v>2018</v>
      </c>
      <c r="Y959" s="18" t="s">
        <v>84</v>
      </c>
    </row>
    <row r="960" ht="15.75" customHeight="1" spans="1:25">
      <c r="A960" s="234">
        <v>9445</v>
      </c>
      <c r="B960" s="208" t="s">
        <v>1232</v>
      </c>
      <c r="C960" s="207" t="s">
        <v>23</v>
      </c>
      <c r="D960" s="209" t="s">
        <v>488</v>
      </c>
      <c r="E960" s="210" t="s">
        <v>1197</v>
      </c>
      <c r="F960" s="235" t="s">
        <v>163</v>
      </c>
      <c r="G960" s="284">
        <v>43406</v>
      </c>
      <c r="H960" s="237">
        <v>43553</v>
      </c>
      <c r="L960" s="244"/>
      <c r="M960" s="245"/>
      <c r="N960" s="244"/>
      <c r="P960" s="246">
        <f t="shared" si="199"/>
        <v>0</v>
      </c>
      <c r="Q960" s="246">
        <f t="shared" si="200"/>
        <v>0</v>
      </c>
      <c r="R960" s="210">
        <v>278</v>
      </c>
      <c r="S960" s="220">
        <f t="shared" si="201"/>
        <v>243</v>
      </c>
      <c r="T960" s="113">
        <f t="shared" si="202"/>
        <v>0</v>
      </c>
      <c r="U960" s="113">
        <f t="shared" si="203"/>
        <v>0</v>
      </c>
      <c r="V960" s="113">
        <f t="shared" si="204"/>
        <v>0</v>
      </c>
      <c r="W960" s="113">
        <f t="shared" si="205"/>
        <v>0</v>
      </c>
      <c r="X960" s="118">
        <v>2018</v>
      </c>
      <c r="Y960" s="18" t="s">
        <v>84</v>
      </c>
    </row>
    <row r="961" ht="15.75" customHeight="1" spans="1:25">
      <c r="A961" s="234">
        <v>9446</v>
      </c>
      <c r="B961" s="208" t="s">
        <v>1233</v>
      </c>
      <c r="C961" s="207" t="s">
        <v>23</v>
      </c>
      <c r="D961" s="209" t="s">
        <v>488</v>
      </c>
      <c r="E961" s="210" t="s">
        <v>1197</v>
      </c>
      <c r="F961" s="235" t="s">
        <v>163</v>
      </c>
      <c r="G961" s="284">
        <v>39224</v>
      </c>
      <c r="H961" s="237">
        <v>43553</v>
      </c>
      <c r="L961" s="244"/>
      <c r="M961" s="245"/>
      <c r="N961" s="244"/>
      <c r="P961" s="246">
        <f t="shared" si="199"/>
        <v>0</v>
      </c>
      <c r="Q961" s="246">
        <f t="shared" si="200"/>
        <v>0</v>
      </c>
      <c r="R961" s="210">
        <v>278</v>
      </c>
      <c r="S961" s="220">
        <f t="shared" si="201"/>
        <v>243</v>
      </c>
      <c r="T961" s="113">
        <f t="shared" si="202"/>
        <v>0</v>
      </c>
      <c r="U961" s="113">
        <f t="shared" si="203"/>
        <v>0</v>
      </c>
      <c r="V961" s="113">
        <f t="shared" si="204"/>
        <v>0</v>
      </c>
      <c r="W961" s="113">
        <f t="shared" si="205"/>
        <v>0</v>
      </c>
      <c r="X961" s="118">
        <v>2007</v>
      </c>
      <c r="Y961" s="18" t="s">
        <v>66</v>
      </c>
    </row>
    <row r="962" ht="15.75" customHeight="1" spans="1:25">
      <c r="A962" s="234">
        <v>9447</v>
      </c>
      <c r="B962" s="208" t="s">
        <v>1234</v>
      </c>
      <c r="C962" s="207" t="s">
        <v>23</v>
      </c>
      <c r="D962" s="209" t="s">
        <v>488</v>
      </c>
      <c r="E962" s="210" t="s">
        <v>1197</v>
      </c>
      <c r="F962" s="235" t="s">
        <v>163</v>
      </c>
      <c r="G962" s="284">
        <v>41865</v>
      </c>
      <c r="H962" s="237">
        <v>43553</v>
      </c>
      <c r="L962" s="244"/>
      <c r="M962" s="245"/>
      <c r="N962" s="244"/>
      <c r="P962" s="246">
        <f t="shared" si="199"/>
        <v>0</v>
      </c>
      <c r="Q962" s="246">
        <f t="shared" si="200"/>
        <v>0</v>
      </c>
      <c r="R962" s="210">
        <v>278</v>
      </c>
      <c r="S962" s="220">
        <f t="shared" si="201"/>
        <v>243</v>
      </c>
      <c r="T962" s="113">
        <f t="shared" si="202"/>
        <v>0</v>
      </c>
      <c r="U962" s="113">
        <f t="shared" si="203"/>
        <v>0</v>
      </c>
      <c r="V962" s="113">
        <f t="shared" si="204"/>
        <v>0</v>
      </c>
      <c r="W962" s="113">
        <f t="shared" si="205"/>
        <v>0</v>
      </c>
      <c r="X962" s="118">
        <v>2014</v>
      </c>
      <c r="Y962" s="18" t="s">
        <v>66</v>
      </c>
    </row>
    <row r="963" ht="15.75" customHeight="1" spans="1:25">
      <c r="A963" s="234">
        <v>9448</v>
      </c>
      <c r="B963" s="208" t="s">
        <v>1235</v>
      </c>
      <c r="C963" s="207" t="s">
        <v>23</v>
      </c>
      <c r="D963" s="209" t="s">
        <v>488</v>
      </c>
      <c r="E963" s="210" t="s">
        <v>1197</v>
      </c>
      <c r="F963" s="235" t="s">
        <v>163</v>
      </c>
      <c r="G963" s="284">
        <v>41865</v>
      </c>
      <c r="H963" s="237">
        <v>43553</v>
      </c>
      <c r="L963" s="244"/>
      <c r="M963" s="245"/>
      <c r="N963" s="244"/>
      <c r="P963" s="246">
        <f t="shared" ref="P963:P1026" si="206">IFERROR(L963/O963-1,0)</f>
        <v>0</v>
      </c>
      <c r="Q963" s="246">
        <f t="shared" ref="Q963:Q1026" si="207">IFERROR(N963/O963-1,0)</f>
        <v>0</v>
      </c>
      <c r="R963" s="210">
        <v>278</v>
      </c>
      <c r="S963" s="220">
        <f t="shared" ref="S963:S1026" si="208">MIN(R963-35,365-35)</f>
        <v>243</v>
      </c>
      <c r="T963" s="113">
        <f t="shared" ref="T963:T1026" si="209">IFERROR(I963/365,0)</f>
        <v>0</v>
      </c>
      <c r="U963" s="113">
        <f t="shared" ref="U963:U1026" si="210">IFERROR(K963/365,0)</f>
        <v>0</v>
      </c>
      <c r="V963" s="113">
        <f t="shared" ref="V963:V1026" si="211">L963/S963</f>
        <v>0</v>
      </c>
      <c r="W963" s="113">
        <f t="shared" ref="W963:W1026" si="212">N963/S963</f>
        <v>0</v>
      </c>
      <c r="X963" s="118">
        <v>2014</v>
      </c>
      <c r="Y963" s="18" t="s">
        <v>66</v>
      </c>
    </row>
    <row r="964" ht="15.75" customHeight="1" spans="1:25">
      <c r="A964" s="234">
        <v>9449</v>
      </c>
      <c r="B964" s="208" t="s">
        <v>1236</v>
      </c>
      <c r="C964" s="207" t="s">
        <v>23</v>
      </c>
      <c r="D964" s="209" t="s">
        <v>488</v>
      </c>
      <c r="E964" s="210" t="s">
        <v>1197</v>
      </c>
      <c r="F964" s="235" t="s">
        <v>163</v>
      </c>
      <c r="G964" s="284">
        <v>42899</v>
      </c>
      <c r="H964" s="237">
        <v>43553</v>
      </c>
      <c r="L964" s="244"/>
      <c r="M964" s="245"/>
      <c r="N964" s="244"/>
      <c r="P964" s="246">
        <f t="shared" si="206"/>
        <v>0</v>
      </c>
      <c r="Q964" s="246">
        <f t="shared" si="207"/>
        <v>0</v>
      </c>
      <c r="R964" s="210">
        <v>278</v>
      </c>
      <c r="S964" s="220">
        <f t="shared" si="208"/>
        <v>243</v>
      </c>
      <c r="T964" s="113">
        <f t="shared" si="209"/>
        <v>0</v>
      </c>
      <c r="U964" s="113">
        <f t="shared" si="210"/>
        <v>0</v>
      </c>
      <c r="V964" s="113">
        <f t="shared" si="211"/>
        <v>0</v>
      </c>
      <c r="W964" s="113">
        <f t="shared" si="212"/>
        <v>0</v>
      </c>
      <c r="X964" s="118">
        <v>2017</v>
      </c>
      <c r="Y964" s="18" t="s">
        <v>83</v>
      </c>
    </row>
    <row r="965" ht="15.75" customHeight="1" spans="1:25">
      <c r="A965" s="234">
        <v>9450</v>
      </c>
      <c r="B965" s="208" t="s">
        <v>1237</v>
      </c>
      <c r="C965" s="207" t="s">
        <v>23</v>
      </c>
      <c r="D965" s="209" t="s">
        <v>488</v>
      </c>
      <c r="E965" s="210" t="s">
        <v>1197</v>
      </c>
      <c r="F965" s="235" t="s">
        <v>163</v>
      </c>
      <c r="G965" s="284">
        <v>40430</v>
      </c>
      <c r="H965" s="237">
        <v>43552</v>
      </c>
      <c r="L965" s="244"/>
      <c r="M965" s="245"/>
      <c r="N965" s="244"/>
      <c r="P965" s="246">
        <f t="shared" si="206"/>
        <v>0</v>
      </c>
      <c r="Q965" s="246">
        <f t="shared" si="207"/>
        <v>0</v>
      </c>
      <c r="R965" s="210">
        <v>279</v>
      </c>
      <c r="S965" s="220">
        <f t="shared" si="208"/>
        <v>244</v>
      </c>
      <c r="T965" s="113">
        <f t="shared" si="209"/>
        <v>0</v>
      </c>
      <c r="U965" s="113">
        <f t="shared" si="210"/>
        <v>0</v>
      </c>
      <c r="V965" s="113">
        <f t="shared" si="211"/>
        <v>0</v>
      </c>
      <c r="W965" s="113">
        <f t="shared" si="212"/>
        <v>0</v>
      </c>
      <c r="X965" s="118">
        <v>2010</v>
      </c>
      <c r="Y965" s="18" t="s">
        <v>66</v>
      </c>
    </row>
    <row r="966" ht="15.75" customHeight="1" spans="1:25">
      <c r="A966" s="234">
        <v>9452</v>
      </c>
      <c r="B966" s="208" t="s">
        <v>1238</v>
      </c>
      <c r="C966" s="207" t="s">
        <v>23</v>
      </c>
      <c r="D966" s="209" t="s">
        <v>488</v>
      </c>
      <c r="E966" s="210" t="s">
        <v>1197</v>
      </c>
      <c r="F966" s="235" t="s">
        <v>163</v>
      </c>
      <c r="G966" s="284">
        <v>41884</v>
      </c>
      <c r="H966" s="237">
        <v>43553</v>
      </c>
      <c r="L966" s="244"/>
      <c r="M966" s="245"/>
      <c r="N966" s="244"/>
      <c r="P966" s="246">
        <f t="shared" si="206"/>
        <v>0</v>
      </c>
      <c r="Q966" s="246">
        <f t="shared" si="207"/>
        <v>0</v>
      </c>
      <c r="R966" s="210">
        <v>278</v>
      </c>
      <c r="S966" s="220">
        <f t="shared" si="208"/>
        <v>243</v>
      </c>
      <c r="T966" s="113">
        <f t="shared" si="209"/>
        <v>0</v>
      </c>
      <c r="U966" s="113">
        <f t="shared" si="210"/>
        <v>0</v>
      </c>
      <c r="V966" s="113">
        <f t="shared" si="211"/>
        <v>0</v>
      </c>
      <c r="W966" s="113">
        <f t="shared" si="212"/>
        <v>0</v>
      </c>
      <c r="X966" s="118">
        <v>2014</v>
      </c>
      <c r="Y966" s="18" t="s">
        <v>66</v>
      </c>
    </row>
    <row r="967" ht="15.75" customHeight="1" spans="1:25">
      <c r="A967" s="234">
        <v>9453</v>
      </c>
      <c r="B967" s="208" t="s">
        <v>1239</v>
      </c>
      <c r="C967" s="207" t="s">
        <v>23</v>
      </c>
      <c r="D967" s="209" t="s">
        <v>488</v>
      </c>
      <c r="E967" s="210" t="s">
        <v>1197</v>
      </c>
      <c r="F967" s="235" t="s">
        <v>163</v>
      </c>
      <c r="G967" s="284">
        <v>42096</v>
      </c>
      <c r="H967" s="237">
        <v>43553</v>
      </c>
      <c r="L967" s="244"/>
      <c r="M967" s="245"/>
      <c r="N967" s="244"/>
      <c r="P967" s="246">
        <f t="shared" si="206"/>
        <v>0</v>
      </c>
      <c r="Q967" s="246">
        <f t="shared" si="207"/>
        <v>0</v>
      </c>
      <c r="R967" s="210">
        <v>278</v>
      </c>
      <c r="S967" s="220">
        <f t="shared" si="208"/>
        <v>243</v>
      </c>
      <c r="T967" s="113">
        <f t="shared" si="209"/>
        <v>0</v>
      </c>
      <c r="U967" s="113">
        <f t="shared" si="210"/>
        <v>0</v>
      </c>
      <c r="V967" s="113">
        <f t="shared" si="211"/>
        <v>0</v>
      </c>
      <c r="W967" s="113">
        <f t="shared" si="212"/>
        <v>0</v>
      </c>
      <c r="X967" s="118">
        <v>2015</v>
      </c>
      <c r="Y967" s="18" t="s">
        <v>66</v>
      </c>
    </row>
    <row r="968" ht="15.75" customHeight="1" spans="1:25">
      <c r="A968" s="234">
        <v>9454</v>
      </c>
      <c r="B968" s="208" t="s">
        <v>1240</v>
      </c>
      <c r="C968" s="207" t="s">
        <v>23</v>
      </c>
      <c r="D968" s="209" t="s">
        <v>488</v>
      </c>
      <c r="E968" s="210" t="s">
        <v>1197</v>
      </c>
      <c r="F968" s="235" t="s">
        <v>163</v>
      </c>
      <c r="G968" s="284">
        <v>42187</v>
      </c>
      <c r="H968" s="237">
        <v>43552</v>
      </c>
      <c r="L968" s="244"/>
      <c r="M968" s="245"/>
      <c r="N968" s="244"/>
      <c r="P968" s="246">
        <f t="shared" si="206"/>
        <v>0</v>
      </c>
      <c r="Q968" s="246">
        <f t="shared" si="207"/>
        <v>0</v>
      </c>
      <c r="R968" s="210">
        <v>279</v>
      </c>
      <c r="S968" s="220">
        <f t="shared" si="208"/>
        <v>244</v>
      </c>
      <c r="T968" s="113">
        <f t="shared" si="209"/>
        <v>0</v>
      </c>
      <c r="U968" s="113">
        <f t="shared" si="210"/>
        <v>0</v>
      </c>
      <c r="V968" s="113">
        <f t="shared" si="211"/>
        <v>0</v>
      </c>
      <c r="W968" s="113">
        <f t="shared" si="212"/>
        <v>0</v>
      </c>
      <c r="X968" s="118">
        <v>2015</v>
      </c>
      <c r="Y968" s="18" t="s">
        <v>66</v>
      </c>
    </row>
    <row r="969" ht="15.75" customHeight="1" spans="1:25">
      <c r="A969" s="234">
        <v>9455</v>
      </c>
      <c r="B969" s="208" t="s">
        <v>1241</v>
      </c>
      <c r="C969" s="207" t="s">
        <v>23</v>
      </c>
      <c r="D969" s="209" t="s">
        <v>488</v>
      </c>
      <c r="E969" s="210" t="s">
        <v>1197</v>
      </c>
      <c r="F969" s="235" t="s">
        <v>163</v>
      </c>
      <c r="G969" s="284">
        <v>42248</v>
      </c>
      <c r="H969" s="237">
        <v>43552</v>
      </c>
      <c r="L969" s="244"/>
      <c r="M969" s="245"/>
      <c r="N969" s="244"/>
      <c r="P969" s="246">
        <f t="shared" si="206"/>
        <v>0</v>
      </c>
      <c r="Q969" s="246">
        <f t="shared" si="207"/>
        <v>0</v>
      </c>
      <c r="R969" s="210">
        <v>279</v>
      </c>
      <c r="S969" s="220">
        <f t="shared" si="208"/>
        <v>244</v>
      </c>
      <c r="T969" s="113">
        <f t="shared" si="209"/>
        <v>0</v>
      </c>
      <c r="U969" s="113">
        <f t="shared" si="210"/>
        <v>0</v>
      </c>
      <c r="V969" s="113">
        <f t="shared" si="211"/>
        <v>0</v>
      </c>
      <c r="W969" s="113">
        <f t="shared" si="212"/>
        <v>0</v>
      </c>
      <c r="X969" s="118">
        <v>2015</v>
      </c>
      <c r="Y969" s="18" t="s">
        <v>66</v>
      </c>
    </row>
    <row r="970" ht="15.75" customHeight="1" spans="1:25">
      <c r="A970" s="234">
        <v>9456</v>
      </c>
      <c r="B970" s="208" t="s">
        <v>1242</v>
      </c>
      <c r="C970" s="207" t="s">
        <v>23</v>
      </c>
      <c r="D970" s="209" t="s">
        <v>488</v>
      </c>
      <c r="E970" s="210" t="s">
        <v>1197</v>
      </c>
      <c r="F970" s="235" t="s">
        <v>163</v>
      </c>
      <c r="G970" s="284">
        <v>42554</v>
      </c>
      <c r="H970" s="237">
        <v>43553</v>
      </c>
      <c r="L970" s="244"/>
      <c r="M970" s="245"/>
      <c r="N970" s="244"/>
      <c r="P970" s="246">
        <f t="shared" si="206"/>
        <v>0</v>
      </c>
      <c r="Q970" s="246">
        <f t="shared" si="207"/>
        <v>0</v>
      </c>
      <c r="R970" s="210">
        <v>278</v>
      </c>
      <c r="S970" s="220">
        <f t="shared" si="208"/>
        <v>243</v>
      </c>
      <c r="T970" s="113">
        <f t="shared" si="209"/>
        <v>0</v>
      </c>
      <c r="U970" s="113">
        <f t="shared" si="210"/>
        <v>0</v>
      </c>
      <c r="V970" s="113">
        <f t="shared" si="211"/>
        <v>0</v>
      </c>
      <c r="W970" s="113">
        <f t="shared" si="212"/>
        <v>0</v>
      </c>
      <c r="X970" s="118">
        <v>2016</v>
      </c>
      <c r="Y970" s="18" t="s">
        <v>82</v>
      </c>
    </row>
    <row r="971" ht="15.75" customHeight="1" spans="1:25">
      <c r="A971" s="234">
        <v>9457</v>
      </c>
      <c r="B971" s="208" t="s">
        <v>1243</v>
      </c>
      <c r="C971" s="207" t="s">
        <v>23</v>
      </c>
      <c r="D971" s="209" t="s">
        <v>488</v>
      </c>
      <c r="E971" s="210" t="s">
        <v>1197</v>
      </c>
      <c r="F971" s="235" t="s">
        <v>163</v>
      </c>
      <c r="G971" s="284">
        <v>42554</v>
      </c>
      <c r="H971" s="237">
        <v>43552</v>
      </c>
      <c r="L971" s="244"/>
      <c r="M971" s="245"/>
      <c r="N971" s="244"/>
      <c r="P971" s="246">
        <f t="shared" si="206"/>
        <v>0</v>
      </c>
      <c r="Q971" s="246">
        <f t="shared" si="207"/>
        <v>0</v>
      </c>
      <c r="R971" s="210">
        <v>279</v>
      </c>
      <c r="S971" s="220">
        <f t="shared" si="208"/>
        <v>244</v>
      </c>
      <c r="T971" s="113">
        <f t="shared" si="209"/>
        <v>0</v>
      </c>
      <c r="U971" s="113">
        <f t="shared" si="210"/>
        <v>0</v>
      </c>
      <c r="V971" s="113">
        <f t="shared" si="211"/>
        <v>0</v>
      </c>
      <c r="W971" s="113">
        <f t="shared" si="212"/>
        <v>0</v>
      </c>
      <c r="X971" s="118">
        <v>2016</v>
      </c>
      <c r="Y971" s="18" t="s">
        <v>82</v>
      </c>
    </row>
    <row r="972" ht="15.75" customHeight="1" spans="1:25">
      <c r="A972" s="234">
        <v>9458</v>
      </c>
      <c r="B972" s="208" t="s">
        <v>1244</v>
      </c>
      <c r="C972" s="207" t="s">
        <v>23</v>
      </c>
      <c r="D972" s="209" t="s">
        <v>488</v>
      </c>
      <c r="E972" s="210" t="s">
        <v>1197</v>
      </c>
      <c r="F972" s="235" t="s">
        <v>163</v>
      </c>
      <c r="G972" s="284">
        <v>42623</v>
      </c>
      <c r="H972" s="237">
        <v>43553</v>
      </c>
      <c r="L972" s="244"/>
      <c r="M972" s="245"/>
      <c r="N972" s="244"/>
      <c r="P972" s="246">
        <f t="shared" si="206"/>
        <v>0</v>
      </c>
      <c r="Q972" s="246">
        <f t="shared" si="207"/>
        <v>0</v>
      </c>
      <c r="R972" s="210">
        <v>278</v>
      </c>
      <c r="S972" s="220">
        <f t="shared" si="208"/>
        <v>243</v>
      </c>
      <c r="T972" s="113">
        <f t="shared" si="209"/>
        <v>0</v>
      </c>
      <c r="U972" s="113">
        <f t="shared" si="210"/>
        <v>0</v>
      </c>
      <c r="V972" s="113">
        <f t="shared" si="211"/>
        <v>0</v>
      </c>
      <c r="W972" s="113">
        <f t="shared" si="212"/>
        <v>0</v>
      </c>
      <c r="X972" s="118">
        <v>2016</v>
      </c>
      <c r="Y972" s="18" t="s">
        <v>82</v>
      </c>
    </row>
    <row r="973" ht="15.75" customHeight="1" spans="1:25">
      <c r="A973" s="234">
        <v>9460</v>
      </c>
      <c r="B973" s="208" t="s">
        <v>1245</v>
      </c>
      <c r="C973" s="207" t="s">
        <v>23</v>
      </c>
      <c r="D973" s="209" t="s">
        <v>488</v>
      </c>
      <c r="E973" s="210" t="s">
        <v>1197</v>
      </c>
      <c r="F973" s="235" t="s">
        <v>163</v>
      </c>
      <c r="G973" s="284">
        <v>42812</v>
      </c>
      <c r="H973" s="237">
        <v>43552</v>
      </c>
      <c r="L973" s="244"/>
      <c r="M973" s="245"/>
      <c r="N973" s="244"/>
      <c r="P973" s="246">
        <f t="shared" si="206"/>
        <v>0</v>
      </c>
      <c r="Q973" s="246">
        <f t="shared" si="207"/>
        <v>0</v>
      </c>
      <c r="R973" s="210">
        <v>279</v>
      </c>
      <c r="S973" s="220">
        <f t="shared" si="208"/>
        <v>244</v>
      </c>
      <c r="T973" s="113">
        <f t="shared" si="209"/>
        <v>0</v>
      </c>
      <c r="U973" s="113">
        <f t="shared" si="210"/>
        <v>0</v>
      </c>
      <c r="V973" s="113">
        <f t="shared" si="211"/>
        <v>0</v>
      </c>
      <c r="W973" s="113">
        <f t="shared" si="212"/>
        <v>0</v>
      </c>
      <c r="X973" s="118">
        <v>2017</v>
      </c>
      <c r="Y973" s="18" t="s">
        <v>83</v>
      </c>
    </row>
    <row r="974" ht="15.75" customHeight="1" spans="1:25">
      <c r="A974" s="234">
        <v>9461</v>
      </c>
      <c r="B974" s="208" t="s">
        <v>1246</v>
      </c>
      <c r="C974" s="207" t="s">
        <v>23</v>
      </c>
      <c r="D974" s="209" t="s">
        <v>488</v>
      </c>
      <c r="E974" s="210" t="s">
        <v>1197</v>
      </c>
      <c r="F974" s="235" t="s">
        <v>163</v>
      </c>
      <c r="G974" s="284">
        <v>43040</v>
      </c>
      <c r="H974" s="237">
        <v>43553</v>
      </c>
      <c r="L974" s="244"/>
      <c r="M974" s="245"/>
      <c r="N974" s="244"/>
      <c r="P974" s="246">
        <f t="shared" si="206"/>
        <v>0</v>
      </c>
      <c r="Q974" s="246">
        <f t="shared" si="207"/>
        <v>0</v>
      </c>
      <c r="R974" s="210">
        <v>278</v>
      </c>
      <c r="S974" s="220">
        <f t="shared" si="208"/>
        <v>243</v>
      </c>
      <c r="T974" s="113">
        <f t="shared" si="209"/>
        <v>0</v>
      </c>
      <c r="U974" s="113">
        <f t="shared" si="210"/>
        <v>0</v>
      </c>
      <c r="V974" s="113">
        <f t="shared" si="211"/>
        <v>0</v>
      </c>
      <c r="W974" s="113">
        <f t="shared" si="212"/>
        <v>0</v>
      </c>
      <c r="X974" s="118">
        <v>2017</v>
      </c>
      <c r="Y974" s="18" t="s">
        <v>83</v>
      </c>
    </row>
    <row r="975" ht="15.75" customHeight="1" spans="1:25">
      <c r="A975" s="234">
        <v>9462</v>
      </c>
      <c r="B975" s="208" t="s">
        <v>1247</v>
      </c>
      <c r="C975" s="207" t="s">
        <v>23</v>
      </c>
      <c r="D975" s="209" t="s">
        <v>488</v>
      </c>
      <c r="E975" s="210" t="s">
        <v>1197</v>
      </c>
      <c r="F975" s="235" t="s">
        <v>163</v>
      </c>
      <c r="G975" s="284">
        <v>43085</v>
      </c>
      <c r="H975" s="237">
        <v>43554</v>
      </c>
      <c r="L975" s="244"/>
      <c r="M975" s="245"/>
      <c r="N975" s="244"/>
      <c r="P975" s="246">
        <f t="shared" si="206"/>
        <v>0</v>
      </c>
      <c r="Q975" s="246">
        <f t="shared" si="207"/>
        <v>0</v>
      </c>
      <c r="R975" s="210">
        <v>277</v>
      </c>
      <c r="S975" s="220">
        <f t="shared" si="208"/>
        <v>242</v>
      </c>
      <c r="T975" s="113">
        <f t="shared" si="209"/>
        <v>0</v>
      </c>
      <c r="U975" s="113">
        <f t="shared" si="210"/>
        <v>0</v>
      </c>
      <c r="V975" s="113">
        <f t="shared" si="211"/>
        <v>0</v>
      </c>
      <c r="W975" s="113">
        <f t="shared" si="212"/>
        <v>0</v>
      </c>
      <c r="X975" s="118">
        <v>2017</v>
      </c>
      <c r="Y975" s="18" t="s">
        <v>83</v>
      </c>
    </row>
    <row r="976" ht="15.75" customHeight="1" spans="1:25">
      <c r="A976" s="234">
        <v>9463</v>
      </c>
      <c r="B976" s="208" t="s">
        <v>1248</v>
      </c>
      <c r="C976" s="207" t="s">
        <v>23</v>
      </c>
      <c r="D976" s="209" t="s">
        <v>488</v>
      </c>
      <c r="E976" s="210" t="s">
        <v>1197</v>
      </c>
      <c r="F976" s="235" t="s">
        <v>163</v>
      </c>
      <c r="G976" s="284">
        <v>43170</v>
      </c>
      <c r="H976" s="237">
        <v>43553</v>
      </c>
      <c r="L976" s="244"/>
      <c r="M976" s="245"/>
      <c r="N976" s="244"/>
      <c r="P976" s="246">
        <f t="shared" si="206"/>
        <v>0</v>
      </c>
      <c r="Q976" s="246">
        <f t="shared" si="207"/>
        <v>0</v>
      </c>
      <c r="R976" s="210">
        <v>278</v>
      </c>
      <c r="S976" s="220">
        <f t="shared" si="208"/>
        <v>243</v>
      </c>
      <c r="T976" s="113">
        <f t="shared" si="209"/>
        <v>0</v>
      </c>
      <c r="U976" s="113">
        <f t="shared" si="210"/>
        <v>0</v>
      </c>
      <c r="V976" s="113">
        <f t="shared" si="211"/>
        <v>0</v>
      </c>
      <c r="W976" s="113">
        <f t="shared" si="212"/>
        <v>0</v>
      </c>
      <c r="X976" s="118">
        <v>2018</v>
      </c>
      <c r="Y976" s="18" t="s">
        <v>84</v>
      </c>
    </row>
    <row r="977" ht="15.75" customHeight="1" spans="1:25">
      <c r="A977" s="234">
        <v>9464</v>
      </c>
      <c r="B977" s="208" t="s">
        <v>1249</v>
      </c>
      <c r="C977" s="207" t="s">
        <v>23</v>
      </c>
      <c r="D977" s="209" t="s">
        <v>488</v>
      </c>
      <c r="E977" s="210" t="s">
        <v>1197</v>
      </c>
      <c r="F977" s="235" t="s">
        <v>163</v>
      </c>
      <c r="G977" s="284">
        <v>43241</v>
      </c>
      <c r="H977" s="237">
        <v>43552</v>
      </c>
      <c r="L977" s="244"/>
      <c r="M977" s="245"/>
      <c r="N977" s="244"/>
      <c r="P977" s="246">
        <f t="shared" si="206"/>
        <v>0</v>
      </c>
      <c r="Q977" s="246">
        <f t="shared" si="207"/>
        <v>0</v>
      </c>
      <c r="R977" s="210">
        <v>279</v>
      </c>
      <c r="S977" s="220">
        <f t="shared" si="208"/>
        <v>244</v>
      </c>
      <c r="T977" s="113">
        <f t="shared" si="209"/>
        <v>0</v>
      </c>
      <c r="U977" s="113">
        <f t="shared" si="210"/>
        <v>0</v>
      </c>
      <c r="V977" s="113">
        <f t="shared" si="211"/>
        <v>0</v>
      </c>
      <c r="W977" s="113">
        <f t="shared" si="212"/>
        <v>0</v>
      </c>
      <c r="X977" s="118">
        <v>2018</v>
      </c>
      <c r="Y977" s="18" t="s">
        <v>84</v>
      </c>
    </row>
    <row r="978" ht="15.75" customHeight="1" spans="1:25">
      <c r="A978" s="234">
        <v>9465</v>
      </c>
      <c r="B978" s="208" t="s">
        <v>1250</v>
      </c>
      <c r="C978" s="207" t="s">
        <v>23</v>
      </c>
      <c r="D978" s="209" t="s">
        <v>488</v>
      </c>
      <c r="E978" s="210" t="s">
        <v>1197</v>
      </c>
      <c r="F978" s="235" t="s">
        <v>163</v>
      </c>
      <c r="G978" s="284">
        <v>43437</v>
      </c>
      <c r="H978" s="237">
        <v>43552</v>
      </c>
      <c r="L978" s="244"/>
      <c r="M978" s="245"/>
      <c r="N978" s="244"/>
      <c r="P978" s="246">
        <f t="shared" si="206"/>
        <v>0</v>
      </c>
      <c r="Q978" s="246">
        <f t="shared" si="207"/>
        <v>0</v>
      </c>
      <c r="R978" s="210">
        <v>279</v>
      </c>
      <c r="S978" s="220">
        <f t="shared" si="208"/>
        <v>244</v>
      </c>
      <c r="T978" s="113">
        <f t="shared" si="209"/>
        <v>0</v>
      </c>
      <c r="U978" s="113">
        <f t="shared" si="210"/>
        <v>0</v>
      </c>
      <c r="V978" s="113">
        <f t="shared" si="211"/>
        <v>0</v>
      </c>
      <c r="W978" s="113">
        <f t="shared" si="212"/>
        <v>0</v>
      </c>
      <c r="X978" s="118">
        <v>2018</v>
      </c>
      <c r="Y978" s="18" t="s">
        <v>84</v>
      </c>
    </row>
    <row r="979" ht="15.75" customHeight="1" spans="1:25">
      <c r="A979" s="234">
        <v>9466</v>
      </c>
      <c r="B979" s="208" t="s">
        <v>1251</v>
      </c>
      <c r="C979" s="207" t="s">
        <v>23</v>
      </c>
      <c r="D979" s="209" t="s">
        <v>488</v>
      </c>
      <c r="E979" s="210" t="s">
        <v>1197</v>
      </c>
      <c r="F979" s="235" t="s">
        <v>163</v>
      </c>
      <c r="G979" s="284">
        <v>43437</v>
      </c>
      <c r="H979" s="237">
        <v>43552</v>
      </c>
      <c r="L979" s="244"/>
      <c r="M979" s="245"/>
      <c r="N979" s="244"/>
      <c r="P979" s="246">
        <f t="shared" si="206"/>
        <v>0</v>
      </c>
      <c r="Q979" s="246">
        <f t="shared" si="207"/>
        <v>0</v>
      </c>
      <c r="R979" s="210">
        <v>279</v>
      </c>
      <c r="S979" s="220">
        <f t="shared" si="208"/>
        <v>244</v>
      </c>
      <c r="T979" s="113">
        <f t="shared" si="209"/>
        <v>0</v>
      </c>
      <c r="U979" s="113">
        <f t="shared" si="210"/>
        <v>0</v>
      </c>
      <c r="V979" s="113">
        <f t="shared" si="211"/>
        <v>0</v>
      </c>
      <c r="W979" s="113">
        <f t="shared" si="212"/>
        <v>0</v>
      </c>
      <c r="X979" s="118">
        <v>2018</v>
      </c>
      <c r="Y979" s="18" t="s">
        <v>84</v>
      </c>
    </row>
    <row r="980" ht="15.75" customHeight="1" spans="1:25">
      <c r="A980" s="234">
        <v>9467</v>
      </c>
      <c r="B980" s="208" t="s">
        <v>1252</v>
      </c>
      <c r="C980" s="207" t="s">
        <v>23</v>
      </c>
      <c r="D980" s="209" t="s">
        <v>488</v>
      </c>
      <c r="E980" s="210" t="s">
        <v>1197</v>
      </c>
      <c r="F980" s="235" t="s">
        <v>163</v>
      </c>
      <c r="G980" s="284">
        <v>42812</v>
      </c>
      <c r="H980" s="237">
        <v>43552</v>
      </c>
      <c r="L980" s="244"/>
      <c r="M980" s="245"/>
      <c r="N980" s="244"/>
      <c r="P980" s="246">
        <f t="shared" si="206"/>
        <v>0</v>
      </c>
      <c r="Q980" s="246">
        <f t="shared" si="207"/>
        <v>0</v>
      </c>
      <c r="R980" s="210">
        <v>279</v>
      </c>
      <c r="S980" s="220">
        <f t="shared" si="208"/>
        <v>244</v>
      </c>
      <c r="T980" s="113">
        <f t="shared" si="209"/>
        <v>0</v>
      </c>
      <c r="U980" s="113">
        <f t="shared" si="210"/>
        <v>0</v>
      </c>
      <c r="V980" s="113">
        <f t="shared" si="211"/>
        <v>0</v>
      </c>
      <c r="W980" s="113">
        <f t="shared" si="212"/>
        <v>0</v>
      </c>
      <c r="X980" s="118">
        <v>2017</v>
      </c>
      <c r="Y980" s="18" t="s">
        <v>83</v>
      </c>
    </row>
    <row r="981" ht="15.75" customHeight="1" spans="1:25">
      <c r="A981" s="234">
        <v>9468</v>
      </c>
      <c r="B981" s="208" t="s">
        <v>1253</v>
      </c>
      <c r="C981" s="207" t="s">
        <v>23</v>
      </c>
      <c r="D981" s="209" t="s">
        <v>488</v>
      </c>
      <c r="E981" s="210" t="s">
        <v>1197</v>
      </c>
      <c r="F981" s="235" t="s">
        <v>163</v>
      </c>
      <c r="G981" s="284">
        <v>42858</v>
      </c>
      <c r="H981" s="237">
        <v>43552</v>
      </c>
      <c r="L981" s="244"/>
      <c r="M981" s="245"/>
      <c r="N981" s="244"/>
      <c r="P981" s="246">
        <f t="shared" si="206"/>
        <v>0</v>
      </c>
      <c r="Q981" s="246">
        <f t="shared" si="207"/>
        <v>0</v>
      </c>
      <c r="R981" s="210">
        <v>279</v>
      </c>
      <c r="S981" s="220">
        <f t="shared" si="208"/>
        <v>244</v>
      </c>
      <c r="T981" s="113">
        <f t="shared" si="209"/>
        <v>0</v>
      </c>
      <c r="U981" s="113">
        <f t="shared" si="210"/>
        <v>0</v>
      </c>
      <c r="V981" s="113">
        <f t="shared" si="211"/>
        <v>0</v>
      </c>
      <c r="W981" s="113">
        <f t="shared" si="212"/>
        <v>0</v>
      </c>
      <c r="X981" s="118">
        <v>2017</v>
      </c>
      <c r="Y981" s="18" t="s">
        <v>83</v>
      </c>
    </row>
    <row r="982" ht="15.75" customHeight="1" spans="1:25">
      <c r="A982" s="234">
        <v>9469</v>
      </c>
      <c r="B982" s="208" t="s">
        <v>1254</v>
      </c>
      <c r="C982" s="207" t="s">
        <v>23</v>
      </c>
      <c r="D982" s="209" t="s">
        <v>488</v>
      </c>
      <c r="E982" s="210" t="s">
        <v>1197</v>
      </c>
      <c r="F982" s="235" t="s">
        <v>163</v>
      </c>
      <c r="G982" s="284">
        <v>42269</v>
      </c>
      <c r="H982" s="237">
        <v>43552</v>
      </c>
      <c r="L982" s="244"/>
      <c r="M982" s="245"/>
      <c r="N982" s="244"/>
      <c r="P982" s="246">
        <f t="shared" si="206"/>
        <v>0</v>
      </c>
      <c r="Q982" s="246">
        <f t="shared" si="207"/>
        <v>0</v>
      </c>
      <c r="R982" s="210">
        <v>279</v>
      </c>
      <c r="S982" s="220">
        <f t="shared" si="208"/>
        <v>244</v>
      </c>
      <c r="T982" s="113">
        <f t="shared" si="209"/>
        <v>0</v>
      </c>
      <c r="U982" s="113">
        <f t="shared" si="210"/>
        <v>0</v>
      </c>
      <c r="V982" s="113">
        <f t="shared" si="211"/>
        <v>0</v>
      </c>
      <c r="W982" s="113">
        <f t="shared" si="212"/>
        <v>0</v>
      </c>
      <c r="X982" s="118">
        <v>2015</v>
      </c>
      <c r="Y982" s="18" t="s">
        <v>66</v>
      </c>
    </row>
    <row r="983" ht="15.75" customHeight="1" spans="1:25">
      <c r="A983" s="234">
        <v>9470</v>
      </c>
      <c r="B983" s="208" t="s">
        <v>1255</v>
      </c>
      <c r="C983" s="207" t="s">
        <v>23</v>
      </c>
      <c r="D983" s="209" t="s">
        <v>488</v>
      </c>
      <c r="E983" s="210" t="s">
        <v>1197</v>
      </c>
      <c r="F983" s="235" t="s">
        <v>163</v>
      </c>
      <c r="G983" s="284">
        <v>42269</v>
      </c>
      <c r="H983" s="237">
        <v>43552</v>
      </c>
      <c r="L983" s="244"/>
      <c r="M983" s="245"/>
      <c r="N983" s="244"/>
      <c r="P983" s="246">
        <f t="shared" si="206"/>
        <v>0</v>
      </c>
      <c r="Q983" s="246">
        <f t="shared" si="207"/>
        <v>0</v>
      </c>
      <c r="R983" s="210">
        <v>279</v>
      </c>
      <c r="S983" s="220">
        <f t="shared" si="208"/>
        <v>244</v>
      </c>
      <c r="T983" s="113">
        <f t="shared" si="209"/>
        <v>0</v>
      </c>
      <c r="U983" s="113">
        <f t="shared" si="210"/>
        <v>0</v>
      </c>
      <c r="V983" s="113">
        <f t="shared" si="211"/>
        <v>0</v>
      </c>
      <c r="W983" s="113">
        <f t="shared" si="212"/>
        <v>0</v>
      </c>
      <c r="X983" s="118">
        <v>2015</v>
      </c>
      <c r="Y983" s="18" t="s">
        <v>66</v>
      </c>
    </row>
    <row r="984" ht="15.75" customHeight="1" spans="1:25">
      <c r="A984" s="234">
        <v>9471</v>
      </c>
      <c r="B984" s="208" t="s">
        <v>1256</v>
      </c>
      <c r="C984" s="207" t="s">
        <v>23</v>
      </c>
      <c r="D984" s="209" t="s">
        <v>488</v>
      </c>
      <c r="E984" s="210" t="s">
        <v>1197</v>
      </c>
      <c r="F984" s="235" t="s">
        <v>163</v>
      </c>
      <c r="G984" s="284">
        <v>42181</v>
      </c>
      <c r="H984" s="237">
        <v>43553</v>
      </c>
      <c r="L984" s="244"/>
      <c r="M984" s="245"/>
      <c r="N984" s="244"/>
      <c r="P984" s="246">
        <f t="shared" si="206"/>
        <v>0</v>
      </c>
      <c r="Q984" s="246">
        <f t="shared" si="207"/>
        <v>0</v>
      </c>
      <c r="R984" s="210">
        <v>278</v>
      </c>
      <c r="S984" s="220">
        <f t="shared" si="208"/>
        <v>243</v>
      </c>
      <c r="T984" s="113">
        <f t="shared" si="209"/>
        <v>0</v>
      </c>
      <c r="U984" s="113">
        <f t="shared" si="210"/>
        <v>0</v>
      </c>
      <c r="V984" s="113">
        <f t="shared" si="211"/>
        <v>0</v>
      </c>
      <c r="W984" s="113">
        <f t="shared" si="212"/>
        <v>0</v>
      </c>
      <c r="X984" s="118">
        <v>2015</v>
      </c>
      <c r="Y984" s="18" t="s">
        <v>66</v>
      </c>
    </row>
    <row r="985" ht="15.75" customHeight="1" spans="1:25">
      <c r="A985" s="234">
        <v>9472</v>
      </c>
      <c r="B985" s="208" t="s">
        <v>1257</v>
      </c>
      <c r="C985" s="207" t="s">
        <v>23</v>
      </c>
      <c r="D985" s="209" t="s">
        <v>488</v>
      </c>
      <c r="E985" s="210" t="s">
        <v>1197</v>
      </c>
      <c r="F985" s="235" t="s">
        <v>163</v>
      </c>
      <c r="G985" s="284">
        <v>42181</v>
      </c>
      <c r="H985" s="237">
        <v>43553</v>
      </c>
      <c r="L985" s="244"/>
      <c r="M985" s="245"/>
      <c r="N985" s="244"/>
      <c r="P985" s="246">
        <f t="shared" si="206"/>
        <v>0</v>
      </c>
      <c r="Q985" s="246">
        <f t="shared" si="207"/>
        <v>0</v>
      </c>
      <c r="R985" s="210">
        <v>278</v>
      </c>
      <c r="S985" s="220">
        <f t="shared" si="208"/>
        <v>243</v>
      </c>
      <c r="T985" s="113">
        <f t="shared" si="209"/>
        <v>0</v>
      </c>
      <c r="U985" s="113">
        <f t="shared" si="210"/>
        <v>0</v>
      </c>
      <c r="V985" s="113">
        <f t="shared" si="211"/>
        <v>0</v>
      </c>
      <c r="W985" s="113">
        <f t="shared" si="212"/>
        <v>0</v>
      </c>
      <c r="X985" s="118">
        <v>2015</v>
      </c>
      <c r="Y985" s="18" t="s">
        <v>66</v>
      </c>
    </row>
    <row r="986" ht="15.75" customHeight="1" spans="1:25">
      <c r="A986" s="234">
        <v>9473</v>
      </c>
      <c r="B986" s="208" t="s">
        <v>1258</v>
      </c>
      <c r="C986" s="207" t="s">
        <v>23</v>
      </c>
      <c r="D986" s="209" t="s">
        <v>488</v>
      </c>
      <c r="E986" s="210" t="s">
        <v>1197</v>
      </c>
      <c r="F986" s="235" t="s">
        <v>163</v>
      </c>
      <c r="G986" s="284">
        <v>42269</v>
      </c>
      <c r="H986" s="237">
        <v>43553</v>
      </c>
      <c r="L986" s="244"/>
      <c r="M986" s="245"/>
      <c r="N986" s="244"/>
      <c r="P986" s="246">
        <f t="shared" si="206"/>
        <v>0</v>
      </c>
      <c r="Q986" s="246">
        <f t="shared" si="207"/>
        <v>0</v>
      </c>
      <c r="R986" s="210">
        <v>278</v>
      </c>
      <c r="S986" s="220">
        <f t="shared" si="208"/>
        <v>243</v>
      </c>
      <c r="T986" s="113">
        <f t="shared" si="209"/>
        <v>0</v>
      </c>
      <c r="U986" s="113">
        <f t="shared" si="210"/>
        <v>0</v>
      </c>
      <c r="V986" s="113">
        <f t="shared" si="211"/>
        <v>0</v>
      </c>
      <c r="W986" s="113">
        <f t="shared" si="212"/>
        <v>0</v>
      </c>
      <c r="X986" s="118">
        <v>2015</v>
      </c>
      <c r="Y986" s="18" t="s">
        <v>66</v>
      </c>
    </row>
    <row r="987" ht="15.75" customHeight="1" spans="1:25">
      <c r="A987" s="234">
        <v>9474</v>
      </c>
      <c r="B987" s="208" t="s">
        <v>1259</v>
      </c>
      <c r="C987" s="207" t="s">
        <v>23</v>
      </c>
      <c r="D987" s="209" t="s">
        <v>488</v>
      </c>
      <c r="E987" s="210" t="s">
        <v>1197</v>
      </c>
      <c r="F987" s="235" t="s">
        <v>163</v>
      </c>
      <c r="G987" s="284">
        <v>42645</v>
      </c>
      <c r="H987" s="237">
        <v>43553</v>
      </c>
      <c r="L987" s="244"/>
      <c r="M987" s="245"/>
      <c r="N987" s="244"/>
      <c r="P987" s="246">
        <f t="shared" si="206"/>
        <v>0</v>
      </c>
      <c r="Q987" s="246">
        <f t="shared" si="207"/>
        <v>0</v>
      </c>
      <c r="R987" s="210">
        <v>278</v>
      </c>
      <c r="S987" s="220">
        <f t="shared" si="208"/>
        <v>243</v>
      </c>
      <c r="T987" s="113">
        <f t="shared" si="209"/>
        <v>0</v>
      </c>
      <c r="U987" s="113">
        <f t="shared" si="210"/>
        <v>0</v>
      </c>
      <c r="V987" s="113">
        <f t="shared" si="211"/>
        <v>0</v>
      </c>
      <c r="W987" s="113">
        <f t="shared" si="212"/>
        <v>0</v>
      </c>
      <c r="X987" s="118">
        <v>2016</v>
      </c>
      <c r="Y987" s="18" t="s">
        <v>82</v>
      </c>
    </row>
    <row r="988" ht="15.75" customHeight="1" spans="1:25">
      <c r="A988" s="234">
        <v>9475</v>
      </c>
      <c r="B988" s="208" t="s">
        <v>1260</v>
      </c>
      <c r="C988" s="207" t="s">
        <v>23</v>
      </c>
      <c r="D988" s="209" t="s">
        <v>488</v>
      </c>
      <c r="E988" s="210" t="s">
        <v>1197</v>
      </c>
      <c r="F988" s="235" t="s">
        <v>163</v>
      </c>
      <c r="G988" s="284">
        <v>42269</v>
      </c>
      <c r="H988" s="237">
        <v>43553</v>
      </c>
      <c r="L988" s="244"/>
      <c r="M988" s="245"/>
      <c r="N988" s="244"/>
      <c r="P988" s="246">
        <f t="shared" si="206"/>
        <v>0</v>
      </c>
      <c r="Q988" s="246">
        <f t="shared" si="207"/>
        <v>0</v>
      </c>
      <c r="R988" s="210">
        <v>278</v>
      </c>
      <c r="S988" s="220">
        <f t="shared" si="208"/>
        <v>243</v>
      </c>
      <c r="T988" s="113">
        <f t="shared" si="209"/>
        <v>0</v>
      </c>
      <c r="U988" s="113">
        <f t="shared" si="210"/>
        <v>0</v>
      </c>
      <c r="V988" s="113">
        <f t="shared" si="211"/>
        <v>0</v>
      </c>
      <c r="W988" s="113">
        <f t="shared" si="212"/>
        <v>0</v>
      </c>
      <c r="X988" s="118">
        <v>2015</v>
      </c>
      <c r="Y988" s="18" t="s">
        <v>66</v>
      </c>
    </row>
    <row r="989" ht="15.75" customHeight="1" spans="1:25">
      <c r="A989" s="234">
        <v>9476</v>
      </c>
      <c r="B989" s="208" t="s">
        <v>1261</v>
      </c>
      <c r="C989" s="207" t="s">
        <v>23</v>
      </c>
      <c r="D989" s="209" t="s">
        <v>488</v>
      </c>
      <c r="E989" s="210" t="s">
        <v>1197</v>
      </c>
      <c r="F989" s="235" t="s">
        <v>163</v>
      </c>
      <c r="G989" s="284">
        <v>42269</v>
      </c>
      <c r="H989" s="237">
        <v>43552</v>
      </c>
      <c r="L989" s="244"/>
      <c r="M989" s="245"/>
      <c r="N989" s="244"/>
      <c r="P989" s="246">
        <f t="shared" si="206"/>
        <v>0</v>
      </c>
      <c r="Q989" s="246">
        <f t="shared" si="207"/>
        <v>0</v>
      </c>
      <c r="R989" s="210">
        <v>279</v>
      </c>
      <c r="S989" s="220">
        <f t="shared" si="208"/>
        <v>244</v>
      </c>
      <c r="T989" s="113">
        <f t="shared" si="209"/>
        <v>0</v>
      </c>
      <c r="U989" s="113">
        <f t="shared" si="210"/>
        <v>0</v>
      </c>
      <c r="V989" s="113">
        <f t="shared" si="211"/>
        <v>0</v>
      </c>
      <c r="W989" s="113">
        <f t="shared" si="212"/>
        <v>0</v>
      </c>
      <c r="X989" s="118">
        <v>2015</v>
      </c>
      <c r="Y989" s="18" t="s">
        <v>66</v>
      </c>
    </row>
    <row r="990" ht="15.75" customHeight="1" spans="1:25">
      <c r="A990" s="234">
        <v>9478</v>
      </c>
      <c r="B990" s="208" t="s">
        <v>1262</v>
      </c>
      <c r="C990" s="207" t="s">
        <v>23</v>
      </c>
      <c r="D990" s="209" t="s">
        <v>488</v>
      </c>
      <c r="E990" s="210" t="s">
        <v>1197</v>
      </c>
      <c r="F990" s="235" t="s">
        <v>163</v>
      </c>
      <c r="G990" s="284">
        <v>42691</v>
      </c>
      <c r="H990" s="237">
        <v>43553</v>
      </c>
      <c r="L990" s="244"/>
      <c r="M990" s="245"/>
      <c r="N990" s="244"/>
      <c r="P990" s="246">
        <f t="shared" si="206"/>
        <v>0</v>
      </c>
      <c r="Q990" s="246">
        <f t="shared" si="207"/>
        <v>0</v>
      </c>
      <c r="R990" s="210">
        <v>278</v>
      </c>
      <c r="S990" s="220">
        <f t="shared" si="208"/>
        <v>243</v>
      </c>
      <c r="T990" s="113">
        <f t="shared" si="209"/>
        <v>0</v>
      </c>
      <c r="U990" s="113">
        <f t="shared" si="210"/>
        <v>0</v>
      </c>
      <c r="V990" s="113">
        <f t="shared" si="211"/>
        <v>0</v>
      </c>
      <c r="W990" s="113">
        <f t="shared" si="212"/>
        <v>0</v>
      </c>
      <c r="X990" s="118">
        <v>2016</v>
      </c>
      <c r="Y990" s="18" t="s">
        <v>82</v>
      </c>
    </row>
    <row r="991" ht="15.75" customHeight="1" spans="1:25">
      <c r="A991" s="234">
        <v>9479</v>
      </c>
      <c r="B991" s="208" t="s">
        <v>1263</v>
      </c>
      <c r="C991" s="207" t="s">
        <v>23</v>
      </c>
      <c r="D991" s="209" t="s">
        <v>488</v>
      </c>
      <c r="E991" s="210" t="s">
        <v>1197</v>
      </c>
      <c r="F991" s="235" t="s">
        <v>163</v>
      </c>
      <c r="G991" s="284">
        <v>43027</v>
      </c>
      <c r="H991" s="237">
        <v>43552</v>
      </c>
      <c r="L991" s="244"/>
      <c r="M991" s="245"/>
      <c r="N991" s="244"/>
      <c r="P991" s="246">
        <f t="shared" si="206"/>
        <v>0</v>
      </c>
      <c r="Q991" s="246">
        <f t="shared" si="207"/>
        <v>0</v>
      </c>
      <c r="R991" s="210">
        <v>279</v>
      </c>
      <c r="S991" s="220">
        <f t="shared" si="208"/>
        <v>244</v>
      </c>
      <c r="T991" s="113">
        <f t="shared" si="209"/>
        <v>0</v>
      </c>
      <c r="U991" s="113">
        <f t="shared" si="210"/>
        <v>0</v>
      </c>
      <c r="V991" s="113">
        <f t="shared" si="211"/>
        <v>0</v>
      </c>
      <c r="W991" s="113">
        <f t="shared" si="212"/>
        <v>0</v>
      </c>
      <c r="X991" s="118">
        <v>2017</v>
      </c>
      <c r="Y991" s="18" t="s">
        <v>83</v>
      </c>
    </row>
    <row r="992" ht="15.75" customHeight="1" spans="1:25">
      <c r="A992" s="234">
        <v>9480</v>
      </c>
      <c r="B992" s="208" t="s">
        <v>1264</v>
      </c>
      <c r="C992" s="207" t="s">
        <v>23</v>
      </c>
      <c r="D992" s="209" t="s">
        <v>488</v>
      </c>
      <c r="E992" s="210" t="s">
        <v>1197</v>
      </c>
      <c r="F992" s="235" t="s">
        <v>163</v>
      </c>
      <c r="G992" s="284">
        <v>42693</v>
      </c>
      <c r="H992" s="237">
        <v>43552</v>
      </c>
      <c r="L992" s="244"/>
      <c r="M992" s="245"/>
      <c r="N992" s="244"/>
      <c r="P992" s="246">
        <f t="shared" si="206"/>
        <v>0</v>
      </c>
      <c r="Q992" s="246">
        <f t="shared" si="207"/>
        <v>0</v>
      </c>
      <c r="R992" s="210">
        <v>279</v>
      </c>
      <c r="S992" s="220">
        <f t="shared" si="208"/>
        <v>244</v>
      </c>
      <c r="T992" s="113">
        <f t="shared" si="209"/>
        <v>0</v>
      </c>
      <c r="U992" s="113">
        <f t="shared" si="210"/>
        <v>0</v>
      </c>
      <c r="V992" s="113">
        <f t="shared" si="211"/>
        <v>0</v>
      </c>
      <c r="W992" s="113">
        <f t="shared" si="212"/>
        <v>0</v>
      </c>
      <c r="X992" s="118">
        <v>2016</v>
      </c>
      <c r="Y992" s="18" t="s">
        <v>82</v>
      </c>
    </row>
    <row r="993" ht="15.75" customHeight="1" spans="1:25">
      <c r="A993" s="234">
        <v>9481</v>
      </c>
      <c r="B993" s="208" t="s">
        <v>1265</v>
      </c>
      <c r="C993" s="207" t="s">
        <v>23</v>
      </c>
      <c r="D993" s="209" t="s">
        <v>488</v>
      </c>
      <c r="E993" s="210" t="s">
        <v>1197</v>
      </c>
      <c r="F993" s="235" t="s">
        <v>163</v>
      </c>
      <c r="G993" s="284">
        <v>43296</v>
      </c>
      <c r="H993" s="237">
        <v>43552</v>
      </c>
      <c r="L993" s="244"/>
      <c r="M993" s="245"/>
      <c r="N993" s="244"/>
      <c r="P993" s="246">
        <f t="shared" si="206"/>
        <v>0</v>
      </c>
      <c r="Q993" s="246">
        <f t="shared" si="207"/>
        <v>0</v>
      </c>
      <c r="R993" s="210">
        <v>279</v>
      </c>
      <c r="S993" s="220">
        <f t="shared" si="208"/>
        <v>244</v>
      </c>
      <c r="T993" s="113">
        <f t="shared" si="209"/>
        <v>0</v>
      </c>
      <c r="U993" s="113">
        <f t="shared" si="210"/>
        <v>0</v>
      </c>
      <c r="V993" s="113">
        <f t="shared" si="211"/>
        <v>0</v>
      </c>
      <c r="W993" s="113">
        <f t="shared" si="212"/>
        <v>0</v>
      </c>
      <c r="X993" s="118">
        <v>2018</v>
      </c>
      <c r="Y993" s="18" t="s">
        <v>84</v>
      </c>
    </row>
    <row r="994" ht="15.75" customHeight="1" spans="1:25">
      <c r="A994" s="234">
        <v>9482</v>
      </c>
      <c r="B994" s="208" t="s">
        <v>1266</v>
      </c>
      <c r="C994" s="207" t="s">
        <v>23</v>
      </c>
      <c r="D994" s="209" t="s">
        <v>488</v>
      </c>
      <c r="E994" s="210" t="s">
        <v>1197</v>
      </c>
      <c r="F994" s="235" t="s">
        <v>163</v>
      </c>
      <c r="G994" s="284">
        <v>43077</v>
      </c>
      <c r="H994" s="237">
        <v>43553</v>
      </c>
      <c r="L994" s="244"/>
      <c r="M994" s="245"/>
      <c r="N994" s="244"/>
      <c r="P994" s="246">
        <f t="shared" si="206"/>
        <v>0</v>
      </c>
      <c r="Q994" s="246">
        <f t="shared" si="207"/>
        <v>0</v>
      </c>
      <c r="R994" s="210">
        <v>278</v>
      </c>
      <c r="S994" s="220">
        <f t="shared" si="208"/>
        <v>243</v>
      </c>
      <c r="T994" s="113">
        <f t="shared" si="209"/>
        <v>0</v>
      </c>
      <c r="U994" s="113">
        <f t="shared" si="210"/>
        <v>0</v>
      </c>
      <c r="V994" s="113">
        <f t="shared" si="211"/>
        <v>0</v>
      </c>
      <c r="W994" s="113">
        <f t="shared" si="212"/>
        <v>0</v>
      </c>
      <c r="X994" s="118">
        <v>2017</v>
      </c>
      <c r="Y994" s="18" t="s">
        <v>83</v>
      </c>
    </row>
    <row r="995" ht="15.75" customHeight="1" spans="1:25">
      <c r="A995" s="234">
        <v>9483</v>
      </c>
      <c r="B995" s="208" t="s">
        <v>1267</v>
      </c>
      <c r="C995" s="207" t="s">
        <v>23</v>
      </c>
      <c r="D995" s="209" t="s">
        <v>488</v>
      </c>
      <c r="E995" s="210" t="s">
        <v>1197</v>
      </c>
      <c r="F995" s="235" t="s">
        <v>163</v>
      </c>
      <c r="G995" s="284">
        <v>42902</v>
      </c>
      <c r="H995" s="237">
        <v>43552</v>
      </c>
      <c r="L995" s="244"/>
      <c r="M995" s="245"/>
      <c r="N995" s="244"/>
      <c r="P995" s="246">
        <f t="shared" si="206"/>
        <v>0</v>
      </c>
      <c r="Q995" s="246">
        <f t="shared" si="207"/>
        <v>0</v>
      </c>
      <c r="R995" s="210">
        <v>279</v>
      </c>
      <c r="S995" s="220">
        <f t="shared" si="208"/>
        <v>244</v>
      </c>
      <c r="T995" s="113">
        <f t="shared" si="209"/>
        <v>0</v>
      </c>
      <c r="U995" s="113">
        <f t="shared" si="210"/>
        <v>0</v>
      </c>
      <c r="V995" s="113">
        <f t="shared" si="211"/>
        <v>0</v>
      </c>
      <c r="W995" s="113">
        <f t="shared" si="212"/>
        <v>0</v>
      </c>
      <c r="X995" s="118">
        <v>2017</v>
      </c>
      <c r="Y995" s="18" t="s">
        <v>83</v>
      </c>
    </row>
    <row r="996" ht="15.75" customHeight="1" spans="1:25">
      <c r="A996" s="234">
        <v>9484</v>
      </c>
      <c r="B996" s="208" t="s">
        <v>1268</v>
      </c>
      <c r="C996" s="207" t="s">
        <v>23</v>
      </c>
      <c r="D996" s="209" t="s">
        <v>488</v>
      </c>
      <c r="E996" s="210" t="s">
        <v>1197</v>
      </c>
      <c r="F996" s="235" t="s">
        <v>163</v>
      </c>
      <c r="G996" s="284">
        <v>42812</v>
      </c>
      <c r="H996" s="237">
        <v>43552</v>
      </c>
      <c r="L996" s="244"/>
      <c r="M996" s="245"/>
      <c r="N996" s="244"/>
      <c r="P996" s="246">
        <f t="shared" si="206"/>
        <v>0</v>
      </c>
      <c r="Q996" s="246">
        <f t="shared" si="207"/>
        <v>0</v>
      </c>
      <c r="R996" s="210">
        <v>279</v>
      </c>
      <c r="S996" s="220">
        <f t="shared" si="208"/>
        <v>244</v>
      </c>
      <c r="T996" s="113">
        <f t="shared" si="209"/>
        <v>0</v>
      </c>
      <c r="U996" s="113">
        <f t="shared" si="210"/>
        <v>0</v>
      </c>
      <c r="V996" s="113">
        <f t="shared" si="211"/>
        <v>0</v>
      </c>
      <c r="W996" s="113">
        <f t="shared" si="212"/>
        <v>0</v>
      </c>
      <c r="X996" s="118">
        <v>2017</v>
      </c>
      <c r="Y996" s="18" t="s">
        <v>83</v>
      </c>
    </row>
    <row r="997" ht="15.75" customHeight="1" spans="1:25">
      <c r="A997" s="234">
        <v>9485</v>
      </c>
      <c r="B997" s="208" t="s">
        <v>1269</v>
      </c>
      <c r="C997" s="207" t="s">
        <v>23</v>
      </c>
      <c r="D997" s="209" t="s">
        <v>488</v>
      </c>
      <c r="E997" s="210" t="s">
        <v>1197</v>
      </c>
      <c r="F997" s="235" t="s">
        <v>163</v>
      </c>
      <c r="G997" s="284">
        <v>43037</v>
      </c>
      <c r="H997" s="237">
        <v>43552</v>
      </c>
      <c r="L997" s="244"/>
      <c r="M997" s="245"/>
      <c r="N997" s="244"/>
      <c r="P997" s="246">
        <f t="shared" si="206"/>
        <v>0</v>
      </c>
      <c r="Q997" s="246">
        <f t="shared" si="207"/>
        <v>0</v>
      </c>
      <c r="R997" s="210">
        <v>279</v>
      </c>
      <c r="S997" s="220">
        <f t="shared" si="208"/>
        <v>244</v>
      </c>
      <c r="T997" s="113">
        <f t="shared" si="209"/>
        <v>0</v>
      </c>
      <c r="U997" s="113">
        <f t="shared" si="210"/>
        <v>0</v>
      </c>
      <c r="V997" s="113">
        <f t="shared" si="211"/>
        <v>0</v>
      </c>
      <c r="W997" s="113">
        <f t="shared" si="212"/>
        <v>0</v>
      </c>
      <c r="X997" s="118">
        <v>2017</v>
      </c>
      <c r="Y997" s="18" t="s">
        <v>83</v>
      </c>
    </row>
    <row r="998" ht="15.75" customHeight="1" spans="1:25">
      <c r="A998" s="234">
        <v>9486</v>
      </c>
      <c r="B998" s="208" t="s">
        <v>1270</v>
      </c>
      <c r="C998" s="207" t="s">
        <v>23</v>
      </c>
      <c r="D998" s="209" t="s">
        <v>488</v>
      </c>
      <c r="E998" s="210" t="s">
        <v>1197</v>
      </c>
      <c r="F998" s="235" t="s">
        <v>163</v>
      </c>
      <c r="G998" s="284">
        <v>43374</v>
      </c>
      <c r="H998" s="237">
        <v>43552</v>
      </c>
      <c r="L998" s="244"/>
      <c r="M998" s="245"/>
      <c r="N998" s="244"/>
      <c r="P998" s="246">
        <f t="shared" si="206"/>
        <v>0</v>
      </c>
      <c r="Q998" s="246">
        <f t="shared" si="207"/>
        <v>0</v>
      </c>
      <c r="R998" s="210">
        <v>279</v>
      </c>
      <c r="S998" s="220">
        <f t="shared" si="208"/>
        <v>244</v>
      </c>
      <c r="T998" s="113">
        <f t="shared" si="209"/>
        <v>0</v>
      </c>
      <c r="U998" s="113">
        <f t="shared" si="210"/>
        <v>0</v>
      </c>
      <c r="V998" s="113">
        <f t="shared" si="211"/>
        <v>0</v>
      </c>
      <c r="W998" s="113">
        <f t="shared" si="212"/>
        <v>0</v>
      </c>
      <c r="X998" s="118">
        <v>2018</v>
      </c>
      <c r="Y998" s="18" t="s">
        <v>84</v>
      </c>
    </row>
    <row r="999" ht="15.75" customHeight="1" spans="1:25">
      <c r="A999" s="234">
        <v>9487</v>
      </c>
      <c r="B999" s="208" t="s">
        <v>1271</v>
      </c>
      <c r="C999" s="207" t="s">
        <v>23</v>
      </c>
      <c r="D999" s="209" t="s">
        <v>488</v>
      </c>
      <c r="E999" s="210" t="s">
        <v>1197</v>
      </c>
      <c r="F999" s="235" t="s">
        <v>163</v>
      </c>
      <c r="G999" s="284">
        <v>42902</v>
      </c>
      <c r="H999" s="237">
        <v>43553</v>
      </c>
      <c r="L999" s="244"/>
      <c r="M999" s="245"/>
      <c r="N999" s="244"/>
      <c r="P999" s="246">
        <f t="shared" si="206"/>
        <v>0</v>
      </c>
      <c r="Q999" s="246">
        <f t="shared" si="207"/>
        <v>0</v>
      </c>
      <c r="R999" s="210">
        <v>278</v>
      </c>
      <c r="S999" s="220">
        <f t="shared" si="208"/>
        <v>243</v>
      </c>
      <c r="T999" s="113">
        <f t="shared" si="209"/>
        <v>0</v>
      </c>
      <c r="U999" s="113">
        <f t="shared" si="210"/>
        <v>0</v>
      </c>
      <c r="V999" s="113">
        <f t="shared" si="211"/>
        <v>0</v>
      </c>
      <c r="W999" s="113">
        <f t="shared" si="212"/>
        <v>0</v>
      </c>
      <c r="X999" s="118">
        <v>2017</v>
      </c>
      <c r="Y999" s="18" t="s">
        <v>83</v>
      </c>
    </row>
    <row r="1000" ht="15.75" customHeight="1" spans="1:25">
      <c r="A1000" s="234">
        <v>9488</v>
      </c>
      <c r="B1000" s="208" t="s">
        <v>1272</v>
      </c>
      <c r="C1000" s="207" t="s">
        <v>23</v>
      </c>
      <c r="D1000" s="209" t="s">
        <v>488</v>
      </c>
      <c r="E1000" s="210" t="s">
        <v>1197</v>
      </c>
      <c r="F1000" s="235" t="s">
        <v>163</v>
      </c>
      <c r="G1000" s="284">
        <v>42592</v>
      </c>
      <c r="H1000" s="237">
        <v>43553</v>
      </c>
      <c r="L1000" s="244"/>
      <c r="M1000" s="245"/>
      <c r="N1000" s="244"/>
      <c r="P1000" s="246">
        <f t="shared" si="206"/>
        <v>0</v>
      </c>
      <c r="Q1000" s="246">
        <f t="shared" si="207"/>
        <v>0</v>
      </c>
      <c r="R1000" s="210">
        <v>278</v>
      </c>
      <c r="S1000" s="220">
        <f t="shared" si="208"/>
        <v>243</v>
      </c>
      <c r="T1000" s="113">
        <f t="shared" si="209"/>
        <v>0</v>
      </c>
      <c r="U1000" s="113">
        <f t="shared" si="210"/>
        <v>0</v>
      </c>
      <c r="V1000" s="113">
        <f t="shared" si="211"/>
        <v>0</v>
      </c>
      <c r="W1000" s="113">
        <f t="shared" si="212"/>
        <v>0</v>
      </c>
      <c r="X1000" s="118">
        <v>2016</v>
      </c>
      <c r="Y1000" s="18" t="s">
        <v>82</v>
      </c>
    </row>
    <row r="1001" ht="15.75" customHeight="1" spans="1:25">
      <c r="A1001" s="234">
        <v>9489</v>
      </c>
      <c r="B1001" s="208" t="s">
        <v>1273</v>
      </c>
      <c r="C1001" s="207" t="s">
        <v>23</v>
      </c>
      <c r="D1001" s="209" t="s">
        <v>488</v>
      </c>
      <c r="E1001" s="210" t="s">
        <v>1197</v>
      </c>
      <c r="F1001" s="235" t="s">
        <v>163</v>
      </c>
      <c r="G1001" s="284">
        <v>42722</v>
      </c>
      <c r="H1001" s="237">
        <v>43553</v>
      </c>
      <c r="L1001" s="244"/>
      <c r="M1001" s="245"/>
      <c r="N1001" s="244"/>
      <c r="P1001" s="246">
        <f t="shared" si="206"/>
        <v>0</v>
      </c>
      <c r="Q1001" s="246">
        <f t="shared" si="207"/>
        <v>0</v>
      </c>
      <c r="R1001" s="210">
        <v>278</v>
      </c>
      <c r="S1001" s="220">
        <f t="shared" si="208"/>
        <v>243</v>
      </c>
      <c r="T1001" s="113">
        <f t="shared" si="209"/>
        <v>0</v>
      </c>
      <c r="U1001" s="113">
        <f t="shared" si="210"/>
        <v>0</v>
      </c>
      <c r="V1001" s="113">
        <f t="shared" si="211"/>
        <v>0</v>
      </c>
      <c r="W1001" s="113">
        <f t="shared" si="212"/>
        <v>0</v>
      </c>
      <c r="X1001" s="118">
        <v>2016</v>
      </c>
      <c r="Y1001" s="18" t="s">
        <v>82</v>
      </c>
    </row>
    <row r="1002" ht="15.75" customHeight="1" spans="1:25">
      <c r="A1002" s="234">
        <v>9490</v>
      </c>
      <c r="B1002" s="208" t="s">
        <v>1274</v>
      </c>
      <c r="C1002" s="207" t="s">
        <v>23</v>
      </c>
      <c r="D1002" s="209" t="s">
        <v>488</v>
      </c>
      <c r="E1002" s="210" t="s">
        <v>1197</v>
      </c>
      <c r="F1002" s="235" t="s">
        <v>163</v>
      </c>
      <c r="G1002" s="284">
        <v>43119</v>
      </c>
      <c r="H1002" s="237">
        <v>43552</v>
      </c>
      <c r="L1002" s="244"/>
      <c r="M1002" s="245"/>
      <c r="N1002" s="244"/>
      <c r="P1002" s="246">
        <f t="shared" si="206"/>
        <v>0</v>
      </c>
      <c r="Q1002" s="246">
        <f t="shared" si="207"/>
        <v>0</v>
      </c>
      <c r="R1002" s="210">
        <v>279</v>
      </c>
      <c r="S1002" s="220">
        <f t="shared" si="208"/>
        <v>244</v>
      </c>
      <c r="T1002" s="113">
        <f t="shared" si="209"/>
        <v>0</v>
      </c>
      <c r="U1002" s="113">
        <f t="shared" si="210"/>
        <v>0</v>
      </c>
      <c r="V1002" s="113">
        <f t="shared" si="211"/>
        <v>0</v>
      </c>
      <c r="W1002" s="113">
        <f t="shared" si="212"/>
        <v>0</v>
      </c>
      <c r="X1002" s="118">
        <v>2018</v>
      </c>
      <c r="Y1002" s="18" t="s">
        <v>84</v>
      </c>
    </row>
    <row r="1003" ht="15.75" customHeight="1" spans="1:25">
      <c r="A1003" s="234">
        <v>9491</v>
      </c>
      <c r="B1003" s="208" t="s">
        <v>1275</v>
      </c>
      <c r="C1003" s="207" t="s">
        <v>23</v>
      </c>
      <c r="D1003" s="209" t="s">
        <v>488</v>
      </c>
      <c r="E1003" s="210" t="s">
        <v>1197</v>
      </c>
      <c r="F1003" s="235" t="s">
        <v>163</v>
      </c>
      <c r="G1003" s="284">
        <v>43119</v>
      </c>
      <c r="H1003" s="237">
        <v>43552</v>
      </c>
      <c r="L1003" s="244"/>
      <c r="M1003" s="245"/>
      <c r="N1003" s="244"/>
      <c r="P1003" s="246">
        <f t="shared" si="206"/>
        <v>0</v>
      </c>
      <c r="Q1003" s="246">
        <f t="shared" si="207"/>
        <v>0</v>
      </c>
      <c r="R1003" s="210">
        <v>279</v>
      </c>
      <c r="S1003" s="220">
        <f t="shared" si="208"/>
        <v>244</v>
      </c>
      <c r="T1003" s="113">
        <f t="shared" si="209"/>
        <v>0</v>
      </c>
      <c r="U1003" s="113">
        <f t="shared" si="210"/>
        <v>0</v>
      </c>
      <c r="V1003" s="113">
        <f t="shared" si="211"/>
        <v>0</v>
      </c>
      <c r="W1003" s="113">
        <f t="shared" si="212"/>
        <v>0</v>
      </c>
      <c r="X1003" s="118">
        <v>2018</v>
      </c>
      <c r="Y1003" s="18" t="s">
        <v>84</v>
      </c>
    </row>
    <row r="1004" ht="15.75" customHeight="1" spans="1:25">
      <c r="A1004" s="234">
        <v>9492</v>
      </c>
      <c r="B1004" s="208" t="s">
        <v>1276</v>
      </c>
      <c r="C1004" s="207" t="s">
        <v>23</v>
      </c>
      <c r="D1004" s="209" t="s">
        <v>488</v>
      </c>
      <c r="E1004" s="210" t="s">
        <v>1197</v>
      </c>
      <c r="F1004" s="235" t="s">
        <v>163</v>
      </c>
      <c r="G1004" s="284">
        <v>43110</v>
      </c>
      <c r="H1004" s="237">
        <v>43552</v>
      </c>
      <c r="L1004" s="244"/>
      <c r="M1004" s="245"/>
      <c r="N1004" s="244"/>
      <c r="P1004" s="246">
        <f t="shared" si="206"/>
        <v>0</v>
      </c>
      <c r="Q1004" s="246">
        <f t="shared" si="207"/>
        <v>0</v>
      </c>
      <c r="R1004" s="210">
        <v>279</v>
      </c>
      <c r="S1004" s="220">
        <f t="shared" si="208"/>
        <v>244</v>
      </c>
      <c r="T1004" s="113">
        <f t="shared" si="209"/>
        <v>0</v>
      </c>
      <c r="U1004" s="113">
        <f t="shared" si="210"/>
        <v>0</v>
      </c>
      <c r="V1004" s="113">
        <f t="shared" si="211"/>
        <v>0</v>
      </c>
      <c r="W1004" s="113">
        <f t="shared" si="212"/>
        <v>0</v>
      </c>
      <c r="X1004" s="118">
        <v>2018</v>
      </c>
      <c r="Y1004" s="18" t="s">
        <v>84</v>
      </c>
    </row>
    <row r="1005" ht="15.75" customHeight="1" spans="1:25">
      <c r="A1005" s="234">
        <v>9493</v>
      </c>
      <c r="B1005" s="208" t="s">
        <v>1277</v>
      </c>
      <c r="C1005" s="207" t="s">
        <v>23</v>
      </c>
      <c r="D1005" s="209" t="s">
        <v>488</v>
      </c>
      <c r="E1005" s="210" t="s">
        <v>1197</v>
      </c>
      <c r="F1005" s="235" t="s">
        <v>163</v>
      </c>
      <c r="G1005" s="284">
        <v>40185</v>
      </c>
      <c r="H1005" s="237">
        <v>43553</v>
      </c>
      <c r="L1005" s="244"/>
      <c r="M1005" s="245"/>
      <c r="N1005" s="244"/>
      <c r="P1005" s="246">
        <f t="shared" si="206"/>
        <v>0</v>
      </c>
      <c r="Q1005" s="246">
        <f t="shared" si="207"/>
        <v>0</v>
      </c>
      <c r="R1005" s="210">
        <v>278</v>
      </c>
      <c r="S1005" s="220">
        <f t="shared" si="208"/>
        <v>243</v>
      </c>
      <c r="T1005" s="113">
        <f t="shared" si="209"/>
        <v>0</v>
      </c>
      <c r="U1005" s="113">
        <f t="shared" si="210"/>
        <v>0</v>
      </c>
      <c r="V1005" s="113">
        <f t="shared" si="211"/>
        <v>0</v>
      </c>
      <c r="W1005" s="113">
        <f t="shared" si="212"/>
        <v>0</v>
      </c>
      <c r="X1005" s="118">
        <v>2010</v>
      </c>
      <c r="Y1005" s="18" t="s">
        <v>66</v>
      </c>
    </row>
    <row r="1006" ht="15.75" customHeight="1" spans="1:25">
      <c r="A1006" s="234">
        <v>9494</v>
      </c>
      <c r="B1006" s="208" t="s">
        <v>1278</v>
      </c>
      <c r="C1006" s="207" t="s">
        <v>23</v>
      </c>
      <c r="D1006" s="209" t="s">
        <v>488</v>
      </c>
      <c r="E1006" s="210" t="s">
        <v>1197</v>
      </c>
      <c r="F1006" s="235" t="s">
        <v>163</v>
      </c>
      <c r="G1006" s="284">
        <v>43049</v>
      </c>
      <c r="H1006" s="237">
        <v>43552</v>
      </c>
      <c r="L1006" s="244"/>
      <c r="M1006" s="245"/>
      <c r="N1006" s="244"/>
      <c r="P1006" s="246">
        <f t="shared" si="206"/>
        <v>0</v>
      </c>
      <c r="Q1006" s="246">
        <f t="shared" si="207"/>
        <v>0</v>
      </c>
      <c r="R1006" s="210">
        <v>279</v>
      </c>
      <c r="S1006" s="220">
        <f t="shared" si="208"/>
        <v>244</v>
      </c>
      <c r="T1006" s="113">
        <f t="shared" si="209"/>
        <v>0</v>
      </c>
      <c r="U1006" s="113">
        <f t="shared" si="210"/>
        <v>0</v>
      </c>
      <c r="V1006" s="113">
        <f t="shared" si="211"/>
        <v>0</v>
      </c>
      <c r="W1006" s="113">
        <f t="shared" si="212"/>
        <v>0</v>
      </c>
      <c r="X1006" s="118">
        <v>2017</v>
      </c>
      <c r="Y1006" s="18" t="s">
        <v>83</v>
      </c>
    </row>
    <row r="1007" ht="15.75" customHeight="1" spans="1:25">
      <c r="A1007" s="234">
        <v>9495</v>
      </c>
      <c r="B1007" s="208" t="s">
        <v>1279</v>
      </c>
      <c r="C1007" s="207" t="s">
        <v>23</v>
      </c>
      <c r="D1007" s="209" t="s">
        <v>488</v>
      </c>
      <c r="E1007" s="210" t="s">
        <v>1197</v>
      </c>
      <c r="F1007" s="235" t="s">
        <v>163</v>
      </c>
      <c r="G1007" s="284">
        <v>43117</v>
      </c>
      <c r="H1007" s="237">
        <v>43553</v>
      </c>
      <c r="L1007" s="244"/>
      <c r="M1007" s="245"/>
      <c r="N1007" s="244"/>
      <c r="P1007" s="246">
        <f t="shared" si="206"/>
        <v>0</v>
      </c>
      <c r="Q1007" s="246">
        <f t="shared" si="207"/>
        <v>0</v>
      </c>
      <c r="R1007" s="210">
        <v>278</v>
      </c>
      <c r="S1007" s="220">
        <f t="shared" si="208"/>
        <v>243</v>
      </c>
      <c r="T1007" s="113">
        <f t="shared" si="209"/>
        <v>0</v>
      </c>
      <c r="U1007" s="113">
        <f t="shared" si="210"/>
        <v>0</v>
      </c>
      <c r="V1007" s="113">
        <f t="shared" si="211"/>
        <v>0</v>
      </c>
      <c r="W1007" s="113">
        <f t="shared" si="212"/>
        <v>0</v>
      </c>
      <c r="X1007" s="118">
        <v>2018</v>
      </c>
      <c r="Y1007" s="18" t="s">
        <v>84</v>
      </c>
    </row>
    <row r="1008" ht="15.75" customHeight="1" spans="1:25">
      <c r="A1008" s="234">
        <v>9496</v>
      </c>
      <c r="B1008" s="208" t="s">
        <v>1280</v>
      </c>
      <c r="C1008" s="207" t="s">
        <v>23</v>
      </c>
      <c r="D1008" s="209" t="s">
        <v>488</v>
      </c>
      <c r="E1008" s="210" t="s">
        <v>1197</v>
      </c>
      <c r="F1008" s="235" t="s">
        <v>163</v>
      </c>
      <c r="G1008" s="284">
        <v>43365</v>
      </c>
      <c r="H1008" s="237">
        <v>43553</v>
      </c>
      <c r="L1008" s="244"/>
      <c r="M1008" s="245"/>
      <c r="N1008" s="244"/>
      <c r="P1008" s="246">
        <f t="shared" si="206"/>
        <v>0</v>
      </c>
      <c r="Q1008" s="246">
        <f t="shared" si="207"/>
        <v>0</v>
      </c>
      <c r="R1008" s="210">
        <v>278</v>
      </c>
      <c r="S1008" s="220">
        <f t="shared" si="208"/>
        <v>243</v>
      </c>
      <c r="T1008" s="113">
        <f t="shared" si="209"/>
        <v>0</v>
      </c>
      <c r="U1008" s="113">
        <f t="shared" si="210"/>
        <v>0</v>
      </c>
      <c r="V1008" s="113">
        <f t="shared" si="211"/>
        <v>0</v>
      </c>
      <c r="W1008" s="113">
        <f t="shared" si="212"/>
        <v>0</v>
      </c>
      <c r="X1008" s="118">
        <v>2018</v>
      </c>
      <c r="Y1008" s="18" t="s">
        <v>84</v>
      </c>
    </row>
    <row r="1009" ht="15.75" customHeight="1" spans="1:25">
      <c r="A1009" s="234">
        <v>9497</v>
      </c>
      <c r="B1009" s="208" t="s">
        <v>1281</v>
      </c>
      <c r="C1009" s="207" t="s">
        <v>23</v>
      </c>
      <c r="D1009" s="209" t="s">
        <v>488</v>
      </c>
      <c r="E1009" s="210" t="s">
        <v>1197</v>
      </c>
      <c r="F1009" s="235" t="s">
        <v>163</v>
      </c>
      <c r="G1009" s="284">
        <v>43333</v>
      </c>
      <c r="H1009" s="237">
        <v>43552</v>
      </c>
      <c r="L1009" s="244"/>
      <c r="M1009" s="245"/>
      <c r="N1009" s="244"/>
      <c r="P1009" s="246">
        <f t="shared" si="206"/>
        <v>0</v>
      </c>
      <c r="Q1009" s="246">
        <f t="shared" si="207"/>
        <v>0</v>
      </c>
      <c r="R1009" s="210">
        <v>279</v>
      </c>
      <c r="S1009" s="220">
        <f t="shared" si="208"/>
        <v>244</v>
      </c>
      <c r="T1009" s="113">
        <f t="shared" si="209"/>
        <v>0</v>
      </c>
      <c r="U1009" s="113">
        <f t="shared" si="210"/>
        <v>0</v>
      </c>
      <c r="V1009" s="113">
        <f t="shared" si="211"/>
        <v>0</v>
      </c>
      <c r="W1009" s="113">
        <f t="shared" si="212"/>
        <v>0</v>
      </c>
      <c r="X1009" s="118">
        <v>2018</v>
      </c>
      <c r="Y1009" s="18" t="s">
        <v>84</v>
      </c>
    </row>
    <row r="1010" ht="15.75" customHeight="1" spans="1:25">
      <c r="A1010" s="234">
        <v>9498</v>
      </c>
      <c r="B1010" s="208" t="s">
        <v>1282</v>
      </c>
      <c r="C1010" s="207" t="s">
        <v>23</v>
      </c>
      <c r="D1010" s="209" t="s">
        <v>488</v>
      </c>
      <c r="E1010" s="210" t="s">
        <v>1197</v>
      </c>
      <c r="F1010" s="235" t="s">
        <v>163</v>
      </c>
      <c r="G1010" s="284">
        <v>43406</v>
      </c>
      <c r="H1010" s="237">
        <v>43553</v>
      </c>
      <c r="L1010" s="244"/>
      <c r="M1010" s="245"/>
      <c r="N1010" s="244"/>
      <c r="P1010" s="246">
        <f t="shared" si="206"/>
        <v>0</v>
      </c>
      <c r="Q1010" s="246">
        <f t="shared" si="207"/>
        <v>0</v>
      </c>
      <c r="R1010" s="210">
        <v>278</v>
      </c>
      <c r="S1010" s="220">
        <f t="shared" si="208"/>
        <v>243</v>
      </c>
      <c r="T1010" s="113">
        <f t="shared" si="209"/>
        <v>0</v>
      </c>
      <c r="U1010" s="113">
        <f t="shared" si="210"/>
        <v>0</v>
      </c>
      <c r="V1010" s="113">
        <f t="shared" si="211"/>
        <v>0</v>
      </c>
      <c r="W1010" s="113">
        <f t="shared" si="212"/>
        <v>0</v>
      </c>
      <c r="X1010" s="118">
        <v>2018</v>
      </c>
      <c r="Y1010" s="18" t="s">
        <v>84</v>
      </c>
    </row>
    <row r="1011" ht="15.75" customHeight="1" spans="1:25">
      <c r="A1011" s="234">
        <v>9499</v>
      </c>
      <c r="B1011" s="208" t="s">
        <v>1283</v>
      </c>
      <c r="C1011" s="207" t="s">
        <v>23</v>
      </c>
      <c r="D1011" s="209" t="s">
        <v>488</v>
      </c>
      <c r="E1011" s="210" t="s">
        <v>1197</v>
      </c>
      <c r="F1011" s="235" t="s">
        <v>163</v>
      </c>
      <c r="G1011" s="284">
        <v>43374</v>
      </c>
      <c r="H1011" s="237">
        <v>43552</v>
      </c>
      <c r="L1011" s="244"/>
      <c r="M1011" s="245"/>
      <c r="N1011" s="244"/>
      <c r="P1011" s="246">
        <f t="shared" si="206"/>
        <v>0</v>
      </c>
      <c r="Q1011" s="246">
        <f t="shared" si="207"/>
        <v>0</v>
      </c>
      <c r="R1011" s="210">
        <v>279</v>
      </c>
      <c r="S1011" s="220">
        <f t="shared" si="208"/>
        <v>244</v>
      </c>
      <c r="T1011" s="113">
        <f t="shared" si="209"/>
        <v>0</v>
      </c>
      <c r="U1011" s="113">
        <f t="shared" si="210"/>
        <v>0</v>
      </c>
      <c r="V1011" s="113">
        <f t="shared" si="211"/>
        <v>0</v>
      </c>
      <c r="W1011" s="113">
        <f t="shared" si="212"/>
        <v>0</v>
      </c>
      <c r="X1011" s="118">
        <v>2018</v>
      </c>
      <c r="Y1011" s="18" t="s">
        <v>84</v>
      </c>
    </row>
    <row r="1012" ht="15.75" customHeight="1" spans="1:25">
      <c r="A1012" s="234">
        <v>9500</v>
      </c>
      <c r="B1012" s="208" t="s">
        <v>1284</v>
      </c>
      <c r="C1012" s="207" t="s">
        <v>23</v>
      </c>
      <c r="D1012" s="209" t="s">
        <v>488</v>
      </c>
      <c r="E1012" s="210" t="s">
        <v>1197</v>
      </c>
      <c r="F1012" s="235" t="s">
        <v>163</v>
      </c>
      <c r="G1012" s="284">
        <v>43552</v>
      </c>
      <c r="H1012" s="237">
        <v>43552</v>
      </c>
      <c r="L1012" s="244"/>
      <c r="M1012" s="245"/>
      <c r="N1012" s="244"/>
      <c r="P1012" s="246">
        <f t="shared" si="206"/>
        <v>0</v>
      </c>
      <c r="Q1012" s="246">
        <f t="shared" si="207"/>
        <v>0</v>
      </c>
      <c r="R1012" s="210">
        <v>279</v>
      </c>
      <c r="S1012" s="220">
        <f t="shared" si="208"/>
        <v>244</v>
      </c>
      <c r="T1012" s="113">
        <f t="shared" si="209"/>
        <v>0</v>
      </c>
      <c r="U1012" s="113">
        <f t="shared" si="210"/>
        <v>0</v>
      </c>
      <c r="V1012" s="113">
        <f t="shared" si="211"/>
        <v>0</v>
      </c>
      <c r="W1012" s="113">
        <f t="shared" si="212"/>
        <v>0</v>
      </c>
      <c r="X1012" s="118">
        <v>2019</v>
      </c>
      <c r="Y1012" s="18" t="s">
        <v>85</v>
      </c>
    </row>
    <row r="1013" ht="15.75" customHeight="1" spans="1:25">
      <c r="A1013" s="234">
        <v>9501</v>
      </c>
      <c r="B1013" s="208" t="s">
        <v>1285</v>
      </c>
      <c r="C1013" s="207" t="s">
        <v>27</v>
      </c>
      <c r="D1013" s="209" t="s">
        <v>64</v>
      </c>
      <c r="F1013" s="235" t="s">
        <v>65</v>
      </c>
      <c r="G1013" s="236">
        <v>43540</v>
      </c>
      <c r="H1013" s="237">
        <v>43540</v>
      </c>
      <c r="L1013" s="244"/>
      <c r="M1013" s="245"/>
      <c r="N1013" s="244"/>
      <c r="P1013" s="246">
        <f t="shared" si="206"/>
        <v>0</v>
      </c>
      <c r="Q1013" s="246">
        <f t="shared" si="207"/>
        <v>0</v>
      </c>
      <c r="R1013" s="210">
        <v>291</v>
      </c>
      <c r="S1013" s="220">
        <f t="shared" si="208"/>
        <v>256</v>
      </c>
      <c r="T1013" s="113">
        <f t="shared" si="209"/>
        <v>0</v>
      </c>
      <c r="U1013" s="113">
        <f t="shared" si="210"/>
        <v>0</v>
      </c>
      <c r="V1013" s="113">
        <f t="shared" si="211"/>
        <v>0</v>
      </c>
      <c r="W1013" s="113">
        <f t="shared" si="212"/>
        <v>0</v>
      </c>
      <c r="X1013" s="118">
        <v>2019</v>
      </c>
      <c r="Y1013" s="18" t="s">
        <v>85</v>
      </c>
    </row>
    <row r="1014" ht="15.75" customHeight="1" spans="1:25">
      <c r="A1014" s="234">
        <v>9502</v>
      </c>
      <c r="B1014" s="208" t="s">
        <v>1286</v>
      </c>
      <c r="C1014" s="207" t="s">
        <v>27</v>
      </c>
      <c r="D1014" s="209" t="s">
        <v>64</v>
      </c>
      <c r="F1014" s="235" t="s">
        <v>65</v>
      </c>
      <c r="G1014" s="236">
        <v>43554</v>
      </c>
      <c r="H1014" s="237">
        <v>43554</v>
      </c>
      <c r="L1014" s="244"/>
      <c r="M1014" s="245"/>
      <c r="N1014" s="244"/>
      <c r="P1014" s="246">
        <f t="shared" si="206"/>
        <v>0</v>
      </c>
      <c r="Q1014" s="246">
        <f t="shared" si="207"/>
        <v>0</v>
      </c>
      <c r="R1014" s="210">
        <v>277</v>
      </c>
      <c r="S1014" s="220">
        <f t="shared" si="208"/>
        <v>242</v>
      </c>
      <c r="T1014" s="113">
        <f t="shared" si="209"/>
        <v>0</v>
      </c>
      <c r="U1014" s="113">
        <f t="shared" si="210"/>
        <v>0</v>
      </c>
      <c r="V1014" s="113">
        <f t="shared" si="211"/>
        <v>0</v>
      </c>
      <c r="W1014" s="113">
        <f t="shared" si="212"/>
        <v>0</v>
      </c>
      <c r="X1014" s="118">
        <v>2019</v>
      </c>
      <c r="Y1014" s="18" t="s">
        <v>85</v>
      </c>
    </row>
    <row r="1015" ht="15.75" customHeight="1" spans="1:25">
      <c r="A1015" s="234">
        <v>9503</v>
      </c>
      <c r="B1015" s="208" t="s">
        <v>1287</v>
      </c>
      <c r="C1015" s="207" t="s">
        <v>27</v>
      </c>
      <c r="D1015" s="209" t="s">
        <v>64</v>
      </c>
      <c r="F1015" s="235" t="s">
        <v>65</v>
      </c>
      <c r="G1015" s="236">
        <v>43547</v>
      </c>
      <c r="H1015" s="237">
        <v>43547</v>
      </c>
      <c r="L1015" s="244"/>
      <c r="M1015" s="245"/>
      <c r="N1015" s="244"/>
      <c r="P1015" s="246">
        <f t="shared" si="206"/>
        <v>0</v>
      </c>
      <c r="Q1015" s="246">
        <f t="shared" si="207"/>
        <v>0</v>
      </c>
      <c r="R1015" s="210">
        <v>284</v>
      </c>
      <c r="S1015" s="220">
        <f t="shared" si="208"/>
        <v>249</v>
      </c>
      <c r="T1015" s="113">
        <f t="shared" si="209"/>
        <v>0</v>
      </c>
      <c r="U1015" s="113">
        <f t="shared" si="210"/>
        <v>0</v>
      </c>
      <c r="V1015" s="113">
        <f t="shared" si="211"/>
        <v>0</v>
      </c>
      <c r="W1015" s="113">
        <f t="shared" si="212"/>
        <v>0</v>
      </c>
      <c r="X1015" s="118">
        <v>2019</v>
      </c>
      <c r="Y1015" s="18" t="s">
        <v>85</v>
      </c>
    </row>
    <row r="1016" ht="15.75" customHeight="1" spans="1:25">
      <c r="A1016" s="234">
        <v>9506</v>
      </c>
      <c r="B1016" s="208" t="s">
        <v>1288</v>
      </c>
      <c r="C1016" s="207" t="s">
        <v>19</v>
      </c>
      <c r="D1016" s="209" t="s">
        <v>64</v>
      </c>
      <c r="F1016" s="235" t="s">
        <v>65</v>
      </c>
      <c r="G1016" s="236">
        <v>43547</v>
      </c>
      <c r="H1016" s="237">
        <v>43547</v>
      </c>
      <c r="L1016" s="244"/>
      <c r="M1016" s="245"/>
      <c r="N1016" s="244"/>
      <c r="P1016" s="246">
        <f t="shared" si="206"/>
        <v>0</v>
      </c>
      <c r="Q1016" s="246">
        <f t="shared" si="207"/>
        <v>0</v>
      </c>
      <c r="R1016" s="210">
        <v>284</v>
      </c>
      <c r="S1016" s="220">
        <f t="shared" si="208"/>
        <v>249</v>
      </c>
      <c r="T1016" s="113">
        <f t="shared" si="209"/>
        <v>0</v>
      </c>
      <c r="U1016" s="113">
        <f t="shared" si="210"/>
        <v>0</v>
      </c>
      <c r="V1016" s="113">
        <f t="shared" si="211"/>
        <v>0</v>
      </c>
      <c r="W1016" s="113">
        <f t="shared" si="212"/>
        <v>0</v>
      </c>
      <c r="X1016" s="118">
        <v>2019</v>
      </c>
      <c r="Y1016" s="18" t="s">
        <v>85</v>
      </c>
    </row>
    <row r="1017" ht="15.75" customHeight="1" spans="1:25">
      <c r="A1017" s="234">
        <v>9509</v>
      </c>
      <c r="B1017" s="208" t="s">
        <v>1289</v>
      </c>
      <c r="C1017" s="207" t="s">
        <v>21</v>
      </c>
      <c r="D1017" s="209" t="s">
        <v>64</v>
      </c>
      <c r="F1017" s="235" t="s">
        <v>126</v>
      </c>
      <c r="G1017" s="236">
        <v>43573</v>
      </c>
      <c r="H1017" s="237">
        <v>43573</v>
      </c>
      <c r="L1017" s="244"/>
      <c r="M1017" s="245"/>
      <c r="N1017" s="244"/>
      <c r="P1017" s="246">
        <f t="shared" si="206"/>
        <v>0</v>
      </c>
      <c r="Q1017" s="246">
        <f t="shared" si="207"/>
        <v>0</v>
      </c>
      <c r="R1017" s="210">
        <v>258</v>
      </c>
      <c r="S1017" s="220">
        <f t="shared" si="208"/>
        <v>223</v>
      </c>
      <c r="T1017" s="113">
        <f t="shared" si="209"/>
        <v>0</v>
      </c>
      <c r="U1017" s="113">
        <f t="shared" si="210"/>
        <v>0</v>
      </c>
      <c r="V1017" s="113">
        <f t="shared" si="211"/>
        <v>0</v>
      </c>
      <c r="W1017" s="113">
        <f t="shared" si="212"/>
        <v>0</v>
      </c>
      <c r="X1017" s="118">
        <v>2019</v>
      </c>
      <c r="Y1017" s="18" t="s">
        <v>85</v>
      </c>
    </row>
    <row r="1018" ht="15.75" customHeight="1" spans="1:25">
      <c r="A1018" s="234">
        <v>9510</v>
      </c>
      <c r="B1018" s="208" t="s">
        <v>1290</v>
      </c>
      <c r="C1018" s="207" t="s">
        <v>21</v>
      </c>
      <c r="D1018" s="209" t="s">
        <v>64</v>
      </c>
      <c r="F1018" s="235" t="s">
        <v>126</v>
      </c>
      <c r="G1018" s="236">
        <v>43574</v>
      </c>
      <c r="H1018" s="237">
        <v>43574</v>
      </c>
      <c r="L1018" s="244"/>
      <c r="M1018" s="245"/>
      <c r="N1018" s="244"/>
      <c r="P1018" s="246">
        <f t="shared" si="206"/>
        <v>0</v>
      </c>
      <c r="Q1018" s="246">
        <f t="shared" si="207"/>
        <v>0</v>
      </c>
      <c r="R1018" s="210">
        <v>257</v>
      </c>
      <c r="S1018" s="220">
        <f t="shared" si="208"/>
        <v>222</v>
      </c>
      <c r="T1018" s="113">
        <f t="shared" si="209"/>
        <v>0</v>
      </c>
      <c r="U1018" s="113">
        <f t="shared" si="210"/>
        <v>0</v>
      </c>
      <c r="V1018" s="113">
        <f t="shared" si="211"/>
        <v>0</v>
      </c>
      <c r="W1018" s="113">
        <f t="shared" si="212"/>
        <v>0</v>
      </c>
      <c r="X1018" s="118">
        <v>2019</v>
      </c>
      <c r="Y1018" s="18" t="s">
        <v>85</v>
      </c>
    </row>
    <row r="1019" ht="15.75" customHeight="1" spans="1:25">
      <c r="A1019" s="234">
        <v>9511</v>
      </c>
      <c r="B1019" s="208" t="s">
        <v>1291</v>
      </c>
      <c r="C1019" s="207" t="s">
        <v>21</v>
      </c>
      <c r="D1019" s="209" t="s">
        <v>64</v>
      </c>
      <c r="F1019" s="235" t="s">
        <v>126</v>
      </c>
      <c r="G1019" s="236">
        <v>43574</v>
      </c>
      <c r="H1019" s="237">
        <v>43574</v>
      </c>
      <c r="L1019" s="244"/>
      <c r="M1019" s="245"/>
      <c r="N1019" s="244"/>
      <c r="P1019" s="246">
        <f t="shared" si="206"/>
        <v>0</v>
      </c>
      <c r="Q1019" s="246">
        <f t="shared" si="207"/>
        <v>0</v>
      </c>
      <c r="R1019" s="210">
        <v>257</v>
      </c>
      <c r="S1019" s="220">
        <f t="shared" si="208"/>
        <v>222</v>
      </c>
      <c r="T1019" s="113">
        <f t="shared" si="209"/>
        <v>0</v>
      </c>
      <c r="U1019" s="113">
        <f t="shared" si="210"/>
        <v>0</v>
      </c>
      <c r="V1019" s="113">
        <f t="shared" si="211"/>
        <v>0</v>
      </c>
      <c r="W1019" s="113">
        <f t="shared" si="212"/>
        <v>0</v>
      </c>
      <c r="X1019" s="118">
        <v>2019</v>
      </c>
      <c r="Y1019" s="18" t="s">
        <v>85</v>
      </c>
    </row>
    <row r="1020" ht="15.75" customHeight="1" spans="1:25">
      <c r="A1020" s="234">
        <v>9512</v>
      </c>
      <c r="B1020" s="208" t="s">
        <v>1292</v>
      </c>
      <c r="C1020" s="207" t="s">
        <v>21</v>
      </c>
      <c r="D1020" s="209" t="s">
        <v>64</v>
      </c>
      <c r="F1020" s="235" t="s">
        <v>126</v>
      </c>
      <c r="G1020" s="236">
        <v>43574</v>
      </c>
      <c r="H1020" s="237">
        <v>43574</v>
      </c>
      <c r="L1020" s="244"/>
      <c r="M1020" s="245"/>
      <c r="N1020" s="244"/>
      <c r="P1020" s="246">
        <f t="shared" si="206"/>
        <v>0</v>
      </c>
      <c r="Q1020" s="246">
        <f t="shared" si="207"/>
        <v>0</v>
      </c>
      <c r="R1020" s="210">
        <v>257</v>
      </c>
      <c r="S1020" s="220">
        <f t="shared" si="208"/>
        <v>222</v>
      </c>
      <c r="T1020" s="113">
        <f t="shared" si="209"/>
        <v>0</v>
      </c>
      <c r="U1020" s="113">
        <f t="shared" si="210"/>
        <v>0</v>
      </c>
      <c r="V1020" s="113">
        <f t="shared" si="211"/>
        <v>0</v>
      </c>
      <c r="W1020" s="113">
        <f t="shared" si="212"/>
        <v>0</v>
      </c>
      <c r="X1020" s="118">
        <v>2019</v>
      </c>
      <c r="Y1020" s="18" t="s">
        <v>85</v>
      </c>
    </row>
    <row r="1021" ht="15.75" customHeight="1" spans="1:25">
      <c r="A1021" s="234">
        <v>9513</v>
      </c>
      <c r="B1021" s="208" t="s">
        <v>1293</v>
      </c>
      <c r="C1021" s="207" t="s">
        <v>21</v>
      </c>
      <c r="D1021" s="209" t="s">
        <v>64</v>
      </c>
      <c r="F1021" s="235" t="s">
        <v>126</v>
      </c>
      <c r="G1021" s="236">
        <v>43568</v>
      </c>
      <c r="H1021" s="237">
        <v>43568</v>
      </c>
      <c r="L1021" s="244"/>
      <c r="M1021" s="245"/>
      <c r="N1021" s="244"/>
      <c r="P1021" s="246">
        <f t="shared" si="206"/>
        <v>0</v>
      </c>
      <c r="Q1021" s="246">
        <f t="shared" si="207"/>
        <v>0</v>
      </c>
      <c r="R1021" s="210">
        <v>263</v>
      </c>
      <c r="S1021" s="220">
        <f t="shared" si="208"/>
        <v>228</v>
      </c>
      <c r="T1021" s="113">
        <f t="shared" si="209"/>
        <v>0</v>
      </c>
      <c r="U1021" s="113">
        <f t="shared" si="210"/>
        <v>0</v>
      </c>
      <c r="V1021" s="113">
        <f t="shared" si="211"/>
        <v>0</v>
      </c>
      <c r="W1021" s="113">
        <f t="shared" si="212"/>
        <v>0</v>
      </c>
      <c r="X1021" s="118">
        <v>2019</v>
      </c>
      <c r="Y1021" s="18" t="s">
        <v>85</v>
      </c>
    </row>
    <row r="1022" ht="15.75" customHeight="1" spans="1:25">
      <c r="A1022" s="234">
        <v>9514</v>
      </c>
      <c r="B1022" s="208" t="s">
        <v>1294</v>
      </c>
      <c r="C1022" s="207" t="s">
        <v>21</v>
      </c>
      <c r="D1022" s="209" t="s">
        <v>64</v>
      </c>
      <c r="F1022" s="235" t="s">
        <v>126</v>
      </c>
      <c r="G1022" s="236">
        <v>43554</v>
      </c>
      <c r="H1022" s="237">
        <v>43554</v>
      </c>
      <c r="L1022" s="244"/>
      <c r="M1022" s="245"/>
      <c r="N1022" s="244"/>
      <c r="P1022" s="246">
        <f t="shared" si="206"/>
        <v>0</v>
      </c>
      <c r="Q1022" s="246">
        <f t="shared" si="207"/>
        <v>0</v>
      </c>
      <c r="R1022" s="210">
        <v>277</v>
      </c>
      <c r="S1022" s="220">
        <f t="shared" si="208"/>
        <v>242</v>
      </c>
      <c r="T1022" s="113">
        <f t="shared" si="209"/>
        <v>0</v>
      </c>
      <c r="U1022" s="113">
        <f t="shared" si="210"/>
        <v>0</v>
      </c>
      <c r="V1022" s="113">
        <f t="shared" si="211"/>
        <v>0</v>
      </c>
      <c r="W1022" s="113">
        <f t="shared" si="212"/>
        <v>0</v>
      </c>
      <c r="X1022" s="118">
        <v>2019</v>
      </c>
      <c r="Y1022" s="18" t="s">
        <v>85</v>
      </c>
    </row>
    <row r="1023" ht="15.75" customHeight="1" spans="1:25">
      <c r="A1023" s="234">
        <v>9515</v>
      </c>
      <c r="B1023" s="208" t="s">
        <v>1295</v>
      </c>
      <c r="C1023" s="207" t="s">
        <v>21</v>
      </c>
      <c r="D1023" s="209" t="s">
        <v>64</v>
      </c>
      <c r="F1023" s="235" t="s">
        <v>126</v>
      </c>
      <c r="G1023" s="236">
        <v>43607</v>
      </c>
      <c r="H1023" s="237">
        <v>43607</v>
      </c>
      <c r="L1023" s="244"/>
      <c r="M1023" s="245"/>
      <c r="N1023" s="244"/>
      <c r="P1023" s="246">
        <f t="shared" si="206"/>
        <v>0</v>
      </c>
      <c r="Q1023" s="246">
        <f t="shared" si="207"/>
        <v>0</v>
      </c>
      <c r="R1023" s="210">
        <v>224</v>
      </c>
      <c r="S1023" s="220">
        <f t="shared" si="208"/>
        <v>189</v>
      </c>
      <c r="T1023" s="113">
        <f t="shared" si="209"/>
        <v>0</v>
      </c>
      <c r="U1023" s="113">
        <f t="shared" si="210"/>
        <v>0</v>
      </c>
      <c r="V1023" s="113">
        <f t="shared" si="211"/>
        <v>0</v>
      </c>
      <c r="W1023" s="113">
        <f t="shared" si="212"/>
        <v>0</v>
      </c>
      <c r="X1023" s="118">
        <v>2019</v>
      </c>
      <c r="Y1023" s="18" t="s">
        <v>85</v>
      </c>
    </row>
    <row r="1024" ht="15.75" customHeight="1" spans="1:25">
      <c r="A1024" s="234">
        <v>9516</v>
      </c>
      <c r="B1024" s="208" t="s">
        <v>1296</v>
      </c>
      <c r="C1024" s="207" t="s">
        <v>21</v>
      </c>
      <c r="D1024" s="209" t="s">
        <v>64</v>
      </c>
      <c r="F1024" s="235" t="s">
        <v>126</v>
      </c>
      <c r="G1024" s="236">
        <v>43616</v>
      </c>
      <c r="H1024" s="237">
        <v>43616</v>
      </c>
      <c r="L1024" s="244"/>
      <c r="M1024" s="245"/>
      <c r="N1024" s="244"/>
      <c r="P1024" s="246">
        <f t="shared" si="206"/>
        <v>0</v>
      </c>
      <c r="Q1024" s="246">
        <f t="shared" si="207"/>
        <v>0</v>
      </c>
      <c r="R1024" s="210">
        <v>215</v>
      </c>
      <c r="S1024" s="220">
        <f t="shared" si="208"/>
        <v>180</v>
      </c>
      <c r="T1024" s="113">
        <f t="shared" si="209"/>
        <v>0</v>
      </c>
      <c r="U1024" s="113">
        <f t="shared" si="210"/>
        <v>0</v>
      </c>
      <c r="V1024" s="113">
        <f t="shared" si="211"/>
        <v>0</v>
      </c>
      <c r="W1024" s="113">
        <f t="shared" si="212"/>
        <v>0</v>
      </c>
      <c r="X1024" s="118">
        <v>2019</v>
      </c>
      <c r="Y1024" s="18" t="s">
        <v>85</v>
      </c>
    </row>
    <row r="1025" ht="15.75" customHeight="1" spans="1:25">
      <c r="A1025" s="234">
        <v>9517</v>
      </c>
      <c r="B1025" s="208" t="s">
        <v>1297</v>
      </c>
      <c r="C1025" s="207" t="s">
        <v>21</v>
      </c>
      <c r="D1025" s="209" t="s">
        <v>64</v>
      </c>
      <c r="F1025" s="235" t="s">
        <v>126</v>
      </c>
      <c r="G1025" s="236">
        <v>43602</v>
      </c>
      <c r="H1025" s="237">
        <v>43602</v>
      </c>
      <c r="L1025" s="244"/>
      <c r="M1025" s="245"/>
      <c r="N1025" s="244"/>
      <c r="P1025" s="246">
        <f t="shared" si="206"/>
        <v>0</v>
      </c>
      <c r="Q1025" s="246">
        <f t="shared" si="207"/>
        <v>0</v>
      </c>
      <c r="R1025" s="210">
        <v>229</v>
      </c>
      <c r="S1025" s="220">
        <f t="shared" si="208"/>
        <v>194</v>
      </c>
      <c r="T1025" s="113">
        <f t="shared" si="209"/>
        <v>0</v>
      </c>
      <c r="U1025" s="113">
        <f t="shared" si="210"/>
        <v>0</v>
      </c>
      <c r="V1025" s="113">
        <f t="shared" si="211"/>
        <v>0</v>
      </c>
      <c r="W1025" s="113">
        <f t="shared" si="212"/>
        <v>0</v>
      </c>
      <c r="X1025" s="118">
        <v>2019</v>
      </c>
      <c r="Y1025" s="18" t="s">
        <v>85</v>
      </c>
    </row>
    <row r="1026" ht="15.75" customHeight="1" spans="1:25">
      <c r="A1026" s="234">
        <v>9518</v>
      </c>
      <c r="B1026" s="208" t="s">
        <v>1298</v>
      </c>
      <c r="C1026" s="207" t="s">
        <v>21</v>
      </c>
      <c r="D1026" s="209" t="s">
        <v>64</v>
      </c>
      <c r="F1026" s="235" t="s">
        <v>126</v>
      </c>
      <c r="G1026" s="236">
        <v>43601</v>
      </c>
      <c r="H1026" s="237">
        <v>43601</v>
      </c>
      <c r="L1026" s="244"/>
      <c r="M1026" s="245"/>
      <c r="N1026" s="244"/>
      <c r="P1026" s="246">
        <f t="shared" si="206"/>
        <v>0</v>
      </c>
      <c r="Q1026" s="246">
        <f t="shared" si="207"/>
        <v>0</v>
      </c>
      <c r="R1026" s="210">
        <v>230</v>
      </c>
      <c r="S1026" s="220">
        <f t="shared" si="208"/>
        <v>195</v>
      </c>
      <c r="T1026" s="113">
        <f t="shared" si="209"/>
        <v>0</v>
      </c>
      <c r="U1026" s="113">
        <f t="shared" si="210"/>
        <v>0</v>
      </c>
      <c r="V1026" s="113">
        <f t="shared" si="211"/>
        <v>0</v>
      </c>
      <c r="W1026" s="113">
        <f t="shared" si="212"/>
        <v>0</v>
      </c>
      <c r="X1026" s="118">
        <v>2019</v>
      </c>
      <c r="Y1026" s="18" t="s">
        <v>85</v>
      </c>
    </row>
    <row r="1027" ht="15.75" customHeight="1" spans="1:25">
      <c r="A1027" s="234">
        <v>9519</v>
      </c>
      <c r="B1027" s="208" t="s">
        <v>1299</v>
      </c>
      <c r="C1027" s="207" t="s">
        <v>21</v>
      </c>
      <c r="D1027" s="209" t="s">
        <v>64</v>
      </c>
      <c r="F1027" s="235" t="s">
        <v>126</v>
      </c>
      <c r="G1027" s="236">
        <v>43617</v>
      </c>
      <c r="H1027" s="237">
        <v>43617</v>
      </c>
      <c r="L1027" s="244"/>
      <c r="M1027" s="245"/>
      <c r="N1027" s="244"/>
      <c r="P1027" s="246">
        <f t="shared" ref="P1027:P1090" si="213">IFERROR(L1027/O1027-1,0)</f>
        <v>0</v>
      </c>
      <c r="Q1027" s="246">
        <f t="shared" ref="Q1027:Q1090" si="214">IFERROR(N1027/O1027-1,0)</f>
        <v>0</v>
      </c>
      <c r="R1027" s="210">
        <v>214</v>
      </c>
      <c r="S1027" s="220">
        <f t="shared" ref="S1027:S1090" si="215">MIN(R1027-35,365-35)</f>
        <v>179</v>
      </c>
      <c r="T1027" s="113">
        <f t="shared" ref="T1027:T1090" si="216">IFERROR(I1027/365,0)</f>
        <v>0</v>
      </c>
      <c r="U1027" s="113">
        <f t="shared" ref="U1027:U1090" si="217">IFERROR(K1027/365,0)</f>
        <v>0</v>
      </c>
      <c r="V1027" s="113">
        <f t="shared" ref="V1027:V1090" si="218">L1027/S1027</f>
        <v>0</v>
      </c>
      <c r="W1027" s="113">
        <f t="shared" ref="W1027:W1090" si="219">N1027/S1027</f>
        <v>0</v>
      </c>
      <c r="X1027" s="118">
        <v>2019</v>
      </c>
      <c r="Y1027" s="18" t="s">
        <v>85</v>
      </c>
    </row>
    <row r="1028" ht="15.75" customHeight="1" spans="1:25">
      <c r="A1028" s="234">
        <v>9520</v>
      </c>
      <c r="B1028" s="208" t="s">
        <v>1300</v>
      </c>
      <c r="C1028" s="207" t="s">
        <v>31</v>
      </c>
      <c r="D1028" s="209" t="s">
        <v>64</v>
      </c>
      <c r="F1028" s="235" t="s">
        <v>65</v>
      </c>
      <c r="G1028" s="236">
        <v>43540</v>
      </c>
      <c r="H1028" s="237">
        <v>43540</v>
      </c>
      <c r="L1028" s="244"/>
      <c r="M1028" s="245"/>
      <c r="N1028" s="244"/>
      <c r="P1028" s="246">
        <f t="shared" si="213"/>
        <v>0</v>
      </c>
      <c r="Q1028" s="246">
        <f t="shared" si="214"/>
        <v>0</v>
      </c>
      <c r="R1028" s="210">
        <v>291</v>
      </c>
      <c r="S1028" s="220">
        <f t="shared" si="215"/>
        <v>256</v>
      </c>
      <c r="T1028" s="113">
        <f t="shared" si="216"/>
        <v>0</v>
      </c>
      <c r="U1028" s="113">
        <f t="shared" si="217"/>
        <v>0</v>
      </c>
      <c r="V1028" s="113">
        <f t="shared" si="218"/>
        <v>0</v>
      </c>
      <c r="W1028" s="113">
        <f t="shared" si="219"/>
        <v>0</v>
      </c>
      <c r="X1028" s="118">
        <v>2019</v>
      </c>
      <c r="Y1028" s="18" t="s">
        <v>85</v>
      </c>
    </row>
    <row r="1029" ht="15.75" customHeight="1" spans="1:25">
      <c r="A1029" s="234">
        <v>9522</v>
      </c>
      <c r="B1029" s="208" t="s">
        <v>1301</v>
      </c>
      <c r="C1029" s="207" t="s">
        <v>25</v>
      </c>
      <c r="D1029" s="209" t="s">
        <v>64</v>
      </c>
      <c r="F1029" s="235" t="s">
        <v>204</v>
      </c>
      <c r="G1029" s="236">
        <v>43519</v>
      </c>
      <c r="H1029" s="237">
        <v>43519</v>
      </c>
      <c r="L1029" s="244"/>
      <c r="M1029" s="245"/>
      <c r="N1029" s="244"/>
      <c r="P1029" s="246">
        <f t="shared" si="213"/>
        <v>0</v>
      </c>
      <c r="Q1029" s="246">
        <f t="shared" si="214"/>
        <v>0</v>
      </c>
      <c r="R1029" s="210">
        <v>312</v>
      </c>
      <c r="S1029" s="220">
        <f t="shared" si="215"/>
        <v>277</v>
      </c>
      <c r="T1029" s="113">
        <f t="shared" si="216"/>
        <v>0</v>
      </c>
      <c r="U1029" s="113">
        <f t="shared" si="217"/>
        <v>0</v>
      </c>
      <c r="V1029" s="113">
        <f t="shared" si="218"/>
        <v>0</v>
      </c>
      <c r="W1029" s="113">
        <f t="shared" si="219"/>
        <v>0</v>
      </c>
      <c r="X1029" s="118">
        <v>2019</v>
      </c>
      <c r="Y1029" s="18" t="s">
        <v>85</v>
      </c>
    </row>
    <row r="1030" ht="15.75" customHeight="1" spans="1:25">
      <c r="A1030" s="234">
        <v>9525</v>
      </c>
      <c r="B1030" s="208" t="s">
        <v>1302</v>
      </c>
      <c r="C1030" s="207" t="s">
        <v>29</v>
      </c>
      <c r="D1030" s="209" t="s">
        <v>64</v>
      </c>
      <c r="F1030" s="235" t="s">
        <v>65</v>
      </c>
      <c r="G1030" s="236">
        <v>43519</v>
      </c>
      <c r="H1030" s="237">
        <v>43519</v>
      </c>
      <c r="L1030" s="244"/>
      <c r="M1030" s="245"/>
      <c r="N1030" s="244"/>
      <c r="P1030" s="246">
        <f t="shared" si="213"/>
        <v>0</v>
      </c>
      <c r="Q1030" s="246">
        <f t="shared" si="214"/>
        <v>0</v>
      </c>
      <c r="R1030" s="210">
        <v>312</v>
      </c>
      <c r="S1030" s="220">
        <f t="shared" si="215"/>
        <v>277</v>
      </c>
      <c r="T1030" s="113">
        <f t="shared" si="216"/>
        <v>0</v>
      </c>
      <c r="U1030" s="113">
        <f t="shared" si="217"/>
        <v>0</v>
      </c>
      <c r="V1030" s="113">
        <f t="shared" si="218"/>
        <v>0</v>
      </c>
      <c r="W1030" s="113">
        <f t="shared" si="219"/>
        <v>0</v>
      </c>
      <c r="X1030" s="118">
        <v>2019</v>
      </c>
      <c r="Y1030" s="18" t="s">
        <v>85</v>
      </c>
    </row>
    <row r="1031" ht="15.75" customHeight="1" spans="1:25">
      <c r="A1031" s="234">
        <v>9526</v>
      </c>
      <c r="B1031" s="208" t="s">
        <v>1303</v>
      </c>
      <c r="C1031" s="207" t="s">
        <v>23</v>
      </c>
      <c r="D1031" s="209" t="s">
        <v>488</v>
      </c>
      <c r="E1031" s="210" t="s">
        <v>1197</v>
      </c>
      <c r="F1031" s="235" t="s">
        <v>163</v>
      </c>
      <c r="G1031" s="284">
        <v>38733</v>
      </c>
      <c r="H1031" s="237">
        <v>43553</v>
      </c>
      <c r="L1031" s="244"/>
      <c r="M1031" s="245"/>
      <c r="N1031" s="244"/>
      <c r="P1031" s="246">
        <f t="shared" si="213"/>
        <v>0</v>
      </c>
      <c r="Q1031" s="246">
        <f t="shared" si="214"/>
        <v>0</v>
      </c>
      <c r="R1031" s="210">
        <v>278</v>
      </c>
      <c r="S1031" s="220">
        <f t="shared" si="215"/>
        <v>243</v>
      </c>
      <c r="T1031" s="113">
        <f t="shared" si="216"/>
        <v>0</v>
      </c>
      <c r="U1031" s="113">
        <f t="shared" si="217"/>
        <v>0</v>
      </c>
      <c r="V1031" s="113">
        <f t="shared" si="218"/>
        <v>0</v>
      </c>
      <c r="W1031" s="113">
        <f t="shared" si="219"/>
        <v>0</v>
      </c>
      <c r="X1031" s="118">
        <v>2006</v>
      </c>
      <c r="Y1031" s="18" t="s">
        <v>66</v>
      </c>
    </row>
    <row r="1032" ht="15.75" customHeight="1" spans="1:25">
      <c r="A1032" s="234">
        <v>9527</v>
      </c>
      <c r="B1032" s="208" t="s">
        <v>1304</v>
      </c>
      <c r="C1032" s="207" t="s">
        <v>23</v>
      </c>
      <c r="D1032" s="209" t="s">
        <v>488</v>
      </c>
      <c r="E1032" s="210" t="s">
        <v>1197</v>
      </c>
      <c r="F1032" s="235" t="s">
        <v>163</v>
      </c>
      <c r="G1032" s="284">
        <v>42269</v>
      </c>
      <c r="H1032" s="237">
        <v>43553</v>
      </c>
      <c r="L1032" s="244"/>
      <c r="M1032" s="245"/>
      <c r="N1032" s="244"/>
      <c r="P1032" s="246">
        <f t="shared" si="213"/>
        <v>0</v>
      </c>
      <c r="Q1032" s="246">
        <f t="shared" si="214"/>
        <v>0</v>
      </c>
      <c r="R1032" s="210">
        <v>278</v>
      </c>
      <c r="S1032" s="220">
        <f t="shared" si="215"/>
        <v>243</v>
      </c>
      <c r="T1032" s="113">
        <f t="shared" si="216"/>
        <v>0</v>
      </c>
      <c r="U1032" s="113">
        <f t="shared" si="217"/>
        <v>0</v>
      </c>
      <c r="V1032" s="113">
        <f t="shared" si="218"/>
        <v>0</v>
      </c>
      <c r="W1032" s="113">
        <f t="shared" si="219"/>
        <v>0</v>
      </c>
      <c r="X1032" s="118">
        <v>2015</v>
      </c>
      <c r="Y1032" s="18" t="s">
        <v>66</v>
      </c>
    </row>
    <row r="1033" ht="15.75" customHeight="1" spans="1:25">
      <c r="A1033" s="234">
        <v>9528</v>
      </c>
      <c r="B1033" s="208" t="s">
        <v>1305</v>
      </c>
      <c r="C1033" s="207" t="s">
        <v>23</v>
      </c>
      <c r="D1033" s="209" t="s">
        <v>488</v>
      </c>
      <c r="E1033" s="210" t="s">
        <v>1197</v>
      </c>
      <c r="F1033" s="235" t="s">
        <v>163</v>
      </c>
      <c r="G1033" s="284">
        <v>39454</v>
      </c>
      <c r="H1033" s="237">
        <v>43553</v>
      </c>
      <c r="L1033" s="244"/>
      <c r="M1033" s="245"/>
      <c r="N1033" s="244"/>
      <c r="P1033" s="246">
        <f t="shared" si="213"/>
        <v>0</v>
      </c>
      <c r="Q1033" s="246">
        <f t="shared" si="214"/>
        <v>0</v>
      </c>
      <c r="R1033" s="210">
        <v>278</v>
      </c>
      <c r="S1033" s="220">
        <f t="shared" si="215"/>
        <v>243</v>
      </c>
      <c r="T1033" s="113">
        <f t="shared" si="216"/>
        <v>0</v>
      </c>
      <c r="U1033" s="113">
        <f t="shared" si="217"/>
        <v>0</v>
      </c>
      <c r="V1033" s="113">
        <f t="shared" si="218"/>
        <v>0</v>
      </c>
      <c r="W1033" s="113">
        <f t="shared" si="219"/>
        <v>0</v>
      </c>
      <c r="X1033" s="118">
        <v>2008</v>
      </c>
      <c r="Y1033" s="18" t="s">
        <v>66</v>
      </c>
    </row>
    <row r="1034" ht="15.75" customHeight="1" spans="1:25">
      <c r="A1034" s="234">
        <v>9529</v>
      </c>
      <c r="B1034" s="208" t="s">
        <v>1306</v>
      </c>
      <c r="C1034" s="207" t="s">
        <v>23</v>
      </c>
      <c r="D1034" s="209" t="s">
        <v>488</v>
      </c>
      <c r="E1034" s="210" t="s">
        <v>1197</v>
      </c>
      <c r="F1034" s="235" t="s">
        <v>163</v>
      </c>
      <c r="G1034" s="284">
        <v>38100</v>
      </c>
      <c r="H1034" s="237">
        <v>43553</v>
      </c>
      <c r="L1034" s="244"/>
      <c r="M1034" s="245"/>
      <c r="N1034" s="244"/>
      <c r="P1034" s="246">
        <f t="shared" si="213"/>
        <v>0</v>
      </c>
      <c r="Q1034" s="246">
        <f t="shared" si="214"/>
        <v>0</v>
      </c>
      <c r="R1034" s="210">
        <v>278</v>
      </c>
      <c r="S1034" s="220">
        <f t="shared" si="215"/>
        <v>243</v>
      </c>
      <c r="T1034" s="113">
        <f t="shared" si="216"/>
        <v>0</v>
      </c>
      <c r="U1034" s="113">
        <f t="shared" si="217"/>
        <v>0</v>
      </c>
      <c r="V1034" s="113">
        <f t="shared" si="218"/>
        <v>0</v>
      </c>
      <c r="W1034" s="113">
        <f t="shared" si="219"/>
        <v>0</v>
      </c>
      <c r="X1034" s="118">
        <v>2004</v>
      </c>
      <c r="Y1034" s="18" t="s">
        <v>66</v>
      </c>
    </row>
    <row r="1035" ht="15.75" customHeight="1" spans="1:25">
      <c r="A1035" s="234">
        <v>9530</v>
      </c>
      <c r="B1035" s="208" t="s">
        <v>1307</v>
      </c>
      <c r="C1035" s="207" t="s">
        <v>23</v>
      </c>
      <c r="D1035" s="209" t="s">
        <v>488</v>
      </c>
      <c r="E1035" s="210" t="s">
        <v>1197</v>
      </c>
      <c r="F1035" s="235" t="s">
        <v>163</v>
      </c>
      <c r="G1035" s="284">
        <v>38103</v>
      </c>
      <c r="H1035" s="237">
        <v>43553</v>
      </c>
      <c r="L1035" s="244"/>
      <c r="M1035" s="245"/>
      <c r="N1035" s="244"/>
      <c r="P1035" s="246">
        <f t="shared" si="213"/>
        <v>0</v>
      </c>
      <c r="Q1035" s="246">
        <f t="shared" si="214"/>
        <v>0</v>
      </c>
      <c r="R1035" s="210">
        <v>278</v>
      </c>
      <c r="S1035" s="220">
        <f t="shared" si="215"/>
        <v>243</v>
      </c>
      <c r="T1035" s="113">
        <f t="shared" si="216"/>
        <v>0</v>
      </c>
      <c r="U1035" s="113">
        <f t="shared" si="217"/>
        <v>0</v>
      </c>
      <c r="V1035" s="113">
        <f t="shared" si="218"/>
        <v>0</v>
      </c>
      <c r="W1035" s="113">
        <f t="shared" si="219"/>
        <v>0</v>
      </c>
      <c r="X1035" s="118">
        <v>2004</v>
      </c>
      <c r="Y1035" s="18" t="s">
        <v>66</v>
      </c>
    </row>
    <row r="1036" ht="15.75" customHeight="1" spans="1:25">
      <c r="A1036" s="234">
        <v>9536</v>
      </c>
      <c r="B1036" s="208" t="s">
        <v>1308</v>
      </c>
      <c r="C1036" s="207" t="s">
        <v>34</v>
      </c>
      <c r="D1036" s="209" t="s">
        <v>488</v>
      </c>
      <c r="E1036" s="210" t="s">
        <v>30</v>
      </c>
      <c r="F1036" s="235" t="s">
        <v>279</v>
      </c>
      <c r="G1036" s="283">
        <v>43519</v>
      </c>
      <c r="H1036" s="237">
        <v>43706</v>
      </c>
      <c r="P1036" s="246">
        <f t="shared" si="213"/>
        <v>0</v>
      </c>
      <c r="Q1036" s="246">
        <f t="shared" si="214"/>
        <v>0</v>
      </c>
      <c r="R1036" s="210">
        <v>125</v>
      </c>
      <c r="S1036" s="220">
        <f t="shared" si="215"/>
        <v>90</v>
      </c>
      <c r="T1036" s="113">
        <f t="shared" si="216"/>
        <v>0</v>
      </c>
      <c r="U1036" s="113">
        <f t="shared" si="217"/>
        <v>0</v>
      </c>
      <c r="V1036" s="113">
        <f t="shared" si="218"/>
        <v>0</v>
      </c>
      <c r="W1036" s="113">
        <f t="shared" si="219"/>
        <v>0</v>
      </c>
      <c r="X1036" s="118">
        <v>2019</v>
      </c>
      <c r="Y1036" s="18" t="s">
        <v>85</v>
      </c>
    </row>
    <row r="1037" ht="15.75" customHeight="1" spans="1:25">
      <c r="A1037" s="234">
        <v>9537</v>
      </c>
      <c r="B1037" s="208" t="s">
        <v>1309</v>
      </c>
      <c r="C1037" s="207" t="s">
        <v>34</v>
      </c>
      <c r="D1037" s="209" t="s">
        <v>488</v>
      </c>
      <c r="E1037" s="210" t="s">
        <v>30</v>
      </c>
      <c r="F1037" s="235" t="s">
        <v>279</v>
      </c>
      <c r="G1037" s="283">
        <v>43519</v>
      </c>
      <c r="H1037" s="237">
        <v>43706</v>
      </c>
      <c r="P1037" s="246">
        <f t="shared" si="213"/>
        <v>0</v>
      </c>
      <c r="Q1037" s="246">
        <f t="shared" si="214"/>
        <v>0</v>
      </c>
      <c r="R1037" s="210">
        <v>125</v>
      </c>
      <c r="S1037" s="220">
        <f t="shared" si="215"/>
        <v>90</v>
      </c>
      <c r="T1037" s="113">
        <f t="shared" si="216"/>
        <v>0</v>
      </c>
      <c r="U1037" s="113">
        <f t="shared" si="217"/>
        <v>0</v>
      </c>
      <c r="V1037" s="113">
        <f t="shared" si="218"/>
        <v>0</v>
      </c>
      <c r="W1037" s="113">
        <f t="shared" si="219"/>
        <v>0</v>
      </c>
      <c r="X1037" s="118">
        <v>2019</v>
      </c>
      <c r="Y1037" s="18" t="s">
        <v>85</v>
      </c>
    </row>
    <row r="1038" ht="15.75" customHeight="1" spans="1:25">
      <c r="A1038" s="234">
        <v>9540</v>
      </c>
      <c r="B1038" s="208" t="s">
        <v>1310</v>
      </c>
      <c r="C1038" s="207" t="s">
        <v>34</v>
      </c>
      <c r="D1038" s="209" t="s">
        <v>488</v>
      </c>
      <c r="E1038" s="210" t="s">
        <v>30</v>
      </c>
      <c r="F1038" s="235" t="s">
        <v>279</v>
      </c>
      <c r="G1038" s="283">
        <v>43519</v>
      </c>
      <c r="H1038" s="237">
        <v>43706</v>
      </c>
      <c r="P1038" s="246">
        <f t="shared" si="213"/>
        <v>0</v>
      </c>
      <c r="Q1038" s="246">
        <f t="shared" si="214"/>
        <v>0</v>
      </c>
      <c r="R1038" s="210">
        <v>125</v>
      </c>
      <c r="S1038" s="220">
        <f t="shared" si="215"/>
        <v>90</v>
      </c>
      <c r="T1038" s="113">
        <f t="shared" si="216"/>
        <v>0</v>
      </c>
      <c r="U1038" s="113">
        <f t="shared" si="217"/>
        <v>0</v>
      </c>
      <c r="V1038" s="113">
        <f t="shared" si="218"/>
        <v>0</v>
      </c>
      <c r="W1038" s="113">
        <f t="shared" si="219"/>
        <v>0</v>
      </c>
      <c r="X1038" s="118">
        <v>2019</v>
      </c>
      <c r="Y1038" s="18" t="s">
        <v>85</v>
      </c>
    </row>
    <row r="1039" ht="15.75" customHeight="1" spans="1:25">
      <c r="A1039" s="234">
        <v>9541</v>
      </c>
      <c r="B1039" s="208" t="s">
        <v>1311</v>
      </c>
      <c r="C1039" s="207" t="s">
        <v>25</v>
      </c>
      <c r="D1039" s="209" t="s">
        <v>64</v>
      </c>
      <c r="F1039" s="235" t="s">
        <v>65</v>
      </c>
      <c r="G1039" s="236">
        <v>43519</v>
      </c>
      <c r="H1039" s="237">
        <v>43519</v>
      </c>
      <c r="L1039" s="244"/>
      <c r="M1039" s="245"/>
      <c r="N1039" s="244"/>
      <c r="P1039" s="246">
        <f t="shared" si="213"/>
        <v>0</v>
      </c>
      <c r="Q1039" s="246">
        <f t="shared" si="214"/>
        <v>0</v>
      </c>
      <c r="R1039" s="210">
        <v>312</v>
      </c>
      <c r="S1039" s="220">
        <f t="shared" si="215"/>
        <v>277</v>
      </c>
      <c r="T1039" s="113">
        <f t="shared" si="216"/>
        <v>0</v>
      </c>
      <c r="U1039" s="113">
        <f t="shared" si="217"/>
        <v>0</v>
      </c>
      <c r="V1039" s="113">
        <f t="shared" si="218"/>
        <v>0</v>
      </c>
      <c r="W1039" s="113">
        <f t="shared" si="219"/>
        <v>0</v>
      </c>
      <c r="X1039" s="118">
        <v>2019</v>
      </c>
      <c r="Y1039" s="18" t="s">
        <v>85</v>
      </c>
    </row>
    <row r="1040" ht="15.75" customHeight="1" spans="1:25">
      <c r="A1040" s="234">
        <v>9644</v>
      </c>
      <c r="B1040" s="208" t="s">
        <v>1312</v>
      </c>
      <c r="C1040" s="207" t="s">
        <v>17</v>
      </c>
      <c r="D1040" s="209" t="s">
        <v>64</v>
      </c>
      <c r="F1040" s="235" t="s">
        <v>65</v>
      </c>
      <c r="G1040" s="236">
        <v>43554</v>
      </c>
      <c r="H1040" s="237">
        <v>43554</v>
      </c>
      <c r="L1040" s="244"/>
      <c r="M1040" s="245"/>
      <c r="N1040" s="244"/>
      <c r="P1040" s="246">
        <f t="shared" si="213"/>
        <v>0</v>
      </c>
      <c r="Q1040" s="246">
        <f t="shared" si="214"/>
        <v>0</v>
      </c>
      <c r="R1040" s="210">
        <v>277</v>
      </c>
      <c r="S1040" s="220">
        <f t="shared" si="215"/>
        <v>242</v>
      </c>
      <c r="T1040" s="113">
        <f t="shared" si="216"/>
        <v>0</v>
      </c>
      <c r="U1040" s="113">
        <f t="shared" si="217"/>
        <v>0</v>
      </c>
      <c r="V1040" s="113">
        <f t="shared" si="218"/>
        <v>0</v>
      </c>
      <c r="W1040" s="113">
        <f t="shared" si="219"/>
        <v>0</v>
      </c>
      <c r="X1040" s="118">
        <v>2019</v>
      </c>
      <c r="Y1040" s="18" t="s">
        <v>85</v>
      </c>
    </row>
    <row r="1041" ht="15.75" customHeight="1" spans="1:25">
      <c r="A1041" s="234">
        <v>9645</v>
      </c>
      <c r="B1041" s="208" t="s">
        <v>1313</v>
      </c>
      <c r="C1041" s="207" t="s">
        <v>17</v>
      </c>
      <c r="D1041" s="209" t="s">
        <v>64</v>
      </c>
      <c r="F1041" s="235" t="s">
        <v>65</v>
      </c>
      <c r="G1041" s="236">
        <v>43554</v>
      </c>
      <c r="H1041" s="237">
        <v>43554</v>
      </c>
      <c r="L1041" s="244"/>
      <c r="M1041" s="245"/>
      <c r="N1041" s="244"/>
      <c r="P1041" s="246">
        <f t="shared" si="213"/>
        <v>0</v>
      </c>
      <c r="Q1041" s="246">
        <f t="shared" si="214"/>
        <v>0</v>
      </c>
      <c r="R1041" s="210">
        <v>277</v>
      </c>
      <c r="S1041" s="220">
        <f t="shared" si="215"/>
        <v>242</v>
      </c>
      <c r="T1041" s="113">
        <f t="shared" si="216"/>
        <v>0</v>
      </c>
      <c r="U1041" s="113">
        <f t="shared" si="217"/>
        <v>0</v>
      </c>
      <c r="V1041" s="113">
        <f t="shared" si="218"/>
        <v>0</v>
      </c>
      <c r="W1041" s="113">
        <f t="shared" si="219"/>
        <v>0</v>
      </c>
      <c r="X1041" s="118">
        <v>2019</v>
      </c>
      <c r="Y1041" s="18" t="s">
        <v>85</v>
      </c>
    </row>
    <row r="1042" ht="15.75" customHeight="1" spans="1:25">
      <c r="A1042" s="234">
        <v>9646</v>
      </c>
      <c r="B1042" s="208" t="s">
        <v>1314</v>
      </c>
      <c r="C1042" s="207" t="s">
        <v>17</v>
      </c>
      <c r="D1042" s="209" t="s">
        <v>64</v>
      </c>
      <c r="F1042" s="235" t="s">
        <v>65</v>
      </c>
      <c r="G1042" s="236">
        <v>43554</v>
      </c>
      <c r="H1042" s="237">
        <v>43554</v>
      </c>
      <c r="L1042" s="244"/>
      <c r="M1042" s="245"/>
      <c r="N1042" s="244"/>
      <c r="P1042" s="246">
        <f t="shared" si="213"/>
        <v>0</v>
      </c>
      <c r="Q1042" s="246">
        <f t="shared" si="214"/>
        <v>0</v>
      </c>
      <c r="R1042" s="210">
        <v>277</v>
      </c>
      <c r="S1042" s="220">
        <f t="shared" si="215"/>
        <v>242</v>
      </c>
      <c r="T1042" s="113">
        <f t="shared" si="216"/>
        <v>0</v>
      </c>
      <c r="U1042" s="113">
        <f t="shared" si="217"/>
        <v>0</v>
      </c>
      <c r="V1042" s="113">
        <f t="shared" si="218"/>
        <v>0</v>
      </c>
      <c r="W1042" s="113">
        <f t="shared" si="219"/>
        <v>0</v>
      </c>
      <c r="X1042" s="118">
        <v>2019</v>
      </c>
      <c r="Y1042" s="18" t="s">
        <v>85</v>
      </c>
    </row>
    <row r="1043" ht="15.75" customHeight="1" spans="1:25">
      <c r="A1043" s="234">
        <v>9647</v>
      </c>
      <c r="B1043" s="208" t="s">
        <v>1315</v>
      </c>
      <c r="C1043" s="207" t="s">
        <v>17</v>
      </c>
      <c r="D1043" s="209" t="s">
        <v>64</v>
      </c>
      <c r="F1043" s="235" t="s">
        <v>65</v>
      </c>
      <c r="G1043" s="236">
        <v>43596</v>
      </c>
      <c r="H1043" s="237">
        <v>43596</v>
      </c>
      <c r="L1043" s="244"/>
      <c r="M1043" s="245"/>
      <c r="N1043" s="244"/>
      <c r="P1043" s="246">
        <f t="shared" si="213"/>
        <v>0</v>
      </c>
      <c r="Q1043" s="246">
        <f t="shared" si="214"/>
        <v>0</v>
      </c>
      <c r="R1043" s="210">
        <v>235</v>
      </c>
      <c r="S1043" s="220">
        <f t="shared" si="215"/>
        <v>200</v>
      </c>
      <c r="T1043" s="113">
        <f t="shared" si="216"/>
        <v>0</v>
      </c>
      <c r="U1043" s="113">
        <f t="shared" si="217"/>
        <v>0</v>
      </c>
      <c r="V1043" s="113">
        <f t="shared" si="218"/>
        <v>0</v>
      </c>
      <c r="W1043" s="113">
        <f t="shared" si="219"/>
        <v>0</v>
      </c>
      <c r="X1043" s="118">
        <v>2019</v>
      </c>
      <c r="Y1043" s="18" t="s">
        <v>85</v>
      </c>
    </row>
    <row r="1044" ht="15.75" customHeight="1" spans="1:25">
      <c r="A1044" s="234">
        <v>9648</v>
      </c>
      <c r="B1044" s="208" t="s">
        <v>1316</v>
      </c>
      <c r="C1044" s="207" t="s">
        <v>17</v>
      </c>
      <c r="D1044" s="209" t="s">
        <v>64</v>
      </c>
      <c r="F1044" s="235" t="s">
        <v>65</v>
      </c>
      <c r="G1044" s="236">
        <v>43576</v>
      </c>
      <c r="H1044" s="237">
        <v>43576</v>
      </c>
      <c r="L1044" s="244"/>
      <c r="M1044" s="245"/>
      <c r="N1044" s="244"/>
      <c r="P1044" s="246">
        <f t="shared" si="213"/>
        <v>0</v>
      </c>
      <c r="Q1044" s="246">
        <f t="shared" si="214"/>
        <v>0</v>
      </c>
      <c r="R1044" s="210">
        <v>255</v>
      </c>
      <c r="S1044" s="220">
        <f t="shared" si="215"/>
        <v>220</v>
      </c>
      <c r="T1044" s="113">
        <f t="shared" si="216"/>
        <v>0</v>
      </c>
      <c r="U1044" s="113">
        <f t="shared" si="217"/>
        <v>0</v>
      </c>
      <c r="V1044" s="113">
        <f t="shared" si="218"/>
        <v>0</v>
      </c>
      <c r="W1044" s="113">
        <f t="shared" si="219"/>
        <v>0</v>
      </c>
      <c r="X1044" s="118">
        <v>2019</v>
      </c>
      <c r="Y1044" s="18" t="s">
        <v>85</v>
      </c>
    </row>
    <row r="1045" ht="15.75" customHeight="1" spans="1:25">
      <c r="A1045" s="234">
        <v>9649</v>
      </c>
      <c r="B1045" s="208" t="s">
        <v>1317</v>
      </c>
      <c r="C1045" s="207" t="s">
        <v>17</v>
      </c>
      <c r="D1045" s="209" t="s">
        <v>64</v>
      </c>
      <c r="F1045" s="235" t="s">
        <v>65</v>
      </c>
      <c r="G1045" s="236">
        <v>43610</v>
      </c>
      <c r="H1045" s="237">
        <v>43610</v>
      </c>
      <c r="L1045" s="244"/>
      <c r="M1045" s="245"/>
      <c r="N1045" s="244"/>
      <c r="P1045" s="246">
        <f t="shared" si="213"/>
        <v>0</v>
      </c>
      <c r="Q1045" s="246">
        <f t="shared" si="214"/>
        <v>0</v>
      </c>
      <c r="R1045" s="210">
        <v>221</v>
      </c>
      <c r="S1045" s="220">
        <f t="shared" si="215"/>
        <v>186</v>
      </c>
      <c r="T1045" s="113">
        <f t="shared" si="216"/>
        <v>0</v>
      </c>
      <c r="U1045" s="113">
        <f t="shared" si="217"/>
        <v>0</v>
      </c>
      <c r="V1045" s="113">
        <f t="shared" si="218"/>
        <v>0</v>
      </c>
      <c r="W1045" s="113">
        <f t="shared" si="219"/>
        <v>0</v>
      </c>
      <c r="X1045" s="118">
        <v>2019</v>
      </c>
      <c r="Y1045" s="18" t="s">
        <v>85</v>
      </c>
    </row>
    <row r="1046" ht="15.75" customHeight="1" spans="1:25">
      <c r="A1046" s="234">
        <v>9650</v>
      </c>
      <c r="B1046" s="208" t="s">
        <v>1318</v>
      </c>
      <c r="C1046" s="207" t="s">
        <v>17</v>
      </c>
      <c r="D1046" s="209" t="s">
        <v>64</v>
      </c>
      <c r="F1046" s="235" t="s">
        <v>65</v>
      </c>
      <c r="G1046" s="236">
        <v>43554</v>
      </c>
      <c r="H1046" s="237">
        <v>43554</v>
      </c>
      <c r="L1046" s="244"/>
      <c r="M1046" s="245"/>
      <c r="N1046" s="244"/>
      <c r="P1046" s="246">
        <f t="shared" si="213"/>
        <v>0</v>
      </c>
      <c r="Q1046" s="246">
        <f t="shared" si="214"/>
        <v>0</v>
      </c>
      <c r="R1046" s="210">
        <v>277</v>
      </c>
      <c r="S1046" s="220">
        <f t="shared" si="215"/>
        <v>242</v>
      </c>
      <c r="T1046" s="113">
        <f t="shared" si="216"/>
        <v>0</v>
      </c>
      <c r="U1046" s="113">
        <f t="shared" si="217"/>
        <v>0</v>
      </c>
      <c r="V1046" s="113">
        <f t="shared" si="218"/>
        <v>0</v>
      </c>
      <c r="W1046" s="113">
        <f t="shared" si="219"/>
        <v>0</v>
      </c>
      <c r="X1046" s="118">
        <v>2019</v>
      </c>
      <c r="Y1046" s="18" t="s">
        <v>85</v>
      </c>
    </row>
    <row r="1047" ht="15.75" customHeight="1" spans="1:25">
      <c r="A1047" s="234">
        <v>9651</v>
      </c>
      <c r="B1047" s="208" t="s">
        <v>1319</v>
      </c>
      <c r="C1047" s="207" t="s">
        <v>17</v>
      </c>
      <c r="D1047" s="209" t="s">
        <v>64</v>
      </c>
      <c r="F1047" s="235" t="s">
        <v>65</v>
      </c>
      <c r="G1047" s="236">
        <v>43554</v>
      </c>
      <c r="H1047" s="237">
        <v>43554</v>
      </c>
      <c r="L1047" s="244"/>
      <c r="M1047" s="245"/>
      <c r="N1047" s="244"/>
      <c r="P1047" s="246">
        <f t="shared" si="213"/>
        <v>0</v>
      </c>
      <c r="Q1047" s="246">
        <f t="shared" si="214"/>
        <v>0</v>
      </c>
      <c r="R1047" s="210">
        <v>277</v>
      </c>
      <c r="S1047" s="220">
        <f t="shared" si="215"/>
        <v>242</v>
      </c>
      <c r="T1047" s="113">
        <f t="shared" si="216"/>
        <v>0</v>
      </c>
      <c r="U1047" s="113">
        <f t="shared" si="217"/>
        <v>0</v>
      </c>
      <c r="V1047" s="113">
        <f t="shared" si="218"/>
        <v>0</v>
      </c>
      <c r="W1047" s="113">
        <f t="shared" si="219"/>
        <v>0</v>
      </c>
      <c r="X1047" s="118">
        <v>2019</v>
      </c>
      <c r="Y1047" s="18" t="s">
        <v>85</v>
      </c>
    </row>
    <row r="1048" ht="15.75" customHeight="1" spans="1:25">
      <c r="A1048" s="234">
        <v>9652</v>
      </c>
      <c r="B1048" s="208" t="s">
        <v>1320</v>
      </c>
      <c r="C1048" s="207" t="s">
        <v>31</v>
      </c>
      <c r="D1048" s="209" t="s">
        <v>380</v>
      </c>
      <c r="F1048" s="235" t="s">
        <v>254</v>
      </c>
      <c r="G1048" s="212">
        <v>43554</v>
      </c>
      <c r="H1048" s="237">
        <v>43554</v>
      </c>
      <c r="L1048" s="244"/>
      <c r="M1048" s="245"/>
      <c r="N1048" s="244"/>
      <c r="P1048" s="246">
        <f t="shared" si="213"/>
        <v>0</v>
      </c>
      <c r="Q1048" s="246">
        <f t="shared" si="214"/>
        <v>0</v>
      </c>
      <c r="R1048" s="210">
        <v>277</v>
      </c>
      <c r="S1048" s="220">
        <f t="shared" si="215"/>
        <v>242</v>
      </c>
      <c r="T1048" s="113">
        <f t="shared" si="216"/>
        <v>0</v>
      </c>
      <c r="U1048" s="113">
        <f t="shared" si="217"/>
        <v>0</v>
      </c>
      <c r="V1048" s="113">
        <f t="shared" si="218"/>
        <v>0</v>
      </c>
      <c r="W1048" s="113">
        <f t="shared" si="219"/>
        <v>0</v>
      </c>
      <c r="X1048" s="118">
        <v>2019</v>
      </c>
      <c r="Y1048" s="18" t="s">
        <v>85</v>
      </c>
    </row>
    <row r="1049" ht="15.75" customHeight="1" spans="1:25">
      <c r="A1049" s="234">
        <v>9653</v>
      </c>
      <c r="B1049" s="208" t="s">
        <v>1321</v>
      </c>
      <c r="C1049" s="207" t="s">
        <v>29</v>
      </c>
      <c r="D1049" s="209" t="s">
        <v>64</v>
      </c>
      <c r="F1049" s="235" t="s">
        <v>65</v>
      </c>
      <c r="G1049" s="236">
        <v>43524</v>
      </c>
      <c r="H1049" s="237">
        <v>43524</v>
      </c>
      <c r="L1049" s="244"/>
      <c r="M1049" s="245"/>
      <c r="N1049" s="244"/>
      <c r="P1049" s="246">
        <f t="shared" si="213"/>
        <v>0</v>
      </c>
      <c r="Q1049" s="246">
        <f t="shared" si="214"/>
        <v>0</v>
      </c>
      <c r="R1049" s="210">
        <v>307</v>
      </c>
      <c r="S1049" s="220">
        <f t="shared" si="215"/>
        <v>272</v>
      </c>
      <c r="T1049" s="113">
        <f t="shared" si="216"/>
        <v>0</v>
      </c>
      <c r="U1049" s="113">
        <f t="shared" si="217"/>
        <v>0</v>
      </c>
      <c r="V1049" s="113">
        <f t="shared" si="218"/>
        <v>0</v>
      </c>
      <c r="W1049" s="113">
        <f t="shared" si="219"/>
        <v>0</v>
      </c>
      <c r="X1049" s="118">
        <v>2019</v>
      </c>
      <c r="Y1049" s="18" t="s">
        <v>85</v>
      </c>
    </row>
    <row r="1050" ht="15.75" customHeight="1" spans="1:25">
      <c r="A1050" s="234">
        <v>9665</v>
      </c>
      <c r="B1050" s="208" t="s">
        <v>1322</v>
      </c>
      <c r="C1050" s="207" t="s">
        <v>25</v>
      </c>
      <c r="D1050" s="209" t="s">
        <v>64</v>
      </c>
      <c r="F1050" s="235" t="s">
        <v>65</v>
      </c>
      <c r="G1050" s="236">
        <v>43547</v>
      </c>
      <c r="H1050" s="237">
        <v>43547</v>
      </c>
      <c r="L1050" s="244"/>
      <c r="M1050" s="245"/>
      <c r="N1050" s="244"/>
      <c r="P1050" s="246">
        <f t="shared" si="213"/>
        <v>0</v>
      </c>
      <c r="Q1050" s="246">
        <f t="shared" si="214"/>
        <v>0</v>
      </c>
      <c r="R1050" s="210">
        <v>284</v>
      </c>
      <c r="S1050" s="220">
        <f t="shared" si="215"/>
        <v>249</v>
      </c>
      <c r="T1050" s="113">
        <f t="shared" si="216"/>
        <v>0</v>
      </c>
      <c r="U1050" s="113">
        <f t="shared" si="217"/>
        <v>0</v>
      </c>
      <c r="V1050" s="113">
        <f t="shared" si="218"/>
        <v>0</v>
      </c>
      <c r="W1050" s="113">
        <f t="shared" si="219"/>
        <v>0</v>
      </c>
      <c r="X1050" s="118">
        <v>2019</v>
      </c>
      <c r="Y1050" s="18" t="s">
        <v>85</v>
      </c>
    </row>
    <row r="1051" ht="15.75" customHeight="1" spans="1:25">
      <c r="A1051" s="234">
        <v>9667</v>
      </c>
      <c r="B1051" s="208" t="s">
        <v>1323</v>
      </c>
      <c r="C1051" s="207" t="s">
        <v>29</v>
      </c>
      <c r="D1051" s="209" t="s">
        <v>64</v>
      </c>
      <c r="F1051" s="235" t="s">
        <v>65</v>
      </c>
      <c r="G1051" s="236">
        <v>43540</v>
      </c>
      <c r="H1051" s="237">
        <v>43540</v>
      </c>
      <c r="L1051" s="244"/>
      <c r="M1051" s="245"/>
      <c r="N1051" s="244"/>
      <c r="P1051" s="246">
        <f t="shared" si="213"/>
        <v>0</v>
      </c>
      <c r="Q1051" s="246">
        <f t="shared" si="214"/>
        <v>0</v>
      </c>
      <c r="R1051" s="210">
        <v>291</v>
      </c>
      <c r="S1051" s="220">
        <f t="shared" si="215"/>
        <v>256</v>
      </c>
      <c r="T1051" s="113">
        <f t="shared" si="216"/>
        <v>0</v>
      </c>
      <c r="U1051" s="113">
        <f t="shared" si="217"/>
        <v>0</v>
      </c>
      <c r="V1051" s="113">
        <f t="shared" si="218"/>
        <v>0</v>
      </c>
      <c r="W1051" s="113">
        <f t="shared" si="219"/>
        <v>0</v>
      </c>
      <c r="X1051" s="118">
        <v>2019</v>
      </c>
      <c r="Y1051" s="18" t="s">
        <v>85</v>
      </c>
    </row>
    <row r="1052" ht="15.75" customHeight="1" spans="1:25">
      <c r="A1052" s="234">
        <v>9675</v>
      </c>
      <c r="B1052" s="208" t="s">
        <v>1324</v>
      </c>
      <c r="C1052" s="207" t="s">
        <v>27</v>
      </c>
      <c r="D1052" s="209" t="s">
        <v>64</v>
      </c>
      <c r="F1052" s="235" t="s">
        <v>65</v>
      </c>
      <c r="G1052" s="236">
        <v>43568</v>
      </c>
      <c r="H1052" s="237">
        <v>43568</v>
      </c>
      <c r="L1052" s="244"/>
      <c r="M1052" s="245"/>
      <c r="N1052" s="244"/>
      <c r="P1052" s="246">
        <f t="shared" si="213"/>
        <v>0</v>
      </c>
      <c r="Q1052" s="246">
        <f t="shared" si="214"/>
        <v>0</v>
      </c>
      <c r="R1052" s="210">
        <v>263</v>
      </c>
      <c r="S1052" s="220">
        <f t="shared" si="215"/>
        <v>228</v>
      </c>
      <c r="T1052" s="113">
        <f t="shared" si="216"/>
        <v>0</v>
      </c>
      <c r="U1052" s="113">
        <f t="shared" si="217"/>
        <v>0</v>
      </c>
      <c r="V1052" s="113">
        <f t="shared" si="218"/>
        <v>0</v>
      </c>
      <c r="W1052" s="113">
        <f t="shared" si="219"/>
        <v>0</v>
      </c>
      <c r="X1052" s="118">
        <v>2019</v>
      </c>
      <c r="Y1052" s="18" t="s">
        <v>85</v>
      </c>
    </row>
    <row r="1053" ht="15.75" customHeight="1" spans="1:25">
      <c r="A1053" s="234">
        <v>9676</v>
      </c>
      <c r="B1053" s="208" t="s">
        <v>1325</v>
      </c>
      <c r="C1053" s="207" t="s">
        <v>21</v>
      </c>
      <c r="D1053" s="209" t="s">
        <v>64</v>
      </c>
      <c r="F1053" s="235" t="s">
        <v>126</v>
      </c>
      <c r="G1053" s="236">
        <v>43556</v>
      </c>
      <c r="H1053" s="237">
        <v>43556</v>
      </c>
      <c r="L1053" s="244"/>
      <c r="M1053" s="245"/>
      <c r="N1053" s="244"/>
      <c r="P1053" s="246">
        <f t="shared" si="213"/>
        <v>0</v>
      </c>
      <c r="Q1053" s="246">
        <f t="shared" si="214"/>
        <v>0</v>
      </c>
      <c r="R1053" s="210">
        <v>275</v>
      </c>
      <c r="S1053" s="220">
        <f t="shared" si="215"/>
        <v>240</v>
      </c>
      <c r="T1053" s="113">
        <f t="shared" si="216"/>
        <v>0</v>
      </c>
      <c r="U1053" s="113">
        <f t="shared" si="217"/>
        <v>0</v>
      </c>
      <c r="V1053" s="113">
        <f t="shared" si="218"/>
        <v>0</v>
      </c>
      <c r="W1053" s="113">
        <f t="shared" si="219"/>
        <v>0</v>
      </c>
      <c r="X1053" s="118">
        <v>2019</v>
      </c>
      <c r="Y1053" s="18" t="s">
        <v>85</v>
      </c>
    </row>
    <row r="1054" ht="15.75" customHeight="1" spans="1:25">
      <c r="A1054" s="234">
        <v>9677</v>
      </c>
      <c r="B1054" s="208" t="s">
        <v>1326</v>
      </c>
      <c r="C1054" s="207" t="s">
        <v>21</v>
      </c>
      <c r="D1054" s="209" t="s">
        <v>64</v>
      </c>
      <c r="F1054" s="235" t="s">
        <v>126</v>
      </c>
      <c r="G1054" s="236">
        <v>43594</v>
      </c>
      <c r="H1054" s="237">
        <v>43594</v>
      </c>
      <c r="L1054" s="244"/>
      <c r="M1054" s="245"/>
      <c r="N1054" s="244"/>
      <c r="P1054" s="246">
        <f t="shared" si="213"/>
        <v>0</v>
      </c>
      <c r="Q1054" s="246">
        <f t="shared" si="214"/>
        <v>0</v>
      </c>
      <c r="R1054" s="210">
        <v>237</v>
      </c>
      <c r="S1054" s="220">
        <f t="shared" si="215"/>
        <v>202</v>
      </c>
      <c r="T1054" s="113">
        <f t="shared" si="216"/>
        <v>0</v>
      </c>
      <c r="U1054" s="113">
        <f t="shared" si="217"/>
        <v>0</v>
      </c>
      <c r="V1054" s="113">
        <f t="shared" si="218"/>
        <v>0</v>
      </c>
      <c r="W1054" s="113">
        <f t="shared" si="219"/>
        <v>0</v>
      </c>
      <c r="X1054" s="118">
        <v>2019</v>
      </c>
      <c r="Y1054" s="18" t="s">
        <v>85</v>
      </c>
    </row>
    <row r="1055" ht="15.75" customHeight="1" spans="1:25">
      <c r="A1055" s="234">
        <v>9678</v>
      </c>
      <c r="B1055" s="208" t="s">
        <v>1327</v>
      </c>
      <c r="C1055" s="207" t="s">
        <v>21</v>
      </c>
      <c r="D1055" s="209" t="s">
        <v>64</v>
      </c>
      <c r="F1055" s="235" t="s">
        <v>126</v>
      </c>
      <c r="G1055" s="236">
        <v>43586</v>
      </c>
      <c r="H1055" s="237">
        <v>43586</v>
      </c>
      <c r="L1055" s="244"/>
      <c r="M1055" s="245"/>
      <c r="N1055" s="244"/>
      <c r="P1055" s="246">
        <f t="shared" si="213"/>
        <v>0</v>
      </c>
      <c r="Q1055" s="246">
        <f t="shared" si="214"/>
        <v>0</v>
      </c>
      <c r="R1055" s="210">
        <v>245</v>
      </c>
      <c r="S1055" s="220">
        <f t="shared" si="215"/>
        <v>210</v>
      </c>
      <c r="T1055" s="113">
        <f t="shared" si="216"/>
        <v>0</v>
      </c>
      <c r="U1055" s="113">
        <f t="shared" si="217"/>
        <v>0</v>
      </c>
      <c r="V1055" s="113">
        <f t="shared" si="218"/>
        <v>0</v>
      </c>
      <c r="W1055" s="113">
        <f t="shared" si="219"/>
        <v>0</v>
      </c>
      <c r="X1055" s="118">
        <v>2019</v>
      </c>
      <c r="Y1055" s="18" t="s">
        <v>85</v>
      </c>
    </row>
    <row r="1056" ht="15.75" customHeight="1" spans="1:25">
      <c r="A1056" s="234">
        <v>9679</v>
      </c>
      <c r="B1056" s="208" t="s">
        <v>1328</v>
      </c>
      <c r="C1056" s="207" t="s">
        <v>21</v>
      </c>
      <c r="D1056" s="209" t="s">
        <v>64</v>
      </c>
      <c r="F1056" s="235" t="s">
        <v>126</v>
      </c>
      <c r="G1056" s="236">
        <v>43586</v>
      </c>
      <c r="H1056" s="237">
        <v>43586</v>
      </c>
      <c r="L1056" s="244"/>
      <c r="M1056" s="245"/>
      <c r="N1056" s="244"/>
      <c r="P1056" s="246">
        <f t="shared" si="213"/>
        <v>0</v>
      </c>
      <c r="Q1056" s="246">
        <f t="shared" si="214"/>
        <v>0</v>
      </c>
      <c r="R1056" s="210">
        <v>245</v>
      </c>
      <c r="S1056" s="220">
        <f t="shared" si="215"/>
        <v>210</v>
      </c>
      <c r="T1056" s="113">
        <f t="shared" si="216"/>
        <v>0</v>
      </c>
      <c r="U1056" s="113">
        <f t="shared" si="217"/>
        <v>0</v>
      </c>
      <c r="V1056" s="113">
        <f t="shared" si="218"/>
        <v>0</v>
      </c>
      <c r="W1056" s="113">
        <f t="shared" si="219"/>
        <v>0</v>
      </c>
      <c r="X1056" s="118">
        <v>2019</v>
      </c>
      <c r="Y1056" s="18" t="s">
        <v>85</v>
      </c>
    </row>
    <row r="1057" ht="15.75" customHeight="1" spans="1:25">
      <c r="A1057" s="234">
        <v>9680</v>
      </c>
      <c r="B1057" s="208" t="s">
        <v>1329</v>
      </c>
      <c r="C1057" s="207" t="s">
        <v>21</v>
      </c>
      <c r="D1057" s="209" t="s">
        <v>64</v>
      </c>
      <c r="F1057" s="235" t="s">
        <v>126</v>
      </c>
      <c r="G1057" s="236">
        <v>43612</v>
      </c>
      <c r="H1057" s="237">
        <v>43612</v>
      </c>
      <c r="L1057" s="244"/>
      <c r="M1057" s="245"/>
      <c r="N1057" s="244"/>
      <c r="P1057" s="246">
        <f t="shared" si="213"/>
        <v>0</v>
      </c>
      <c r="Q1057" s="246">
        <f t="shared" si="214"/>
        <v>0</v>
      </c>
      <c r="R1057" s="210">
        <v>219</v>
      </c>
      <c r="S1057" s="220">
        <f t="shared" si="215"/>
        <v>184</v>
      </c>
      <c r="T1057" s="113">
        <f t="shared" si="216"/>
        <v>0</v>
      </c>
      <c r="U1057" s="113">
        <f t="shared" si="217"/>
        <v>0</v>
      </c>
      <c r="V1057" s="113">
        <f t="shared" si="218"/>
        <v>0</v>
      </c>
      <c r="W1057" s="113">
        <f t="shared" si="219"/>
        <v>0</v>
      </c>
      <c r="X1057" s="118">
        <v>2019</v>
      </c>
      <c r="Y1057" s="18" t="s">
        <v>85</v>
      </c>
    </row>
    <row r="1058" ht="15.75" customHeight="1" spans="1:25">
      <c r="A1058" s="234">
        <v>9681</v>
      </c>
      <c r="B1058" s="208" t="s">
        <v>1330</v>
      </c>
      <c r="C1058" s="207" t="s">
        <v>21</v>
      </c>
      <c r="D1058" s="209" t="s">
        <v>64</v>
      </c>
      <c r="F1058" s="235" t="s">
        <v>126</v>
      </c>
      <c r="G1058" s="236">
        <v>43619</v>
      </c>
      <c r="H1058" s="237">
        <v>43619</v>
      </c>
      <c r="L1058" s="244"/>
      <c r="M1058" s="245"/>
      <c r="N1058" s="244"/>
      <c r="P1058" s="246">
        <f t="shared" si="213"/>
        <v>0</v>
      </c>
      <c r="Q1058" s="246">
        <f t="shared" si="214"/>
        <v>0</v>
      </c>
      <c r="R1058" s="210">
        <v>212</v>
      </c>
      <c r="S1058" s="220">
        <f t="shared" si="215"/>
        <v>177</v>
      </c>
      <c r="T1058" s="113">
        <f t="shared" si="216"/>
        <v>0</v>
      </c>
      <c r="U1058" s="113">
        <f t="shared" si="217"/>
        <v>0</v>
      </c>
      <c r="V1058" s="113">
        <f t="shared" si="218"/>
        <v>0</v>
      </c>
      <c r="W1058" s="113">
        <f t="shared" si="219"/>
        <v>0</v>
      </c>
      <c r="X1058" s="118">
        <v>2019</v>
      </c>
      <c r="Y1058" s="18" t="s">
        <v>85</v>
      </c>
    </row>
    <row r="1059" ht="15.75" customHeight="1" spans="1:25">
      <c r="A1059" s="234">
        <v>9682</v>
      </c>
      <c r="B1059" s="208" t="s">
        <v>1331</v>
      </c>
      <c r="C1059" s="207" t="s">
        <v>21</v>
      </c>
      <c r="D1059" s="209" t="s">
        <v>64</v>
      </c>
      <c r="F1059" s="235" t="s">
        <v>126</v>
      </c>
      <c r="G1059" s="236">
        <v>43607</v>
      </c>
      <c r="H1059" s="237">
        <v>43607</v>
      </c>
      <c r="L1059" s="244"/>
      <c r="M1059" s="245"/>
      <c r="N1059" s="244"/>
      <c r="P1059" s="246">
        <f t="shared" si="213"/>
        <v>0</v>
      </c>
      <c r="Q1059" s="246">
        <f t="shared" si="214"/>
        <v>0</v>
      </c>
      <c r="R1059" s="210">
        <v>224</v>
      </c>
      <c r="S1059" s="220">
        <f t="shared" si="215"/>
        <v>189</v>
      </c>
      <c r="T1059" s="113">
        <f t="shared" si="216"/>
        <v>0</v>
      </c>
      <c r="U1059" s="113">
        <f t="shared" si="217"/>
        <v>0</v>
      </c>
      <c r="V1059" s="113">
        <f t="shared" si="218"/>
        <v>0</v>
      </c>
      <c r="W1059" s="113">
        <f t="shared" si="219"/>
        <v>0</v>
      </c>
      <c r="X1059" s="118">
        <v>2019</v>
      </c>
      <c r="Y1059" s="18" t="s">
        <v>85</v>
      </c>
    </row>
    <row r="1060" ht="15.75" customHeight="1" spans="1:25">
      <c r="A1060" s="234">
        <v>9683</v>
      </c>
      <c r="B1060" s="208" t="s">
        <v>1332</v>
      </c>
      <c r="C1060" s="207" t="s">
        <v>21</v>
      </c>
      <c r="D1060" s="209" t="s">
        <v>64</v>
      </c>
      <c r="F1060" s="235" t="s">
        <v>126</v>
      </c>
      <c r="G1060" s="236">
        <v>43629</v>
      </c>
      <c r="H1060" s="237">
        <v>43629</v>
      </c>
      <c r="L1060" s="244"/>
      <c r="M1060" s="245"/>
      <c r="N1060" s="244"/>
      <c r="P1060" s="246">
        <f t="shared" si="213"/>
        <v>0</v>
      </c>
      <c r="Q1060" s="246">
        <f t="shared" si="214"/>
        <v>0</v>
      </c>
      <c r="R1060" s="210">
        <v>202</v>
      </c>
      <c r="S1060" s="220">
        <f t="shared" si="215"/>
        <v>167</v>
      </c>
      <c r="T1060" s="113">
        <f t="shared" si="216"/>
        <v>0</v>
      </c>
      <c r="U1060" s="113">
        <f t="shared" si="217"/>
        <v>0</v>
      </c>
      <c r="V1060" s="113">
        <f t="shared" si="218"/>
        <v>0</v>
      </c>
      <c r="W1060" s="113">
        <f t="shared" si="219"/>
        <v>0</v>
      </c>
      <c r="X1060" s="118">
        <v>2019</v>
      </c>
      <c r="Y1060" s="18" t="s">
        <v>85</v>
      </c>
    </row>
    <row r="1061" ht="15.75" customHeight="1" spans="1:25">
      <c r="A1061" s="234">
        <v>9684</v>
      </c>
      <c r="B1061" s="208" t="s">
        <v>1333</v>
      </c>
      <c r="C1061" s="207" t="s">
        <v>21</v>
      </c>
      <c r="D1061" s="209" t="s">
        <v>64</v>
      </c>
      <c r="F1061" s="235" t="s">
        <v>126</v>
      </c>
      <c r="G1061" s="236">
        <v>43613</v>
      </c>
      <c r="H1061" s="237">
        <v>43613</v>
      </c>
      <c r="L1061" s="244"/>
      <c r="M1061" s="245"/>
      <c r="N1061" s="244"/>
      <c r="P1061" s="246">
        <f t="shared" si="213"/>
        <v>0</v>
      </c>
      <c r="Q1061" s="246">
        <f t="shared" si="214"/>
        <v>0</v>
      </c>
      <c r="R1061" s="210">
        <v>218</v>
      </c>
      <c r="S1061" s="220">
        <f t="shared" si="215"/>
        <v>183</v>
      </c>
      <c r="T1061" s="113">
        <f t="shared" si="216"/>
        <v>0</v>
      </c>
      <c r="U1061" s="113">
        <f t="shared" si="217"/>
        <v>0</v>
      </c>
      <c r="V1061" s="113">
        <f t="shared" si="218"/>
        <v>0</v>
      </c>
      <c r="W1061" s="113">
        <f t="shared" si="219"/>
        <v>0</v>
      </c>
      <c r="X1061" s="118">
        <v>2019</v>
      </c>
      <c r="Y1061" s="18" t="s">
        <v>85</v>
      </c>
    </row>
    <row r="1062" ht="15.75" customHeight="1" spans="1:25">
      <c r="A1062" s="234">
        <v>9685</v>
      </c>
      <c r="B1062" s="208" t="s">
        <v>1334</v>
      </c>
      <c r="C1062" s="207" t="s">
        <v>21</v>
      </c>
      <c r="D1062" s="209" t="s">
        <v>64</v>
      </c>
      <c r="F1062" s="235" t="s">
        <v>126</v>
      </c>
      <c r="G1062" s="236">
        <v>43553</v>
      </c>
      <c r="H1062" s="237">
        <v>43553</v>
      </c>
      <c r="L1062" s="244"/>
      <c r="M1062" s="245"/>
      <c r="N1062" s="244"/>
      <c r="P1062" s="246">
        <f t="shared" si="213"/>
        <v>0</v>
      </c>
      <c r="Q1062" s="246">
        <f t="shared" si="214"/>
        <v>0</v>
      </c>
      <c r="R1062" s="210">
        <v>278</v>
      </c>
      <c r="S1062" s="220">
        <f t="shared" si="215"/>
        <v>243</v>
      </c>
      <c r="T1062" s="113">
        <f t="shared" si="216"/>
        <v>0</v>
      </c>
      <c r="U1062" s="113">
        <f t="shared" si="217"/>
        <v>0</v>
      </c>
      <c r="V1062" s="113">
        <f t="shared" si="218"/>
        <v>0</v>
      </c>
      <c r="W1062" s="113">
        <f t="shared" si="219"/>
        <v>0</v>
      </c>
      <c r="X1062" s="118">
        <v>2019</v>
      </c>
      <c r="Y1062" s="18" t="s">
        <v>85</v>
      </c>
    </row>
    <row r="1063" ht="15.75" customHeight="1" spans="1:25">
      <c r="A1063" s="234">
        <v>9686</v>
      </c>
      <c r="B1063" s="208" t="s">
        <v>1335</v>
      </c>
      <c r="C1063" s="207" t="s">
        <v>21</v>
      </c>
      <c r="D1063" s="209" t="s">
        <v>64</v>
      </c>
      <c r="F1063" s="235" t="s">
        <v>126</v>
      </c>
      <c r="G1063" s="236">
        <v>43553</v>
      </c>
      <c r="H1063" s="237">
        <v>43553</v>
      </c>
      <c r="L1063" s="244"/>
      <c r="M1063" s="245"/>
      <c r="N1063" s="244"/>
      <c r="P1063" s="246">
        <f t="shared" si="213"/>
        <v>0</v>
      </c>
      <c r="Q1063" s="246">
        <f t="shared" si="214"/>
        <v>0</v>
      </c>
      <c r="R1063" s="210">
        <v>278</v>
      </c>
      <c r="S1063" s="220">
        <f t="shared" si="215"/>
        <v>243</v>
      </c>
      <c r="T1063" s="113">
        <f t="shared" si="216"/>
        <v>0</v>
      </c>
      <c r="U1063" s="113">
        <f t="shared" si="217"/>
        <v>0</v>
      </c>
      <c r="V1063" s="113">
        <f t="shared" si="218"/>
        <v>0</v>
      </c>
      <c r="W1063" s="113">
        <f t="shared" si="219"/>
        <v>0</v>
      </c>
      <c r="X1063" s="118">
        <v>2019</v>
      </c>
      <c r="Y1063" s="18" t="s">
        <v>85</v>
      </c>
    </row>
    <row r="1064" ht="15.75" customHeight="1" spans="1:25">
      <c r="A1064" s="234">
        <v>9687</v>
      </c>
      <c r="B1064" s="208" t="s">
        <v>1336</v>
      </c>
      <c r="C1064" s="207" t="s">
        <v>21</v>
      </c>
      <c r="D1064" s="209" t="s">
        <v>64</v>
      </c>
      <c r="F1064" s="235" t="s">
        <v>126</v>
      </c>
      <c r="G1064" s="236">
        <v>43612</v>
      </c>
      <c r="H1064" s="237">
        <v>43612</v>
      </c>
      <c r="L1064" s="244"/>
      <c r="M1064" s="245"/>
      <c r="N1064" s="244"/>
      <c r="P1064" s="246">
        <f t="shared" si="213"/>
        <v>0</v>
      </c>
      <c r="Q1064" s="246">
        <f t="shared" si="214"/>
        <v>0</v>
      </c>
      <c r="R1064" s="210">
        <v>219</v>
      </c>
      <c r="S1064" s="220">
        <f t="shared" si="215"/>
        <v>184</v>
      </c>
      <c r="T1064" s="113">
        <f t="shared" si="216"/>
        <v>0</v>
      </c>
      <c r="U1064" s="113">
        <f t="shared" si="217"/>
        <v>0</v>
      </c>
      <c r="V1064" s="113">
        <f t="shared" si="218"/>
        <v>0</v>
      </c>
      <c r="W1064" s="113">
        <f t="shared" si="219"/>
        <v>0</v>
      </c>
      <c r="X1064" s="118">
        <v>2019</v>
      </c>
      <c r="Y1064" s="18" t="s">
        <v>85</v>
      </c>
    </row>
    <row r="1065" ht="15.75" customHeight="1" spans="1:25">
      <c r="A1065" s="234">
        <v>9688</v>
      </c>
      <c r="B1065" s="208" t="s">
        <v>1337</v>
      </c>
      <c r="C1065" s="207" t="s">
        <v>21</v>
      </c>
      <c r="D1065" s="209" t="s">
        <v>64</v>
      </c>
      <c r="F1065" s="235" t="s">
        <v>126</v>
      </c>
      <c r="G1065" s="236">
        <v>43613</v>
      </c>
      <c r="H1065" s="237">
        <v>43613</v>
      </c>
      <c r="L1065" s="244"/>
      <c r="M1065" s="245"/>
      <c r="N1065" s="244"/>
      <c r="P1065" s="246">
        <f t="shared" si="213"/>
        <v>0</v>
      </c>
      <c r="Q1065" s="246">
        <f t="shared" si="214"/>
        <v>0</v>
      </c>
      <c r="R1065" s="210">
        <v>218</v>
      </c>
      <c r="S1065" s="220">
        <f t="shared" si="215"/>
        <v>183</v>
      </c>
      <c r="T1065" s="113">
        <f t="shared" si="216"/>
        <v>0</v>
      </c>
      <c r="U1065" s="113">
        <f t="shared" si="217"/>
        <v>0</v>
      </c>
      <c r="V1065" s="113">
        <f t="shared" si="218"/>
        <v>0</v>
      </c>
      <c r="W1065" s="113">
        <f t="shared" si="219"/>
        <v>0</v>
      </c>
      <c r="X1065" s="118">
        <v>2019</v>
      </c>
      <c r="Y1065" s="18" t="s">
        <v>85</v>
      </c>
    </row>
    <row r="1066" ht="15.75" customHeight="1" spans="1:25">
      <c r="A1066" s="234">
        <v>9689</v>
      </c>
      <c r="B1066" s="208" t="s">
        <v>1338</v>
      </c>
      <c r="C1066" s="207" t="s">
        <v>21</v>
      </c>
      <c r="D1066" s="209" t="s">
        <v>64</v>
      </c>
      <c r="F1066" s="235" t="s">
        <v>126</v>
      </c>
      <c r="G1066" s="236">
        <v>43554</v>
      </c>
      <c r="H1066" s="237">
        <v>43554</v>
      </c>
      <c r="L1066" s="244"/>
      <c r="M1066" s="245"/>
      <c r="N1066" s="244"/>
      <c r="P1066" s="246">
        <f t="shared" si="213"/>
        <v>0</v>
      </c>
      <c r="Q1066" s="246">
        <f t="shared" si="214"/>
        <v>0</v>
      </c>
      <c r="R1066" s="210">
        <v>277</v>
      </c>
      <c r="S1066" s="220">
        <f t="shared" si="215"/>
        <v>242</v>
      </c>
      <c r="T1066" s="113">
        <f t="shared" si="216"/>
        <v>0</v>
      </c>
      <c r="U1066" s="113">
        <f t="shared" si="217"/>
        <v>0</v>
      </c>
      <c r="V1066" s="113">
        <f t="shared" si="218"/>
        <v>0</v>
      </c>
      <c r="W1066" s="113">
        <f t="shared" si="219"/>
        <v>0</v>
      </c>
      <c r="X1066" s="118">
        <v>2019</v>
      </c>
      <c r="Y1066" s="18" t="s">
        <v>85</v>
      </c>
    </row>
    <row r="1067" ht="15.75" customHeight="1" spans="1:25">
      <c r="A1067" s="234">
        <v>9694</v>
      </c>
      <c r="B1067" s="208" t="s">
        <v>1339</v>
      </c>
      <c r="C1067" s="207" t="s">
        <v>23</v>
      </c>
      <c r="D1067" s="209" t="s">
        <v>64</v>
      </c>
      <c r="F1067" s="235" t="s">
        <v>65</v>
      </c>
      <c r="G1067" s="236">
        <v>43568</v>
      </c>
      <c r="H1067" s="237">
        <v>43568</v>
      </c>
      <c r="L1067" s="244"/>
      <c r="M1067" s="245"/>
      <c r="N1067" s="244"/>
      <c r="P1067" s="246">
        <f t="shared" si="213"/>
        <v>0</v>
      </c>
      <c r="Q1067" s="246">
        <f t="shared" si="214"/>
        <v>0</v>
      </c>
      <c r="R1067" s="210">
        <v>263</v>
      </c>
      <c r="S1067" s="220">
        <f t="shared" si="215"/>
        <v>228</v>
      </c>
      <c r="T1067" s="113">
        <f t="shared" si="216"/>
        <v>0</v>
      </c>
      <c r="U1067" s="113">
        <f t="shared" si="217"/>
        <v>0</v>
      </c>
      <c r="V1067" s="113">
        <f t="shared" si="218"/>
        <v>0</v>
      </c>
      <c r="W1067" s="113">
        <f t="shared" si="219"/>
        <v>0</v>
      </c>
      <c r="X1067" s="118">
        <v>2019</v>
      </c>
      <c r="Y1067" s="18" t="s">
        <v>85</v>
      </c>
    </row>
    <row r="1068" ht="15.75" customHeight="1" spans="1:25">
      <c r="A1068" s="234">
        <v>9697</v>
      </c>
      <c r="B1068" s="208" t="s">
        <v>1340</v>
      </c>
      <c r="C1068" s="207" t="s">
        <v>21</v>
      </c>
      <c r="D1068" s="209" t="s">
        <v>64</v>
      </c>
      <c r="F1068" s="235" t="s">
        <v>126</v>
      </c>
      <c r="G1068" s="236">
        <v>43629</v>
      </c>
      <c r="H1068" s="237">
        <v>43629</v>
      </c>
      <c r="L1068" s="244"/>
      <c r="M1068" s="245"/>
      <c r="N1068" s="244"/>
      <c r="P1068" s="246">
        <f t="shared" si="213"/>
        <v>0</v>
      </c>
      <c r="Q1068" s="246">
        <f t="shared" si="214"/>
        <v>0</v>
      </c>
      <c r="R1068" s="210">
        <v>202</v>
      </c>
      <c r="S1068" s="220">
        <f t="shared" si="215"/>
        <v>167</v>
      </c>
      <c r="T1068" s="113">
        <f t="shared" si="216"/>
        <v>0</v>
      </c>
      <c r="U1068" s="113">
        <f t="shared" si="217"/>
        <v>0</v>
      </c>
      <c r="V1068" s="113">
        <f t="shared" si="218"/>
        <v>0</v>
      </c>
      <c r="W1068" s="113">
        <f t="shared" si="219"/>
        <v>0</v>
      </c>
      <c r="X1068" s="118">
        <v>2019</v>
      </c>
      <c r="Y1068" s="18" t="s">
        <v>85</v>
      </c>
    </row>
    <row r="1069" ht="15.75" customHeight="1" spans="1:25">
      <c r="A1069" s="234">
        <v>9698</v>
      </c>
      <c r="B1069" s="208" t="s">
        <v>1341</v>
      </c>
      <c r="C1069" s="207" t="s">
        <v>21</v>
      </c>
      <c r="D1069" s="209" t="s">
        <v>64</v>
      </c>
      <c r="F1069" s="235" t="s">
        <v>126</v>
      </c>
      <c r="G1069" s="236">
        <v>43629</v>
      </c>
      <c r="H1069" s="237">
        <v>43629</v>
      </c>
      <c r="L1069" s="244"/>
      <c r="M1069" s="245"/>
      <c r="N1069" s="244"/>
      <c r="P1069" s="246">
        <f t="shared" si="213"/>
        <v>0</v>
      </c>
      <c r="Q1069" s="246">
        <f t="shared" si="214"/>
        <v>0</v>
      </c>
      <c r="R1069" s="210">
        <v>202</v>
      </c>
      <c r="S1069" s="220">
        <f t="shared" si="215"/>
        <v>167</v>
      </c>
      <c r="T1069" s="113">
        <f t="shared" si="216"/>
        <v>0</v>
      </c>
      <c r="U1069" s="113">
        <f t="shared" si="217"/>
        <v>0</v>
      </c>
      <c r="V1069" s="113">
        <f t="shared" si="218"/>
        <v>0</v>
      </c>
      <c r="W1069" s="113">
        <f t="shared" si="219"/>
        <v>0</v>
      </c>
      <c r="X1069" s="118">
        <v>2019</v>
      </c>
      <c r="Y1069" s="18" t="s">
        <v>85</v>
      </c>
    </row>
    <row r="1070" ht="15.75" customHeight="1" spans="1:25">
      <c r="A1070" s="234">
        <v>9699</v>
      </c>
      <c r="B1070" s="208" t="s">
        <v>1342</v>
      </c>
      <c r="C1070" s="207" t="s">
        <v>21</v>
      </c>
      <c r="D1070" s="209" t="s">
        <v>64</v>
      </c>
      <c r="F1070" s="235" t="s">
        <v>126</v>
      </c>
      <c r="G1070" s="236">
        <v>43629</v>
      </c>
      <c r="H1070" s="237">
        <v>43629</v>
      </c>
      <c r="L1070" s="244"/>
      <c r="M1070" s="245"/>
      <c r="N1070" s="244"/>
      <c r="P1070" s="246">
        <f t="shared" si="213"/>
        <v>0</v>
      </c>
      <c r="Q1070" s="246">
        <f t="shared" si="214"/>
        <v>0</v>
      </c>
      <c r="R1070" s="210">
        <v>202</v>
      </c>
      <c r="S1070" s="220">
        <f t="shared" si="215"/>
        <v>167</v>
      </c>
      <c r="T1070" s="113">
        <f t="shared" si="216"/>
        <v>0</v>
      </c>
      <c r="U1070" s="113">
        <f t="shared" si="217"/>
        <v>0</v>
      </c>
      <c r="V1070" s="113">
        <f t="shared" si="218"/>
        <v>0</v>
      </c>
      <c r="W1070" s="113">
        <f t="shared" si="219"/>
        <v>0</v>
      </c>
      <c r="X1070" s="118">
        <v>2019</v>
      </c>
      <c r="Y1070" s="18" t="s">
        <v>85</v>
      </c>
    </row>
    <row r="1071" ht="15.75" customHeight="1" spans="1:25">
      <c r="A1071" s="234">
        <v>9700</v>
      </c>
      <c r="B1071" s="208" t="s">
        <v>1343</v>
      </c>
      <c r="C1071" s="207" t="s">
        <v>21</v>
      </c>
      <c r="D1071" s="209" t="s">
        <v>64</v>
      </c>
      <c r="F1071" s="235" t="s">
        <v>126</v>
      </c>
      <c r="G1071" s="236">
        <v>43630</v>
      </c>
      <c r="H1071" s="237">
        <v>43630</v>
      </c>
      <c r="L1071" s="244"/>
      <c r="M1071" s="245"/>
      <c r="N1071" s="244"/>
      <c r="P1071" s="246">
        <f t="shared" si="213"/>
        <v>0</v>
      </c>
      <c r="Q1071" s="246">
        <f t="shared" si="214"/>
        <v>0</v>
      </c>
      <c r="R1071" s="210">
        <v>201</v>
      </c>
      <c r="S1071" s="220">
        <f t="shared" si="215"/>
        <v>166</v>
      </c>
      <c r="T1071" s="113">
        <f t="shared" si="216"/>
        <v>0</v>
      </c>
      <c r="U1071" s="113">
        <f t="shared" si="217"/>
        <v>0</v>
      </c>
      <c r="V1071" s="113">
        <f t="shared" si="218"/>
        <v>0</v>
      </c>
      <c r="W1071" s="113">
        <f t="shared" si="219"/>
        <v>0</v>
      </c>
      <c r="X1071" s="118">
        <v>2019</v>
      </c>
      <c r="Y1071" s="18" t="s">
        <v>85</v>
      </c>
    </row>
    <row r="1072" ht="15.75" customHeight="1" spans="1:25">
      <c r="A1072" s="234">
        <v>9701</v>
      </c>
      <c r="B1072" s="208" t="s">
        <v>1344</v>
      </c>
      <c r="C1072" s="207" t="s">
        <v>21</v>
      </c>
      <c r="D1072" s="209" t="s">
        <v>64</v>
      </c>
      <c r="F1072" s="235" t="s">
        <v>126</v>
      </c>
      <c r="G1072" s="236">
        <v>43630</v>
      </c>
      <c r="H1072" s="237">
        <v>43630</v>
      </c>
      <c r="L1072" s="244"/>
      <c r="M1072" s="245"/>
      <c r="N1072" s="244"/>
      <c r="P1072" s="246">
        <f t="shared" si="213"/>
        <v>0</v>
      </c>
      <c r="Q1072" s="246">
        <f t="shared" si="214"/>
        <v>0</v>
      </c>
      <c r="R1072" s="210">
        <v>201</v>
      </c>
      <c r="S1072" s="220">
        <f t="shared" si="215"/>
        <v>166</v>
      </c>
      <c r="T1072" s="113">
        <f t="shared" si="216"/>
        <v>0</v>
      </c>
      <c r="U1072" s="113">
        <f t="shared" si="217"/>
        <v>0</v>
      </c>
      <c r="V1072" s="113">
        <f t="shared" si="218"/>
        <v>0</v>
      </c>
      <c r="W1072" s="113">
        <f t="shared" si="219"/>
        <v>0</v>
      </c>
      <c r="X1072" s="118">
        <v>2019</v>
      </c>
      <c r="Y1072" s="18" t="s">
        <v>85</v>
      </c>
    </row>
    <row r="1073" ht="15.75" customHeight="1" spans="1:25">
      <c r="A1073" s="234">
        <v>9702</v>
      </c>
      <c r="B1073" s="208" t="s">
        <v>1345</v>
      </c>
      <c r="C1073" s="207" t="s">
        <v>23</v>
      </c>
      <c r="D1073" s="209" t="s">
        <v>64</v>
      </c>
      <c r="F1073" s="235" t="s">
        <v>65</v>
      </c>
      <c r="G1073" s="236">
        <v>43629</v>
      </c>
      <c r="H1073" s="237">
        <v>43629</v>
      </c>
      <c r="L1073" s="244"/>
      <c r="M1073" s="245"/>
      <c r="N1073" s="244"/>
      <c r="P1073" s="246">
        <f t="shared" si="213"/>
        <v>0</v>
      </c>
      <c r="Q1073" s="246">
        <f t="shared" si="214"/>
        <v>0</v>
      </c>
      <c r="R1073" s="210">
        <v>202</v>
      </c>
      <c r="S1073" s="220">
        <f t="shared" si="215"/>
        <v>167</v>
      </c>
      <c r="T1073" s="113">
        <f t="shared" si="216"/>
        <v>0</v>
      </c>
      <c r="U1073" s="113">
        <f t="shared" si="217"/>
        <v>0</v>
      </c>
      <c r="V1073" s="113">
        <f t="shared" si="218"/>
        <v>0</v>
      </c>
      <c r="W1073" s="113">
        <f t="shared" si="219"/>
        <v>0</v>
      </c>
      <c r="X1073" s="118">
        <v>2019</v>
      </c>
      <c r="Y1073" s="18" t="s">
        <v>85</v>
      </c>
    </row>
    <row r="1074" ht="15.75" customHeight="1" spans="1:25">
      <c r="A1074" s="234">
        <v>9703</v>
      </c>
      <c r="B1074" s="208" t="s">
        <v>1346</v>
      </c>
      <c r="C1074" s="207" t="s">
        <v>33</v>
      </c>
      <c r="D1074" s="209" t="s">
        <v>64</v>
      </c>
      <c r="F1074" s="235" t="s">
        <v>65</v>
      </c>
      <c r="G1074" s="236">
        <v>43575</v>
      </c>
      <c r="H1074" s="237">
        <v>43575</v>
      </c>
      <c r="L1074" s="244"/>
      <c r="M1074" s="245"/>
      <c r="N1074" s="244"/>
      <c r="P1074" s="246">
        <f t="shared" si="213"/>
        <v>0</v>
      </c>
      <c r="Q1074" s="246">
        <f t="shared" si="214"/>
        <v>0</v>
      </c>
      <c r="R1074" s="210">
        <v>256</v>
      </c>
      <c r="S1074" s="220">
        <f t="shared" si="215"/>
        <v>221</v>
      </c>
      <c r="T1074" s="113">
        <f t="shared" si="216"/>
        <v>0</v>
      </c>
      <c r="U1074" s="113">
        <f t="shared" si="217"/>
        <v>0</v>
      </c>
      <c r="V1074" s="113">
        <f t="shared" si="218"/>
        <v>0</v>
      </c>
      <c r="W1074" s="113">
        <f t="shared" si="219"/>
        <v>0</v>
      </c>
      <c r="X1074" s="118">
        <v>2019</v>
      </c>
      <c r="Y1074" s="18" t="s">
        <v>85</v>
      </c>
    </row>
    <row r="1075" ht="15.75" customHeight="1" spans="1:25">
      <c r="A1075" s="234">
        <v>9704</v>
      </c>
      <c r="B1075" s="208" t="s">
        <v>1347</v>
      </c>
      <c r="C1075" s="207" t="s">
        <v>33</v>
      </c>
      <c r="D1075" s="209" t="s">
        <v>64</v>
      </c>
      <c r="F1075" s="235" t="s">
        <v>65</v>
      </c>
      <c r="G1075" s="236">
        <v>43568</v>
      </c>
      <c r="H1075" s="237">
        <v>43568</v>
      </c>
      <c r="L1075" s="244"/>
      <c r="M1075" s="245"/>
      <c r="N1075" s="244"/>
      <c r="P1075" s="246">
        <f t="shared" si="213"/>
        <v>0</v>
      </c>
      <c r="Q1075" s="246">
        <f t="shared" si="214"/>
        <v>0</v>
      </c>
      <c r="R1075" s="210">
        <v>263</v>
      </c>
      <c r="S1075" s="220">
        <f t="shared" si="215"/>
        <v>228</v>
      </c>
      <c r="T1075" s="113">
        <f t="shared" si="216"/>
        <v>0</v>
      </c>
      <c r="U1075" s="113">
        <f t="shared" si="217"/>
        <v>0</v>
      </c>
      <c r="V1075" s="113">
        <f t="shared" si="218"/>
        <v>0</v>
      </c>
      <c r="W1075" s="113">
        <f t="shared" si="219"/>
        <v>0</v>
      </c>
      <c r="X1075" s="118">
        <v>2019</v>
      </c>
      <c r="Y1075" s="18" t="s">
        <v>85</v>
      </c>
    </row>
    <row r="1076" ht="15.75" customHeight="1" spans="1:25">
      <c r="A1076" s="234">
        <v>9705</v>
      </c>
      <c r="B1076" s="208" t="s">
        <v>1348</v>
      </c>
      <c r="C1076" s="207" t="s">
        <v>33</v>
      </c>
      <c r="D1076" s="209" t="s">
        <v>64</v>
      </c>
      <c r="F1076" s="235" t="s">
        <v>65</v>
      </c>
      <c r="G1076" s="236">
        <v>43568</v>
      </c>
      <c r="H1076" s="237">
        <v>43568</v>
      </c>
      <c r="L1076" s="244"/>
      <c r="M1076" s="245"/>
      <c r="N1076" s="244"/>
      <c r="P1076" s="246">
        <f t="shared" si="213"/>
        <v>0</v>
      </c>
      <c r="Q1076" s="246">
        <f t="shared" si="214"/>
        <v>0</v>
      </c>
      <c r="R1076" s="210">
        <v>263</v>
      </c>
      <c r="S1076" s="220">
        <f t="shared" si="215"/>
        <v>228</v>
      </c>
      <c r="T1076" s="113">
        <f t="shared" si="216"/>
        <v>0</v>
      </c>
      <c r="U1076" s="113">
        <f t="shared" si="217"/>
        <v>0</v>
      </c>
      <c r="V1076" s="113">
        <f t="shared" si="218"/>
        <v>0</v>
      </c>
      <c r="W1076" s="113">
        <f t="shared" si="219"/>
        <v>0</v>
      </c>
      <c r="X1076" s="118">
        <v>2019</v>
      </c>
      <c r="Y1076" s="18" t="s">
        <v>85</v>
      </c>
    </row>
    <row r="1077" ht="15.75" customHeight="1" spans="1:25">
      <c r="A1077" s="234">
        <v>9706</v>
      </c>
      <c r="B1077" s="208" t="s">
        <v>1349</v>
      </c>
      <c r="C1077" s="207" t="s">
        <v>23</v>
      </c>
      <c r="D1077" s="209" t="s">
        <v>64</v>
      </c>
      <c r="F1077" s="235" t="s">
        <v>65</v>
      </c>
      <c r="G1077" s="236">
        <v>43558</v>
      </c>
      <c r="H1077" s="237">
        <v>43558</v>
      </c>
      <c r="L1077" s="244"/>
      <c r="M1077" s="245"/>
      <c r="N1077" s="244"/>
      <c r="P1077" s="246">
        <f t="shared" si="213"/>
        <v>0</v>
      </c>
      <c r="Q1077" s="246">
        <f t="shared" si="214"/>
        <v>0</v>
      </c>
      <c r="R1077" s="210">
        <v>273</v>
      </c>
      <c r="S1077" s="220">
        <f t="shared" si="215"/>
        <v>238</v>
      </c>
      <c r="T1077" s="113">
        <f t="shared" si="216"/>
        <v>0</v>
      </c>
      <c r="U1077" s="113">
        <f t="shared" si="217"/>
        <v>0</v>
      </c>
      <c r="V1077" s="113">
        <f t="shared" si="218"/>
        <v>0</v>
      </c>
      <c r="W1077" s="113">
        <f t="shared" si="219"/>
        <v>0</v>
      </c>
      <c r="X1077" s="118">
        <v>2019</v>
      </c>
      <c r="Y1077" s="18" t="s">
        <v>85</v>
      </c>
    </row>
    <row r="1078" ht="15.75" customHeight="1" spans="1:25">
      <c r="A1078" s="234">
        <v>9707</v>
      </c>
      <c r="B1078" s="208" t="s">
        <v>1350</v>
      </c>
      <c r="C1078" s="207" t="s">
        <v>23</v>
      </c>
      <c r="D1078" s="209" t="s">
        <v>64</v>
      </c>
      <c r="F1078" s="235" t="s">
        <v>65</v>
      </c>
      <c r="G1078" s="236">
        <v>43553</v>
      </c>
      <c r="H1078" s="237">
        <v>43553</v>
      </c>
      <c r="L1078" s="244"/>
      <c r="M1078" s="245"/>
      <c r="N1078" s="244"/>
      <c r="P1078" s="246">
        <f t="shared" si="213"/>
        <v>0</v>
      </c>
      <c r="Q1078" s="246">
        <f t="shared" si="214"/>
        <v>0</v>
      </c>
      <c r="R1078" s="210">
        <v>278</v>
      </c>
      <c r="S1078" s="220">
        <f t="shared" si="215"/>
        <v>243</v>
      </c>
      <c r="T1078" s="113">
        <f t="shared" si="216"/>
        <v>0</v>
      </c>
      <c r="U1078" s="113">
        <f t="shared" si="217"/>
        <v>0</v>
      </c>
      <c r="V1078" s="113">
        <f t="shared" si="218"/>
        <v>0</v>
      </c>
      <c r="W1078" s="113">
        <f t="shared" si="219"/>
        <v>0</v>
      </c>
      <c r="X1078" s="118">
        <v>2019</v>
      </c>
      <c r="Y1078" s="18" t="s">
        <v>85</v>
      </c>
    </row>
    <row r="1079" ht="15.75" customHeight="1" spans="1:25">
      <c r="A1079" s="234">
        <v>9708</v>
      </c>
      <c r="B1079" s="208" t="s">
        <v>1351</v>
      </c>
      <c r="C1079" s="207" t="s">
        <v>23</v>
      </c>
      <c r="D1079" s="209" t="s">
        <v>64</v>
      </c>
      <c r="F1079" s="235" t="s">
        <v>65</v>
      </c>
      <c r="G1079" s="236">
        <v>43645</v>
      </c>
      <c r="H1079" s="237">
        <v>43645</v>
      </c>
      <c r="L1079" s="244"/>
      <c r="M1079" s="245"/>
      <c r="N1079" s="244"/>
      <c r="P1079" s="246">
        <f t="shared" si="213"/>
        <v>0</v>
      </c>
      <c r="Q1079" s="246">
        <f t="shared" si="214"/>
        <v>0</v>
      </c>
      <c r="R1079" s="210">
        <v>186</v>
      </c>
      <c r="S1079" s="220">
        <f t="shared" si="215"/>
        <v>151</v>
      </c>
      <c r="T1079" s="113">
        <f t="shared" si="216"/>
        <v>0</v>
      </c>
      <c r="U1079" s="113">
        <f t="shared" si="217"/>
        <v>0</v>
      </c>
      <c r="V1079" s="113">
        <f t="shared" si="218"/>
        <v>0</v>
      </c>
      <c r="W1079" s="113">
        <f t="shared" si="219"/>
        <v>0</v>
      </c>
      <c r="X1079" s="118">
        <v>2019</v>
      </c>
      <c r="Y1079" s="18" t="s">
        <v>85</v>
      </c>
    </row>
    <row r="1080" ht="15.75" customHeight="1" spans="1:25">
      <c r="A1080" s="234">
        <v>9709</v>
      </c>
      <c r="B1080" s="208" t="s">
        <v>1352</v>
      </c>
      <c r="C1080" s="207" t="s">
        <v>23</v>
      </c>
      <c r="D1080" s="209" t="s">
        <v>64</v>
      </c>
      <c r="F1080" s="235" t="s">
        <v>65</v>
      </c>
      <c r="G1080" s="236">
        <v>43582</v>
      </c>
      <c r="H1080" s="237">
        <v>43582</v>
      </c>
      <c r="L1080" s="244"/>
      <c r="M1080" s="245"/>
      <c r="N1080" s="244"/>
      <c r="P1080" s="246">
        <f t="shared" si="213"/>
        <v>0</v>
      </c>
      <c r="Q1080" s="246">
        <f t="shared" si="214"/>
        <v>0</v>
      </c>
      <c r="R1080" s="210">
        <v>249</v>
      </c>
      <c r="S1080" s="220">
        <f t="shared" si="215"/>
        <v>214</v>
      </c>
      <c r="T1080" s="113">
        <f t="shared" si="216"/>
        <v>0</v>
      </c>
      <c r="U1080" s="113">
        <f t="shared" si="217"/>
        <v>0</v>
      </c>
      <c r="V1080" s="113">
        <f t="shared" si="218"/>
        <v>0</v>
      </c>
      <c r="W1080" s="113">
        <f t="shared" si="219"/>
        <v>0</v>
      </c>
      <c r="X1080" s="118">
        <v>2019</v>
      </c>
      <c r="Y1080" s="18" t="s">
        <v>85</v>
      </c>
    </row>
    <row r="1081" ht="15.75" customHeight="1" spans="1:25">
      <c r="A1081" s="234">
        <v>9714</v>
      </c>
      <c r="B1081" s="208" t="s">
        <v>1353</v>
      </c>
      <c r="C1081" s="207" t="s">
        <v>23</v>
      </c>
      <c r="D1081" s="209" t="s">
        <v>64</v>
      </c>
      <c r="F1081" s="235" t="s">
        <v>65</v>
      </c>
      <c r="G1081" s="236">
        <v>43554</v>
      </c>
      <c r="H1081" s="237">
        <v>43554</v>
      </c>
      <c r="L1081" s="244"/>
      <c r="M1081" s="245"/>
      <c r="N1081" s="244"/>
      <c r="P1081" s="246">
        <f t="shared" si="213"/>
        <v>0</v>
      </c>
      <c r="Q1081" s="246">
        <f t="shared" si="214"/>
        <v>0</v>
      </c>
      <c r="R1081" s="210">
        <v>277</v>
      </c>
      <c r="S1081" s="220">
        <f t="shared" si="215"/>
        <v>242</v>
      </c>
      <c r="T1081" s="113">
        <f t="shared" si="216"/>
        <v>0</v>
      </c>
      <c r="U1081" s="113">
        <f t="shared" si="217"/>
        <v>0</v>
      </c>
      <c r="V1081" s="113">
        <f t="shared" si="218"/>
        <v>0</v>
      </c>
      <c r="W1081" s="113">
        <f t="shared" si="219"/>
        <v>0</v>
      </c>
      <c r="X1081" s="118">
        <v>2019</v>
      </c>
      <c r="Y1081" s="18" t="s">
        <v>85</v>
      </c>
    </row>
    <row r="1082" ht="15.75" customHeight="1" spans="1:25">
      <c r="A1082" s="234">
        <v>9729</v>
      </c>
      <c r="B1082" s="208" t="s">
        <v>1354</v>
      </c>
      <c r="C1082" s="207" t="s">
        <v>17</v>
      </c>
      <c r="D1082" s="209" t="s">
        <v>64</v>
      </c>
      <c r="F1082" s="235" t="s">
        <v>65</v>
      </c>
      <c r="G1082" s="236">
        <v>43575</v>
      </c>
      <c r="H1082" s="237">
        <v>43575</v>
      </c>
      <c r="L1082" s="244"/>
      <c r="M1082" s="245"/>
      <c r="N1082" s="244"/>
      <c r="P1082" s="246">
        <f t="shared" si="213"/>
        <v>0</v>
      </c>
      <c r="Q1082" s="246">
        <f t="shared" si="214"/>
        <v>0</v>
      </c>
      <c r="R1082" s="210">
        <v>256</v>
      </c>
      <c r="S1082" s="220">
        <f t="shared" si="215"/>
        <v>221</v>
      </c>
      <c r="T1082" s="113">
        <f t="shared" si="216"/>
        <v>0</v>
      </c>
      <c r="U1082" s="113">
        <f t="shared" si="217"/>
        <v>0</v>
      </c>
      <c r="V1082" s="113">
        <f t="shared" si="218"/>
        <v>0</v>
      </c>
      <c r="W1082" s="113">
        <f t="shared" si="219"/>
        <v>0</v>
      </c>
      <c r="X1082" s="118">
        <v>2019</v>
      </c>
      <c r="Y1082" s="18" t="s">
        <v>85</v>
      </c>
    </row>
    <row r="1083" ht="15.75" customHeight="1" spans="1:25">
      <c r="A1083" s="234">
        <v>9733</v>
      </c>
      <c r="B1083" s="208" t="s">
        <v>1355</v>
      </c>
      <c r="C1083" s="207" t="s">
        <v>29</v>
      </c>
      <c r="D1083" s="209" t="s">
        <v>64</v>
      </c>
      <c r="F1083" s="235" t="s">
        <v>65</v>
      </c>
      <c r="G1083" s="236">
        <v>43554</v>
      </c>
      <c r="H1083" s="237">
        <v>43554</v>
      </c>
      <c r="L1083" s="244"/>
      <c r="M1083" s="245"/>
      <c r="N1083" s="244"/>
      <c r="P1083" s="246">
        <f t="shared" si="213"/>
        <v>0</v>
      </c>
      <c r="Q1083" s="246">
        <f t="shared" si="214"/>
        <v>0</v>
      </c>
      <c r="R1083" s="210">
        <v>277</v>
      </c>
      <c r="S1083" s="220">
        <f t="shared" si="215"/>
        <v>242</v>
      </c>
      <c r="T1083" s="113">
        <f t="shared" si="216"/>
        <v>0</v>
      </c>
      <c r="U1083" s="113">
        <f t="shared" si="217"/>
        <v>0</v>
      </c>
      <c r="V1083" s="113">
        <f t="shared" si="218"/>
        <v>0</v>
      </c>
      <c r="W1083" s="113">
        <f t="shared" si="219"/>
        <v>0</v>
      </c>
      <c r="X1083" s="118">
        <v>2019</v>
      </c>
      <c r="Y1083" s="18" t="s">
        <v>85</v>
      </c>
    </row>
    <row r="1084" ht="15.75" customHeight="1" spans="1:25">
      <c r="A1084" s="234">
        <v>9734</v>
      </c>
      <c r="B1084" s="208" t="s">
        <v>1356</v>
      </c>
      <c r="C1084" s="207" t="s">
        <v>17</v>
      </c>
      <c r="D1084" s="209" t="s">
        <v>64</v>
      </c>
      <c r="F1084" s="235" t="s">
        <v>65</v>
      </c>
      <c r="G1084" s="236">
        <v>43575</v>
      </c>
      <c r="H1084" s="237">
        <v>43575</v>
      </c>
      <c r="L1084" s="244"/>
      <c r="M1084" s="245"/>
      <c r="N1084" s="244"/>
      <c r="P1084" s="246">
        <f t="shared" si="213"/>
        <v>0</v>
      </c>
      <c r="Q1084" s="246">
        <f t="shared" si="214"/>
        <v>0</v>
      </c>
      <c r="R1084" s="210">
        <v>256</v>
      </c>
      <c r="S1084" s="220">
        <f t="shared" si="215"/>
        <v>221</v>
      </c>
      <c r="T1084" s="113">
        <f t="shared" si="216"/>
        <v>0</v>
      </c>
      <c r="U1084" s="113">
        <f t="shared" si="217"/>
        <v>0</v>
      </c>
      <c r="V1084" s="113">
        <f t="shared" si="218"/>
        <v>0</v>
      </c>
      <c r="W1084" s="113">
        <f t="shared" si="219"/>
        <v>0</v>
      </c>
      <c r="X1084" s="118">
        <v>2019</v>
      </c>
      <c r="Y1084" s="18" t="s">
        <v>85</v>
      </c>
    </row>
    <row r="1085" ht="15.75" customHeight="1" spans="1:25">
      <c r="A1085" s="234">
        <v>9735</v>
      </c>
      <c r="B1085" s="208" t="s">
        <v>1357</v>
      </c>
      <c r="C1085" s="207" t="s">
        <v>17</v>
      </c>
      <c r="D1085" s="209" t="s">
        <v>64</v>
      </c>
      <c r="F1085" s="235" t="s">
        <v>65</v>
      </c>
      <c r="G1085" s="236">
        <v>43582</v>
      </c>
      <c r="H1085" s="237">
        <v>43582</v>
      </c>
      <c r="L1085" s="244"/>
      <c r="M1085" s="245"/>
      <c r="N1085" s="244"/>
      <c r="P1085" s="246">
        <f t="shared" si="213"/>
        <v>0</v>
      </c>
      <c r="Q1085" s="246">
        <f t="shared" si="214"/>
        <v>0</v>
      </c>
      <c r="R1085" s="210">
        <v>249</v>
      </c>
      <c r="S1085" s="220">
        <f t="shared" si="215"/>
        <v>214</v>
      </c>
      <c r="T1085" s="113">
        <f t="shared" si="216"/>
        <v>0</v>
      </c>
      <c r="U1085" s="113">
        <f t="shared" si="217"/>
        <v>0</v>
      </c>
      <c r="V1085" s="113">
        <f t="shared" si="218"/>
        <v>0</v>
      </c>
      <c r="W1085" s="113">
        <f t="shared" si="219"/>
        <v>0</v>
      </c>
      <c r="X1085" s="118">
        <v>2019</v>
      </c>
      <c r="Y1085" s="18" t="s">
        <v>85</v>
      </c>
    </row>
    <row r="1086" ht="15.75" customHeight="1" spans="1:25">
      <c r="A1086" s="234">
        <v>9754</v>
      </c>
      <c r="B1086" s="208" t="s">
        <v>1358</v>
      </c>
      <c r="C1086" s="207" t="s">
        <v>17</v>
      </c>
      <c r="D1086" s="209" t="s">
        <v>64</v>
      </c>
      <c r="F1086" s="235" t="s">
        <v>65</v>
      </c>
      <c r="G1086" s="236">
        <v>43575</v>
      </c>
      <c r="H1086" s="237">
        <v>43575</v>
      </c>
      <c r="L1086" s="244"/>
      <c r="M1086" s="245"/>
      <c r="N1086" s="244"/>
      <c r="P1086" s="246">
        <f t="shared" si="213"/>
        <v>0</v>
      </c>
      <c r="Q1086" s="246">
        <f t="shared" si="214"/>
        <v>0</v>
      </c>
      <c r="R1086" s="210">
        <v>256</v>
      </c>
      <c r="S1086" s="220">
        <f t="shared" si="215"/>
        <v>221</v>
      </c>
      <c r="T1086" s="113">
        <f t="shared" si="216"/>
        <v>0</v>
      </c>
      <c r="U1086" s="113">
        <f t="shared" si="217"/>
        <v>0</v>
      </c>
      <c r="V1086" s="113">
        <f t="shared" si="218"/>
        <v>0</v>
      </c>
      <c r="W1086" s="113">
        <f t="shared" si="219"/>
        <v>0</v>
      </c>
      <c r="X1086" s="118">
        <v>2019</v>
      </c>
      <c r="Y1086" s="18" t="s">
        <v>85</v>
      </c>
    </row>
    <row r="1087" ht="15.75" customHeight="1" spans="1:25">
      <c r="A1087" s="234">
        <v>9755</v>
      </c>
      <c r="B1087" s="208" t="s">
        <v>1359</v>
      </c>
      <c r="C1087" s="207" t="s">
        <v>17</v>
      </c>
      <c r="D1087" s="209" t="s">
        <v>64</v>
      </c>
      <c r="F1087" s="235" t="s">
        <v>65</v>
      </c>
      <c r="G1087" s="236">
        <v>43610</v>
      </c>
      <c r="H1087" s="237">
        <v>43610</v>
      </c>
      <c r="L1087" s="244"/>
      <c r="M1087" s="245"/>
      <c r="N1087" s="244"/>
      <c r="P1087" s="246">
        <f t="shared" si="213"/>
        <v>0</v>
      </c>
      <c r="Q1087" s="246">
        <f t="shared" si="214"/>
        <v>0</v>
      </c>
      <c r="R1087" s="210">
        <v>221</v>
      </c>
      <c r="S1087" s="220">
        <f t="shared" si="215"/>
        <v>186</v>
      </c>
      <c r="T1087" s="113">
        <f t="shared" si="216"/>
        <v>0</v>
      </c>
      <c r="U1087" s="113">
        <f t="shared" si="217"/>
        <v>0</v>
      </c>
      <c r="V1087" s="113">
        <f t="shared" si="218"/>
        <v>0</v>
      </c>
      <c r="W1087" s="113">
        <f t="shared" si="219"/>
        <v>0</v>
      </c>
      <c r="X1087" s="118">
        <v>2019</v>
      </c>
      <c r="Y1087" s="18" t="s">
        <v>85</v>
      </c>
    </row>
    <row r="1088" ht="15.75" customHeight="1" spans="1:25">
      <c r="A1088" s="234">
        <v>9756</v>
      </c>
      <c r="B1088" s="208" t="s">
        <v>1360</v>
      </c>
      <c r="C1088" s="207" t="s">
        <v>17</v>
      </c>
      <c r="D1088" s="209" t="s">
        <v>64</v>
      </c>
      <c r="F1088" s="235" t="s">
        <v>65</v>
      </c>
      <c r="G1088" s="236">
        <v>43677</v>
      </c>
      <c r="H1088" s="237">
        <v>43677</v>
      </c>
      <c r="L1088" s="244"/>
      <c r="M1088" s="245"/>
      <c r="N1088" s="244"/>
      <c r="P1088" s="246">
        <f t="shared" si="213"/>
        <v>0</v>
      </c>
      <c r="Q1088" s="246">
        <f t="shared" si="214"/>
        <v>0</v>
      </c>
      <c r="R1088" s="210">
        <v>154</v>
      </c>
      <c r="S1088" s="220">
        <f t="shared" si="215"/>
        <v>119</v>
      </c>
      <c r="T1088" s="113">
        <f t="shared" si="216"/>
        <v>0</v>
      </c>
      <c r="U1088" s="113">
        <f t="shared" si="217"/>
        <v>0</v>
      </c>
      <c r="V1088" s="113">
        <f t="shared" si="218"/>
        <v>0</v>
      </c>
      <c r="W1088" s="113">
        <f t="shared" si="219"/>
        <v>0</v>
      </c>
      <c r="X1088" s="118">
        <v>2019</v>
      </c>
      <c r="Y1088" s="18" t="s">
        <v>85</v>
      </c>
    </row>
    <row r="1089" ht="15.75" customHeight="1" spans="1:25">
      <c r="A1089" s="234">
        <v>9767</v>
      </c>
      <c r="B1089" s="208" t="s">
        <v>1361</v>
      </c>
      <c r="C1089" s="207" t="s">
        <v>21</v>
      </c>
      <c r="D1089" s="209" t="s">
        <v>488</v>
      </c>
      <c r="E1089" s="210" t="s">
        <v>1362</v>
      </c>
      <c r="F1089" s="235" t="s">
        <v>136</v>
      </c>
      <c r="G1089" s="284">
        <v>38757</v>
      </c>
      <c r="H1089" s="237">
        <v>43559</v>
      </c>
      <c r="L1089" s="244"/>
      <c r="M1089" s="245"/>
      <c r="N1089" s="244"/>
      <c r="P1089" s="246">
        <f t="shared" si="213"/>
        <v>0</v>
      </c>
      <c r="Q1089" s="246">
        <f t="shared" si="214"/>
        <v>0</v>
      </c>
      <c r="R1089" s="210">
        <v>272</v>
      </c>
      <c r="S1089" s="220">
        <f t="shared" si="215"/>
        <v>237</v>
      </c>
      <c r="T1089" s="113">
        <f t="shared" si="216"/>
        <v>0</v>
      </c>
      <c r="U1089" s="113">
        <f t="shared" si="217"/>
        <v>0</v>
      </c>
      <c r="V1089" s="113">
        <f t="shared" si="218"/>
        <v>0</v>
      </c>
      <c r="W1089" s="113">
        <f t="shared" si="219"/>
        <v>0</v>
      </c>
      <c r="X1089" s="118">
        <v>2006</v>
      </c>
      <c r="Y1089" s="18" t="s">
        <v>66</v>
      </c>
    </row>
    <row r="1090" ht="15.75" customHeight="1" spans="1:25">
      <c r="A1090" s="234">
        <v>9768</v>
      </c>
      <c r="B1090" s="208" t="s">
        <v>1363</v>
      </c>
      <c r="C1090" s="207" t="s">
        <v>21</v>
      </c>
      <c r="D1090" s="209" t="s">
        <v>488</v>
      </c>
      <c r="E1090" s="210" t="s">
        <v>1362</v>
      </c>
      <c r="F1090" s="235" t="s">
        <v>136</v>
      </c>
      <c r="G1090" s="284">
        <v>41096</v>
      </c>
      <c r="H1090" s="237">
        <v>43559</v>
      </c>
      <c r="L1090" s="244"/>
      <c r="M1090" s="245"/>
      <c r="N1090" s="244"/>
      <c r="P1090" s="246">
        <f t="shared" si="213"/>
        <v>0</v>
      </c>
      <c r="Q1090" s="246">
        <f t="shared" si="214"/>
        <v>0</v>
      </c>
      <c r="R1090" s="210">
        <v>272</v>
      </c>
      <c r="S1090" s="220">
        <f t="shared" si="215"/>
        <v>237</v>
      </c>
      <c r="T1090" s="113">
        <f t="shared" si="216"/>
        <v>0</v>
      </c>
      <c r="U1090" s="113">
        <f t="shared" si="217"/>
        <v>0</v>
      </c>
      <c r="V1090" s="113">
        <f t="shared" si="218"/>
        <v>0</v>
      </c>
      <c r="W1090" s="113">
        <f t="shared" si="219"/>
        <v>0</v>
      </c>
      <c r="X1090" s="118">
        <v>2012</v>
      </c>
      <c r="Y1090" s="18" t="s">
        <v>66</v>
      </c>
    </row>
    <row r="1091" ht="15.75" customHeight="1" spans="1:25">
      <c r="A1091" s="234">
        <v>9769</v>
      </c>
      <c r="B1091" s="208" t="s">
        <v>1364</v>
      </c>
      <c r="C1091" s="207" t="s">
        <v>21</v>
      </c>
      <c r="D1091" s="209" t="s">
        <v>488</v>
      </c>
      <c r="E1091" s="210" t="s">
        <v>1362</v>
      </c>
      <c r="F1091" s="235" t="s">
        <v>136</v>
      </c>
      <c r="G1091" s="284">
        <v>38332</v>
      </c>
      <c r="H1091" s="237">
        <v>43558</v>
      </c>
      <c r="L1091" s="244"/>
      <c r="M1091" s="245"/>
      <c r="N1091" s="244"/>
      <c r="P1091" s="246">
        <f t="shared" ref="P1091:P1154" si="220">IFERROR(L1091/O1091-1,0)</f>
        <v>0</v>
      </c>
      <c r="Q1091" s="246">
        <f t="shared" ref="Q1091:Q1154" si="221">IFERROR(N1091/O1091-1,0)</f>
        <v>0</v>
      </c>
      <c r="R1091" s="210">
        <v>273</v>
      </c>
      <c r="S1091" s="220">
        <f t="shared" ref="S1091:S1154" si="222">MIN(R1091-35,365-35)</f>
        <v>238</v>
      </c>
      <c r="T1091" s="113">
        <f t="shared" ref="T1091:T1154" si="223">IFERROR(I1091/365,0)</f>
        <v>0</v>
      </c>
      <c r="U1091" s="113">
        <f t="shared" ref="U1091:U1154" si="224">IFERROR(K1091/365,0)</f>
        <v>0</v>
      </c>
      <c r="V1091" s="113">
        <f t="shared" ref="V1091:V1154" si="225">L1091/S1091</f>
        <v>0</v>
      </c>
      <c r="W1091" s="113">
        <f t="shared" ref="W1091:W1154" si="226">N1091/S1091</f>
        <v>0</v>
      </c>
      <c r="X1091" s="118">
        <v>2004</v>
      </c>
      <c r="Y1091" s="18" t="s">
        <v>66</v>
      </c>
    </row>
    <row r="1092" ht="15.75" customHeight="1" spans="1:25">
      <c r="A1092" s="234">
        <v>9770</v>
      </c>
      <c r="B1092" s="208" t="s">
        <v>1365</v>
      </c>
      <c r="C1092" s="207" t="s">
        <v>21</v>
      </c>
      <c r="D1092" s="209" t="s">
        <v>488</v>
      </c>
      <c r="E1092" s="210" t="s">
        <v>1362</v>
      </c>
      <c r="F1092" s="235" t="s">
        <v>136</v>
      </c>
      <c r="G1092" s="284">
        <v>40193</v>
      </c>
      <c r="H1092" s="237">
        <v>43574</v>
      </c>
      <c r="L1092" s="244"/>
      <c r="M1092" s="245"/>
      <c r="N1092" s="244"/>
      <c r="P1092" s="246">
        <f t="shared" si="220"/>
        <v>0</v>
      </c>
      <c r="Q1092" s="246">
        <f t="shared" si="221"/>
        <v>0</v>
      </c>
      <c r="R1092" s="210">
        <v>257</v>
      </c>
      <c r="S1092" s="220">
        <f t="shared" si="222"/>
        <v>222</v>
      </c>
      <c r="T1092" s="113">
        <f t="shared" si="223"/>
        <v>0</v>
      </c>
      <c r="U1092" s="113">
        <f t="shared" si="224"/>
        <v>0</v>
      </c>
      <c r="V1092" s="113">
        <f t="shared" si="225"/>
        <v>0</v>
      </c>
      <c r="W1092" s="113">
        <f t="shared" si="226"/>
        <v>0</v>
      </c>
      <c r="X1092" s="118">
        <v>2010</v>
      </c>
      <c r="Y1092" s="18" t="s">
        <v>66</v>
      </c>
    </row>
    <row r="1093" ht="15.75" customHeight="1" spans="1:25">
      <c r="A1093" s="234">
        <v>9775</v>
      </c>
      <c r="B1093" s="208" t="s">
        <v>1366</v>
      </c>
      <c r="C1093" s="207" t="s">
        <v>19</v>
      </c>
      <c r="D1093" s="209" t="s">
        <v>64</v>
      </c>
      <c r="F1093" s="235" t="s">
        <v>65</v>
      </c>
      <c r="G1093" s="236">
        <v>43575</v>
      </c>
      <c r="H1093" s="237">
        <v>43575</v>
      </c>
      <c r="L1093" s="244"/>
      <c r="M1093" s="245"/>
      <c r="N1093" s="244"/>
      <c r="P1093" s="246">
        <f t="shared" si="220"/>
        <v>0</v>
      </c>
      <c r="Q1093" s="246">
        <f t="shared" si="221"/>
        <v>0</v>
      </c>
      <c r="R1093" s="210">
        <v>256</v>
      </c>
      <c r="S1093" s="220">
        <f t="shared" si="222"/>
        <v>221</v>
      </c>
      <c r="T1093" s="113">
        <f t="shared" si="223"/>
        <v>0</v>
      </c>
      <c r="U1093" s="113">
        <f t="shared" si="224"/>
        <v>0</v>
      </c>
      <c r="V1093" s="113">
        <f t="shared" si="225"/>
        <v>0</v>
      </c>
      <c r="W1093" s="113">
        <f t="shared" si="226"/>
        <v>0</v>
      </c>
      <c r="X1093" s="118">
        <v>2019</v>
      </c>
      <c r="Y1093" s="18" t="s">
        <v>85</v>
      </c>
    </row>
    <row r="1094" ht="15.75" customHeight="1" spans="1:25">
      <c r="A1094" s="234">
        <v>9777</v>
      </c>
      <c r="B1094" s="208" t="s">
        <v>1367</v>
      </c>
      <c r="C1094" s="207" t="s">
        <v>27</v>
      </c>
      <c r="D1094" s="209" t="s">
        <v>64</v>
      </c>
      <c r="F1094" s="235" t="s">
        <v>65</v>
      </c>
      <c r="G1094" s="236">
        <v>43554</v>
      </c>
      <c r="H1094" s="237">
        <v>43554</v>
      </c>
      <c r="L1094" s="244"/>
      <c r="M1094" s="245"/>
      <c r="N1094" s="244"/>
      <c r="P1094" s="246">
        <f t="shared" si="220"/>
        <v>0</v>
      </c>
      <c r="Q1094" s="246">
        <f t="shared" si="221"/>
        <v>0</v>
      </c>
      <c r="R1094" s="210">
        <v>277</v>
      </c>
      <c r="S1094" s="220">
        <f t="shared" si="222"/>
        <v>242</v>
      </c>
      <c r="T1094" s="113">
        <f t="shared" si="223"/>
        <v>0</v>
      </c>
      <c r="U1094" s="113">
        <f t="shared" si="224"/>
        <v>0</v>
      </c>
      <c r="V1094" s="113">
        <f t="shared" si="225"/>
        <v>0</v>
      </c>
      <c r="W1094" s="113">
        <f t="shared" si="226"/>
        <v>0</v>
      </c>
      <c r="X1094" s="118">
        <v>2019</v>
      </c>
      <c r="Y1094" s="18" t="s">
        <v>85</v>
      </c>
    </row>
    <row r="1095" ht="15.75" customHeight="1" spans="1:25">
      <c r="A1095" s="234">
        <v>9780</v>
      </c>
      <c r="B1095" s="208" t="s">
        <v>1368</v>
      </c>
      <c r="C1095" s="207" t="s">
        <v>23</v>
      </c>
      <c r="D1095" s="209" t="s">
        <v>64</v>
      </c>
      <c r="F1095" s="235" t="s">
        <v>65</v>
      </c>
      <c r="G1095" s="236">
        <v>43585</v>
      </c>
      <c r="H1095" s="237">
        <v>43585</v>
      </c>
      <c r="L1095" s="244"/>
      <c r="M1095" s="245"/>
      <c r="N1095" s="244"/>
      <c r="P1095" s="246">
        <f t="shared" si="220"/>
        <v>0</v>
      </c>
      <c r="Q1095" s="246">
        <f t="shared" si="221"/>
        <v>0</v>
      </c>
      <c r="R1095" s="210">
        <v>246</v>
      </c>
      <c r="S1095" s="220">
        <f t="shared" si="222"/>
        <v>211</v>
      </c>
      <c r="T1095" s="113">
        <f t="shared" si="223"/>
        <v>0</v>
      </c>
      <c r="U1095" s="113">
        <f t="shared" si="224"/>
        <v>0</v>
      </c>
      <c r="V1095" s="113">
        <f t="shared" si="225"/>
        <v>0</v>
      </c>
      <c r="W1095" s="113">
        <f t="shared" si="226"/>
        <v>0</v>
      </c>
      <c r="X1095" s="118">
        <v>2019</v>
      </c>
      <c r="Y1095" s="18" t="s">
        <v>85</v>
      </c>
    </row>
    <row r="1096" ht="15.75" customHeight="1" spans="1:25">
      <c r="A1096" s="234">
        <v>9781</v>
      </c>
      <c r="B1096" s="208" t="s">
        <v>1369</v>
      </c>
      <c r="C1096" s="207" t="s">
        <v>23</v>
      </c>
      <c r="D1096" s="209" t="s">
        <v>64</v>
      </c>
      <c r="F1096" s="235" t="s">
        <v>65</v>
      </c>
      <c r="G1096" s="236">
        <v>43575</v>
      </c>
      <c r="H1096" s="237">
        <v>43575</v>
      </c>
      <c r="L1096" s="244"/>
      <c r="M1096" s="245"/>
      <c r="N1096" s="244"/>
      <c r="P1096" s="246">
        <f t="shared" si="220"/>
        <v>0</v>
      </c>
      <c r="Q1096" s="246">
        <f t="shared" si="221"/>
        <v>0</v>
      </c>
      <c r="R1096" s="210">
        <v>256</v>
      </c>
      <c r="S1096" s="220">
        <f t="shared" si="222"/>
        <v>221</v>
      </c>
      <c r="T1096" s="113">
        <f t="shared" si="223"/>
        <v>0</v>
      </c>
      <c r="U1096" s="113">
        <f t="shared" si="224"/>
        <v>0</v>
      </c>
      <c r="V1096" s="113">
        <f t="shared" si="225"/>
        <v>0</v>
      </c>
      <c r="W1096" s="113">
        <f t="shared" si="226"/>
        <v>0</v>
      </c>
      <c r="X1096" s="118">
        <v>2019</v>
      </c>
      <c r="Y1096" s="18" t="s">
        <v>85</v>
      </c>
    </row>
    <row r="1097" ht="15.75" customHeight="1" spans="1:25">
      <c r="A1097" s="234">
        <v>9782</v>
      </c>
      <c r="B1097" s="208" t="s">
        <v>1370</v>
      </c>
      <c r="C1097" s="207" t="s">
        <v>23</v>
      </c>
      <c r="D1097" s="209" t="s">
        <v>64</v>
      </c>
      <c r="F1097" s="235" t="s">
        <v>65</v>
      </c>
      <c r="G1097" s="236">
        <v>43585</v>
      </c>
      <c r="H1097" s="237">
        <v>43585</v>
      </c>
      <c r="L1097" s="244"/>
      <c r="M1097" s="245"/>
      <c r="N1097" s="244"/>
      <c r="P1097" s="246">
        <f t="shared" si="220"/>
        <v>0</v>
      </c>
      <c r="Q1097" s="246">
        <f t="shared" si="221"/>
        <v>0</v>
      </c>
      <c r="R1097" s="210">
        <v>246</v>
      </c>
      <c r="S1097" s="220">
        <f t="shared" si="222"/>
        <v>211</v>
      </c>
      <c r="T1097" s="113">
        <f t="shared" si="223"/>
        <v>0</v>
      </c>
      <c r="U1097" s="113">
        <f t="shared" si="224"/>
        <v>0</v>
      </c>
      <c r="V1097" s="113">
        <f t="shared" si="225"/>
        <v>0</v>
      </c>
      <c r="W1097" s="113">
        <f t="shared" si="226"/>
        <v>0</v>
      </c>
      <c r="X1097" s="118">
        <v>2019</v>
      </c>
      <c r="Y1097" s="18" t="s">
        <v>85</v>
      </c>
    </row>
    <row r="1098" ht="15.75" customHeight="1" spans="1:25">
      <c r="A1098" s="234">
        <v>9783</v>
      </c>
      <c r="B1098" s="208" t="s">
        <v>1371</v>
      </c>
      <c r="C1098" s="207" t="s">
        <v>29</v>
      </c>
      <c r="D1098" s="209" t="s">
        <v>64</v>
      </c>
      <c r="F1098" s="235" t="s">
        <v>65</v>
      </c>
      <c r="G1098" s="236">
        <v>43554</v>
      </c>
      <c r="H1098" s="237">
        <v>43554</v>
      </c>
      <c r="L1098" s="244"/>
      <c r="M1098" s="245"/>
      <c r="N1098" s="244"/>
      <c r="P1098" s="246">
        <f t="shared" si="220"/>
        <v>0</v>
      </c>
      <c r="Q1098" s="246">
        <f t="shared" si="221"/>
        <v>0</v>
      </c>
      <c r="R1098" s="210">
        <v>277</v>
      </c>
      <c r="S1098" s="220">
        <f t="shared" si="222"/>
        <v>242</v>
      </c>
      <c r="T1098" s="113">
        <f t="shared" si="223"/>
        <v>0</v>
      </c>
      <c r="U1098" s="113">
        <f t="shared" si="224"/>
        <v>0</v>
      </c>
      <c r="V1098" s="113">
        <f t="shared" si="225"/>
        <v>0</v>
      </c>
      <c r="W1098" s="113">
        <f t="shared" si="226"/>
        <v>0</v>
      </c>
      <c r="X1098" s="118">
        <v>2019</v>
      </c>
      <c r="Y1098" s="18" t="s">
        <v>85</v>
      </c>
    </row>
    <row r="1099" ht="15.75" customHeight="1" spans="1:25">
      <c r="A1099" s="234">
        <v>9784</v>
      </c>
      <c r="B1099" s="208" t="s">
        <v>1372</v>
      </c>
      <c r="C1099" s="207" t="s">
        <v>29</v>
      </c>
      <c r="D1099" s="209" t="s">
        <v>64</v>
      </c>
      <c r="F1099" s="235" t="s">
        <v>65</v>
      </c>
      <c r="G1099" s="236">
        <v>43554</v>
      </c>
      <c r="H1099" s="237">
        <v>43554</v>
      </c>
      <c r="L1099" s="244"/>
      <c r="M1099" s="245"/>
      <c r="N1099" s="244"/>
      <c r="P1099" s="246">
        <f t="shared" si="220"/>
        <v>0</v>
      </c>
      <c r="Q1099" s="246">
        <f t="shared" si="221"/>
        <v>0</v>
      </c>
      <c r="R1099" s="210">
        <v>277</v>
      </c>
      <c r="S1099" s="220">
        <f t="shared" si="222"/>
        <v>242</v>
      </c>
      <c r="T1099" s="113">
        <f t="shared" si="223"/>
        <v>0</v>
      </c>
      <c r="U1099" s="113">
        <f t="shared" si="224"/>
        <v>0</v>
      </c>
      <c r="V1099" s="113">
        <f t="shared" si="225"/>
        <v>0</v>
      </c>
      <c r="W1099" s="113">
        <f t="shared" si="226"/>
        <v>0</v>
      </c>
      <c r="X1099" s="118">
        <v>2019</v>
      </c>
      <c r="Y1099" s="18" t="s">
        <v>85</v>
      </c>
    </row>
    <row r="1100" ht="15.75" customHeight="1" spans="1:25">
      <c r="A1100" s="234">
        <v>9785</v>
      </c>
      <c r="B1100" s="208" t="s">
        <v>1373</v>
      </c>
      <c r="C1100" s="207" t="s">
        <v>33</v>
      </c>
      <c r="D1100" s="209" t="s">
        <v>64</v>
      </c>
      <c r="F1100" s="235" t="s">
        <v>65</v>
      </c>
      <c r="G1100" s="236">
        <v>43582</v>
      </c>
      <c r="H1100" s="237">
        <v>43582</v>
      </c>
      <c r="L1100" s="244"/>
      <c r="M1100" s="245"/>
      <c r="N1100" s="244"/>
      <c r="P1100" s="246">
        <f t="shared" si="220"/>
        <v>0</v>
      </c>
      <c r="Q1100" s="246">
        <f t="shared" si="221"/>
        <v>0</v>
      </c>
      <c r="R1100" s="210">
        <v>249</v>
      </c>
      <c r="S1100" s="220">
        <f t="shared" si="222"/>
        <v>214</v>
      </c>
      <c r="T1100" s="113">
        <f t="shared" si="223"/>
        <v>0</v>
      </c>
      <c r="U1100" s="113">
        <f t="shared" si="224"/>
        <v>0</v>
      </c>
      <c r="V1100" s="113">
        <f t="shared" si="225"/>
        <v>0</v>
      </c>
      <c r="W1100" s="113">
        <f t="shared" si="226"/>
        <v>0</v>
      </c>
      <c r="X1100" s="118">
        <v>2019</v>
      </c>
      <c r="Y1100" s="18" t="s">
        <v>85</v>
      </c>
    </row>
    <row r="1101" ht="15.75" customHeight="1" spans="1:25">
      <c r="A1101" s="234">
        <v>9788</v>
      </c>
      <c r="B1101" s="208" t="s">
        <v>1374</v>
      </c>
      <c r="C1101" s="207" t="s">
        <v>33</v>
      </c>
      <c r="D1101" s="209" t="s">
        <v>64</v>
      </c>
      <c r="F1101" s="235" t="s">
        <v>65</v>
      </c>
      <c r="G1101" s="236">
        <v>43582</v>
      </c>
      <c r="H1101" s="237">
        <v>43582</v>
      </c>
      <c r="L1101" s="244"/>
      <c r="M1101" s="245"/>
      <c r="N1101" s="244"/>
      <c r="P1101" s="246">
        <f t="shared" si="220"/>
        <v>0</v>
      </c>
      <c r="Q1101" s="246">
        <f t="shared" si="221"/>
        <v>0</v>
      </c>
      <c r="R1101" s="210">
        <v>249</v>
      </c>
      <c r="S1101" s="220">
        <f t="shared" si="222"/>
        <v>214</v>
      </c>
      <c r="T1101" s="113">
        <f t="shared" si="223"/>
        <v>0</v>
      </c>
      <c r="U1101" s="113">
        <f t="shared" si="224"/>
        <v>0</v>
      </c>
      <c r="V1101" s="113">
        <f t="shared" si="225"/>
        <v>0</v>
      </c>
      <c r="W1101" s="113">
        <f t="shared" si="226"/>
        <v>0</v>
      </c>
      <c r="X1101" s="118">
        <v>2019</v>
      </c>
      <c r="Y1101" s="18" t="s">
        <v>85</v>
      </c>
    </row>
    <row r="1102" ht="15.75" customHeight="1" spans="1:25">
      <c r="A1102" s="234">
        <v>9789</v>
      </c>
      <c r="B1102" s="208" t="s">
        <v>1375</v>
      </c>
      <c r="C1102" s="207" t="s">
        <v>27</v>
      </c>
      <c r="D1102" s="209" t="s">
        <v>64</v>
      </c>
      <c r="F1102" s="235" t="s">
        <v>65</v>
      </c>
      <c r="G1102" s="236">
        <v>43616</v>
      </c>
      <c r="H1102" s="237">
        <v>43616</v>
      </c>
      <c r="L1102" s="244"/>
      <c r="M1102" s="245"/>
      <c r="N1102" s="244"/>
      <c r="P1102" s="246">
        <f t="shared" si="220"/>
        <v>0</v>
      </c>
      <c r="Q1102" s="246">
        <f t="shared" si="221"/>
        <v>0</v>
      </c>
      <c r="R1102" s="210">
        <v>215</v>
      </c>
      <c r="S1102" s="220">
        <f t="shared" si="222"/>
        <v>180</v>
      </c>
      <c r="T1102" s="113">
        <f t="shared" si="223"/>
        <v>0</v>
      </c>
      <c r="U1102" s="113">
        <f t="shared" si="224"/>
        <v>0</v>
      </c>
      <c r="V1102" s="113">
        <f t="shared" si="225"/>
        <v>0</v>
      </c>
      <c r="W1102" s="113">
        <f t="shared" si="226"/>
        <v>0</v>
      </c>
      <c r="X1102" s="118">
        <v>2019</v>
      </c>
      <c r="Y1102" s="18" t="s">
        <v>85</v>
      </c>
    </row>
    <row r="1103" ht="15.75" customHeight="1" spans="1:25">
      <c r="A1103" s="234">
        <v>9790</v>
      </c>
      <c r="B1103" s="208" t="s">
        <v>1376</v>
      </c>
      <c r="C1103" s="207" t="s">
        <v>27</v>
      </c>
      <c r="D1103" s="209" t="s">
        <v>64</v>
      </c>
      <c r="F1103" s="235" t="s">
        <v>65</v>
      </c>
      <c r="G1103" s="236">
        <v>43638</v>
      </c>
      <c r="H1103" s="237">
        <v>43638</v>
      </c>
      <c r="L1103" s="244"/>
      <c r="M1103" s="245"/>
      <c r="N1103" s="244"/>
      <c r="P1103" s="246">
        <f t="shared" si="220"/>
        <v>0</v>
      </c>
      <c r="Q1103" s="246">
        <f t="shared" si="221"/>
        <v>0</v>
      </c>
      <c r="R1103" s="210">
        <v>193</v>
      </c>
      <c r="S1103" s="220">
        <f t="shared" si="222"/>
        <v>158</v>
      </c>
      <c r="T1103" s="113">
        <f t="shared" si="223"/>
        <v>0</v>
      </c>
      <c r="U1103" s="113">
        <f t="shared" si="224"/>
        <v>0</v>
      </c>
      <c r="V1103" s="113">
        <f t="shared" si="225"/>
        <v>0</v>
      </c>
      <c r="W1103" s="113">
        <f t="shared" si="226"/>
        <v>0</v>
      </c>
      <c r="X1103" s="118">
        <v>2019</v>
      </c>
      <c r="Y1103" s="18" t="s">
        <v>85</v>
      </c>
    </row>
    <row r="1104" ht="15.75" customHeight="1" spans="1:25">
      <c r="A1104" s="234">
        <v>9791</v>
      </c>
      <c r="B1104" s="208" t="s">
        <v>1377</v>
      </c>
      <c r="C1104" s="207" t="s">
        <v>27</v>
      </c>
      <c r="D1104" s="209" t="s">
        <v>64</v>
      </c>
      <c r="F1104" s="235" t="s">
        <v>65</v>
      </c>
      <c r="G1104" s="236">
        <v>43554</v>
      </c>
      <c r="H1104" s="237">
        <v>43554</v>
      </c>
      <c r="L1104" s="244"/>
      <c r="M1104" s="245"/>
      <c r="N1104" s="244"/>
      <c r="P1104" s="246">
        <f t="shared" si="220"/>
        <v>0</v>
      </c>
      <c r="Q1104" s="246">
        <f t="shared" si="221"/>
        <v>0</v>
      </c>
      <c r="R1104" s="210">
        <v>277</v>
      </c>
      <c r="S1104" s="220">
        <f t="shared" si="222"/>
        <v>242</v>
      </c>
      <c r="T1104" s="113">
        <f t="shared" si="223"/>
        <v>0</v>
      </c>
      <c r="U1104" s="113">
        <f t="shared" si="224"/>
        <v>0</v>
      </c>
      <c r="V1104" s="113">
        <f t="shared" si="225"/>
        <v>0</v>
      </c>
      <c r="W1104" s="113">
        <f t="shared" si="226"/>
        <v>0</v>
      </c>
      <c r="X1104" s="118">
        <v>2019</v>
      </c>
      <c r="Y1104" s="18" t="s">
        <v>85</v>
      </c>
    </row>
    <row r="1105" ht="15.75" customHeight="1" spans="1:25">
      <c r="A1105" s="234">
        <v>9792</v>
      </c>
      <c r="B1105" s="208" t="s">
        <v>1378</v>
      </c>
      <c r="C1105" s="207" t="s">
        <v>23</v>
      </c>
      <c r="D1105" s="209" t="s">
        <v>64</v>
      </c>
      <c r="F1105" s="235" t="s">
        <v>184</v>
      </c>
      <c r="G1105" s="236">
        <v>43614</v>
      </c>
      <c r="H1105" s="237">
        <v>43614</v>
      </c>
      <c r="L1105" s="244"/>
      <c r="M1105" s="245"/>
      <c r="N1105" s="244"/>
      <c r="P1105" s="246">
        <f t="shared" si="220"/>
        <v>0</v>
      </c>
      <c r="Q1105" s="246">
        <f t="shared" si="221"/>
        <v>0</v>
      </c>
      <c r="R1105" s="210">
        <v>217</v>
      </c>
      <c r="S1105" s="220">
        <f t="shared" si="222"/>
        <v>182</v>
      </c>
      <c r="T1105" s="113">
        <f t="shared" si="223"/>
        <v>0</v>
      </c>
      <c r="U1105" s="113">
        <f t="shared" si="224"/>
        <v>0</v>
      </c>
      <c r="V1105" s="113">
        <f t="shared" si="225"/>
        <v>0</v>
      </c>
      <c r="W1105" s="113">
        <f t="shared" si="226"/>
        <v>0</v>
      </c>
      <c r="X1105" s="118">
        <v>2019</v>
      </c>
      <c r="Y1105" s="18" t="s">
        <v>85</v>
      </c>
    </row>
    <row r="1106" ht="15.75" customHeight="1" spans="1:25">
      <c r="A1106" s="234">
        <v>9793</v>
      </c>
      <c r="B1106" s="208" t="s">
        <v>1379</v>
      </c>
      <c r="C1106" s="207" t="s">
        <v>23</v>
      </c>
      <c r="D1106" s="209" t="s">
        <v>64</v>
      </c>
      <c r="F1106" s="235" t="s">
        <v>65</v>
      </c>
      <c r="G1106" s="236">
        <v>43661</v>
      </c>
      <c r="H1106" s="237">
        <v>43661</v>
      </c>
      <c r="L1106" s="244"/>
      <c r="M1106" s="245"/>
      <c r="N1106" s="244"/>
      <c r="P1106" s="246">
        <f t="shared" si="220"/>
        <v>0</v>
      </c>
      <c r="Q1106" s="246">
        <f t="shared" si="221"/>
        <v>0</v>
      </c>
      <c r="R1106" s="210">
        <v>170</v>
      </c>
      <c r="S1106" s="220">
        <f t="shared" si="222"/>
        <v>135</v>
      </c>
      <c r="T1106" s="113">
        <f t="shared" si="223"/>
        <v>0</v>
      </c>
      <c r="U1106" s="113">
        <f t="shared" si="224"/>
        <v>0</v>
      </c>
      <c r="V1106" s="113">
        <f t="shared" si="225"/>
        <v>0</v>
      </c>
      <c r="W1106" s="113">
        <f t="shared" si="226"/>
        <v>0</v>
      </c>
      <c r="X1106" s="118">
        <v>2019</v>
      </c>
      <c r="Y1106" s="18" t="s">
        <v>85</v>
      </c>
    </row>
    <row r="1107" ht="15.75" customHeight="1" spans="1:25">
      <c r="A1107" s="234">
        <v>9794</v>
      </c>
      <c r="B1107" s="208" t="s">
        <v>1380</v>
      </c>
      <c r="C1107" s="207" t="s">
        <v>23</v>
      </c>
      <c r="D1107" s="209" t="s">
        <v>488</v>
      </c>
      <c r="E1107" s="210" t="s">
        <v>1197</v>
      </c>
      <c r="F1107" s="235" t="s">
        <v>163</v>
      </c>
      <c r="G1107" s="284">
        <v>43645</v>
      </c>
      <c r="H1107" s="237">
        <v>43645</v>
      </c>
      <c r="L1107" s="244"/>
      <c r="M1107" s="245"/>
      <c r="N1107" s="244"/>
      <c r="P1107" s="246">
        <f t="shared" si="220"/>
        <v>0</v>
      </c>
      <c r="Q1107" s="246">
        <f t="shared" si="221"/>
        <v>0</v>
      </c>
      <c r="R1107" s="210">
        <v>186</v>
      </c>
      <c r="S1107" s="220">
        <f t="shared" si="222"/>
        <v>151</v>
      </c>
      <c r="T1107" s="113">
        <f t="shared" si="223"/>
        <v>0</v>
      </c>
      <c r="U1107" s="113">
        <f t="shared" si="224"/>
        <v>0</v>
      </c>
      <c r="V1107" s="113">
        <f t="shared" si="225"/>
        <v>0</v>
      </c>
      <c r="W1107" s="113">
        <f t="shared" si="226"/>
        <v>0</v>
      </c>
      <c r="X1107" s="118">
        <v>2019</v>
      </c>
      <c r="Y1107" s="18" t="s">
        <v>85</v>
      </c>
    </row>
    <row r="1108" ht="15.75" customHeight="1" spans="1:25">
      <c r="A1108" s="234">
        <v>9795</v>
      </c>
      <c r="B1108" s="208" t="s">
        <v>1381</v>
      </c>
      <c r="C1108" s="207" t="s">
        <v>23</v>
      </c>
      <c r="D1108" s="209" t="s">
        <v>488</v>
      </c>
      <c r="E1108" s="210" t="s">
        <v>1197</v>
      </c>
      <c r="F1108" s="235" t="s">
        <v>163</v>
      </c>
      <c r="G1108" s="284">
        <v>43621</v>
      </c>
      <c r="H1108" s="237">
        <v>43621</v>
      </c>
      <c r="L1108" s="244"/>
      <c r="M1108" s="245"/>
      <c r="N1108" s="244"/>
      <c r="P1108" s="246">
        <f t="shared" si="220"/>
        <v>0</v>
      </c>
      <c r="Q1108" s="246">
        <f t="shared" si="221"/>
        <v>0</v>
      </c>
      <c r="R1108" s="210">
        <v>210</v>
      </c>
      <c r="S1108" s="220">
        <f t="shared" si="222"/>
        <v>175</v>
      </c>
      <c r="T1108" s="113">
        <f t="shared" si="223"/>
        <v>0</v>
      </c>
      <c r="U1108" s="113">
        <f t="shared" si="224"/>
        <v>0</v>
      </c>
      <c r="V1108" s="113">
        <f t="shared" si="225"/>
        <v>0</v>
      </c>
      <c r="W1108" s="113">
        <f t="shared" si="226"/>
        <v>0</v>
      </c>
      <c r="X1108" s="118">
        <v>2019</v>
      </c>
      <c r="Y1108" s="18" t="s">
        <v>85</v>
      </c>
    </row>
    <row r="1109" ht="15.75" customHeight="1" spans="1:25">
      <c r="A1109" s="234">
        <v>9796</v>
      </c>
      <c r="B1109" s="208" t="s">
        <v>1382</v>
      </c>
      <c r="C1109" s="207" t="s">
        <v>27</v>
      </c>
      <c r="D1109" s="209" t="s">
        <v>64</v>
      </c>
      <c r="F1109" s="235" t="s">
        <v>65</v>
      </c>
      <c r="G1109" s="236">
        <v>43575</v>
      </c>
      <c r="H1109" s="237">
        <v>43575</v>
      </c>
      <c r="L1109" s="244"/>
      <c r="M1109" s="245"/>
      <c r="N1109" s="244"/>
      <c r="P1109" s="246">
        <f t="shared" si="220"/>
        <v>0</v>
      </c>
      <c r="Q1109" s="246">
        <f t="shared" si="221"/>
        <v>0</v>
      </c>
      <c r="R1109" s="210">
        <v>256</v>
      </c>
      <c r="S1109" s="220">
        <f t="shared" si="222"/>
        <v>221</v>
      </c>
      <c r="T1109" s="113">
        <f t="shared" si="223"/>
        <v>0</v>
      </c>
      <c r="U1109" s="113">
        <f t="shared" si="224"/>
        <v>0</v>
      </c>
      <c r="V1109" s="113">
        <f t="shared" si="225"/>
        <v>0</v>
      </c>
      <c r="W1109" s="113">
        <f t="shared" si="226"/>
        <v>0</v>
      </c>
      <c r="X1109" s="118">
        <v>2019</v>
      </c>
      <c r="Y1109" s="18" t="s">
        <v>85</v>
      </c>
    </row>
    <row r="1110" ht="15.75" customHeight="1" spans="1:25">
      <c r="A1110" s="234">
        <v>9799</v>
      </c>
      <c r="B1110" s="208" t="s">
        <v>1383</v>
      </c>
      <c r="C1110" s="207" t="s">
        <v>23</v>
      </c>
      <c r="D1110" s="209" t="s">
        <v>64</v>
      </c>
      <c r="F1110" s="235" t="s">
        <v>65</v>
      </c>
      <c r="G1110" s="236">
        <v>43582</v>
      </c>
      <c r="H1110" s="237">
        <v>43582</v>
      </c>
      <c r="L1110" s="244"/>
      <c r="M1110" s="245"/>
      <c r="N1110" s="244"/>
      <c r="P1110" s="246">
        <f t="shared" si="220"/>
        <v>0</v>
      </c>
      <c r="Q1110" s="246">
        <f t="shared" si="221"/>
        <v>0</v>
      </c>
      <c r="R1110" s="210">
        <v>249</v>
      </c>
      <c r="S1110" s="220">
        <f t="shared" si="222"/>
        <v>214</v>
      </c>
      <c r="T1110" s="113">
        <f t="shared" si="223"/>
        <v>0</v>
      </c>
      <c r="U1110" s="113">
        <f t="shared" si="224"/>
        <v>0</v>
      </c>
      <c r="V1110" s="113">
        <f t="shared" si="225"/>
        <v>0</v>
      </c>
      <c r="W1110" s="113">
        <f t="shared" si="226"/>
        <v>0</v>
      </c>
      <c r="X1110" s="118">
        <v>2019</v>
      </c>
      <c r="Y1110" s="18" t="s">
        <v>85</v>
      </c>
    </row>
    <row r="1111" ht="15.75" customHeight="1" spans="1:25">
      <c r="A1111" s="234">
        <v>9800</v>
      </c>
      <c r="B1111" s="208" t="s">
        <v>1384</v>
      </c>
      <c r="C1111" s="207" t="s">
        <v>27</v>
      </c>
      <c r="D1111" s="209" t="s">
        <v>64</v>
      </c>
      <c r="F1111" s="235" t="s">
        <v>65</v>
      </c>
      <c r="G1111" s="236">
        <v>43547</v>
      </c>
      <c r="H1111" s="237">
        <v>43547</v>
      </c>
      <c r="L1111" s="244"/>
      <c r="M1111" s="245"/>
      <c r="N1111" s="244"/>
      <c r="P1111" s="246">
        <f t="shared" si="220"/>
        <v>0</v>
      </c>
      <c r="Q1111" s="246">
        <f t="shared" si="221"/>
        <v>0</v>
      </c>
      <c r="R1111" s="210">
        <v>284</v>
      </c>
      <c r="S1111" s="220">
        <f t="shared" si="222"/>
        <v>249</v>
      </c>
      <c r="T1111" s="113">
        <f t="shared" si="223"/>
        <v>0</v>
      </c>
      <c r="U1111" s="113">
        <f t="shared" si="224"/>
        <v>0</v>
      </c>
      <c r="V1111" s="113">
        <f t="shared" si="225"/>
        <v>0</v>
      </c>
      <c r="W1111" s="113">
        <f t="shared" si="226"/>
        <v>0</v>
      </c>
      <c r="X1111" s="118">
        <v>2019</v>
      </c>
      <c r="Y1111" s="18" t="s">
        <v>85</v>
      </c>
    </row>
    <row r="1112" ht="15.75" customHeight="1" spans="1:25">
      <c r="A1112" s="234">
        <v>9804</v>
      </c>
      <c r="B1112" s="208" t="s">
        <v>1385</v>
      </c>
      <c r="C1112" s="207" t="s">
        <v>23</v>
      </c>
      <c r="D1112" s="209" t="s">
        <v>64</v>
      </c>
      <c r="F1112" s="235" t="s">
        <v>65</v>
      </c>
      <c r="G1112" s="236">
        <v>43645</v>
      </c>
      <c r="H1112" s="237">
        <v>43645</v>
      </c>
      <c r="L1112" s="244"/>
      <c r="M1112" s="245"/>
      <c r="N1112" s="244"/>
      <c r="P1112" s="246">
        <f t="shared" si="220"/>
        <v>0</v>
      </c>
      <c r="Q1112" s="246">
        <f t="shared" si="221"/>
        <v>0</v>
      </c>
      <c r="R1112" s="210">
        <v>186</v>
      </c>
      <c r="S1112" s="220">
        <f t="shared" si="222"/>
        <v>151</v>
      </c>
      <c r="T1112" s="113">
        <f t="shared" si="223"/>
        <v>0</v>
      </c>
      <c r="U1112" s="113">
        <f t="shared" si="224"/>
        <v>0</v>
      </c>
      <c r="V1112" s="113">
        <f t="shared" si="225"/>
        <v>0</v>
      </c>
      <c r="W1112" s="113">
        <f t="shared" si="226"/>
        <v>0</v>
      </c>
      <c r="X1112" s="118">
        <v>2019</v>
      </c>
      <c r="Y1112" s="18" t="s">
        <v>85</v>
      </c>
    </row>
    <row r="1113" ht="15.75" customHeight="1" spans="1:25">
      <c r="A1113" s="234">
        <v>9806</v>
      </c>
      <c r="B1113" s="208" t="s">
        <v>1386</v>
      </c>
      <c r="C1113" s="207" t="s">
        <v>17</v>
      </c>
      <c r="D1113" s="209" t="s">
        <v>64</v>
      </c>
      <c r="F1113" s="235" t="s">
        <v>65</v>
      </c>
      <c r="G1113" s="236">
        <v>43582</v>
      </c>
      <c r="H1113" s="237">
        <v>43582</v>
      </c>
      <c r="L1113" s="244"/>
      <c r="M1113" s="245"/>
      <c r="N1113" s="244"/>
      <c r="P1113" s="246">
        <f t="shared" si="220"/>
        <v>0</v>
      </c>
      <c r="Q1113" s="246">
        <f t="shared" si="221"/>
        <v>0</v>
      </c>
      <c r="R1113" s="210">
        <v>249</v>
      </c>
      <c r="S1113" s="220">
        <f t="shared" si="222"/>
        <v>214</v>
      </c>
      <c r="T1113" s="113">
        <f t="shared" si="223"/>
        <v>0</v>
      </c>
      <c r="U1113" s="113">
        <f t="shared" si="224"/>
        <v>0</v>
      </c>
      <c r="V1113" s="113">
        <f t="shared" si="225"/>
        <v>0</v>
      </c>
      <c r="W1113" s="113">
        <f t="shared" si="226"/>
        <v>0</v>
      </c>
      <c r="X1113" s="118">
        <v>2019</v>
      </c>
      <c r="Y1113" s="18" t="s">
        <v>85</v>
      </c>
    </row>
    <row r="1114" ht="15.75" customHeight="1" spans="1:25">
      <c r="A1114" s="234">
        <v>9807</v>
      </c>
      <c r="B1114" s="208" t="s">
        <v>1387</v>
      </c>
      <c r="C1114" s="207" t="s">
        <v>33</v>
      </c>
      <c r="D1114" s="209" t="s">
        <v>64</v>
      </c>
      <c r="F1114" s="235" t="s">
        <v>65</v>
      </c>
      <c r="G1114" s="236">
        <v>43582</v>
      </c>
      <c r="H1114" s="237">
        <v>43582</v>
      </c>
      <c r="L1114" s="244"/>
      <c r="M1114" s="245"/>
      <c r="N1114" s="244"/>
      <c r="P1114" s="246">
        <f t="shared" si="220"/>
        <v>0</v>
      </c>
      <c r="Q1114" s="246">
        <f t="shared" si="221"/>
        <v>0</v>
      </c>
      <c r="R1114" s="210">
        <v>249</v>
      </c>
      <c r="S1114" s="220">
        <f t="shared" si="222"/>
        <v>214</v>
      </c>
      <c r="T1114" s="113">
        <f t="shared" si="223"/>
        <v>0</v>
      </c>
      <c r="U1114" s="113">
        <f t="shared" si="224"/>
        <v>0</v>
      </c>
      <c r="V1114" s="113">
        <f t="shared" si="225"/>
        <v>0</v>
      </c>
      <c r="W1114" s="113">
        <f t="shared" si="226"/>
        <v>0</v>
      </c>
      <c r="X1114" s="118">
        <v>2019</v>
      </c>
      <c r="Y1114" s="18" t="s">
        <v>85</v>
      </c>
    </row>
    <row r="1115" ht="15.75" customHeight="1" spans="1:25">
      <c r="A1115" s="234">
        <v>9812</v>
      </c>
      <c r="B1115" s="208" t="s">
        <v>1388</v>
      </c>
      <c r="C1115" s="207" t="s">
        <v>31</v>
      </c>
      <c r="D1115" s="209" t="s">
        <v>64</v>
      </c>
      <c r="F1115" s="235" t="s">
        <v>65</v>
      </c>
      <c r="G1115" s="236">
        <v>43582</v>
      </c>
      <c r="H1115" s="237">
        <v>43582</v>
      </c>
      <c r="L1115" s="244"/>
      <c r="M1115" s="245"/>
      <c r="N1115" s="244"/>
      <c r="P1115" s="246">
        <f t="shared" si="220"/>
        <v>0</v>
      </c>
      <c r="Q1115" s="246">
        <f t="shared" si="221"/>
        <v>0</v>
      </c>
      <c r="R1115" s="210">
        <v>249</v>
      </c>
      <c r="S1115" s="220">
        <f t="shared" si="222"/>
        <v>214</v>
      </c>
      <c r="T1115" s="113">
        <f t="shared" si="223"/>
        <v>0</v>
      </c>
      <c r="U1115" s="113">
        <f t="shared" si="224"/>
        <v>0</v>
      </c>
      <c r="V1115" s="113">
        <f t="shared" si="225"/>
        <v>0</v>
      </c>
      <c r="W1115" s="113">
        <f t="shared" si="226"/>
        <v>0</v>
      </c>
      <c r="X1115" s="118">
        <v>2019</v>
      </c>
      <c r="Y1115" s="18" t="s">
        <v>85</v>
      </c>
    </row>
    <row r="1116" ht="15.75" customHeight="1" spans="1:25">
      <c r="A1116" s="234">
        <v>9822</v>
      </c>
      <c r="B1116" s="208" t="s">
        <v>1389</v>
      </c>
      <c r="C1116" s="207" t="s">
        <v>17</v>
      </c>
      <c r="D1116" s="209" t="s">
        <v>64</v>
      </c>
      <c r="F1116" s="235" t="s">
        <v>65</v>
      </c>
      <c r="G1116" s="236">
        <v>43645</v>
      </c>
      <c r="H1116" s="237">
        <v>43645</v>
      </c>
      <c r="L1116" s="244"/>
      <c r="M1116" s="245"/>
      <c r="N1116" s="244"/>
      <c r="P1116" s="246">
        <f t="shared" si="220"/>
        <v>0</v>
      </c>
      <c r="Q1116" s="246">
        <f t="shared" si="221"/>
        <v>0</v>
      </c>
      <c r="R1116" s="210">
        <v>186</v>
      </c>
      <c r="S1116" s="220">
        <f t="shared" si="222"/>
        <v>151</v>
      </c>
      <c r="T1116" s="113">
        <f t="shared" si="223"/>
        <v>0</v>
      </c>
      <c r="U1116" s="113">
        <f t="shared" si="224"/>
        <v>0</v>
      </c>
      <c r="V1116" s="113">
        <f t="shared" si="225"/>
        <v>0</v>
      </c>
      <c r="W1116" s="113">
        <f t="shared" si="226"/>
        <v>0</v>
      </c>
      <c r="X1116" s="118">
        <v>2019</v>
      </c>
      <c r="Y1116" s="18" t="s">
        <v>85</v>
      </c>
    </row>
    <row r="1117" ht="15.75" customHeight="1" spans="1:25">
      <c r="A1117" s="234">
        <v>9823</v>
      </c>
      <c r="B1117" s="208" t="s">
        <v>1390</v>
      </c>
      <c r="C1117" s="207" t="s">
        <v>27</v>
      </c>
      <c r="D1117" s="209" t="s">
        <v>64</v>
      </c>
      <c r="F1117" s="235" t="s">
        <v>65</v>
      </c>
      <c r="G1117" s="236">
        <v>43638</v>
      </c>
      <c r="H1117" s="237">
        <v>43638</v>
      </c>
      <c r="L1117" s="244"/>
      <c r="M1117" s="245"/>
      <c r="N1117" s="244"/>
      <c r="P1117" s="246">
        <f t="shared" si="220"/>
        <v>0</v>
      </c>
      <c r="Q1117" s="246">
        <f t="shared" si="221"/>
        <v>0</v>
      </c>
      <c r="R1117" s="210">
        <v>193</v>
      </c>
      <c r="S1117" s="220">
        <f t="shared" si="222"/>
        <v>158</v>
      </c>
      <c r="T1117" s="113">
        <f t="shared" si="223"/>
        <v>0</v>
      </c>
      <c r="U1117" s="113">
        <f t="shared" si="224"/>
        <v>0</v>
      </c>
      <c r="V1117" s="113">
        <f t="shared" si="225"/>
        <v>0</v>
      </c>
      <c r="W1117" s="113">
        <f t="shared" si="226"/>
        <v>0</v>
      </c>
      <c r="X1117" s="118">
        <v>2019</v>
      </c>
      <c r="Y1117" s="18" t="s">
        <v>85</v>
      </c>
    </row>
    <row r="1118" ht="15.75" customHeight="1" spans="1:25">
      <c r="A1118" s="234">
        <v>9825</v>
      </c>
      <c r="B1118" s="208" t="s">
        <v>1391</v>
      </c>
      <c r="C1118" s="207" t="s">
        <v>25</v>
      </c>
      <c r="D1118" s="209" t="s">
        <v>64</v>
      </c>
      <c r="F1118" s="235" t="s">
        <v>65</v>
      </c>
      <c r="G1118" s="236">
        <v>43582</v>
      </c>
      <c r="H1118" s="237">
        <v>43582</v>
      </c>
      <c r="L1118" s="244"/>
      <c r="M1118" s="245"/>
      <c r="N1118" s="244"/>
      <c r="P1118" s="246">
        <f t="shared" si="220"/>
        <v>0</v>
      </c>
      <c r="Q1118" s="246">
        <f t="shared" si="221"/>
        <v>0</v>
      </c>
      <c r="R1118" s="210">
        <v>249</v>
      </c>
      <c r="S1118" s="220">
        <f t="shared" si="222"/>
        <v>214</v>
      </c>
      <c r="T1118" s="113">
        <f t="shared" si="223"/>
        <v>0</v>
      </c>
      <c r="U1118" s="113">
        <f t="shared" si="224"/>
        <v>0</v>
      </c>
      <c r="V1118" s="113">
        <f t="shared" si="225"/>
        <v>0</v>
      </c>
      <c r="W1118" s="113">
        <f t="shared" si="226"/>
        <v>0</v>
      </c>
      <c r="X1118" s="118">
        <v>2019</v>
      </c>
      <c r="Y1118" s="18" t="s">
        <v>85</v>
      </c>
    </row>
    <row r="1119" ht="15.75" customHeight="1" spans="1:25">
      <c r="A1119" s="234">
        <v>9831</v>
      </c>
      <c r="B1119" s="208" t="s">
        <v>1392</v>
      </c>
      <c r="C1119" s="207" t="s">
        <v>17</v>
      </c>
      <c r="D1119" s="209" t="s">
        <v>64</v>
      </c>
      <c r="F1119" s="235" t="s">
        <v>65</v>
      </c>
      <c r="G1119" s="236">
        <v>43610</v>
      </c>
      <c r="H1119" s="237">
        <v>43610</v>
      </c>
      <c r="L1119" s="244"/>
      <c r="M1119" s="245"/>
      <c r="N1119" s="244"/>
      <c r="P1119" s="246">
        <f t="shared" si="220"/>
        <v>0</v>
      </c>
      <c r="Q1119" s="246">
        <f t="shared" si="221"/>
        <v>0</v>
      </c>
      <c r="R1119" s="210">
        <v>221</v>
      </c>
      <c r="S1119" s="220">
        <f t="shared" si="222"/>
        <v>186</v>
      </c>
      <c r="T1119" s="113">
        <f t="shared" si="223"/>
        <v>0</v>
      </c>
      <c r="U1119" s="113">
        <f t="shared" si="224"/>
        <v>0</v>
      </c>
      <c r="V1119" s="113">
        <f t="shared" si="225"/>
        <v>0</v>
      </c>
      <c r="W1119" s="113">
        <f t="shared" si="226"/>
        <v>0</v>
      </c>
      <c r="X1119" s="118">
        <v>2019</v>
      </c>
      <c r="Y1119" s="18" t="s">
        <v>85</v>
      </c>
    </row>
    <row r="1120" ht="15.75" customHeight="1" spans="1:25">
      <c r="A1120" s="234">
        <v>9833</v>
      </c>
      <c r="B1120" s="208" t="s">
        <v>1393</v>
      </c>
      <c r="C1120" s="207" t="s">
        <v>27</v>
      </c>
      <c r="D1120" s="209" t="s">
        <v>64</v>
      </c>
      <c r="F1120" s="235" t="s">
        <v>65</v>
      </c>
      <c r="G1120" s="236">
        <v>43603</v>
      </c>
      <c r="H1120" s="237">
        <v>43603</v>
      </c>
      <c r="L1120" s="244"/>
      <c r="M1120" s="245"/>
      <c r="N1120" s="244"/>
      <c r="P1120" s="246">
        <f t="shared" si="220"/>
        <v>0</v>
      </c>
      <c r="Q1120" s="246">
        <f t="shared" si="221"/>
        <v>0</v>
      </c>
      <c r="R1120" s="210">
        <v>228</v>
      </c>
      <c r="S1120" s="220">
        <f t="shared" si="222"/>
        <v>193</v>
      </c>
      <c r="T1120" s="113">
        <f t="shared" si="223"/>
        <v>0</v>
      </c>
      <c r="U1120" s="113">
        <f t="shared" si="224"/>
        <v>0</v>
      </c>
      <c r="V1120" s="113">
        <f t="shared" si="225"/>
        <v>0</v>
      </c>
      <c r="W1120" s="113">
        <f t="shared" si="226"/>
        <v>0</v>
      </c>
      <c r="X1120" s="118">
        <v>2019</v>
      </c>
      <c r="Y1120" s="18" t="s">
        <v>85</v>
      </c>
    </row>
    <row r="1121" ht="15.75" customHeight="1" spans="1:25">
      <c r="A1121" s="234">
        <v>9834</v>
      </c>
      <c r="B1121" s="208" t="s">
        <v>1394</v>
      </c>
      <c r="C1121" s="207" t="s">
        <v>17</v>
      </c>
      <c r="D1121" s="209" t="s">
        <v>64</v>
      </c>
      <c r="F1121" s="235" t="s">
        <v>65</v>
      </c>
      <c r="G1121" s="236">
        <v>43585</v>
      </c>
      <c r="H1121" s="237">
        <v>43585</v>
      </c>
      <c r="L1121" s="244"/>
      <c r="M1121" s="245"/>
      <c r="N1121" s="244"/>
      <c r="P1121" s="246">
        <f t="shared" si="220"/>
        <v>0</v>
      </c>
      <c r="Q1121" s="246">
        <f t="shared" si="221"/>
        <v>0</v>
      </c>
      <c r="R1121" s="210">
        <v>246</v>
      </c>
      <c r="S1121" s="220">
        <f t="shared" si="222"/>
        <v>211</v>
      </c>
      <c r="T1121" s="113">
        <f t="shared" si="223"/>
        <v>0</v>
      </c>
      <c r="U1121" s="113">
        <f t="shared" si="224"/>
        <v>0</v>
      </c>
      <c r="V1121" s="113">
        <f t="shared" si="225"/>
        <v>0</v>
      </c>
      <c r="W1121" s="113">
        <f t="shared" si="226"/>
        <v>0</v>
      </c>
      <c r="X1121" s="118">
        <v>2019</v>
      </c>
      <c r="Y1121" s="18" t="s">
        <v>85</v>
      </c>
    </row>
    <row r="1122" ht="15.75" customHeight="1" spans="1:25">
      <c r="A1122" s="234">
        <v>9836</v>
      </c>
      <c r="B1122" s="208" t="s">
        <v>1395</v>
      </c>
      <c r="C1122" s="207" t="s">
        <v>29</v>
      </c>
      <c r="D1122" s="209" t="s">
        <v>64</v>
      </c>
      <c r="F1122" s="235" t="s">
        <v>65</v>
      </c>
      <c r="G1122" s="236">
        <v>43582</v>
      </c>
      <c r="H1122" s="237">
        <v>43582</v>
      </c>
      <c r="L1122" s="244"/>
      <c r="M1122" s="245"/>
      <c r="N1122" s="244"/>
      <c r="P1122" s="246">
        <f t="shared" si="220"/>
        <v>0</v>
      </c>
      <c r="Q1122" s="246">
        <f t="shared" si="221"/>
        <v>0</v>
      </c>
      <c r="R1122" s="210">
        <v>249</v>
      </c>
      <c r="S1122" s="220">
        <f t="shared" si="222"/>
        <v>214</v>
      </c>
      <c r="T1122" s="113">
        <f t="shared" si="223"/>
        <v>0</v>
      </c>
      <c r="U1122" s="113">
        <f t="shared" si="224"/>
        <v>0</v>
      </c>
      <c r="V1122" s="113">
        <f t="shared" si="225"/>
        <v>0</v>
      </c>
      <c r="W1122" s="113">
        <f t="shared" si="226"/>
        <v>0</v>
      </c>
      <c r="X1122" s="118">
        <v>2019</v>
      </c>
      <c r="Y1122" s="18" t="s">
        <v>85</v>
      </c>
    </row>
    <row r="1123" ht="15.75" customHeight="1" spans="1:25">
      <c r="A1123" s="234">
        <v>9839</v>
      </c>
      <c r="B1123" s="208" t="s">
        <v>1396</v>
      </c>
      <c r="C1123" s="207" t="s">
        <v>27</v>
      </c>
      <c r="D1123" s="209" t="s">
        <v>64</v>
      </c>
      <c r="F1123" s="235" t="s">
        <v>65</v>
      </c>
      <c r="G1123" s="236">
        <v>43610</v>
      </c>
      <c r="H1123" s="237">
        <v>43610</v>
      </c>
      <c r="L1123" s="244"/>
      <c r="M1123" s="245"/>
      <c r="N1123" s="244"/>
      <c r="P1123" s="246">
        <f t="shared" si="220"/>
        <v>0</v>
      </c>
      <c r="Q1123" s="246">
        <f t="shared" si="221"/>
        <v>0</v>
      </c>
      <c r="R1123" s="210">
        <v>221</v>
      </c>
      <c r="S1123" s="220">
        <f t="shared" si="222"/>
        <v>186</v>
      </c>
      <c r="T1123" s="113">
        <f t="shared" si="223"/>
        <v>0</v>
      </c>
      <c r="U1123" s="113">
        <f t="shared" si="224"/>
        <v>0</v>
      </c>
      <c r="V1123" s="113">
        <f t="shared" si="225"/>
        <v>0</v>
      </c>
      <c r="W1123" s="113">
        <f t="shared" si="226"/>
        <v>0</v>
      </c>
      <c r="X1123" s="118">
        <v>2019</v>
      </c>
      <c r="Y1123" s="18" t="s">
        <v>85</v>
      </c>
    </row>
    <row r="1124" ht="15.75" customHeight="1" spans="1:25">
      <c r="A1124" s="234">
        <v>9840</v>
      </c>
      <c r="B1124" s="208" t="s">
        <v>1397</v>
      </c>
      <c r="C1124" s="207" t="s">
        <v>27</v>
      </c>
      <c r="D1124" s="209" t="s">
        <v>64</v>
      </c>
      <c r="F1124" s="235" t="s">
        <v>65</v>
      </c>
      <c r="G1124" s="236">
        <v>43575</v>
      </c>
      <c r="H1124" s="237">
        <v>43575</v>
      </c>
      <c r="L1124" s="244"/>
      <c r="M1124" s="245"/>
      <c r="N1124" s="244"/>
      <c r="P1124" s="246">
        <f t="shared" si="220"/>
        <v>0</v>
      </c>
      <c r="Q1124" s="246">
        <f t="shared" si="221"/>
        <v>0</v>
      </c>
      <c r="R1124" s="210">
        <v>256</v>
      </c>
      <c r="S1124" s="220">
        <f t="shared" si="222"/>
        <v>221</v>
      </c>
      <c r="T1124" s="113">
        <f t="shared" si="223"/>
        <v>0</v>
      </c>
      <c r="U1124" s="113">
        <f t="shared" si="224"/>
        <v>0</v>
      </c>
      <c r="V1124" s="113">
        <f t="shared" si="225"/>
        <v>0</v>
      </c>
      <c r="W1124" s="113">
        <f t="shared" si="226"/>
        <v>0</v>
      </c>
      <c r="X1124" s="118">
        <v>2019</v>
      </c>
      <c r="Y1124" s="18" t="s">
        <v>85</v>
      </c>
    </row>
    <row r="1125" ht="15.75" customHeight="1" spans="1:25">
      <c r="A1125" s="234">
        <v>9841</v>
      </c>
      <c r="B1125" s="208" t="s">
        <v>1398</v>
      </c>
      <c r="C1125" s="207" t="s">
        <v>27</v>
      </c>
      <c r="D1125" s="209" t="s">
        <v>64</v>
      </c>
      <c r="F1125" s="235" t="s">
        <v>65</v>
      </c>
      <c r="G1125" s="236">
        <v>43603</v>
      </c>
      <c r="H1125" s="237">
        <v>43603</v>
      </c>
      <c r="L1125" s="244"/>
      <c r="M1125" s="245"/>
      <c r="N1125" s="244"/>
      <c r="P1125" s="246">
        <f t="shared" si="220"/>
        <v>0</v>
      </c>
      <c r="Q1125" s="246">
        <f t="shared" si="221"/>
        <v>0</v>
      </c>
      <c r="R1125" s="210">
        <v>228</v>
      </c>
      <c r="S1125" s="220">
        <f t="shared" si="222"/>
        <v>193</v>
      </c>
      <c r="T1125" s="113">
        <f t="shared" si="223"/>
        <v>0</v>
      </c>
      <c r="U1125" s="113">
        <f t="shared" si="224"/>
        <v>0</v>
      </c>
      <c r="V1125" s="113">
        <f t="shared" si="225"/>
        <v>0</v>
      </c>
      <c r="W1125" s="113">
        <f t="shared" si="226"/>
        <v>0</v>
      </c>
      <c r="X1125" s="118">
        <v>2019</v>
      </c>
      <c r="Y1125" s="18" t="s">
        <v>85</v>
      </c>
    </row>
    <row r="1126" ht="15.75" customHeight="1" spans="1:25">
      <c r="A1126" s="234">
        <v>9842</v>
      </c>
      <c r="B1126" s="208" t="s">
        <v>1399</v>
      </c>
      <c r="C1126" s="207" t="s">
        <v>23</v>
      </c>
      <c r="D1126" s="209" t="s">
        <v>488</v>
      </c>
      <c r="E1126" s="210" t="s">
        <v>1197</v>
      </c>
      <c r="F1126" s="235" t="s">
        <v>163</v>
      </c>
      <c r="G1126" s="284">
        <v>43552</v>
      </c>
      <c r="H1126" s="237">
        <v>43555</v>
      </c>
      <c r="L1126" s="244"/>
      <c r="M1126" s="245"/>
      <c r="N1126" s="244"/>
      <c r="P1126" s="246">
        <f t="shared" si="220"/>
        <v>0</v>
      </c>
      <c r="Q1126" s="246">
        <f t="shared" si="221"/>
        <v>0</v>
      </c>
      <c r="R1126" s="210">
        <v>276</v>
      </c>
      <c r="S1126" s="220">
        <f t="shared" si="222"/>
        <v>241</v>
      </c>
      <c r="T1126" s="113">
        <f t="shared" si="223"/>
        <v>0</v>
      </c>
      <c r="U1126" s="113">
        <f t="shared" si="224"/>
        <v>0</v>
      </c>
      <c r="V1126" s="113">
        <f t="shared" si="225"/>
        <v>0</v>
      </c>
      <c r="W1126" s="113">
        <f t="shared" si="226"/>
        <v>0</v>
      </c>
      <c r="X1126" s="118">
        <v>2019</v>
      </c>
      <c r="Y1126" s="18" t="s">
        <v>85</v>
      </c>
    </row>
    <row r="1127" ht="15.75" customHeight="1" spans="1:25">
      <c r="A1127" s="234">
        <v>9843</v>
      </c>
      <c r="B1127" s="208" t="s">
        <v>1400</v>
      </c>
      <c r="C1127" s="207" t="s">
        <v>23</v>
      </c>
      <c r="D1127" s="209" t="s">
        <v>488</v>
      </c>
      <c r="E1127" s="210" t="s">
        <v>1197</v>
      </c>
      <c r="F1127" s="235" t="s">
        <v>163</v>
      </c>
      <c r="G1127" s="284">
        <v>43552</v>
      </c>
      <c r="H1127" s="237">
        <v>43555</v>
      </c>
      <c r="L1127" s="244"/>
      <c r="M1127" s="245"/>
      <c r="N1127" s="244"/>
      <c r="P1127" s="246">
        <f t="shared" si="220"/>
        <v>0</v>
      </c>
      <c r="Q1127" s="246">
        <f t="shared" si="221"/>
        <v>0</v>
      </c>
      <c r="R1127" s="210">
        <v>276</v>
      </c>
      <c r="S1127" s="220">
        <f t="shared" si="222"/>
        <v>241</v>
      </c>
      <c r="T1127" s="113">
        <f t="shared" si="223"/>
        <v>0</v>
      </c>
      <c r="U1127" s="113">
        <f t="shared" si="224"/>
        <v>0</v>
      </c>
      <c r="V1127" s="113">
        <f t="shared" si="225"/>
        <v>0</v>
      </c>
      <c r="W1127" s="113">
        <f t="shared" si="226"/>
        <v>0</v>
      </c>
      <c r="X1127" s="118">
        <v>2019</v>
      </c>
      <c r="Y1127" s="18" t="s">
        <v>85</v>
      </c>
    </row>
    <row r="1128" ht="15.75" customHeight="1" spans="1:25">
      <c r="A1128" s="234">
        <v>9844</v>
      </c>
      <c r="B1128" s="208" t="s">
        <v>1401</v>
      </c>
      <c r="C1128" s="207" t="s">
        <v>23</v>
      </c>
      <c r="D1128" s="209" t="s">
        <v>488</v>
      </c>
      <c r="E1128" s="210" t="s">
        <v>1197</v>
      </c>
      <c r="F1128" s="235" t="s">
        <v>163</v>
      </c>
      <c r="G1128" s="284">
        <v>43552</v>
      </c>
      <c r="H1128" s="237">
        <v>43555</v>
      </c>
      <c r="L1128" s="244"/>
      <c r="M1128" s="245"/>
      <c r="N1128" s="244"/>
      <c r="P1128" s="246">
        <f t="shared" si="220"/>
        <v>0</v>
      </c>
      <c r="Q1128" s="246">
        <f t="shared" si="221"/>
        <v>0</v>
      </c>
      <c r="R1128" s="210">
        <v>276</v>
      </c>
      <c r="S1128" s="220">
        <f t="shared" si="222"/>
        <v>241</v>
      </c>
      <c r="T1128" s="113">
        <f t="shared" si="223"/>
        <v>0</v>
      </c>
      <c r="U1128" s="113">
        <f t="shared" si="224"/>
        <v>0</v>
      </c>
      <c r="V1128" s="113">
        <f t="shared" si="225"/>
        <v>0</v>
      </c>
      <c r="W1128" s="113">
        <f t="shared" si="226"/>
        <v>0</v>
      </c>
      <c r="X1128" s="118">
        <v>2019</v>
      </c>
      <c r="Y1128" s="18" t="s">
        <v>85</v>
      </c>
    </row>
    <row r="1129" ht="15.75" customHeight="1" spans="1:25">
      <c r="A1129" s="234">
        <v>9845</v>
      </c>
      <c r="B1129" s="208" t="s">
        <v>1402</v>
      </c>
      <c r="C1129" s="207" t="s">
        <v>23</v>
      </c>
      <c r="D1129" s="209" t="s">
        <v>488</v>
      </c>
      <c r="E1129" s="210" t="s">
        <v>1197</v>
      </c>
      <c r="F1129" s="235" t="s">
        <v>163</v>
      </c>
      <c r="G1129" s="284">
        <v>43552</v>
      </c>
      <c r="H1129" s="237">
        <v>43555</v>
      </c>
      <c r="L1129" s="244"/>
      <c r="M1129" s="245"/>
      <c r="N1129" s="244"/>
      <c r="P1129" s="246">
        <f t="shared" si="220"/>
        <v>0</v>
      </c>
      <c r="Q1129" s="246">
        <f t="shared" si="221"/>
        <v>0</v>
      </c>
      <c r="R1129" s="210">
        <v>276</v>
      </c>
      <c r="S1129" s="220">
        <f t="shared" si="222"/>
        <v>241</v>
      </c>
      <c r="T1129" s="113">
        <f t="shared" si="223"/>
        <v>0</v>
      </c>
      <c r="U1129" s="113">
        <f t="shared" si="224"/>
        <v>0</v>
      </c>
      <c r="V1129" s="113">
        <f t="shared" si="225"/>
        <v>0</v>
      </c>
      <c r="W1129" s="113">
        <f t="shared" si="226"/>
        <v>0</v>
      </c>
      <c r="X1129" s="118">
        <v>2019</v>
      </c>
      <c r="Y1129" s="18" t="s">
        <v>85</v>
      </c>
    </row>
    <row r="1130" ht="15.75" customHeight="1" spans="1:25">
      <c r="A1130" s="234">
        <v>9855</v>
      </c>
      <c r="B1130" s="208" t="s">
        <v>1403</v>
      </c>
      <c r="C1130" s="207" t="s">
        <v>17</v>
      </c>
      <c r="D1130" s="209" t="s">
        <v>64</v>
      </c>
      <c r="F1130" s="235" t="s">
        <v>65</v>
      </c>
      <c r="G1130" s="236">
        <v>43645</v>
      </c>
      <c r="H1130" s="237">
        <v>43645</v>
      </c>
      <c r="L1130" s="244"/>
      <c r="M1130" s="245"/>
      <c r="N1130" s="244"/>
      <c r="P1130" s="246">
        <f t="shared" si="220"/>
        <v>0</v>
      </c>
      <c r="Q1130" s="246">
        <f t="shared" si="221"/>
        <v>0</v>
      </c>
      <c r="R1130" s="210">
        <v>186</v>
      </c>
      <c r="S1130" s="220">
        <f t="shared" si="222"/>
        <v>151</v>
      </c>
      <c r="T1130" s="113">
        <f t="shared" si="223"/>
        <v>0</v>
      </c>
      <c r="U1130" s="113">
        <f t="shared" si="224"/>
        <v>0</v>
      </c>
      <c r="V1130" s="113">
        <f t="shared" si="225"/>
        <v>0</v>
      </c>
      <c r="W1130" s="113">
        <f t="shared" si="226"/>
        <v>0</v>
      </c>
      <c r="X1130" s="118">
        <v>2019</v>
      </c>
      <c r="Y1130" s="18" t="s">
        <v>85</v>
      </c>
    </row>
    <row r="1131" ht="15.75" customHeight="1" spans="1:25">
      <c r="A1131" s="234">
        <v>9881</v>
      </c>
      <c r="B1131" s="208" t="s">
        <v>1404</v>
      </c>
      <c r="C1131" s="207" t="s">
        <v>19</v>
      </c>
      <c r="D1131" s="209" t="s">
        <v>64</v>
      </c>
      <c r="F1131" s="235" t="s">
        <v>65</v>
      </c>
      <c r="G1131" s="236">
        <v>43582</v>
      </c>
      <c r="H1131" s="237">
        <v>43582</v>
      </c>
      <c r="L1131" s="244"/>
      <c r="M1131" s="245"/>
      <c r="N1131" s="244"/>
      <c r="P1131" s="246">
        <f t="shared" si="220"/>
        <v>0</v>
      </c>
      <c r="Q1131" s="246">
        <f t="shared" si="221"/>
        <v>0</v>
      </c>
      <c r="R1131" s="210">
        <v>249</v>
      </c>
      <c r="S1131" s="220">
        <f t="shared" si="222"/>
        <v>214</v>
      </c>
      <c r="T1131" s="113">
        <f t="shared" si="223"/>
        <v>0</v>
      </c>
      <c r="U1131" s="113">
        <f t="shared" si="224"/>
        <v>0</v>
      </c>
      <c r="V1131" s="113">
        <f t="shared" si="225"/>
        <v>0</v>
      </c>
      <c r="W1131" s="113">
        <f t="shared" si="226"/>
        <v>0</v>
      </c>
      <c r="X1131" s="118">
        <v>2019</v>
      </c>
      <c r="Y1131" s="18" t="s">
        <v>85</v>
      </c>
    </row>
    <row r="1132" ht="15.75" customHeight="1" spans="1:25">
      <c r="A1132" s="234">
        <v>9882</v>
      </c>
      <c r="B1132" s="208" t="s">
        <v>1405</v>
      </c>
      <c r="C1132" s="207" t="s">
        <v>27</v>
      </c>
      <c r="D1132" s="209" t="s">
        <v>64</v>
      </c>
      <c r="F1132" s="235" t="s">
        <v>65</v>
      </c>
      <c r="G1132" s="236">
        <v>43638</v>
      </c>
      <c r="H1132" s="237">
        <v>43638</v>
      </c>
      <c r="L1132" s="244"/>
      <c r="M1132" s="245"/>
      <c r="N1132" s="244"/>
      <c r="P1132" s="246">
        <f t="shared" si="220"/>
        <v>0</v>
      </c>
      <c r="Q1132" s="246">
        <f t="shared" si="221"/>
        <v>0</v>
      </c>
      <c r="R1132" s="210">
        <v>193</v>
      </c>
      <c r="S1132" s="220">
        <f t="shared" si="222"/>
        <v>158</v>
      </c>
      <c r="T1132" s="113">
        <f t="shared" si="223"/>
        <v>0</v>
      </c>
      <c r="U1132" s="113">
        <f t="shared" si="224"/>
        <v>0</v>
      </c>
      <c r="V1132" s="113">
        <f t="shared" si="225"/>
        <v>0</v>
      </c>
      <c r="W1132" s="113">
        <f t="shared" si="226"/>
        <v>0</v>
      </c>
      <c r="X1132" s="118">
        <v>2019</v>
      </c>
      <c r="Y1132" s="18" t="s">
        <v>85</v>
      </c>
    </row>
    <row r="1133" ht="15.75" customHeight="1" spans="1:25">
      <c r="A1133" s="234">
        <v>9884</v>
      </c>
      <c r="B1133" s="208" t="s">
        <v>1406</v>
      </c>
      <c r="C1133" s="207" t="s">
        <v>27</v>
      </c>
      <c r="D1133" s="209" t="s">
        <v>64</v>
      </c>
      <c r="F1133" s="235" t="s">
        <v>65</v>
      </c>
      <c r="G1133" s="236">
        <v>43582</v>
      </c>
      <c r="H1133" s="237">
        <v>43582</v>
      </c>
      <c r="L1133" s="244"/>
      <c r="M1133" s="245"/>
      <c r="N1133" s="244"/>
      <c r="P1133" s="246">
        <f t="shared" si="220"/>
        <v>0</v>
      </c>
      <c r="Q1133" s="246">
        <f t="shared" si="221"/>
        <v>0</v>
      </c>
      <c r="R1133" s="210">
        <v>249</v>
      </c>
      <c r="S1133" s="220">
        <f t="shared" si="222"/>
        <v>214</v>
      </c>
      <c r="T1133" s="113">
        <f t="shared" si="223"/>
        <v>0</v>
      </c>
      <c r="U1133" s="113">
        <f t="shared" si="224"/>
        <v>0</v>
      </c>
      <c r="V1133" s="113">
        <f t="shared" si="225"/>
        <v>0</v>
      </c>
      <c r="W1133" s="113">
        <f t="shared" si="226"/>
        <v>0</v>
      </c>
      <c r="X1133" s="118">
        <v>2019</v>
      </c>
      <c r="Y1133" s="18" t="s">
        <v>85</v>
      </c>
    </row>
    <row r="1134" ht="15.75" customHeight="1" spans="1:25">
      <c r="A1134" s="234">
        <v>9886</v>
      </c>
      <c r="B1134" s="208" t="s">
        <v>1407</v>
      </c>
      <c r="C1134" s="207" t="s">
        <v>31</v>
      </c>
      <c r="D1134" s="209" t="s">
        <v>380</v>
      </c>
      <c r="F1134" s="235" t="s">
        <v>254</v>
      </c>
      <c r="G1134" s="212">
        <v>43610</v>
      </c>
      <c r="H1134" s="237">
        <v>43610</v>
      </c>
      <c r="L1134" s="244"/>
      <c r="M1134" s="245"/>
      <c r="N1134" s="244"/>
      <c r="P1134" s="246">
        <f t="shared" si="220"/>
        <v>0</v>
      </c>
      <c r="Q1134" s="246">
        <f t="shared" si="221"/>
        <v>0</v>
      </c>
      <c r="R1134" s="210">
        <v>221</v>
      </c>
      <c r="S1134" s="220">
        <f t="shared" si="222"/>
        <v>186</v>
      </c>
      <c r="T1134" s="113">
        <f t="shared" si="223"/>
        <v>0</v>
      </c>
      <c r="U1134" s="113">
        <f t="shared" si="224"/>
        <v>0</v>
      </c>
      <c r="V1134" s="113">
        <f t="shared" si="225"/>
        <v>0</v>
      </c>
      <c r="W1134" s="113">
        <f t="shared" si="226"/>
        <v>0</v>
      </c>
      <c r="X1134" s="118">
        <v>2019</v>
      </c>
      <c r="Y1134" s="18" t="s">
        <v>85</v>
      </c>
    </row>
    <row r="1135" ht="15.75" customHeight="1" spans="1:25">
      <c r="A1135" s="234">
        <v>9887</v>
      </c>
      <c r="B1135" s="208" t="s">
        <v>1408</v>
      </c>
      <c r="C1135" s="207" t="s">
        <v>23</v>
      </c>
      <c r="D1135" s="209" t="s">
        <v>64</v>
      </c>
      <c r="F1135" s="235" t="s">
        <v>65</v>
      </c>
      <c r="G1135" s="236">
        <v>43624</v>
      </c>
      <c r="H1135" s="237">
        <v>43624</v>
      </c>
      <c r="L1135" s="244"/>
      <c r="M1135" s="245"/>
      <c r="N1135" s="244"/>
      <c r="P1135" s="246">
        <f t="shared" si="220"/>
        <v>0</v>
      </c>
      <c r="Q1135" s="246">
        <f t="shared" si="221"/>
        <v>0</v>
      </c>
      <c r="R1135" s="210">
        <v>207</v>
      </c>
      <c r="S1135" s="220">
        <f t="shared" si="222"/>
        <v>172</v>
      </c>
      <c r="T1135" s="113">
        <f t="shared" si="223"/>
        <v>0</v>
      </c>
      <c r="U1135" s="113">
        <f t="shared" si="224"/>
        <v>0</v>
      </c>
      <c r="V1135" s="113">
        <f t="shared" si="225"/>
        <v>0</v>
      </c>
      <c r="W1135" s="113">
        <f t="shared" si="226"/>
        <v>0</v>
      </c>
      <c r="X1135" s="118">
        <v>2019</v>
      </c>
      <c r="Y1135" s="18" t="s">
        <v>85</v>
      </c>
    </row>
    <row r="1136" ht="15.75" customHeight="1" spans="1:25">
      <c r="A1136" s="234">
        <v>9888</v>
      </c>
      <c r="B1136" s="208" t="s">
        <v>1409</v>
      </c>
      <c r="C1136" s="207" t="s">
        <v>29</v>
      </c>
      <c r="D1136" s="209" t="s">
        <v>64</v>
      </c>
      <c r="F1136" s="235" t="s">
        <v>65</v>
      </c>
      <c r="G1136" s="236">
        <v>43694</v>
      </c>
      <c r="H1136" s="237">
        <v>43694</v>
      </c>
      <c r="L1136" s="244"/>
      <c r="M1136" s="245"/>
      <c r="N1136" s="244"/>
      <c r="P1136" s="246">
        <f t="shared" si="220"/>
        <v>0</v>
      </c>
      <c r="Q1136" s="246">
        <f t="shared" si="221"/>
        <v>0</v>
      </c>
      <c r="R1136" s="210">
        <v>137</v>
      </c>
      <c r="S1136" s="220">
        <f t="shared" si="222"/>
        <v>102</v>
      </c>
      <c r="T1136" s="113">
        <f t="shared" si="223"/>
        <v>0</v>
      </c>
      <c r="U1136" s="113">
        <f t="shared" si="224"/>
        <v>0</v>
      </c>
      <c r="V1136" s="113">
        <f t="shared" si="225"/>
        <v>0</v>
      </c>
      <c r="W1136" s="113">
        <f t="shared" si="226"/>
        <v>0</v>
      </c>
      <c r="X1136" s="118">
        <v>2019</v>
      </c>
      <c r="Y1136" s="18" t="s">
        <v>85</v>
      </c>
    </row>
    <row r="1137" ht="15.75" customHeight="1" spans="1:25">
      <c r="A1137" s="234">
        <v>9891</v>
      </c>
      <c r="B1137" s="208" t="s">
        <v>1410</v>
      </c>
      <c r="C1137" s="207" t="s">
        <v>23</v>
      </c>
      <c r="D1137" s="209" t="s">
        <v>488</v>
      </c>
      <c r="E1137" s="210" t="s">
        <v>756</v>
      </c>
      <c r="F1137" s="235" t="s">
        <v>172</v>
      </c>
      <c r="G1137" s="284">
        <v>43603</v>
      </c>
      <c r="H1137" s="237">
        <v>43603</v>
      </c>
      <c r="L1137" s="244"/>
      <c r="M1137" s="245"/>
      <c r="N1137" s="244"/>
      <c r="P1137" s="246">
        <f t="shared" si="220"/>
        <v>0</v>
      </c>
      <c r="Q1137" s="246">
        <f t="shared" si="221"/>
        <v>0</v>
      </c>
      <c r="R1137" s="210">
        <v>228</v>
      </c>
      <c r="S1137" s="220">
        <f t="shared" si="222"/>
        <v>193</v>
      </c>
      <c r="T1137" s="113">
        <f t="shared" si="223"/>
        <v>0</v>
      </c>
      <c r="U1137" s="113">
        <f t="shared" si="224"/>
        <v>0</v>
      </c>
      <c r="V1137" s="113">
        <f t="shared" si="225"/>
        <v>0</v>
      </c>
      <c r="W1137" s="113">
        <f t="shared" si="226"/>
        <v>0</v>
      </c>
      <c r="X1137" s="118">
        <v>2019</v>
      </c>
      <c r="Y1137" s="18" t="s">
        <v>85</v>
      </c>
    </row>
    <row r="1138" ht="15.75" customHeight="1" spans="1:25">
      <c r="A1138" s="234">
        <v>9904</v>
      </c>
      <c r="B1138" s="208" t="s">
        <v>1411</v>
      </c>
      <c r="C1138" s="207" t="s">
        <v>19</v>
      </c>
      <c r="D1138" s="209" t="s">
        <v>64</v>
      </c>
      <c r="F1138" s="235" t="s">
        <v>65</v>
      </c>
      <c r="G1138" s="236">
        <v>43603</v>
      </c>
      <c r="H1138" s="237">
        <v>43603</v>
      </c>
      <c r="L1138" s="244"/>
      <c r="M1138" s="245"/>
      <c r="N1138" s="244"/>
      <c r="P1138" s="246">
        <f t="shared" si="220"/>
        <v>0</v>
      </c>
      <c r="Q1138" s="246">
        <f t="shared" si="221"/>
        <v>0</v>
      </c>
      <c r="R1138" s="210">
        <v>228</v>
      </c>
      <c r="S1138" s="220">
        <f t="shared" si="222"/>
        <v>193</v>
      </c>
      <c r="T1138" s="113">
        <f t="shared" si="223"/>
        <v>0</v>
      </c>
      <c r="U1138" s="113">
        <f t="shared" si="224"/>
        <v>0</v>
      </c>
      <c r="V1138" s="113">
        <f t="shared" si="225"/>
        <v>0</v>
      </c>
      <c r="W1138" s="113">
        <f t="shared" si="226"/>
        <v>0</v>
      </c>
      <c r="X1138" s="118">
        <v>2019</v>
      </c>
      <c r="Y1138" s="18" t="s">
        <v>85</v>
      </c>
    </row>
    <row r="1139" ht="15.75" customHeight="1" spans="1:25">
      <c r="A1139" s="234">
        <v>9905</v>
      </c>
      <c r="B1139" s="208" t="s">
        <v>1412</v>
      </c>
      <c r="C1139" s="207" t="s">
        <v>17</v>
      </c>
      <c r="D1139" s="209" t="s">
        <v>64</v>
      </c>
      <c r="F1139" s="235" t="s">
        <v>65</v>
      </c>
      <c r="G1139" s="236">
        <v>43610</v>
      </c>
      <c r="H1139" s="237">
        <v>43610</v>
      </c>
      <c r="L1139" s="244"/>
      <c r="M1139" s="245"/>
      <c r="N1139" s="244"/>
      <c r="P1139" s="246">
        <f t="shared" si="220"/>
        <v>0</v>
      </c>
      <c r="Q1139" s="246">
        <f t="shared" si="221"/>
        <v>0</v>
      </c>
      <c r="R1139" s="210">
        <v>221</v>
      </c>
      <c r="S1139" s="220">
        <f t="shared" si="222"/>
        <v>186</v>
      </c>
      <c r="T1139" s="113">
        <f t="shared" si="223"/>
        <v>0</v>
      </c>
      <c r="U1139" s="113">
        <f t="shared" si="224"/>
        <v>0</v>
      </c>
      <c r="V1139" s="113">
        <f t="shared" si="225"/>
        <v>0</v>
      </c>
      <c r="W1139" s="113">
        <f t="shared" si="226"/>
        <v>0</v>
      </c>
      <c r="X1139" s="118">
        <v>2019</v>
      </c>
      <c r="Y1139" s="18" t="s">
        <v>85</v>
      </c>
    </row>
    <row r="1140" ht="15.75" customHeight="1" spans="1:25">
      <c r="A1140" s="234">
        <v>9906</v>
      </c>
      <c r="B1140" s="208" t="s">
        <v>1413</v>
      </c>
      <c r="C1140" s="207" t="s">
        <v>29</v>
      </c>
      <c r="D1140" s="209" t="s">
        <v>64</v>
      </c>
      <c r="F1140" s="235" t="s">
        <v>65</v>
      </c>
      <c r="G1140" s="236">
        <v>43596</v>
      </c>
      <c r="H1140" s="237">
        <v>43596</v>
      </c>
      <c r="L1140" s="244"/>
      <c r="M1140" s="245"/>
      <c r="N1140" s="244"/>
      <c r="P1140" s="246">
        <f t="shared" si="220"/>
        <v>0</v>
      </c>
      <c r="Q1140" s="246">
        <f t="shared" si="221"/>
        <v>0</v>
      </c>
      <c r="R1140" s="210">
        <v>235</v>
      </c>
      <c r="S1140" s="220">
        <f t="shared" si="222"/>
        <v>200</v>
      </c>
      <c r="T1140" s="113">
        <f t="shared" si="223"/>
        <v>0</v>
      </c>
      <c r="U1140" s="113">
        <f t="shared" si="224"/>
        <v>0</v>
      </c>
      <c r="V1140" s="113">
        <f t="shared" si="225"/>
        <v>0</v>
      </c>
      <c r="W1140" s="113">
        <f t="shared" si="226"/>
        <v>0</v>
      </c>
      <c r="X1140" s="118">
        <v>2019</v>
      </c>
      <c r="Y1140" s="18" t="s">
        <v>85</v>
      </c>
    </row>
    <row r="1141" ht="15.75" customHeight="1" spans="1:25">
      <c r="A1141" s="234">
        <v>9907</v>
      </c>
      <c r="B1141" s="208" t="s">
        <v>1414</v>
      </c>
      <c r="C1141" s="207" t="s">
        <v>17</v>
      </c>
      <c r="D1141" s="209" t="s">
        <v>64</v>
      </c>
      <c r="F1141" s="235" t="s">
        <v>65</v>
      </c>
      <c r="G1141" s="236">
        <v>43610</v>
      </c>
      <c r="H1141" s="237">
        <v>43610</v>
      </c>
      <c r="L1141" s="244"/>
      <c r="M1141" s="245"/>
      <c r="N1141" s="244"/>
      <c r="P1141" s="246">
        <f t="shared" si="220"/>
        <v>0</v>
      </c>
      <c r="Q1141" s="246">
        <f t="shared" si="221"/>
        <v>0</v>
      </c>
      <c r="R1141" s="210">
        <v>221</v>
      </c>
      <c r="S1141" s="220">
        <f t="shared" si="222"/>
        <v>186</v>
      </c>
      <c r="T1141" s="113">
        <f t="shared" si="223"/>
        <v>0</v>
      </c>
      <c r="U1141" s="113">
        <f t="shared" si="224"/>
        <v>0</v>
      </c>
      <c r="V1141" s="113">
        <f t="shared" si="225"/>
        <v>0</v>
      </c>
      <c r="W1141" s="113">
        <f t="shared" si="226"/>
        <v>0</v>
      </c>
      <c r="X1141" s="118">
        <v>2019</v>
      </c>
      <c r="Y1141" s="18" t="s">
        <v>85</v>
      </c>
    </row>
    <row r="1142" ht="15.75" customHeight="1" spans="1:25">
      <c r="A1142" s="234">
        <v>9909</v>
      </c>
      <c r="B1142" s="208" t="s">
        <v>1415</v>
      </c>
      <c r="C1142" s="207" t="s">
        <v>27</v>
      </c>
      <c r="D1142" s="209" t="s">
        <v>64</v>
      </c>
      <c r="F1142" s="235" t="s">
        <v>65</v>
      </c>
      <c r="G1142" s="236">
        <v>43610</v>
      </c>
      <c r="H1142" s="237">
        <v>43610</v>
      </c>
      <c r="L1142" s="244"/>
      <c r="M1142" s="245"/>
      <c r="N1142" s="244"/>
      <c r="P1142" s="246">
        <f t="shared" si="220"/>
        <v>0</v>
      </c>
      <c r="Q1142" s="246">
        <f t="shared" si="221"/>
        <v>0</v>
      </c>
      <c r="R1142" s="210">
        <v>221</v>
      </c>
      <c r="S1142" s="220">
        <f t="shared" si="222"/>
        <v>186</v>
      </c>
      <c r="T1142" s="113">
        <f t="shared" si="223"/>
        <v>0</v>
      </c>
      <c r="U1142" s="113">
        <f t="shared" si="224"/>
        <v>0</v>
      </c>
      <c r="V1142" s="113">
        <f t="shared" si="225"/>
        <v>0</v>
      </c>
      <c r="W1142" s="113">
        <f t="shared" si="226"/>
        <v>0</v>
      </c>
      <c r="X1142" s="118">
        <v>2019</v>
      </c>
      <c r="Y1142" s="18" t="s">
        <v>85</v>
      </c>
    </row>
    <row r="1143" ht="15.75" customHeight="1" spans="1:25">
      <c r="A1143" s="234">
        <v>9911</v>
      </c>
      <c r="B1143" s="208" t="s">
        <v>1416</v>
      </c>
      <c r="C1143" s="207" t="s">
        <v>17</v>
      </c>
      <c r="D1143" s="209" t="s">
        <v>64</v>
      </c>
      <c r="F1143" s="235" t="s">
        <v>65</v>
      </c>
      <c r="G1143" s="236">
        <v>43638</v>
      </c>
      <c r="H1143" s="237">
        <v>43638</v>
      </c>
      <c r="L1143" s="244"/>
      <c r="M1143" s="245"/>
      <c r="N1143" s="244"/>
      <c r="P1143" s="246">
        <f t="shared" si="220"/>
        <v>0</v>
      </c>
      <c r="Q1143" s="246">
        <f t="shared" si="221"/>
        <v>0</v>
      </c>
      <c r="R1143" s="210">
        <v>193</v>
      </c>
      <c r="S1143" s="220">
        <f t="shared" si="222"/>
        <v>158</v>
      </c>
      <c r="T1143" s="113">
        <f t="shared" si="223"/>
        <v>0</v>
      </c>
      <c r="U1143" s="113">
        <f t="shared" si="224"/>
        <v>0</v>
      </c>
      <c r="V1143" s="113">
        <f t="shared" si="225"/>
        <v>0</v>
      </c>
      <c r="W1143" s="113">
        <f t="shared" si="226"/>
        <v>0</v>
      </c>
      <c r="X1143" s="118">
        <v>2019</v>
      </c>
      <c r="Y1143" s="18" t="s">
        <v>85</v>
      </c>
    </row>
    <row r="1144" ht="15.75" customHeight="1" spans="1:25">
      <c r="A1144" s="234">
        <v>9914</v>
      </c>
      <c r="B1144" s="208" t="s">
        <v>1417</v>
      </c>
      <c r="C1144" s="207" t="s">
        <v>17</v>
      </c>
      <c r="D1144" s="209" t="s">
        <v>64</v>
      </c>
      <c r="F1144" s="235" t="s">
        <v>65</v>
      </c>
      <c r="G1144" s="236">
        <v>43613</v>
      </c>
      <c r="H1144" s="237">
        <v>43613</v>
      </c>
      <c r="L1144" s="244"/>
      <c r="M1144" s="245"/>
      <c r="N1144" s="244"/>
      <c r="P1144" s="246">
        <f t="shared" si="220"/>
        <v>0</v>
      </c>
      <c r="Q1144" s="246">
        <f t="shared" si="221"/>
        <v>0</v>
      </c>
      <c r="R1144" s="210">
        <v>218</v>
      </c>
      <c r="S1144" s="220">
        <f t="shared" si="222"/>
        <v>183</v>
      </c>
      <c r="T1144" s="113">
        <f t="shared" si="223"/>
        <v>0</v>
      </c>
      <c r="U1144" s="113">
        <f t="shared" si="224"/>
        <v>0</v>
      </c>
      <c r="V1144" s="113">
        <f t="shared" si="225"/>
        <v>0</v>
      </c>
      <c r="W1144" s="113">
        <f t="shared" si="226"/>
        <v>0</v>
      </c>
      <c r="X1144" s="118">
        <v>2019</v>
      </c>
      <c r="Y1144" s="18" t="s">
        <v>85</v>
      </c>
    </row>
    <row r="1145" ht="15.75" customHeight="1" spans="1:25">
      <c r="A1145" s="234">
        <v>9915</v>
      </c>
      <c r="B1145" s="208" t="s">
        <v>1418</v>
      </c>
      <c r="C1145" s="207" t="s">
        <v>17</v>
      </c>
      <c r="D1145" s="209" t="s">
        <v>64</v>
      </c>
      <c r="F1145" s="235" t="s">
        <v>65</v>
      </c>
      <c r="G1145" s="236">
        <v>43610</v>
      </c>
      <c r="H1145" s="237">
        <v>43610</v>
      </c>
      <c r="L1145" s="244"/>
      <c r="M1145" s="245"/>
      <c r="N1145" s="244"/>
      <c r="P1145" s="246">
        <f t="shared" si="220"/>
        <v>0</v>
      </c>
      <c r="Q1145" s="246">
        <f t="shared" si="221"/>
        <v>0</v>
      </c>
      <c r="R1145" s="210">
        <v>221</v>
      </c>
      <c r="S1145" s="220">
        <f t="shared" si="222"/>
        <v>186</v>
      </c>
      <c r="T1145" s="113">
        <f t="shared" si="223"/>
        <v>0</v>
      </c>
      <c r="U1145" s="113">
        <f t="shared" si="224"/>
        <v>0</v>
      </c>
      <c r="V1145" s="113">
        <f t="shared" si="225"/>
        <v>0</v>
      </c>
      <c r="W1145" s="113">
        <f t="shared" si="226"/>
        <v>0</v>
      </c>
      <c r="X1145" s="118">
        <v>2019</v>
      </c>
      <c r="Y1145" s="18" t="s">
        <v>85</v>
      </c>
    </row>
    <row r="1146" ht="15.75" customHeight="1" spans="1:25">
      <c r="A1146" s="234">
        <v>9918</v>
      </c>
      <c r="B1146" s="208" t="s">
        <v>1419</v>
      </c>
      <c r="C1146" s="207" t="s">
        <v>34</v>
      </c>
      <c r="D1146" s="209" t="s">
        <v>488</v>
      </c>
      <c r="E1146" s="210" t="s">
        <v>30</v>
      </c>
      <c r="F1146" s="235" t="s">
        <v>288</v>
      </c>
      <c r="G1146" s="283">
        <v>43568</v>
      </c>
      <c r="H1146" s="237">
        <v>43713</v>
      </c>
      <c r="P1146" s="246">
        <f t="shared" si="220"/>
        <v>0</v>
      </c>
      <c r="Q1146" s="246">
        <f t="shared" si="221"/>
        <v>0</v>
      </c>
      <c r="R1146" s="210">
        <v>118</v>
      </c>
      <c r="S1146" s="220">
        <f t="shared" si="222"/>
        <v>83</v>
      </c>
      <c r="T1146" s="113">
        <f t="shared" si="223"/>
        <v>0</v>
      </c>
      <c r="U1146" s="113">
        <f t="shared" si="224"/>
        <v>0</v>
      </c>
      <c r="V1146" s="113">
        <f t="shared" si="225"/>
        <v>0</v>
      </c>
      <c r="W1146" s="113">
        <f t="shared" si="226"/>
        <v>0</v>
      </c>
      <c r="X1146" s="118">
        <v>2019</v>
      </c>
      <c r="Y1146" s="18" t="s">
        <v>85</v>
      </c>
    </row>
    <row r="1147" ht="15.75" customHeight="1" spans="1:25">
      <c r="A1147" s="234">
        <v>9919</v>
      </c>
      <c r="B1147" s="208" t="s">
        <v>1420</v>
      </c>
      <c r="C1147" s="207" t="s">
        <v>23</v>
      </c>
      <c r="D1147" s="209" t="s">
        <v>488</v>
      </c>
      <c r="E1147" s="210" t="s">
        <v>1197</v>
      </c>
      <c r="F1147" s="235" t="s">
        <v>163</v>
      </c>
      <c r="G1147" s="284">
        <v>43717</v>
      </c>
      <c r="H1147" s="237">
        <v>43717</v>
      </c>
      <c r="L1147" s="244"/>
      <c r="M1147" s="245"/>
      <c r="N1147" s="244"/>
      <c r="P1147" s="246">
        <f t="shared" si="220"/>
        <v>0</v>
      </c>
      <c r="Q1147" s="246">
        <f t="shared" si="221"/>
        <v>0</v>
      </c>
      <c r="R1147" s="210">
        <v>114</v>
      </c>
      <c r="S1147" s="220">
        <f t="shared" si="222"/>
        <v>79</v>
      </c>
      <c r="T1147" s="113">
        <f t="shared" si="223"/>
        <v>0</v>
      </c>
      <c r="U1147" s="113">
        <f t="shared" si="224"/>
        <v>0</v>
      </c>
      <c r="V1147" s="113">
        <f t="shared" si="225"/>
        <v>0</v>
      </c>
      <c r="W1147" s="113">
        <f t="shared" si="226"/>
        <v>0</v>
      </c>
      <c r="X1147" s="118">
        <v>2019</v>
      </c>
      <c r="Y1147" s="18" t="s">
        <v>85</v>
      </c>
    </row>
    <row r="1148" ht="15.75" customHeight="1" spans="1:25">
      <c r="A1148" s="234">
        <v>9920</v>
      </c>
      <c r="B1148" s="208" t="s">
        <v>1421</v>
      </c>
      <c r="C1148" s="207" t="s">
        <v>34</v>
      </c>
      <c r="D1148" s="209" t="s">
        <v>488</v>
      </c>
      <c r="E1148" s="210" t="s">
        <v>30</v>
      </c>
      <c r="F1148" s="235" t="s">
        <v>279</v>
      </c>
      <c r="G1148" s="283">
        <v>43582</v>
      </c>
      <c r="H1148" s="237">
        <v>43715</v>
      </c>
      <c r="P1148" s="246">
        <f t="shared" si="220"/>
        <v>0</v>
      </c>
      <c r="Q1148" s="246">
        <f t="shared" si="221"/>
        <v>0</v>
      </c>
      <c r="R1148" s="210">
        <v>116</v>
      </c>
      <c r="S1148" s="220">
        <f t="shared" si="222"/>
        <v>81</v>
      </c>
      <c r="T1148" s="113">
        <f t="shared" si="223"/>
        <v>0</v>
      </c>
      <c r="U1148" s="113">
        <f t="shared" si="224"/>
        <v>0</v>
      </c>
      <c r="V1148" s="113">
        <f t="shared" si="225"/>
        <v>0</v>
      </c>
      <c r="W1148" s="113">
        <f t="shared" si="226"/>
        <v>0</v>
      </c>
      <c r="X1148" s="118">
        <v>2019</v>
      </c>
      <c r="Y1148" s="18" t="s">
        <v>85</v>
      </c>
    </row>
    <row r="1149" ht="15.75" customHeight="1" spans="1:25">
      <c r="A1149" s="234">
        <v>9921</v>
      </c>
      <c r="B1149" s="208" t="s">
        <v>1422</v>
      </c>
      <c r="C1149" s="207" t="s">
        <v>34</v>
      </c>
      <c r="D1149" s="209" t="s">
        <v>488</v>
      </c>
      <c r="E1149" s="210" t="s">
        <v>30</v>
      </c>
      <c r="F1149" s="235" t="s">
        <v>279</v>
      </c>
      <c r="G1149" s="283">
        <v>43568</v>
      </c>
      <c r="H1149" s="237">
        <v>43706</v>
      </c>
      <c r="P1149" s="246">
        <f t="shared" si="220"/>
        <v>0</v>
      </c>
      <c r="Q1149" s="246">
        <f t="shared" si="221"/>
        <v>0</v>
      </c>
      <c r="R1149" s="210">
        <v>125</v>
      </c>
      <c r="S1149" s="220">
        <f t="shared" si="222"/>
        <v>90</v>
      </c>
      <c r="T1149" s="113">
        <f t="shared" si="223"/>
        <v>0</v>
      </c>
      <c r="U1149" s="113">
        <f t="shared" si="224"/>
        <v>0</v>
      </c>
      <c r="V1149" s="113">
        <f t="shared" si="225"/>
        <v>0</v>
      </c>
      <c r="W1149" s="113">
        <f t="shared" si="226"/>
        <v>0</v>
      </c>
      <c r="X1149" s="118">
        <v>2019</v>
      </c>
      <c r="Y1149" s="18" t="s">
        <v>85</v>
      </c>
    </row>
    <row r="1150" ht="15.75" customHeight="1" spans="1:25">
      <c r="A1150" s="234">
        <v>9923</v>
      </c>
      <c r="B1150" s="208" t="s">
        <v>1423</v>
      </c>
      <c r="C1150" s="207" t="s">
        <v>34</v>
      </c>
      <c r="D1150" s="209" t="s">
        <v>488</v>
      </c>
      <c r="E1150" s="210" t="s">
        <v>30</v>
      </c>
      <c r="F1150" s="235" t="s">
        <v>279</v>
      </c>
      <c r="G1150" s="283">
        <v>43596</v>
      </c>
      <c r="H1150" s="237">
        <v>43706</v>
      </c>
      <c r="P1150" s="246">
        <f t="shared" si="220"/>
        <v>0</v>
      </c>
      <c r="Q1150" s="246">
        <f t="shared" si="221"/>
        <v>0</v>
      </c>
      <c r="R1150" s="210">
        <v>125</v>
      </c>
      <c r="S1150" s="220">
        <f t="shared" si="222"/>
        <v>90</v>
      </c>
      <c r="T1150" s="113">
        <f t="shared" si="223"/>
        <v>0</v>
      </c>
      <c r="U1150" s="113">
        <f t="shared" si="224"/>
        <v>0</v>
      </c>
      <c r="V1150" s="113">
        <f t="shared" si="225"/>
        <v>0</v>
      </c>
      <c r="W1150" s="113">
        <f t="shared" si="226"/>
        <v>0</v>
      </c>
      <c r="X1150" s="118">
        <v>2019</v>
      </c>
      <c r="Y1150" s="18" t="s">
        <v>85</v>
      </c>
    </row>
    <row r="1151" ht="15.75" customHeight="1" spans="1:25">
      <c r="A1151" s="234">
        <v>9925</v>
      </c>
      <c r="B1151" s="208" t="s">
        <v>1424</v>
      </c>
      <c r="C1151" s="207" t="s">
        <v>23</v>
      </c>
      <c r="D1151" s="209" t="s">
        <v>64</v>
      </c>
      <c r="F1151" s="235" t="s">
        <v>65</v>
      </c>
      <c r="G1151" s="236">
        <v>43610</v>
      </c>
      <c r="H1151" s="237">
        <v>43610</v>
      </c>
      <c r="L1151" s="244"/>
      <c r="M1151" s="245"/>
      <c r="N1151" s="244"/>
      <c r="P1151" s="246">
        <f t="shared" si="220"/>
        <v>0</v>
      </c>
      <c r="Q1151" s="246">
        <f t="shared" si="221"/>
        <v>0</v>
      </c>
      <c r="R1151" s="210">
        <v>221</v>
      </c>
      <c r="S1151" s="220">
        <f t="shared" si="222"/>
        <v>186</v>
      </c>
      <c r="T1151" s="113">
        <f t="shared" si="223"/>
        <v>0</v>
      </c>
      <c r="U1151" s="113">
        <f t="shared" si="224"/>
        <v>0</v>
      </c>
      <c r="V1151" s="113">
        <f t="shared" si="225"/>
        <v>0</v>
      </c>
      <c r="W1151" s="113">
        <f t="shared" si="226"/>
        <v>0</v>
      </c>
      <c r="X1151" s="118">
        <v>2019</v>
      </c>
      <c r="Y1151" s="18" t="s">
        <v>85</v>
      </c>
    </row>
    <row r="1152" ht="15.75" customHeight="1" spans="1:25">
      <c r="A1152" s="234">
        <v>9927</v>
      </c>
      <c r="B1152" s="208" t="s">
        <v>1425</v>
      </c>
      <c r="C1152" s="207" t="s">
        <v>25</v>
      </c>
      <c r="D1152" s="209" t="s">
        <v>64</v>
      </c>
      <c r="F1152" s="235" t="s">
        <v>65</v>
      </c>
      <c r="G1152" s="236">
        <v>43610</v>
      </c>
      <c r="H1152" s="237">
        <v>43610</v>
      </c>
      <c r="L1152" s="244"/>
      <c r="M1152" s="245"/>
      <c r="N1152" s="244"/>
      <c r="P1152" s="246">
        <f t="shared" si="220"/>
        <v>0</v>
      </c>
      <c r="Q1152" s="246">
        <f t="shared" si="221"/>
        <v>0</v>
      </c>
      <c r="R1152" s="210">
        <v>221</v>
      </c>
      <c r="S1152" s="220">
        <f t="shared" si="222"/>
        <v>186</v>
      </c>
      <c r="T1152" s="113">
        <f t="shared" si="223"/>
        <v>0</v>
      </c>
      <c r="U1152" s="113">
        <f t="shared" si="224"/>
        <v>0</v>
      </c>
      <c r="V1152" s="113">
        <f t="shared" si="225"/>
        <v>0</v>
      </c>
      <c r="W1152" s="113">
        <f t="shared" si="226"/>
        <v>0</v>
      </c>
      <c r="X1152" s="118">
        <v>2019</v>
      </c>
      <c r="Y1152" s="18" t="s">
        <v>85</v>
      </c>
    </row>
    <row r="1153" ht="15.75" customHeight="1" spans="1:25">
      <c r="A1153" s="234">
        <v>9928</v>
      </c>
      <c r="B1153" s="208" t="s">
        <v>1426</v>
      </c>
      <c r="C1153" s="207" t="s">
        <v>34</v>
      </c>
      <c r="D1153" s="209" t="s">
        <v>488</v>
      </c>
      <c r="E1153" s="210" t="s">
        <v>30</v>
      </c>
      <c r="F1153" s="235" t="s">
        <v>279</v>
      </c>
      <c r="G1153" s="283">
        <v>43638</v>
      </c>
      <c r="H1153" s="237">
        <v>43706</v>
      </c>
      <c r="P1153" s="246">
        <f t="shared" si="220"/>
        <v>0</v>
      </c>
      <c r="Q1153" s="246">
        <f t="shared" si="221"/>
        <v>0</v>
      </c>
      <c r="R1153" s="210">
        <v>125</v>
      </c>
      <c r="S1153" s="220">
        <f t="shared" si="222"/>
        <v>90</v>
      </c>
      <c r="T1153" s="113">
        <f t="shared" si="223"/>
        <v>0</v>
      </c>
      <c r="U1153" s="113">
        <f t="shared" si="224"/>
        <v>0</v>
      </c>
      <c r="V1153" s="113">
        <f t="shared" si="225"/>
        <v>0</v>
      </c>
      <c r="W1153" s="113">
        <f t="shared" si="226"/>
        <v>0</v>
      </c>
      <c r="X1153" s="118">
        <v>2019</v>
      </c>
      <c r="Y1153" s="18" t="s">
        <v>85</v>
      </c>
    </row>
    <row r="1154" ht="15.75" customHeight="1" spans="1:25">
      <c r="A1154" s="234">
        <v>9929</v>
      </c>
      <c r="B1154" s="208" t="s">
        <v>1427</v>
      </c>
      <c r="C1154" s="207" t="s">
        <v>34</v>
      </c>
      <c r="D1154" s="209" t="s">
        <v>488</v>
      </c>
      <c r="E1154" s="210" t="s">
        <v>30</v>
      </c>
      <c r="F1154" s="235" t="s">
        <v>279</v>
      </c>
      <c r="G1154" s="283">
        <v>43596</v>
      </c>
      <c r="H1154" s="237">
        <v>43706</v>
      </c>
      <c r="P1154" s="246">
        <f t="shared" si="220"/>
        <v>0</v>
      </c>
      <c r="Q1154" s="246">
        <f t="shared" si="221"/>
        <v>0</v>
      </c>
      <c r="R1154" s="210">
        <v>125</v>
      </c>
      <c r="S1154" s="220">
        <f t="shared" si="222"/>
        <v>90</v>
      </c>
      <c r="T1154" s="113">
        <f t="shared" si="223"/>
        <v>0</v>
      </c>
      <c r="U1154" s="113">
        <f t="shared" si="224"/>
        <v>0</v>
      </c>
      <c r="V1154" s="113">
        <f t="shared" si="225"/>
        <v>0</v>
      </c>
      <c r="W1154" s="113">
        <f t="shared" si="226"/>
        <v>0</v>
      </c>
      <c r="X1154" s="118">
        <v>2019</v>
      </c>
      <c r="Y1154" s="18" t="s">
        <v>85</v>
      </c>
    </row>
    <row r="1155" ht="15.75" customHeight="1" spans="1:25">
      <c r="A1155" s="234">
        <v>9930</v>
      </c>
      <c r="B1155" s="208" t="s">
        <v>1428</v>
      </c>
      <c r="C1155" s="207" t="s">
        <v>19</v>
      </c>
      <c r="D1155" s="209" t="s">
        <v>64</v>
      </c>
      <c r="F1155" s="235" t="s">
        <v>65</v>
      </c>
      <c r="G1155" s="236">
        <v>43603</v>
      </c>
      <c r="H1155" s="237">
        <v>43603</v>
      </c>
      <c r="L1155" s="244"/>
      <c r="M1155" s="245"/>
      <c r="N1155" s="244"/>
      <c r="P1155" s="246">
        <f t="shared" ref="P1155:P1218" si="227">IFERROR(L1155/O1155-1,0)</f>
        <v>0</v>
      </c>
      <c r="Q1155" s="246">
        <f t="shared" ref="Q1155:Q1218" si="228">IFERROR(N1155/O1155-1,0)</f>
        <v>0</v>
      </c>
      <c r="R1155" s="210">
        <v>228</v>
      </c>
      <c r="S1155" s="220">
        <f t="shared" ref="S1155:S1218" si="229">MIN(R1155-35,365-35)</f>
        <v>193</v>
      </c>
      <c r="T1155" s="113">
        <f t="shared" ref="T1155:T1218" si="230">IFERROR(I1155/365,0)</f>
        <v>0</v>
      </c>
      <c r="U1155" s="113">
        <f t="shared" ref="U1155:U1218" si="231">IFERROR(K1155/365,0)</f>
        <v>0</v>
      </c>
      <c r="V1155" s="113">
        <f t="shared" ref="V1155:V1218" si="232">L1155/S1155</f>
        <v>0</v>
      </c>
      <c r="W1155" s="113">
        <f t="shared" ref="W1155:W1218" si="233">N1155/S1155</f>
        <v>0</v>
      </c>
      <c r="X1155" s="118">
        <v>2019</v>
      </c>
      <c r="Y1155" s="18" t="s">
        <v>85</v>
      </c>
    </row>
    <row r="1156" ht="15.75" customHeight="1" spans="1:25">
      <c r="A1156" s="234">
        <v>9949</v>
      </c>
      <c r="B1156" s="208" t="s">
        <v>1429</v>
      </c>
      <c r="C1156" s="207" t="s">
        <v>27</v>
      </c>
      <c r="D1156" s="209" t="s">
        <v>64</v>
      </c>
      <c r="F1156" s="235" t="s">
        <v>65</v>
      </c>
      <c r="G1156" s="236">
        <v>43645</v>
      </c>
      <c r="H1156" s="237">
        <v>43645</v>
      </c>
      <c r="L1156" s="244"/>
      <c r="M1156" s="245"/>
      <c r="N1156" s="244"/>
      <c r="P1156" s="246">
        <f t="shared" si="227"/>
        <v>0</v>
      </c>
      <c r="Q1156" s="246">
        <f t="shared" si="228"/>
        <v>0</v>
      </c>
      <c r="R1156" s="210">
        <v>186</v>
      </c>
      <c r="S1156" s="220">
        <f t="shared" si="229"/>
        <v>151</v>
      </c>
      <c r="T1156" s="113">
        <f t="shared" si="230"/>
        <v>0</v>
      </c>
      <c r="U1156" s="113">
        <f t="shared" si="231"/>
        <v>0</v>
      </c>
      <c r="V1156" s="113">
        <f t="shared" si="232"/>
        <v>0</v>
      </c>
      <c r="W1156" s="113">
        <f t="shared" si="233"/>
        <v>0</v>
      </c>
      <c r="X1156" s="118">
        <v>2019</v>
      </c>
      <c r="Y1156" s="18" t="s">
        <v>85</v>
      </c>
    </row>
    <row r="1157" ht="15.75" customHeight="1" spans="1:25">
      <c r="A1157" s="234">
        <v>9950</v>
      </c>
      <c r="B1157" s="208" t="s">
        <v>1430</v>
      </c>
      <c r="C1157" s="207" t="s">
        <v>27</v>
      </c>
      <c r="D1157" s="209" t="s">
        <v>64</v>
      </c>
      <c r="F1157" s="235" t="s">
        <v>65</v>
      </c>
      <c r="G1157" s="236">
        <v>43624</v>
      </c>
      <c r="H1157" s="237">
        <v>43624</v>
      </c>
      <c r="L1157" s="244"/>
      <c r="M1157" s="245"/>
      <c r="N1157" s="244"/>
      <c r="P1157" s="246">
        <f t="shared" si="227"/>
        <v>0</v>
      </c>
      <c r="Q1157" s="246">
        <f t="shared" si="228"/>
        <v>0</v>
      </c>
      <c r="R1157" s="210">
        <v>207</v>
      </c>
      <c r="S1157" s="220">
        <f t="shared" si="229"/>
        <v>172</v>
      </c>
      <c r="T1157" s="113">
        <f t="shared" si="230"/>
        <v>0</v>
      </c>
      <c r="U1157" s="113">
        <f t="shared" si="231"/>
        <v>0</v>
      </c>
      <c r="V1157" s="113">
        <f t="shared" si="232"/>
        <v>0</v>
      </c>
      <c r="W1157" s="113">
        <f t="shared" si="233"/>
        <v>0</v>
      </c>
      <c r="X1157" s="118">
        <v>2019</v>
      </c>
      <c r="Y1157" s="18" t="s">
        <v>85</v>
      </c>
    </row>
    <row r="1158" ht="15.75" customHeight="1" spans="1:25">
      <c r="A1158" s="234">
        <v>9951</v>
      </c>
      <c r="B1158" s="208" t="s">
        <v>1431</v>
      </c>
      <c r="C1158" s="207" t="s">
        <v>27</v>
      </c>
      <c r="D1158" s="209" t="s">
        <v>64</v>
      </c>
      <c r="F1158" s="235" t="s">
        <v>65</v>
      </c>
      <c r="G1158" s="236">
        <v>43673</v>
      </c>
      <c r="H1158" s="237">
        <v>43673</v>
      </c>
      <c r="L1158" s="244"/>
      <c r="M1158" s="245"/>
      <c r="N1158" s="244"/>
      <c r="P1158" s="246">
        <f t="shared" si="227"/>
        <v>0</v>
      </c>
      <c r="Q1158" s="246">
        <f t="shared" si="228"/>
        <v>0</v>
      </c>
      <c r="R1158" s="210">
        <v>158</v>
      </c>
      <c r="S1158" s="220">
        <f t="shared" si="229"/>
        <v>123</v>
      </c>
      <c r="T1158" s="113">
        <f t="shared" si="230"/>
        <v>0</v>
      </c>
      <c r="U1158" s="113">
        <f t="shared" si="231"/>
        <v>0</v>
      </c>
      <c r="V1158" s="113">
        <f t="shared" si="232"/>
        <v>0</v>
      </c>
      <c r="W1158" s="113">
        <f t="shared" si="233"/>
        <v>0</v>
      </c>
      <c r="X1158" s="118">
        <v>2019</v>
      </c>
      <c r="Y1158" s="18" t="s">
        <v>85</v>
      </c>
    </row>
    <row r="1159" ht="15.75" customHeight="1" spans="1:25">
      <c r="A1159" s="234">
        <v>9952</v>
      </c>
      <c r="B1159" s="208" t="s">
        <v>1432</v>
      </c>
      <c r="C1159" s="207" t="s">
        <v>27</v>
      </c>
      <c r="D1159" s="209" t="s">
        <v>64</v>
      </c>
      <c r="F1159" s="235" t="s">
        <v>65</v>
      </c>
      <c r="G1159" s="236">
        <v>43638</v>
      </c>
      <c r="H1159" s="237">
        <v>43638</v>
      </c>
      <c r="L1159" s="244"/>
      <c r="M1159" s="245"/>
      <c r="N1159" s="244"/>
      <c r="P1159" s="246">
        <f t="shared" si="227"/>
        <v>0</v>
      </c>
      <c r="Q1159" s="246">
        <f t="shared" si="228"/>
        <v>0</v>
      </c>
      <c r="R1159" s="210">
        <v>193</v>
      </c>
      <c r="S1159" s="220">
        <f t="shared" si="229"/>
        <v>158</v>
      </c>
      <c r="T1159" s="113">
        <f t="shared" si="230"/>
        <v>0</v>
      </c>
      <c r="U1159" s="113">
        <f t="shared" si="231"/>
        <v>0</v>
      </c>
      <c r="V1159" s="113">
        <f t="shared" si="232"/>
        <v>0</v>
      </c>
      <c r="W1159" s="113">
        <f t="shared" si="233"/>
        <v>0</v>
      </c>
      <c r="X1159" s="118">
        <v>2019</v>
      </c>
      <c r="Y1159" s="18" t="s">
        <v>85</v>
      </c>
    </row>
    <row r="1160" ht="15.75" customHeight="1" spans="1:25">
      <c r="A1160" s="234">
        <v>9953</v>
      </c>
      <c r="B1160" s="208" t="s">
        <v>1433</v>
      </c>
      <c r="C1160" s="207" t="s">
        <v>27</v>
      </c>
      <c r="D1160" s="209" t="s">
        <v>64</v>
      </c>
      <c r="F1160" s="235" t="s">
        <v>65</v>
      </c>
      <c r="G1160" s="236">
        <v>43610</v>
      </c>
      <c r="H1160" s="237">
        <v>43610</v>
      </c>
      <c r="L1160" s="244"/>
      <c r="M1160" s="245"/>
      <c r="N1160" s="244"/>
      <c r="P1160" s="246">
        <f t="shared" si="227"/>
        <v>0</v>
      </c>
      <c r="Q1160" s="246">
        <f t="shared" si="228"/>
        <v>0</v>
      </c>
      <c r="R1160" s="210">
        <v>221</v>
      </c>
      <c r="S1160" s="220">
        <f t="shared" si="229"/>
        <v>186</v>
      </c>
      <c r="T1160" s="113">
        <f t="shared" si="230"/>
        <v>0</v>
      </c>
      <c r="U1160" s="113">
        <f t="shared" si="231"/>
        <v>0</v>
      </c>
      <c r="V1160" s="113">
        <f t="shared" si="232"/>
        <v>0</v>
      </c>
      <c r="W1160" s="113">
        <f t="shared" si="233"/>
        <v>0</v>
      </c>
      <c r="X1160" s="118">
        <v>2019</v>
      </c>
      <c r="Y1160" s="18" t="s">
        <v>85</v>
      </c>
    </row>
    <row r="1161" ht="15.75" customHeight="1" spans="1:25">
      <c r="A1161" s="234">
        <v>9954</v>
      </c>
      <c r="B1161" s="208" t="s">
        <v>1434</v>
      </c>
      <c r="C1161" s="207" t="s">
        <v>27</v>
      </c>
      <c r="D1161" s="209" t="s">
        <v>64</v>
      </c>
      <c r="F1161" s="235" t="s">
        <v>65</v>
      </c>
      <c r="G1161" s="236">
        <v>43616</v>
      </c>
      <c r="H1161" s="237">
        <v>43616</v>
      </c>
      <c r="L1161" s="244"/>
      <c r="M1161" s="245"/>
      <c r="N1161" s="244"/>
      <c r="P1161" s="246">
        <f t="shared" si="227"/>
        <v>0</v>
      </c>
      <c r="Q1161" s="246">
        <f t="shared" si="228"/>
        <v>0</v>
      </c>
      <c r="R1161" s="210">
        <v>215</v>
      </c>
      <c r="S1161" s="220">
        <f t="shared" si="229"/>
        <v>180</v>
      </c>
      <c r="T1161" s="113">
        <f t="shared" si="230"/>
        <v>0</v>
      </c>
      <c r="U1161" s="113">
        <f t="shared" si="231"/>
        <v>0</v>
      </c>
      <c r="V1161" s="113">
        <f t="shared" si="232"/>
        <v>0</v>
      </c>
      <c r="W1161" s="113">
        <f t="shared" si="233"/>
        <v>0</v>
      </c>
      <c r="X1161" s="118">
        <v>2019</v>
      </c>
      <c r="Y1161" s="18" t="s">
        <v>85</v>
      </c>
    </row>
    <row r="1162" ht="15.75" customHeight="1" spans="1:25">
      <c r="A1162" s="234">
        <v>9955</v>
      </c>
      <c r="B1162" s="208" t="s">
        <v>1435</v>
      </c>
      <c r="C1162" s="207" t="s">
        <v>27</v>
      </c>
      <c r="D1162" s="209" t="s">
        <v>64</v>
      </c>
      <c r="F1162" s="235" t="s">
        <v>207</v>
      </c>
      <c r="G1162" s="236">
        <v>43645</v>
      </c>
      <c r="H1162" s="237">
        <v>43645</v>
      </c>
      <c r="L1162" s="244"/>
      <c r="M1162" s="245"/>
      <c r="N1162" s="244"/>
      <c r="P1162" s="246">
        <f t="shared" si="227"/>
        <v>0</v>
      </c>
      <c r="Q1162" s="246">
        <f t="shared" si="228"/>
        <v>0</v>
      </c>
      <c r="R1162" s="210">
        <v>186</v>
      </c>
      <c r="S1162" s="220">
        <f t="shared" si="229"/>
        <v>151</v>
      </c>
      <c r="T1162" s="113">
        <f t="shared" si="230"/>
        <v>0</v>
      </c>
      <c r="U1162" s="113">
        <f t="shared" si="231"/>
        <v>0</v>
      </c>
      <c r="V1162" s="113">
        <f t="shared" si="232"/>
        <v>0</v>
      </c>
      <c r="W1162" s="113">
        <f t="shared" si="233"/>
        <v>0</v>
      </c>
      <c r="X1162" s="118">
        <v>2019</v>
      </c>
      <c r="Y1162" s="18" t="s">
        <v>85</v>
      </c>
    </row>
    <row r="1163" ht="15.75" customHeight="1" spans="1:25">
      <c r="A1163" s="234">
        <v>9956</v>
      </c>
      <c r="B1163" s="208" t="s">
        <v>1436</v>
      </c>
      <c r="C1163" s="207" t="s">
        <v>27</v>
      </c>
      <c r="D1163" s="209" t="s">
        <v>64</v>
      </c>
      <c r="F1163" s="235" t="s">
        <v>65</v>
      </c>
      <c r="G1163" s="236">
        <v>43610</v>
      </c>
      <c r="H1163" s="237">
        <v>43610</v>
      </c>
      <c r="L1163" s="244"/>
      <c r="M1163" s="245"/>
      <c r="N1163" s="244"/>
      <c r="P1163" s="246">
        <f t="shared" si="227"/>
        <v>0</v>
      </c>
      <c r="Q1163" s="246">
        <f t="shared" si="228"/>
        <v>0</v>
      </c>
      <c r="R1163" s="210">
        <v>221</v>
      </c>
      <c r="S1163" s="220">
        <f t="shared" si="229"/>
        <v>186</v>
      </c>
      <c r="T1163" s="113">
        <f t="shared" si="230"/>
        <v>0</v>
      </c>
      <c r="U1163" s="113">
        <f t="shared" si="231"/>
        <v>0</v>
      </c>
      <c r="V1163" s="113">
        <f t="shared" si="232"/>
        <v>0</v>
      </c>
      <c r="W1163" s="113">
        <f t="shared" si="233"/>
        <v>0</v>
      </c>
      <c r="X1163" s="118">
        <v>2019</v>
      </c>
      <c r="Y1163" s="18" t="s">
        <v>85</v>
      </c>
    </row>
    <row r="1164" ht="15.75" customHeight="1" spans="1:25">
      <c r="A1164" s="234">
        <v>9961</v>
      </c>
      <c r="B1164" s="208" t="s">
        <v>1437</v>
      </c>
      <c r="C1164" s="207" t="s">
        <v>19</v>
      </c>
      <c r="D1164" s="209" t="s">
        <v>64</v>
      </c>
      <c r="F1164" s="235" t="s">
        <v>65</v>
      </c>
      <c r="G1164" s="236">
        <v>43610</v>
      </c>
      <c r="H1164" s="237">
        <v>43610</v>
      </c>
      <c r="L1164" s="244"/>
      <c r="M1164" s="245"/>
      <c r="N1164" s="244"/>
      <c r="P1164" s="246">
        <f t="shared" si="227"/>
        <v>0</v>
      </c>
      <c r="Q1164" s="246">
        <f t="shared" si="228"/>
        <v>0</v>
      </c>
      <c r="R1164" s="210">
        <v>221</v>
      </c>
      <c r="S1164" s="220">
        <f t="shared" si="229"/>
        <v>186</v>
      </c>
      <c r="T1164" s="113">
        <f t="shared" si="230"/>
        <v>0</v>
      </c>
      <c r="U1164" s="113">
        <f t="shared" si="231"/>
        <v>0</v>
      </c>
      <c r="V1164" s="113">
        <f t="shared" si="232"/>
        <v>0</v>
      </c>
      <c r="W1164" s="113">
        <f t="shared" si="233"/>
        <v>0</v>
      </c>
      <c r="X1164" s="118">
        <v>2019</v>
      </c>
      <c r="Y1164" s="18" t="s">
        <v>85</v>
      </c>
    </row>
    <row r="1165" ht="15.75" customHeight="1" spans="1:25">
      <c r="A1165" s="234">
        <v>9962</v>
      </c>
      <c r="B1165" s="208" t="s">
        <v>1438</v>
      </c>
      <c r="C1165" s="207" t="s">
        <v>34</v>
      </c>
      <c r="D1165" s="209" t="s">
        <v>488</v>
      </c>
      <c r="E1165" s="210" t="s">
        <v>30</v>
      </c>
      <c r="F1165" s="235" t="s">
        <v>279</v>
      </c>
      <c r="G1165" s="283">
        <v>43610</v>
      </c>
      <c r="H1165" s="237">
        <v>43706</v>
      </c>
      <c r="P1165" s="246">
        <f t="shared" si="227"/>
        <v>0</v>
      </c>
      <c r="Q1165" s="246">
        <f t="shared" si="228"/>
        <v>0</v>
      </c>
      <c r="R1165" s="210">
        <v>125</v>
      </c>
      <c r="S1165" s="220">
        <f t="shared" si="229"/>
        <v>90</v>
      </c>
      <c r="T1165" s="113">
        <f t="shared" si="230"/>
        <v>0</v>
      </c>
      <c r="U1165" s="113">
        <f t="shared" si="231"/>
        <v>0</v>
      </c>
      <c r="V1165" s="113">
        <f t="shared" si="232"/>
        <v>0</v>
      </c>
      <c r="W1165" s="113">
        <f t="shared" si="233"/>
        <v>0</v>
      </c>
      <c r="X1165" s="118">
        <v>2019</v>
      </c>
      <c r="Y1165" s="18" t="s">
        <v>85</v>
      </c>
    </row>
    <row r="1166" ht="15.75" customHeight="1" spans="1:25">
      <c r="A1166" s="234">
        <v>9964</v>
      </c>
      <c r="B1166" s="208" t="s">
        <v>1439</v>
      </c>
      <c r="C1166" s="207" t="s">
        <v>34</v>
      </c>
      <c r="D1166" s="209" t="s">
        <v>488</v>
      </c>
      <c r="E1166" s="210" t="s">
        <v>30</v>
      </c>
      <c r="F1166" s="235" t="s">
        <v>279</v>
      </c>
      <c r="G1166" s="283">
        <v>43645</v>
      </c>
      <c r="H1166" s="237">
        <v>43706</v>
      </c>
      <c r="P1166" s="246">
        <f t="shared" si="227"/>
        <v>0</v>
      </c>
      <c r="Q1166" s="246">
        <f t="shared" si="228"/>
        <v>0</v>
      </c>
      <c r="R1166" s="210">
        <v>125</v>
      </c>
      <c r="S1166" s="220">
        <f t="shared" si="229"/>
        <v>90</v>
      </c>
      <c r="T1166" s="113">
        <f t="shared" si="230"/>
        <v>0</v>
      </c>
      <c r="U1166" s="113">
        <f t="shared" si="231"/>
        <v>0</v>
      </c>
      <c r="V1166" s="113">
        <f t="shared" si="232"/>
        <v>0</v>
      </c>
      <c r="W1166" s="113">
        <f t="shared" si="233"/>
        <v>0</v>
      </c>
      <c r="X1166" s="118">
        <v>2019</v>
      </c>
      <c r="Y1166" s="18" t="s">
        <v>85</v>
      </c>
    </row>
    <row r="1167" ht="15.75" customHeight="1" spans="1:25">
      <c r="A1167" s="234">
        <v>9965</v>
      </c>
      <c r="B1167" s="208" t="s">
        <v>1440</v>
      </c>
      <c r="C1167" s="207" t="s">
        <v>17</v>
      </c>
      <c r="D1167" s="209" t="s">
        <v>64</v>
      </c>
      <c r="F1167" s="235" t="s">
        <v>65</v>
      </c>
      <c r="G1167" s="236">
        <v>43666</v>
      </c>
      <c r="H1167" s="237">
        <v>43666</v>
      </c>
      <c r="L1167" s="244"/>
      <c r="M1167" s="245"/>
      <c r="N1167" s="244"/>
      <c r="P1167" s="246">
        <f t="shared" si="227"/>
        <v>0</v>
      </c>
      <c r="Q1167" s="246">
        <f t="shared" si="228"/>
        <v>0</v>
      </c>
      <c r="R1167" s="210">
        <v>165</v>
      </c>
      <c r="S1167" s="220">
        <f t="shared" si="229"/>
        <v>130</v>
      </c>
      <c r="T1167" s="113">
        <f t="shared" si="230"/>
        <v>0</v>
      </c>
      <c r="U1167" s="113">
        <f t="shared" si="231"/>
        <v>0</v>
      </c>
      <c r="V1167" s="113">
        <f t="shared" si="232"/>
        <v>0</v>
      </c>
      <c r="W1167" s="113">
        <f t="shared" si="233"/>
        <v>0</v>
      </c>
      <c r="X1167" s="118">
        <v>2019</v>
      </c>
      <c r="Y1167" s="18" t="s">
        <v>85</v>
      </c>
    </row>
    <row r="1168" ht="15.75" customHeight="1" spans="1:25">
      <c r="A1168" s="234">
        <v>9966</v>
      </c>
      <c r="B1168" s="208" t="s">
        <v>1441</v>
      </c>
      <c r="C1168" s="207" t="s">
        <v>17</v>
      </c>
      <c r="D1168" s="209" t="s">
        <v>64</v>
      </c>
      <c r="F1168" s="235" t="s">
        <v>65</v>
      </c>
      <c r="G1168" s="236">
        <v>43659</v>
      </c>
      <c r="H1168" s="237">
        <v>43659</v>
      </c>
      <c r="L1168" s="244"/>
      <c r="M1168" s="245"/>
      <c r="N1168" s="244"/>
      <c r="P1168" s="246">
        <f t="shared" si="227"/>
        <v>0</v>
      </c>
      <c r="Q1168" s="246">
        <f t="shared" si="228"/>
        <v>0</v>
      </c>
      <c r="R1168" s="210">
        <v>172</v>
      </c>
      <c r="S1168" s="220">
        <f t="shared" si="229"/>
        <v>137</v>
      </c>
      <c r="T1168" s="113">
        <f t="shared" si="230"/>
        <v>0</v>
      </c>
      <c r="U1168" s="113">
        <f t="shared" si="231"/>
        <v>0</v>
      </c>
      <c r="V1168" s="113">
        <f t="shared" si="232"/>
        <v>0</v>
      </c>
      <c r="W1168" s="113">
        <f t="shared" si="233"/>
        <v>0</v>
      </c>
      <c r="X1168" s="118">
        <v>2019</v>
      </c>
      <c r="Y1168" s="18" t="s">
        <v>85</v>
      </c>
    </row>
    <row r="1169" ht="15.75" customHeight="1" spans="1:25">
      <c r="A1169" s="234">
        <v>9967</v>
      </c>
      <c r="B1169" s="208" t="s">
        <v>1442</v>
      </c>
      <c r="C1169" s="207" t="s">
        <v>34</v>
      </c>
      <c r="D1169" s="209" t="s">
        <v>488</v>
      </c>
      <c r="E1169" s="210" t="s">
        <v>30</v>
      </c>
      <c r="F1169" s="235" t="s">
        <v>279</v>
      </c>
      <c r="G1169" s="283">
        <v>43638</v>
      </c>
      <c r="H1169" s="237">
        <v>43706</v>
      </c>
      <c r="P1169" s="246">
        <f t="shared" si="227"/>
        <v>0</v>
      </c>
      <c r="Q1169" s="246">
        <f t="shared" si="228"/>
        <v>0</v>
      </c>
      <c r="R1169" s="210">
        <v>125</v>
      </c>
      <c r="S1169" s="220">
        <f t="shared" si="229"/>
        <v>90</v>
      </c>
      <c r="T1169" s="113">
        <f t="shared" si="230"/>
        <v>0</v>
      </c>
      <c r="U1169" s="113">
        <f t="shared" si="231"/>
        <v>0</v>
      </c>
      <c r="V1169" s="113">
        <f t="shared" si="232"/>
        <v>0</v>
      </c>
      <c r="W1169" s="113">
        <f t="shared" si="233"/>
        <v>0</v>
      </c>
      <c r="X1169" s="118">
        <v>2019</v>
      </c>
      <c r="Y1169" s="18" t="s">
        <v>85</v>
      </c>
    </row>
    <row r="1170" ht="15.75" customHeight="1" spans="1:25">
      <c r="A1170" s="234">
        <v>9968</v>
      </c>
      <c r="B1170" s="208" t="s">
        <v>1443</v>
      </c>
      <c r="C1170" s="207" t="s">
        <v>17</v>
      </c>
      <c r="D1170" s="209" t="s">
        <v>64</v>
      </c>
      <c r="F1170" s="235" t="s">
        <v>65</v>
      </c>
      <c r="G1170" s="236">
        <v>43659</v>
      </c>
      <c r="H1170" s="237">
        <v>43659</v>
      </c>
      <c r="L1170" s="244"/>
      <c r="M1170" s="245"/>
      <c r="N1170" s="244"/>
      <c r="P1170" s="246">
        <f t="shared" si="227"/>
        <v>0</v>
      </c>
      <c r="Q1170" s="246">
        <f t="shared" si="228"/>
        <v>0</v>
      </c>
      <c r="R1170" s="210">
        <v>172</v>
      </c>
      <c r="S1170" s="220">
        <f t="shared" si="229"/>
        <v>137</v>
      </c>
      <c r="T1170" s="113">
        <f t="shared" si="230"/>
        <v>0</v>
      </c>
      <c r="U1170" s="113">
        <f t="shared" si="231"/>
        <v>0</v>
      </c>
      <c r="V1170" s="113">
        <f t="shared" si="232"/>
        <v>0</v>
      </c>
      <c r="W1170" s="113">
        <f t="shared" si="233"/>
        <v>0</v>
      </c>
      <c r="X1170" s="118">
        <v>2019</v>
      </c>
      <c r="Y1170" s="18" t="s">
        <v>85</v>
      </c>
    </row>
    <row r="1171" ht="15.75" customHeight="1" spans="1:25">
      <c r="A1171" s="234">
        <v>9971</v>
      </c>
      <c r="B1171" s="208" t="s">
        <v>1444</v>
      </c>
      <c r="C1171" s="207" t="s">
        <v>17</v>
      </c>
      <c r="D1171" s="209" t="s">
        <v>64</v>
      </c>
      <c r="F1171" s="235" t="s">
        <v>65</v>
      </c>
      <c r="G1171" s="236">
        <v>43673</v>
      </c>
      <c r="H1171" s="237">
        <v>43673</v>
      </c>
      <c r="L1171" s="244"/>
      <c r="M1171" s="245"/>
      <c r="N1171" s="244"/>
      <c r="P1171" s="246">
        <f t="shared" si="227"/>
        <v>0</v>
      </c>
      <c r="Q1171" s="246">
        <f t="shared" si="228"/>
        <v>0</v>
      </c>
      <c r="R1171" s="210">
        <v>158</v>
      </c>
      <c r="S1171" s="220">
        <f t="shared" si="229"/>
        <v>123</v>
      </c>
      <c r="T1171" s="113">
        <f t="shared" si="230"/>
        <v>0</v>
      </c>
      <c r="U1171" s="113">
        <f t="shared" si="231"/>
        <v>0</v>
      </c>
      <c r="V1171" s="113">
        <f t="shared" si="232"/>
        <v>0</v>
      </c>
      <c r="W1171" s="113">
        <f t="shared" si="233"/>
        <v>0</v>
      </c>
      <c r="X1171" s="118">
        <v>2019</v>
      </c>
      <c r="Y1171" s="18" t="s">
        <v>85</v>
      </c>
    </row>
    <row r="1172" ht="15.75" customHeight="1" spans="1:25">
      <c r="A1172" s="234">
        <v>9972</v>
      </c>
      <c r="B1172" s="208" t="s">
        <v>1445</v>
      </c>
      <c r="C1172" s="207" t="s">
        <v>19</v>
      </c>
      <c r="D1172" s="209" t="s">
        <v>64</v>
      </c>
      <c r="F1172" s="235" t="s">
        <v>65</v>
      </c>
      <c r="G1172" s="236">
        <v>43615</v>
      </c>
      <c r="H1172" s="237">
        <v>43615</v>
      </c>
      <c r="L1172" s="244"/>
      <c r="M1172" s="245"/>
      <c r="N1172" s="244"/>
      <c r="P1172" s="246">
        <f t="shared" si="227"/>
        <v>0</v>
      </c>
      <c r="Q1172" s="246">
        <f t="shared" si="228"/>
        <v>0</v>
      </c>
      <c r="R1172" s="210">
        <v>216</v>
      </c>
      <c r="S1172" s="220">
        <f t="shared" si="229"/>
        <v>181</v>
      </c>
      <c r="T1172" s="113">
        <f t="shared" si="230"/>
        <v>0</v>
      </c>
      <c r="U1172" s="113">
        <f t="shared" si="231"/>
        <v>0</v>
      </c>
      <c r="V1172" s="113">
        <f t="shared" si="232"/>
        <v>0</v>
      </c>
      <c r="W1172" s="113">
        <f t="shared" si="233"/>
        <v>0</v>
      </c>
      <c r="X1172" s="118">
        <v>2019</v>
      </c>
      <c r="Y1172" s="18" t="s">
        <v>85</v>
      </c>
    </row>
    <row r="1173" ht="15.75" customHeight="1" spans="1:25">
      <c r="A1173" s="234">
        <v>9977</v>
      </c>
      <c r="B1173" s="208" t="s">
        <v>1446</v>
      </c>
      <c r="C1173" s="207" t="s">
        <v>17</v>
      </c>
      <c r="D1173" s="209" t="s">
        <v>64</v>
      </c>
      <c r="F1173" s="235" t="s">
        <v>65</v>
      </c>
      <c r="G1173" s="236">
        <v>43638</v>
      </c>
      <c r="H1173" s="237">
        <v>43638</v>
      </c>
      <c r="L1173" s="244"/>
      <c r="M1173" s="245"/>
      <c r="N1173" s="244"/>
      <c r="P1173" s="246">
        <f t="shared" si="227"/>
        <v>0</v>
      </c>
      <c r="Q1173" s="246">
        <f t="shared" si="228"/>
        <v>0</v>
      </c>
      <c r="R1173" s="210">
        <v>193</v>
      </c>
      <c r="S1173" s="220">
        <f t="shared" si="229"/>
        <v>158</v>
      </c>
      <c r="T1173" s="113">
        <f t="shared" si="230"/>
        <v>0</v>
      </c>
      <c r="U1173" s="113">
        <f t="shared" si="231"/>
        <v>0</v>
      </c>
      <c r="V1173" s="113">
        <f t="shared" si="232"/>
        <v>0</v>
      </c>
      <c r="W1173" s="113">
        <f t="shared" si="233"/>
        <v>0</v>
      </c>
      <c r="X1173" s="118">
        <v>2019</v>
      </c>
      <c r="Y1173" s="18" t="s">
        <v>85</v>
      </c>
    </row>
    <row r="1174" ht="15.75" customHeight="1" spans="1:25">
      <c r="A1174" s="234">
        <v>9980</v>
      </c>
      <c r="B1174" s="208" t="s">
        <v>1447</v>
      </c>
      <c r="C1174" s="207" t="s">
        <v>23</v>
      </c>
      <c r="D1174" s="209" t="s">
        <v>64</v>
      </c>
      <c r="F1174" s="235" t="s">
        <v>65</v>
      </c>
      <c r="G1174" s="236">
        <v>43612</v>
      </c>
      <c r="H1174" s="237">
        <v>43612</v>
      </c>
      <c r="L1174" s="244"/>
      <c r="M1174" s="245"/>
      <c r="N1174" s="244"/>
      <c r="P1174" s="246">
        <f t="shared" si="227"/>
        <v>0</v>
      </c>
      <c r="Q1174" s="246">
        <f t="shared" si="228"/>
        <v>0</v>
      </c>
      <c r="R1174" s="210">
        <v>219</v>
      </c>
      <c r="S1174" s="220">
        <f t="shared" si="229"/>
        <v>184</v>
      </c>
      <c r="T1174" s="113">
        <f t="shared" si="230"/>
        <v>0</v>
      </c>
      <c r="U1174" s="113">
        <f t="shared" si="231"/>
        <v>0</v>
      </c>
      <c r="V1174" s="113">
        <f t="shared" si="232"/>
        <v>0</v>
      </c>
      <c r="W1174" s="113">
        <f t="shared" si="233"/>
        <v>0</v>
      </c>
      <c r="X1174" s="118">
        <v>2019</v>
      </c>
      <c r="Y1174" s="18" t="s">
        <v>85</v>
      </c>
    </row>
    <row r="1175" ht="15.75" customHeight="1" spans="1:25">
      <c r="A1175" s="234">
        <v>9981</v>
      </c>
      <c r="B1175" s="208" t="s">
        <v>1448</v>
      </c>
      <c r="C1175" s="207" t="s">
        <v>23</v>
      </c>
      <c r="D1175" s="209" t="s">
        <v>64</v>
      </c>
      <c r="F1175" s="235" t="s">
        <v>65</v>
      </c>
      <c r="G1175" s="236">
        <v>43617</v>
      </c>
      <c r="H1175" s="237">
        <v>43617</v>
      </c>
      <c r="L1175" s="244"/>
      <c r="M1175" s="245"/>
      <c r="N1175" s="244"/>
      <c r="P1175" s="246">
        <f t="shared" si="227"/>
        <v>0</v>
      </c>
      <c r="Q1175" s="246">
        <f t="shared" si="228"/>
        <v>0</v>
      </c>
      <c r="R1175" s="210">
        <v>214</v>
      </c>
      <c r="S1175" s="220">
        <f t="shared" si="229"/>
        <v>179</v>
      </c>
      <c r="T1175" s="113">
        <f t="shared" si="230"/>
        <v>0</v>
      </c>
      <c r="U1175" s="113">
        <f t="shared" si="231"/>
        <v>0</v>
      </c>
      <c r="V1175" s="113">
        <f t="shared" si="232"/>
        <v>0</v>
      </c>
      <c r="W1175" s="113">
        <f t="shared" si="233"/>
        <v>0</v>
      </c>
      <c r="X1175" s="118">
        <v>2019</v>
      </c>
      <c r="Y1175" s="18" t="s">
        <v>85</v>
      </c>
    </row>
    <row r="1176" ht="15.75" customHeight="1" spans="1:25">
      <c r="A1176" s="234">
        <v>9982</v>
      </c>
      <c r="B1176" s="208" t="s">
        <v>1449</v>
      </c>
      <c r="C1176" s="207" t="s">
        <v>25</v>
      </c>
      <c r="D1176" s="209" t="s">
        <v>64</v>
      </c>
      <c r="F1176" s="235" t="s">
        <v>65</v>
      </c>
      <c r="G1176" s="236">
        <v>43631</v>
      </c>
      <c r="H1176" s="237">
        <v>43631</v>
      </c>
      <c r="L1176" s="244"/>
      <c r="M1176" s="245"/>
      <c r="N1176" s="244"/>
      <c r="P1176" s="246">
        <f t="shared" si="227"/>
        <v>0</v>
      </c>
      <c r="Q1176" s="246">
        <f t="shared" si="228"/>
        <v>0</v>
      </c>
      <c r="R1176" s="210">
        <v>200</v>
      </c>
      <c r="S1176" s="220">
        <f t="shared" si="229"/>
        <v>165</v>
      </c>
      <c r="T1176" s="113">
        <f t="shared" si="230"/>
        <v>0</v>
      </c>
      <c r="U1176" s="113">
        <f t="shared" si="231"/>
        <v>0</v>
      </c>
      <c r="V1176" s="113">
        <f t="shared" si="232"/>
        <v>0</v>
      </c>
      <c r="W1176" s="113">
        <f t="shared" si="233"/>
        <v>0</v>
      </c>
      <c r="X1176" s="118">
        <v>2019</v>
      </c>
      <c r="Y1176" s="18" t="s">
        <v>85</v>
      </c>
    </row>
    <row r="1177" ht="15.75" customHeight="1" spans="1:25">
      <c r="A1177" s="234">
        <v>9983</v>
      </c>
      <c r="B1177" s="208" t="s">
        <v>1450</v>
      </c>
      <c r="C1177" s="207" t="s">
        <v>27</v>
      </c>
      <c r="D1177" s="209" t="s">
        <v>64</v>
      </c>
      <c r="F1177" s="235" t="s">
        <v>65</v>
      </c>
      <c r="G1177" s="236">
        <v>43654</v>
      </c>
      <c r="H1177" s="237">
        <v>43654</v>
      </c>
      <c r="L1177" s="244"/>
      <c r="M1177" s="245"/>
      <c r="N1177" s="244"/>
      <c r="P1177" s="246">
        <f t="shared" si="227"/>
        <v>0</v>
      </c>
      <c r="Q1177" s="246">
        <f t="shared" si="228"/>
        <v>0</v>
      </c>
      <c r="R1177" s="210">
        <v>177</v>
      </c>
      <c r="S1177" s="220">
        <f t="shared" si="229"/>
        <v>142</v>
      </c>
      <c r="T1177" s="113">
        <f t="shared" si="230"/>
        <v>0</v>
      </c>
      <c r="U1177" s="113">
        <f t="shared" si="231"/>
        <v>0</v>
      </c>
      <c r="V1177" s="113">
        <f t="shared" si="232"/>
        <v>0</v>
      </c>
      <c r="W1177" s="113">
        <f t="shared" si="233"/>
        <v>0</v>
      </c>
      <c r="X1177" s="118">
        <v>2019</v>
      </c>
      <c r="Y1177" s="18" t="s">
        <v>85</v>
      </c>
    </row>
    <row r="1178" ht="15.75" customHeight="1" spans="1:25">
      <c r="A1178" s="234">
        <v>9984</v>
      </c>
      <c r="B1178" s="208" t="s">
        <v>1451</v>
      </c>
      <c r="C1178" s="207" t="s">
        <v>27</v>
      </c>
      <c r="D1178" s="209" t="s">
        <v>64</v>
      </c>
      <c r="F1178" s="235" t="s">
        <v>65</v>
      </c>
      <c r="G1178" s="236">
        <v>43645</v>
      </c>
      <c r="H1178" s="237">
        <v>43645</v>
      </c>
      <c r="L1178" s="244"/>
      <c r="M1178" s="245"/>
      <c r="N1178" s="244"/>
      <c r="P1178" s="246">
        <f t="shared" si="227"/>
        <v>0</v>
      </c>
      <c r="Q1178" s="246">
        <f t="shared" si="228"/>
        <v>0</v>
      </c>
      <c r="R1178" s="210">
        <v>186</v>
      </c>
      <c r="S1178" s="220">
        <f t="shared" si="229"/>
        <v>151</v>
      </c>
      <c r="T1178" s="113">
        <f t="shared" si="230"/>
        <v>0</v>
      </c>
      <c r="U1178" s="113">
        <f t="shared" si="231"/>
        <v>0</v>
      </c>
      <c r="V1178" s="113">
        <f t="shared" si="232"/>
        <v>0</v>
      </c>
      <c r="W1178" s="113">
        <f t="shared" si="233"/>
        <v>0</v>
      </c>
      <c r="X1178" s="118">
        <v>2019</v>
      </c>
      <c r="Y1178" s="18" t="s">
        <v>85</v>
      </c>
    </row>
    <row r="1179" ht="15.75" customHeight="1" spans="1:25">
      <c r="A1179" s="234">
        <v>9985</v>
      </c>
      <c r="B1179" s="208" t="s">
        <v>1452</v>
      </c>
      <c r="C1179" s="207" t="s">
        <v>29</v>
      </c>
      <c r="D1179" s="209" t="s">
        <v>64</v>
      </c>
      <c r="F1179" s="235" t="s">
        <v>65</v>
      </c>
      <c r="G1179" s="236">
        <v>43616</v>
      </c>
      <c r="H1179" s="237">
        <v>43616</v>
      </c>
      <c r="L1179" s="244"/>
      <c r="M1179" s="245"/>
      <c r="N1179" s="244"/>
      <c r="P1179" s="246">
        <f t="shared" si="227"/>
        <v>0</v>
      </c>
      <c r="Q1179" s="246">
        <f t="shared" si="228"/>
        <v>0</v>
      </c>
      <c r="R1179" s="210">
        <v>215</v>
      </c>
      <c r="S1179" s="220">
        <f t="shared" si="229"/>
        <v>180</v>
      </c>
      <c r="T1179" s="113">
        <f t="shared" si="230"/>
        <v>0</v>
      </c>
      <c r="U1179" s="113">
        <f t="shared" si="231"/>
        <v>0</v>
      </c>
      <c r="V1179" s="113">
        <f t="shared" si="232"/>
        <v>0</v>
      </c>
      <c r="W1179" s="113">
        <f t="shared" si="233"/>
        <v>0</v>
      </c>
      <c r="X1179" s="118">
        <v>2019</v>
      </c>
      <c r="Y1179" s="18" t="s">
        <v>85</v>
      </c>
    </row>
    <row r="1180" ht="15.75" customHeight="1" spans="1:25">
      <c r="A1180" s="234">
        <v>9986</v>
      </c>
      <c r="B1180" s="208" t="s">
        <v>1453</v>
      </c>
      <c r="C1180" s="207" t="s">
        <v>29</v>
      </c>
      <c r="D1180" s="209" t="s">
        <v>64</v>
      </c>
      <c r="F1180" s="235" t="s">
        <v>65</v>
      </c>
      <c r="G1180" s="236">
        <v>43610</v>
      </c>
      <c r="H1180" s="237">
        <v>43610</v>
      </c>
      <c r="L1180" s="244"/>
      <c r="M1180" s="245"/>
      <c r="N1180" s="244"/>
      <c r="P1180" s="246">
        <f t="shared" si="227"/>
        <v>0</v>
      </c>
      <c r="Q1180" s="246">
        <f t="shared" si="228"/>
        <v>0</v>
      </c>
      <c r="R1180" s="210">
        <v>221</v>
      </c>
      <c r="S1180" s="220">
        <f t="shared" si="229"/>
        <v>186</v>
      </c>
      <c r="T1180" s="113">
        <f t="shared" si="230"/>
        <v>0</v>
      </c>
      <c r="U1180" s="113">
        <f t="shared" si="231"/>
        <v>0</v>
      </c>
      <c r="V1180" s="113">
        <f t="shared" si="232"/>
        <v>0</v>
      </c>
      <c r="W1180" s="113">
        <f t="shared" si="233"/>
        <v>0</v>
      </c>
      <c r="X1180" s="118">
        <v>2019</v>
      </c>
      <c r="Y1180" s="18" t="s">
        <v>85</v>
      </c>
    </row>
    <row r="1181" ht="15.75" customHeight="1" spans="1:25">
      <c r="A1181" s="234">
        <v>9990</v>
      </c>
      <c r="B1181" s="208" t="s">
        <v>1454</v>
      </c>
      <c r="C1181" s="207" t="s">
        <v>23</v>
      </c>
      <c r="D1181" s="209" t="s">
        <v>64</v>
      </c>
      <c r="F1181" s="235" t="s">
        <v>184</v>
      </c>
      <c r="G1181" s="236">
        <v>43631</v>
      </c>
      <c r="H1181" s="237">
        <v>43631</v>
      </c>
      <c r="L1181" s="244"/>
      <c r="M1181" s="245"/>
      <c r="N1181" s="244"/>
      <c r="P1181" s="246">
        <f t="shared" si="227"/>
        <v>0</v>
      </c>
      <c r="Q1181" s="246">
        <f t="shared" si="228"/>
        <v>0</v>
      </c>
      <c r="R1181" s="210">
        <v>200</v>
      </c>
      <c r="S1181" s="220">
        <f t="shared" si="229"/>
        <v>165</v>
      </c>
      <c r="T1181" s="113">
        <f t="shared" si="230"/>
        <v>0</v>
      </c>
      <c r="U1181" s="113">
        <f t="shared" si="231"/>
        <v>0</v>
      </c>
      <c r="V1181" s="113">
        <f t="shared" si="232"/>
        <v>0</v>
      </c>
      <c r="W1181" s="113">
        <f t="shared" si="233"/>
        <v>0</v>
      </c>
      <c r="X1181" s="118">
        <v>2019</v>
      </c>
      <c r="Y1181" s="18" t="s">
        <v>85</v>
      </c>
    </row>
    <row r="1182" ht="15.75" customHeight="1" spans="1:25">
      <c r="A1182" s="234">
        <v>9992</v>
      </c>
      <c r="B1182" s="208" t="s">
        <v>1455</v>
      </c>
      <c r="C1182" s="207" t="s">
        <v>25</v>
      </c>
      <c r="D1182" s="209" t="s">
        <v>64</v>
      </c>
      <c r="F1182" s="235" t="s">
        <v>204</v>
      </c>
      <c r="G1182" s="236">
        <v>43616</v>
      </c>
      <c r="H1182" s="237">
        <v>43616</v>
      </c>
      <c r="L1182" s="244"/>
      <c r="M1182" s="245"/>
      <c r="N1182" s="244"/>
      <c r="P1182" s="246">
        <f t="shared" si="227"/>
        <v>0</v>
      </c>
      <c r="Q1182" s="246">
        <f t="shared" si="228"/>
        <v>0</v>
      </c>
      <c r="R1182" s="210">
        <v>215</v>
      </c>
      <c r="S1182" s="220">
        <f t="shared" si="229"/>
        <v>180</v>
      </c>
      <c r="T1182" s="113">
        <f t="shared" si="230"/>
        <v>0</v>
      </c>
      <c r="U1182" s="113">
        <f t="shared" si="231"/>
        <v>0</v>
      </c>
      <c r="V1182" s="113">
        <f t="shared" si="232"/>
        <v>0</v>
      </c>
      <c r="W1182" s="113">
        <f t="shared" si="233"/>
        <v>0</v>
      </c>
      <c r="X1182" s="118">
        <v>2019</v>
      </c>
      <c r="Y1182" s="18" t="s">
        <v>85</v>
      </c>
    </row>
    <row r="1183" ht="15.75" customHeight="1" spans="1:25">
      <c r="A1183" s="234">
        <v>9993</v>
      </c>
      <c r="B1183" s="208" t="s">
        <v>1456</v>
      </c>
      <c r="C1183" s="207" t="s">
        <v>29</v>
      </c>
      <c r="D1183" s="209" t="s">
        <v>64</v>
      </c>
      <c r="F1183" s="235" t="s">
        <v>65</v>
      </c>
      <c r="G1183" s="236">
        <v>43616</v>
      </c>
      <c r="H1183" s="237">
        <v>43616</v>
      </c>
      <c r="L1183" s="244"/>
      <c r="M1183" s="245"/>
      <c r="N1183" s="244"/>
      <c r="P1183" s="246">
        <f t="shared" si="227"/>
        <v>0</v>
      </c>
      <c r="Q1183" s="246">
        <f t="shared" si="228"/>
        <v>0</v>
      </c>
      <c r="R1183" s="210">
        <v>215</v>
      </c>
      <c r="S1183" s="220">
        <f t="shared" si="229"/>
        <v>180</v>
      </c>
      <c r="T1183" s="113">
        <f t="shared" si="230"/>
        <v>0</v>
      </c>
      <c r="U1183" s="113">
        <f t="shared" si="231"/>
        <v>0</v>
      </c>
      <c r="V1183" s="113">
        <f t="shared" si="232"/>
        <v>0</v>
      </c>
      <c r="W1183" s="113">
        <f t="shared" si="233"/>
        <v>0</v>
      </c>
      <c r="X1183" s="118">
        <v>2019</v>
      </c>
      <c r="Y1183" s="18" t="s">
        <v>85</v>
      </c>
    </row>
    <row r="1184" ht="15.75" customHeight="1" spans="1:25">
      <c r="A1184" s="234">
        <v>9996</v>
      </c>
      <c r="B1184" s="208" t="s">
        <v>1457</v>
      </c>
      <c r="C1184" s="207" t="s">
        <v>31</v>
      </c>
      <c r="D1184" s="209" t="s">
        <v>64</v>
      </c>
      <c r="F1184" s="235" t="s">
        <v>65</v>
      </c>
      <c r="G1184" s="236">
        <v>43617</v>
      </c>
      <c r="H1184" s="237">
        <v>43617</v>
      </c>
      <c r="L1184" s="244"/>
      <c r="M1184" s="245"/>
      <c r="N1184" s="244"/>
      <c r="P1184" s="246">
        <f t="shared" si="227"/>
        <v>0</v>
      </c>
      <c r="Q1184" s="246">
        <f t="shared" si="228"/>
        <v>0</v>
      </c>
      <c r="R1184" s="210">
        <v>214</v>
      </c>
      <c r="S1184" s="220">
        <f t="shared" si="229"/>
        <v>179</v>
      </c>
      <c r="T1184" s="113">
        <f t="shared" si="230"/>
        <v>0</v>
      </c>
      <c r="U1184" s="113">
        <f t="shared" si="231"/>
        <v>0</v>
      </c>
      <c r="V1184" s="113">
        <f t="shared" si="232"/>
        <v>0</v>
      </c>
      <c r="W1184" s="113">
        <f t="shared" si="233"/>
        <v>0</v>
      </c>
      <c r="X1184" s="118">
        <v>2019</v>
      </c>
      <c r="Y1184" s="18" t="s">
        <v>85</v>
      </c>
    </row>
    <row r="1185" ht="15.75" customHeight="1" spans="1:25">
      <c r="A1185" s="234" t="s">
        <v>1458</v>
      </c>
      <c r="B1185" s="208" t="s">
        <v>1459</v>
      </c>
      <c r="C1185" s="207" t="s">
        <v>29</v>
      </c>
      <c r="D1185" s="209" t="s">
        <v>64</v>
      </c>
      <c r="F1185" s="235" t="s">
        <v>65</v>
      </c>
      <c r="G1185" s="236">
        <v>43624</v>
      </c>
      <c r="H1185" s="237">
        <v>43624</v>
      </c>
      <c r="L1185" s="244"/>
      <c r="M1185" s="245"/>
      <c r="N1185" s="244"/>
      <c r="P1185" s="246">
        <f t="shared" si="227"/>
        <v>0</v>
      </c>
      <c r="Q1185" s="246">
        <f t="shared" si="228"/>
        <v>0</v>
      </c>
      <c r="R1185" s="210">
        <v>207</v>
      </c>
      <c r="S1185" s="220">
        <f t="shared" si="229"/>
        <v>172</v>
      </c>
      <c r="T1185" s="113">
        <f t="shared" si="230"/>
        <v>0</v>
      </c>
      <c r="U1185" s="113">
        <f t="shared" si="231"/>
        <v>0</v>
      </c>
      <c r="V1185" s="113">
        <f t="shared" si="232"/>
        <v>0</v>
      </c>
      <c r="W1185" s="113">
        <f t="shared" si="233"/>
        <v>0</v>
      </c>
      <c r="X1185" s="118">
        <v>2019</v>
      </c>
      <c r="Y1185" s="18" t="s">
        <v>85</v>
      </c>
    </row>
    <row r="1186" ht="15.75" customHeight="1" spans="1:25">
      <c r="A1186" s="234" t="s">
        <v>1460</v>
      </c>
      <c r="B1186" s="208" t="s">
        <v>1461</v>
      </c>
      <c r="C1186" s="207" t="s">
        <v>33</v>
      </c>
      <c r="D1186" s="209" t="s">
        <v>64</v>
      </c>
      <c r="F1186" s="235" t="s">
        <v>65</v>
      </c>
      <c r="G1186" s="236">
        <v>43737</v>
      </c>
      <c r="H1186" s="237">
        <v>43737</v>
      </c>
      <c r="L1186" s="244"/>
      <c r="M1186" s="245"/>
      <c r="N1186" s="244"/>
      <c r="P1186" s="246">
        <f t="shared" si="227"/>
        <v>0</v>
      </c>
      <c r="Q1186" s="246">
        <f t="shared" si="228"/>
        <v>0</v>
      </c>
      <c r="R1186" s="210">
        <v>94</v>
      </c>
      <c r="S1186" s="220">
        <f t="shared" si="229"/>
        <v>59</v>
      </c>
      <c r="T1186" s="113">
        <f t="shared" si="230"/>
        <v>0</v>
      </c>
      <c r="U1186" s="113">
        <f t="shared" si="231"/>
        <v>0</v>
      </c>
      <c r="V1186" s="113">
        <f t="shared" si="232"/>
        <v>0</v>
      </c>
      <c r="W1186" s="113">
        <f t="shared" si="233"/>
        <v>0</v>
      </c>
      <c r="X1186" s="118">
        <v>2019</v>
      </c>
      <c r="Y1186" s="18" t="s">
        <v>85</v>
      </c>
    </row>
    <row r="1187" ht="15.75" customHeight="1" spans="1:25">
      <c r="A1187" s="234" t="s">
        <v>1462</v>
      </c>
      <c r="B1187" s="208" t="s">
        <v>1463</v>
      </c>
      <c r="C1187" s="207" t="s">
        <v>19</v>
      </c>
      <c r="D1187" s="209" t="s">
        <v>64</v>
      </c>
      <c r="F1187" s="235" t="s">
        <v>65</v>
      </c>
      <c r="G1187" s="236">
        <v>43615</v>
      </c>
      <c r="H1187" s="237">
        <v>43615</v>
      </c>
      <c r="L1187" s="244"/>
      <c r="M1187" s="245"/>
      <c r="N1187" s="244"/>
      <c r="P1187" s="246">
        <f t="shared" si="227"/>
        <v>0</v>
      </c>
      <c r="Q1187" s="246">
        <f t="shared" si="228"/>
        <v>0</v>
      </c>
      <c r="R1187" s="210">
        <v>216</v>
      </c>
      <c r="S1187" s="220">
        <f t="shared" si="229"/>
        <v>181</v>
      </c>
      <c r="T1187" s="113">
        <f t="shared" si="230"/>
        <v>0</v>
      </c>
      <c r="U1187" s="113">
        <f t="shared" si="231"/>
        <v>0</v>
      </c>
      <c r="V1187" s="113">
        <f t="shared" si="232"/>
        <v>0</v>
      </c>
      <c r="W1187" s="113">
        <f t="shared" si="233"/>
        <v>0</v>
      </c>
      <c r="X1187" s="118">
        <v>2019</v>
      </c>
      <c r="Y1187" s="18" t="s">
        <v>85</v>
      </c>
    </row>
    <row r="1188" ht="15.75" customHeight="1" spans="1:25">
      <c r="A1188" s="234" t="s">
        <v>1464</v>
      </c>
      <c r="B1188" s="208" t="s">
        <v>1465</v>
      </c>
      <c r="C1188" s="207" t="s">
        <v>19</v>
      </c>
      <c r="D1188" s="209" t="s">
        <v>64</v>
      </c>
      <c r="F1188" s="235" t="s">
        <v>65</v>
      </c>
      <c r="G1188" s="236">
        <v>43610</v>
      </c>
      <c r="H1188" s="237">
        <v>43610</v>
      </c>
      <c r="L1188" s="244"/>
      <c r="M1188" s="245"/>
      <c r="N1188" s="244"/>
      <c r="P1188" s="246">
        <f t="shared" si="227"/>
        <v>0</v>
      </c>
      <c r="Q1188" s="246">
        <f t="shared" si="228"/>
        <v>0</v>
      </c>
      <c r="R1188" s="210">
        <v>221</v>
      </c>
      <c r="S1188" s="220">
        <f t="shared" si="229"/>
        <v>186</v>
      </c>
      <c r="T1188" s="113">
        <f t="shared" si="230"/>
        <v>0</v>
      </c>
      <c r="U1188" s="113">
        <f t="shared" si="231"/>
        <v>0</v>
      </c>
      <c r="V1188" s="113">
        <f t="shared" si="232"/>
        <v>0</v>
      </c>
      <c r="W1188" s="113">
        <f t="shared" si="233"/>
        <v>0</v>
      </c>
      <c r="X1188" s="118">
        <v>2019</v>
      </c>
      <c r="Y1188" s="18" t="s">
        <v>85</v>
      </c>
    </row>
    <row r="1189" ht="15.75" customHeight="1" spans="1:25">
      <c r="A1189" s="234" t="s">
        <v>1466</v>
      </c>
      <c r="B1189" s="208" t="s">
        <v>1467</v>
      </c>
      <c r="C1189" s="207" t="s">
        <v>34</v>
      </c>
      <c r="D1189" s="209" t="s">
        <v>488</v>
      </c>
      <c r="E1189" s="210" t="s">
        <v>30</v>
      </c>
      <c r="F1189" s="235" t="s">
        <v>288</v>
      </c>
      <c r="G1189" s="283">
        <v>43610</v>
      </c>
      <c r="H1189" s="237">
        <v>43706</v>
      </c>
      <c r="P1189" s="246">
        <f t="shared" si="227"/>
        <v>0</v>
      </c>
      <c r="Q1189" s="246">
        <f t="shared" si="228"/>
        <v>0</v>
      </c>
      <c r="R1189" s="210">
        <v>125</v>
      </c>
      <c r="S1189" s="220">
        <f t="shared" si="229"/>
        <v>90</v>
      </c>
      <c r="T1189" s="113">
        <f t="shared" si="230"/>
        <v>0</v>
      </c>
      <c r="U1189" s="113">
        <f t="shared" si="231"/>
        <v>0</v>
      </c>
      <c r="V1189" s="113">
        <f t="shared" si="232"/>
        <v>0</v>
      </c>
      <c r="W1189" s="113">
        <f t="shared" si="233"/>
        <v>0</v>
      </c>
      <c r="X1189" s="118">
        <v>2019</v>
      </c>
      <c r="Y1189" s="18" t="s">
        <v>85</v>
      </c>
    </row>
    <row r="1190" ht="15.75" customHeight="1" spans="1:25">
      <c r="A1190" s="234" t="s">
        <v>1468</v>
      </c>
      <c r="B1190" s="208" t="s">
        <v>1469</v>
      </c>
      <c r="C1190" s="207" t="s">
        <v>34</v>
      </c>
      <c r="D1190" s="209" t="s">
        <v>488</v>
      </c>
      <c r="E1190" s="210" t="s">
        <v>30</v>
      </c>
      <c r="F1190" s="235" t="s">
        <v>288</v>
      </c>
      <c r="G1190" s="283">
        <v>43610</v>
      </c>
      <c r="H1190" s="237">
        <v>43706</v>
      </c>
      <c r="P1190" s="246">
        <f t="shared" si="227"/>
        <v>0</v>
      </c>
      <c r="Q1190" s="246">
        <f t="shared" si="228"/>
        <v>0</v>
      </c>
      <c r="R1190" s="210">
        <v>125</v>
      </c>
      <c r="S1190" s="220">
        <f t="shared" si="229"/>
        <v>90</v>
      </c>
      <c r="T1190" s="113">
        <f t="shared" si="230"/>
        <v>0</v>
      </c>
      <c r="U1190" s="113">
        <f t="shared" si="231"/>
        <v>0</v>
      </c>
      <c r="V1190" s="113">
        <f t="shared" si="232"/>
        <v>0</v>
      </c>
      <c r="W1190" s="113">
        <f t="shared" si="233"/>
        <v>0</v>
      </c>
      <c r="X1190" s="118">
        <v>2019</v>
      </c>
      <c r="Y1190" s="18" t="s">
        <v>85</v>
      </c>
    </row>
    <row r="1191" ht="15.75" customHeight="1" spans="1:25">
      <c r="A1191" s="234" t="s">
        <v>1470</v>
      </c>
      <c r="B1191" s="208" t="s">
        <v>1471</v>
      </c>
      <c r="C1191" s="207" t="s">
        <v>23</v>
      </c>
      <c r="D1191" s="209" t="s">
        <v>64</v>
      </c>
      <c r="F1191" s="235" t="s">
        <v>65</v>
      </c>
      <c r="G1191" s="236">
        <v>43671</v>
      </c>
      <c r="H1191" s="237">
        <v>43671</v>
      </c>
      <c r="L1191" s="244"/>
      <c r="M1191" s="245"/>
      <c r="N1191" s="244"/>
      <c r="P1191" s="246">
        <f t="shared" si="227"/>
        <v>0</v>
      </c>
      <c r="Q1191" s="246">
        <f t="shared" si="228"/>
        <v>0</v>
      </c>
      <c r="R1191" s="210">
        <v>160</v>
      </c>
      <c r="S1191" s="220">
        <f t="shared" si="229"/>
        <v>125</v>
      </c>
      <c r="T1191" s="113">
        <f t="shared" si="230"/>
        <v>0</v>
      </c>
      <c r="U1191" s="113">
        <f t="shared" si="231"/>
        <v>0</v>
      </c>
      <c r="V1191" s="113">
        <f t="shared" si="232"/>
        <v>0</v>
      </c>
      <c r="W1191" s="113">
        <f t="shared" si="233"/>
        <v>0</v>
      </c>
      <c r="X1191" s="118">
        <v>2019</v>
      </c>
      <c r="Y1191" s="18" t="s">
        <v>85</v>
      </c>
    </row>
    <row r="1192" ht="15.75" customHeight="1" spans="1:25">
      <c r="A1192" s="234" t="s">
        <v>1472</v>
      </c>
      <c r="B1192" s="208" t="s">
        <v>1473</v>
      </c>
      <c r="C1192" s="207" t="s">
        <v>34</v>
      </c>
      <c r="D1192" s="209" t="s">
        <v>488</v>
      </c>
      <c r="E1192" s="210" t="s">
        <v>30</v>
      </c>
      <c r="F1192" s="235" t="s">
        <v>288</v>
      </c>
      <c r="G1192" s="283">
        <v>40787</v>
      </c>
      <c r="H1192" s="237">
        <v>43706</v>
      </c>
      <c r="P1192" s="246">
        <f t="shared" si="227"/>
        <v>0</v>
      </c>
      <c r="Q1192" s="246">
        <f t="shared" si="228"/>
        <v>0</v>
      </c>
      <c r="R1192" s="210">
        <v>125</v>
      </c>
      <c r="S1192" s="220">
        <f t="shared" si="229"/>
        <v>90</v>
      </c>
      <c r="T1192" s="113">
        <f t="shared" si="230"/>
        <v>0</v>
      </c>
      <c r="U1192" s="113">
        <f t="shared" si="231"/>
        <v>0</v>
      </c>
      <c r="V1192" s="113">
        <f t="shared" si="232"/>
        <v>0</v>
      </c>
      <c r="W1192" s="113">
        <f t="shared" si="233"/>
        <v>0</v>
      </c>
      <c r="X1192" s="118">
        <v>2011</v>
      </c>
      <c r="Y1192" s="18" t="s">
        <v>66</v>
      </c>
    </row>
    <row r="1193" ht="15.75" customHeight="1" spans="1:25">
      <c r="A1193" s="234" t="s">
        <v>1474</v>
      </c>
      <c r="B1193" s="208" t="s">
        <v>1475</v>
      </c>
      <c r="C1193" s="207" t="s">
        <v>27</v>
      </c>
      <c r="D1193" s="209" t="s">
        <v>64</v>
      </c>
      <c r="F1193" s="235" t="s">
        <v>65</v>
      </c>
      <c r="G1193" s="236">
        <v>43645</v>
      </c>
      <c r="H1193" s="237">
        <v>43645</v>
      </c>
      <c r="L1193" s="244"/>
      <c r="M1193" s="245"/>
      <c r="N1193" s="244"/>
      <c r="P1193" s="246">
        <f t="shared" si="227"/>
        <v>0</v>
      </c>
      <c r="Q1193" s="246">
        <f t="shared" si="228"/>
        <v>0</v>
      </c>
      <c r="R1193" s="210">
        <v>186</v>
      </c>
      <c r="S1193" s="220">
        <f t="shared" si="229"/>
        <v>151</v>
      </c>
      <c r="T1193" s="113">
        <f t="shared" si="230"/>
        <v>0</v>
      </c>
      <c r="U1193" s="113">
        <f t="shared" si="231"/>
        <v>0</v>
      </c>
      <c r="V1193" s="113">
        <f t="shared" si="232"/>
        <v>0</v>
      </c>
      <c r="W1193" s="113">
        <f t="shared" si="233"/>
        <v>0</v>
      </c>
      <c r="X1193" s="118">
        <v>2019</v>
      </c>
      <c r="Y1193" s="18" t="s">
        <v>85</v>
      </c>
    </row>
    <row r="1194" ht="15.75" customHeight="1" spans="1:25">
      <c r="A1194" s="234" t="s">
        <v>1476</v>
      </c>
      <c r="B1194" s="208" t="s">
        <v>1477</v>
      </c>
      <c r="C1194" s="207" t="s">
        <v>27</v>
      </c>
      <c r="D1194" s="209" t="s">
        <v>64</v>
      </c>
      <c r="F1194" s="235" t="s">
        <v>65</v>
      </c>
      <c r="G1194" s="236">
        <v>43645</v>
      </c>
      <c r="H1194" s="237">
        <v>43645</v>
      </c>
      <c r="L1194" s="244"/>
      <c r="M1194" s="245"/>
      <c r="N1194" s="244"/>
      <c r="P1194" s="246">
        <f t="shared" si="227"/>
        <v>0</v>
      </c>
      <c r="Q1194" s="246">
        <f t="shared" si="228"/>
        <v>0</v>
      </c>
      <c r="R1194" s="210">
        <v>186</v>
      </c>
      <c r="S1194" s="220">
        <f t="shared" si="229"/>
        <v>151</v>
      </c>
      <c r="T1194" s="113">
        <f t="shared" si="230"/>
        <v>0</v>
      </c>
      <c r="U1194" s="113">
        <f t="shared" si="231"/>
        <v>0</v>
      </c>
      <c r="V1194" s="113">
        <f t="shared" si="232"/>
        <v>0</v>
      </c>
      <c r="W1194" s="113">
        <f t="shared" si="233"/>
        <v>0</v>
      </c>
      <c r="X1194" s="118">
        <v>2019</v>
      </c>
      <c r="Y1194" s="18" t="s">
        <v>85</v>
      </c>
    </row>
    <row r="1195" ht="15.75" customHeight="1" spans="1:25">
      <c r="A1195" s="234" t="s">
        <v>1478</v>
      </c>
      <c r="B1195" s="208" t="s">
        <v>1479</v>
      </c>
      <c r="C1195" s="207" t="s">
        <v>25</v>
      </c>
      <c r="D1195" s="209" t="s">
        <v>64</v>
      </c>
      <c r="F1195" s="235" t="s">
        <v>65</v>
      </c>
      <c r="G1195" s="236">
        <v>43659</v>
      </c>
      <c r="H1195" s="237">
        <v>43659</v>
      </c>
      <c r="L1195" s="244"/>
      <c r="M1195" s="245"/>
      <c r="N1195" s="244"/>
      <c r="P1195" s="246">
        <f t="shared" si="227"/>
        <v>0</v>
      </c>
      <c r="Q1195" s="246">
        <f t="shared" si="228"/>
        <v>0</v>
      </c>
      <c r="R1195" s="210">
        <v>172</v>
      </c>
      <c r="S1195" s="220">
        <f t="shared" si="229"/>
        <v>137</v>
      </c>
      <c r="T1195" s="113">
        <f t="shared" si="230"/>
        <v>0</v>
      </c>
      <c r="U1195" s="113">
        <f t="shared" si="231"/>
        <v>0</v>
      </c>
      <c r="V1195" s="113">
        <f t="shared" si="232"/>
        <v>0</v>
      </c>
      <c r="W1195" s="113">
        <f t="shared" si="233"/>
        <v>0</v>
      </c>
      <c r="X1195" s="118">
        <v>2019</v>
      </c>
      <c r="Y1195" s="18" t="s">
        <v>85</v>
      </c>
    </row>
    <row r="1196" ht="15.75" customHeight="1" spans="1:25">
      <c r="A1196" s="234" t="s">
        <v>1480</v>
      </c>
      <c r="B1196" s="208" t="s">
        <v>1481</v>
      </c>
      <c r="C1196" s="207" t="s">
        <v>23</v>
      </c>
      <c r="D1196" s="209" t="s">
        <v>64</v>
      </c>
      <c r="F1196" s="235" t="s">
        <v>65</v>
      </c>
      <c r="G1196" s="236">
        <v>43673</v>
      </c>
      <c r="H1196" s="237">
        <v>43673</v>
      </c>
      <c r="L1196" s="244"/>
      <c r="M1196" s="245"/>
      <c r="N1196" s="244"/>
      <c r="P1196" s="246">
        <f t="shared" si="227"/>
        <v>0</v>
      </c>
      <c r="Q1196" s="246">
        <f t="shared" si="228"/>
        <v>0</v>
      </c>
      <c r="R1196" s="210">
        <v>158</v>
      </c>
      <c r="S1196" s="220">
        <f t="shared" si="229"/>
        <v>123</v>
      </c>
      <c r="T1196" s="113">
        <f t="shared" si="230"/>
        <v>0</v>
      </c>
      <c r="U1196" s="113">
        <f t="shared" si="231"/>
        <v>0</v>
      </c>
      <c r="V1196" s="113">
        <f t="shared" si="232"/>
        <v>0</v>
      </c>
      <c r="W1196" s="113">
        <f t="shared" si="233"/>
        <v>0</v>
      </c>
      <c r="X1196" s="118">
        <v>2019</v>
      </c>
      <c r="Y1196" s="18" t="s">
        <v>85</v>
      </c>
    </row>
    <row r="1197" ht="15.75" customHeight="1" spans="1:25">
      <c r="A1197" s="234" t="s">
        <v>1482</v>
      </c>
      <c r="B1197" s="208" t="s">
        <v>1483</v>
      </c>
      <c r="C1197" s="207" t="s">
        <v>27</v>
      </c>
      <c r="D1197" s="209" t="s">
        <v>64</v>
      </c>
      <c r="F1197" s="235" t="s">
        <v>65</v>
      </c>
      <c r="G1197" s="236">
        <v>43645</v>
      </c>
      <c r="H1197" s="237">
        <v>43645</v>
      </c>
      <c r="L1197" s="244"/>
      <c r="M1197" s="245"/>
      <c r="N1197" s="244"/>
      <c r="P1197" s="246">
        <f t="shared" si="227"/>
        <v>0</v>
      </c>
      <c r="Q1197" s="246">
        <f t="shared" si="228"/>
        <v>0</v>
      </c>
      <c r="R1197" s="210">
        <v>186</v>
      </c>
      <c r="S1197" s="220">
        <f t="shared" si="229"/>
        <v>151</v>
      </c>
      <c r="T1197" s="113">
        <f t="shared" si="230"/>
        <v>0</v>
      </c>
      <c r="U1197" s="113">
        <f t="shared" si="231"/>
        <v>0</v>
      </c>
      <c r="V1197" s="113">
        <f t="shared" si="232"/>
        <v>0</v>
      </c>
      <c r="W1197" s="113">
        <f t="shared" si="233"/>
        <v>0</v>
      </c>
      <c r="X1197" s="118">
        <v>2019</v>
      </c>
      <c r="Y1197" s="18" t="s">
        <v>85</v>
      </c>
    </row>
    <row r="1198" ht="15.75" customHeight="1" spans="1:25">
      <c r="A1198" s="234" t="s">
        <v>1484</v>
      </c>
      <c r="B1198" s="208" t="s">
        <v>1485</v>
      </c>
      <c r="C1198" s="207" t="s">
        <v>27</v>
      </c>
      <c r="D1198" s="209" t="s">
        <v>64</v>
      </c>
      <c r="F1198" s="235" t="s">
        <v>65</v>
      </c>
      <c r="G1198" s="236">
        <v>43645</v>
      </c>
      <c r="H1198" s="237">
        <v>43645</v>
      </c>
      <c r="L1198" s="244"/>
      <c r="M1198" s="245"/>
      <c r="N1198" s="244"/>
      <c r="P1198" s="246">
        <f t="shared" si="227"/>
        <v>0</v>
      </c>
      <c r="Q1198" s="246">
        <f t="shared" si="228"/>
        <v>0</v>
      </c>
      <c r="R1198" s="210">
        <v>186</v>
      </c>
      <c r="S1198" s="220">
        <f t="shared" si="229"/>
        <v>151</v>
      </c>
      <c r="T1198" s="113">
        <f t="shared" si="230"/>
        <v>0</v>
      </c>
      <c r="U1198" s="113">
        <f t="shared" si="231"/>
        <v>0</v>
      </c>
      <c r="V1198" s="113">
        <f t="shared" si="232"/>
        <v>0</v>
      </c>
      <c r="W1198" s="113">
        <f t="shared" si="233"/>
        <v>0</v>
      </c>
      <c r="X1198" s="118">
        <v>2019</v>
      </c>
      <c r="Y1198" s="18" t="s">
        <v>85</v>
      </c>
    </row>
    <row r="1199" ht="15.75" customHeight="1" spans="1:25">
      <c r="A1199" s="234" t="s">
        <v>1486</v>
      </c>
      <c r="B1199" s="208" t="s">
        <v>1487</v>
      </c>
      <c r="C1199" s="207" t="s">
        <v>27</v>
      </c>
      <c r="D1199" s="209" t="s">
        <v>64</v>
      </c>
      <c r="F1199" s="235" t="s">
        <v>65</v>
      </c>
      <c r="G1199" s="236">
        <v>43708</v>
      </c>
      <c r="H1199" s="237">
        <v>43708</v>
      </c>
      <c r="L1199" s="244"/>
      <c r="M1199" s="245"/>
      <c r="N1199" s="244"/>
      <c r="P1199" s="246">
        <f t="shared" si="227"/>
        <v>0</v>
      </c>
      <c r="Q1199" s="246">
        <f t="shared" si="228"/>
        <v>0</v>
      </c>
      <c r="R1199" s="210">
        <v>123</v>
      </c>
      <c r="S1199" s="220">
        <f t="shared" si="229"/>
        <v>88</v>
      </c>
      <c r="T1199" s="113">
        <f t="shared" si="230"/>
        <v>0</v>
      </c>
      <c r="U1199" s="113">
        <f t="shared" si="231"/>
        <v>0</v>
      </c>
      <c r="V1199" s="113">
        <f t="shared" si="232"/>
        <v>0</v>
      </c>
      <c r="W1199" s="113">
        <f t="shared" si="233"/>
        <v>0</v>
      </c>
      <c r="X1199" s="118">
        <v>2019</v>
      </c>
      <c r="Y1199" s="18" t="s">
        <v>85</v>
      </c>
    </row>
    <row r="1200" ht="15.75" customHeight="1" spans="1:25">
      <c r="A1200" s="234" t="s">
        <v>1488</v>
      </c>
      <c r="B1200" s="208" t="s">
        <v>1489</v>
      </c>
      <c r="C1200" s="207" t="s">
        <v>27</v>
      </c>
      <c r="D1200" s="209" t="s">
        <v>64</v>
      </c>
      <c r="F1200" s="235" t="s">
        <v>65</v>
      </c>
      <c r="G1200" s="236">
        <v>43645</v>
      </c>
      <c r="H1200" s="237">
        <v>43645</v>
      </c>
      <c r="L1200" s="244"/>
      <c r="M1200" s="245"/>
      <c r="N1200" s="244"/>
      <c r="P1200" s="246">
        <f t="shared" si="227"/>
        <v>0</v>
      </c>
      <c r="Q1200" s="246">
        <f t="shared" si="228"/>
        <v>0</v>
      </c>
      <c r="R1200" s="210">
        <v>186</v>
      </c>
      <c r="S1200" s="220">
        <f t="shared" si="229"/>
        <v>151</v>
      </c>
      <c r="T1200" s="113">
        <f t="shared" si="230"/>
        <v>0</v>
      </c>
      <c r="U1200" s="113">
        <f t="shared" si="231"/>
        <v>0</v>
      </c>
      <c r="V1200" s="113">
        <f t="shared" si="232"/>
        <v>0</v>
      </c>
      <c r="W1200" s="113">
        <f t="shared" si="233"/>
        <v>0</v>
      </c>
      <c r="X1200" s="118">
        <v>2019</v>
      </c>
      <c r="Y1200" s="18" t="s">
        <v>85</v>
      </c>
    </row>
    <row r="1201" ht="15.75" customHeight="1" spans="1:25">
      <c r="A1201" s="234" t="s">
        <v>1490</v>
      </c>
      <c r="B1201" s="208" t="s">
        <v>1491</v>
      </c>
      <c r="C1201" s="207" t="s">
        <v>19</v>
      </c>
      <c r="D1201" s="209" t="s">
        <v>64</v>
      </c>
      <c r="F1201" s="235" t="s">
        <v>65</v>
      </c>
      <c r="G1201" s="236">
        <v>43645</v>
      </c>
      <c r="H1201" s="237">
        <v>43645</v>
      </c>
      <c r="L1201" s="244"/>
      <c r="M1201" s="245"/>
      <c r="N1201" s="244"/>
      <c r="P1201" s="246">
        <f t="shared" si="227"/>
        <v>0</v>
      </c>
      <c r="Q1201" s="246">
        <f t="shared" si="228"/>
        <v>0</v>
      </c>
      <c r="R1201" s="210">
        <v>186</v>
      </c>
      <c r="S1201" s="220">
        <f t="shared" si="229"/>
        <v>151</v>
      </c>
      <c r="T1201" s="113">
        <f t="shared" si="230"/>
        <v>0</v>
      </c>
      <c r="U1201" s="113">
        <f t="shared" si="231"/>
        <v>0</v>
      </c>
      <c r="V1201" s="113">
        <f t="shared" si="232"/>
        <v>0</v>
      </c>
      <c r="W1201" s="113">
        <f t="shared" si="233"/>
        <v>0</v>
      </c>
      <c r="X1201" s="118">
        <v>2019</v>
      </c>
      <c r="Y1201" s="18" t="s">
        <v>85</v>
      </c>
    </row>
    <row r="1202" ht="15.75" customHeight="1" spans="1:25">
      <c r="A1202" s="234" t="s">
        <v>1492</v>
      </c>
      <c r="B1202" s="208" t="s">
        <v>1493</v>
      </c>
      <c r="C1202" s="207" t="s">
        <v>17</v>
      </c>
      <c r="D1202" s="209" t="s">
        <v>64</v>
      </c>
      <c r="F1202" s="235" t="s">
        <v>65</v>
      </c>
      <c r="G1202" s="236">
        <v>43666</v>
      </c>
      <c r="H1202" s="237">
        <v>43666</v>
      </c>
      <c r="L1202" s="244"/>
      <c r="M1202" s="245"/>
      <c r="N1202" s="244"/>
      <c r="P1202" s="246">
        <f t="shared" si="227"/>
        <v>0</v>
      </c>
      <c r="Q1202" s="246">
        <f t="shared" si="228"/>
        <v>0</v>
      </c>
      <c r="R1202" s="210">
        <v>165</v>
      </c>
      <c r="S1202" s="220">
        <f t="shared" si="229"/>
        <v>130</v>
      </c>
      <c r="T1202" s="113">
        <f t="shared" si="230"/>
        <v>0</v>
      </c>
      <c r="U1202" s="113">
        <f t="shared" si="231"/>
        <v>0</v>
      </c>
      <c r="V1202" s="113">
        <f t="shared" si="232"/>
        <v>0</v>
      </c>
      <c r="W1202" s="113">
        <f t="shared" si="233"/>
        <v>0</v>
      </c>
      <c r="X1202" s="118">
        <v>2019</v>
      </c>
      <c r="Y1202" s="18" t="s">
        <v>85</v>
      </c>
    </row>
    <row r="1203" ht="15.75" customHeight="1" spans="1:25">
      <c r="A1203" s="234" t="s">
        <v>1494</v>
      </c>
      <c r="B1203" s="208" t="s">
        <v>1495</v>
      </c>
      <c r="C1203" s="207" t="s">
        <v>33</v>
      </c>
      <c r="D1203" s="209" t="s">
        <v>64</v>
      </c>
      <c r="F1203" s="235" t="s">
        <v>65</v>
      </c>
      <c r="G1203" s="236">
        <v>43673</v>
      </c>
      <c r="H1203" s="237">
        <v>43673</v>
      </c>
      <c r="L1203" s="244"/>
      <c r="M1203" s="245"/>
      <c r="N1203" s="244"/>
      <c r="P1203" s="246">
        <f t="shared" si="227"/>
        <v>0</v>
      </c>
      <c r="Q1203" s="246">
        <f t="shared" si="228"/>
        <v>0</v>
      </c>
      <c r="R1203" s="210">
        <v>158</v>
      </c>
      <c r="S1203" s="220">
        <f t="shared" si="229"/>
        <v>123</v>
      </c>
      <c r="T1203" s="113">
        <f t="shared" si="230"/>
        <v>0</v>
      </c>
      <c r="U1203" s="113">
        <f t="shared" si="231"/>
        <v>0</v>
      </c>
      <c r="V1203" s="113">
        <f t="shared" si="232"/>
        <v>0</v>
      </c>
      <c r="W1203" s="113">
        <f t="shared" si="233"/>
        <v>0</v>
      </c>
      <c r="X1203" s="118">
        <v>2019</v>
      </c>
      <c r="Y1203" s="18" t="s">
        <v>85</v>
      </c>
    </row>
    <row r="1204" ht="15.75" customHeight="1" spans="1:25">
      <c r="A1204" s="234" t="s">
        <v>1496</v>
      </c>
      <c r="B1204" s="208" t="s">
        <v>1497</v>
      </c>
      <c r="C1204" s="207" t="s">
        <v>33</v>
      </c>
      <c r="D1204" s="209" t="s">
        <v>64</v>
      </c>
      <c r="F1204" s="235" t="s">
        <v>65</v>
      </c>
      <c r="G1204" s="236">
        <v>43677</v>
      </c>
      <c r="H1204" s="237">
        <v>43677</v>
      </c>
      <c r="L1204" s="244"/>
      <c r="M1204" s="245"/>
      <c r="N1204" s="244"/>
      <c r="P1204" s="246">
        <f t="shared" si="227"/>
        <v>0</v>
      </c>
      <c r="Q1204" s="246">
        <f t="shared" si="228"/>
        <v>0</v>
      </c>
      <c r="R1204" s="210">
        <v>154</v>
      </c>
      <c r="S1204" s="220">
        <f t="shared" si="229"/>
        <v>119</v>
      </c>
      <c r="T1204" s="113">
        <f t="shared" si="230"/>
        <v>0</v>
      </c>
      <c r="U1204" s="113">
        <f t="shared" si="231"/>
        <v>0</v>
      </c>
      <c r="V1204" s="113">
        <f t="shared" si="232"/>
        <v>0</v>
      </c>
      <c r="W1204" s="113">
        <f t="shared" si="233"/>
        <v>0</v>
      </c>
      <c r="X1204" s="118">
        <v>2019</v>
      </c>
      <c r="Y1204" s="18" t="s">
        <v>85</v>
      </c>
    </row>
    <row r="1205" ht="15.75" customHeight="1" spans="1:25">
      <c r="A1205" s="234" t="s">
        <v>1498</v>
      </c>
      <c r="B1205" s="208" t="s">
        <v>1499</v>
      </c>
      <c r="C1205" s="207" t="s">
        <v>33</v>
      </c>
      <c r="D1205" s="209" t="s">
        <v>64</v>
      </c>
      <c r="F1205" s="235" t="s">
        <v>65</v>
      </c>
      <c r="G1205" s="236">
        <v>43645</v>
      </c>
      <c r="H1205" s="237">
        <v>43645</v>
      </c>
      <c r="L1205" s="244"/>
      <c r="M1205" s="245"/>
      <c r="N1205" s="244"/>
      <c r="P1205" s="246">
        <f t="shared" si="227"/>
        <v>0</v>
      </c>
      <c r="Q1205" s="246">
        <f t="shared" si="228"/>
        <v>0</v>
      </c>
      <c r="R1205" s="210">
        <v>186</v>
      </c>
      <c r="S1205" s="220">
        <f t="shared" si="229"/>
        <v>151</v>
      </c>
      <c r="T1205" s="113">
        <f t="shared" si="230"/>
        <v>0</v>
      </c>
      <c r="U1205" s="113">
        <f t="shared" si="231"/>
        <v>0</v>
      </c>
      <c r="V1205" s="113">
        <f t="shared" si="232"/>
        <v>0</v>
      </c>
      <c r="W1205" s="113">
        <f t="shared" si="233"/>
        <v>0</v>
      </c>
      <c r="X1205" s="118">
        <v>2019</v>
      </c>
      <c r="Y1205" s="18" t="s">
        <v>85</v>
      </c>
    </row>
    <row r="1206" ht="15.75" customHeight="1" spans="1:25">
      <c r="A1206" s="234" t="s">
        <v>1500</v>
      </c>
      <c r="B1206" s="208" t="s">
        <v>1501</v>
      </c>
      <c r="C1206" s="207" t="s">
        <v>23</v>
      </c>
      <c r="D1206" s="209" t="s">
        <v>64</v>
      </c>
      <c r="F1206" s="235" t="s">
        <v>65</v>
      </c>
      <c r="G1206" s="236">
        <v>43664</v>
      </c>
      <c r="H1206" s="237">
        <v>43664</v>
      </c>
      <c r="L1206" s="244"/>
      <c r="M1206" s="245"/>
      <c r="N1206" s="244"/>
      <c r="P1206" s="246">
        <f t="shared" si="227"/>
        <v>0</v>
      </c>
      <c r="Q1206" s="246">
        <f t="shared" si="228"/>
        <v>0</v>
      </c>
      <c r="R1206" s="210">
        <v>167</v>
      </c>
      <c r="S1206" s="220">
        <f t="shared" si="229"/>
        <v>132</v>
      </c>
      <c r="T1206" s="113">
        <f t="shared" si="230"/>
        <v>0</v>
      </c>
      <c r="U1206" s="113">
        <f t="shared" si="231"/>
        <v>0</v>
      </c>
      <c r="V1206" s="113">
        <f t="shared" si="232"/>
        <v>0</v>
      </c>
      <c r="W1206" s="113">
        <f t="shared" si="233"/>
        <v>0</v>
      </c>
      <c r="X1206" s="118">
        <v>2019</v>
      </c>
      <c r="Y1206" s="18" t="s">
        <v>85</v>
      </c>
    </row>
    <row r="1207" ht="15.75" customHeight="1" spans="1:25">
      <c r="A1207" s="234" t="s">
        <v>1502</v>
      </c>
      <c r="B1207" s="208" t="s">
        <v>1503</v>
      </c>
      <c r="C1207" s="207" t="s">
        <v>19</v>
      </c>
      <c r="D1207" s="209" t="s">
        <v>64</v>
      </c>
      <c r="F1207" s="235" t="s">
        <v>65</v>
      </c>
      <c r="G1207" s="236">
        <v>43638</v>
      </c>
      <c r="H1207" s="237">
        <v>43638</v>
      </c>
      <c r="L1207" s="244"/>
      <c r="M1207" s="245"/>
      <c r="N1207" s="244"/>
      <c r="P1207" s="246">
        <f t="shared" si="227"/>
        <v>0</v>
      </c>
      <c r="Q1207" s="246">
        <f t="shared" si="228"/>
        <v>0</v>
      </c>
      <c r="R1207" s="210">
        <v>193</v>
      </c>
      <c r="S1207" s="220">
        <f t="shared" si="229"/>
        <v>158</v>
      </c>
      <c r="T1207" s="113">
        <f t="shared" si="230"/>
        <v>0</v>
      </c>
      <c r="U1207" s="113">
        <f t="shared" si="231"/>
        <v>0</v>
      </c>
      <c r="V1207" s="113">
        <f t="shared" si="232"/>
        <v>0</v>
      </c>
      <c r="W1207" s="113">
        <f t="shared" si="233"/>
        <v>0</v>
      </c>
      <c r="X1207" s="118">
        <v>2019</v>
      </c>
      <c r="Y1207" s="18" t="s">
        <v>85</v>
      </c>
    </row>
    <row r="1208" ht="15.75" customHeight="1" spans="1:25">
      <c r="A1208" s="234" t="s">
        <v>1504</v>
      </c>
      <c r="B1208" s="208" t="s">
        <v>1505</v>
      </c>
      <c r="C1208" s="207" t="s">
        <v>17</v>
      </c>
      <c r="D1208" s="209" t="s">
        <v>64</v>
      </c>
      <c r="F1208" s="235" t="s">
        <v>65</v>
      </c>
      <c r="G1208" s="236">
        <v>43677</v>
      </c>
      <c r="H1208" s="237">
        <v>43677</v>
      </c>
      <c r="L1208" s="244"/>
      <c r="M1208" s="245"/>
      <c r="N1208" s="244"/>
      <c r="P1208" s="246">
        <f t="shared" si="227"/>
        <v>0</v>
      </c>
      <c r="Q1208" s="246">
        <f t="shared" si="228"/>
        <v>0</v>
      </c>
      <c r="R1208" s="210">
        <v>154</v>
      </c>
      <c r="S1208" s="220">
        <f t="shared" si="229"/>
        <v>119</v>
      </c>
      <c r="T1208" s="113">
        <f t="shared" si="230"/>
        <v>0</v>
      </c>
      <c r="U1208" s="113">
        <f t="shared" si="231"/>
        <v>0</v>
      </c>
      <c r="V1208" s="113">
        <f t="shared" si="232"/>
        <v>0</v>
      </c>
      <c r="W1208" s="113">
        <f t="shared" si="233"/>
        <v>0</v>
      </c>
      <c r="X1208" s="118">
        <v>2019</v>
      </c>
      <c r="Y1208" s="18" t="s">
        <v>85</v>
      </c>
    </row>
    <row r="1209" ht="15.75" customHeight="1" spans="1:25">
      <c r="A1209" s="234" t="s">
        <v>1506</v>
      </c>
      <c r="B1209" s="208" t="s">
        <v>1507</v>
      </c>
      <c r="C1209" s="207" t="s">
        <v>17</v>
      </c>
      <c r="D1209" s="209" t="s">
        <v>64</v>
      </c>
      <c r="F1209" s="235" t="s">
        <v>65</v>
      </c>
      <c r="G1209" s="236">
        <v>43701</v>
      </c>
      <c r="H1209" s="237">
        <v>43701</v>
      </c>
      <c r="L1209" s="244"/>
      <c r="M1209" s="245"/>
      <c r="N1209" s="244"/>
      <c r="P1209" s="246">
        <f t="shared" si="227"/>
        <v>0</v>
      </c>
      <c r="Q1209" s="246">
        <f t="shared" si="228"/>
        <v>0</v>
      </c>
      <c r="R1209" s="210">
        <v>130</v>
      </c>
      <c r="S1209" s="220">
        <f t="shared" si="229"/>
        <v>95</v>
      </c>
      <c r="T1209" s="113">
        <f t="shared" si="230"/>
        <v>0</v>
      </c>
      <c r="U1209" s="113">
        <f t="shared" si="231"/>
        <v>0</v>
      </c>
      <c r="V1209" s="113">
        <f t="shared" si="232"/>
        <v>0</v>
      </c>
      <c r="W1209" s="113">
        <f t="shared" si="233"/>
        <v>0</v>
      </c>
      <c r="X1209" s="118">
        <v>2019</v>
      </c>
      <c r="Y1209" s="18" t="s">
        <v>85</v>
      </c>
    </row>
    <row r="1210" ht="15.75" customHeight="1" spans="1:25">
      <c r="A1210" s="234" t="s">
        <v>1508</v>
      </c>
      <c r="B1210" s="208" t="s">
        <v>1509</v>
      </c>
      <c r="C1210" s="207" t="s">
        <v>29</v>
      </c>
      <c r="D1210" s="209" t="s">
        <v>64</v>
      </c>
      <c r="F1210" s="235" t="s">
        <v>65</v>
      </c>
      <c r="G1210" s="236">
        <v>43638</v>
      </c>
      <c r="H1210" s="237">
        <v>43638</v>
      </c>
      <c r="L1210" s="244"/>
      <c r="M1210" s="245"/>
      <c r="N1210" s="244"/>
      <c r="P1210" s="246">
        <f t="shared" si="227"/>
        <v>0</v>
      </c>
      <c r="Q1210" s="246">
        <f t="shared" si="228"/>
        <v>0</v>
      </c>
      <c r="R1210" s="210">
        <v>193</v>
      </c>
      <c r="S1210" s="220">
        <f t="shared" si="229"/>
        <v>158</v>
      </c>
      <c r="T1210" s="113">
        <f t="shared" si="230"/>
        <v>0</v>
      </c>
      <c r="U1210" s="113">
        <f t="shared" si="231"/>
        <v>0</v>
      </c>
      <c r="V1210" s="113">
        <f t="shared" si="232"/>
        <v>0</v>
      </c>
      <c r="W1210" s="113">
        <f t="shared" si="233"/>
        <v>0</v>
      </c>
      <c r="X1210" s="118">
        <v>2019</v>
      </c>
      <c r="Y1210" s="18" t="s">
        <v>85</v>
      </c>
    </row>
    <row r="1211" ht="15.75" customHeight="1" spans="1:25">
      <c r="A1211" s="234" t="s">
        <v>1510</v>
      </c>
      <c r="B1211" s="208" t="s">
        <v>1511</v>
      </c>
      <c r="C1211" s="207" t="s">
        <v>34</v>
      </c>
      <c r="D1211" s="209" t="s">
        <v>488</v>
      </c>
      <c r="E1211" s="210" t="s">
        <v>30</v>
      </c>
      <c r="F1211" s="235" t="s">
        <v>288</v>
      </c>
      <c r="G1211" s="283">
        <v>43645</v>
      </c>
      <c r="H1211" s="237">
        <v>43713</v>
      </c>
      <c r="P1211" s="246">
        <f t="shared" si="227"/>
        <v>0</v>
      </c>
      <c r="Q1211" s="246">
        <f t="shared" si="228"/>
        <v>0</v>
      </c>
      <c r="R1211" s="210">
        <v>118</v>
      </c>
      <c r="S1211" s="220">
        <f t="shared" si="229"/>
        <v>83</v>
      </c>
      <c r="T1211" s="113">
        <f t="shared" si="230"/>
        <v>0</v>
      </c>
      <c r="U1211" s="113">
        <f t="shared" si="231"/>
        <v>0</v>
      </c>
      <c r="V1211" s="113">
        <f t="shared" si="232"/>
        <v>0</v>
      </c>
      <c r="W1211" s="113">
        <f t="shared" si="233"/>
        <v>0</v>
      </c>
      <c r="X1211" s="118">
        <v>2019</v>
      </c>
      <c r="Y1211" s="18" t="s">
        <v>85</v>
      </c>
    </row>
    <row r="1212" ht="15.75" customHeight="1" spans="1:25">
      <c r="A1212" s="234" t="s">
        <v>1512</v>
      </c>
      <c r="B1212" s="208" t="s">
        <v>1513</v>
      </c>
      <c r="C1212" s="207" t="s">
        <v>29</v>
      </c>
      <c r="D1212" s="209" t="s">
        <v>64</v>
      </c>
      <c r="F1212" s="235" t="s">
        <v>65</v>
      </c>
      <c r="G1212" s="236">
        <v>43638</v>
      </c>
      <c r="H1212" s="237">
        <v>43638</v>
      </c>
      <c r="L1212" s="244"/>
      <c r="M1212" s="245"/>
      <c r="N1212" s="244"/>
      <c r="P1212" s="246">
        <f t="shared" si="227"/>
        <v>0</v>
      </c>
      <c r="Q1212" s="246">
        <f t="shared" si="228"/>
        <v>0</v>
      </c>
      <c r="R1212" s="210">
        <v>193</v>
      </c>
      <c r="S1212" s="220">
        <f t="shared" si="229"/>
        <v>158</v>
      </c>
      <c r="T1212" s="113">
        <f t="shared" si="230"/>
        <v>0</v>
      </c>
      <c r="U1212" s="113">
        <f t="shared" si="231"/>
        <v>0</v>
      </c>
      <c r="V1212" s="113">
        <f t="shared" si="232"/>
        <v>0</v>
      </c>
      <c r="W1212" s="113">
        <f t="shared" si="233"/>
        <v>0</v>
      </c>
      <c r="X1212" s="118">
        <v>2019</v>
      </c>
      <c r="Y1212" s="18" t="s">
        <v>85</v>
      </c>
    </row>
    <row r="1213" ht="15.75" customHeight="1" spans="1:25">
      <c r="A1213" s="234" t="s">
        <v>1514</v>
      </c>
      <c r="B1213" s="208" t="s">
        <v>1515</v>
      </c>
      <c r="C1213" s="207" t="s">
        <v>29</v>
      </c>
      <c r="D1213" s="209" t="s">
        <v>64</v>
      </c>
      <c r="F1213" s="235" t="s">
        <v>65</v>
      </c>
      <c r="G1213" s="236">
        <v>43645</v>
      </c>
      <c r="H1213" s="237">
        <v>43645</v>
      </c>
      <c r="L1213" s="244"/>
      <c r="M1213" s="245"/>
      <c r="N1213" s="244"/>
      <c r="P1213" s="246">
        <f t="shared" si="227"/>
        <v>0</v>
      </c>
      <c r="Q1213" s="246">
        <f t="shared" si="228"/>
        <v>0</v>
      </c>
      <c r="R1213" s="210">
        <v>186</v>
      </c>
      <c r="S1213" s="220">
        <f t="shared" si="229"/>
        <v>151</v>
      </c>
      <c r="T1213" s="113">
        <f t="shared" si="230"/>
        <v>0</v>
      </c>
      <c r="U1213" s="113">
        <f t="shared" si="231"/>
        <v>0</v>
      </c>
      <c r="V1213" s="113">
        <f t="shared" si="232"/>
        <v>0</v>
      </c>
      <c r="W1213" s="113">
        <f t="shared" si="233"/>
        <v>0</v>
      </c>
      <c r="X1213" s="118">
        <v>2019</v>
      </c>
      <c r="Y1213" s="18" t="s">
        <v>85</v>
      </c>
    </row>
    <row r="1214" ht="15.75" customHeight="1" spans="1:25">
      <c r="A1214" s="234" t="s">
        <v>1516</v>
      </c>
      <c r="B1214" s="208" t="s">
        <v>1517</v>
      </c>
      <c r="C1214" s="207" t="s">
        <v>29</v>
      </c>
      <c r="D1214" s="209" t="s">
        <v>64</v>
      </c>
      <c r="F1214" s="235" t="s">
        <v>65</v>
      </c>
      <c r="G1214" s="236">
        <v>43645</v>
      </c>
      <c r="H1214" s="237">
        <v>43645</v>
      </c>
      <c r="L1214" s="244"/>
      <c r="M1214" s="245"/>
      <c r="N1214" s="244"/>
      <c r="P1214" s="246">
        <f t="shared" si="227"/>
        <v>0</v>
      </c>
      <c r="Q1214" s="246">
        <f t="shared" si="228"/>
        <v>0</v>
      </c>
      <c r="R1214" s="210">
        <v>186</v>
      </c>
      <c r="S1214" s="220">
        <f t="shared" si="229"/>
        <v>151</v>
      </c>
      <c r="T1214" s="113">
        <f t="shared" si="230"/>
        <v>0</v>
      </c>
      <c r="U1214" s="113">
        <f t="shared" si="231"/>
        <v>0</v>
      </c>
      <c r="V1214" s="113">
        <f t="shared" si="232"/>
        <v>0</v>
      </c>
      <c r="W1214" s="113">
        <f t="shared" si="233"/>
        <v>0</v>
      </c>
      <c r="X1214" s="118">
        <v>2019</v>
      </c>
      <c r="Y1214" s="18" t="s">
        <v>85</v>
      </c>
    </row>
    <row r="1215" ht="15.75" customHeight="1" spans="1:25">
      <c r="A1215" s="234" t="s">
        <v>1518</v>
      </c>
      <c r="B1215" s="208" t="s">
        <v>1519</v>
      </c>
      <c r="C1215" s="207" t="s">
        <v>25</v>
      </c>
      <c r="D1215" s="209" t="s">
        <v>64</v>
      </c>
      <c r="F1215" s="235" t="s">
        <v>65</v>
      </c>
      <c r="G1215" s="236">
        <v>43701</v>
      </c>
      <c r="H1215" s="237">
        <v>43701</v>
      </c>
      <c r="L1215" s="244"/>
      <c r="M1215" s="245"/>
      <c r="N1215" s="244"/>
      <c r="P1215" s="246">
        <f t="shared" si="227"/>
        <v>0</v>
      </c>
      <c r="Q1215" s="246">
        <f t="shared" si="228"/>
        <v>0</v>
      </c>
      <c r="R1215" s="210">
        <v>130</v>
      </c>
      <c r="S1215" s="220">
        <f t="shared" si="229"/>
        <v>95</v>
      </c>
      <c r="T1215" s="113">
        <f t="shared" si="230"/>
        <v>0</v>
      </c>
      <c r="U1215" s="113">
        <f t="shared" si="231"/>
        <v>0</v>
      </c>
      <c r="V1215" s="113">
        <f t="shared" si="232"/>
        <v>0</v>
      </c>
      <c r="W1215" s="113">
        <f t="shared" si="233"/>
        <v>0</v>
      </c>
      <c r="X1215" s="118">
        <v>2019</v>
      </c>
      <c r="Y1215" s="18" t="s">
        <v>85</v>
      </c>
    </row>
    <row r="1216" ht="15.75" customHeight="1" spans="1:25">
      <c r="A1216" s="234" t="s">
        <v>1520</v>
      </c>
      <c r="B1216" s="208" t="s">
        <v>1521</v>
      </c>
      <c r="C1216" s="207" t="s">
        <v>19</v>
      </c>
      <c r="D1216" s="209" t="s">
        <v>64</v>
      </c>
      <c r="F1216" s="235" t="s">
        <v>65</v>
      </c>
      <c r="G1216" s="236">
        <v>43646</v>
      </c>
      <c r="H1216" s="237">
        <v>43646</v>
      </c>
      <c r="L1216" s="244"/>
      <c r="M1216" s="245"/>
      <c r="N1216" s="244"/>
      <c r="P1216" s="246">
        <f t="shared" si="227"/>
        <v>0</v>
      </c>
      <c r="Q1216" s="246">
        <f t="shared" si="228"/>
        <v>0</v>
      </c>
      <c r="R1216" s="210">
        <v>185</v>
      </c>
      <c r="S1216" s="220">
        <f t="shared" si="229"/>
        <v>150</v>
      </c>
      <c r="T1216" s="113">
        <f t="shared" si="230"/>
        <v>0</v>
      </c>
      <c r="U1216" s="113">
        <f t="shared" si="231"/>
        <v>0</v>
      </c>
      <c r="V1216" s="113">
        <f t="shared" si="232"/>
        <v>0</v>
      </c>
      <c r="W1216" s="113">
        <f t="shared" si="233"/>
        <v>0</v>
      </c>
      <c r="X1216" s="118">
        <v>2019</v>
      </c>
      <c r="Y1216" s="18" t="s">
        <v>85</v>
      </c>
    </row>
    <row r="1217" ht="15.75" customHeight="1" spans="1:25">
      <c r="A1217" s="234" t="s">
        <v>1522</v>
      </c>
      <c r="B1217" s="208" t="s">
        <v>1523</v>
      </c>
      <c r="C1217" s="207" t="s">
        <v>19</v>
      </c>
      <c r="D1217" s="209" t="s">
        <v>64</v>
      </c>
      <c r="F1217" s="235" t="s">
        <v>65</v>
      </c>
      <c r="G1217" s="236">
        <v>43645</v>
      </c>
      <c r="H1217" s="237">
        <v>43645</v>
      </c>
      <c r="L1217" s="244"/>
      <c r="M1217" s="245"/>
      <c r="N1217" s="244"/>
      <c r="P1217" s="246">
        <f t="shared" si="227"/>
        <v>0</v>
      </c>
      <c r="Q1217" s="246">
        <f t="shared" si="228"/>
        <v>0</v>
      </c>
      <c r="R1217" s="210">
        <v>186</v>
      </c>
      <c r="S1217" s="220">
        <f t="shared" si="229"/>
        <v>151</v>
      </c>
      <c r="T1217" s="113">
        <f t="shared" si="230"/>
        <v>0</v>
      </c>
      <c r="U1217" s="113">
        <f t="shared" si="231"/>
        <v>0</v>
      </c>
      <c r="V1217" s="113">
        <f t="shared" si="232"/>
        <v>0</v>
      </c>
      <c r="W1217" s="113">
        <f t="shared" si="233"/>
        <v>0</v>
      </c>
      <c r="X1217" s="118">
        <v>2019</v>
      </c>
      <c r="Y1217" s="18" t="s">
        <v>85</v>
      </c>
    </row>
    <row r="1218" ht="15.75" customHeight="1" spans="1:25">
      <c r="A1218" s="234" t="s">
        <v>1524</v>
      </c>
      <c r="B1218" s="208" t="s">
        <v>1525</v>
      </c>
      <c r="C1218" s="207" t="s">
        <v>34</v>
      </c>
      <c r="D1218" s="209" t="s">
        <v>488</v>
      </c>
      <c r="E1218" s="210" t="s">
        <v>30</v>
      </c>
      <c r="F1218" s="235" t="s">
        <v>279</v>
      </c>
      <c r="G1218" s="283">
        <v>43673</v>
      </c>
      <c r="H1218" s="237">
        <v>43706</v>
      </c>
      <c r="P1218" s="246">
        <f t="shared" si="227"/>
        <v>0</v>
      </c>
      <c r="Q1218" s="246">
        <f t="shared" si="228"/>
        <v>0</v>
      </c>
      <c r="R1218" s="210">
        <v>125</v>
      </c>
      <c r="S1218" s="220">
        <f t="shared" si="229"/>
        <v>90</v>
      </c>
      <c r="T1218" s="113">
        <f t="shared" si="230"/>
        <v>0</v>
      </c>
      <c r="U1218" s="113">
        <f t="shared" si="231"/>
        <v>0</v>
      </c>
      <c r="V1218" s="113">
        <f t="shared" si="232"/>
        <v>0</v>
      </c>
      <c r="W1218" s="113">
        <f t="shared" si="233"/>
        <v>0</v>
      </c>
      <c r="X1218" s="118">
        <v>2019</v>
      </c>
      <c r="Y1218" s="18" t="s">
        <v>85</v>
      </c>
    </row>
    <row r="1219" ht="15.75" customHeight="1" spans="1:25">
      <c r="A1219" s="234" t="s">
        <v>1526</v>
      </c>
      <c r="B1219" s="208" t="s">
        <v>1527</v>
      </c>
      <c r="C1219" s="207" t="s">
        <v>34</v>
      </c>
      <c r="D1219" s="209" t="s">
        <v>488</v>
      </c>
      <c r="E1219" s="210" t="s">
        <v>30</v>
      </c>
      <c r="F1219" s="235" t="s">
        <v>279</v>
      </c>
      <c r="G1219" s="283">
        <v>43645</v>
      </c>
      <c r="H1219" s="237">
        <v>43706</v>
      </c>
      <c r="P1219" s="246">
        <f t="shared" ref="P1219:P1282" si="234">IFERROR(L1219/O1219-1,0)</f>
        <v>0</v>
      </c>
      <c r="Q1219" s="246">
        <f t="shared" ref="Q1219:Q1282" si="235">IFERROR(N1219/O1219-1,0)</f>
        <v>0</v>
      </c>
      <c r="R1219" s="210">
        <v>125</v>
      </c>
      <c r="S1219" s="220">
        <f t="shared" ref="S1219:S1282" si="236">MIN(R1219-35,365-35)</f>
        <v>90</v>
      </c>
      <c r="T1219" s="113">
        <f t="shared" ref="T1219:T1282" si="237">IFERROR(I1219/365,0)</f>
        <v>0</v>
      </c>
      <c r="U1219" s="113">
        <f t="shared" ref="U1219:U1282" si="238">IFERROR(K1219/365,0)</f>
        <v>0</v>
      </c>
      <c r="V1219" s="113">
        <f t="shared" ref="V1219:V1282" si="239">L1219/S1219</f>
        <v>0</v>
      </c>
      <c r="W1219" s="113">
        <f t="shared" ref="W1219:W1282" si="240">N1219/S1219</f>
        <v>0</v>
      </c>
      <c r="X1219" s="118">
        <v>2019</v>
      </c>
      <c r="Y1219" s="18" t="s">
        <v>85</v>
      </c>
    </row>
    <row r="1220" ht="15.75" customHeight="1" spans="1:25">
      <c r="A1220" s="234" t="s">
        <v>1528</v>
      </c>
      <c r="B1220" s="208" t="s">
        <v>1529</v>
      </c>
      <c r="C1220" s="207" t="s">
        <v>34</v>
      </c>
      <c r="D1220" s="209" t="s">
        <v>488</v>
      </c>
      <c r="E1220" s="210" t="s">
        <v>30</v>
      </c>
      <c r="F1220" s="235" t="s">
        <v>279</v>
      </c>
      <c r="G1220" s="283">
        <v>43673</v>
      </c>
      <c r="H1220" s="237">
        <v>43706</v>
      </c>
      <c r="P1220" s="246">
        <f t="shared" si="234"/>
        <v>0</v>
      </c>
      <c r="Q1220" s="246">
        <f t="shared" si="235"/>
        <v>0</v>
      </c>
      <c r="R1220" s="210">
        <v>125</v>
      </c>
      <c r="S1220" s="220">
        <f t="shared" si="236"/>
        <v>90</v>
      </c>
      <c r="T1220" s="113">
        <f t="shared" si="237"/>
        <v>0</v>
      </c>
      <c r="U1220" s="113">
        <f t="shared" si="238"/>
        <v>0</v>
      </c>
      <c r="V1220" s="113">
        <f t="shared" si="239"/>
        <v>0</v>
      </c>
      <c r="W1220" s="113">
        <f t="shared" si="240"/>
        <v>0</v>
      </c>
      <c r="X1220" s="118">
        <v>2019</v>
      </c>
      <c r="Y1220" s="18" t="s">
        <v>85</v>
      </c>
    </row>
    <row r="1221" ht="15.75" customHeight="1" spans="1:25">
      <c r="A1221" s="234" t="s">
        <v>1530</v>
      </c>
      <c r="B1221" s="208" t="s">
        <v>1531</v>
      </c>
      <c r="C1221" s="207" t="s">
        <v>25</v>
      </c>
      <c r="D1221" s="209" t="s">
        <v>64</v>
      </c>
      <c r="F1221" s="235" t="s">
        <v>65</v>
      </c>
      <c r="G1221" s="236">
        <v>43694</v>
      </c>
      <c r="H1221" s="237">
        <v>43694</v>
      </c>
      <c r="L1221" s="244"/>
      <c r="M1221" s="245"/>
      <c r="N1221" s="244"/>
      <c r="P1221" s="246">
        <f t="shared" si="234"/>
        <v>0</v>
      </c>
      <c r="Q1221" s="246">
        <f t="shared" si="235"/>
        <v>0</v>
      </c>
      <c r="R1221" s="210">
        <v>137</v>
      </c>
      <c r="S1221" s="220">
        <f t="shared" si="236"/>
        <v>102</v>
      </c>
      <c r="T1221" s="113">
        <f t="shared" si="237"/>
        <v>0</v>
      </c>
      <c r="U1221" s="113">
        <f t="shared" si="238"/>
        <v>0</v>
      </c>
      <c r="V1221" s="113">
        <f t="shared" si="239"/>
        <v>0</v>
      </c>
      <c r="W1221" s="113">
        <f t="shared" si="240"/>
        <v>0</v>
      </c>
      <c r="X1221" s="118">
        <v>2019</v>
      </c>
      <c r="Y1221" s="18" t="s">
        <v>85</v>
      </c>
    </row>
    <row r="1222" ht="15.75" customHeight="1" spans="1:25">
      <c r="A1222" s="234" t="s">
        <v>1532</v>
      </c>
      <c r="B1222" s="208" t="s">
        <v>1533</v>
      </c>
      <c r="C1222" s="207" t="s">
        <v>17</v>
      </c>
      <c r="D1222" s="209" t="s">
        <v>64</v>
      </c>
      <c r="F1222" s="235" t="s">
        <v>65</v>
      </c>
      <c r="G1222" s="236">
        <v>43729</v>
      </c>
      <c r="H1222" s="237">
        <v>43729</v>
      </c>
      <c r="L1222" s="244"/>
      <c r="M1222" s="245"/>
      <c r="N1222" s="244"/>
      <c r="P1222" s="246">
        <f t="shared" si="234"/>
        <v>0</v>
      </c>
      <c r="Q1222" s="246">
        <f t="shared" si="235"/>
        <v>0</v>
      </c>
      <c r="R1222" s="210">
        <v>102</v>
      </c>
      <c r="S1222" s="220">
        <f t="shared" si="236"/>
        <v>67</v>
      </c>
      <c r="T1222" s="113">
        <f t="shared" si="237"/>
        <v>0</v>
      </c>
      <c r="U1222" s="113">
        <f t="shared" si="238"/>
        <v>0</v>
      </c>
      <c r="V1222" s="113">
        <f t="shared" si="239"/>
        <v>0</v>
      </c>
      <c r="W1222" s="113">
        <f t="shared" si="240"/>
        <v>0</v>
      </c>
      <c r="X1222" s="118">
        <v>2019</v>
      </c>
      <c r="Y1222" s="18" t="s">
        <v>85</v>
      </c>
    </row>
    <row r="1223" ht="15.75" customHeight="1" spans="1:25">
      <c r="A1223" s="234" t="s">
        <v>1534</v>
      </c>
      <c r="B1223" s="208" t="s">
        <v>1535</v>
      </c>
      <c r="C1223" s="207" t="s">
        <v>17</v>
      </c>
      <c r="D1223" s="209" t="s">
        <v>64</v>
      </c>
      <c r="F1223" s="235" t="s">
        <v>65</v>
      </c>
      <c r="G1223" s="236">
        <v>43701</v>
      </c>
      <c r="H1223" s="237">
        <v>43701</v>
      </c>
      <c r="L1223" s="244"/>
      <c r="M1223" s="245"/>
      <c r="N1223" s="244"/>
      <c r="P1223" s="246">
        <f t="shared" si="234"/>
        <v>0</v>
      </c>
      <c r="Q1223" s="246">
        <f t="shared" si="235"/>
        <v>0</v>
      </c>
      <c r="R1223" s="210">
        <v>130</v>
      </c>
      <c r="S1223" s="220">
        <f t="shared" si="236"/>
        <v>95</v>
      </c>
      <c r="T1223" s="113">
        <f t="shared" si="237"/>
        <v>0</v>
      </c>
      <c r="U1223" s="113">
        <f t="shared" si="238"/>
        <v>0</v>
      </c>
      <c r="V1223" s="113">
        <f t="shared" si="239"/>
        <v>0</v>
      </c>
      <c r="W1223" s="113">
        <f t="shared" si="240"/>
        <v>0</v>
      </c>
      <c r="X1223" s="118">
        <v>2019</v>
      </c>
      <c r="Y1223" s="18" t="s">
        <v>85</v>
      </c>
    </row>
    <row r="1224" ht="15.75" customHeight="1" spans="1:25">
      <c r="A1224" s="234" t="s">
        <v>1536</v>
      </c>
      <c r="B1224" s="208" t="s">
        <v>1537</v>
      </c>
      <c r="C1224" s="207" t="s">
        <v>27</v>
      </c>
      <c r="D1224" s="209" t="s">
        <v>64</v>
      </c>
      <c r="F1224" s="235" t="s">
        <v>65</v>
      </c>
      <c r="G1224" s="236">
        <v>43673</v>
      </c>
      <c r="H1224" s="237">
        <v>43673</v>
      </c>
      <c r="L1224" s="244"/>
      <c r="M1224" s="245"/>
      <c r="N1224" s="244"/>
      <c r="P1224" s="246">
        <f t="shared" si="234"/>
        <v>0</v>
      </c>
      <c r="Q1224" s="246">
        <f t="shared" si="235"/>
        <v>0</v>
      </c>
      <c r="R1224" s="210">
        <v>158</v>
      </c>
      <c r="S1224" s="220">
        <f t="shared" si="236"/>
        <v>123</v>
      </c>
      <c r="T1224" s="113">
        <f t="shared" si="237"/>
        <v>0</v>
      </c>
      <c r="U1224" s="113">
        <f t="shared" si="238"/>
        <v>0</v>
      </c>
      <c r="V1224" s="113">
        <f t="shared" si="239"/>
        <v>0</v>
      </c>
      <c r="W1224" s="113">
        <f t="shared" si="240"/>
        <v>0</v>
      </c>
      <c r="X1224" s="118">
        <v>2019</v>
      </c>
      <c r="Y1224" s="18" t="s">
        <v>85</v>
      </c>
    </row>
    <row r="1225" ht="15.75" customHeight="1" spans="1:25">
      <c r="A1225" s="234" t="s">
        <v>1538</v>
      </c>
      <c r="B1225" s="208" t="s">
        <v>1539</v>
      </c>
      <c r="C1225" s="207" t="s">
        <v>25</v>
      </c>
      <c r="D1225" s="209" t="s">
        <v>64</v>
      </c>
      <c r="F1225" s="235" t="s">
        <v>65</v>
      </c>
      <c r="G1225" s="236">
        <v>43708</v>
      </c>
      <c r="H1225" s="237">
        <v>43708</v>
      </c>
      <c r="L1225" s="244"/>
      <c r="M1225" s="245"/>
      <c r="N1225" s="244"/>
      <c r="P1225" s="246">
        <f t="shared" si="234"/>
        <v>0</v>
      </c>
      <c r="Q1225" s="246">
        <f t="shared" si="235"/>
        <v>0</v>
      </c>
      <c r="R1225" s="210">
        <v>123</v>
      </c>
      <c r="S1225" s="220">
        <f t="shared" si="236"/>
        <v>88</v>
      </c>
      <c r="T1225" s="113">
        <f t="shared" si="237"/>
        <v>0</v>
      </c>
      <c r="U1225" s="113">
        <f t="shared" si="238"/>
        <v>0</v>
      </c>
      <c r="V1225" s="113">
        <f t="shared" si="239"/>
        <v>0</v>
      </c>
      <c r="W1225" s="113">
        <f t="shared" si="240"/>
        <v>0</v>
      </c>
      <c r="X1225" s="118">
        <v>2019</v>
      </c>
      <c r="Y1225" s="18" t="s">
        <v>85</v>
      </c>
    </row>
    <row r="1226" ht="15.75" customHeight="1" spans="1:25">
      <c r="A1226" s="234" t="s">
        <v>1540</v>
      </c>
      <c r="B1226" s="208" t="s">
        <v>1541</v>
      </c>
      <c r="C1226" s="207" t="s">
        <v>29</v>
      </c>
      <c r="D1226" s="209" t="s">
        <v>64</v>
      </c>
      <c r="F1226" s="235" t="s">
        <v>65</v>
      </c>
      <c r="G1226" s="236">
        <v>43666</v>
      </c>
      <c r="H1226" s="237">
        <v>43666</v>
      </c>
      <c r="L1226" s="244"/>
      <c r="M1226" s="245"/>
      <c r="N1226" s="244"/>
      <c r="P1226" s="246">
        <f t="shared" si="234"/>
        <v>0</v>
      </c>
      <c r="Q1226" s="246">
        <f t="shared" si="235"/>
        <v>0</v>
      </c>
      <c r="R1226" s="210">
        <v>165</v>
      </c>
      <c r="S1226" s="220">
        <f t="shared" si="236"/>
        <v>130</v>
      </c>
      <c r="T1226" s="113">
        <f t="shared" si="237"/>
        <v>0</v>
      </c>
      <c r="U1226" s="113">
        <f t="shared" si="238"/>
        <v>0</v>
      </c>
      <c r="V1226" s="113">
        <f t="shared" si="239"/>
        <v>0</v>
      </c>
      <c r="W1226" s="113">
        <f t="shared" si="240"/>
        <v>0</v>
      </c>
      <c r="X1226" s="118">
        <v>2019</v>
      </c>
      <c r="Y1226" s="18" t="s">
        <v>85</v>
      </c>
    </row>
    <row r="1227" ht="15.75" customHeight="1" spans="1:25">
      <c r="A1227" s="234" t="s">
        <v>1542</v>
      </c>
      <c r="B1227" s="208" t="s">
        <v>1543</v>
      </c>
      <c r="C1227" s="207" t="s">
        <v>19</v>
      </c>
      <c r="D1227" s="209" t="s">
        <v>64</v>
      </c>
      <c r="F1227" s="235" t="s">
        <v>65</v>
      </c>
      <c r="G1227" s="236">
        <v>43666</v>
      </c>
      <c r="H1227" s="237">
        <v>43666</v>
      </c>
      <c r="L1227" s="244"/>
      <c r="M1227" s="245"/>
      <c r="N1227" s="244"/>
      <c r="P1227" s="246">
        <f t="shared" si="234"/>
        <v>0</v>
      </c>
      <c r="Q1227" s="246">
        <f t="shared" si="235"/>
        <v>0</v>
      </c>
      <c r="R1227" s="210">
        <v>165</v>
      </c>
      <c r="S1227" s="220">
        <f t="shared" si="236"/>
        <v>130</v>
      </c>
      <c r="T1227" s="113">
        <f t="shared" si="237"/>
        <v>0</v>
      </c>
      <c r="U1227" s="113">
        <f t="shared" si="238"/>
        <v>0</v>
      </c>
      <c r="V1227" s="113">
        <f t="shared" si="239"/>
        <v>0</v>
      </c>
      <c r="W1227" s="113">
        <f t="shared" si="240"/>
        <v>0</v>
      </c>
      <c r="X1227" s="118">
        <v>2019</v>
      </c>
      <c r="Y1227" s="18" t="s">
        <v>85</v>
      </c>
    </row>
    <row r="1228" ht="15.75" customHeight="1" spans="1:25">
      <c r="A1228" s="234" t="s">
        <v>1544</v>
      </c>
      <c r="B1228" s="208" t="s">
        <v>1545</v>
      </c>
      <c r="C1228" s="207" t="s">
        <v>19</v>
      </c>
      <c r="D1228" s="209" t="s">
        <v>64</v>
      </c>
      <c r="F1228" s="235" t="s">
        <v>65</v>
      </c>
      <c r="G1228" s="236">
        <v>43674</v>
      </c>
      <c r="H1228" s="237">
        <v>43674</v>
      </c>
      <c r="L1228" s="244"/>
      <c r="M1228" s="245"/>
      <c r="N1228" s="244"/>
      <c r="P1228" s="246">
        <f t="shared" si="234"/>
        <v>0</v>
      </c>
      <c r="Q1228" s="246">
        <f t="shared" si="235"/>
        <v>0</v>
      </c>
      <c r="R1228" s="210">
        <v>157</v>
      </c>
      <c r="S1228" s="220">
        <f t="shared" si="236"/>
        <v>122</v>
      </c>
      <c r="T1228" s="113">
        <f t="shared" si="237"/>
        <v>0</v>
      </c>
      <c r="U1228" s="113">
        <f t="shared" si="238"/>
        <v>0</v>
      </c>
      <c r="V1228" s="113">
        <f t="shared" si="239"/>
        <v>0</v>
      </c>
      <c r="W1228" s="113">
        <f t="shared" si="240"/>
        <v>0</v>
      </c>
      <c r="X1228" s="118">
        <v>2019</v>
      </c>
      <c r="Y1228" s="18" t="s">
        <v>85</v>
      </c>
    </row>
    <row r="1229" ht="15.75" customHeight="1" spans="1:25">
      <c r="A1229" s="234" t="s">
        <v>1546</v>
      </c>
      <c r="B1229" s="208" t="s">
        <v>1547</v>
      </c>
      <c r="C1229" s="207" t="s">
        <v>33</v>
      </c>
      <c r="D1229" s="209" t="s">
        <v>64</v>
      </c>
      <c r="F1229" s="235" t="s">
        <v>65</v>
      </c>
      <c r="G1229" s="236">
        <v>43673</v>
      </c>
      <c r="H1229" s="237">
        <v>43673</v>
      </c>
      <c r="L1229" s="244"/>
      <c r="M1229" s="245"/>
      <c r="N1229" s="244"/>
      <c r="P1229" s="246">
        <f t="shared" si="234"/>
        <v>0</v>
      </c>
      <c r="Q1229" s="246">
        <f t="shared" si="235"/>
        <v>0</v>
      </c>
      <c r="R1229" s="210">
        <v>158</v>
      </c>
      <c r="S1229" s="220">
        <f t="shared" si="236"/>
        <v>123</v>
      </c>
      <c r="T1229" s="113">
        <f t="shared" si="237"/>
        <v>0</v>
      </c>
      <c r="U1229" s="113">
        <f t="shared" si="238"/>
        <v>0</v>
      </c>
      <c r="V1229" s="113">
        <f t="shared" si="239"/>
        <v>0</v>
      </c>
      <c r="W1229" s="113">
        <f t="shared" si="240"/>
        <v>0</v>
      </c>
      <c r="X1229" s="118">
        <v>2019</v>
      </c>
      <c r="Y1229" s="18" t="s">
        <v>85</v>
      </c>
    </row>
    <row r="1230" ht="15.75" customHeight="1" spans="1:25">
      <c r="A1230" s="234" t="s">
        <v>1548</v>
      </c>
      <c r="B1230" s="208" t="s">
        <v>1549</v>
      </c>
      <c r="C1230" s="207" t="s">
        <v>23</v>
      </c>
      <c r="D1230" s="209" t="s">
        <v>64</v>
      </c>
      <c r="F1230" s="235" t="s">
        <v>65</v>
      </c>
      <c r="G1230" s="236">
        <v>43694</v>
      </c>
      <c r="H1230" s="237">
        <v>43694</v>
      </c>
      <c r="L1230" s="244"/>
      <c r="M1230" s="245"/>
      <c r="N1230" s="244"/>
      <c r="P1230" s="246">
        <f t="shared" si="234"/>
        <v>0</v>
      </c>
      <c r="Q1230" s="246">
        <f t="shared" si="235"/>
        <v>0</v>
      </c>
      <c r="R1230" s="210">
        <v>137</v>
      </c>
      <c r="S1230" s="220">
        <f t="shared" si="236"/>
        <v>102</v>
      </c>
      <c r="T1230" s="113">
        <f t="shared" si="237"/>
        <v>0</v>
      </c>
      <c r="U1230" s="113">
        <f t="shared" si="238"/>
        <v>0</v>
      </c>
      <c r="V1230" s="113">
        <f t="shared" si="239"/>
        <v>0</v>
      </c>
      <c r="W1230" s="113">
        <f t="shared" si="240"/>
        <v>0</v>
      </c>
      <c r="X1230" s="118">
        <v>2019</v>
      </c>
      <c r="Y1230" s="18" t="s">
        <v>85</v>
      </c>
    </row>
    <row r="1231" ht="15.75" customHeight="1" spans="1:25">
      <c r="A1231" s="234" t="s">
        <v>1550</v>
      </c>
      <c r="B1231" s="208" t="s">
        <v>1551</v>
      </c>
      <c r="C1231" s="207" t="s">
        <v>23</v>
      </c>
      <c r="D1231" s="209" t="s">
        <v>64</v>
      </c>
      <c r="F1231" s="235" t="s">
        <v>65</v>
      </c>
      <c r="G1231" s="236">
        <v>43677</v>
      </c>
      <c r="H1231" s="237">
        <v>43677</v>
      </c>
      <c r="L1231" s="244"/>
      <c r="M1231" s="245"/>
      <c r="N1231" s="244"/>
      <c r="P1231" s="246">
        <f t="shared" si="234"/>
        <v>0</v>
      </c>
      <c r="Q1231" s="246">
        <f t="shared" si="235"/>
        <v>0</v>
      </c>
      <c r="R1231" s="210">
        <v>154</v>
      </c>
      <c r="S1231" s="220">
        <f t="shared" si="236"/>
        <v>119</v>
      </c>
      <c r="T1231" s="113">
        <f t="shared" si="237"/>
        <v>0</v>
      </c>
      <c r="U1231" s="113">
        <f t="shared" si="238"/>
        <v>0</v>
      </c>
      <c r="V1231" s="113">
        <f t="shared" si="239"/>
        <v>0</v>
      </c>
      <c r="W1231" s="113">
        <f t="shared" si="240"/>
        <v>0</v>
      </c>
      <c r="X1231" s="118">
        <v>2019</v>
      </c>
      <c r="Y1231" s="18" t="s">
        <v>85</v>
      </c>
    </row>
    <row r="1232" ht="15.75" customHeight="1" spans="1:25">
      <c r="A1232" s="234" t="s">
        <v>1552</v>
      </c>
      <c r="B1232" s="208" t="s">
        <v>1553</v>
      </c>
      <c r="C1232" s="207" t="s">
        <v>19</v>
      </c>
      <c r="D1232" s="209" t="s">
        <v>64</v>
      </c>
      <c r="F1232" s="235" t="s">
        <v>65</v>
      </c>
      <c r="G1232" s="236">
        <v>43673</v>
      </c>
      <c r="H1232" s="237">
        <v>43673</v>
      </c>
      <c r="L1232" s="244"/>
      <c r="M1232" s="245"/>
      <c r="N1232" s="244"/>
      <c r="P1232" s="246">
        <f t="shared" si="234"/>
        <v>0</v>
      </c>
      <c r="Q1232" s="246">
        <f t="shared" si="235"/>
        <v>0</v>
      </c>
      <c r="R1232" s="210">
        <v>158</v>
      </c>
      <c r="S1232" s="220">
        <f t="shared" si="236"/>
        <v>123</v>
      </c>
      <c r="T1232" s="113">
        <f t="shared" si="237"/>
        <v>0</v>
      </c>
      <c r="U1232" s="113">
        <f t="shared" si="238"/>
        <v>0</v>
      </c>
      <c r="V1232" s="113">
        <f t="shared" si="239"/>
        <v>0</v>
      </c>
      <c r="W1232" s="113">
        <f t="shared" si="240"/>
        <v>0</v>
      </c>
      <c r="X1232" s="118">
        <v>2019</v>
      </c>
      <c r="Y1232" s="18" t="s">
        <v>85</v>
      </c>
    </row>
    <row r="1233" ht="15.75" customHeight="1" spans="1:25">
      <c r="A1233" s="234" t="s">
        <v>1554</v>
      </c>
      <c r="B1233" s="208" t="s">
        <v>1555</v>
      </c>
      <c r="C1233" s="207" t="s">
        <v>23</v>
      </c>
      <c r="D1233" s="209" t="s">
        <v>64</v>
      </c>
      <c r="F1233" s="235" t="s">
        <v>181</v>
      </c>
      <c r="G1233" s="236">
        <v>43688</v>
      </c>
      <c r="H1233" s="237">
        <v>43688</v>
      </c>
      <c r="L1233" s="244"/>
      <c r="M1233" s="245"/>
      <c r="N1233" s="244"/>
      <c r="P1233" s="246">
        <f t="shared" si="234"/>
        <v>0</v>
      </c>
      <c r="Q1233" s="246">
        <f t="shared" si="235"/>
        <v>0</v>
      </c>
      <c r="R1233" s="210">
        <v>143</v>
      </c>
      <c r="S1233" s="220">
        <f t="shared" si="236"/>
        <v>108</v>
      </c>
      <c r="T1233" s="113">
        <f t="shared" si="237"/>
        <v>0</v>
      </c>
      <c r="U1233" s="113">
        <f t="shared" si="238"/>
        <v>0</v>
      </c>
      <c r="V1233" s="113">
        <f t="shared" si="239"/>
        <v>0</v>
      </c>
      <c r="W1233" s="113">
        <f t="shared" si="240"/>
        <v>0</v>
      </c>
      <c r="X1233" s="118">
        <v>2019</v>
      </c>
      <c r="Y1233" s="18" t="s">
        <v>85</v>
      </c>
    </row>
    <row r="1234" ht="15.75" customHeight="1" spans="1:25">
      <c r="A1234" s="234" t="s">
        <v>1556</v>
      </c>
      <c r="B1234" s="208" t="s">
        <v>1557</v>
      </c>
      <c r="C1234" s="207" t="s">
        <v>27</v>
      </c>
      <c r="D1234" s="209" t="s">
        <v>64</v>
      </c>
      <c r="F1234" s="235" t="s">
        <v>65</v>
      </c>
      <c r="G1234" s="236">
        <v>43701</v>
      </c>
      <c r="H1234" s="237">
        <v>43701</v>
      </c>
      <c r="L1234" s="244"/>
      <c r="M1234" s="245"/>
      <c r="N1234" s="244"/>
      <c r="P1234" s="246">
        <f t="shared" si="234"/>
        <v>0</v>
      </c>
      <c r="Q1234" s="246">
        <f t="shared" si="235"/>
        <v>0</v>
      </c>
      <c r="R1234" s="210">
        <v>130</v>
      </c>
      <c r="S1234" s="220">
        <f t="shared" si="236"/>
        <v>95</v>
      </c>
      <c r="T1234" s="113">
        <f t="shared" si="237"/>
        <v>0</v>
      </c>
      <c r="U1234" s="113">
        <f t="shared" si="238"/>
        <v>0</v>
      </c>
      <c r="V1234" s="113">
        <f t="shared" si="239"/>
        <v>0</v>
      </c>
      <c r="W1234" s="113">
        <f t="shared" si="240"/>
        <v>0</v>
      </c>
      <c r="X1234" s="118">
        <v>2019</v>
      </c>
      <c r="Y1234" s="18" t="s">
        <v>85</v>
      </c>
    </row>
    <row r="1235" ht="15.75" customHeight="1" spans="1:25">
      <c r="A1235" s="234" t="s">
        <v>1558</v>
      </c>
      <c r="B1235" s="208" t="s">
        <v>1559</v>
      </c>
      <c r="C1235" s="207" t="s">
        <v>33</v>
      </c>
      <c r="D1235" s="209" t="s">
        <v>64</v>
      </c>
      <c r="F1235" s="235" t="s">
        <v>65</v>
      </c>
      <c r="G1235" s="236">
        <v>43736</v>
      </c>
      <c r="H1235" s="237">
        <v>43736</v>
      </c>
      <c r="L1235" s="244"/>
      <c r="M1235" s="245"/>
      <c r="N1235" s="244"/>
      <c r="P1235" s="246">
        <f t="shared" si="234"/>
        <v>0</v>
      </c>
      <c r="Q1235" s="246">
        <f t="shared" si="235"/>
        <v>0</v>
      </c>
      <c r="R1235" s="210">
        <v>95</v>
      </c>
      <c r="S1235" s="220">
        <f t="shared" si="236"/>
        <v>60</v>
      </c>
      <c r="T1235" s="113">
        <f t="shared" si="237"/>
        <v>0</v>
      </c>
      <c r="U1235" s="113">
        <f t="shared" si="238"/>
        <v>0</v>
      </c>
      <c r="V1235" s="113">
        <f t="shared" si="239"/>
        <v>0</v>
      </c>
      <c r="W1235" s="113">
        <f t="shared" si="240"/>
        <v>0</v>
      </c>
      <c r="X1235" s="118">
        <v>2019</v>
      </c>
      <c r="Y1235" s="18" t="s">
        <v>85</v>
      </c>
    </row>
    <row r="1236" ht="15.75" customHeight="1" spans="1:25">
      <c r="A1236" s="234" t="s">
        <v>1560</v>
      </c>
      <c r="B1236" s="208" t="s">
        <v>1561</v>
      </c>
      <c r="C1236" s="207" t="s">
        <v>33</v>
      </c>
      <c r="D1236" s="209" t="s">
        <v>64</v>
      </c>
      <c r="F1236" s="235" t="s">
        <v>65</v>
      </c>
      <c r="G1236" s="236">
        <v>43673</v>
      </c>
      <c r="H1236" s="237">
        <v>43673</v>
      </c>
      <c r="L1236" s="244"/>
      <c r="M1236" s="245"/>
      <c r="N1236" s="244"/>
      <c r="P1236" s="246">
        <f t="shared" si="234"/>
        <v>0</v>
      </c>
      <c r="Q1236" s="246">
        <f t="shared" si="235"/>
        <v>0</v>
      </c>
      <c r="R1236" s="210">
        <v>158</v>
      </c>
      <c r="S1236" s="220">
        <f t="shared" si="236"/>
        <v>123</v>
      </c>
      <c r="T1236" s="113">
        <f t="shared" si="237"/>
        <v>0</v>
      </c>
      <c r="U1236" s="113">
        <f t="shared" si="238"/>
        <v>0</v>
      </c>
      <c r="V1236" s="113">
        <f t="shared" si="239"/>
        <v>0</v>
      </c>
      <c r="W1236" s="113">
        <f t="shared" si="240"/>
        <v>0</v>
      </c>
      <c r="X1236" s="118">
        <v>2019</v>
      </c>
      <c r="Y1236" s="18" t="s">
        <v>85</v>
      </c>
    </row>
    <row r="1237" ht="15.75" customHeight="1" spans="1:25">
      <c r="A1237" s="234" t="s">
        <v>1562</v>
      </c>
      <c r="B1237" s="208" t="s">
        <v>1563</v>
      </c>
      <c r="C1237" s="207" t="s">
        <v>27</v>
      </c>
      <c r="D1237" s="209" t="s">
        <v>64</v>
      </c>
      <c r="F1237" s="235" t="s">
        <v>65</v>
      </c>
      <c r="G1237" s="236">
        <v>43701</v>
      </c>
      <c r="H1237" s="237">
        <v>43701</v>
      </c>
      <c r="L1237" s="244"/>
      <c r="M1237" s="245"/>
      <c r="N1237" s="244"/>
      <c r="P1237" s="246">
        <f t="shared" si="234"/>
        <v>0</v>
      </c>
      <c r="Q1237" s="246">
        <f t="shared" si="235"/>
        <v>0</v>
      </c>
      <c r="R1237" s="210">
        <v>130</v>
      </c>
      <c r="S1237" s="220">
        <f t="shared" si="236"/>
        <v>95</v>
      </c>
      <c r="T1237" s="113">
        <f t="shared" si="237"/>
        <v>0</v>
      </c>
      <c r="U1237" s="113">
        <f t="shared" si="238"/>
        <v>0</v>
      </c>
      <c r="V1237" s="113">
        <f t="shared" si="239"/>
        <v>0</v>
      </c>
      <c r="W1237" s="113">
        <f t="shared" si="240"/>
        <v>0</v>
      </c>
      <c r="X1237" s="118">
        <v>2019</v>
      </c>
      <c r="Y1237" s="18" t="s">
        <v>85</v>
      </c>
    </row>
    <row r="1238" ht="15.75" customHeight="1" spans="1:25">
      <c r="A1238" s="234" t="s">
        <v>1564</v>
      </c>
      <c r="B1238" s="208" t="s">
        <v>1565</v>
      </c>
      <c r="C1238" s="207" t="s">
        <v>29</v>
      </c>
      <c r="D1238" s="209" t="s">
        <v>64</v>
      </c>
      <c r="F1238" s="235" t="s">
        <v>65</v>
      </c>
      <c r="G1238" s="236">
        <v>43694</v>
      </c>
      <c r="H1238" s="237">
        <v>43694</v>
      </c>
      <c r="L1238" s="244"/>
      <c r="M1238" s="245"/>
      <c r="N1238" s="244"/>
      <c r="P1238" s="246">
        <f t="shared" si="234"/>
        <v>0</v>
      </c>
      <c r="Q1238" s="246">
        <f t="shared" si="235"/>
        <v>0</v>
      </c>
      <c r="R1238" s="210">
        <v>137</v>
      </c>
      <c r="S1238" s="220">
        <f t="shared" si="236"/>
        <v>102</v>
      </c>
      <c r="T1238" s="113">
        <f t="shared" si="237"/>
        <v>0</v>
      </c>
      <c r="U1238" s="113">
        <f t="shared" si="238"/>
        <v>0</v>
      </c>
      <c r="V1238" s="113">
        <f t="shared" si="239"/>
        <v>0</v>
      </c>
      <c r="W1238" s="113">
        <f t="shared" si="240"/>
        <v>0</v>
      </c>
      <c r="X1238" s="118">
        <v>2019</v>
      </c>
      <c r="Y1238" s="18" t="s">
        <v>85</v>
      </c>
    </row>
    <row r="1239" ht="15.75" customHeight="1" spans="1:25">
      <c r="A1239" s="234" t="s">
        <v>1566</v>
      </c>
      <c r="B1239" s="208" t="s">
        <v>1567</v>
      </c>
      <c r="C1239" s="207" t="s">
        <v>21</v>
      </c>
      <c r="D1239" s="209" t="s">
        <v>64</v>
      </c>
      <c r="F1239" s="235" t="s">
        <v>65</v>
      </c>
      <c r="G1239" s="236">
        <v>43708</v>
      </c>
      <c r="H1239" s="237">
        <v>43708</v>
      </c>
      <c r="L1239" s="244"/>
      <c r="M1239" s="245"/>
      <c r="N1239" s="244"/>
      <c r="P1239" s="246">
        <f t="shared" si="234"/>
        <v>0</v>
      </c>
      <c r="Q1239" s="246">
        <f t="shared" si="235"/>
        <v>0</v>
      </c>
      <c r="R1239" s="210">
        <v>123</v>
      </c>
      <c r="S1239" s="220">
        <f t="shared" si="236"/>
        <v>88</v>
      </c>
      <c r="T1239" s="113">
        <f t="shared" si="237"/>
        <v>0</v>
      </c>
      <c r="U1239" s="113">
        <f t="shared" si="238"/>
        <v>0</v>
      </c>
      <c r="V1239" s="113">
        <f t="shared" si="239"/>
        <v>0</v>
      </c>
      <c r="W1239" s="113">
        <f t="shared" si="240"/>
        <v>0</v>
      </c>
      <c r="X1239" s="118">
        <v>2019</v>
      </c>
      <c r="Y1239" s="18" t="s">
        <v>85</v>
      </c>
    </row>
    <row r="1240" ht="15.75" customHeight="1" spans="1:25">
      <c r="A1240" s="234" t="s">
        <v>1568</v>
      </c>
      <c r="B1240" s="208" t="s">
        <v>1569</v>
      </c>
      <c r="C1240" s="207" t="s">
        <v>21</v>
      </c>
      <c r="D1240" s="209" t="s">
        <v>64</v>
      </c>
      <c r="F1240" s="235" t="s">
        <v>65</v>
      </c>
      <c r="G1240" s="236">
        <v>43676</v>
      </c>
      <c r="H1240" s="237">
        <v>43676</v>
      </c>
      <c r="L1240" s="244"/>
      <c r="M1240" s="245"/>
      <c r="N1240" s="244"/>
      <c r="P1240" s="246">
        <f t="shared" si="234"/>
        <v>0</v>
      </c>
      <c r="Q1240" s="246">
        <f t="shared" si="235"/>
        <v>0</v>
      </c>
      <c r="R1240" s="210">
        <v>155</v>
      </c>
      <c r="S1240" s="220">
        <f t="shared" si="236"/>
        <v>120</v>
      </c>
      <c r="T1240" s="113">
        <f t="shared" si="237"/>
        <v>0</v>
      </c>
      <c r="U1240" s="113">
        <f t="shared" si="238"/>
        <v>0</v>
      </c>
      <c r="V1240" s="113">
        <f t="shared" si="239"/>
        <v>0</v>
      </c>
      <c r="W1240" s="113">
        <f t="shared" si="240"/>
        <v>0</v>
      </c>
      <c r="X1240" s="118">
        <v>2019</v>
      </c>
      <c r="Y1240" s="18" t="s">
        <v>85</v>
      </c>
    </row>
    <row r="1241" ht="15.75" customHeight="1" spans="1:25">
      <c r="A1241" s="234" t="s">
        <v>1570</v>
      </c>
      <c r="B1241" s="208" t="s">
        <v>1571</v>
      </c>
      <c r="C1241" s="207" t="s">
        <v>19</v>
      </c>
      <c r="D1241" s="209" t="s">
        <v>64</v>
      </c>
      <c r="F1241" s="235" t="s">
        <v>65</v>
      </c>
      <c r="G1241" s="236">
        <v>43673</v>
      </c>
      <c r="H1241" s="237">
        <v>43673</v>
      </c>
      <c r="L1241" s="244"/>
      <c r="M1241" s="245"/>
      <c r="N1241" s="244"/>
      <c r="P1241" s="246">
        <f t="shared" si="234"/>
        <v>0</v>
      </c>
      <c r="Q1241" s="246">
        <f t="shared" si="235"/>
        <v>0</v>
      </c>
      <c r="R1241" s="210">
        <v>158</v>
      </c>
      <c r="S1241" s="220">
        <f t="shared" si="236"/>
        <v>123</v>
      </c>
      <c r="T1241" s="113">
        <f t="shared" si="237"/>
        <v>0</v>
      </c>
      <c r="U1241" s="113">
        <f t="shared" si="238"/>
        <v>0</v>
      </c>
      <c r="V1241" s="113">
        <f t="shared" si="239"/>
        <v>0</v>
      </c>
      <c r="W1241" s="113">
        <f t="shared" si="240"/>
        <v>0</v>
      </c>
      <c r="X1241" s="118">
        <v>2019</v>
      </c>
      <c r="Y1241" s="18" t="s">
        <v>85</v>
      </c>
    </row>
    <row r="1242" ht="15.75" customHeight="1" spans="1:25">
      <c r="A1242" s="234" t="s">
        <v>1572</v>
      </c>
      <c r="B1242" s="208" t="s">
        <v>1573</v>
      </c>
      <c r="C1242" s="207" t="s">
        <v>19</v>
      </c>
      <c r="D1242" s="209" t="s">
        <v>64</v>
      </c>
      <c r="F1242" s="235" t="s">
        <v>65</v>
      </c>
      <c r="G1242" s="236">
        <v>43666</v>
      </c>
      <c r="H1242" s="237">
        <v>43666</v>
      </c>
      <c r="L1242" s="244"/>
      <c r="M1242" s="245"/>
      <c r="N1242" s="244"/>
      <c r="P1242" s="246">
        <f t="shared" si="234"/>
        <v>0</v>
      </c>
      <c r="Q1242" s="246">
        <f t="shared" si="235"/>
        <v>0</v>
      </c>
      <c r="R1242" s="210">
        <v>165</v>
      </c>
      <c r="S1242" s="220">
        <f t="shared" si="236"/>
        <v>130</v>
      </c>
      <c r="T1242" s="113">
        <f t="shared" si="237"/>
        <v>0</v>
      </c>
      <c r="U1242" s="113">
        <f t="shared" si="238"/>
        <v>0</v>
      </c>
      <c r="V1242" s="113">
        <f t="shared" si="239"/>
        <v>0</v>
      </c>
      <c r="W1242" s="113">
        <f t="shared" si="240"/>
        <v>0</v>
      </c>
      <c r="X1242" s="118">
        <v>2019</v>
      </c>
      <c r="Y1242" s="18" t="s">
        <v>85</v>
      </c>
    </row>
    <row r="1243" ht="15.75" customHeight="1" spans="1:25">
      <c r="A1243" s="234" t="s">
        <v>1574</v>
      </c>
      <c r="B1243" s="208" t="s">
        <v>1575</v>
      </c>
      <c r="C1243" s="207" t="s">
        <v>23</v>
      </c>
      <c r="D1243" s="209" t="s">
        <v>64</v>
      </c>
      <c r="F1243" s="235" t="s">
        <v>65</v>
      </c>
      <c r="G1243" s="236">
        <v>43708</v>
      </c>
      <c r="H1243" s="237">
        <v>43708</v>
      </c>
      <c r="L1243" s="244"/>
      <c r="M1243" s="245"/>
      <c r="N1243" s="244"/>
      <c r="P1243" s="246">
        <f t="shared" si="234"/>
        <v>0</v>
      </c>
      <c r="Q1243" s="246">
        <f t="shared" si="235"/>
        <v>0</v>
      </c>
      <c r="R1243" s="210">
        <v>123</v>
      </c>
      <c r="S1243" s="220">
        <f t="shared" si="236"/>
        <v>88</v>
      </c>
      <c r="T1243" s="113">
        <f t="shared" si="237"/>
        <v>0</v>
      </c>
      <c r="U1243" s="113">
        <f t="shared" si="238"/>
        <v>0</v>
      </c>
      <c r="V1243" s="113">
        <f t="shared" si="239"/>
        <v>0</v>
      </c>
      <c r="W1243" s="113">
        <f t="shared" si="240"/>
        <v>0</v>
      </c>
      <c r="X1243" s="118">
        <v>2019</v>
      </c>
      <c r="Y1243" s="18" t="s">
        <v>85</v>
      </c>
    </row>
    <row r="1244" ht="15.75" customHeight="1" spans="1:25">
      <c r="A1244" s="234" t="s">
        <v>1576</v>
      </c>
      <c r="B1244" s="208" t="s">
        <v>1577</v>
      </c>
      <c r="C1244" s="207" t="s">
        <v>23</v>
      </c>
      <c r="D1244" s="209" t="s">
        <v>64</v>
      </c>
      <c r="F1244" s="235" t="s">
        <v>65</v>
      </c>
      <c r="G1244" s="236">
        <v>43701</v>
      </c>
      <c r="H1244" s="237">
        <v>43701</v>
      </c>
      <c r="L1244" s="244"/>
      <c r="M1244" s="245"/>
      <c r="N1244" s="244"/>
      <c r="P1244" s="246">
        <f t="shared" si="234"/>
        <v>0</v>
      </c>
      <c r="Q1244" s="246">
        <f t="shared" si="235"/>
        <v>0</v>
      </c>
      <c r="R1244" s="210">
        <v>130</v>
      </c>
      <c r="S1244" s="220">
        <f t="shared" si="236"/>
        <v>95</v>
      </c>
      <c r="T1244" s="113">
        <f t="shared" si="237"/>
        <v>0</v>
      </c>
      <c r="U1244" s="113">
        <f t="shared" si="238"/>
        <v>0</v>
      </c>
      <c r="V1244" s="113">
        <f t="shared" si="239"/>
        <v>0</v>
      </c>
      <c r="W1244" s="113">
        <f t="shared" si="240"/>
        <v>0</v>
      </c>
      <c r="X1244" s="118">
        <v>2019</v>
      </c>
      <c r="Y1244" s="18" t="s">
        <v>85</v>
      </c>
    </row>
    <row r="1245" ht="15.75" customHeight="1" spans="1:25">
      <c r="A1245" s="234" t="s">
        <v>1578</v>
      </c>
      <c r="B1245" s="208" t="s">
        <v>1579</v>
      </c>
      <c r="C1245" s="207" t="s">
        <v>25</v>
      </c>
      <c r="D1245" s="209" t="s">
        <v>64</v>
      </c>
      <c r="F1245" s="235" t="s">
        <v>65</v>
      </c>
      <c r="G1245" s="236">
        <v>43666</v>
      </c>
      <c r="H1245" s="237">
        <v>43666</v>
      </c>
      <c r="L1245" s="244"/>
      <c r="M1245" s="245"/>
      <c r="N1245" s="244"/>
      <c r="P1245" s="246">
        <f t="shared" si="234"/>
        <v>0</v>
      </c>
      <c r="Q1245" s="246">
        <f t="shared" si="235"/>
        <v>0</v>
      </c>
      <c r="R1245" s="210">
        <v>165</v>
      </c>
      <c r="S1245" s="220">
        <f t="shared" si="236"/>
        <v>130</v>
      </c>
      <c r="T1245" s="113">
        <f t="shared" si="237"/>
        <v>0</v>
      </c>
      <c r="U1245" s="113">
        <f t="shared" si="238"/>
        <v>0</v>
      </c>
      <c r="V1245" s="113">
        <f t="shared" si="239"/>
        <v>0</v>
      </c>
      <c r="W1245" s="113">
        <f t="shared" si="240"/>
        <v>0</v>
      </c>
      <c r="X1245" s="118">
        <v>2019</v>
      </c>
      <c r="Y1245" s="18" t="s">
        <v>85</v>
      </c>
    </row>
    <row r="1246" ht="15.75" customHeight="1" spans="1:25">
      <c r="A1246" s="234" t="s">
        <v>1580</v>
      </c>
      <c r="B1246" s="208" t="s">
        <v>1581</v>
      </c>
      <c r="C1246" s="207" t="s">
        <v>19</v>
      </c>
      <c r="D1246" s="209" t="s">
        <v>64</v>
      </c>
      <c r="F1246" s="235" t="s">
        <v>65</v>
      </c>
      <c r="G1246" s="236">
        <v>43675</v>
      </c>
      <c r="H1246" s="237">
        <v>43675</v>
      </c>
      <c r="L1246" s="244"/>
      <c r="M1246" s="245"/>
      <c r="N1246" s="244"/>
      <c r="P1246" s="246">
        <f t="shared" si="234"/>
        <v>0</v>
      </c>
      <c r="Q1246" s="246">
        <f t="shared" si="235"/>
        <v>0</v>
      </c>
      <c r="R1246" s="210">
        <v>156</v>
      </c>
      <c r="S1246" s="220">
        <f t="shared" si="236"/>
        <v>121</v>
      </c>
      <c r="T1246" s="113">
        <f t="shared" si="237"/>
        <v>0</v>
      </c>
      <c r="U1246" s="113">
        <f t="shared" si="238"/>
        <v>0</v>
      </c>
      <c r="V1246" s="113">
        <f t="shared" si="239"/>
        <v>0</v>
      </c>
      <c r="W1246" s="113">
        <f t="shared" si="240"/>
        <v>0</v>
      </c>
      <c r="X1246" s="118">
        <v>2019</v>
      </c>
      <c r="Y1246" s="18" t="s">
        <v>85</v>
      </c>
    </row>
    <row r="1247" ht="15.75" customHeight="1" spans="1:25">
      <c r="A1247" s="234" t="s">
        <v>1582</v>
      </c>
      <c r="B1247" s="208" t="s">
        <v>1583</v>
      </c>
      <c r="C1247" s="207" t="s">
        <v>25</v>
      </c>
      <c r="D1247" s="209" t="s">
        <v>64</v>
      </c>
      <c r="F1247" s="235" t="s">
        <v>65</v>
      </c>
      <c r="G1247" s="236">
        <v>43673</v>
      </c>
      <c r="H1247" s="237">
        <v>43673</v>
      </c>
      <c r="L1247" s="244"/>
      <c r="M1247" s="245"/>
      <c r="N1247" s="244"/>
      <c r="P1247" s="246">
        <f t="shared" si="234"/>
        <v>0</v>
      </c>
      <c r="Q1247" s="246">
        <f t="shared" si="235"/>
        <v>0</v>
      </c>
      <c r="R1247" s="210">
        <v>158</v>
      </c>
      <c r="S1247" s="220">
        <f t="shared" si="236"/>
        <v>123</v>
      </c>
      <c r="T1247" s="113">
        <f t="shared" si="237"/>
        <v>0</v>
      </c>
      <c r="U1247" s="113">
        <f t="shared" si="238"/>
        <v>0</v>
      </c>
      <c r="V1247" s="113">
        <f t="shared" si="239"/>
        <v>0</v>
      </c>
      <c r="W1247" s="113">
        <f t="shared" si="240"/>
        <v>0</v>
      </c>
      <c r="X1247" s="118">
        <v>2019</v>
      </c>
      <c r="Y1247" s="18" t="s">
        <v>85</v>
      </c>
    </row>
    <row r="1248" ht="15.75" customHeight="1" spans="1:25">
      <c r="A1248" s="234" t="s">
        <v>1584</v>
      </c>
      <c r="B1248" s="208" t="s">
        <v>1585</v>
      </c>
      <c r="C1248" s="207" t="s">
        <v>27</v>
      </c>
      <c r="D1248" s="209" t="s">
        <v>64</v>
      </c>
      <c r="F1248" s="235" t="s">
        <v>65</v>
      </c>
      <c r="G1248" s="236">
        <v>43729</v>
      </c>
      <c r="H1248" s="237">
        <v>43729</v>
      </c>
      <c r="L1248" s="244"/>
      <c r="M1248" s="245"/>
      <c r="N1248" s="244"/>
      <c r="P1248" s="246">
        <f t="shared" si="234"/>
        <v>0</v>
      </c>
      <c r="Q1248" s="246">
        <f t="shared" si="235"/>
        <v>0</v>
      </c>
      <c r="R1248" s="210">
        <v>102</v>
      </c>
      <c r="S1248" s="220">
        <f t="shared" si="236"/>
        <v>67</v>
      </c>
      <c r="T1248" s="113">
        <f t="shared" si="237"/>
        <v>0</v>
      </c>
      <c r="U1248" s="113">
        <f t="shared" si="238"/>
        <v>0</v>
      </c>
      <c r="V1248" s="113">
        <f t="shared" si="239"/>
        <v>0</v>
      </c>
      <c r="W1248" s="113">
        <f t="shared" si="240"/>
        <v>0</v>
      </c>
      <c r="X1248" s="118">
        <v>2019</v>
      </c>
      <c r="Y1248" s="18" t="s">
        <v>85</v>
      </c>
    </row>
    <row r="1249" ht="15.75" customHeight="1" spans="1:25">
      <c r="A1249" s="234" t="s">
        <v>1586</v>
      </c>
      <c r="B1249" s="208" t="s">
        <v>1587</v>
      </c>
      <c r="C1249" s="207" t="s">
        <v>29</v>
      </c>
      <c r="D1249" s="209" t="s">
        <v>64</v>
      </c>
      <c r="F1249" s="235" t="s">
        <v>65</v>
      </c>
      <c r="G1249" s="236">
        <v>43673</v>
      </c>
      <c r="H1249" s="237">
        <v>43673</v>
      </c>
      <c r="L1249" s="244"/>
      <c r="M1249" s="245"/>
      <c r="N1249" s="244"/>
      <c r="P1249" s="246">
        <f t="shared" si="234"/>
        <v>0</v>
      </c>
      <c r="Q1249" s="246">
        <f t="shared" si="235"/>
        <v>0</v>
      </c>
      <c r="R1249" s="210">
        <v>158</v>
      </c>
      <c r="S1249" s="220">
        <f t="shared" si="236"/>
        <v>123</v>
      </c>
      <c r="T1249" s="113">
        <f t="shared" si="237"/>
        <v>0</v>
      </c>
      <c r="U1249" s="113">
        <f t="shared" si="238"/>
        <v>0</v>
      </c>
      <c r="V1249" s="113">
        <f t="shared" si="239"/>
        <v>0</v>
      </c>
      <c r="W1249" s="113">
        <f t="shared" si="240"/>
        <v>0</v>
      </c>
      <c r="X1249" s="118">
        <v>2019</v>
      </c>
      <c r="Y1249" s="18" t="s">
        <v>85</v>
      </c>
    </row>
    <row r="1250" ht="15.75" customHeight="1" spans="1:25">
      <c r="A1250" s="234" t="s">
        <v>1588</v>
      </c>
      <c r="B1250" s="208" t="s">
        <v>1589</v>
      </c>
      <c r="C1250" s="207" t="s">
        <v>19</v>
      </c>
      <c r="D1250" s="209" t="s">
        <v>64</v>
      </c>
      <c r="F1250" s="235" t="s">
        <v>65</v>
      </c>
      <c r="G1250" s="236">
        <v>43708</v>
      </c>
      <c r="H1250" s="237">
        <v>43708</v>
      </c>
      <c r="L1250" s="244"/>
      <c r="M1250" s="245"/>
      <c r="N1250" s="244"/>
      <c r="P1250" s="246">
        <f t="shared" si="234"/>
        <v>0</v>
      </c>
      <c r="Q1250" s="246">
        <f t="shared" si="235"/>
        <v>0</v>
      </c>
      <c r="R1250" s="210">
        <v>123</v>
      </c>
      <c r="S1250" s="220">
        <f t="shared" si="236"/>
        <v>88</v>
      </c>
      <c r="T1250" s="113">
        <f t="shared" si="237"/>
        <v>0</v>
      </c>
      <c r="U1250" s="113">
        <f t="shared" si="238"/>
        <v>0</v>
      </c>
      <c r="V1250" s="113">
        <f t="shared" si="239"/>
        <v>0</v>
      </c>
      <c r="W1250" s="113">
        <f t="shared" si="240"/>
        <v>0</v>
      </c>
      <c r="X1250" s="118">
        <v>2019</v>
      </c>
      <c r="Y1250" s="18" t="s">
        <v>85</v>
      </c>
    </row>
    <row r="1251" ht="15.75" customHeight="1" spans="1:25">
      <c r="A1251" s="234" t="s">
        <v>1590</v>
      </c>
      <c r="B1251" s="208" t="s">
        <v>1591</v>
      </c>
      <c r="C1251" s="207" t="s">
        <v>19</v>
      </c>
      <c r="D1251" s="209" t="s">
        <v>64</v>
      </c>
      <c r="F1251" s="235" t="s">
        <v>65</v>
      </c>
      <c r="G1251" s="236">
        <v>43692</v>
      </c>
      <c r="H1251" s="237">
        <v>43692</v>
      </c>
      <c r="L1251" s="244"/>
      <c r="M1251" s="245"/>
      <c r="N1251" s="244"/>
      <c r="P1251" s="246">
        <f t="shared" si="234"/>
        <v>0</v>
      </c>
      <c r="Q1251" s="246">
        <f t="shared" si="235"/>
        <v>0</v>
      </c>
      <c r="R1251" s="210">
        <v>139</v>
      </c>
      <c r="S1251" s="220">
        <f t="shared" si="236"/>
        <v>104</v>
      </c>
      <c r="T1251" s="113">
        <f t="shared" si="237"/>
        <v>0</v>
      </c>
      <c r="U1251" s="113">
        <f t="shared" si="238"/>
        <v>0</v>
      </c>
      <c r="V1251" s="113">
        <f t="shared" si="239"/>
        <v>0</v>
      </c>
      <c r="W1251" s="113">
        <f t="shared" si="240"/>
        <v>0</v>
      </c>
      <c r="X1251" s="118">
        <v>2019</v>
      </c>
      <c r="Y1251" s="18" t="s">
        <v>85</v>
      </c>
    </row>
    <row r="1252" ht="15.75" customHeight="1" spans="1:25">
      <c r="A1252" s="234" t="s">
        <v>1592</v>
      </c>
      <c r="B1252" s="208" t="s">
        <v>1593</v>
      </c>
      <c r="C1252" s="207" t="s">
        <v>29</v>
      </c>
      <c r="D1252" s="209" t="s">
        <v>64</v>
      </c>
      <c r="F1252" s="235" t="s">
        <v>65</v>
      </c>
      <c r="G1252" s="236">
        <v>43666</v>
      </c>
      <c r="H1252" s="237">
        <v>43666</v>
      </c>
      <c r="L1252" s="244"/>
      <c r="M1252" s="245"/>
      <c r="N1252" s="244"/>
      <c r="P1252" s="246">
        <f t="shared" si="234"/>
        <v>0</v>
      </c>
      <c r="Q1252" s="246">
        <f t="shared" si="235"/>
        <v>0</v>
      </c>
      <c r="R1252" s="210">
        <v>165</v>
      </c>
      <c r="S1252" s="220">
        <f t="shared" si="236"/>
        <v>130</v>
      </c>
      <c r="T1252" s="113">
        <f t="shared" si="237"/>
        <v>0</v>
      </c>
      <c r="U1252" s="113">
        <f t="shared" si="238"/>
        <v>0</v>
      </c>
      <c r="V1252" s="113">
        <f t="shared" si="239"/>
        <v>0</v>
      </c>
      <c r="W1252" s="113">
        <f t="shared" si="240"/>
        <v>0</v>
      </c>
      <c r="X1252" s="118">
        <v>2019</v>
      </c>
      <c r="Y1252" s="18" t="s">
        <v>85</v>
      </c>
    </row>
    <row r="1253" ht="15.75" customHeight="1" spans="1:25">
      <c r="A1253" s="234" t="s">
        <v>1594</v>
      </c>
      <c r="B1253" s="208" t="s">
        <v>1595</v>
      </c>
      <c r="C1253" s="207" t="s">
        <v>17</v>
      </c>
      <c r="D1253" s="209" t="s">
        <v>64</v>
      </c>
      <c r="F1253" s="235" t="s">
        <v>65</v>
      </c>
      <c r="G1253" s="236">
        <v>43701</v>
      </c>
      <c r="H1253" s="237">
        <v>43701</v>
      </c>
      <c r="L1253" s="244"/>
      <c r="M1253" s="245"/>
      <c r="N1253" s="244"/>
      <c r="P1253" s="246">
        <f t="shared" si="234"/>
        <v>0</v>
      </c>
      <c r="Q1253" s="246">
        <f t="shared" si="235"/>
        <v>0</v>
      </c>
      <c r="R1253" s="210">
        <v>130</v>
      </c>
      <c r="S1253" s="220">
        <f t="shared" si="236"/>
        <v>95</v>
      </c>
      <c r="T1253" s="113">
        <f t="shared" si="237"/>
        <v>0</v>
      </c>
      <c r="U1253" s="113">
        <f t="shared" si="238"/>
        <v>0</v>
      </c>
      <c r="V1253" s="113">
        <f t="shared" si="239"/>
        <v>0</v>
      </c>
      <c r="W1253" s="113">
        <f t="shared" si="240"/>
        <v>0</v>
      </c>
      <c r="X1253" s="118">
        <v>2019</v>
      </c>
      <c r="Y1253" s="18" t="s">
        <v>85</v>
      </c>
    </row>
    <row r="1254" ht="15.75" customHeight="1" spans="1:25">
      <c r="A1254" s="234" t="s">
        <v>1596</v>
      </c>
      <c r="B1254" s="208" t="s">
        <v>1597</v>
      </c>
      <c r="C1254" s="207" t="s">
        <v>17</v>
      </c>
      <c r="D1254" s="209" t="s">
        <v>64</v>
      </c>
      <c r="F1254" s="235" t="s">
        <v>65</v>
      </c>
      <c r="G1254" s="236">
        <v>43708</v>
      </c>
      <c r="H1254" s="237">
        <v>43708</v>
      </c>
      <c r="L1254" s="244"/>
      <c r="M1254" s="245"/>
      <c r="N1254" s="244"/>
      <c r="P1254" s="246">
        <f t="shared" si="234"/>
        <v>0</v>
      </c>
      <c r="Q1254" s="246">
        <f t="shared" si="235"/>
        <v>0</v>
      </c>
      <c r="R1254" s="210">
        <v>123</v>
      </c>
      <c r="S1254" s="220">
        <f t="shared" si="236"/>
        <v>88</v>
      </c>
      <c r="T1254" s="113">
        <f t="shared" si="237"/>
        <v>0</v>
      </c>
      <c r="U1254" s="113">
        <f t="shared" si="238"/>
        <v>0</v>
      </c>
      <c r="V1254" s="113">
        <f t="shared" si="239"/>
        <v>0</v>
      </c>
      <c r="W1254" s="113">
        <f t="shared" si="240"/>
        <v>0</v>
      </c>
      <c r="X1254" s="118">
        <v>2019</v>
      </c>
      <c r="Y1254" s="18" t="s">
        <v>85</v>
      </c>
    </row>
    <row r="1255" ht="15.75" customHeight="1" spans="1:25">
      <c r="A1255" s="234" t="s">
        <v>1598</v>
      </c>
      <c r="B1255" s="208" t="s">
        <v>1599</v>
      </c>
      <c r="C1255" s="207" t="s">
        <v>19</v>
      </c>
      <c r="D1255" s="209" t="s">
        <v>64</v>
      </c>
      <c r="F1255" s="235" t="s">
        <v>65</v>
      </c>
      <c r="G1255" s="236">
        <v>43694</v>
      </c>
      <c r="H1255" s="237">
        <v>43694</v>
      </c>
      <c r="L1255" s="244"/>
      <c r="M1255" s="245"/>
      <c r="N1255" s="244"/>
      <c r="P1255" s="246">
        <f t="shared" si="234"/>
        <v>0</v>
      </c>
      <c r="Q1255" s="246">
        <f t="shared" si="235"/>
        <v>0</v>
      </c>
      <c r="R1255" s="210">
        <v>137</v>
      </c>
      <c r="S1255" s="220">
        <f t="shared" si="236"/>
        <v>102</v>
      </c>
      <c r="T1255" s="113">
        <f t="shared" si="237"/>
        <v>0</v>
      </c>
      <c r="U1255" s="113">
        <f t="shared" si="238"/>
        <v>0</v>
      </c>
      <c r="V1255" s="113">
        <f t="shared" si="239"/>
        <v>0</v>
      </c>
      <c r="W1255" s="113">
        <f t="shared" si="240"/>
        <v>0</v>
      </c>
      <c r="X1255" s="118">
        <v>2019</v>
      </c>
      <c r="Y1255" s="18" t="s">
        <v>85</v>
      </c>
    </row>
    <row r="1256" ht="15.75" customHeight="1" spans="1:25">
      <c r="A1256" s="234" t="s">
        <v>1600</v>
      </c>
      <c r="B1256" s="208" t="s">
        <v>1601</v>
      </c>
      <c r="C1256" s="207" t="s">
        <v>27</v>
      </c>
      <c r="D1256" s="209" t="s">
        <v>64</v>
      </c>
      <c r="F1256" s="235" t="s">
        <v>65</v>
      </c>
      <c r="G1256" s="236">
        <v>43729</v>
      </c>
      <c r="H1256" s="237">
        <v>43729</v>
      </c>
      <c r="L1256" s="244"/>
      <c r="M1256" s="245"/>
      <c r="N1256" s="244"/>
      <c r="P1256" s="246">
        <f t="shared" si="234"/>
        <v>0</v>
      </c>
      <c r="Q1256" s="246">
        <f t="shared" si="235"/>
        <v>0</v>
      </c>
      <c r="R1256" s="210">
        <v>102</v>
      </c>
      <c r="S1256" s="220">
        <f t="shared" si="236"/>
        <v>67</v>
      </c>
      <c r="T1256" s="113">
        <f t="shared" si="237"/>
        <v>0</v>
      </c>
      <c r="U1256" s="113">
        <f t="shared" si="238"/>
        <v>0</v>
      </c>
      <c r="V1256" s="113">
        <f t="shared" si="239"/>
        <v>0</v>
      </c>
      <c r="W1256" s="113">
        <f t="shared" si="240"/>
        <v>0</v>
      </c>
      <c r="X1256" s="118">
        <v>2019</v>
      </c>
      <c r="Y1256" s="18" t="s">
        <v>85</v>
      </c>
    </row>
    <row r="1257" ht="15.75" customHeight="1" spans="1:25">
      <c r="A1257" s="234" t="s">
        <v>1602</v>
      </c>
      <c r="B1257" s="208" t="s">
        <v>1603</v>
      </c>
      <c r="C1257" s="207" t="s">
        <v>33</v>
      </c>
      <c r="D1257" s="209" t="s">
        <v>64</v>
      </c>
      <c r="F1257" s="235" t="s">
        <v>65</v>
      </c>
      <c r="G1257" s="236">
        <v>43701</v>
      </c>
      <c r="H1257" s="237">
        <v>43701</v>
      </c>
      <c r="L1257" s="244"/>
      <c r="M1257" s="245"/>
      <c r="N1257" s="244"/>
      <c r="P1257" s="246">
        <f t="shared" si="234"/>
        <v>0</v>
      </c>
      <c r="Q1257" s="246">
        <f t="shared" si="235"/>
        <v>0</v>
      </c>
      <c r="R1257" s="210">
        <v>130</v>
      </c>
      <c r="S1257" s="220">
        <f t="shared" si="236"/>
        <v>95</v>
      </c>
      <c r="T1257" s="113">
        <f t="shared" si="237"/>
        <v>0</v>
      </c>
      <c r="U1257" s="113">
        <f t="shared" si="238"/>
        <v>0</v>
      </c>
      <c r="V1257" s="113">
        <f t="shared" si="239"/>
        <v>0</v>
      </c>
      <c r="W1257" s="113">
        <f t="shared" si="240"/>
        <v>0</v>
      </c>
      <c r="X1257" s="118">
        <v>2019</v>
      </c>
      <c r="Y1257" s="18" t="s">
        <v>85</v>
      </c>
    </row>
    <row r="1258" ht="15.75" customHeight="1" spans="1:25">
      <c r="A1258" s="234" t="s">
        <v>1604</v>
      </c>
      <c r="B1258" s="208" t="s">
        <v>1605</v>
      </c>
      <c r="C1258" s="207" t="s">
        <v>33</v>
      </c>
      <c r="D1258" s="209" t="s">
        <v>64</v>
      </c>
      <c r="F1258" s="235" t="s">
        <v>65</v>
      </c>
      <c r="G1258" s="236">
        <v>43701</v>
      </c>
      <c r="H1258" s="237">
        <v>43701</v>
      </c>
      <c r="L1258" s="244"/>
      <c r="M1258" s="245"/>
      <c r="N1258" s="244"/>
      <c r="P1258" s="246">
        <f t="shared" si="234"/>
        <v>0</v>
      </c>
      <c r="Q1258" s="246">
        <f t="shared" si="235"/>
        <v>0</v>
      </c>
      <c r="R1258" s="210">
        <v>130</v>
      </c>
      <c r="S1258" s="220">
        <f t="shared" si="236"/>
        <v>95</v>
      </c>
      <c r="T1258" s="113">
        <f t="shared" si="237"/>
        <v>0</v>
      </c>
      <c r="U1258" s="113">
        <f t="shared" si="238"/>
        <v>0</v>
      </c>
      <c r="V1258" s="113">
        <f t="shared" si="239"/>
        <v>0</v>
      </c>
      <c r="W1258" s="113">
        <f t="shared" si="240"/>
        <v>0</v>
      </c>
      <c r="X1258" s="118">
        <v>2019</v>
      </c>
      <c r="Y1258" s="18" t="s">
        <v>85</v>
      </c>
    </row>
    <row r="1259" ht="15.75" customHeight="1" spans="1:25">
      <c r="A1259" s="234" t="s">
        <v>1606</v>
      </c>
      <c r="B1259" s="208" t="s">
        <v>1607</v>
      </c>
      <c r="C1259" s="207" t="s">
        <v>25</v>
      </c>
      <c r="D1259" s="209" t="s">
        <v>64</v>
      </c>
      <c r="F1259" s="235" t="s">
        <v>204</v>
      </c>
      <c r="G1259" s="236">
        <v>43673</v>
      </c>
      <c r="H1259" s="237">
        <v>43673</v>
      </c>
      <c r="L1259" s="244"/>
      <c r="M1259" s="245"/>
      <c r="N1259" s="244"/>
      <c r="P1259" s="246">
        <f t="shared" si="234"/>
        <v>0</v>
      </c>
      <c r="Q1259" s="246">
        <f t="shared" si="235"/>
        <v>0</v>
      </c>
      <c r="R1259" s="210">
        <v>158</v>
      </c>
      <c r="S1259" s="220">
        <f t="shared" si="236"/>
        <v>123</v>
      </c>
      <c r="T1259" s="113">
        <f t="shared" si="237"/>
        <v>0</v>
      </c>
      <c r="U1259" s="113">
        <f t="shared" si="238"/>
        <v>0</v>
      </c>
      <c r="V1259" s="113">
        <f t="shared" si="239"/>
        <v>0</v>
      </c>
      <c r="W1259" s="113">
        <f t="shared" si="240"/>
        <v>0</v>
      </c>
      <c r="X1259" s="118">
        <v>2019</v>
      </c>
      <c r="Y1259" s="18" t="s">
        <v>85</v>
      </c>
    </row>
    <row r="1260" ht="15.75" customHeight="1" spans="1:25">
      <c r="A1260" s="234" t="s">
        <v>1608</v>
      </c>
      <c r="B1260" s="208" t="s">
        <v>1609</v>
      </c>
      <c r="C1260" s="207" t="s">
        <v>27</v>
      </c>
      <c r="D1260" s="209" t="s">
        <v>64</v>
      </c>
      <c r="F1260" s="235" t="s">
        <v>65</v>
      </c>
      <c r="G1260" s="236">
        <v>43701</v>
      </c>
      <c r="H1260" s="237">
        <v>43701</v>
      </c>
      <c r="L1260" s="244"/>
      <c r="M1260" s="245"/>
      <c r="N1260" s="244"/>
      <c r="P1260" s="246">
        <f t="shared" si="234"/>
        <v>0</v>
      </c>
      <c r="Q1260" s="246">
        <f t="shared" si="235"/>
        <v>0</v>
      </c>
      <c r="R1260" s="210">
        <v>130</v>
      </c>
      <c r="S1260" s="220">
        <f t="shared" si="236"/>
        <v>95</v>
      </c>
      <c r="T1260" s="113">
        <f t="shared" si="237"/>
        <v>0</v>
      </c>
      <c r="U1260" s="113">
        <f t="shared" si="238"/>
        <v>0</v>
      </c>
      <c r="V1260" s="113">
        <f t="shared" si="239"/>
        <v>0</v>
      </c>
      <c r="W1260" s="113">
        <f t="shared" si="240"/>
        <v>0</v>
      </c>
      <c r="X1260" s="118">
        <v>2019</v>
      </c>
      <c r="Y1260" s="18" t="s">
        <v>85</v>
      </c>
    </row>
    <row r="1261" ht="15.75" customHeight="1" spans="1:25">
      <c r="A1261" s="234" t="s">
        <v>1610</v>
      </c>
      <c r="B1261" s="208" t="s">
        <v>1611</v>
      </c>
      <c r="C1261" s="207" t="s">
        <v>17</v>
      </c>
      <c r="D1261" s="209" t="s">
        <v>64</v>
      </c>
      <c r="F1261" s="235" t="s">
        <v>65</v>
      </c>
      <c r="G1261" s="236">
        <v>43708</v>
      </c>
      <c r="H1261" s="237">
        <v>43708</v>
      </c>
      <c r="L1261" s="244"/>
      <c r="M1261" s="245"/>
      <c r="N1261" s="244"/>
      <c r="P1261" s="246">
        <f t="shared" si="234"/>
        <v>0</v>
      </c>
      <c r="Q1261" s="246">
        <f t="shared" si="235"/>
        <v>0</v>
      </c>
      <c r="R1261" s="210">
        <v>123</v>
      </c>
      <c r="S1261" s="220">
        <f t="shared" si="236"/>
        <v>88</v>
      </c>
      <c r="T1261" s="113">
        <f t="shared" si="237"/>
        <v>0</v>
      </c>
      <c r="U1261" s="113">
        <f t="shared" si="238"/>
        <v>0</v>
      </c>
      <c r="V1261" s="113">
        <f t="shared" si="239"/>
        <v>0</v>
      </c>
      <c r="W1261" s="113">
        <f t="shared" si="240"/>
        <v>0</v>
      </c>
      <c r="X1261" s="118">
        <v>2019</v>
      </c>
      <c r="Y1261" s="18" t="s">
        <v>85</v>
      </c>
    </row>
    <row r="1262" ht="15.75" customHeight="1" spans="1:25">
      <c r="A1262" s="234" t="s">
        <v>1612</v>
      </c>
      <c r="B1262" s="208" t="s">
        <v>1613</v>
      </c>
      <c r="C1262" s="207" t="s">
        <v>17</v>
      </c>
      <c r="D1262" s="209" t="s">
        <v>64</v>
      </c>
      <c r="F1262" s="235" t="s">
        <v>65</v>
      </c>
      <c r="G1262" s="236">
        <v>43736</v>
      </c>
      <c r="H1262" s="237">
        <v>43736</v>
      </c>
      <c r="L1262" s="244"/>
      <c r="M1262" s="245"/>
      <c r="N1262" s="244"/>
      <c r="P1262" s="246">
        <f t="shared" si="234"/>
        <v>0</v>
      </c>
      <c r="Q1262" s="246">
        <f t="shared" si="235"/>
        <v>0</v>
      </c>
      <c r="R1262" s="210">
        <v>95</v>
      </c>
      <c r="S1262" s="220">
        <f t="shared" si="236"/>
        <v>60</v>
      </c>
      <c r="T1262" s="113">
        <f t="shared" si="237"/>
        <v>0</v>
      </c>
      <c r="U1262" s="113">
        <f t="shared" si="238"/>
        <v>0</v>
      </c>
      <c r="V1262" s="113">
        <f t="shared" si="239"/>
        <v>0</v>
      </c>
      <c r="W1262" s="113">
        <f t="shared" si="240"/>
        <v>0</v>
      </c>
      <c r="X1262" s="118">
        <v>2019</v>
      </c>
      <c r="Y1262" s="18" t="s">
        <v>85</v>
      </c>
    </row>
    <row r="1263" ht="15.75" customHeight="1" spans="1:25">
      <c r="A1263" s="234" t="s">
        <v>1614</v>
      </c>
      <c r="B1263" s="208" t="s">
        <v>1615</v>
      </c>
      <c r="C1263" s="207" t="s">
        <v>34</v>
      </c>
      <c r="D1263" s="209" t="s">
        <v>488</v>
      </c>
      <c r="E1263" s="210" t="s">
        <v>30</v>
      </c>
      <c r="F1263" s="235" t="s">
        <v>291</v>
      </c>
      <c r="G1263" s="283">
        <v>43673</v>
      </c>
      <c r="H1263" s="237">
        <v>43706</v>
      </c>
      <c r="P1263" s="246">
        <f t="shared" si="234"/>
        <v>0</v>
      </c>
      <c r="Q1263" s="246">
        <f t="shared" si="235"/>
        <v>0</v>
      </c>
      <c r="R1263" s="210">
        <v>125</v>
      </c>
      <c r="S1263" s="220">
        <f t="shared" si="236"/>
        <v>90</v>
      </c>
      <c r="T1263" s="113">
        <f t="shared" si="237"/>
        <v>0</v>
      </c>
      <c r="U1263" s="113">
        <f t="shared" si="238"/>
        <v>0</v>
      </c>
      <c r="V1263" s="113">
        <f t="shared" si="239"/>
        <v>0</v>
      </c>
      <c r="W1263" s="113">
        <f t="shared" si="240"/>
        <v>0</v>
      </c>
      <c r="X1263" s="118">
        <v>2019</v>
      </c>
      <c r="Y1263" s="18" t="s">
        <v>85</v>
      </c>
    </row>
    <row r="1264" ht="15.75" customHeight="1" spans="1:25">
      <c r="A1264" s="234" t="s">
        <v>1616</v>
      </c>
      <c r="B1264" s="208" t="s">
        <v>1617</v>
      </c>
      <c r="C1264" s="207" t="s">
        <v>29</v>
      </c>
      <c r="D1264" s="209" t="s">
        <v>64</v>
      </c>
      <c r="F1264" s="235" t="s">
        <v>65</v>
      </c>
      <c r="G1264" s="236">
        <v>43677</v>
      </c>
      <c r="H1264" s="237">
        <v>43677</v>
      </c>
      <c r="L1264" s="244"/>
      <c r="M1264" s="245"/>
      <c r="N1264" s="244"/>
      <c r="P1264" s="246">
        <f t="shared" si="234"/>
        <v>0</v>
      </c>
      <c r="Q1264" s="246">
        <f t="shared" si="235"/>
        <v>0</v>
      </c>
      <c r="R1264" s="210">
        <v>154</v>
      </c>
      <c r="S1264" s="220">
        <f t="shared" si="236"/>
        <v>119</v>
      </c>
      <c r="T1264" s="113">
        <f t="shared" si="237"/>
        <v>0</v>
      </c>
      <c r="U1264" s="113">
        <f t="shared" si="238"/>
        <v>0</v>
      </c>
      <c r="V1264" s="113">
        <f t="shared" si="239"/>
        <v>0</v>
      </c>
      <c r="W1264" s="113">
        <f t="shared" si="240"/>
        <v>0</v>
      </c>
      <c r="X1264" s="118">
        <v>2019</v>
      </c>
      <c r="Y1264" s="18" t="s">
        <v>85</v>
      </c>
    </row>
    <row r="1265" ht="15.75" customHeight="1" spans="1:25">
      <c r="A1265" s="234" t="s">
        <v>1618</v>
      </c>
      <c r="B1265" s="208" t="s">
        <v>1619</v>
      </c>
      <c r="C1265" s="207" t="s">
        <v>29</v>
      </c>
      <c r="D1265" s="209" t="s">
        <v>64</v>
      </c>
      <c r="F1265" s="235" t="s">
        <v>65</v>
      </c>
      <c r="G1265" s="236">
        <v>43701</v>
      </c>
      <c r="H1265" s="237">
        <v>43701</v>
      </c>
      <c r="L1265" s="244"/>
      <c r="M1265" s="245"/>
      <c r="N1265" s="244"/>
      <c r="P1265" s="246">
        <f t="shared" si="234"/>
        <v>0</v>
      </c>
      <c r="Q1265" s="246">
        <f t="shared" si="235"/>
        <v>0</v>
      </c>
      <c r="R1265" s="210">
        <v>130</v>
      </c>
      <c r="S1265" s="220">
        <f t="shared" si="236"/>
        <v>95</v>
      </c>
      <c r="T1265" s="113">
        <f t="shared" si="237"/>
        <v>0</v>
      </c>
      <c r="U1265" s="113">
        <f t="shared" si="238"/>
        <v>0</v>
      </c>
      <c r="V1265" s="113">
        <f t="shared" si="239"/>
        <v>0</v>
      </c>
      <c r="W1265" s="113">
        <f t="shared" si="240"/>
        <v>0</v>
      </c>
      <c r="X1265" s="118">
        <v>2019</v>
      </c>
      <c r="Y1265" s="18" t="s">
        <v>85</v>
      </c>
    </row>
    <row r="1266" ht="15.75" customHeight="1" spans="1:25">
      <c r="A1266" s="234" t="s">
        <v>1620</v>
      </c>
      <c r="B1266" s="208" t="s">
        <v>1621</v>
      </c>
      <c r="C1266" s="207" t="s">
        <v>25</v>
      </c>
      <c r="D1266" s="209" t="s">
        <v>64</v>
      </c>
      <c r="F1266" s="235" t="s">
        <v>204</v>
      </c>
      <c r="G1266" s="236">
        <v>43694</v>
      </c>
      <c r="H1266" s="237">
        <v>43694</v>
      </c>
      <c r="L1266" s="244"/>
      <c r="M1266" s="245"/>
      <c r="N1266" s="244"/>
      <c r="P1266" s="246">
        <f t="shared" si="234"/>
        <v>0</v>
      </c>
      <c r="Q1266" s="246">
        <f t="shared" si="235"/>
        <v>0</v>
      </c>
      <c r="R1266" s="210">
        <v>137</v>
      </c>
      <c r="S1266" s="220">
        <f t="shared" si="236"/>
        <v>102</v>
      </c>
      <c r="T1266" s="113">
        <f t="shared" si="237"/>
        <v>0</v>
      </c>
      <c r="U1266" s="113">
        <f t="shared" si="238"/>
        <v>0</v>
      </c>
      <c r="V1266" s="113">
        <f t="shared" si="239"/>
        <v>0</v>
      </c>
      <c r="W1266" s="113">
        <f t="shared" si="240"/>
        <v>0</v>
      </c>
      <c r="X1266" s="118">
        <v>2019</v>
      </c>
      <c r="Y1266" s="18" t="s">
        <v>85</v>
      </c>
    </row>
    <row r="1267" ht="15.75" customHeight="1" spans="1:25">
      <c r="A1267" s="234" t="s">
        <v>1622</v>
      </c>
      <c r="B1267" s="208" t="s">
        <v>1623</v>
      </c>
      <c r="C1267" s="207" t="s">
        <v>29</v>
      </c>
      <c r="D1267" s="209" t="s">
        <v>64</v>
      </c>
      <c r="F1267" s="235" t="s">
        <v>65</v>
      </c>
      <c r="G1267" s="236">
        <v>43703</v>
      </c>
      <c r="H1267" s="237">
        <v>43703</v>
      </c>
      <c r="L1267" s="244"/>
      <c r="M1267" s="245"/>
      <c r="N1267" s="244"/>
      <c r="P1267" s="246">
        <f t="shared" si="234"/>
        <v>0</v>
      </c>
      <c r="Q1267" s="246">
        <f t="shared" si="235"/>
        <v>0</v>
      </c>
      <c r="R1267" s="210">
        <v>128</v>
      </c>
      <c r="S1267" s="220">
        <f t="shared" si="236"/>
        <v>93</v>
      </c>
      <c r="T1267" s="113">
        <f t="shared" si="237"/>
        <v>0</v>
      </c>
      <c r="U1267" s="113">
        <f t="shared" si="238"/>
        <v>0</v>
      </c>
      <c r="V1267" s="113">
        <f t="shared" si="239"/>
        <v>0</v>
      </c>
      <c r="W1267" s="113">
        <f t="shared" si="240"/>
        <v>0</v>
      </c>
      <c r="X1267" s="118">
        <v>2019</v>
      </c>
      <c r="Y1267" s="18" t="s">
        <v>85</v>
      </c>
    </row>
    <row r="1268" ht="15.75" customHeight="1" spans="1:25">
      <c r="A1268" s="234" t="s">
        <v>1624</v>
      </c>
      <c r="B1268" s="208" t="s">
        <v>1625</v>
      </c>
      <c r="C1268" s="207" t="s">
        <v>29</v>
      </c>
      <c r="D1268" s="209" t="s">
        <v>64</v>
      </c>
      <c r="F1268" s="235" t="s">
        <v>65</v>
      </c>
      <c r="G1268" s="236">
        <v>43729</v>
      </c>
      <c r="H1268" s="237">
        <v>43729</v>
      </c>
      <c r="L1268" s="244"/>
      <c r="M1268" s="245"/>
      <c r="N1268" s="244"/>
      <c r="P1268" s="246">
        <f t="shared" si="234"/>
        <v>0</v>
      </c>
      <c r="Q1268" s="246">
        <f t="shared" si="235"/>
        <v>0</v>
      </c>
      <c r="R1268" s="210">
        <v>102</v>
      </c>
      <c r="S1268" s="220">
        <f t="shared" si="236"/>
        <v>67</v>
      </c>
      <c r="T1268" s="113">
        <f t="shared" si="237"/>
        <v>0</v>
      </c>
      <c r="U1268" s="113">
        <f t="shared" si="238"/>
        <v>0</v>
      </c>
      <c r="V1268" s="113">
        <f t="shared" si="239"/>
        <v>0</v>
      </c>
      <c r="W1268" s="113">
        <f t="shared" si="240"/>
        <v>0</v>
      </c>
      <c r="X1268" s="118">
        <v>2019</v>
      </c>
      <c r="Y1268" s="18" t="s">
        <v>85</v>
      </c>
    </row>
    <row r="1269" ht="15.75" customHeight="1" spans="1:25">
      <c r="A1269" s="234" t="s">
        <v>1626</v>
      </c>
      <c r="B1269" s="208" t="s">
        <v>1627</v>
      </c>
      <c r="C1269" s="207" t="s">
        <v>34</v>
      </c>
      <c r="D1269" s="209" t="s">
        <v>488</v>
      </c>
      <c r="E1269" s="210" t="s">
        <v>30</v>
      </c>
      <c r="F1269" s="235" t="s">
        <v>288</v>
      </c>
      <c r="G1269" s="283">
        <v>43412</v>
      </c>
      <c r="H1269" s="237">
        <v>43713</v>
      </c>
      <c r="P1269" s="246">
        <f t="shared" si="234"/>
        <v>0</v>
      </c>
      <c r="Q1269" s="246">
        <f t="shared" si="235"/>
        <v>0</v>
      </c>
      <c r="R1269" s="210">
        <v>118</v>
      </c>
      <c r="S1269" s="220">
        <f t="shared" si="236"/>
        <v>83</v>
      </c>
      <c r="T1269" s="113">
        <f t="shared" si="237"/>
        <v>0</v>
      </c>
      <c r="U1269" s="113">
        <f t="shared" si="238"/>
        <v>0</v>
      </c>
      <c r="V1269" s="113">
        <f t="shared" si="239"/>
        <v>0</v>
      </c>
      <c r="W1269" s="113">
        <f t="shared" si="240"/>
        <v>0</v>
      </c>
      <c r="X1269" s="118">
        <v>2018</v>
      </c>
      <c r="Y1269" s="18" t="s">
        <v>84</v>
      </c>
    </row>
    <row r="1270" ht="15.75" customHeight="1" spans="1:25">
      <c r="A1270" s="234" t="s">
        <v>1628</v>
      </c>
      <c r="B1270" s="208" t="s">
        <v>1629</v>
      </c>
      <c r="C1270" s="207" t="s">
        <v>34</v>
      </c>
      <c r="D1270" s="209" t="s">
        <v>488</v>
      </c>
      <c r="E1270" s="210" t="s">
        <v>30</v>
      </c>
      <c r="F1270" s="235" t="s">
        <v>288</v>
      </c>
      <c r="G1270" s="283">
        <v>43449</v>
      </c>
      <c r="H1270" s="237">
        <v>43713</v>
      </c>
      <c r="P1270" s="246">
        <f t="shared" si="234"/>
        <v>0</v>
      </c>
      <c r="Q1270" s="246">
        <f t="shared" si="235"/>
        <v>0</v>
      </c>
      <c r="R1270" s="210">
        <v>118</v>
      </c>
      <c r="S1270" s="220">
        <f t="shared" si="236"/>
        <v>83</v>
      </c>
      <c r="T1270" s="113">
        <f t="shared" si="237"/>
        <v>0</v>
      </c>
      <c r="U1270" s="113">
        <f t="shared" si="238"/>
        <v>0</v>
      </c>
      <c r="V1270" s="113">
        <f t="shared" si="239"/>
        <v>0</v>
      </c>
      <c r="W1270" s="113">
        <f t="shared" si="240"/>
        <v>0</v>
      </c>
      <c r="X1270" s="118">
        <v>2018</v>
      </c>
      <c r="Y1270" s="18" t="s">
        <v>84</v>
      </c>
    </row>
    <row r="1271" ht="15.75" customHeight="1" spans="1:25">
      <c r="A1271" s="234" t="s">
        <v>1630</v>
      </c>
      <c r="B1271" s="208" t="s">
        <v>1631</v>
      </c>
      <c r="C1271" s="207" t="s">
        <v>34</v>
      </c>
      <c r="D1271" s="209" t="s">
        <v>488</v>
      </c>
      <c r="E1271" s="210" t="s">
        <v>30</v>
      </c>
      <c r="F1271" s="235" t="s">
        <v>288</v>
      </c>
      <c r="G1271" s="283">
        <v>43477</v>
      </c>
      <c r="H1271" s="237">
        <v>43713</v>
      </c>
      <c r="P1271" s="246">
        <f t="shared" si="234"/>
        <v>0</v>
      </c>
      <c r="Q1271" s="246">
        <f t="shared" si="235"/>
        <v>0</v>
      </c>
      <c r="R1271" s="210">
        <v>118</v>
      </c>
      <c r="S1271" s="220">
        <f t="shared" si="236"/>
        <v>83</v>
      </c>
      <c r="T1271" s="113">
        <f t="shared" si="237"/>
        <v>0</v>
      </c>
      <c r="U1271" s="113">
        <f t="shared" si="238"/>
        <v>0</v>
      </c>
      <c r="V1271" s="113">
        <f t="shared" si="239"/>
        <v>0</v>
      </c>
      <c r="W1271" s="113">
        <f t="shared" si="240"/>
        <v>0</v>
      </c>
      <c r="X1271" s="118">
        <v>2019</v>
      </c>
      <c r="Y1271" s="18" t="s">
        <v>85</v>
      </c>
    </row>
    <row r="1272" ht="15.75" customHeight="1" spans="1:25">
      <c r="A1272" s="234" t="s">
        <v>1632</v>
      </c>
      <c r="B1272" s="208" t="s">
        <v>1633</v>
      </c>
      <c r="C1272" s="207" t="s">
        <v>34</v>
      </c>
      <c r="D1272" s="209" t="s">
        <v>488</v>
      </c>
      <c r="E1272" s="210" t="s">
        <v>30</v>
      </c>
      <c r="F1272" s="235" t="s">
        <v>288</v>
      </c>
      <c r="G1272" s="283">
        <v>43484</v>
      </c>
      <c r="H1272" s="237">
        <v>43713</v>
      </c>
      <c r="P1272" s="246">
        <f t="shared" si="234"/>
        <v>0</v>
      </c>
      <c r="Q1272" s="246">
        <f t="shared" si="235"/>
        <v>0</v>
      </c>
      <c r="R1272" s="210">
        <v>118</v>
      </c>
      <c r="S1272" s="220">
        <f t="shared" si="236"/>
        <v>83</v>
      </c>
      <c r="T1272" s="113">
        <f t="shared" si="237"/>
        <v>0</v>
      </c>
      <c r="U1272" s="113">
        <f t="shared" si="238"/>
        <v>0</v>
      </c>
      <c r="V1272" s="113">
        <f t="shared" si="239"/>
        <v>0</v>
      </c>
      <c r="W1272" s="113">
        <f t="shared" si="240"/>
        <v>0</v>
      </c>
      <c r="X1272" s="118">
        <v>2019</v>
      </c>
      <c r="Y1272" s="18" t="s">
        <v>85</v>
      </c>
    </row>
    <row r="1273" ht="15.75" customHeight="1" spans="1:25">
      <c r="A1273" s="234" t="s">
        <v>1634</v>
      </c>
      <c r="B1273" s="208" t="s">
        <v>1635</v>
      </c>
      <c r="C1273" s="207" t="s">
        <v>34</v>
      </c>
      <c r="D1273" s="209" t="s">
        <v>488</v>
      </c>
      <c r="E1273" s="210" t="s">
        <v>30</v>
      </c>
      <c r="F1273" s="235" t="s">
        <v>288</v>
      </c>
      <c r="G1273" s="283">
        <v>43449</v>
      </c>
      <c r="H1273" s="237">
        <v>43713</v>
      </c>
      <c r="P1273" s="246">
        <f t="shared" si="234"/>
        <v>0</v>
      </c>
      <c r="Q1273" s="246">
        <f t="shared" si="235"/>
        <v>0</v>
      </c>
      <c r="R1273" s="210">
        <v>118</v>
      </c>
      <c r="S1273" s="220">
        <f t="shared" si="236"/>
        <v>83</v>
      </c>
      <c r="T1273" s="113">
        <f t="shared" si="237"/>
        <v>0</v>
      </c>
      <c r="U1273" s="113">
        <f t="shared" si="238"/>
        <v>0</v>
      </c>
      <c r="V1273" s="113">
        <f t="shared" si="239"/>
        <v>0</v>
      </c>
      <c r="W1273" s="113">
        <f t="shared" si="240"/>
        <v>0</v>
      </c>
      <c r="X1273" s="118">
        <v>2018</v>
      </c>
      <c r="Y1273" s="18" t="s">
        <v>84</v>
      </c>
    </row>
    <row r="1274" ht="15.75" customHeight="1" spans="1:25">
      <c r="A1274" s="234" t="s">
        <v>1636</v>
      </c>
      <c r="B1274" s="208" t="s">
        <v>1637</v>
      </c>
      <c r="C1274" s="207" t="s">
        <v>34</v>
      </c>
      <c r="D1274" s="209" t="s">
        <v>488</v>
      </c>
      <c r="E1274" s="210" t="s">
        <v>30</v>
      </c>
      <c r="F1274" s="235" t="s">
        <v>288</v>
      </c>
      <c r="G1274" s="283">
        <v>43449</v>
      </c>
      <c r="H1274" s="237">
        <v>43713</v>
      </c>
      <c r="P1274" s="246">
        <f t="shared" si="234"/>
        <v>0</v>
      </c>
      <c r="Q1274" s="246">
        <f t="shared" si="235"/>
        <v>0</v>
      </c>
      <c r="R1274" s="210">
        <v>118</v>
      </c>
      <c r="S1274" s="220">
        <f t="shared" si="236"/>
        <v>83</v>
      </c>
      <c r="T1274" s="113">
        <f t="shared" si="237"/>
        <v>0</v>
      </c>
      <c r="U1274" s="113">
        <f t="shared" si="238"/>
        <v>0</v>
      </c>
      <c r="V1274" s="113">
        <f t="shared" si="239"/>
        <v>0</v>
      </c>
      <c r="W1274" s="113">
        <f t="shared" si="240"/>
        <v>0</v>
      </c>
      <c r="X1274" s="118">
        <v>2018</v>
      </c>
      <c r="Y1274" s="18" t="s">
        <v>84</v>
      </c>
    </row>
    <row r="1275" ht="15.75" customHeight="1" spans="1:25">
      <c r="A1275" s="234" t="s">
        <v>1638</v>
      </c>
      <c r="B1275" s="208" t="s">
        <v>1639</v>
      </c>
      <c r="C1275" s="207" t="s">
        <v>34</v>
      </c>
      <c r="D1275" s="209" t="s">
        <v>488</v>
      </c>
      <c r="E1275" s="210" t="s">
        <v>30</v>
      </c>
      <c r="F1275" s="235" t="s">
        <v>288</v>
      </c>
      <c r="G1275" s="283">
        <v>43477</v>
      </c>
      <c r="H1275" s="237">
        <v>43706</v>
      </c>
      <c r="P1275" s="246">
        <f t="shared" si="234"/>
        <v>0</v>
      </c>
      <c r="Q1275" s="246">
        <f t="shared" si="235"/>
        <v>0</v>
      </c>
      <c r="R1275" s="210">
        <v>125</v>
      </c>
      <c r="S1275" s="220">
        <f t="shared" si="236"/>
        <v>90</v>
      </c>
      <c r="T1275" s="113">
        <f t="shared" si="237"/>
        <v>0</v>
      </c>
      <c r="U1275" s="113">
        <f t="shared" si="238"/>
        <v>0</v>
      </c>
      <c r="V1275" s="113">
        <f t="shared" si="239"/>
        <v>0</v>
      </c>
      <c r="W1275" s="113">
        <f t="shared" si="240"/>
        <v>0</v>
      </c>
      <c r="X1275" s="118">
        <v>2019</v>
      </c>
      <c r="Y1275" s="18" t="s">
        <v>85</v>
      </c>
    </row>
    <row r="1276" ht="15.75" customHeight="1" spans="1:25">
      <c r="A1276" s="234" t="s">
        <v>1640</v>
      </c>
      <c r="B1276" s="208" t="s">
        <v>1641</v>
      </c>
      <c r="C1276" s="207" t="s">
        <v>34</v>
      </c>
      <c r="D1276" s="209" t="s">
        <v>488</v>
      </c>
      <c r="E1276" s="210" t="s">
        <v>30</v>
      </c>
      <c r="F1276" s="235" t="s">
        <v>291</v>
      </c>
      <c r="G1276" s="283">
        <v>42909</v>
      </c>
      <c r="H1276" s="237">
        <v>43706</v>
      </c>
      <c r="P1276" s="246">
        <f t="shared" si="234"/>
        <v>0</v>
      </c>
      <c r="Q1276" s="246">
        <f t="shared" si="235"/>
        <v>0</v>
      </c>
      <c r="R1276" s="210">
        <v>125</v>
      </c>
      <c r="S1276" s="220">
        <f t="shared" si="236"/>
        <v>90</v>
      </c>
      <c r="T1276" s="113">
        <f t="shared" si="237"/>
        <v>0</v>
      </c>
      <c r="U1276" s="113">
        <f t="shared" si="238"/>
        <v>0</v>
      </c>
      <c r="V1276" s="113">
        <f t="shared" si="239"/>
        <v>0</v>
      </c>
      <c r="W1276" s="113">
        <f t="shared" si="240"/>
        <v>0</v>
      </c>
      <c r="X1276" s="118">
        <v>2017</v>
      </c>
      <c r="Y1276" s="18" t="s">
        <v>83</v>
      </c>
    </row>
    <row r="1277" ht="15.75" customHeight="1" spans="1:25">
      <c r="A1277" s="234" t="s">
        <v>1642</v>
      </c>
      <c r="B1277" s="208" t="s">
        <v>1643</v>
      </c>
      <c r="C1277" s="207" t="s">
        <v>23</v>
      </c>
      <c r="D1277" s="209" t="s">
        <v>64</v>
      </c>
      <c r="F1277" s="235" t="s">
        <v>65</v>
      </c>
      <c r="G1277" s="236">
        <v>43708</v>
      </c>
      <c r="H1277" s="237">
        <v>43708</v>
      </c>
      <c r="L1277" s="244"/>
      <c r="M1277" s="245"/>
      <c r="N1277" s="244"/>
      <c r="P1277" s="246">
        <f t="shared" si="234"/>
        <v>0</v>
      </c>
      <c r="Q1277" s="246">
        <f t="shared" si="235"/>
        <v>0</v>
      </c>
      <c r="R1277" s="210">
        <v>123</v>
      </c>
      <c r="S1277" s="220">
        <f t="shared" si="236"/>
        <v>88</v>
      </c>
      <c r="T1277" s="113">
        <f t="shared" si="237"/>
        <v>0</v>
      </c>
      <c r="U1277" s="113">
        <f t="shared" si="238"/>
        <v>0</v>
      </c>
      <c r="V1277" s="113">
        <f t="shared" si="239"/>
        <v>0</v>
      </c>
      <c r="W1277" s="113">
        <f t="shared" si="240"/>
        <v>0</v>
      </c>
      <c r="X1277" s="118">
        <v>2019</v>
      </c>
      <c r="Y1277" s="18" t="s">
        <v>85</v>
      </c>
    </row>
    <row r="1278" ht="15.75" customHeight="1" spans="1:25">
      <c r="A1278" s="234" t="s">
        <v>1644</v>
      </c>
      <c r="B1278" s="208" t="s">
        <v>1645</v>
      </c>
      <c r="C1278" s="207" t="s">
        <v>23</v>
      </c>
      <c r="D1278" s="209" t="s">
        <v>64</v>
      </c>
      <c r="F1278" s="235" t="s">
        <v>65</v>
      </c>
      <c r="G1278" s="236">
        <v>43708</v>
      </c>
      <c r="H1278" s="237">
        <v>43708</v>
      </c>
      <c r="L1278" s="244"/>
      <c r="M1278" s="245"/>
      <c r="N1278" s="244"/>
      <c r="P1278" s="246">
        <f t="shared" si="234"/>
        <v>0</v>
      </c>
      <c r="Q1278" s="246">
        <f t="shared" si="235"/>
        <v>0</v>
      </c>
      <c r="R1278" s="210">
        <v>123</v>
      </c>
      <c r="S1278" s="220">
        <f t="shared" si="236"/>
        <v>88</v>
      </c>
      <c r="T1278" s="113">
        <f t="shared" si="237"/>
        <v>0</v>
      </c>
      <c r="U1278" s="113">
        <f t="shared" si="238"/>
        <v>0</v>
      </c>
      <c r="V1278" s="113">
        <f t="shared" si="239"/>
        <v>0</v>
      </c>
      <c r="W1278" s="113">
        <f t="shared" si="240"/>
        <v>0</v>
      </c>
      <c r="X1278" s="118">
        <v>2019</v>
      </c>
      <c r="Y1278" s="18" t="s">
        <v>85</v>
      </c>
    </row>
    <row r="1279" ht="15.75" customHeight="1" spans="1:25">
      <c r="A1279" s="234" t="s">
        <v>1646</v>
      </c>
      <c r="B1279" s="208" t="s">
        <v>1647</v>
      </c>
      <c r="C1279" s="207" t="s">
        <v>34</v>
      </c>
      <c r="D1279" s="209" t="s">
        <v>488</v>
      </c>
      <c r="E1279" s="210" t="s">
        <v>30</v>
      </c>
      <c r="F1279" s="235" t="s">
        <v>279</v>
      </c>
      <c r="G1279" s="283">
        <v>43687</v>
      </c>
      <c r="H1279" s="237">
        <v>43729</v>
      </c>
      <c r="P1279" s="246">
        <f t="shared" si="234"/>
        <v>0</v>
      </c>
      <c r="Q1279" s="246">
        <f t="shared" si="235"/>
        <v>0</v>
      </c>
      <c r="R1279" s="210">
        <v>102</v>
      </c>
      <c r="S1279" s="220">
        <f t="shared" si="236"/>
        <v>67</v>
      </c>
      <c r="T1279" s="113">
        <f t="shared" si="237"/>
        <v>0</v>
      </c>
      <c r="U1279" s="113">
        <f t="shared" si="238"/>
        <v>0</v>
      </c>
      <c r="V1279" s="113">
        <f t="shared" si="239"/>
        <v>0</v>
      </c>
      <c r="W1279" s="113">
        <f t="shared" si="240"/>
        <v>0</v>
      </c>
      <c r="X1279" s="118">
        <v>2019</v>
      </c>
      <c r="Y1279" s="18" t="s">
        <v>85</v>
      </c>
    </row>
    <row r="1280" ht="15.75" customHeight="1" spans="1:25">
      <c r="A1280" s="234" t="s">
        <v>1648</v>
      </c>
      <c r="B1280" s="208" t="s">
        <v>1649</v>
      </c>
      <c r="C1280" s="207" t="s">
        <v>34</v>
      </c>
      <c r="D1280" s="209" t="s">
        <v>488</v>
      </c>
      <c r="E1280" s="210" t="s">
        <v>30</v>
      </c>
      <c r="F1280" s="235" t="s">
        <v>279</v>
      </c>
      <c r="G1280" s="283">
        <v>43738</v>
      </c>
      <c r="H1280" s="237">
        <v>43738</v>
      </c>
      <c r="P1280" s="246">
        <f t="shared" si="234"/>
        <v>0</v>
      </c>
      <c r="Q1280" s="246">
        <f t="shared" si="235"/>
        <v>0</v>
      </c>
      <c r="R1280" s="210">
        <v>93</v>
      </c>
      <c r="S1280" s="220">
        <f t="shared" si="236"/>
        <v>58</v>
      </c>
      <c r="T1280" s="113">
        <f t="shared" si="237"/>
        <v>0</v>
      </c>
      <c r="U1280" s="113">
        <f t="shared" si="238"/>
        <v>0</v>
      </c>
      <c r="V1280" s="113">
        <f t="shared" si="239"/>
        <v>0</v>
      </c>
      <c r="W1280" s="113">
        <f t="shared" si="240"/>
        <v>0</v>
      </c>
      <c r="X1280" s="118">
        <v>2019</v>
      </c>
      <c r="Y1280" s="18" t="s">
        <v>85</v>
      </c>
    </row>
    <row r="1281" ht="15.75" customHeight="1" spans="1:25">
      <c r="A1281" s="234" t="s">
        <v>1650</v>
      </c>
      <c r="B1281" s="208" t="s">
        <v>1651</v>
      </c>
      <c r="C1281" s="207" t="s">
        <v>23</v>
      </c>
      <c r="D1281" s="209" t="s">
        <v>64</v>
      </c>
      <c r="F1281" s="235" t="s">
        <v>65</v>
      </c>
      <c r="G1281" s="236">
        <v>43729</v>
      </c>
      <c r="H1281" s="237">
        <v>43729</v>
      </c>
      <c r="L1281" s="244"/>
      <c r="M1281" s="245"/>
      <c r="N1281" s="244"/>
      <c r="P1281" s="246">
        <f t="shared" si="234"/>
        <v>0</v>
      </c>
      <c r="Q1281" s="246">
        <f t="shared" si="235"/>
        <v>0</v>
      </c>
      <c r="R1281" s="210">
        <v>102</v>
      </c>
      <c r="S1281" s="220">
        <f t="shared" si="236"/>
        <v>67</v>
      </c>
      <c r="T1281" s="113">
        <f t="shared" si="237"/>
        <v>0</v>
      </c>
      <c r="U1281" s="113">
        <f t="shared" si="238"/>
        <v>0</v>
      </c>
      <c r="V1281" s="113">
        <f t="shared" si="239"/>
        <v>0</v>
      </c>
      <c r="W1281" s="113">
        <f t="shared" si="240"/>
        <v>0</v>
      </c>
      <c r="X1281" s="118">
        <v>2019</v>
      </c>
      <c r="Y1281" s="18" t="s">
        <v>85</v>
      </c>
    </row>
    <row r="1282" ht="15.75" customHeight="1" spans="1:25">
      <c r="A1282" s="234" t="s">
        <v>1652</v>
      </c>
      <c r="B1282" s="208" t="s">
        <v>1653</v>
      </c>
      <c r="C1282" s="207" t="s">
        <v>34</v>
      </c>
      <c r="D1282" s="209" t="s">
        <v>488</v>
      </c>
      <c r="E1282" s="210" t="s">
        <v>30</v>
      </c>
      <c r="F1282" s="235" t="s">
        <v>279</v>
      </c>
      <c r="G1282" s="283">
        <v>43687</v>
      </c>
      <c r="H1282" s="237">
        <v>43706</v>
      </c>
      <c r="P1282" s="246">
        <f t="shared" si="234"/>
        <v>0</v>
      </c>
      <c r="Q1282" s="246">
        <f t="shared" si="235"/>
        <v>0</v>
      </c>
      <c r="R1282" s="210">
        <v>125</v>
      </c>
      <c r="S1282" s="220">
        <f t="shared" si="236"/>
        <v>90</v>
      </c>
      <c r="T1282" s="113">
        <f t="shared" si="237"/>
        <v>0</v>
      </c>
      <c r="U1282" s="113">
        <f t="shared" si="238"/>
        <v>0</v>
      </c>
      <c r="V1282" s="113">
        <f t="shared" si="239"/>
        <v>0</v>
      </c>
      <c r="W1282" s="113">
        <f t="shared" si="240"/>
        <v>0</v>
      </c>
      <c r="X1282" s="118">
        <v>2019</v>
      </c>
      <c r="Y1282" s="18" t="s">
        <v>85</v>
      </c>
    </row>
    <row r="1283" ht="15.75" customHeight="1" spans="1:25">
      <c r="A1283" s="234" t="s">
        <v>1654</v>
      </c>
      <c r="B1283" s="208" t="s">
        <v>1655</v>
      </c>
      <c r="C1283" s="207" t="s">
        <v>34</v>
      </c>
      <c r="D1283" s="209" t="s">
        <v>488</v>
      </c>
      <c r="E1283" s="210" t="s">
        <v>30</v>
      </c>
      <c r="F1283" s="235" t="s">
        <v>279</v>
      </c>
      <c r="G1283" s="283">
        <v>43694</v>
      </c>
      <c r="H1283" s="237">
        <v>43709</v>
      </c>
      <c r="P1283" s="246">
        <f t="shared" ref="P1283:P1346" si="241">IFERROR(L1283/O1283-1,0)</f>
        <v>0</v>
      </c>
      <c r="Q1283" s="246">
        <f t="shared" ref="Q1283:Q1346" si="242">IFERROR(N1283/O1283-1,0)</f>
        <v>0</v>
      </c>
      <c r="R1283" s="210">
        <v>122</v>
      </c>
      <c r="S1283" s="220">
        <f t="shared" ref="S1283:S1346" si="243">MIN(R1283-35,365-35)</f>
        <v>87</v>
      </c>
      <c r="T1283" s="113">
        <f t="shared" ref="T1283:T1346" si="244">IFERROR(I1283/365,0)</f>
        <v>0</v>
      </c>
      <c r="U1283" s="113">
        <f t="shared" ref="U1283:U1346" si="245">IFERROR(K1283/365,0)</f>
        <v>0</v>
      </c>
      <c r="V1283" s="113">
        <f t="shared" ref="V1283:V1346" si="246">L1283/S1283</f>
        <v>0</v>
      </c>
      <c r="W1283" s="113">
        <f t="shared" ref="W1283:W1346" si="247">N1283/S1283</f>
        <v>0</v>
      </c>
      <c r="X1283" s="118">
        <v>2019</v>
      </c>
      <c r="Y1283" s="18" t="s">
        <v>85</v>
      </c>
    </row>
    <row r="1284" ht="15.75" customHeight="1" spans="1:25">
      <c r="A1284" s="234" t="s">
        <v>1656</v>
      </c>
      <c r="B1284" s="208" t="s">
        <v>1657</v>
      </c>
      <c r="C1284" s="207" t="s">
        <v>33</v>
      </c>
      <c r="D1284" s="209" t="s">
        <v>64</v>
      </c>
      <c r="F1284" s="235" t="s">
        <v>65</v>
      </c>
      <c r="G1284" s="236">
        <v>43708</v>
      </c>
      <c r="H1284" s="237">
        <v>43708</v>
      </c>
      <c r="L1284" s="244"/>
      <c r="M1284" s="245"/>
      <c r="N1284" s="244"/>
      <c r="P1284" s="246">
        <f t="shared" si="241"/>
        <v>0</v>
      </c>
      <c r="Q1284" s="246">
        <f t="shared" si="242"/>
        <v>0</v>
      </c>
      <c r="R1284" s="210">
        <v>123</v>
      </c>
      <c r="S1284" s="220">
        <f t="shared" si="243"/>
        <v>88</v>
      </c>
      <c r="T1284" s="113">
        <f t="shared" si="244"/>
        <v>0</v>
      </c>
      <c r="U1284" s="113">
        <f t="shared" si="245"/>
        <v>0</v>
      </c>
      <c r="V1284" s="113">
        <f t="shared" si="246"/>
        <v>0</v>
      </c>
      <c r="W1284" s="113">
        <f t="shared" si="247"/>
        <v>0</v>
      </c>
      <c r="X1284" s="118">
        <v>2019</v>
      </c>
      <c r="Y1284" s="18" t="s">
        <v>85</v>
      </c>
    </row>
    <row r="1285" ht="15.75" customHeight="1" spans="1:25">
      <c r="A1285" s="234" t="s">
        <v>1658</v>
      </c>
      <c r="B1285" s="208" t="s">
        <v>1659</v>
      </c>
      <c r="C1285" s="207" t="s">
        <v>19</v>
      </c>
      <c r="D1285" s="209" t="s">
        <v>64</v>
      </c>
      <c r="F1285" s="235" t="s">
        <v>65</v>
      </c>
      <c r="G1285" s="236">
        <v>43694</v>
      </c>
      <c r="H1285" s="237">
        <v>43694</v>
      </c>
      <c r="L1285" s="244"/>
      <c r="M1285" s="245"/>
      <c r="N1285" s="244"/>
      <c r="P1285" s="246">
        <f t="shared" si="241"/>
        <v>0</v>
      </c>
      <c r="Q1285" s="246">
        <f t="shared" si="242"/>
        <v>0</v>
      </c>
      <c r="R1285" s="210">
        <v>137</v>
      </c>
      <c r="S1285" s="220">
        <f t="shared" si="243"/>
        <v>102</v>
      </c>
      <c r="T1285" s="113">
        <f t="shared" si="244"/>
        <v>0</v>
      </c>
      <c r="U1285" s="113">
        <f t="shared" si="245"/>
        <v>0</v>
      </c>
      <c r="V1285" s="113">
        <f t="shared" si="246"/>
        <v>0</v>
      </c>
      <c r="W1285" s="113">
        <f t="shared" si="247"/>
        <v>0</v>
      </c>
      <c r="X1285" s="118">
        <v>2019</v>
      </c>
      <c r="Y1285" s="18" t="s">
        <v>85</v>
      </c>
    </row>
    <row r="1286" ht="15.75" customHeight="1" spans="1:25">
      <c r="A1286" s="234" t="s">
        <v>1660</v>
      </c>
      <c r="B1286" s="208" t="s">
        <v>1661</v>
      </c>
      <c r="C1286" s="207" t="s">
        <v>19</v>
      </c>
      <c r="D1286" s="209" t="s">
        <v>64</v>
      </c>
      <c r="F1286" s="235" t="s">
        <v>65</v>
      </c>
      <c r="G1286" s="236">
        <v>43728</v>
      </c>
      <c r="H1286" s="237">
        <v>43728</v>
      </c>
      <c r="L1286" s="244"/>
      <c r="M1286" s="245"/>
      <c r="N1286" s="244"/>
      <c r="P1286" s="246">
        <f t="shared" si="241"/>
        <v>0</v>
      </c>
      <c r="Q1286" s="246">
        <f t="shared" si="242"/>
        <v>0</v>
      </c>
      <c r="R1286" s="210">
        <v>103</v>
      </c>
      <c r="S1286" s="220">
        <f t="shared" si="243"/>
        <v>68</v>
      </c>
      <c r="T1286" s="113">
        <f t="shared" si="244"/>
        <v>0</v>
      </c>
      <c r="U1286" s="113">
        <f t="shared" si="245"/>
        <v>0</v>
      </c>
      <c r="V1286" s="113">
        <f t="shared" si="246"/>
        <v>0</v>
      </c>
      <c r="W1286" s="113">
        <f t="shared" si="247"/>
        <v>0</v>
      </c>
      <c r="X1286" s="118">
        <v>2019</v>
      </c>
      <c r="Y1286" s="18" t="s">
        <v>85</v>
      </c>
    </row>
    <row r="1287" ht="15.75" customHeight="1" spans="1:25">
      <c r="A1287" s="234" t="s">
        <v>1662</v>
      </c>
      <c r="B1287" s="208" t="s">
        <v>1663</v>
      </c>
      <c r="C1287" s="207" t="s">
        <v>34</v>
      </c>
      <c r="D1287" s="209" t="s">
        <v>488</v>
      </c>
      <c r="E1287" s="210" t="s">
        <v>30</v>
      </c>
      <c r="F1287" s="235" t="s">
        <v>279</v>
      </c>
      <c r="G1287" s="283">
        <v>43673</v>
      </c>
      <c r="H1287" s="237">
        <v>43706</v>
      </c>
      <c r="P1287" s="246">
        <f t="shared" si="241"/>
        <v>0</v>
      </c>
      <c r="Q1287" s="246">
        <f t="shared" si="242"/>
        <v>0</v>
      </c>
      <c r="R1287" s="210">
        <v>125</v>
      </c>
      <c r="S1287" s="220">
        <f t="shared" si="243"/>
        <v>90</v>
      </c>
      <c r="T1287" s="113">
        <f t="shared" si="244"/>
        <v>0</v>
      </c>
      <c r="U1287" s="113">
        <f t="shared" si="245"/>
        <v>0</v>
      </c>
      <c r="V1287" s="113">
        <f t="shared" si="246"/>
        <v>0</v>
      </c>
      <c r="W1287" s="113">
        <f t="shared" si="247"/>
        <v>0</v>
      </c>
      <c r="X1287" s="118">
        <v>2019</v>
      </c>
      <c r="Y1287" s="18" t="s">
        <v>85</v>
      </c>
    </row>
    <row r="1288" ht="15.75" customHeight="1" spans="1:25">
      <c r="A1288" s="234" t="s">
        <v>1664</v>
      </c>
      <c r="B1288" s="208" t="s">
        <v>1665</v>
      </c>
      <c r="C1288" s="207" t="s">
        <v>23</v>
      </c>
      <c r="D1288" s="209" t="s">
        <v>64</v>
      </c>
      <c r="F1288" s="235" t="s">
        <v>65</v>
      </c>
      <c r="G1288" s="236">
        <v>43696</v>
      </c>
      <c r="H1288" s="237">
        <v>43696</v>
      </c>
      <c r="L1288" s="244"/>
      <c r="M1288" s="245"/>
      <c r="N1288" s="244"/>
      <c r="P1288" s="246">
        <f t="shared" si="241"/>
        <v>0</v>
      </c>
      <c r="Q1288" s="246">
        <f t="shared" si="242"/>
        <v>0</v>
      </c>
      <c r="R1288" s="210">
        <v>135</v>
      </c>
      <c r="S1288" s="220">
        <f t="shared" si="243"/>
        <v>100</v>
      </c>
      <c r="T1288" s="113">
        <f t="shared" si="244"/>
        <v>0</v>
      </c>
      <c r="U1288" s="113">
        <f t="shared" si="245"/>
        <v>0</v>
      </c>
      <c r="V1288" s="113">
        <f t="shared" si="246"/>
        <v>0</v>
      </c>
      <c r="W1288" s="113">
        <f t="shared" si="247"/>
        <v>0</v>
      </c>
      <c r="X1288" s="118">
        <v>2019</v>
      </c>
      <c r="Y1288" s="18" t="s">
        <v>85</v>
      </c>
    </row>
    <row r="1289" ht="15.75" customHeight="1" spans="1:25">
      <c r="A1289" s="234" t="s">
        <v>1666</v>
      </c>
      <c r="B1289" s="208" t="s">
        <v>1667</v>
      </c>
      <c r="C1289" s="207" t="s">
        <v>27</v>
      </c>
      <c r="D1289" s="209" t="s">
        <v>64</v>
      </c>
      <c r="F1289" s="235" t="s">
        <v>65</v>
      </c>
      <c r="G1289" s="236">
        <v>43708</v>
      </c>
      <c r="H1289" s="237">
        <v>43708</v>
      </c>
      <c r="L1289" s="244"/>
      <c r="M1289" s="245"/>
      <c r="N1289" s="244"/>
      <c r="P1289" s="246">
        <f t="shared" si="241"/>
        <v>0</v>
      </c>
      <c r="Q1289" s="246">
        <f t="shared" si="242"/>
        <v>0</v>
      </c>
      <c r="R1289" s="210">
        <v>123</v>
      </c>
      <c r="S1289" s="220">
        <f t="shared" si="243"/>
        <v>88</v>
      </c>
      <c r="T1289" s="113">
        <f t="shared" si="244"/>
        <v>0</v>
      </c>
      <c r="U1289" s="113">
        <f t="shared" si="245"/>
        <v>0</v>
      </c>
      <c r="V1289" s="113">
        <f t="shared" si="246"/>
        <v>0</v>
      </c>
      <c r="W1289" s="113">
        <f t="shared" si="247"/>
        <v>0</v>
      </c>
      <c r="X1289" s="118">
        <v>2019</v>
      </c>
      <c r="Y1289" s="18" t="s">
        <v>85</v>
      </c>
    </row>
    <row r="1290" ht="15.75" customHeight="1" spans="1:25">
      <c r="A1290" s="234" t="s">
        <v>1668</v>
      </c>
      <c r="B1290" s="208" t="s">
        <v>1669</v>
      </c>
      <c r="C1290" s="207" t="s">
        <v>17</v>
      </c>
      <c r="D1290" s="209" t="s">
        <v>64</v>
      </c>
      <c r="F1290" s="235" t="s">
        <v>65</v>
      </c>
      <c r="G1290" s="236">
        <v>43708</v>
      </c>
      <c r="H1290" s="237">
        <v>43708</v>
      </c>
      <c r="L1290" s="244"/>
      <c r="M1290" s="245"/>
      <c r="N1290" s="244"/>
      <c r="P1290" s="246">
        <f t="shared" si="241"/>
        <v>0</v>
      </c>
      <c r="Q1290" s="246">
        <f t="shared" si="242"/>
        <v>0</v>
      </c>
      <c r="R1290" s="210">
        <v>123</v>
      </c>
      <c r="S1290" s="220">
        <f t="shared" si="243"/>
        <v>88</v>
      </c>
      <c r="T1290" s="113">
        <f t="shared" si="244"/>
        <v>0</v>
      </c>
      <c r="U1290" s="113">
        <f t="shared" si="245"/>
        <v>0</v>
      </c>
      <c r="V1290" s="113">
        <f t="shared" si="246"/>
        <v>0</v>
      </c>
      <c r="W1290" s="113">
        <f t="shared" si="247"/>
        <v>0</v>
      </c>
      <c r="X1290" s="118">
        <v>2019</v>
      </c>
      <c r="Y1290" s="18" t="s">
        <v>85</v>
      </c>
    </row>
    <row r="1291" ht="15.75" customHeight="1" spans="1:25">
      <c r="A1291" s="234" t="s">
        <v>1670</v>
      </c>
      <c r="B1291" s="208" t="s">
        <v>1671</v>
      </c>
      <c r="C1291" s="207" t="s">
        <v>23</v>
      </c>
      <c r="D1291" s="209" t="s">
        <v>64</v>
      </c>
      <c r="F1291" s="235" t="s">
        <v>65</v>
      </c>
      <c r="G1291" s="236">
        <v>43736</v>
      </c>
      <c r="H1291" s="237">
        <v>43736</v>
      </c>
      <c r="L1291" s="244"/>
      <c r="M1291" s="245"/>
      <c r="N1291" s="244"/>
      <c r="P1291" s="246">
        <f t="shared" si="241"/>
        <v>0</v>
      </c>
      <c r="Q1291" s="246">
        <f t="shared" si="242"/>
        <v>0</v>
      </c>
      <c r="R1291" s="210">
        <v>95</v>
      </c>
      <c r="S1291" s="220">
        <f t="shared" si="243"/>
        <v>60</v>
      </c>
      <c r="T1291" s="113">
        <f t="shared" si="244"/>
        <v>0</v>
      </c>
      <c r="U1291" s="113">
        <f t="shared" si="245"/>
        <v>0</v>
      </c>
      <c r="V1291" s="113">
        <f t="shared" si="246"/>
        <v>0</v>
      </c>
      <c r="W1291" s="113">
        <f t="shared" si="247"/>
        <v>0</v>
      </c>
      <c r="X1291" s="118">
        <v>2019</v>
      </c>
      <c r="Y1291" s="18" t="s">
        <v>85</v>
      </c>
    </row>
    <row r="1292" ht="15.75" customHeight="1" spans="1:25">
      <c r="A1292" s="234" t="s">
        <v>1672</v>
      </c>
      <c r="B1292" s="208" t="s">
        <v>1673</v>
      </c>
      <c r="C1292" s="207" t="s">
        <v>29</v>
      </c>
      <c r="D1292" s="209" t="s">
        <v>64</v>
      </c>
      <c r="F1292" s="235" t="s">
        <v>65</v>
      </c>
      <c r="G1292" s="236">
        <v>43701</v>
      </c>
      <c r="H1292" s="237">
        <v>43701</v>
      </c>
      <c r="L1292" s="244"/>
      <c r="M1292" s="245"/>
      <c r="N1292" s="244"/>
      <c r="P1292" s="246">
        <f t="shared" si="241"/>
        <v>0</v>
      </c>
      <c r="Q1292" s="246">
        <f t="shared" si="242"/>
        <v>0</v>
      </c>
      <c r="R1292" s="210">
        <v>130</v>
      </c>
      <c r="S1292" s="220">
        <f t="shared" si="243"/>
        <v>95</v>
      </c>
      <c r="T1292" s="113">
        <f t="shared" si="244"/>
        <v>0</v>
      </c>
      <c r="U1292" s="113">
        <f t="shared" si="245"/>
        <v>0</v>
      </c>
      <c r="V1292" s="113">
        <f t="shared" si="246"/>
        <v>0</v>
      </c>
      <c r="W1292" s="113">
        <f t="shared" si="247"/>
        <v>0</v>
      </c>
      <c r="X1292" s="118">
        <v>2019</v>
      </c>
      <c r="Y1292" s="18" t="s">
        <v>85</v>
      </c>
    </row>
    <row r="1293" ht="15.75" customHeight="1" spans="1:25">
      <c r="A1293" s="234" t="s">
        <v>1674</v>
      </c>
      <c r="B1293" s="208" t="s">
        <v>1675</v>
      </c>
      <c r="C1293" s="207" t="s">
        <v>23</v>
      </c>
      <c r="D1293" s="209" t="s">
        <v>64</v>
      </c>
      <c r="F1293" s="235" t="s">
        <v>65</v>
      </c>
      <c r="G1293" s="236">
        <v>43726</v>
      </c>
      <c r="H1293" s="237">
        <v>43726</v>
      </c>
      <c r="L1293" s="244"/>
      <c r="M1293" s="245"/>
      <c r="N1293" s="244"/>
      <c r="P1293" s="246">
        <f t="shared" si="241"/>
        <v>0</v>
      </c>
      <c r="Q1293" s="246">
        <f t="shared" si="242"/>
        <v>0</v>
      </c>
      <c r="R1293" s="210">
        <v>105</v>
      </c>
      <c r="S1293" s="220">
        <f t="shared" si="243"/>
        <v>70</v>
      </c>
      <c r="T1293" s="113">
        <f t="shared" si="244"/>
        <v>0</v>
      </c>
      <c r="U1293" s="113">
        <f t="shared" si="245"/>
        <v>0</v>
      </c>
      <c r="V1293" s="113">
        <f t="shared" si="246"/>
        <v>0</v>
      </c>
      <c r="W1293" s="113">
        <f t="shared" si="247"/>
        <v>0</v>
      </c>
      <c r="X1293" s="118">
        <v>2019</v>
      </c>
      <c r="Y1293" s="18" t="s">
        <v>85</v>
      </c>
    </row>
    <row r="1294" ht="15.75" customHeight="1" spans="1:25">
      <c r="A1294" s="234" t="s">
        <v>1676</v>
      </c>
      <c r="B1294" s="208" t="s">
        <v>1677</v>
      </c>
      <c r="C1294" s="207" t="s">
        <v>27</v>
      </c>
      <c r="D1294" s="209" t="s">
        <v>64</v>
      </c>
      <c r="F1294" s="235" t="s">
        <v>65</v>
      </c>
      <c r="G1294" s="236">
        <v>43708</v>
      </c>
      <c r="H1294" s="237">
        <v>43708</v>
      </c>
      <c r="L1294" s="244"/>
      <c r="M1294" s="245"/>
      <c r="N1294" s="244"/>
      <c r="P1294" s="246">
        <f t="shared" si="241"/>
        <v>0</v>
      </c>
      <c r="Q1294" s="246">
        <f t="shared" si="242"/>
        <v>0</v>
      </c>
      <c r="R1294" s="210">
        <v>123</v>
      </c>
      <c r="S1294" s="220">
        <f t="shared" si="243"/>
        <v>88</v>
      </c>
      <c r="T1294" s="113">
        <f t="shared" si="244"/>
        <v>0</v>
      </c>
      <c r="U1294" s="113">
        <f t="shared" si="245"/>
        <v>0</v>
      </c>
      <c r="V1294" s="113">
        <f t="shared" si="246"/>
        <v>0</v>
      </c>
      <c r="W1294" s="113">
        <f t="shared" si="247"/>
        <v>0</v>
      </c>
      <c r="X1294" s="118">
        <v>2019</v>
      </c>
      <c r="Y1294" s="18" t="s">
        <v>85</v>
      </c>
    </row>
    <row r="1295" ht="15.75" customHeight="1" spans="1:25">
      <c r="A1295" s="234" t="s">
        <v>1678</v>
      </c>
      <c r="B1295" s="208" t="s">
        <v>1679</v>
      </c>
      <c r="C1295" s="207" t="s">
        <v>29</v>
      </c>
      <c r="D1295" s="209" t="s">
        <v>64</v>
      </c>
      <c r="F1295" s="235" t="s">
        <v>65</v>
      </c>
      <c r="G1295" s="236">
        <v>43678</v>
      </c>
      <c r="H1295" s="237">
        <v>43678</v>
      </c>
      <c r="L1295" s="244"/>
      <c r="M1295" s="245"/>
      <c r="N1295" s="244"/>
      <c r="P1295" s="246">
        <f t="shared" si="241"/>
        <v>0</v>
      </c>
      <c r="Q1295" s="246">
        <f t="shared" si="242"/>
        <v>0</v>
      </c>
      <c r="R1295" s="210">
        <v>153</v>
      </c>
      <c r="S1295" s="220">
        <f t="shared" si="243"/>
        <v>118</v>
      </c>
      <c r="T1295" s="113">
        <f t="shared" si="244"/>
        <v>0</v>
      </c>
      <c r="U1295" s="113">
        <f t="shared" si="245"/>
        <v>0</v>
      </c>
      <c r="V1295" s="113">
        <f t="shared" si="246"/>
        <v>0</v>
      </c>
      <c r="W1295" s="113">
        <f t="shared" si="247"/>
        <v>0</v>
      </c>
      <c r="X1295" s="118">
        <v>2019</v>
      </c>
      <c r="Y1295" s="18" t="s">
        <v>85</v>
      </c>
    </row>
    <row r="1296" ht="15.75" customHeight="1" spans="1:25">
      <c r="A1296" s="234" t="s">
        <v>1680</v>
      </c>
      <c r="B1296" s="208" t="s">
        <v>1681</v>
      </c>
      <c r="C1296" s="207" t="s">
        <v>21</v>
      </c>
      <c r="D1296" s="209" t="s">
        <v>64</v>
      </c>
      <c r="F1296" s="235" t="s">
        <v>65</v>
      </c>
      <c r="G1296" s="236">
        <v>43716</v>
      </c>
      <c r="H1296" s="237">
        <v>43716</v>
      </c>
      <c r="L1296" s="244"/>
      <c r="M1296" s="245"/>
      <c r="N1296" s="244"/>
      <c r="P1296" s="246">
        <f t="shared" si="241"/>
        <v>0</v>
      </c>
      <c r="Q1296" s="246">
        <f t="shared" si="242"/>
        <v>0</v>
      </c>
      <c r="R1296" s="210">
        <v>115</v>
      </c>
      <c r="S1296" s="220">
        <f t="shared" si="243"/>
        <v>80</v>
      </c>
      <c r="T1296" s="113">
        <f t="shared" si="244"/>
        <v>0</v>
      </c>
      <c r="U1296" s="113">
        <f t="shared" si="245"/>
        <v>0</v>
      </c>
      <c r="V1296" s="113">
        <f t="shared" si="246"/>
        <v>0</v>
      </c>
      <c r="W1296" s="113">
        <f t="shared" si="247"/>
        <v>0</v>
      </c>
      <c r="X1296" s="118">
        <v>2019</v>
      </c>
      <c r="Y1296" s="18" t="s">
        <v>85</v>
      </c>
    </row>
    <row r="1297" ht="15.75" customHeight="1" spans="1:25">
      <c r="A1297" s="234" t="s">
        <v>1682</v>
      </c>
      <c r="B1297" s="208" t="s">
        <v>1683</v>
      </c>
      <c r="C1297" s="207" t="s">
        <v>34</v>
      </c>
      <c r="D1297" s="209" t="s">
        <v>488</v>
      </c>
      <c r="E1297" s="210" t="s">
        <v>30</v>
      </c>
      <c r="F1297" s="235" t="s">
        <v>288</v>
      </c>
      <c r="G1297" s="283">
        <v>43701</v>
      </c>
      <c r="H1297" s="237">
        <v>43733</v>
      </c>
      <c r="P1297" s="246">
        <f t="shared" si="241"/>
        <v>0</v>
      </c>
      <c r="Q1297" s="246">
        <f t="shared" si="242"/>
        <v>0</v>
      </c>
      <c r="R1297" s="210">
        <v>98</v>
      </c>
      <c r="S1297" s="220">
        <f t="shared" si="243"/>
        <v>63</v>
      </c>
      <c r="T1297" s="113">
        <f t="shared" si="244"/>
        <v>0</v>
      </c>
      <c r="U1297" s="113">
        <f t="shared" si="245"/>
        <v>0</v>
      </c>
      <c r="V1297" s="113">
        <f t="shared" si="246"/>
        <v>0</v>
      </c>
      <c r="W1297" s="113">
        <f t="shared" si="247"/>
        <v>0</v>
      </c>
      <c r="X1297" s="118">
        <v>2019</v>
      </c>
      <c r="Y1297" s="18" t="s">
        <v>85</v>
      </c>
    </row>
    <row r="1298" ht="15.75" customHeight="1" spans="1:25">
      <c r="A1298" s="234" t="s">
        <v>1684</v>
      </c>
      <c r="B1298" s="208" t="s">
        <v>1685</v>
      </c>
      <c r="C1298" s="207" t="s">
        <v>34</v>
      </c>
      <c r="D1298" s="209" t="s">
        <v>488</v>
      </c>
      <c r="E1298" s="210" t="s">
        <v>30</v>
      </c>
      <c r="F1298" s="235" t="s">
        <v>288</v>
      </c>
      <c r="G1298" s="283">
        <v>43666</v>
      </c>
      <c r="H1298" s="237">
        <v>43713</v>
      </c>
      <c r="P1298" s="246">
        <f t="shared" si="241"/>
        <v>0</v>
      </c>
      <c r="Q1298" s="246">
        <f t="shared" si="242"/>
        <v>0</v>
      </c>
      <c r="R1298" s="210">
        <v>118</v>
      </c>
      <c r="S1298" s="220">
        <f t="shared" si="243"/>
        <v>83</v>
      </c>
      <c r="T1298" s="113">
        <f t="shared" si="244"/>
        <v>0</v>
      </c>
      <c r="U1298" s="113">
        <f t="shared" si="245"/>
        <v>0</v>
      </c>
      <c r="V1298" s="113">
        <f t="shared" si="246"/>
        <v>0</v>
      </c>
      <c r="W1298" s="113">
        <f t="shared" si="247"/>
        <v>0</v>
      </c>
      <c r="X1298" s="118">
        <v>2019</v>
      </c>
      <c r="Y1298" s="18" t="s">
        <v>85</v>
      </c>
    </row>
    <row r="1299" ht="15.75" customHeight="1" spans="1:25">
      <c r="A1299" s="234" t="s">
        <v>1686</v>
      </c>
      <c r="B1299" s="208" t="s">
        <v>1687</v>
      </c>
      <c r="C1299" s="207" t="s">
        <v>34</v>
      </c>
      <c r="D1299" s="209" t="s">
        <v>488</v>
      </c>
      <c r="E1299" s="210" t="s">
        <v>30</v>
      </c>
      <c r="F1299" s="235" t="s">
        <v>279</v>
      </c>
      <c r="G1299" s="283">
        <v>43735</v>
      </c>
      <c r="H1299" s="237">
        <v>43735</v>
      </c>
      <c r="P1299" s="246">
        <f t="shared" si="241"/>
        <v>0</v>
      </c>
      <c r="Q1299" s="246">
        <f t="shared" si="242"/>
        <v>0</v>
      </c>
      <c r="R1299" s="210">
        <v>96</v>
      </c>
      <c r="S1299" s="220">
        <f t="shared" si="243"/>
        <v>61</v>
      </c>
      <c r="T1299" s="113">
        <f t="shared" si="244"/>
        <v>0</v>
      </c>
      <c r="U1299" s="113">
        <f t="shared" si="245"/>
        <v>0</v>
      </c>
      <c r="V1299" s="113">
        <f t="shared" si="246"/>
        <v>0</v>
      </c>
      <c r="W1299" s="113">
        <f t="shared" si="247"/>
        <v>0</v>
      </c>
      <c r="X1299" s="118">
        <v>2019</v>
      </c>
      <c r="Y1299" s="18" t="s">
        <v>85</v>
      </c>
    </row>
    <row r="1300" ht="15.75" customHeight="1" spans="1:25">
      <c r="A1300" s="234" t="s">
        <v>1688</v>
      </c>
      <c r="B1300" s="208" t="s">
        <v>1689</v>
      </c>
      <c r="C1300" s="207" t="s">
        <v>19</v>
      </c>
      <c r="D1300" s="209" t="s">
        <v>64</v>
      </c>
      <c r="F1300" s="235" t="s">
        <v>65</v>
      </c>
      <c r="G1300" s="236">
        <v>43708</v>
      </c>
      <c r="H1300" s="237">
        <v>43708</v>
      </c>
      <c r="L1300" s="244"/>
      <c r="M1300" s="245"/>
      <c r="N1300" s="244"/>
      <c r="P1300" s="246">
        <f t="shared" si="241"/>
        <v>0</v>
      </c>
      <c r="Q1300" s="246">
        <f t="shared" si="242"/>
        <v>0</v>
      </c>
      <c r="R1300" s="210">
        <v>123</v>
      </c>
      <c r="S1300" s="220">
        <f t="shared" si="243"/>
        <v>88</v>
      </c>
      <c r="T1300" s="113">
        <f t="shared" si="244"/>
        <v>0</v>
      </c>
      <c r="U1300" s="113">
        <f t="shared" si="245"/>
        <v>0</v>
      </c>
      <c r="V1300" s="113">
        <f t="shared" si="246"/>
        <v>0</v>
      </c>
      <c r="W1300" s="113">
        <f t="shared" si="247"/>
        <v>0</v>
      </c>
      <c r="X1300" s="118">
        <v>2019</v>
      </c>
      <c r="Y1300" s="18" t="s">
        <v>85</v>
      </c>
    </row>
    <row r="1301" ht="15.75" customHeight="1" spans="1:25">
      <c r="A1301" s="234" t="s">
        <v>1690</v>
      </c>
      <c r="B1301" s="208" t="s">
        <v>1691</v>
      </c>
      <c r="C1301" s="207" t="s">
        <v>34</v>
      </c>
      <c r="D1301" s="209" t="s">
        <v>488</v>
      </c>
      <c r="E1301" s="210" t="s">
        <v>30</v>
      </c>
      <c r="F1301" s="235" t="s">
        <v>279</v>
      </c>
      <c r="G1301" s="283">
        <v>43582</v>
      </c>
      <c r="H1301" s="237">
        <v>43706</v>
      </c>
      <c r="P1301" s="246">
        <f t="shared" si="241"/>
        <v>0</v>
      </c>
      <c r="Q1301" s="246">
        <f t="shared" si="242"/>
        <v>0</v>
      </c>
      <c r="R1301" s="210">
        <v>125</v>
      </c>
      <c r="S1301" s="220">
        <f t="shared" si="243"/>
        <v>90</v>
      </c>
      <c r="T1301" s="113">
        <f t="shared" si="244"/>
        <v>0</v>
      </c>
      <c r="U1301" s="113">
        <f t="shared" si="245"/>
        <v>0</v>
      </c>
      <c r="V1301" s="113">
        <f t="shared" si="246"/>
        <v>0</v>
      </c>
      <c r="W1301" s="113">
        <f t="shared" si="247"/>
        <v>0</v>
      </c>
      <c r="X1301" s="118">
        <v>2019</v>
      </c>
      <c r="Y1301" s="18" t="s">
        <v>85</v>
      </c>
    </row>
    <row r="1302" ht="15.75" customHeight="1" spans="1:25">
      <c r="A1302" s="234" t="s">
        <v>1692</v>
      </c>
      <c r="B1302" s="208" t="s">
        <v>1693</v>
      </c>
      <c r="C1302" s="207" t="s">
        <v>34</v>
      </c>
      <c r="D1302" s="209" t="s">
        <v>488</v>
      </c>
      <c r="E1302" s="210" t="s">
        <v>30</v>
      </c>
      <c r="F1302" s="235" t="s">
        <v>279</v>
      </c>
      <c r="G1302" s="283">
        <v>43554</v>
      </c>
      <c r="H1302" s="237">
        <v>43706</v>
      </c>
      <c r="P1302" s="246">
        <f t="shared" si="241"/>
        <v>0</v>
      </c>
      <c r="Q1302" s="246">
        <f t="shared" si="242"/>
        <v>0</v>
      </c>
      <c r="R1302" s="210">
        <v>125</v>
      </c>
      <c r="S1302" s="220">
        <f t="shared" si="243"/>
        <v>90</v>
      </c>
      <c r="T1302" s="113">
        <f t="shared" si="244"/>
        <v>0</v>
      </c>
      <c r="U1302" s="113">
        <f t="shared" si="245"/>
        <v>0</v>
      </c>
      <c r="V1302" s="113">
        <f t="shared" si="246"/>
        <v>0</v>
      </c>
      <c r="W1302" s="113">
        <f t="shared" si="247"/>
        <v>0</v>
      </c>
      <c r="X1302" s="118">
        <v>2019</v>
      </c>
      <c r="Y1302" s="18" t="s">
        <v>85</v>
      </c>
    </row>
    <row r="1303" ht="15.75" customHeight="1" spans="1:25">
      <c r="A1303" s="234" t="s">
        <v>1694</v>
      </c>
      <c r="B1303" s="208" t="s">
        <v>1695</v>
      </c>
      <c r="C1303" s="207" t="s">
        <v>34</v>
      </c>
      <c r="D1303" s="209" t="s">
        <v>488</v>
      </c>
      <c r="E1303" s="210" t="s">
        <v>30</v>
      </c>
      <c r="F1303" s="235" t="s">
        <v>279</v>
      </c>
      <c r="G1303" s="283">
        <v>43568</v>
      </c>
      <c r="H1303" s="237">
        <v>43706</v>
      </c>
      <c r="P1303" s="246">
        <f t="shared" si="241"/>
        <v>0</v>
      </c>
      <c r="Q1303" s="246">
        <f t="shared" si="242"/>
        <v>0</v>
      </c>
      <c r="R1303" s="210">
        <v>125</v>
      </c>
      <c r="S1303" s="220">
        <f t="shared" si="243"/>
        <v>90</v>
      </c>
      <c r="T1303" s="113">
        <f t="shared" si="244"/>
        <v>0</v>
      </c>
      <c r="U1303" s="113">
        <f t="shared" si="245"/>
        <v>0</v>
      </c>
      <c r="V1303" s="113">
        <f t="shared" si="246"/>
        <v>0</v>
      </c>
      <c r="W1303" s="113">
        <f t="shared" si="247"/>
        <v>0</v>
      </c>
      <c r="X1303" s="118">
        <v>2019</v>
      </c>
      <c r="Y1303" s="18" t="s">
        <v>85</v>
      </c>
    </row>
    <row r="1304" ht="15.75" customHeight="1" spans="1:25">
      <c r="A1304" s="234" t="s">
        <v>1696</v>
      </c>
      <c r="B1304" s="208" t="s">
        <v>1697</v>
      </c>
      <c r="C1304" s="207" t="s">
        <v>34</v>
      </c>
      <c r="D1304" s="209" t="s">
        <v>488</v>
      </c>
      <c r="E1304" s="210" t="s">
        <v>30</v>
      </c>
      <c r="F1304" s="235" t="s">
        <v>279</v>
      </c>
      <c r="G1304" s="283">
        <v>43617</v>
      </c>
      <c r="H1304" s="237">
        <v>43706</v>
      </c>
      <c r="P1304" s="246">
        <f t="shared" si="241"/>
        <v>0</v>
      </c>
      <c r="Q1304" s="246">
        <f t="shared" si="242"/>
        <v>0</v>
      </c>
      <c r="R1304" s="210">
        <v>125</v>
      </c>
      <c r="S1304" s="220">
        <f t="shared" si="243"/>
        <v>90</v>
      </c>
      <c r="T1304" s="113">
        <f t="shared" si="244"/>
        <v>0</v>
      </c>
      <c r="U1304" s="113">
        <f t="shared" si="245"/>
        <v>0</v>
      </c>
      <c r="V1304" s="113">
        <f t="shared" si="246"/>
        <v>0</v>
      </c>
      <c r="W1304" s="113">
        <f t="shared" si="247"/>
        <v>0</v>
      </c>
      <c r="X1304" s="118">
        <v>2019</v>
      </c>
      <c r="Y1304" s="18" t="s">
        <v>85</v>
      </c>
    </row>
    <row r="1305" ht="15.75" customHeight="1" spans="1:25">
      <c r="A1305" s="234" t="s">
        <v>1698</v>
      </c>
      <c r="B1305" s="208" t="s">
        <v>1699</v>
      </c>
      <c r="C1305" s="207" t="s">
        <v>34</v>
      </c>
      <c r="D1305" s="209" t="s">
        <v>488</v>
      </c>
      <c r="E1305" s="210" t="s">
        <v>30</v>
      </c>
      <c r="F1305" s="235" t="s">
        <v>279</v>
      </c>
      <c r="G1305" s="283">
        <v>43547</v>
      </c>
      <c r="H1305" s="237">
        <v>43706</v>
      </c>
      <c r="P1305" s="246">
        <f t="shared" si="241"/>
        <v>0</v>
      </c>
      <c r="Q1305" s="246">
        <f t="shared" si="242"/>
        <v>0</v>
      </c>
      <c r="R1305" s="210">
        <v>125</v>
      </c>
      <c r="S1305" s="220">
        <f t="shared" si="243"/>
        <v>90</v>
      </c>
      <c r="T1305" s="113">
        <f t="shared" si="244"/>
        <v>0</v>
      </c>
      <c r="U1305" s="113">
        <f t="shared" si="245"/>
        <v>0</v>
      </c>
      <c r="V1305" s="113">
        <f t="shared" si="246"/>
        <v>0</v>
      </c>
      <c r="W1305" s="113">
        <f t="shared" si="247"/>
        <v>0</v>
      </c>
      <c r="X1305" s="118">
        <v>2019</v>
      </c>
      <c r="Y1305" s="18" t="s">
        <v>85</v>
      </c>
    </row>
    <row r="1306" ht="15.75" customHeight="1" spans="1:25">
      <c r="A1306" s="234" t="s">
        <v>1700</v>
      </c>
      <c r="B1306" s="208" t="s">
        <v>1701</v>
      </c>
      <c r="C1306" s="207" t="s">
        <v>34</v>
      </c>
      <c r="D1306" s="209" t="s">
        <v>488</v>
      </c>
      <c r="E1306" s="210" t="s">
        <v>30</v>
      </c>
      <c r="F1306" s="235" t="s">
        <v>279</v>
      </c>
      <c r="G1306" s="283">
        <v>43554</v>
      </c>
      <c r="H1306" s="237">
        <v>43706</v>
      </c>
      <c r="P1306" s="246">
        <f t="shared" si="241"/>
        <v>0</v>
      </c>
      <c r="Q1306" s="246">
        <f t="shared" si="242"/>
        <v>0</v>
      </c>
      <c r="R1306" s="210">
        <v>125</v>
      </c>
      <c r="S1306" s="220">
        <f t="shared" si="243"/>
        <v>90</v>
      </c>
      <c r="T1306" s="113">
        <f t="shared" si="244"/>
        <v>0</v>
      </c>
      <c r="U1306" s="113">
        <f t="shared" si="245"/>
        <v>0</v>
      </c>
      <c r="V1306" s="113">
        <f t="shared" si="246"/>
        <v>0</v>
      </c>
      <c r="W1306" s="113">
        <f t="shared" si="247"/>
        <v>0</v>
      </c>
      <c r="X1306" s="118">
        <v>2019</v>
      </c>
      <c r="Y1306" s="18" t="s">
        <v>85</v>
      </c>
    </row>
    <row r="1307" ht="15.75" customHeight="1" spans="1:25">
      <c r="A1307" s="234" t="s">
        <v>1702</v>
      </c>
      <c r="B1307" s="208" t="s">
        <v>1703</v>
      </c>
      <c r="C1307" s="207" t="s">
        <v>19</v>
      </c>
      <c r="D1307" s="209" t="s">
        <v>64</v>
      </c>
      <c r="F1307" s="235" t="s">
        <v>65</v>
      </c>
      <c r="G1307" s="236">
        <v>43708</v>
      </c>
      <c r="H1307" s="237">
        <v>43708</v>
      </c>
      <c r="L1307" s="244"/>
      <c r="M1307" s="245"/>
      <c r="N1307" s="244"/>
      <c r="P1307" s="246">
        <f t="shared" si="241"/>
        <v>0</v>
      </c>
      <c r="Q1307" s="246">
        <f t="shared" si="242"/>
        <v>0</v>
      </c>
      <c r="R1307" s="210">
        <v>123</v>
      </c>
      <c r="S1307" s="220">
        <f t="shared" si="243"/>
        <v>88</v>
      </c>
      <c r="T1307" s="113">
        <f t="shared" si="244"/>
        <v>0</v>
      </c>
      <c r="U1307" s="113">
        <f t="shared" si="245"/>
        <v>0</v>
      </c>
      <c r="V1307" s="113">
        <f t="shared" si="246"/>
        <v>0</v>
      </c>
      <c r="W1307" s="113">
        <f t="shared" si="247"/>
        <v>0</v>
      </c>
      <c r="X1307" s="118">
        <v>2019</v>
      </c>
      <c r="Y1307" s="18" t="s">
        <v>85</v>
      </c>
    </row>
    <row r="1308" ht="15.75" customHeight="1" spans="1:25">
      <c r="A1308" s="234" t="s">
        <v>1704</v>
      </c>
      <c r="B1308" s="208" t="s">
        <v>1705</v>
      </c>
      <c r="C1308" s="207" t="s">
        <v>19</v>
      </c>
      <c r="D1308" s="209" t="s">
        <v>64</v>
      </c>
      <c r="F1308" s="235" t="s">
        <v>65</v>
      </c>
      <c r="G1308" s="236">
        <v>43708</v>
      </c>
      <c r="H1308" s="237">
        <v>43708</v>
      </c>
      <c r="L1308" s="244"/>
      <c r="M1308" s="245"/>
      <c r="N1308" s="244"/>
      <c r="P1308" s="246">
        <f t="shared" si="241"/>
        <v>0</v>
      </c>
      <c r="Q1308" s="246">
        <f t="shared" si="242"/>
        <v>0</v>
      </c>
      <c r="R1308" s="210">
        <v>123</v>
      </c>
      <c r="S1308" s="220">
        <f t="shared" si="243"/>
        <v>88</v>
      </c>
      <c r="T1308" s="113">
        <f t="shared" si="244"/>
        <v>0</v>
      </c>
      <c r="U1308" s="113">
        <f t="shared" si="245"/>
        <v>0</v>
      </c>
      <c r="V1308" s="113">
        <f t="shared" si="246"/>
        <v>0</v>
      </c>
      <c r="W1308" s="113">
        <f t="shared" si="247"/>
        <v>0</v>
      </c>
      <c r="X1308" s="118">
        <v>2019</v>
      </c>
      <c r="Y1308" s="18" t="s">
        <v>85</v>
      </c>
    </row>
    <row r="1309" ht="15.75" customHeight="1" spans="1:25">
      <c r="A1309" s="234" t="s">
        <v>1706</v>
      </c>
      <c r="B1309" s="208" t="s">
        <v>1707</v>
      </c>
      <c r="C1309" s="207" t="s">
        <v>19</v>
      </c>
      <c r="D1309" s="209" t="s">
        <v>64</v>
      </c>
      <c r="F1309" s="235" t="s">
        <v>65</v>
      </c>
      <c r="G1309" s="236">
        <v>43722</v>
      </c>
      <c r="H1309" s="237">
        <v>43722</v>
      </c>
      <c r="L1309" s="244"/>
      <c r="M1309" s="245"/>
      <c r="N1309" s="244"/>
      <c r="P1309" s="246">
        <f t="shared" si="241"/>
        <v>0</v>
      </c>
      <c r="Q1309" s="246">
        <f t="shared" si="242"/>
        <v>0</v>
      </c>
      <c r="R1309" s="210">
        <v>109</v>
      </c>
      <c r="S1309" s="220">
        <f t="shared" si="243"/>
        <v>74</v>
      </c>
      <c r="T1309" s="113">
        <f t="shared" si="244"/>
        <v>0</v>
      </c>
      <c r="U1309" s="113">
        <f t="shared" si="245"/>
        <v>0</v>
      </c>
      <c r="V1309" s="113">
        <f t="shared" si="246"/>
        <v>0</v>
      </c>
      <c r="W1309" s="113">
        <f t="shared" si="247"/>
        <v>0</v>
      </c>
      <c r="X1309" s="118">
        <v>2019</v>
      </c>
      <c r="Y1309" s="18" t="s">
        <v>85</v>
      </c>
    </row>
    <row r="1310" ht="15.75" customHeight="1" spans="1:25">
      <c r="A1310" s="234" t="s">
        <v>1708</v>
      </c>
      <c r="B1310" s="208" t="s">
        <v>1709</v>
      </c>
      <c r="C1310" s="207" t="s">
        <v>19</v>
      </c>
      <c r="D1310" s="209" t="s">
        <v>64</v>
      </c>
      <c r="F1310" s="235" t="s">
        <v>65</v>
      </c>
      <c r="G1310" s="236">
        <v>43729</v>
      </c>
      <c r="H1310" s="237">
        <v>43729</v>
      </c>
      <c r="L1310" s="244"/>
      <c r="M1310" s="245"/>
      <c r="N1310" s="244"/>
      <c r="P1310" s="246">
        <f t="shared" si="241"/>
        <v>0</v>
      </c>
      <c r="Q1310" s="246">
        <f t="shared" si="242"/>
        <v>0</v>
      </c>
      <c r="R1310" s="210">
        <v>102</v>
      </c>
      <c r="S1310" s="220">
        <f t="shared" si="243"/>
        <v>67</v>
      </c>
      <c r="T1310" s="113">
        <f t="shared" si="244"/>
        <v>0</v>
      </c>
      <c r="U1310" s="113">
        <f t="shared" si="245"/>
        <v>0</v>
      </c>
      <c r="V1310" s="113">
        <f t="shared" si="246"/>
        <v>0</v>
      </c>
      <c r="W1310" s="113">
        <f t="shared" si="247"/>
        <v>0</v>
      </c>
      <c r="X1310" s="118">
        <v>2019</v>
      </c>
      <c r="Y1310" s="18" t="s">
        <v>85</v>
      </c>
    </row>
    <row r="1311" ht="15.75" customHeight="1" spans="1:25">
      <c r="A1311" s="234" t="s">
        <v>1710</v>
      </c>
      <c r="B1311" s="208" t="s">
        <v>1711</v>
      </c>
      <c r="C1311" s="207" t="s">
        <v>23</v>
      </c>
      <c r="D1311" s="209" t="s">
        <v>488</v>
      </c>
      <c r="E1311" s="210" t="s">
        <v>745</v>
      </c>
      <c r="F1311" s="235" t="s">
        <v>160</v>
      </c>
      <c r="G1311" s="284">
        <v>43737</v>
      </c>
      <c r="H1311" s="237">
        <v>43737</v>
      </c>
      <c r="L1311" s="244"/>
      <c r="M1311" s="245"/>
      <c r="N1311" s="244"/>
      <c r="P1311" s="246">
        <f t="shared" si="241"/>
        <v>0</v>
      </c>
      <c r="Q1311" s="246">
        <f t="shared" si="242"/>
        <v>0</v>
      </c>
      <c r="R1311" s="210">
        <v>94</v>
      </c>
      <c r="S1311" s="220">
        <f t="shared" si="243"/>
        <v>59</v>
      </c>
      <c r="T1311" s="113">
        <f t="shared" si="244"/>
        <v>0</v>
      </c>
      <c r="U1311" s="113">
        <f t="shared" si="245"/>
        <v>0</v>
      </c>
      <c r="V1311" s="113">
        <f t="shared" si="246"/>
        <v>0</v>
      </c>
      <c r="W1311" s="113">
        <f t="shared" si="247"/>
        <v>0</v>
      </c>
      <c r="X1311" s="118">
        <v>2019</v>
      </c>
      <c r="Y1311" s="18" t="s">
        <v>85</v>
      </c>
    </row>
    <row r="1312" ht="15.75" customHeight="1" spans="1:25">
      <c r="A1312" s="234" t="s">
        <v>1712</v>
      </c>
      <c r="B1312" s="208" t="s">
        <v>1713</v>
      </c>
      <c r="C1312" s="207" t="s">
        <v>27</v>
      </c>
      <c r="D1312" s="209" t="s">
        <v>64</v>
      </c>
      <c r="F1312" s="235" t="s">
        <v>65</v>
      </c>
      <c r="G1312" s="236">
        <v>43708</v>
      </c>
      <c r="H1312" s="237">
        <v>43708</v>
      </c>
      <c r="L1312" s="244"/>
      <c r="M1312" s="245"/>
      <c r="N1312" s="244"/>
      <c r="P1312" s="246">
        <f t="shared" si="241"/>
        <v>0</v>
      </c>
      <c r="Q1312" s="246">
        <f t="shared" si="242"/>
        <v>0</v>
      </c>
      <c r="R1312" s="210">
        <v>123</v>
      </c>
      <c r="S1312" s="220">
        <f t="shared" si="243"/>
        <v>88</v>
      </c>
      <c r="T1312" s="113">
        <f t="shared" si="244"/>
        <v>0</v>
      </c>
      <c r="U1312" s="113">
        <f t="shared" si="245"/>
        <v>0</v>
      </c>
      <c r="V1312" s="113">
        <f t="shared" si="246"/>
        <v>0</v>
      </c>
      <c r="W1312" s="113">
        <f t="shared" si="247"/>
        <v>0</v>
      </c>
      <c r="X1312" s="118">
        <v>2019</v>
      </c>
      <c r="Y1312" s="18" t="s">
        <v>85</v>
      </c>
    </row>
    <row r="1313" ht="15.75" customHeight="1" spans="1:25">
      <c r="A1313" s="234" t="s">
        <v>1714</v>
      </c>
      <c r="B1313" s="208" t="s">
        <v>1715</v>
      </c>
      <c r="C1313" s="207" t="s">
        <v>27</v>
      </c>
      <c r="D1313" s="209" t="s">
        <v>64</v>
      </c>
      <c r="F1313" s="235" t="s">
        <v>65</v>
      </c>
      <c r="G1313" s="236">
        <v>43729</v>
      </c>
      <c r="H1313" s="237">
        <v>43729</v>
      </c>
      <c r="L1313" s="244"/>
      <c r="M1313" s="245"/>
      <c r="N1313" s="244"/>
      <c r="P1313" s="246">
        <f t="shared" si="241"/>
        <v>0</v>
      </c>
      <c r="Q1313" s="246">
        <f t="shared" si="242"/>
        <v>0</v>
      </c>
      <c r="R1313" s="210">
        <v>102</v>
      </c>
      <c r="S1313" s="220">
        <f t="shared" si="243"/>
        <v>67</v>
      </c>
      <c r="T1313" s="113">
        <f t="shared" si="244"/>
        <v>0</v>
      </c>
      <c r="U1313" s="113">
        <f t="shared" si="245"/>
        <v>0</v>
      </c>
      <c r="V1313" s="113">
        <f t="shared" si="246"/>
        <v>0</v>
      </c>
      <c r="W1313" s="113">
        <f t="shared" si="247"/>
        <v>0</v>
      </c>
      <c r="X1313" s="118">
        <v>2019</v>
      </c>
      <c r="Y1313" s="18" t="s">
        <v>85</v>
      </c>
    </row>
    <row r="1314" ht="15.75" customHeight="1" spans="1:25">
      <c r="A1314" s="234" t="s">
        <v>1716</v>
      </c>
      <c r="B1314" s="208" t="s">
        <v>1717</v>
      </c>
      <c r="C1314" s="207" t="s">
        <v>33</v>
      </c>
      <c r="D1314" s="209" t="s">
        <v>64</v>
      </c>
      <c r="F1314" s="235" t="s">
        <v>65</v>
      </c>
      <c r="G1314" s="236">
        <v>43729</v>
      </c>
      <c r="H1314" s="237">
        <v>43729</v>
      </c>
      <c r="L1314" s="244"/>
      <c r="M1314" s="245"/>
      <c r="N1314" s="244"/>
      <c r="P1314" s="246">
        <f t="shared" si="241"/>
        <v>0</v>
      </c>
      <c r="Q1314" s="246">
        <f t="shared" si="242"/>
        <v>0</v>
      </c>
      <c r="R1314" s="210">
        <v>102</v>
      </c>
      <c r="S1314" s="220">
        <f t="shared" si="243"/>
        <v>67</v>
      </c>
      <c r="T1314" s="113">
        <f t="shared" si="244"/>
        <v>0</v>
      </c>
      <c r="U1314" s="113">
        <f t="shared" si="245"/>
        <v>0</v>
      </c>
      <c r="V1314" s="113">
        <f t="shared" si="246"/>
        <v>0</v>
      </c>
      <c r="W1314" s="113">
        <f t="shared" si="247"/>
        <v>0</v>
      </c>
      <c r="X1314" s="118">
        <v>2019</v>
      </c>
      <c r="Y1314" s="18" t="s">
        <v>85</v>
      </c>
    </row>
    <row r="1315" ht="15.75" customHeight="1" spans="1:25">
      <c r="A1315" s="234" t="s">
        <v>1718</v>
      </c>
      <c r="B1315" s="208" t="s">
        <v>1719</v>
      </c>
      <c r="C1315" s="207" t="s">
        <v>27</v>
      </c>
      <c r="D1315" s="209" t="s">
        <v>64</v>
      </c>
      <c r="F1315" s="235" t="s">
        <v>65</v>
      </c>
      <c r="G1315" s="236">
        <v>43729</v>
      </c>
      <c r="H1315" s="237">
        <v>43729</v>
      </c>
      <c r="L1315" s="244"/>
      <c r="M1315" s="245"/>
      <c r="N1315" s="244"/>
      <c r="P1315" s="246">
        <f t="shared" si="241"/>
        <v>0</v>
      </c>
      <c r="Q1315" s="246">
        <f t="shared" si="242"/>
        <v>0</v>
      </c>
      <c r="R1315" s="210">
        <v>102</v>
      </c>
      <c r="S1315" s="220">
        <f t="shared" si="243"/>
        <v>67</v>
      </c>
      <c r="T1315" s="113">
        <f t="shared" si="244"/>
        <v>0</v>
      </c>
      <c r="U1315" s="113">
        <f t="shared" si="245"/>
        <v>0</v>
      </c>
      <c r="V1315" s="113">
        <f t="shared" si="246"/>
        <v>0</v>
      </c>
      <c r="W1315" s="113">
        <f t="shared" si="247"/>
        <v>0</v>
      </c>
      <c r="X1315" s="118">
        <v>2019</v>
      </c>
      <c r="Y1315" s="18" t="s">
        <v>85</v>
      </c>
    </row>
    <row r="1316" ht="15.75" customHeight="1" spans="1:25">
      <c r="A1316" s="234" t="s">
        <v>1720</v>
      </c>
      <c r="B1316" s="208" t="s">
        <v>1721</v>
      </c>
      <c r="C1316" s="207" t="s">
        <v>29</v>
      </c>
      <c r="D1316" s="209" t="s">
        <v>64</v>
      </c>
      <c r="F1316" s="235" t="s">
        <v>65</v>
      </c>
      <c r="G1316" s="236">
        <v>43722</v>
      </c>
      <c r="H1316" s="237">
        <v>43722</v>
      </c>
      <c r="L1316" s="244"/>
      <c r="M1316" s="245"/>
      <c r="N1316" s="244"/>
      <c r="P1316" s="246">
        <f t="shared" si="241"/>
        <v>0</v>
      </c>
      <c r="Q1316" s="246">
        <f t="shared" si="242"/>
        <v>0</v>
      </c>
      <c r="R1316" s="210">
        <v>109</v>
      </c>
      <c r="S1316" s="220">
        <f t="shared" si="243"/>
        <v>74</v>
      </c>
      <c r="T1316" s="113">
        <f t="shared" si="244"/>
        <v>0</v>
      </c>
      <c r="U1316" s="113">
        <f t="shared" si="245"/>
        <v>0</v>
      </c>
      <c r="V1316" s="113">
        <f t="shared" si="246"/>
        <v>0</v>
      </c>
      <c r="W1316" s="113">
        <f t="shared" si="247"/>
        <v>0</v>
      </c>
      <c r="X1316" s="118">
        <v>2019</v>
      </c>
      <c r="Y1316" s="18" t="s">
        <v>85</v>
      </c>
    </row>
    <row r="1317" ht="15.75" customHeight="1" spans="1:25">
      <c r="A1317" s="234" t="s">
        <v>1722</v>
      </c>
      <c r="B1317" s="208" t="s">
        <v>1723</v>
      </c>
      <c r="C1317" s="207" t="s">
        <v>29</v>
      </c>
      <c r="D1317" s="209" t="s">
        <v>64</v>
      </c>
      <c r="F1317" s="235" t="s">
        <v>65</v>
      </c>
      <c r="G1317" s="236">
        <v>43736</v>
      </c>
      <c r="H1317" s="237">
        <v>43736</v>
      </c>
      <c r="L1317" s="244"/>
      <c r="M1317" s="245"/>
      <c r="N1317" s="244"/>
      <c r="P1317" s="246">
        <f t="shared" si="241"/>
        <v>0</v>
      </c>
      <c r="Q1317" s="246">
        <f t="shared" si="242"/>
        <v>0</v>
      </c>
      <c r="R1317" s="210">
        <v>95</v>
      </c>
      <c r="S1317" s="220">
        <f t="shared" si="243"/>
        <v>60</v>
      </c>
      <c r="T1317" s="113">
        <f t="shared" si="244"/>
        <v>0</v>
      </c>
      <c r="U1317" s="113">
        <f t="shared" si="245"/>
        <v>0</v>
      </c>
      <c r="V1317" s="113">
        <f t="shared" si="246"/>
        <v>0</v>
      </c>
      <c r="W1317" s="113">
        <f t="shared" si="247"/>
        <v>0</v>
      </c>
      <c r="X1317" s="118">
        <v>2019</v>
      </c>
      <c r="Y1317" s="18" t="s">
        <v>85</v>
      </c>
    </row>
    <row r="1318" ht="15.75" customHeight="1" spans="1:25">
      <c r="A1318" s="234" t="s">
        <v>1724</v>
      </c>
      <c r="B1318" s="208" t="s">
        <v>1725</v>
      </c>
      <c r="C1318" s="207" t="s">
        <v>17</v>
      </c>
      <c r="D1318" s="209" t="s">
        <v>64</v>
      </c>
      <c r="F1318" s="235" t="s">
        <v>65</v>
      </c>
      <c r="G1318" s="236">
        <v>43729</v>
      </c>
      <c r="H1318" s="237">
        <v>43729</v>
      </c>
      <c r="L1318" s="244"/>
      <c r="M1318" s="245"/>
      <c r="N1318" s="244"/>
      <c r="P1318" s="246">
        <f t="shared" si="241"/>
        <v>0</v>
      </c>
      <c r="Q1318" s="246">
        <f t="shared" si="242"/>
        <v>0</v>
      </c>
      <c r="R1318" s="210">
        <v>102</v>
      </c>
      <c r="S1318" s="220">
        <f t="shared" si="243"/>
        <v>67</v>
      </c>
      <c r="T1318" s="113">
        <f t="shared" si="244"/>
        <v>0</v>
      </c>
      <c r="U1318" s="113">
        <f t="shared" si="245"/>
        <v>0</v>
      </c>
      <c r="V1318" s="113">
        <f t="shared" si="246"/>
        <v>0</v>
      </c>
      <c r="W1318" s="113">
        <f t="shared" si="247"/>
        <v>0</v>
      </c>
      <c r="X1318" s="118">
        <v>2019</v>
      </c>
      <c r="Y1318" s="18" t="s">
        <v>85</v>
      </c>
    </row>
    <row r="1319" ht="15.75" customHeight="1" spans="1:25">
      <c r="A1319" s="234" t="s">
        <v>1726</v>
      </c>
      <c r="B1319" s="208" t="s">
        <v>1727</v>
      </c>
      <c r="C1319" s="207" t="s">
        <v>34</v>
      </c>
      <c r="D1319" s="209" t="s">
        <v>488</v>
      </c>
      <c r="E1319" s="210" t="s">
        <v>30</v>
      </c>
      <c r="F1319" s="235" t="s">
        <v>288</v>
      </c>
      <c r="G1319" s="283">
        <v>43060</v>
      </c>
      <c r="H1319" s="237">
        <v>43713</v>
      </c>
      <c r="P1319" s="246">
        <f t="shared" si="241"/>
        <v>0</v>
      </c>
      <c r="Q1319" s="246">
        <f t="shared" si="242"/>
        <v>0</v>
      </c>
      <c r="R1319" s="210">
        <v>118</v>
      </c>
      <c r="S1319" s="220">
        <f t="shared" si="243"/>
        <v>83</v>
      </c>
      <c r="T1319" s="113">
        <f t="shared" si="244"/>
        <v>0</v>
      </c>
      <c r="U1319" s="113">
        <f t="shared" si="245"/>
        <v>0</v>
      </c>
      <c r="V1319" s="113">
        <f t="shared" si="246"/>
        <v>0</v>
      </c>
      <c r="W1319" s="113">
        <f t="shared" si="247"/>
        <v>0</v>
      </c>
      <c r="X1319" s="118">
        <v>2017</v>
      </c>
      <c r="Y1319" s="18" t="s">
        <v>83</v>
      </c>
    </row>
    <row r="1320" ht="15.75" customHeight="1" spans="1:25">
      <c r="A1320" s="234" t="s">
        <v>1728</v>
      </c>
      <c r="B1320" s="208" t="s">
        <v>1729</v>
      </c>
      <c r="C1320" s="207" t="s">
        <v>34</v>
      </c>
      <c r="D1320" s="209" t="s">
        <v>488</v>
      </c>
      <c r="E1320" s="210" t="s">
        <v>30</v>
      </c>
      <c r="F1320" s="235" t="s">
        <v>288</v>
      </c>
      <c r="G1320" s="283">
        <v>43060</v>
      </c>
      <c r="H1320" s="237">
        <v>43706</v>
      </c>
      <c r="P1320" s="246">
        <f t="shared" si="241"/>
        <v>0</v>
      </c>
      <c r="Q1320" s="246">
        <f t="shared" si="242"/>
        <v>0</v>
      </c>
      <c r="R1320" s="210">
        <v>125</v>
      </c>
      <c r="S1320" s="220">
        <f t="shared" si="243"/>
        <v>90</v>
      </c>
      <c r="T1320" s="113">
        <f t="shared" si="244"/>
        <v>0</v>
      </c>
      <c r="U1320" s="113">
        <f t="shared" si="245"/>
        <v>0</v>
      </c>
      <c r="V1320" s="113">
        <f t="shared" si="246"/>
        <v>0</v>
      </c>
      <c r="W1320" s="113">
        <f t="shared" si="247"/>
        <v>0</v>
      </c>
      <c r="X1320" s="118">
        <v>2017</v>
      </c>
      <c r="Y1320" s="18" t="s">
        <v>83</v>
      </c>
    </row>
    <row r="1321" ht="15.75" customHeight="1" spans="1:25">
      <c r="A1321" s="234" t="s">
        <v>1730</v>
      </c>
      <c r="B1321" s="208" t="s">
        <v>1731</v>
      </c>
      <c r="C1321" s="207" t="s">
        <v>17</v>
      </c>
      <c r="D1321" s="209" t="s">
        <v>64</v>
      </c>
      <c r="F1321" s="235" t="s">
        <v>65</v>
      </c>
      <c r="G1321" s="236">
        <v>43729</v>
      </c>
      <c r="H1321" s="237">
        <v>43729</v>
      </c>
      <c r="L1321" s="244"/>
      <c r="M1321" s="245"/>
      <c r="N1321" s="244"/>
      <c r="P1321" s="246">
        <f t="shared" si="241"/>
        <v>0</v>
      </c>
      <c r="Q1321" s="246">
        <f t="shared" si="242"/>
        <v>0</v>
      </c>
      <c r="R1321" s="210">
        <v>102</v>
      </c>
      <c r="S1321" s="220">
        <f t="shared" si="243"/>
        <v>67</v>
      </c>
      <c r="T1321" s="113">
        <f t="shared" si="244"/>
        <v>0</v>
      </c>
      <c r="U1321" s="113">
        <f t="shared" si="245"/>
        <v>0</v>
      </c>
      <c r="V1321" s="113">
        <f t="shared" si="246"/>
        <v>0</v>
      </c>
      <c r="W1321" s="113">
        <f t="shared" si="247"/>
        <v>0</v>
      </c>
      <c r="X1321" s="118">
        <v>2019</v>
      </c>
      <c r="Y1321" s="18" t="s">
        <v>85</v>
      </c>
    </row>
    <row r="1322" ht="15.75" customHeight="1" spans="1:25">
      <c r="A1322" s="234" t="s">
        <v>1732</v>
      </c>
      <c r="B1322" s="208" t="s">
        <v>1733</v>
      </c>
      <c r="C1322" s="207" t="s">
        <v>17</v>
      </c>
      <c r="D1322" s="209" t="s">
        <v>64</v>
      </c>
      <c r="F1322" s="235" t="s">
        <v>65</v>
      </c>
      <c r="G1322" s="236">
        <v>43736</v>
      </c>
      <c r="H1322" s="237">
        <v>43736</v>
      </c>
      <c r="L1322" s="244"/>
      <c r="M1322" s="245"/>
      <c r="N1322" s="244"/>
      <c r="P1322" s="246">
        <f t="shared" si="241"/>
        <v>0</v>
      </c>
      <c r="Q1322" s="246">
        <f t="shared" si="242"/>
        <v>0</v>
      </c>
      <c r="R1322" s="210">
        <v>95</v>
      </c>
      <c r="S1322" s="220">
        <f t="shared" si="243"/>
        <v>60</v>
      </c>
      <c r="T1322" s="113">
        <f t="shared" si="244"/>
        <v>0</v>
      </c>
      <c r="U1322" s="113">
        <f t="shared" si="245"/>
        <v>0</v>
      </c>
      <c r="V1322" s="113">
        <f t="shared" si="246"/>
        <v>0</v>
      </c>
      <c r="W1322" s="113">
        <f t="shared" si="247"/>
        <v>0</v>
      </c>
      <c r="X1322" s="118">
        <v>2019</v>
      </c>
      <c r="Y1322" s="18" t="s">
        <v>85</v>
      </c>
    </row>
    <row r="1323" ht="15.75" customHeight="1" spans="1:25">
      <c r="A1323" s="234" t="s">
        <v>1734</v>
      </c>
      <c r="B1323" s="208" t="s">
        <v>1735</v>
      </c>
      <c r="C1323" s="207" t="s">
        <v>27</v>
      </c>
      <c r="D1323" s="209" t="s">
        <v>64</v>
      </c>
      <c r="F1323" s="235" t="s">
        <v>65</v>
      </c>
      <c r="G1323" s="236">
        <v>43708</v>
      </c>
      <c r="H1323" s="237">
        <v>43708</v>
      </c>
      <c r="L1323" s="244"/>
      <c r="M1323" s="245"/>
      <c r="N1323" s="244"/>
      <c r="P1323" s="246">
        <f t="shared" si="241"/>
        <v>0</v>
      </c>
      <c r="Q1323" s="246">
        <f t="shared" si="242"/>
        <v>0</v>
      </c>
      <c r="R1323" s="210">
        <v>123</v>
      </c>
      <c r="S1323" s="220">
        <f t="shared" si="243"/>
        <v>88</v>
      </c>
      <c r="T1323" s="113">
        <f t="shared" si="244"/>
        <v>0</v>
      </c>
      <c r="U1323" s="113">
        <f t="shared" si="245"/>
        <v>0</v>
      </c>
      <c r="V1323" s="113">
        <f t="shared" si="246"/>
        <v>0</v>
      </c>
      <c r="W1323" s="113">
        <f t="shared" si="247"/>
        <v>0</v>
      </c>
      <c r="X1323" s="118">
        <v>2019</v>
      </c>
      <c r="Y1323" s="18" t="s">
        <v>85</v>
      </c>
    </row>
    <row r="1324" ht="15.75" customHeight="1" spans="1:25">
      <c r="A1324" s="234" t="s">
        <v>1736</v>
      </c>
      <c r="B1324" s="208" t="s">
        <v>1737</v>
      </c>
      <c r="C1324" s="207" t="s">
        <v>33</v>
      </c>
      <c r="D1324" s="209" t="s">
        <v>64</v>
      </c>
      <c r="F1324" s="235" t="s">
        <v>65</v>
      </c>
      <c r="G1324" s="236">
        <v>43708</v>
      </c>
      <c r="H1324" s="237">
        <v>43708</v>
      </c>
      <c r="L1324" s="244"/>
      <c r="M1324" s="245"/>
      <c r="N1324" s="244"/>
      <c r="P1324" s="246">
        <f t="shared" si="241"/>
        <v>0</v>
      </c>
      <c r="Q1324" s="246">
        <f t="shared" si="242"/>
        <v>0</v>
      </c>
      <c r="R1324" s="210">
        <v>123</v>
      </c>
      <c r="S1324" s="220">
        <f t="shared" si="243"/>
        <v>88</v>
      </c>
      <c r="T1324" s="113">
        <f t="shared" si="244"/>
        <v>0</v>
      </c>
      <c r="U1324" s="113">
        <f t="shared" si="245"/>
        <v>0</v>
      </c>
      <c r="V1324" s="113">
        <f t="shared" si="246"/>
        <v>0</v>
      </c>
      <c r="W1324" s="113">
        <f t="shared" si="247"/>
        <v>0</v>
      </c>
      <c r="X1324" s="118">
        <v>2019</v>
      </c>
      <c r="Y1324" s="18" t="s">
        <v>85</v>
      </c>
    </row>
    <row r="1325" ht="15.75" customHeight="1" spans="1:25">
      <c r="A1325" s="234" t="s">
        <v>1738</v>
      </c>
      <c r="B1325" s="208" t="s">
        <v>1739</v>
      </c>
      <c r="C1325" s="207" t="s">
        <v>31</v>
      </c>
      <c r="D1325" s="209" t="s">
        <v>380</v>
      </c>
      <c r="F1325" s="235" t="s">
        <v>254</v>
      </c>
      <c r="G1325" s="212">
        <v>43715</v>
      </c>
      <c r="H1325" s="237">
        <v>43715</v>
      </c>
      <c r="L1325" s="244"/>
      <c r="M1325" s="245"/>
      <c r="N1325" s="244"/>
      <c r="P1325" s="246">
        <f t="shared" si="241"/>
        <v>0</v>
      </c>
      <c r="Q1325" s="246">
        <f t="shared" si="242"/>
        <v>0</v>
      </c>
      <c r="R1325" s="210">
        <v>116</v>
      </c>
      <c r="S1325" s="220">
        <f t="shared" si="243"/>
        <v>81</v>
      </c>
      <c r="T1325" s="113">
        <f t="shared" si="244"/>
        <v>0</v>
      </c>
      <c r="U1325" s="113">
        <f t="shared" si="245"/>
        <v>0</v>
      </c>
      <c r="V1325" s="113">
        <f t="shared" si="246"/>
        <v>0</v>
      </c>
      <c r="W1325" s="113">
        <f t="shared" si="247"/>
        <v>0</v>
      </c>
      <c r="X1325" s="118">
        <v>2019</v>
      </c>
      <c r="Y1325" s="18" t="s">
        <v>85</v>
      </c>
    </row>
    <row r="1326" ht="15.75" customHeight="1" spans="1:25">
      <c r="A1326" s="234" t="s">
        <v>1740</v>
      </c>
      <c r="B1326" s="208" t="s">
        <v>1741</v>
      </c>
      <c r="C1326" s="207" t="s">
        <v>21</v>
      </c>
      <c r="D1326" s="209" t="s">
        <v>64</v>
      </c>
      <c r="F1326" s="235" t="s">
        <v>65</v>
      </c>
      <c r="G1326" s="236">
        <v>43729</v>
      </c>
      <c r="H1326" s="237">
        <v>43729</v>
      </c>
      <c r="L1326" s="244"/>
      <c r="M1326" s="245"/>
      <c r="N1326" s="244"/>
      <c r="P1326" s="246">
        <f t="shared" si="241"/>
        <v>0</v>
      </c>
      <c r="Q1326" s="246">
        <f t="shared" si="242"/>
        <v>0</v>
      </c>
      <c r="R1326" s="210">
        <v>102</v>
      </c>
      <c r="S1326" s="220">
        <f t="shared" si="243"/>
        <v>67</v>
      </c>
      <c r="T1326" s="113">
        <f t="shared" si="244"/>
        <v>0</v>
      </c>
      <c r="U1326" s="113">
        <f t="shared" si="245"/>
        <v>0</v>
      </c>
      <c r="V1326" s="113">
        <f t="shared" si="246"/>
        <v>0</v>
      </c>
      <c r="W1326" s="113">
        <f t="shared" si="247"/>
        <v>0</v>
      </c>
      <c r="X1326" s="118">
        <v>2019</v>
      </c>
      <c r="Y1326" s="18" t="s">
        <v>85</v>
      </c>
    </row>
    <row r="1327" ht="15.75" customHeight="1" spans="1:25">
      <c r="A1327" s="234" t="s">
        <v>1742</v>
      </c>
      <c r="B1327" s="208" t="s">
        <v>1743</v>
      </c>
      <c r="C1327" s="207" t="s">
        <v>23</v>
      </c>
      <c r="D1327" s="209" t="s">
        <v>64</v>
      </c>
      <c r="F1327" s="235" t="s">
        <v>65</v>
      </c>
      <c r="G1327" s="236">
        <v>43729</v>
      </c>
      <c r="H1327" s="237">
        <v>43729</v>
      </c>
      <c r="L1327" s="244"/>
      <c r="M1327" s="245"/>
      <c r="N1327" s="244"/>
      <c r="P1327" s="246">
        <f t="shared" si="241"/>
        <v>0</v>
      </c>
      <c r="Q1327" s="246">
        <f t="shared" si="242"/>
        <v>0</v>
      </c>
      <c r="R1327" s="210">
        <v>102</v>
      </c>
      <c r="S1327" s="220">
        <f t="shared" si="243"/>
        <v>67</v>
      </c>
      <c r="T1327" s="113">
        <f t="shared" si="244"/>
        <v>0</v>
      </c>
      <c r="U1327" s="113">
        <f t="shared" si="245"/>
        <v>0</v>
      </c>
      <c r="V1327" s="113">
        <f t="shared" si="246"/>
        <v>0</v>
      </c>
      <c r="W1327" s="113">
        <f t="shared" si="247"/>
        <v>0</v>
      </c>
      <c r="X1327" s="118">
        <v>2019</v>
      </c>
      <c r="Y1327" s="18" t="s">
        <v>85</v>
      </c>
    </row>
    <row r="1328" ht="15.75" customHeight="1" spans="1:25">
      <c r="A1328" s="234" t="s">
        <v>1744</v>
      </c>
      <c r="B1328" s="208" t="s">
        <v>1745</v>
      </c>
      <c r="C1328" s="207" t="s">
        <v>19</v>
      </c>
      <c r="D1328" s="209" t="s">
        <v>64</v>
      </c>
      <c r="F1328" s="235" t="s">
        <v>65</v>
      </c>
      <c r="G1328" s="236">
        <v>43729</v>
      </c>
      <c r="H1328" s="237">
        <v>43729</v>
      </c>
      <c r="L1328" s="244"/>
      <c r="M1328" s="245"/>
      <c r="N1328" s="244"/>
      <c r="P1328" s="246">
        <f t="shared" si="241"/>
        <v>0</v>
      </c>
      <c r="Q1328" s="246">
        <f t="shared" si="242"/>
        <v>0</v>
      </c>
      <c r="R1328" s="210">
        <v>102</v>
      </c>
      <c r="S1328" s="220">
        <f t="shared" si="243"/>
        <v>67</v>
      </c>
      <c r="T1328" s="113">
        <f t="shared" si="244"/>
        <v>0</v>
      </c>
      <c r="U1328" s="113">
        <f t="shared" si="245"/>
        <v>0</v>
      </c>
      <c r="V1328" s="113">
        <f t="shared" si="246"/>
        <v>0</v>
      </c>
      <c r="W1328" s="113">
        <f t="shared" si="247"/>
        <v>0</v>
      </c>
      <c r="X1328" s="118">
        <v>2019</v>
      </c>
      <c r="Y1328" s="18" t="s">
        <v>85</v>
      </c>
    </row>
    <row r="1329" ht="15.75" customHeight="1" spans="1:25">
      <c r="A1329" s="234" t="s">
        <v>1746</v>
      </c>
      <c r="B1329" s="208" t="s">
        <v>1747</v>
      </c>
      <c r="C1329" s="207" t="s">
        <v>19</v>
      </c>
      <c r="D1329" s="209" t="s">
        <v>64</v>
      </c>
      <c r="F1329" s="235" t="s">
        <v>65</v>
      </c>
      <c r="G1329" s="236">
        <v>43729</v>
      </c>
      <c r="H1329" s="237">
        <v>43729</v>
      </c>
      <c r="L1329" s="244"/>
      <c r="M1329" s="245"/>
      <c r="N1329" s="244"/>
      <c r="P1329" s="246">
        <f t="shared" si="241"/>
        <v>0</v>
      </c>
      <c r="Q1329" s="246">
        <f t="shared" si="242"/>
        <v>0</v>
      </c>
      <c r="R1329" s="210">
        <v>102</v>
      </c>
      <c r="S1329" s="220">
        <f t="shared" si="243"/>
        <v>67</v>
      </c>
      <c r="T1329" s="113">
        <f t="shared" si="244"/>
        <v>0</v>
      </c>
      <c r="U1329" s="113">
        <f t="shared" si="245"/>
        <v>0</v>
      </c>
      <c r="V1329" s="113">
        <f t="shared" si="246"/>
        <v>0</v>
      </c>
      <c r="W1329" s="113">
        <f t="shared" si="247"/>
        <v>0</v>
      </c>
      <c r="X1329" s="118">
        <v>2019</v>
      </c>
      <c r="Y1329" s="18" t="s">
        <v>85</v>
      </c>
    </row>
    <row r="1330" ht="15.75" customHeight="1" spans="1:25">
      <c r="A1330" s="234" t="s">
        <v>1748</v>
      </c>
      <c r="B1330" s="208" t="s">
        <v>1749</v>
      </c>
      <c r="C1330" s="207" t="s">
        <v>23</v>
      </c>
      <c r="D1330" s="209" t="s">
        <v>64</v>
      </c>
      <c r="F1330" s="235" t="s">
        <v>65</v>
      </c>
      <c r="G1330" s="236">
        <v>43722</v>
      </c>
      <c r="H1330" s="237">
        <v>43722</v>
      </c>
      <c r="L1330" s="244"/>
      <c r="M1330" s="245"/>
      <c r="N1330" s="244"/>
      <c r="P1330" s="246">
        <f t="shared" si="241"/>
        <v>0</v>
      </c>
      <c r="Q1330" s="246">
        <f t="shared" si="242"/>
        <v>0</v>
      </c>
      <c r="R1330" s="210">
        <v>109</v>
      </c>
      <c r="S1330" s="220">
        <f t="shared" si="243"/>
        <v>74</v>
      </c>
      <c r="T1330" s="113">
        <f t="shared" si="244"/>
        <v>0</v>
      </c>
      <c r="U1330" s="113">
        <f t="shared" si="245"/>
        <v>0</v>
      </c>
      <c r="V1330" s="113">
        <f t="shared" si="246"/>
        <v>0</v>
      </c>
      <c r="W1330" s="113">
        <f t="shared" si="247"/>
        <v>0</v>
      </c>
      <c r="X1330" s="118">
        <v>2019</v>
      </c>
      <c r="Y1330" s="18" t="s">
        <v>85</v>
      </c>
    </row>
    <row r="1331" ht="15.75" customHeight="1" spans="1:25">
      <c r="A1331" s="234" t="s">
        <v>1750</v>
      </c>
      <c r="B1331" s="208" t="s">
        <v>1751</v>
      </c>
      <c r="C1331" s="207" t="s">
        <v>34</v>
      </c>
      <c r="D1331" s="209" t="s">
        <v>488</v>
      </c>
      <c r="E1331" s="210" t="s">
        <v>30</v>
      </c>
      <c r="F1331" s="235" t="s">
        <v>288</v>
      </c>
      <c r="G1331" s="283">
        <v>43722</v>
      </c>
      <c r="H1331" s="237">
        <v>43722</v>
      </c>
      <c r="P1331" s="246">
        <f t="shared" si="241"/>
        <v>0</v>
      </c>
      <c r="Q1331" s="246">
        <f t="shared" si="242"/>
        <v>0</v>
      </c>
      <c r="R1331" s="210">
        <v>109</v>
      </c>
      <c r="S1331" s="220">
        <f t="shared" si="243"/>
        <v>74</v>
      </c>
      <c r="T1331" s="113">
        <f t="shared" si="244"/>
        <v>0</v>
      </c>
      <c r="U1331" s="113">
        <f t="shared" si="245"/>
        <v>0</v>
      </c>
      <c r="V1331" s="113">
        <f t="shared" si="246"/>
        <v>0</v>
      </c>
      <c r="W1331" s="113">
        <f t="shared" si="247"/>
        <v>0</v>
      </c>
      <c r="X1331" s="118">
        <v>2019</v>
      </c>
      <c r="Y1331" s="18" t="s">
        <v>85</v>
      </c>
    </row>
    <row r="1332" ht="15.75" customHeight="1" spans="1:25">
      <c r="A1332" s="234" t="s">
        <v>1752</v>
      </c>
      <c r="B1332" s="208" t="s">
        <v>1753</v>
      </c>
      <c r="C1332" s="207" t="s">
        <v>34</v>
      </c>
      <c r="D1332" s="209" t="s">
        <v>488</v>
      </c>
      <c r="E1332" s="210" t="s">
        <v>30</v>
      </c>
      <c r="F1332" s="235" t="s">
        <v>288</v>
      </c>
      <c r="G1332" s="283">
        <v>43733</v>
      </c>
      <c r="H1332" s="237">
        <v>43733</v>
      </c>
      <c r="P1332" s="246">
        <f t="shared" si="241"/>
        <v>0</v>
      </c>
      <c r="Q1332" s="246">
        <f t="shared" si="242"/>
        <v>0</v>
      </c>
      <c r="R1332" s="210">
        <v>98</v>
      </c>
      <c r="S1332" s="220">
        <f t="shared" si="243"/>
        <v>63</v>
      </c>
      <c r="T1332" s="113">
        <f t="shared" si="244"/>
        <v>0</v>
      </c>
      <c r="U1332" s="113">
        <f t="shared" si="245"/>
        <v>0</v>
      </c>
      <c r="V1332" s="113">
        <f t="shared" si="246"/>
        <v>0</v>
      </c>
      <c r="W1332" s="113">
        <f t="shared" si="247"/>
        <v>0</v>
      </c>
      <c r="X1332" s="118">
        <v>2019</v>
      </c>
      <c r="Y1332" s="18" t="s">
        <v>85</v>
      </c>
    </row>
    <row r="1333" ht="15.75" customHeight="1" spans="1:25">
      <c r="A1333" s="234" t="s">
        <v>1754</v>
      </c>
      <c r="B1333" s="208" t="s">
        <v>1755</v>
      </c>
      <c r="C1333" s="207" t="s">
        <v>17</v>
      </c>
      <c r="D1333" s="209" t="s">
        <v>64</v>
      </c>
      <c r="F1333" s="235" t="s">
        <v>65</v>
      </c>
      <c r="G1333" s="236">
        <v>43736</v>
      </c>
      <c r="H1333" s="237">
        <v>43736</v>
      </c>
      <c r="L1333" s="244"/>
      <c r="M1333" s="245"/>
      <c r="N1333" s="244"/>
      <c r="P1333" s="246">
        <f t="shared" si="241"/>
        <v>0</v>
      </c>
      <c r="Q1333" s="246">
        <f t="shared" si="242"/>
        <v>0</v>
      </c>
      <c r="R1333" s="210">
        <v>95</v>
      </c>
      <c r="S1333" s="220">
        <f t="shared" si="243"/>
        <v>60</v>
      </c>
      <c r="T1333" s="113">
        <f t="shared" si="244"/>
        <v>0</v>
      </c>
      <c r="U1333" s="113">
        <f t="shared" si="245"/>
        <v>0</v>
      </c>
      <c r="V1333" s="113">
        <f t="shared" si="246"/>
        <v>0</v>
      </c>
      <c r="W1333" s="113">
        <f t="shared" si="247"/>
        <v>0</v>
      </c>
      <c r="X1333" s="118">
        <v>2019</v>
      </c>
      <c r="Y1333" s="18" t="s">
        <v>85</v>
      </c>
    </row>
    <row r="1334" ht="15.75" customHeight="1" spans="1:25">
      <c r="A1334" s="234" t="s">
        <v>1756</v>
      </c>
      <c r="B1334" s="208" t="s">
        <v>1757</v>
      </c>
      <c r="C1334" s="207" t="s">
        <v>25</v>
      </c>
      <c r="D1334" s="209" t="s">
        <v>64</v>
      </c>
      <c r="F1334" s="235" t="s">
        <v>65</v>
      </c>
      <c r="G1334" s="236">
        <v>43729</v>
      </c>
      <c r="H1334" s="237">
        <v>43729</v>
      </c>
      <c r="L1334" s="244"/>
      <c r="M1334" s="245"/>
      <c r="N1334" s="244"/>
      <c r="P1334" s="246">
        <f t="shared" si="241"/>
        <v>0</v>
      </c>
      <c r="Q1334" s="246">
        <f t="shared" si="242"/>
        <v>0</v>
      </c>
      <c r="R1334" s="210">
        <v>102</v>
      </c>
      <c r="S1334" s="220">
        <f t="shared" si="243"/>
        <v>67</v>
      </c>
      <c r="T1334" s="113">
        <f t="shared" si="244"/>
        <v>0</v>
      </c>
      <c r="U1334" s="113">
        <f t="shared" si="245"/>
        <v>0</v>
      </c>
      <c r="V1334" s="113">
        <f t="shared" si="246"/>
        <v>0</v>
      </c>
      <c r="W1334" s="113">
        <f t="shared" si="247"/>
        <v>0</v>
      </c>
      <c r="X1334" s="118">
        <v>2019</v>
      </c>
      <c r="Y1334" s="18" t="s">
        <v>85</v>
      </c>
    </row>
    <row r="1335" ht="15.75" customHeight="1" spans="1:25">
      <c r="A1335" s="234" t="s">
        <v>1758</v>
      </c>
      <c r="B1335" s="208" t="s">
        <v>1759</v>
      </c>
      <c r="C1335" s="207" t="s">
        <v>25</v>
      </c>
      <c r="D1335" s="209" t="s">
        <v>64</v>
      </c>
      <c r="F1335" s="235" t="s">
        <v>65</v>
      </c>
      <c r="G1335" s="236">
        <v>43729</v>
      </c>
      <c r="H1335" s="237">
        <v>43729</v>
      </c>
      <c r="L1335" s="244"/>
      <c r="M1335" s="245"/>
      <c r="N1335" s="244"/>
      <c r="P1335" s="246">
        <f t="shared" si="241"/>
        <v>0</v>
      </c>
      <c r="Q1335" s="246">
        <f t="shared" si="242"/>
        <v>0</v>
      </c>
      <c r="R1335" s="210">
        <v>102</v>
      </c>
      <c r="S1335" s="220">
        <f t="shared" si="243"/>
        <v>67</v>
      </c>
      <c r="T1335" s="113">
        <f t="shared" si="244"/>
        <v>0</v>
      </c>
      <c r="U1335" s="113">
        <f t="shared" si="245"/>
        <v>0</v>
      </c>
      <c r="V1335" s="113">
        <f t="shared" si="246"/>
        <v>0</v>
      </c>
      <c r="W1335" s="113">
        <f t="shared" si="247"/>
        <v>0</v>
      </c>
      <c r="X1335" s="118">
        <v>2019</v>
      </c>
      <c r="Y1335" s="18" t="s">
        <v>85</v>
      </c>
    </row>
    <row r="1336" ht="15.75" customHeight="1" spans="1:25">
      <c r="A1336" s="234" t="s">
        <v>1760</v>
      </c>
      <c r="B1336" s="208" t="s">
        <v>1761</v>
      </c>
      <c r="C1336" s="207" t="s">
        <v>23</v>
      </c>
      <c r="D1336" s="209" t="s">
        <v>64</v>
      </c>
      <c r="F1336" s="235" t="s">
        <v>65</v>
      </c>
      <c r="G1336" s="236">
        <v>43736</v>
      </c>
      <c r="H1336" s="237">
        <v>43736</v>
      </c>
      <c r="L1336" s="244"/>
      <c r="M1336" s="245"/>
      <c r="N1336" s="244"/>
      <c r="P1336" s="246">
        <f t="shared" si="241"/>
        <v>0</v>
      </c>
      <c r="Q1336" s="246">
        <f t="shared" si="242"/>
        <v>0</v>
      </c>
      <c r="R1336" s="210">
        <v>95</v>
      </c>
      <c r="S1336" s="220">
        <f t="shared" si="243"/>
        <v>60</v>
      </c>
      <c r="T1336" s="113">
        <f t="shared" si="244"/>
        <v>0</v>
      </c>
      <c r="U1336" s="113">
        <f t="shared" si="245"/>
        <v>0</v>
      </c>
      <c r="V1336" s="113">
        <f t="shared" si="246"/>
        <v>0</v>
      </c>
      <c r="W1336" s="113">
        <f t="shared" si="247"/>
        <v>0</v>
      </c>
      <c r="X1336" s="118">
        <v>2019</v>
      </c>
      <c r="Y1336" s="18" t="s">
        <v>85</v>
      </c>
    </row>
    <row r="1337" ht="15.75" customHeight="1" spans="1:25">
      <c r="A1337" s="234" t="s">
        <v>1762</v>
      </c>
      <c r="B1337" s="208" t="s">
        <v>1763</v>
      </c>
      <c r="C1337" s="207" t="s">
        <v>33</v>
      </c>
      <c r="D1337" s="209" t="s">
        <v>64</v>
      </c>
      <c r="F1337" s="235" t="s">
        <v>65</v>
      </c>
      <c r="G1337" s="236">
        <v>43729</v>
      </c>
      <c r="H1337" s="237">
        <v>43729</v>
      </c>
      <c r="L1337" s="244"/>
      <c r="M1337" s="245"/>
      <c r="N1337" s="244"/>
      <c r="P1337" s="246">
        <f t="shared" si="241"/>
        <v>0</v>
      </c>
      <c r="Q1337" s="246">
        <f t="shared" si="242"/>
        <v>0</v>
      </c>
      <c r="R1337" s="210">
        <v>102</v>
      </c>
      <c r="S1337" s="220">
        <f t="shared" si="243"/>
        <v>67</v>
      </c>
      <c r="T1337" s="113">
        <f t="shared" si="244"/>
        <v>0</v>
      </c>
      <c r="U1337" s="113">
        <f t="shared" si="245"/>
        <v>0</v>
      </c>
      <c r="V1337" s="113">
        <f t="shared" si="246"/>
        <v>0</v>
      </c>
      <c r="W1337" s="113">
        <f t="shared" si="247"/>
        <v>0</v>
      </c>
      <c r="X1337" s="118">
        <v>2019</v>
      </c>
      <c r="Y1337" s="18" t="s">
        <v>85</v>
      </c>
    </row>
    <row r="1338" ht="15.75" customHeight="1" spans="1:25">
      <c r="A1338" s="234" t="s">
        <v>1764</v>
      </c>
      <c r="B1338" s="208" t="s">
        <v>1765</v>
      </c>
      <c r="C1338" s="207" t="s">
        <v>33</v>
      </c>
      <c r="D1338" s="209" t="s">
        <v>64</v>
      </c>
      <c r="F1338" s="235" t="s">
        <v>65</v>
      </c>
      <c r="G1338" s="236">
        <v>43736</v>
      </c>
      <c r="H1338" s="237">
        <v>43736</v>
      </c>
      <c r="L1338" s="244"/>
      <c r="M1338" s="245"/>
      <c r="N1338" s="244"/>
      <c r="P1338" s="246">
        <f t="shared" si="241"/>
        <v>0</v>
      </c>
      <c r="Q1338" s="246">
        <f t="shared" si="242"/>
        <v>0</v>
      </c>
      <c r="R1338" s="210">
        <v>95</v>
      </c>
      <c r="S1338" s="220">
        <f t="shared" si="243"/>
        <v>60</v>
      </c>
      <c r="T1338" s="113">
        <f t="shared" si="244"/>
        <v>0</v>
      </c>
      <c r="U1338" s="113">
        <f t="shared" si="245"/>
        <v>0</v>
      </c>
      <c r="V1338" s="113">
        <f t="shared" si="246"/>
        <v>0</v>
      </c>
      <c r="W1338" s="113">
        <f t="shared" si="247"/>
        <v>0</v>
      </c>
      <c r="X1338" s="118">
        <v>2019</v>
      </c>
      <c r="Y1338" s="18" t="s">
        <v>85</v>
      </c>
    </row>
    <row r="1339" ht="15.75" customHeight="1" spans="1:25">
      <c r="A1339" s="234" t="s">
        <v>1766</v>
      </c>
      <c r="B1339" s="208" t="s">
        <v>1767</v>
      </c>
      <c r="C1339" s="207" t="s">
        <v>27</v>
      </c>
      <c r="D1339" s="209" t="s">
        <v>64</v>
      </c>
      <c r="F1339" s="235" t="s">
        <v>65</v>
      </c>
      <c r="G1339" s="236">
        <v>43729</v>
      </c>
      <c r="H1339" s="237">
        <v>43729</v>
      </c>
      <c r="L1339" s="244"/>
      <c r="M1339" s="245"/>
      <c r="N1339" s="244"/>
      <c r="P1339" s="246">
        <f t="shared" si="241"/>
        <v>0</v>
      </c>
      <c r="Q1339" s="246">
        <f t="shared" si="242"/>
        <v>0</v>
      </c>
      <c r="R1339" s="210">
        <v>102</v>
      </c>
      <c r="S1339" s="220">
        <f t="shared" si="243"/>
        <v>67</v>
      </c>
      <c r="T1339" s="113">
        <f t="shared" si="244"/>
        <v>0</v>
      </c>
      <c r="U1339" s="113">
        <f t="shared" si="245"/>
        <v>0</v>
      </c>
      <c r="V1339" s="113">
        <f t="shared" si="246"/>
        <v>0</v>
      </c>
      <c r="W1339" s="113">
        <f t="shared" si="247"/>
        <v>0</v>
      </c>
      <c r="X1339" s="118">
        <v>2019</v>
      </c>
      <c r="Y1339" s="18" t="s">
        <v>85</v>
      </c>
    </row>
    <row r="1340" ht="15.75" customHeight="1" spans="1:25">
      <c r="A1340" s="234" t="s">
        <v>1768</v>
      </c>
      <c r="B1340" s="208" t="s">
        <v>1769</v>
      </c>
      <c r="C1340" s="207" t="s">
        <v>31</v>
      </c>
      <c r="D1340" s="209" t="s">
        <v>380</v>
      </c>
      <c r="F1340" s="235" t="s">
        <v>254</v>
      </c>
      <c r="G1340" s="212">
        <v>43736</v>
      </c>
      <c r="H1340" s="237">
        <v>43736</v>
      </c>
      <c r="L1340" s="244"/>
      <c r="M1340" s="245"/>
      <c r="N1340" s="244"/>
      <c r="P1340" s="246">
        <f t="shared" si="241"/>
        <v>0</v>
      </c>
      <c r="Q1340" s="246">
        <f t="shared" si="242"/>
        <v>0</v>
      </c>
      <c r="R1340" s="210">
        <v>95</v>
      </c>
      <c r="S1340" s="220">
        <f t="shared" si="243"/>
        <v>60</v>
      </c>
      <c r="T1340" s="113">
        <f t="shared" si="244"/>
        <v>0</v>
      </c>
      <c r="U1340" s="113">
        <f t="shared" si="245"/>
        <v>0</v>
      </c>
      <c r="V1340" s="113">
        <f t="shared" si="246"/>
        <v>0</v>
      </c>
      <c r="W1340" s="113">
        <f t="shared" si="247"/>
        <v>0</v>
      </c>
      <c r="X1340" s="118">
        <v>2019</v>
      </c>
      <c r="Y1340" s="18" t="s">
        <v>85</v>
      </c>
    </row>
    <row r="1341" ht="15.75" customHeight="1" spans="1:25">
      <c r="A1341" s="234" t="s">
        <v>1770</v>
      </c>
      <c r="B1341" s="208" t="s">
        <v>1771</v>
      </c>
      <c r="C1341" s="207" t="s">
        <v>17</v>
      </c>
      <c r="D1341" s="209" t="s">
        <v>64</v>
      </c>
      <c r="F1341" s="235" t="s">
        <v>65</v>
      </c>
      <c r="G1341" s="236">
        <v>43738</v>
      </c>
      <c r="H1341" s="237">
        <v>43738</v>
      </c>
      <c r="L1341" s="244"/>
      <c r="M1341" s="245"/>
      <c r="N1341" s="244"/>
      <c r="P1341" s="246">
        <f t="shared" si="241"/>
        <v>0</v>
      </c>
      <c r="Q1341" s="246">
        <f t="shared" si="242"/>
        <v>0</v>
      </c>
      <c r="R1341" s="210">
        <v>93</v>
      </c>
      <c r="S1341" s="220">
        <f t="shared" si="243"/>
        <v>58</v>
      </c>
      <c r="T1341" s="113">
        <f t="shared" si="244"/>
        <v>0</v>
      </c>
      <c r="U1341" s="113">
        <f t="shared" si="245"/>
        <v>0</v>
      </c>
      <c r="V1341" s="113">
        <f t="shared" si="246"/>
        <v>0</v>
      </c>
      <c r="W1341" s="113">
        <f t="shared" si="247"/>
        <v>0</v>
      </c>
      <c r="X1341" s="118">
        <v>2019</v>
      </c>
      <c r="Y1341" s="18" t="s">
        <v>85</v>
      </c>
    </row>
    <row r="1342" ht="15.75" customHeight="1" spans="1:25">
      <c r="A1342" s="234" t="s">
        <v>1772</v>
      </c>
      <c r="B1342" s="208" t="s">
        <v>1773</v>
      </c>
      <c r="C1342" s="207" t="s">
        <v>27</v>
      </c>
      <c r="D1342" s="209" t="s">
        <v>64</v>
      </c>
      <c r="F1342" s="235" t="s">
        <v>65</v>
      </c>
      <c r="G1342" s="236">
        <v>43736</v>
      </c>
      <c r="H1342" s="237">
        <v>43736</v>
      </c>
      <c r="L1342" s="244"/>
      <c r="M1342" s="245"/>
      <c r="N1342" s="244"/>
      <c r="P1342" s="246">
        <f t="shared" si="241"/>
        <v>0</v>
      </c>
      <c r="Q1342" s="246">
        <f t="shared" si="242"/>
        <v>0</v>
      </c>
      <c r="R1342" s="210">
        <v>95</v>
      </c>
      <c r="S1342" s="220">
        <f t="shared" si="243"/>
        <v>60</v>
      </c>
      <c r="T1342" s="113">
        <f t="shared" si="244"/>
        <v>0</v>
      </c>
      <c r="U1342" s="113">
        <f t="shared" si="245"/>
        <v>0</v>
      </c>
      <c r="V1342" s="113">
        <f t="shared" si="246"/>
        <v>0</v>
      </c>
      <c r="W1342" s="113">
        <f t="shared" si="247"/>
        <v>0</v>
      </c>
      <c r="X1342" s="118">
        <v>2019</v>
      </c>
      <c r="Y1342" s="18" t="s">
        <v>85</v>
      </c>
    </row>
    <row r="1343" ht="15.75" customHeight="1" spans="1:25">
      <c r="A1343" s="234" t="s">
        <v>1774</v>
      </c>
      <c r="B1343" s="208" t="s">
        <v>1775</v>
      </c>
      <c r="C1343" s="207" t="s">
        <v>34</v>
      </c>
      <c r="D1343" s="209" t="s">
        <v>488</v>
      </c>
      <c r="E1343" s="210" t="s">
        <v>30</v>
      </c>
      <c r="F1343" s="235" t="s">
        <v>279</v>
      </c>
      <c r="G1343" s="283">
        <v>43687</v>
      </c>
      <c r="H1343" s="237">
        <v>43706</v>
      </c>
      <c r="P1343" s="246">
        <f t="shared" si="241"/>
        <v>0</v>
      </c>
      <c r="Q1343" s="246">
        <f t="shared" si="242"/>
        <v>0</v>
      </c>
      <c r="R1343" s="210">
        <v>125</v>
      </c>
      <c r="S1343" s="220">
        <f t="shared" si="243"/>
        <v>90</v>
      </c>
      <c r="T1343" s="113">
        <f t="shared" si="244"/>
        <v>0</v>
      </c>
      <c r="U1343" s="113">
        <f t="shared" si="245"/>
        <v>0</v>
      </c>
      <c r="V1343" s="113">
        <f t="shared" si="246"/>
        <v>0</v>
      </c>
      <c r="W1343" s="113">
        <f t="shared" si="247"/>
        <v>0</v>
      </c>
      <c r="X1343" s="118">
        <v>2019</v>
      </c>
      <c r="Y1343" s="18" t="s">
        <v>85</v>
      </c>
    </row>
    <row r="1344" ht="15.75" customHeight="1" spans="1:25">
      <c r="A1344" s="234" t="s">
        <v>1776</v>
      </c>
      <c r="B1344" s="208" t="s">
        <v>1777</v>
      </c>
      <c r="C1344" s="207" t="s">
        <v>34</v>
      </c>
      <c r="D1344" s="209" t="s">
        <v>488</v>
      </c>
      <c r="E1344" s="210" t="s">
        <v>30</v>
      </c>
      <c r="F1344" s="235" t="s">
        <v>279</v>
      </c>
      <c r="G1344" s="283">
        <v>43694</v>
      </c>
      <c r="H1344" s="237">
        <v>43709</v>
      </c>
      <c r="P1344" s="246">
        <f t="shared" si="241"/>
        <v>0</v>
      </c>
      <c r="Q1344" s="246">
        <f t="shared" si="242"/>
        <v>0</v>
      </c>
      <c r="R1344" s="210">
        <v>122</v>
      </c>
      <c r="S1344" s="220">
        <f t="shared" si="243"/>
        <v>87</v>
      </c>
      <c r="T1344" s="113">
        <f t="shared" si="244"/>
        <v>0</v>
      </c>
      <c r="U1344" s="113">
        <f t="shared" si="245"/>
        <v>0</v>
      </c>
      <c r="V1344" s="113">
        <f t="shared" si="246"/>
        <v>0</v>
      </c>
      <c r="W1344" s="113">
        <f t="shared" si="247"/>
        <v>0</v>
      </c>
      <c r="X1344" s="118">
        <v>2019</v>
      </c>
      <c r="Y1344" s="18" t="s">
        <v>85</v>
      </c>
    </row>
    <row r="1345" ht="15.75" customHeight="1" spans="1:25">
      <c r="A1345" s="234" t="s">
        <v>1778</v>
      </c>
      <c r="B1345" s="208" t="s">
        <v>1779</v>
      </c>
      <c r="C1345" s="207" t="s">
        <v>34</v>
      </c>
      <c r="D1345" s="209" t="s">
        <v>488</v>
      </c>
      <c r="E1345" s="210" t="s">
        <v>30</v>
      </c>
      <c r="F1345" s="235" t="s">
        <v>288</v>
      </c>
      <c r="G1345" s="283">
        <v>43729</v>
      </c>
      <c r="H1345" s="237">
        <v>43729</v>
      </c>
      <c r="P1345" s="246">
        <f t="shared" si="241"/>
        <v>0</v>
      </c>
      <c r="Q1345" s="246">
        <f t="shared" si="242"/>
        <v>0</v>
      </c>
      <c r="R1345" s="210">
        <v>102</v>
      </c>
      <c r="S1345" s="220">
        <f t="shared" si="243"/>
        <v>67</v>
      </c>
      <c r="T1345" s="113">
        <f t="shared" si="244"/>
        <v>0</v>
      </c>
      <c r="U1345" s="113">
        <f t="shared" si="245"/>
        <v>0</v>
      </c>
      <c r="V1345" s="113">
        <f t="shared" si="246"/>
        <v>0</v>
      </c>
      <c r="W1345" s="113">
        <f t="shared" si="247"/>
        <v>0</v>
      </c>
      <c r="X1345" s="118">
        <v>2019</v>
      </c>
      <c r="Y1345" s="18" t="s">
        <v>85</v>
      </c>
    </row>
    <row r="1346" ht="15.75" customHeight="1" spans="1:25">
      <c r="A1346" s="234" t="s">
        <v>1780</v>
      </c>
      <c r="B1346" s="208" t="s">
        <v>1781</v>
      </c>
      <c r="C1346" s="207" t="s">
        <v>29</v>
      </c>
      <c r="D1346" s="209" t="s">
        <v>64</v>
      </c>
      <c r="F1346" s="235" t="s">
        <v>65</v>
      </c>
      <c r="G1346" s="236">
        <v>43729</v>
      </c>
      <c r="H1346" s="237">
        <v>43729</v>
      </c>
      <c r="L1346" s="244"/>
      <c r="M1346" s="245"/>
      <c r="N1346" s="244"/>
      <c r="P1346" s="246">
        <f t="shared" si="241"/>
        <v>0</v>
      </c>
      <c r="Q1346" s="246">
        <f t="shared" si="242"/>
        <v>0</v>
      </c>
      <c r="R1346" s="210">
        <v>102</v>
      </c>
      <c r="S1346" s="220">
        <f t="shared" si="243"/>
        <v>67</v>
      </c>
      <c r="T1346" s="113">
        <f t="shared" si="244"/>
        <v>0</v>
      </c>
      <c r="U1346" s="113">
        <f t="shared" si="245"/>
        <v>0</v>
      </c>
      <c r="V1346" s="113">
        <f t="shared" si="246"/>
        <v>0</v>
      </c>
      <c r="W1346" s="113">
        <f t="shared" si="247"/>
        <v>0</v>
      </c>
      <c r="X1346" s="118">
        <v>2019</v>
      </c>
      <c r="Y1346" s="18" t="s">
        <v>85</v>
      </c>
    </row>
    <row r="1347" ht="15.75" customHeight="1" spans="1:25">
      <c r="A1347" s="234" t="s">
        <v>1782</v>
      </c>
      <c r="B1347" s="208" t="s">
        <v>1783</v>
      </c>
      <c r="C1347" s="207" t="s">
        <v>33</v>
      </c>
      <c r="D1347" s="209" t="s">
        <v>64</v>
      </c>
      <c r="F1347" s="235" t="s">
        <v>65</v>
      </c>
      <c r="G1347" s="236">
        <v>43736</v>
      </c>
      <c r="H1347" s="237">
        <v>43736</v>
      </c>
      <c r="L1347" s="244"/>
      <c r="M1347" s="245"/>
      <c r="N1347" s="244"/>
      <c r="P1347" s="246">
        <f t="shared" ref="P1347:P1410" si="248">IFERROR(L1347/O1347-1,0)</f>
        <v>0</v>
      </c>
      <c r="Q1347" s="246">
        <f t="shared" ref="Q1347:Q1410" si="249">IFERROR(N1347/O1347-1,0)</f>
        <v>0</v>
      </c>
      <c r="R1347" s="210">
        <v>95</v>
      </c>
      <c r="S1347" s="220">
        <f t="shared" ref="S1347:S1410" si="250">MIN(R1347-35,365-35)</f>
        <v>60</v>
      </c>
      <c r="T1347" s="113">
        <f t="shared" ref="T1347:T1410" si="251">IFERROR(I1347/365,0)</f>
        <v>0</v>
      </c>
      <c r="U1347" s="113">
        <f t="shared" ref="U1347:U1410" si="252">IFERROR(K1347/365,0)</f>
        <v>0</v>
      </c>
      <c r="V1347" s="113">
        <f t="shared" ref="V1347:V1410" si="253">L1347/S1347</f>
        <v>0</v>
      </c>
      <c r="W1347" s="113">
        <f t="shared" ref="W1347:W1410" si="254">N1347/S1347</f>
        <v>0</v>
      </c>
      <c r="X1347" s="118">
        <v>2019</v>
      </c>
      <c r="Y1347" s="18" t="s">
        <v>85</v>
      </c>
    </row>
    <row r="1348" ht="15.75" customHeight="1" spans="1:25">
      <c r="A1348" s="234" t="s">
        <v>1784</v>
      </c>
      <c r="B1348" s="208" t="s">
        <v>1785</v>
      </c>
      <c r="C1348" s="207" t="s">
        <v>23</v>
      </c>
      <c r="D1348" s="209" t="s">
        <v>64</v>
      </c>
      <c r="F1348" s="235" t="s">
        <v>65</v>
      </c>
      <c r="G1348" s="236">
        <v>43729</v>
      </c>
      <c r="H1348" s="237">
        <v>43729</v>
      </c>
      <c r="L1348" s="244"/>
      <c r="M1348" s="245"/>
      <c r="N1348" s="244"/>
      <c r="P1348" s="246">
        <f t="shared" si="248"/>
        <v>0</v>
      </c>
      <c r="Q1348" s="246">
        <f t="shared" si="249"/>
        <v>0</v>
      </c>
      <c r="R1348" s="210">
        <v>102</v>
      </c>
      <c r="S1348" s="220">
        <f t="shared" si="250"/>
        <v>67</v>
      </c>
      <c r="T1348" s="113">
        <f t="shared" si="251"/>
        <v>0</v>
      </c>
      <c r="U1348" s="113">
        <f t="shared" si="252"/>
        <v>0</v>
      </c>
      <c r="V1348" s="113">
        <f t="shared" si="253"/>
        <v>0</v>
      </c>
      <c r="W1348" s="113">
        <f t="shared" si="254"/>
        <v>0</v>
      </c>
      <c r="X1348" s="118">
        <v>2019</v>
      </c>
      <c r="Y1348" s="18" t="s">
        <v>85</v>
      </c>
    </row>
    <row r="1349" ht="15.75" customHeight="1" spans="1:25">
      <c r="A1349" s="234" t="s">
        <v>1786</v>
      </c>
      <c r="B1349" s="208" t="s">
        <v>1787</v>
      </c>
      <c r="C1349" s="207" t="s">
        <v>19</v>
      </c>
      <c r="D1349" s="209" t="s">
        <v>64</v>
      </c>
      <c r="F1349" s="235" t="s">
        <v>65</v>
      </c>
      <c r="G1349" s="236">
        <v>43736</v>
      </c>
      <c r="H1349" s="237">
        <v>43736</v>
      </c>
      <c r="L1349" s="244"/>
      <c r="M1349" s="245"/>
      <c r="N1349" s="244"/>
      <c r="P1349" s="246">
        <f t="shared" si="248"/>
        <v>0</v>
      </c>
      <c r="Q1349" s="246">
        <f t="shared" si="249"/>
        <v>0</v>
      </c>
      <c r="R1349" s="210">
        <v>95</v>
      </c>
      <c r="S1349" s="220">
        <f t="shared" si="250"/>
        <v>60</v>
      </c>
      <c r="T1349" s="113">
        <f t="shared" si="251"/>
        <v>0</v>
      </c>
      <c r="U1349" s="113">
        <f t="shared" si="252"/>
        <v>0</v>
      </c>
      <c r="V1349" s="113">
        <f t="shared" si="253"/>
        <v>0</v>
      </c>
      <c r="W1349" s="113">
        <f t="shared" si="254"/>
        <v>0</v>
      </c>
      <c r="X1349" s="118">
        <v>2019</v>
      </c>
      <c r="Y1349" s="18" t="s">
        <v>85</v>
      </c>
    </row>
    <row r="1350" ht="15.75" customHeight="1" spans="1:25">
      <c r="A1350" s="234" t="s">
        <v>1788</v>
      </c>
      <c r="B1350" s="208" t="s">
        <v>1789</v>
      </c>
      <c r="C1350" s="207" t="s">
        <v>27</v>
      </c>
      <c r="D1350" s="209" t="s">
        <v>64</v>
      </c>
      <c r="F1350" s="235" t="s">
        <v>65</v>
      </c>
      <c r="G1350" s="236">
        <v>43729</v>
      </c>
      <c r="H1350" s="237">
        <v>43729</v>
      </c>
      <c r="L1350" s="244"/>
      <c r="M1350" s="245"/>
      <c r="N1350" s="244"/>
      <c r="P1350" s="246">
        <f t="shared" si="248"/>
        <v>0</v>
      </c>
      <c r="Q1350" s="246">
        <f t="shared" si="249"/>
        <v>0</v>
      </c>
      <c r="R1350" s="210">
        <v>102</v>
      </c>
      <c r="S1350" s="220">
        <f t="shared" si="250"/>
        <v>67</v>
      </c>
      <c r="T1350" s="113">
        <f t="shared" si="251"/>
        <v>0</v>
      </c>
      <c r="U1350" s="113">
        <f t="shared" si="252"/>
        <v>0</v>
      </c>
      <c r="V1350" s="113">
        <f t="shared" si="253"/>
        <v>0</v>
      </c>
      <c r="W1350" s="113">
        <f t="shared" si="254"/>
        <v>0</v>
      </c>
      <c r="X1350" s="118">
        <v>2019</v>
      </c>
      <c r="Y1350" s="18" t="s">
        <v>85</v>
      </c>
    </row>
    <row r="1351" ht="15.75" customHeight="1" spans="1:25">
      <c r="A1351" s="234" t="s">
        <v>1790</v>
      </c>
      <c r="B1351" s="208" t="s">
        <v>1791</v>
      </c>
      <c r="C1351" s="207" t="s">
        <v>23</v>
      </c>
      <c r="D1351" s="209" t="s">
        <v>488</v>
      </c>
      <c r="E1351" s="210" t="s">
        <v>1792</v>
      </c>
      <c r="F1351" s="235" t="s">
        <v>169</v>
      </c>
      <c r="G1351" s="284">
        <v>41730</v>
      </c>
      <c r="H1351" s="237">
        <v>43735</v>
      </c>
      <c r="L1351" s="244"/>
      <c r="M1351" s="245"/>
      <c r="N1351" s="244"/>
      <c r="P1351" s="246">
        <f t="shared" si="248"/>
        <v>0</v>
      </c>
      <c r="Q1351" s="246">
        <f t="shared" si="249"/>
        <v>0</v>
      </c>
      <c r="R1351" s="210">
        <v>365</v>
      </c>
      <c r="S1351" s="220">
        <f t="shared" si="250"/>
        <v>330</v>
      </c>
      <c r="T1351" s="113">
        <f t="shared" si="251"/>
        <v>0</v>
      </c>
      <c r="U1351" s="113">
        <f t="shared" si="252"/>
        <v>0</v>
      </c>
      <c r="V1351" s="113">
        <f t="shared" si="253"/>
        <v>0</v>
      </c>
      <c r="W1351" s="113">
        <f t="shared" si="254"/>
        <v>0</v>
      </c>
      <c r="X1351" s="118">
        <v>2014</v>
      </c>
      <c r="Y1351" s="18" t="s">
        <v>66</v>
      </c>
    </row>
    <row r="1352" ht="15.75" customHeight="1" spans="1:25">
      <c r="A1352" s="234" t="s">
        <v>1793</v>
      </c>
      <c r="B1352" s="208" t="s">
        <v>1794</v>
      </c>
      <c r="C1352" s="207" t="s">
        <v>23</v>
      </c>
      <c r="D1352" s="209" t="s">
        <v>488</v>
      </c>
      <c r="E1352" s="210" t="s">
        <v>1792</v>
      </c>
      <c r="F1352" s="235" t="s">
        <v>169</v>
      </c>
      <c r="G1352" s="284">
        <v>43282</v>
      </c>
      <c r="H1352" s="237">
        <v>43735</v>
      </c>
      <c r="L1352" s="244"/>
      <c r="M1352" s="245"/>
      <c r="N1352" s="244"/>
      <c r="P1352" s="246">
        <f t="shared" si="248"/>
        <v>0</v>
      </c>
      <c r="Q1352" s="246">
        <f t="shared" si="249"/>
        <v>0</v>
      </c>
      <c r="R1352" s="210">
        <v>365</v>
      </c>
      <c r="S1352" s="220">
        <f t="shared" si="250"/>
        <v>330</v>
      </c>
      <c r="T1352" s="113">
        <f t="shared" si="251"/>
        <v>0</v>
      </c>
      <c r="U1352" s="113">
        <f t="shared" si="252"/>
        <v>0</v>
      </c>
      <c r="V1352" s="113">
        <f t="shared" si="253"/>
        <v>0</v>
      </c>
      <c r="W1352" s="113">
        <f t="shared" si="254"/>
        <v>0</v>
      </c>
      <c r="X1352" s="118">
        <v>2018</v>
      </c>
      <c r="Y1352" s="18" t="s">
        <v>84</v>
      </c>
    </row>
    <row r="1353" ht="15.75" customHeight="1" spans="1:25">
      <c r="A1353" s="234" t="s">
        <v>1795</v>
      </c>
      <c r="B1353" s="208" t="s">
        <v>1796</v>
      </c>
      <c r="C1353" s="207" t="s">
        <v>23</v>
      </c>
      <c r="D1353" s="209" t="s">
        <v>488</v>
      </c>
      <c r="E1353" s="210" t="s">
        <v>1792</v>
      </c>
      <c r="F1353" s="235" t="s">
        <v>169</v>
      </c>
      <c r="G1353" s="284">
        <v>43344</v>
      </c>
      <c r="H1353" s="237">
        <v>43735</v>
      </c>
      <c r="L1353" s="244"/>
      <c r="M1353" s="245"/>
      <c r="N1353" s="244"/>
      <c r="P1353" s="246">
        <f t="shared" si="248"/>
        <v>0</v>
      </c>
      <c r="Q1353" s="246">
        <f t="shared" si="249"/>
        <v>0</v>
      </c>
      <c r="R1353" s="210">
        <v>365</v>
      </c>
      <c r="S1353" s="220">
        <f t="shared" si="250"/>
        <v>330</v>
      </c>
      <c r="T1353" s="113">
        <f t="shared" si="251"/>
        <v>0</v>
      </c>
      <c r="U1353" s="113">
        <f t="shared" si="252"/>
        <v>0</v>
      </c>
      <c r="V1353" s="113">
        <f t="shared" si="253"/>
        <v>0</v>
      </c>
      <c r="W1353" s="113">
        <f t="shared" si="254"/>
        <v>0</v>
      </c>
      <c r="X1353" s="118">
        <v>2018</v>
      </c>
      <c r="Y1353" s="18" t="s">
        <v>84</v>
      </c>
    </row>
    <row r="1354" ht="15.75" customHeight="1" spans="1:25">
      <c r="A1354" s="234" t="s">
        <v>1797</v>
      </c>
      <c r="B1354" s="208" t="s">
        <v>1798</v>
      </c>
      <c r="C1354" s="207" t="s">
        <v>23</v>
      </c>
      <c r="D1354" s="209" t="s">
        <v>488</v>
      </c>
      <c r="E1354" s="210" t="s">
        <v>1792</v>
      </c>
      <c r="F1354" s="235" t="s">
        <v>169</v>
      </c>
      <c r="G1354" s="284">
        <v>41640</v>
      </c>
      <c r="H1354" s="237">
        <v>43735</v>
      </c>
      <c r="L1354" s="244"/>
      <c r="M1354" s="245"/>
      <c r="N1354" s="244"/>
      <c r="P1354" s="246">
        <f t="shared" si="248"/>
        <v>0</v>
      </c>
      <c r="Q1354" s="246">
        <f t="shared" si="249"/>
        <v>0</v>
      </c>
      <c r="R1354" s="210">
        <v>365</v>
      </c>
      <c r="S1354" s="220">
        <f t="shared" si="250"/>
        <v>330</v>
      </c>
      <c r="T1354" s="113">
        <f t="shared" si="251"/>
        <v>0</v>
      </c>
      <c r="U1354" s="113">
        <f t="shared" si="252"/>
        <v>0</v>
      </c>
      <c r="V1354" s="113">
        <f t="shared" si="253"/>
        <v>0</v>
      </c>
      <c r="W1354" s="113">
        <f t="shared" si="254"/>
        <v>0</v>
      </c>
      <c r="X1354" s="118">
        <v>2014</v>
      </c>
      <c r="Y1354" s="18" t="s">
        <v>66</v>
      </c>
    </row>
    <row r="1355" ht="15.75" customHeight="1" spans="1:25">
      <c r="A1355" s="234" t="s">
        <v>1799</v>
      </c>
      <c r="B1355" s="208" t="s">
        <v>1800</v>
      </c>
      <c r="C1355" s="207" t="s">
        <v>21</v>
      </c>
      <c r="D1355" s="209" t="s">
        <v>64</v>
      </c>
      <c r="F1355" s="235" t="s">
        <v>126</v>
      </c>
      <c r="G1355" s="236">
        <v>43712</v>
      </c>
      <c r="H1355" s="237">
        <v>43712</v>
      </c>
      <c r="L1355" s="244"/>
      <c r="M1355" s="245"/>
      <c r="N1355" s="244"/>
      <c r="P1355" s="246">
        <f t="shared" si="248"/>
        <v>0</v>
      </c>
      <c r="Q1355" s="246">
        <f t="shared" si="249"/>
        <v>0</v>
      </c>
      <c r="R1355" s="210">
        <v>119</v>
      </c>
      <c r="S1355" s="220">
        <f t="shared" si="250"/>
        <v>84</v>
      </c>
      <c r="T1355" s="113">
        <f t="shared" si="251"/>
        <v>0</v>
      </c>
      <c r="U1355" s="113">
        <f t="shared" si="252"/>
        <v>0</v>
      </c>
      <c r="V1355" s="113">
        <f t="shared" si="253"/>
        <v>0</v>
      </c>
      <c r="W1355" s="113">
        <f t="shared" si="254"/>
        <v>0</v>
      </c>
      <c r="X1355" s="118">
        <v>2019</v>
      </c>
      <c r="Y1355" s="18" t="s">
        <v>85</v>
      </c>
    </row>
    <row r="1356" ht="15.75" customHeight="1" spans="1:25">
      <c r="A1356" s="234" t="s">
        <v>1801</v>
      </c>
      <c r="B1356" s="208" t="s">
        <v>1802</v>
      </c>
      <c r="C1356" s="207" t="s">
        <v>23</v>
      </c>
      <c r="D1356" s="209" t="s">
        <v>488</v>
      </c>
      <c r="E1356" s="210" t="s">
        <v>1792</v>
      </c>
      <c r="F1356" s="235" t="s">
        <v>169</v>
      </c>
      <c r="G1356" s="284">
        <v>42186</v>
      </c>
      <c r="H1356" s="237">
        <v>43735</v>
      </c>
      <c r="L1356" s="244"/>
      <c r="M1356" s="245"/>
      <c r="N1356" s="244"/>
      <c r="P1356" s="246">
        <f t="shared" si="248"/>
        <v>0</v>
      </c>
      <c r="Q1356" s="246">
        <f t="shared" si="249"/>
        <v>0</v>
      </c>
      <c r="R1356" s="210">
        <v>365</v>
      </c>
      <c r="S1356" s="220">
        <f t="shared" si="250"/>
        <v>330</v>
      </c>
      <c r="T1356" s="113">
        <f t="shared" si="251"/>
        <v>0</v>
      </c>
      <c r="U1356" s="113">
        <f t="shared" si="252"/>
        <v>0</v>
      </c>
      <c r="V1356" s="113">
        <f t="shared" si="253"/>
        <v>0</v>
      </c>
      <c r="W1356" s="113">
        <f t="shared" si="254"/>
        <v>0</v>
      </c>
      <c r="X1356" s="118">
        <v>2015</v>
      </c>
      <c r="Y1356" s="18" t="s">
        <v>66</v>
      </c>
    </row>
    <row r="1357" ht="15.75" customHeight="1" spans="1:25">
      <c r="A1357" s="234" t="s">
        <v>1803</v>
      </c>
      <c r="B1357" s="208" t="s">
        <v>1804</v>
      </c>
      <c r="C1357" s="207" t="s">
        <v>23</v>
      </c>
      <c r="D1357" s="209" t="s">
        <v>488</v>
      </c>
      <c r="E1357" s="210" t="s">
        <v>1792</v>
      </c>
      <c r="F1357" s="235" t="s">
        <v>169</v>
      </c>
      <c r="G1357" s="284">
        <v>43282</v>
      </c>
      <c r="H1357" s="237">
        <v>43735</v>
      </c>
      <c r="L1357" s="244"/>
      <c r="M1357" s="245"/>
      <c r="N1357" s="244"/>
      <c r="P1357" s="246">
        <f t="shared" si="248"/>
        <v>0</v>
      </c>
      <c r="Q1357" s="246">
        <f t="shared" si="249"/>
        <v>0</v>
      </c>
      <c r="R1357" s="210">
        <v>365</v>
      </c>
      <c r="S1357" s="220">
        <f t="shared" si="250"/>
        <v>330</v>
      </c>
      <c r="T1357" s="113">
        <f t="shared" si="251"/>
        <v>0</v>
      </c>
      <c r="U1357" s="113">
        <f t="shared" si="252"/>
        <v>0</v>
      </c>
      <c r="V1357" s="113">
        <f t="shared" si="253"/>
        <v>0</v>
      </c>
      <c r="W1357" s="113">
        <f t="shared" si="254"/>
        <v>0</v>
      </c>
      <c r="X1357" s="118">
        <v>2018</v>
      </c>
      <c r="Y1357" s="18" t="s">
        <v>84</v>
      </c>
    </row>
    <row r="1358" ht="15.75" customHeight="1" spans="1:25">
      <c r="A1358" s="234" t="s">
        <v>1805</v>
      </c>
      <c r="B1358" s="208" t="s">
        <v>1806</v>
      </c>
      <c r="C1358" s="207" t="s">
        <v>23</v>
      </c>
      <c r="D1358" s="209" t="s">
        <v>488</v>
      </c>
      <c r="E1358" s="210" t="s">
        <v>1792</v>
      </c>
      <c r="F1358" s="235" t="s">
        <v>169</v>
      </c>
      <c r="G1358" s="284">
        <v>41000</v>
      </c>
      <c r="H1358" s="237">
        <v>43735</v>
      </c>
      <c r="L1358" s="244"/>
      <c r="M1358" s="245"/>
      <c r="N1358" s="244"/>
      <c r="P1358" s="246">
        <f t="shared" si="248"/>
        <v>0</v>
      </c>
      <c r="Q1358" s="246">
        <f t="shared" si="249"/>
        <v>0</v>
      </c>
      <c r="R1358" s="210">
        <v>365</v>
      </c>
      <c r="S1358" s="220">
        <f t="shared" si="250"/>
        <v>330</v>
      </c>
      <c r="T1358" s="113">
        <f t="shared" si="251"/>
        <v>0</v>
      </c>
      <c r="U1358" s="113">
        <f t="shared" si="252"/>
        <v>0</v>
      </c>
      <c r="V1358" s="113">
        <f t="shared" si="253"/>
        <v>0</v>
      </c>
      <c r="W1358" s="113">
        <f t="shared" si="254"/>
        <v>0</v>
      </c>
      <c r="X1358" s="118">
        <v>2012</v>
      </c>
      <c r="Y1358" s="18" t="s">
        <v>66</v>
      </c>
    </row>
    <row r="1359" ht="15.75" customHeight="1" spans="1:25">
      <c r="A1359" s="234" t="s">
        <v>1807</v>
      </c>
      <c r="B1359" s="208" t="s">
        <v>1808</v>
      </c>
      <c r="C1359" s="207" t="s">
        <v>23</v>
      </c>
      <c r="D1359" s="209" t="s">
        <v>488</v>
      </c>
      <c r="E1359" s="210" t="s">
        <v>1792</v>
      </c>
      <c r="F1359" s="235" t="s">
        <v>169</v>
      </c>
      <c r="G1359" s="284">
        <v>42156</v>
      </c>
      <c r="H1359" s="237">
        <v>43735</v>
      </c>
      <c r="L1359" s="244"/>
      <c r="M1359" s="245"/>
      <c r="N1359" s="244"/>
      <c r="P1359" s="246">
        <f t="shared" si="248"/>
        <v>0</v>
      </c>
      <c r="Q1359" s="246">
        <f t="shared" si="249"/>
        <v>0</v>
      </c>
      <c r="R1359" s="210">
        <v>365</v>
      </c>
      <c r="S1359" s="220">
        <f t="shared" si="250"/>
        <v>330</v>
      </c>
      <c r="T1359" s="113">
        <f t="shared" si="251"/>
        <v>0</v>
      </c>
      <c r="U1359" s="113">
        <f t="shared" si="252"/>
        <v>0</v>
      </c>
      <c r="V1359" s="113">
        <f t="shared" si="253"/>
        <v>0</v>
      </c>
      <c r="W1359" s="113">
        <f t="shared" si="254"/>
        <v>0</v>
      </c>
      <c r="X1359" s="118">
        <v>2015</v>
      </c>
      <c r="Y1359" s="18" t="s">
        <v>66</v>
      </c>
    </row>
    <row r="1360" ht="15.75" customHeight="1" spans="1:25">
      <c r="A1360" s="234" t="s">
        <v>1809</v>
      </c>
      <c r="B1360" s="208" t="s">
        <v>1810</v>
      </c>
      <c r="C1360" s="207" t="s">
        <v>23</v>
      </c>
      <c r="D1360" s="209" t="s">
        <v>488</v>
      </c>
      <c r="E1360" s="210" t="s">
        <v>1792</v>
      </c>
      <c r="F1360" s="235" t="s">
        <v>169</v>
      </c>
      <c r="G1360" s="284">
        <v>41760</v>
      </c>
      <c r="H1360" s="237">
        <v>43735</v>
      </c>
      <c r="L1360" s="244"/>
      <c r="M1360" s="245"/>
      <c r="N1360" s="244"/>
      <c r="P1360" s="246">
        <f t="shared" si="248"/>
        <v>0</v>
      </c>
      <c r="Q1360" s="246">
        <f t="shared" si="249"/>
        <v>0</v>
      </c>
      <c r="R1360" s="210">
        <v>365</v>
      </c>
      <c r="S1360" s="220">
        <f t="shared" si="250"/>
        <v>330</v>
      </c>
      <c r="T1360" s="113">
        <f t="shared" si="251"/>
        <v>0</v>
      </c>
      <c r="U1360" s="113">
        <f t="shared" si="252"/>
        <v>0</v>
      </c>
      <c r="V1360" s="113">
        <f t="shared" si="253"/>
        <v>0</v>
      </c>
      <c r="W1360" s="113">
        <f t="shared" si="254"/>
        <v>0</v>
      </c>
      <c r="X1360" s="118">
        <v>2014</v>
      </c>
      <c r="Y1360" s="18" t="s">
        <v>66</v>
      </c>
    </row>
    <row r="1361" ht="15.75" customHeight="1" spans="1:25">
      <c r="A1361" s="234" t="s">
        <v>1811</v>
      </c>
      <c r="B1361" s="208" t="s">
        <v>1812</v>
      </c>
      <c r="C1361" s="207" t="s">
        <v>23</v>
      </c>
      <c r="D1361" s="209" t="s">
        <v>488</v>
      </c>
      <c r="E1361" s="210" t="s">
        <v>1792</v>
      </c>
      <c r="F1361" s="235" t="s">
        <v>169</v>
      </c>
      <c r="G1361" s="284">
        <v>38139</v>
      </c>
      <c r="H1361" s="237">
        <v>43735</v>
      </c>
      <c r="L1361" s="244"/>
      <c r="M1361" s="245"/>
      <c r="N1361" s="244"/>
      <c r="P1361" s="246">
        <f t="shared" si="248"/>
        <v>0</v>
      </c>
      <c r="Q1361" s="246">
        <f t="shared" si="249"/>
        <v>0</v>
      </c>
      <c r="R1361" s="210">
        <v>365</v>
      </c>
      <c r="S1361" s="220">
        <f t="shared" si="250"/>
        <v>330</v>
      </c>
      <c r="T1361" s="113">
        <f t="shared" si="251"/>
        <v>0</v>
      </c>
      <c r="U1361" s="113">
        <f t="shared" si="252"/>
        <v>0</v>
      </c>
      <c r="V1361" s="113">
        <f t="shared" si="253"/>
        <v>0</v>
      </c>
      <c r="W1361" s="113">
        <f t="shared" si="254"/>
        <v>0</v>
      </c>
      <c r="X1361" s="118">
        <v>2004</v>
      </c>
      <c r="Y1361" s="18" t="s">
        <v>66</v>
      </c>
    </row>
    <row r="1362" ht="15.75" customHeight="1" spans="1:25">
      <c r="A1362" s="234" t="s">
        <v>1813</v>
      </c>
      <c r="B1362" s="208" t="s">
        <v>1814</v>
      </c>
      <c r="C1362" s="207" t="s">
        <v>23</v>
      </c>
      <c r="D1362" s="209" t="s">
        <v>488</v>
      </c>
      <c r="E1362" s="210" t="s">
        <v>1792</v>
      </c>
      <c r="F1362" s="235" t="s">
        <v>169</v>
      </c>
      <c r="G1362" s="284">
        <v>42795</v>
      </c>
      <c r="H1362" s="237">
        <v>43735</v>
      </c>
      <c r="L1362" s="244"/>
      <c r="M1362" s="245"/>
      <c r="N1362" s="244"/>
      <c r="P1362" s="246">
        <f t="shared" si="248"/>
        <v>0</v>
      </c>
      <c r="Q1362" s="246">
        <f t="shared" si="249"/>
        <v>0</v>
      </c>
      <c r="R1362" s="210">
        <v>365</v>
      </c>
      <c r="S1362" s="220">
        <f t="shared" si="250"/>
        <v>330</v>
      </c>
      <c r="T1362" s="113">
        <f t="shared" si="251"/>
        <v>0</v>
      </c>
      <c r="U1362" s="113">
        <f t="shared" si="252"/>
        <v>0</v>
      </c>
      <c r="V1362" s="113">
        <f t="shared" si="253"/>
        <v>0</v>
      </c>
      <c r="W1362" s="113">
        <f t="shared" si="254"/>
        <v>0</v>
      </c>
      <c r="X1362" s="118">
        <v>2017</v>
      </c>
      <c r="Y1362" s="18" t="s">
        <v>83</v>
      </c>
    </row>
    <row r="1363" ht="15.75" customHeight="1" spans="1:25">
      <c r="A1363" s="234" t="s">
        <v>1815</v>
      </c>
      <c r="B1363" s="208" t="s">
        <v>1816</v>
      </c>
      <c r="C1363" s="207" t="s">
        <v>23</v>
      </c>
      <c r="D1363" s="209" t="s">
        <v>488</v>
      </c>
      <c r="E1363" s="210" t="s">
        <v>1792</v>
      </c>
      <c r="F1363" s="235" t="s">
        <v>169</v>
      </c>
      <c r="G1363" s="284">
        <v>43466</v>
      </c>
      <c r="H1363" s="237">
        <v>43735</v>
      </c>
      <c r="L1363" s="244"/>
      <c r="M1363" s="245"/>
      <c r="N1363" s="244"/>
      <c r="P1363" s="246">
        <f t="shared" si="248"/>
        <v>0</v>
      </c>
      <c r="Q1363" s="246">
        <f t="shared" si="249"/>
        <v>0</v>
      </c>
      <c r="R1363" s="210">
        <v>333</v>
      </c>
      <c r="S1363" s="220">
        <f t="shared" si="250"/>
        <v>298</v>
      </c>
      <c r="T1363" s="113">
        <f t="shared" si="251"/>
        <v>0</v>
      </c>
      <c r="U1363" s="113">
        <f t="shared" si="252"/>
        <v>0</v>
      </c>
      <c r="V1363" s="113">
        <f t="shared" si="253"/>
        <v>0</v>
      </c>
      <c r="W1363" s="113">
        <f t="shared" si="254"/>
        <v>0</v>
      </c>
      <c r="X1363" s="118">
        <v>2019</v>
      </c>
      <c r="Y1363" s="18" t="s">
        <v>85</v>
      </c>
    </row>
    <row r="1364" ht="15.75" customHeight="1" spans="1:25">
      <c r="A1364" s="234" t="s">
        <v>1817</v>
      </c>
      <c r="B1364" s="208" t="s">
        <v>1818</v>
      </c>
      <c r="C1364" s="207" t="s">
        <v>23</v>
      </c>
      <c r="D1364" s="209" t="s">
        <v>488</v>
      </c>
      <c r="E1364" s="210" t="s">
        <v>1792</v>
      </c>
      <c r="F1364" s="235" t="s">
        <v>169</v>
      </c>
      <c r="G1364" s="284">
        <v>42675</v>
      </c>
      <c r="H1364" s="237">
        <v>43735</v>
      </c>
      <c r="L1364" s="244"/>
      <c r="M1364" s="245"/>
      <c r="N1364" s="244"/>
      <c r="P1364" s="246">
        <f t="shared" si="248"/>
        <v>0</v>
      </c>
      <c r="Q1364" s="246">
        <f t="shared" si="249"/>
        <v>0</v>
      </c>
      <c r="R1364" s="210">
        <v>365</v>
      </c>
      <c r="S1364" s="220">
        <f t="shared" si="250"/>
        <v>330</v>
      </c>
      <c r="T1364" s="113">
        <f t="shared" si="251"/>
        <v>0</v>
      </c>
      <c r="U1364" s="113">
        <f t="shared" si="252"/>
        <v>0</v>
      </c>
      <c r="V1364" s="113">
        <f t="shared" si="253"/>
        <v>0</v>
      </c>
      <c r="W1364" s="113">
        <f t="shared" si="254"/>
        <v>0</v>
      </c>
      <c r="X1364" s="118">
        <v>2016</v>
      </c>
      <c r="Y1364" s="18" t="s">
        <v>82</v>
      </c>
    </row>
    <row r="1365" ht="15.75" customHeight="1" spans="1:25">
      <c r="A1365" s="234" t="s">
        <v>1819</v>
      </c>
      <c r="B1365" s="208" t="s">
        <v>1820</v>
      </c>
      <c r="C1365" s="207" t="s">
        <v>23</v>
      </c>
      <c r="D1365" s="209" t="s">
        <v>488</v>
      </c>
      <c r="E1365" s="210" t="s">
        <v>1792</v>
      </c>
      <c r="F1365" s="235" t="s">
        <v>169</v>
      </c>
      <c r="G1365" s="284">
        <v>43282</v>
      </c>
      <c r="H1365" s="237">
        <v>43735</v>
      </c>
      <c r="L1365" s="244"/>
      <c r="M1365" s="245"/>
      <c r="N1365" s="244"/>
      <c r="P1365" s="246">
        <f t="shared" si="248"/>
        <v>0</v>
      </c>
      <c r="Q1365" s="246">
        <f t="shared" si="249"/>
        <v>0</v>
      </c>
      <c r="R1365" s="210">
        <v>365</v>
      </c>
      <c r="S1365" s="220">
        <f t="shared" si="250"/>
        <v>330</v>
      </c>
      <c r="T1365" s="113">
        <f t="shared" si="251"/>
        <v>0</v>
      </c>
      <c r="U1365" s="113">
        <f t="shared" si="252"/>
        <v>0</v>
      </c>
      <c r="V1365" s="113">
        <f t="shared" si="253"/>
        <v>0</v>
      </c>
      <c r="W1365" s="113">
        <f t="shared" si="254"/>
        <v>0</v>
      </c>
      <c r="X1365" s="118">
        <v>2018</v>
      </c>
      <c r="Y1365" s="18" t="s">
        <v>84</v>
      </c>
    </row>
    <row r="1366" ht="15.75" customHeight="1" spans="1:25">
      <c r="A1366" s="234" t="s">
        <v>1821</v>
      </c>
      <c r="B1366" s="208" t="s">
        <v>1822</v>
      </c>
      <c r="C1366" s="207" t="s">
        <v>23</v>
      </c>
      <c r="D1366" s="209" t="s">
        <v>488</v>
      </c>
      <c r="E1366" s="210" t="s">
        <v>1792</v>
      </c>
      <c r="F1366" s="235" t="s">
        <v>169</v>
      </c>
      <c r="G1366" s="284">
        <v>42675</v>
      </c>
      <c r="H1366" s="237">
        <v>43735</v>
      </c>
      <c r="L1366" s="244"/>
      <c r="M1366" s="245"/>
      <c r="N1366" s="244"/>
      <c r="P1366" s="246">
        <f t="shared" si="248"/>
        <v>0</v>
      </c>
      <c r="Q1366" s="246">
        <f t="shared" si="249"/>
        <v>0</v>
      </c>
      <c r="R1366" s="210">
        <v>365</v>
      </c>
      <c r="S1366" s="220">
        <f t="shared" si="250"/>
        <v>330</v>
      </c>
      <c r="T1366" s="113">
        <f t="shared" si="251"/>
        <v>0</v>
      </c>
      <c r="U1366" s="113">
        <f t="shared" si="252"/>
        <v>0</v>
      </c>
      <c r="V1366" s="113">
        <f t="shared" si="253"/>
        <v>0</v>
      </c>
      <c r="W1366" s="113">
        <f t="shared" si="254"/>
        <v>0</v>
      </c>
      <c r="X1366" s="118">
        <v>2016</v>
      </c>
      <c r="Y1366" s="18" t="s">
        <v>82</v>
      </c>
    </row>
    <row r="1367" ht="15.75" customHeight="1" spans="1:25">
      <c r="A1367" s="234" t="s">
        <v>1823</v>
      </c>
      <c r="B1367" s="208" t="s">
        <v>1824</v>
      </c>
      <c r="C1367" s="207" t="s">
        <v>23</v>
      </c>
      <c r="D1367" s="209" t="s">
        <v>488</v>
      </c>
      <c r="E1367" s="210" t="s">
        <v>1792</v>
      </c>
      <c r="F1367" s="235" t="s">
        <v>169</v>
      </c>
      <c r="G1367" s="284">
        <v>42583</v>
      </c>
      <c r="H1367" s="237">
        <v>43735</v>
      </c>
      <c r="L1367" s="244"/>
      <c r="M1367" s="245"/>
      <c r="N1367" s="244"/>
      <c r="P1367" s="246">
        <f t="shared" si="248"/>
        <v>0</v>
      </c>
      <c r="Q1367" s="246">
        <f t="shared" si="249"/>
        <v>0</v>
      </c>
      <c r="R1367" s="210">
        <v>365</v>
      </c>
      <c r="S1367" s="220">
        <f t="shared" si="250"/>
        <v>330</v>
      </c>
      <c r="T1367" s="113">
        <f t="shared" si="251"/>
        <v>0</v>
      </c>
      <c r="U1367" s="113">
        <f t="shared" si="252"/>
        <v>0</v>
      </c>
      <c r="V1367" s="113">
        <f t="shared" si="253"/>
        <v>0</v>
      </c>
      <c r="W1367" s="113">
        <f t="shared" si="254"/>
        <v>0</v>
      </c>
      <c r="X1367" s="118">
        <v>2016</v>
      </c>
      <c r="Y1367" s="18" t="s">
        <v>82</v>
      </c>
    </row>
    <row r="1368" ht="15.75" customHeight="1" spans="1:25">
      <c r="A1368" s="234" t="s">
        <v>1825</v>
      </c>
      <c r="B1368" s="208" t="s">
        <v>1826</v>
      </c>
      <c r="C1368" s="207" t="s">
        <v>23</v>
      </c>
      <c r="D1368" s="209" t="s">
        <v>488</v>
      </c>
      <c r="E1368" s="210" t="s">
        <v>1792</v>
      </c>
      <c r="F1368" s="235" t="s">
        <v>169</v>
      </c>
      <c r="G1368" s="284">
        <v>43405</v>
      </c>
      <c r="H1368" s="237">
        <v>43735</v>
      </c>
      <c r="L1368" s="244"/>
      <c r="M1368" s="245"/>
      <c r="N1368" s="244"/>
      <c r="P1368" s="246">
        <f t="shared" si="248"/>
        <v>0</v>
      </c>
      <c r="Q1368" s="246">
        <f t="shared" si="249"/>
        <v>0</v>
      </c>
      <c r="R1368" s="210">
        <v>365</v>
      </c>
      <c r="S1368" s="220">
        <f t="shared" si="250"/>
        <v>330</v>
      </c>
      <c r="T1368" s="113">
        <f t="shared" si="251"/>
        <v>0</v>
      </c>
      <c r="U1368" s="113">
        <f t="shared" si="252"/>
        <v>0</v>
      </c>
      <c r="V1368" s="113">
        <f t="shared" si="253"/>
        <v>0</v>
      </c>
      <c r="W1368" s="113">
        <f t="shared" si="254"/>
        <v>0</v>
      </c>
      <c r="X1368" s="118">
        <v>2018</v>
      </c>
      <c r="Y1368" s="18" t="s">
        <v>84</v>
      </c>
    </row>
    <row r="1369" ht="15.75" customHeight="1" spans="1:25">
      <c r="A1369" s="234" t="s">
        <v>1827</v>
      </c>
      <c r="B1369" s="208" t="s">
        <v>1828</v>
      </c>
      <c r="C1369" s="207" t="s">
        <v>23</v>
      </c>
      <c r="D1369" s="209" t="s">
        <v>488</v>
      </c>
      <c r="E1369" s="210" t="s">
        <v>1792</v>
      </c>
      <c r="F1369" s="235" t="s">
        <v>169</v>
      </c>
      <c r="G1369" s="284">
        <v>43344</v>
      </c>
      <c r="H1369" s="237">
        <v>43735</v>
      </c>
      <c r="L1369" s="244"/>
      <c r="M1369" s="245"/>
      <c r="N1369" s="244"/>
      <c r="P1369" s="246">
        <f t="shared" si="248"/>
        <v>0</v>
      </c>
      <c r="Q1369" s="246">
        <f t="shared" si="249"/>
        <v>0</v>
      </c>
      <c r="R1369" s="210">
        <v>365</v>
      </c>
      <c r="S1369" s="220">
        <f t="shared" si="250"/>
        <v>330</v>
      </c>
      <c r="T1369" s="113">
        <f t="shared" si="251"/>
        <v>0</v>
      </c>
      <c r="U1369" s="113">
        <f t="shared" si="252"/>
        <v>0</v>
      </c>
      <c r="V1369" s="113">
        <f t="shared" si="253"/>
        <v>0</v>
      </c>
      <c r="W1369" s="113">
        <f t="shared" si="254"/>
        <v>0</v>
      </c>
      <c r="X1369" s="118">
        <v>2018</v>
      </c>
      <c r="Y1369" s="18" t="s">
        <v>84</v>
      </c>
    </row>
    <row r="1370" ht="15.75" customHeight="1" spans="1:25">
      <c r="A1370" s="234" t="s">
        <v>1829</v>
      </c>
      <c r="B1370" s="208" t="s">
        <v>1830</v>
      </c>
      <c r="C1370" s="207" t="s">
        <v>23</v>
      </c>
      <c r="D1370" s="209" t="s">
        <v>488</v>
      </c>
      <c r="E1370" s="210" t="s">
        <v>1792</v>
      </c>
      <c r="F1370" s="235" t="s">
        <v>169</v>
      </c>
      <c r="G1370" s="284">
        <v>42248</v>
      </c>
      <c r="H1370" s="237">
        <v>43735</v>
      </c>
      <c r="L1370" s="244"/>
      <c r="M1370" s="245"/>
      <c r="N1370" s="244"/>
      <c r="P1370" s="246">
        <f t="shared" si="248"/>
        <v>0</v>
      </c>
      <c r="Q1370" s="246">
        <f t="shared" si="249"/>
        <v>0</v>
      </c>
      <c r="R1370" s="210">
        <v>365</v>
      </c>
      <c r="S1370" s="220">
        <f t="shared" si="250"/>
        <v>330</v>
      </c>
      <c r="T1370" s="113">
        <f t="shared" si="251"/>
        <v>0</v>
      </c>
      <c r="U1370" s="113">
        <f t="shared" si="252"/>
        <v>0</v>
      </c>
      <c r="V1370" s="113">
        <f t="shared" si="253"/>
        <v>0</v>
      </c>
      <c r="W1370" s="113">
        <f t="shared" si="254"/>
        <v>0</v>
      </c>
      <c r="X1370" s="118">
        <v>2015</v>
      </c>
      <c r="Y1370" s="18" t="s">
        <v>66</v>
      </c>
    </row>
    <row r="1371" ht="15.75" customHeight="1" spans="1:25">
      <c r="A1371" s="234" t="s">
        <v>1831</v>
      </c>
      <c r="B1371" s="208" t="s">
        <v>1832</v>
      </c>
      <c r="C1371" s="207" t="s">
        <v>23</v>
      </c>
      <c r="D1371" s="209" t="s">
        <v>488</v>
      </c>
      <c r="E1371" s="210" t="s">
        <v>1792</v>
      </c>
      <c r="F1371" s="235" t="s">
        <v>169</v>
      </c>
      <c r="G1371" s="284">
        <v>42309</v>
      </c>
      <c r="H1371" s="237">
        <v>43735</v>
      </c>
      <c r="L1371" s="244"/>
      <c r="M1371" s="245"/>
      <c r="N1371" s="244"/>
      <c r="P1371" s="246">
        <f t="shared" si="248"/>
        <v>0</v>
      </c>
      <c r="Q1371" s="246">
        <f t="shared" si="249"/>
        <v>0</v>
      </c>
      <c r="R1371" s="210">
        <v>365</v>
      </c>
      <c r="S1371" s="220">
        <f t="shared" si="250"/>
        <v>330</v>
      </c>
      <c r="T1371" s="113">
        <f t="shared" si="251"/>
        <v>0</v>
      </c>
      <c r="U1371" s="113">
        <f t="shared" si="252"/>
        <v>0</v>
      </c>
      <c r="V1371" s="113">
        <f t="shared" si="253"/>
        <v>0</v>
      </c>
      <c r="W1371" s="113">
        <f t="shared" si="254"/>
        <v>0</v>
      </c>
      <c r="X1371" s="118">
        <v>2015</v>
      </c>
      <c r="Y1371" s="18" t="s">
        <v>66</v>
      </c>
    </row>
    <row r="1372" ht="15.75" customHeight="1" spans="1:25">
      <c r="A1372" s="234" t="s">
        <v>1833</v>
      </c>
      <c r="B1372" s="208" t="s">
        <v>1834</v>
      </c>
      <c r="C1372" s="207" t="s">
        <v>23</v>
      </c>
      <c r="D1372" s="209" t="s">
        <v>488</v>
      </c>
      <c r="E1372" s="210" t="s">
        <v>1792</v>
      </c>
      <c r="F1372" s="235" t="s">
        <v>169</v>
      </c>
      <c r="G1372" s="284">
        <v>41974</v>
      </c>
      <c r="H1372" s="237">
        <v>43735</v>
      </c>
      <c r="L1372" s="244"/>
      <c r="M1372" s="245"/>
      <c r="N1372" s="244"/>
      <c r="P1372" s="246">
        <f t="shared" si="248"/>
        <v>0</v>
      </c>
      <c r="Q1372" s="246">
        <f t="shared" si="249"/>
        <v>0</v>
      </c>
      <c r="R1372" s="210">
        <v>365</v>
      </c>
      <c r="S1372" s="220">
        <f t="shared" si="250"/>
        <v>330</v>
      </c>
      <c r="T1372" s="113">
        <f t="shared" si="251"/>
        <v>0</v>
      </c>
      <c r="U1372" s="113">
        <f t="shared" si="252"/>
        <v>0</v>
      </c>
      <c r="V1372" s="113">
        <f t="shared" si="253"/>
        <v>0</v>
      </c>
      <c r="W1372" s="113">
        <f t="shared" si="254"/>
        <v>0</v>
      </c>
      <c r="X1372" s="118">
        <v>2014</v>
      </c>
      <c r="Y1372" s="18" t="s">
        <v>66</v>
      </c>
    </row>
    <row r="1373" ht="15.75" customHeight="1" spans="1:25">
      <c r="A1373" s="234" t="s">
        <v>1835</v>
      </c>
      <c r="B1373" s="208" t="s">
        <v>1836</v>
      </c>
      <c r="C1373" s="207" t="s">
        <v>23</v>
      </c>
      <c r="D1373" s="209" t="s">
        <v>488</v>
      </c>
      <c r="E1373" s="210" t="s">
        <v>1792</v>
      </c>
      <c r="F1373" s="235" t="s">
        <v>169</v>
      </c>
      <c r="G1373" s="284">
        <v>41061</v>
      </c>
      <c r="H1373" s="237">
        <v>43735</v>
      </c>
      <c r="L1373" s="244"/>
      <c r="M1373" s="245"/>
      <c r="N1373" s="244"/>
      <c r="P1373" s="246">
        <f t="shared" si="248"/>
        <v>0</v>
      </c>
      <c r="Q1373" s="246">
        <f t="shared" si="249"/>
        <v>0</v>
      </c>
      <c r="R1373" s="210">
        <v>365</v>
      </c>
      <c r="S1373" s="220">
        <f t="shared" si="250"/>
        <v>330</v>
      </c>
      <c r="T1373" s="113">
        <f t="shared" si="251"/>
        <v>0</v>
      </c>
      <c r="U1373" s="113">
        <f t="shared" si="252"/>
        <v>0</v>
      </c>
      <c r="V1373" s="113">
        <f t="shared" si="253"/>
        <v>0</v>
      </c>
      <c r="W1373" s="113">
        <f t="shared" si="254"/>
        <v>0</v>
      </c>
      <c r="X1373" s="118">
        <v>2012</v>
      </c>
      <c r="Y1373" s="18" t="s">
        <v>66</v>
      </c>
    </row>
    <row r="1374" ht="15.75" customHeight="1" spans="1:25">
      <c r="A1374" s="234" t="s">
        <v>1837</v>
      </c>
      <c r="B1374" s="208" t="s">
        <v>1838</v>
      </c>
      <c r="C1374" s="207" t="s">
        <v>23</v>
      </c>
      <c r="D1374" s="209" t="s">
        <v>488</v>
      </c>
      <c r="E1374" s="210" t="s">
        <v>1792</v>
      </c>
      <c r="F1374" s="235" t="s">
        <v>169</v>
      </c>
      <c r="G1374" s="284">
        <v>42644</v>
      </c>
      <c r="H1374" s="237">
        <v>43735</v>
      </c>
      <c r="L1374" s="244"/>
      <c r="M1374" s="245"/>
      <c r="N1374" s="244"/>
      <c r="P1374" s="246">
        <f t="shared" si="248"/>
        <v>0</v>
      </c>
      <c r="Q1374" s="246">
        <f t="shared" si="249"/>
        <v>0</v>
      </c>
      <c r="R1374" s="210">
        <v>365</v>
      </c>
      <c r="S1374" s="220">
        <f t="shared" si="250"/>
        <v>330</v>
      </c>
      <c r="T1374" s="113">
        <f t="shared" si="251"/>
        <v>0</v>
      </c>
      <c r="U1374" s="113">
        <f t="shared" si="252"/>
        <v>0</v>
      </c>
      <c r="V1374" s="113">
        <f t="shared" si="253"/>
        <v>0</v>
      </c>
      <c r="W1374" s="113">
        <f t="shared" si="254"/>
        <v>0</v>
      </c>
      <c r="X1374" s="118">
        <v>2016</v>
      </c>
      <c r="Y1374" s="18" t="s">
        <v>82</v>
      </c>
    </row>
    <row r="1375" ht="15.75" customHeight="1" spans="1:25">
      <c r="A1375" s="234" t="s">
        <v>1839</v>
      </c>
      <c r="B1375" s="208" t="s">
        <v>1840</v>
      </c>
      <c r="C1375" s="207" t="s">
        <v>23</v>
      </c>
      <c r="D1375" s="209" t="s">
        <v>488</v>
      </c>
      <c r="E1375" s="210" t="s">
        <v>1792</v>
      </c>
      <c r="F1375" s="235" t="s">
        <v>169</v>
      </c>
      <c r="G1375" s="284">
        <v>40087</v>
      </c>
      <c r="H1375" s="237">
        <v>43735</v>
      </c>
      <c r="L1375" s="244"/>
      <c r="M1375" s="245"/>
      <c r="N1375" s="244"/>
      <c r="P1375" s="246">
        <f t="shared" si="248"/>
        <v>0</v>
      </c>
      <c r="Q1375" s="246">
        <f t="shared" si="249"/>
        <v>0</v>
      </c>
      <c r="R1375" s="210">
        <v>365</v>
      </c>
      <c r="S1375" s="220">
        <f t="shared" si="250"/>
        <v>330</v>
      </c>
      <c r="T1375" s="113">
        <f t="shared" si="251"/>
        <v>0</v>
      </c>
      <c r="U1375" s="113">
        <f t="shared" si="252"/>
        <v>0</v>
      </c>
      <c r="V1375" s="113">
        <f t="shared" si="253"/>
        <v>0</v>
      </c>
      <c r="W1375" s="113">
        <f t="shared" si="254"/>
        <v>0</v>
      </c>
      <c r="X1375" s="118">
        <v>2009</v>
      </c>
      <c r="Y1375" s="18" t="s">
        <v>66</v>
      </c>
    </row>
    <row r="1376" ht="15.75" customHeight="1" spans="1:25">
      <c r="A1376" s="234" t="s">
        <v>1841</v>
      </c>
      <c r="B1376" s="208" t="s">
        <v>1842</v>
      </c>
      <c r="C1376" s="207" t="s">
        <v>23</v>
      </c>
      <c r="D1376" s="209" t="s">
        <v>488</v>
      </c>
      <c r="E1376" s="210" t="s">
        <v>1792</v>
      </c>
      <c r="F1376" s="235" t="s">
        <v>169</v>
      </c>
      <c r="G1376" s="284">
        <v>41640</v>
      </c>
      <c r="H1376" s="237">
        <v>43735</v>
      </c>
      <c r="L1376" s="244"/>
      <c r="M1376" s="245"/>
      <c r="N1376" s="244"/>
      <c r="P1376" s="246">
        <f t="shared" si="248"/>
        <v>0</v>
      </c>
      <c r="Q1376" s="246">
        <f t="shared" si="249"/>
        <v>0</v>
      </c>
      <c r="R1376" s="210">
        <v>365</v>
      </c>
      <c r="S1376" s="220">
        <f t="shared" si="250"/>
        <v>330</v>
      </c>
      <c r="T1376" s="113">
        <f t="shared" si="251"/>
        <v>0</v>
      </c>
      <c r="U1376" s="113">
        <f t="shared" si="252"/>
        <v>0</v>
      </c>
      <c r="V1376" s="113">
        <f t="shared" si="253"/>
        <v>0</v>
      </c>
      <c r="W1376" s="113">
        <f t="shared" si="254"/>
        <v>0</v>
      </c>
      <c r="X1376" s="118">
        <v>2014</v>
      </c>
      <c r="Y1376" s="18" t="s">
        <v>66</v>
      </c>
    </row>
    <row r="1377" ht="15.75" customHeight="1" spans="1:25">
      <c r="A1377" s="234" t="s">
        <v>1843</v>
      </c>
      <c r="B1377" s="208" t="s">
        <v>1844</v>
      </c>
      <c r="C1377" s="207" t="s">
        <v>23</v>
      </c>
      <c r="D1377" s="209" t="s">
        <v>488</v>
      </c>
      <c r="E1377" s="210" t="s">
        <v>1792</v>
      </c>
      <c r="F1377" s="235" t="s">
        <v>169</v>
      </c>
      <c r="G1377" s="284">
        <v>43282</v>
      </c>
      <c r="H1377" s="237">
        <v>43735</v>
      </c>
      <c r="L1377" s="244"/>
      <c r="M1377" s="245"/>
      <c r="N1377" s="244"/>
      <c r="P1377" s="246">
        <f t="shared" si="248"/>
        <v>0</v>
      </c>
      <c r="Q1377" s="246">
        <f t="shared" si="249"/>
        <v>0</v>
      </c>
      <c r="R1377" s="210">
        <v>365</v>
      </c>
      <c r="S1377" s="220">
        <f t="shared" si="250"/>
        <v>330</v>
      </c>
      <c r="T1377" s="113">
        <f t="shared" si="251"/>
        <v>0</v>
      </c>
      <c r="U1377" s="113">
        <f t="shared" si="252"/>
        <v>0</v>
      </c>
      <c r="V1377" s="113">
        <f t="shared" si="253"/>
        <v>0</v>
      </c>
      <c r="W1377" s="113">
        <f t="shared" si="254"/>
        <v>0</v>
      </c>
      <c r="X1377" s="118">
        <v>2018</v>
      </c>
      <c r="Y1377" s="18" t="s">
        <v>84</v>
      </c>
    </row>
    <row r="1378" ht="15.75" customHeight="1" spans="1:25">
      <c r="A1378" s="234" t="s">
        <v>1845</v>
      </c>
      <c r="B1378" s="208" t="s">
        <v>1846</v>
      </c>
      <c r="C1378" s="207" t="s">
        <v>23</v>
      </c>
      <c r="D1378" s="209" t="s">
        <v>488</v>
      </c>
      <c r="E1378" s="210" t="s">
        <v>1792</v>
      </c>
      <c r="F1378" s="235" t="s">
        <v>169</v>
      </c>
      <c r="G1378" s="284">
        <v>42979</v>
      </c>
      <c r="H1378" s="237">
        <v>43735</v>
      </c>
      <c r="L1378" s="244"/>
      <c r="M1378" s="245"/>
      <c r="N1378" s="244"/>
      <c r="P1378" s="246">
        <f t="shared" si="248"/>
        <v>0</v>
      </c>
      <c r="Q1378" s="246">
        <f t="shared" si="249"/>
        <v>0</v>
      </c>
      <c r="R1378" s="210">
        <v>365</v>
      </c>
      <c r="S1378" s="220">
        <f t="shared" si="250"/>
        <v>330</v>
      </c>
      <c r="T1378" s="113">
        <f t="shared" si="251"/>
        <v>0</v>
      </c>
      <c r="U1378" s="113">
        <f t="shared" si="252"/>
        <v>0</v>
      </c>
      <c r="V1378" s="113">
        <f t="shared" si="253"/>
        <v>0</v>
      </c>
      <c r="W1378" s="113">
        <f t="shared" si="254"/>
        <v>0</v>
      </c>
      <c r="X1378" s="118">
        <v>2017</v>
      </c>
      <c r="Y1378" s="18" t="s">
        <v>83</v>
      </c>
    </row>
    <row r="1379" ht="15.75" customHeight="1" spans="1:25">
      <c r="A1379" s="234" t="s">
        <v>1847</v>
      </c>
      <c r="B1379" s="208" t="s">
        <v>1848</v>
      </c>
      <c r="C1379" s="207" t="s">
        <v>23</v>
      </c>
      <c r="D1379" s="209" t="s">
        <v>488</v>
      </c>
      <c r="E1379" s="210" t="s">
        <v>1792</v>
      </c>
      <c r="F1379" s="235" t="s">
        <v>169</v>
      </c>
      <c r="G1379" s="284">
        <v>41760</v>
      </c>
      <c r="H1379" s="237">
        <v>43735</v>
      </c>
      <c r="L1379" s="244"/>
      <c r="M1379" s="245"/>
      <c r="N1379" s="244"/>
      <c r="P1379" s="246">
        <f t="shared" si="248"/>
        <v>0</v>
      </c>
      <c r="Q1379" s="246">
        <f t="shared" si="249"/>
        <v>0</v>
      </c>
      <c r="R1379" s="210">
        <v>365</v>
      </c>
      <c r="S1379" s="220">
        <f t="shared" si="250"/>
        <v>330</v>
      </c>
      <c r="T1379" s="113">
        <f t="shared" si="251"/>
        <v>0</v>
      </c>
      <c r="U1379" s="113">
        <f t="shared" si="252"/>
        <v>0</v>
      </c>
      <c r="V1379" s="113">
        <f t="shared" si="253"/>
        <v>0</v>
      </c>
      <c r="W1379" s="113">
        <f t="shared" si="254"/>
        <v>0</v>
      </c>
      <c r="X1379" s="118">
        <v>2014</v>
      </c>
      <c r="Y1379" s="18" t="s">
        <v>66</v>
      </c>
    </row>
    <row r="1380" ht="15.75" customHeight="1" spans="1:25">
      <c r="A1380" s="234" t="s">
        <v>1849</v>
      </c>
      <c r="B1380" s="208" t="s">
        <v>1850</v>
      </c>
      <c r="C1380" s="207" t="s">
        <v>23</v>
      </c>
      <c r="D1380" s="209" t="s">
        <v>488</v>
      </c>
      <c r="E1380" s="210" t="s">
        <v>1792</v>
      </c>
      <c r="F1380" s="235" t="s">
        <v>169</v>
      </c>
      <c r="G1380" s="284">
        <v>42309</v>
      </c>
      <c r="H1380" s="237">
        <v>43735</v>
      </c>
      <c r="L1380" s="244"/>
      <c r="M1380" s="245"/>
      <c r="N1380" s="244"/>
      <c r="P1380" s="246">
        <f t="shared" si="248"/>
        <v>0</v>
      </c>
      <c r="Q1380" s="246">
        <f t="shared" si="249"/>
        <v>0</v>
      </c>
      <c r="R1380" s="210">
        <v>365</v>
      </c>
      <c r="S1380" s="220">
        <f t="shared" si="250"/>
        <v>330</v>
      </c>
      <c r="T1380" s="113">
        <f t="shared" si="251"/>
        <v>0</v>
      </c>
      <c r="U1380" s="113">
        <f t="shared" si="252"/>
        <v>0</v>
      </c>
      <c r="V1380" s="113">
        <f t="shared" si="253"/>
        <v>0</v>
      </c>
      <c r="W1380" s="113">
        <f t="shared" si="254"/>
        <v>0</v>
      </c>
      <c r="X1380" s="118">
        <v>2015</v>
      </c>
      <c r="Y1380" s="18" t="s">
        <v>66</v>
      </c>
    </row>
    <row r="1381" ht="15.75" customHeight="1" spans="1:25">
      <c r="A1381" s="234" t="s">
        <v>1851</v>
      </c>
      <c r="B1381" s="208" t="s">
        <v>1852</v>
      </c>
      <c r="C1381" s="207" t="s">
        <v>23</v>
      </c>
      <c r="D1381" s="209" t="s">
        <v>488</v>
      </c>
      <c r="E1381" s="210" t="s">
        <v>1792</v>
      </c>
      <c r="F1381" s="235" t="s">
        <v>169</v>
      </c>
      <c r="G1381" s="284">
        <v>42370</v>
      </c>
      <c r="H1381" s="237">
        <v>43735</v>
      </c>
      <c r="L1381" s="244"/>
      <c r="M1381" s="245"/>
      <c r="N1381" s="244"/>
      <c r="P1381" s="246">
        <f t="shared" si="248"/>
        <v>0</v>
      </c>
      <c r="Q1381" s="246">
        <f t="shared" si="249"/>
        <v>0</v>
      </c>
      <c r="R1381" s="210">
        <v>365</v>
      </c>
      <c r="S1381" s="220">
        <f t="shared" si="250"/>
        <v>330</v>
      </c>
      <c r="T1381" s="113">
        <f t="shared" si="251"/>
        <v>0</v>
      </c>
      <c r="U1381" s="113">
        <f t="shared" si="252"/>
        <v>0</v>
      </c>
      <c r="V1381" s="113">
        <f t="shared" si="253"/>
        <v>0</v>
      </c>
      <c r="W1381" s="113">
        <f t="shared" si="254"/>
        <v>0</v>
      </c>
      <c r="X1381" s="118">
        <v>2016</v>
      </c>
      <c r="Y1381" s="18" t="s">
        <v>82</v>
      </c>
    </row>
    <row r="1382" ht="15.75" customHeight="1" spans="1:25">
      <c r="A1382" s="234" t="s">
        <v>1853</v>
      </c>
      <c r="B1382" s="208" t="s">
        <v>1854</v>
      </c>
      <c r="C1382" s="207" t="s">
        <v>23</v>
      </c>
      <c r="D1382" s="209" t="s">
        <v>488</v>
      </c>
      <c r="E1382" s="210" t="s">
        <v>1792</v>
      </c>
      <c r="F1382" s="235" t="s">
        <v>169</v>
      </c>
      <c r="G1382" s="284">
        <v>42644</v>
      </c>
      <c r="H1382" s="237">
        <v>43735</v>
      </c>
      <c r="L1382" s="244"/>
      <c r="M1382" s="245"/>
      <c r="N1382" s="244"/>
      <c r="P1382" s="246">
        <f t="shared" si="248"/>
        <v>0</v>
      </c>
      <c r="Q1382" s="246">
        <f t="shared" si="249"/>
        <v>0</v>
      </c>
      <c r="R1382" s="210">
        <v>365</v>
      </c>
      <c r="S1382" s="220">
        <f t="shared" si="250"/>
        <v>330</v>
      </c>
      <c r="T1382" s="113">
        <f t="shared" si="251"/>
        <v>0</v>
      </c>
      <c r="U1382" s="113">
        <f t="shared" si="252"/>
        <v>0</v>
      </c>
      <c r="V1382" s="113">
        <f t="shared" si="253"/>
        <v>0</v>
      </c>
      <c r="W1382" s="113">
        <f t="shared" si="254"/>
        <v>0</v>
      </c>
      <c r="X1382" s="118">
        <v>2016</v>
      </c>
      <c r="Y1382" s="18" t="s">
        <v>82</v>
      </c>
    </row>
    <row r="1383" ht="15.75" customHeight="1" spans="1:25">
      <c r="A1383" s="234" t="s">
        <v>1855</v>
      </c>
      <c r="B1383" s="208" t="s">
        <v>1856</v>
      </c>
      <c r="C1383" s="207" t="s">
        <v>23</v>
      </c>
      <c r="D1383" s="209" t="s">
        <v>488</v>
      </c>
      <c r="E1383" s="210" t="s">
        <v>1792</v>
      </c>
      <c r="F1383" s="235" t="s">
        <v>169</v>
      </c>
      <c r="G1383" s="284">
        <v>41275</v>
      </c>
      <c r="H1383" s="237">
        <v>43735</v>
      </c>
      <c r="L1383" s="244"/>
      <c r="M1383" s="245"/>
      <c r="N1383" s="244"/>
      <c r="P1383" s="246">
        <f t="shared" si="248"/>
        <v>0</v>
      </c>
      <c r="Q1383" s="246">
        <f t="shared" si="249"/>
        <v>0</v>
      </c>
      <c r="R1383" s="210">
        <v>365</v>
      </c>
      <c r="S1383" s="220">
        <f t="shared" si="250"/>
        <v>330</v>
      </c>
      <c r="T1383" s="113">
        <f t="shared" si="251"/>
        <v>0</v>
      </c>
      <c r="U1383" s="113">
        <f t="shared" si="252"/>
        <v>0</v>
      </c>
      <c r="V1383" s="113">
        <f t="shared" si="253"/>
        <v>0</v>
      </c>
      <c r="W1383" s="113">
        <f t="shared" si="254"/>
        <v>0</v>
      </c>
      <c r="X1383" s="118">
        <v>2013</v>
      </c>
      <c r="Y1383" s="18" t="s">
        <v>66</v>
      </c>
    </row>
    <row r="1384" ht="15.75" customHeight="1" spans="1:25">
      <c r="A1384" s="234" t="s">
        <v>1857</v>
      </c>
      <c r="B1384" s="208" t="s">
        <v>1858</v>
      </c>
      <c r="C1384" s="207" t="s">
        <v>23</v>
      </c>
      <c r="D1384" s="209" t="s">
        <v>488</v>
      </c>
      <c r="E1384" s="210" t="s">
        <v>1792</v>
      </c>
      <c r="F1384" s="235" t="s">
        <v>169</v>
      </c>
      <c r="G1384" s="284">
        <v>43070</v>
      </c>
      <c r="H1384" s="237">
        <v>43735</v>
      </c>
      <c r="L1384" s="244"/>
      <c r="M1384" s="245"/>
      <c r="N1384" s="244"/>
      <c r="P1384" s="246">
        <f t="shared" si="248"/>
        <v>0</v>
      </c>
      <c r="Q1384" s="246">
        <f t="shared" si="249"/>
        <v>0</v>
      </c>
      <c r="R1384" s="210">
        <v>365</v>
      </c>
      <c r="S1384" s="220">
        <f t="shared" si="250"/>
        <v>330</v>
      </c>
      <c r="T1384" s="113">
        <f t="shared" si="251"/>
        <v>0</v>
      </c>
      <c r="U1384" s="113">
        <f t="shared" si="252"/>
        <v>0</v>
      </c>
      <c r="V1384" s="113">
        <f t="shared" si="253"/>
        <v>0</v>
      </c>
      <c r="W1384" s="113">
        <f t="shared" si="254"/>
        <v>0</v>
      </c>
      <c r="X1384" s="118">
        <v>2017</v>
      </c>
      <c r="Y1384" s="18" t="s">
        <v>83</v>
      </c>
    </row>
    <row r="1385" ht="15.75" customHeight="1" spans="1:25">
      <c r="A1385" s="234" t="s">
        <v>1859</v>
      </c>
      <c r="B1385" s="208" t="s">
        <v>1860</v>
      </c>
      <c r="C1385" s="207" t="s">
        <v>23</v>
      </c>
      <c r="D1385" s="209" t="s">
        <v>488</v>
      </c>
      <c r="E1385" s="210" t="s">
        <v>1792</v>
      </c>
      <c r="F1385" s="235" t="s">
        <v>169</v>
      </c>
      <c r="G1385" s="284">
        <v>42186</v>
      </c>
      <c r="H1385" s="237">
        <v>43735</v>
      </c>
      <c r="L1385" s="244"/>
      <c r="M1385" s="245"/>
      <c r="N1385" s="244"/>
      <c r="P1385" s="246">
        <f t="shared" si="248"/>
        <v>0</v>
      </c>
      <c r="Q1385" s="246">
        <f t="shared" si="249"/>
        <v>0</v>
      </c>
      <c r="R1385" s="210">
        <v>365</v>
      </c>
      <c r="S1385" s="220">
        <f t="shared" si="250"/>
        <v>330</v>
      </c>
      <c r="T1385" s="113">
        <f t="shared" si="251"/>
        <v>0</v>
      </c>
      <c r="U1385" s="113">
        <f t="shared" si="252"/>
        <v>0</v>
      </c>
      <c r="V1385" s="113">
        <f t="shared" si="253"/>
        <v>0</v>
      </c>
      <c r="W1385" s="113">
        <f t="shared" si="254"/>
        <v>0</v>
      </c>
      <c r="X1385" s="118">
        <v>2015</v>
      </c>
      <c r="Y1385" s="18" t="s">
        <v>66</v>
      </c>
    </row>
    <row r="1386" ht="15.75" customHeight="1" spans="1:25">
      <c r="A1386" s="234" t="s">
        <v>1861</v>
      </c>
      <c r="B1386" s="208" t="s">
        <v>1862</v>
      </c>
      <c r="C1386" s="207" t="s">
        <v>23</v>
      </c>
      <c r="D1386" s="209" t="s">
        <v>488</v>
      </c>
      <c r="E1386" s="210" t="s">
        <v>1792</v>
      </c>
      <c r="F1386" s="235" t="s">
        <v>169</v>
      </c>
      <c r="G1386" s="284">
        <v>42917</v>
      </c>
      <c r="H1386" s="237">
        <v>43735</v>
      </c>
      <c r="L1386" s="244"/>
      <c r="M1386" s="245"/>
      <c r="N1386" s="244"/>
      <c r="P1386" s="246">
        <f t="shared" si="248"/>
        <v>0</v>
      </c>
      <c r="Q1386" s="246">
        <f t="shared" si="249"/>
        <v>0</v>
      </c>
      <c r="R1386" s="210">
        <v>365</v>
      </c>
      <c r="S1386" s="220">
        <f t="shared" si="250"/>
        <v>330</v>
      </c>
      <c r="T1386" s="113">
        <f t="shared" si="251"/>
        <v>0</v>
      </c>
      <c r="U1386" s="113">
        <f t="shared" si="252"/>
        <v>0</v>
      </c>
      <c r="V1386" s="113">
        <f t="shared" si="253"/>
        <v>0</v>
      </c>
      <c r="W1386" s="113">
        <f t="shared" si="254"/>
        <v>0</v>
      </c>
      <c r="X1386" s="118">
        <v>2017</v>
      </c>
      <c r="Y1386" s="18" t="s">
        <v>83</v>
      </c>
    </row>
    <row r="1387" ht="15.75" customHeight="1" spans="1:25">
      <c r="A1387" s="234" t="s">
        <v>1863</v>
      </c>
      <c r="B1387" s="208" t="s">
        <v>1864</v>
      </c>
      <c r="C1387" s="207" t="s">
        <v>23</v>
      </c>
      <c r="D1387" s="209" t="s">
        <v>488</v>
      </c>
      <c r="E1387" s="210" t="s">
        <v>1792</v>
      </c>
      <c r="F1387" s="235" t="s">
        <v>169</v>
      </c>
      <c r="G1387" s="284">
        <v>42248</v>
      </c>
      <c r="H1387" s="237">
        <v>43735</v>
      </c>
      <c r="L1387" s="244"/>
      <c r="M1387" s="245"/>
      <c r="N1387" s="244"/>
      <c r="P1387" s="246">
        <f t="shared" si="248"/>
        <v>0</v>
      </c>
      <c r="Q1387" s="246">
        <f t="shared" si="249"/>
        <v>0</v>
      </c>
      <c r="R1387" s="210">
        <v>365</v>
      </c>
      <c r="S1387" s="220">
        <f t="shared" si="250"/>
        <v>330</v>
      </c>
      <c r="T1387" s="113">
        <f t="shared" si="251"/>
        <v>0</v>
      </c>
      <c r="U1387" s="113">
        <f t="shared" si="252"/>
        <v>0</v>
      </c>
      <c r="V1387" s="113">
        <f t="shared" si="253"/>
        <v>0</v>
      </c>
      <c r="W1387" s="113">
        <f t="shared" si="254"/>
        <v>0</v>
      </c>
      <c r="X1387" s="118">
        <v>2015</v>
      </c>
      <c r="Y1387" s="18" t="s">
        <v>66</v>
      </c>
    </row>
    <row r="1388" ht="15.75" customHeight="1" spans="1:25">
      <c r="A1388" s="234" t="s">
        <v>1865</v>
      </c>
      <c r="B1388" s="208" t="s">
        <v>1866</v>
      </c>
      <c r="C1388" s="207" t="s">
        <v>23</v>
      </c>
      <c r="D1388" s="209" t="s">
        <v>488</v>
      </c>
      <c r="E1388" s="210" t="s">
        <v>1792</v>
      </c>
      <c r="F1388" s="235" t="s">
        <v>169</v>
      </c>
      <c r="G1388" s="284">
        <v>42736</v>
      </c>
      <c r="H1388" s="237">
        <v>43735</v>
      </c>
      <c r="L1388" s="244"/>
      <c r="M1388" s="245"/>
      <c r="N1388" s="244"/>
      <c r="P1388" s="246">
        <f t="shared" si="248"/>
        <v>0</v>
      </c>
      <c r="Q1388" s="246">
        <f t="shared" si="249"/>
        <v>0</v>
      </c>
      <c r="R1388" s="210">
        <v>365</v>
      </c>
      <c r="S1388" s="220">
        <f t="shared" si="250"/>
        <v>330</v>
      </c>
      <c r="T1388" s="113">
        <f t="shared" si="251"/>
        <v>0</v>
      </c>
      <c r="U1388" s="113">
        <f t="shared" si="252"/>
        <v>0</v>
      </c>
      <c r="V1388" s="113">
        <f t="shared" si="253"/>
        <v>0</v>
      </c>
      <c r="W1388" s="113">
        <f t="shared" si="254"/>
        <v>0</v>
      </c>
      <c r="X1388" s="118">
        <v>2017</v>
      </c>
      <c r="Y1388" s="18" t="s">
        <v>83</v>
      </c>
    </row>
    <row r="1389" ht="15.75" customHeight="1" spans="1:25">
      <c r="A1389" s="234" t="s">
        <v>1867</v>
      </c>
      <c r="B1389" s="208" t="s">
        <v>1868</v>
      </c>
      <c r="C1389" s="207" t="s">
        <v>23</v>
      </c>
      <c r="D1389" s="209" t="s">
        <v>488</v>
      </c>
      <c r="E1389" s="210" t="s">
        <v>1792</v>
      </c>
      <c r="F1389" s="235" t="s">
        <v>169</v>
      </c>
      <c r="G1389" s="284">
        <v>42248</v>
      </c>
      <c r="H1389" s="237">
        <v>43735</v>
      </c>
      <c r="L1389" s="244"/>
      <c r="M1389" s="245"/>
      <c r="N1389" s="244"/>
      <c r="P1389" s="246">
        <f t="shared" si="248"/>
        <v>0</v>
      </c>
      <c r="Q1389" s="246">
        <f t="shared" si="249"/>
        <v>0</v>
      </c>
      <c r="R1389" s="210">
        <v>365</v>
      </c>
      <c r="S1389" s="220">
        <f t="shared" si="250"/>
        <v>330</v>
      </c>
      <c r="T1389" s="113">
        <f t="shared" si="251"/>
        <v>0</v>
      </c>
      <c r="U1389" s="113">
        <f t="shared" si="252"/>
        <v>0</v>
      </c>
      <c r="V1389" s="113">
        <f t="shared" si="253"/>
        <v>0</v>
      </c>
      <c r="W1389" s="113">
        <f t="shared" si="254"/>
        <v>0</v>
      </c>
      <c r="X1389" s="118">
        <v>2015</v>
      </c>
      <c r="Y1389" s="18" t="s">
        <v>66</v>
      </c>
    </row>
    <row r="1390" ht="15.75" customHeight="1" spans="1:25">
      <c r="A1390" s="234" t="s">
        <v>1869</v>
      </c>
      <c r="B1390" s="208" t="s">
        <v>1870</v>
      </c>
      <c r="C1390" s="207" t="s">
        <v>23</v>
      </c>
      <c r="D1390" s="209" t="s">
        <v>488</v>
      </c>
      <c r="E1390" s="210" t="s">
        <v>1792</v>
      </c>
      <c r="F1390" s="235" t="s">
        <v>169</v>
      </c>
      <c r="G1390" s="284">
        <v>42767</v>
      </c>
      <c r="H1390" s="237">
        <v>43735</v>
      </c>
      <c r="L1390" s="244"/>
      <c r="M1390" s="245"/>
      <c r="N1390" s="244"/>
      <c r="P1390" s="246">
        <f t="shared" si="248"/>
        <v>0</v>
      </c>
      <c r="Q1390" s="246">
        <f t="shared" si="249"/>
        <v>0</v>
      </c>
      <c r="R1390" s="210">
        <v>272</v>
      </c>
      <c r="S1390" s="220">
        <f t="shared" si="250"/>
        <v>237</v>
      </c>
      <c r="T1390" s="113">
        <f t="shared" si="251"/>
        <v>0</v>
      </c>
      <c r="U1390" s="113">
        <f t="shared" si="252"/>
        <v>0</v>
      </c>
      <c r="V1390" s="113">
        <f t="shared" si="253"/>
        <v>0</v>
      </c>
      <c r="W1390" s="113">
        <f t="shared" si="254"/>
        <v>0</v>
      </c>
      <c r="X1390" s="118">
        <v>2017</v>
      </c>
      <c r="Y1390" s="18" t="s">
        <v>83</v>
      </c>
    </row>
    <row r="1391" ht="15.75" customHeight="1" spans="1:25">
      <c r="A1391" s="234" t="s">
        <v>1871</v>
      </c>
      <c r="B1391" s="208" t="s">
        <v>1872</v>
      </c>
      <c r="C1391" s="207" t="s">
        <v>23</v>
      </c>
      <c r="D1391" s="209" t="s">
        <v>488</v>
      </c>
      <c r="E1391" s="210" t="s">
        <v>1792</v>
      </c>
      <c r="F1391" s="235" t="s">
        <v>169</v>
      </c>
      <c r="G1391" s="284">
        <v>43040</v>
      </c>
      <c r="H1391" s="237">
        <v>43735</v>
      </c>
      <c r="L1391" s="244"/>
      <c r="M1391" s="245"/>
      <c r="N1391" s="244"/>
      <c r="P1391" s="246">
        <f t="shared" si="248"/>
        <v>0</v>
      </c>
      <c r="Q1391" s="246">
        <f t="shared" si="249"/>
        <v>0</v>
      </c>
      <c r="R1391" s="210">
        <v>365</v>
      </c>
      <c r="S1391" s="220">
        <f t="shared" si="250"/>
        <v>330</v>
      </c>
      <c r="T1391" s="113">
        <f t="shared" si="251"/>
        <v>0</v>
      </c>
      <c r="U1391" s="113">
        <f t="shared" si="252"/>
        <v>0</v>
      </c>
      <c r="V1391" s="113">
        <f t="shared" si="253"/>
        <v>0</v>
      </c>
      <c r="W1391" s="113">
        <f t="shared" si="254"/>
        <v>0</v>
      </c>
      <c r="X1391" s="118">
        <v>2017</v>
      </c>
      <c r="Y1391" s="18" t="s">
        <v>83</v>
      </c>
    </row>
    <row r="1392" ht="15.75" customHeight="1" spans="1:25">
      <c r="A1392" s="234" t="s">
        <v>1873</v>
      </c>
      <c r="B1392" s="208" t="s">
        <v>1874</v>
      </c>
      <c r="C1392" s="207" t="s">
        <v>23</v>
      </c>
      <c r="D1392" s="209" t="s">
        <v>488</v>
      </c>
      <c r="E1392" s="210" t="s">
        <v>1792</v>
      </c>
      <c r="F1392" s="235" t="s">
        <v>169</v>
      </c>
      <c r="G1392" s="284">
        <v>42401</v>
      </c>
      <c r="H1392" s="237">
        <v>43735</v>
      </c>
      <c r="L1392" s="244"/>
      <c r="M1392" s="245"/>
      <c r="N1392" s="244"/>
      <c r="P1392" s="246">
        <f t="shared" si="248"/>
        <v>0</v>
      </c>
      <c r="Q1392" s="246">
        <f t="shared" si="249"/>
        <v>0</v>
      </c>
      <c r="R1392" s="210">
        <v>365</v>
      </c>
      <c r="S1392" s="220">
        <f t="shared" si="250"/>
        <v>330</v>
      </c>
      <c r="T1392" s="113">
        <f t="shared" si="251"/>
        <v>0</v>
      </c>
      <c r="U1392" s="113">
        <f t="shared" si="252"/>
        <v>0</v>
      </c>
      <c r="V1392" s="113">
        <f t="shared" si="253"/>
        <v>0</v>
      </c>
      <c r="W1392" s="113">
        <f t="shared" si="254"/>
        <v>0</v>
      </c>
      <c r="X1392" s="118">
        <v>2016</v>
      </c>
      <c r="Y1392" s="18" t="s">
        <v>82</v>
      </c>
    </row>
    <row r="1393" ht="15.75" customHeight="1" spans="1:25">
      <c r="A1393" s="234" t="s">
        <v>1875</v>
      </c>
      <c r="B1393" s="208" t="s">
        <v>1876</v>
      </c>
      <c r="C1393" s="207" t="s">
        <v>23</v>
      </c>
      <c r="D1393" s="209" t="s">
        <v>488</v>
      </c>
      <c r="E1393" s="210" t="s">
        <v>1792</v>
      </c>
      <c r="F1393" s="235" t="s">
        <v>169</v>
      </c>
      <c r="G1393" s="284">
        <v>43466</v>
      </c>
      <c r="H1393" s="237">
        <v>43735</v>
      </c>
      <c r="L1393" s="244"/>
      <c r="M1393" s="245"/>
      <c r="N1393" s="244"/>
      <c r="P1393" s="246">
        <f t="shared" si="248"/>
        <v>0</v>
      </c>
      <c r="Q1393" s="246">
        <f t="shared" si="249"/>
        <v>0</v>
      </c>
      <c r="R1393" s="210">
        <v>334</v>
      </c>
      <c r="S1393" s="220">
        <f t="shared" si="250"/>
        <v>299</v>
      </c>
      <c r="T1393" s="113">
        <f t="shared" si="251"/>
        <v>0</v>
      </c>
      <c r="U1393" s="113">
        <f t="shared" si="252"/>
        <v>0</v>
      </c>
      <c r="V1393" s="113">
        <f t="shared" si="253"/>
        <v>0</v>
      </c>
      <c r="W1393" s="113">
        <f t="shared" si="254"/>
        <v>0</v>
      </c>
      <c r="X1393" s="118">
        <v>2019</v>
      </c>
      <c r="Y1393" s="18" t="s">
        <v>85</v>
      </c>
    </row>
    <row r="1394" ht="15.75" customHeight="1" spans="1:25">
      <c r="A1394" s="234" t="s">
        <v>1877</v>
      </c>
      <c r="B1394" s="208" t="s">
        <v>1878</v>
      </c>
      <c r="C1394" s="207" t="s">
        <v>23</v>
      </c>
      <c r="D1394" s="209" t="s">
        <v>488</v>
      </c>
      <c r="E1394" s="210" t="s">
        <v>1792</v>
      </c>
      <c r="F1394" s="235" t="s">
        <v>169</v>
      </c>
      <c r="G1394" s="284">
        <v>43374</v>
      </c>
      <c r="H1394" s="237">
        <v>43735</v>
      </c>
      <c r="L1394" s="244"/>
      <c r="M1394" s="245"/>
      <c r="N1394" s="244"/>
      <c r="P1394" s="246">
        <f t="shared" si="248"/>
        <v>0</v>
      </c>
      <c r="Q1394" s="246">
        <f t="shared" si="249"/>
        <v>0</v>
      </c>
      <c r="R1394" s="210">
        <v>365</v>
      </c>
      <c r="S1394" s="220">
        <f t="shared" si="250"/>
        <v>330</v>
      </c>
      <c r="T1394" s="113">
        <f t="shared" si="251"/>
        <v>0</v>
      </c>
      <c r="U1394" s="113">
        <f t="shared" si="252"/>
        <v>0</v>
      </c>
      <c r="V1394" s="113">
        <f t="shared" si="253"/>
        <v>0</v>
      </c>
      <c r="W1394" s="113">
        <f t="shared" si="254"/>
        <v>0</v>
      </c>
      <c r="X1394" s="118">
        <v>2018</v>
      </c>
      <c r="Y1394" s="18" t="s">
        <v>84</v>
      </c>
    </row>
    <row r="1395" ht="15.75" customHeight="1" spans="1:25">
      <c r="A1395" s="234" t="s">
        <v>1879</v>
      </c>
      <c r="B1395" s="208" t="s">
        <v>1880</v>
      </c>
      <c r="C1395" s="207" t="s">
        <v>23</v>
      </c>
      <c r="D1395" s="209" t="s">
        <v>488</v>
      </c>
      <c r="E1395" s="210" t="s">
        <v>1792</v>
      </c>
      <c r="F1395" s="235" t="s">
        <v>169</v>
      </c>
      <c r="G1395" s="284">
        <v>42736</v>
      </c>
      <c r="H1395" s="237">
        <v>43735</v>
      </c>
      <c r="L1395" s="244"/>
      <c r="M1395" s="245"/>
      <c r="N1395" s="244"/>
      <c r="P1395" s="246">
        <f t="shared" si="248"/>
        <v>0</v>
      </c>
      <c r="Q1395" s="246">
        <f t="shared" si="249"/>
        <v>0</v>
      </c>
      <c r="R1395" s="210">
        <v>365</v>
      </c>
      <c r="S1395" s="220">
        <f t="shared" si="250"/>
        <v>330</v>
      </c>
      <c r="T1395" s="113">
        <f t="shared" si="251"/>
        <v>0</v>
      </c>
      <c r="U1395" s="113">
        <f t="shared" si="252"/>
        <v>0</v>
      </c>
      <c r="V1395" s="113">
        <f t="shared" si="253"/>
        <v>0</v>
      </c>
      <c r="W1395" s="113">
        <f t="shared" si="254"/>
        <v>0</v>
      </c>
      <c r="X1395" s="118">
        <v>2017</v>
      </c>
      <c r="Y1395" s="18" t="s">
        <v>83</v>
      </c>
    </row>
    <row r="1396" ht="15.75" customHeight="1" spans="1:25">
      <c r="A1396" s="234" t="s">
        <v>1881</v>
      </c>
      <c r="B1396" s="208" t="s">
        <v>1882</v>
      </c>
      <c r="C1396" s="207" t="s">
        <v>23</v>
      </c>
      <c r="D1396" s="209" t="s">
        <v>488</v>
      </c>
      <c r="E1396" s="210" t="s">
        <v>1792</v>
      </c>
      <c r="F1396" s="235" t="s">
        <v>169</v>
      </c>
      <c r="G1396" s="284">
        <v>40603</v>
      </c>
      <c r="H1396" s="237">
        <v>43735</v>
      </c>
      <c r="L1396" s="244"/>
      <c r="M1396" s="245"/>
      <c r="N1396" s="244"/>
      <c r="P1396" s="246">
        <f t="shared" si="248"/>
        <v>0</v>
      </c>
      <c r="Q1396" s="246">
        <f t="shared" si="249"/>
        <v>0</v>
      </c>
      <c r="R1396" s="210">
        <v>365</v>
      </c>
      <c r="S1396" s="220">
        <f t="shared" si="250"/>
        <v>330</v>
      </c>
      <c r="T1396" s="113">
        <f t="shared" si="251"/>
        <v>0</v>
      </c>
      <c r="U1396" s="113">
        <f t="shared" si="252"/>
        <v>0</v>
      </c>
      <c r="V1396" s="113">
        <f t="shared" si="253"/>
        <v>0</v>
      </c>
      <c r="W1396" s="113">
        <f t="shared" si="254"/>
        <v>0</v>
      </c>
      <c r="X1396" s="118">
        <v>2011</v>
      </c>
      <c r="Y1396" s="18" t="s">
        <v>66</v>
      </c>
    </row>
    <row r="1397" ht="15.75" customHeight="1" spans="1:25">
      <c r="A1397" s="234" t="s">
        <v>1883</v>
      </c>
      <c r="B1397" s="208" t="s">
        <v>1884</v>
      </c>
      <c r="C1397" s="207" t="s">
        <v>23</v>
      </c>
      <c r="D1397" s="209" t="s">
        <v>488</v>
      </c>
      <c r="E1397" s="210" t="s">
        <v>1792</v>
      </c>
      <c r="F1397" s="235" t="s">
        <v>169</v>
      </c>
      <c r="G1397" s="284">
        <v>40603</v>
      </c>
      <c r="H1397" s="237">
        <v>43735</v>
      </c>
      <c r="L1397" s="244"/>
      <c r="M1397" s="245"/>
      <c r="N1397" s="244"/>
      <c r="P1397" s="246">
        <f t="shared" si="248"/>
        <v>0</v>
      </c>
      <c r="Q1397" s="246">
        <f t="shared" si="249"/>
        <v>0</v>
      </c>
      <c r="R1397" s="210">
        <v>365</v>
      </c>
      <c r="S1397" s="220">
        <f t="shared" si="250"/>
        <v>330</v>
      </c>
      <c r="T1397" s="113">
        <f t="shared" si="251"/>
        <v>0</v>
      </c>
      <c r="U1397" s="113">
        <f t="shared" si="252"/>
        <v>0</v>
      </c>
      <c r="V1397" s="113">
        <f t="shared" si="253"/>
        <v>0</v>
      </c>
      <c r="W1397" s="113">
        <f t="shared" si="254"/>
        <v>0</v>
      </c>
      <c r="X1397" s="118">
        <v>2011</v>
      </c>
      <c r="Y1397" s="18" t="s">
        <v>66</v>
      </c>
    </row>
    <row r="1398" ht="15.75" customHeight="1" spans="1:25">
      <c r="A1398" s="234" t="s">
        <v>1885</v>
      </c>
      <c r="B1398" s="208" t="s">
        <v>1886</v>
      </c>
      <c r="C1398" s="207" t="s">
        <v>23</v>
      </c>
      <c r="D1398" s="209" t="s">
        <v>488</v>
      </c>
      <c r="E1398" s="210" t="s">
        <v>1792</v>
      </c>
      <c r="F1398" s="235" t="s">
        <v>169</v>
      </c>
      <c r="G1398" s="284">
        <v>42614</v>
      </c>
      <c r="H1398" s="237">
        <v>43735</v>
      </c>
      <c r="L1398" s="244"/>
      <c r="M1398" s="245"/>
      <c r="N1398" s="244"/>
      <c r="P1398" s="246">
        <f t="shared" si="248"/>
        <v>0</v>
      </c>
      <c r="Q1398" s="246">
        <f t="shared" si="249"/>
        <v>0</v>
      </c>
      <c r="R1398" s="210">
        <v>365</v>
      </c>
      <c r="S1398" s="220">
        <f t="shared" si="250"/>
        <v>330</v>
      </c>
      <c r="T1398" s="113">
        <f t="shared" si="251"/>
        <v>0</v>
      </c>
      <c r="U1398" s="113">
        <f t="shared" si="252"/>
        <v>0</v>
      </c>
      <c r="V1398" s="113">
        <f t="shared" si="253"/>
        <v>0</v>
      </c>
      <c r="W1398" s="113">
        <f t="shared" si="254"/>
        <v>0</v>
      </c>
      <c r="X1398" s="118">
        <v>2016</v>
      </c>
      <c r="Y1398" s="18" t="s">
        <v>82</v>
      </c>
    </row>
    <row r="1399" ht="15.75" customHeight="1" spans="1:25">
      <c r="A1399" s="234" t="s">
        <v>1887</v>
      </c>
      <c r="B1399" s="208" t="s">
        <v>1888</v>
      </c>
      <c r="C1399" s="207" t="s">
        <v>23</v>
      </c>
      <c r="D1399" s="209" t="s">
        <v>488</v>
      </c>
      <c r="E1399" s="210" t="s">
        <v>1792</v>
      </c>
      <c r="F1399" s="235" t="s">
        <v>169</v>
      </c>
      <c r="G1399" s="284">
        <v>41334</v>
      </c>
      <c r="H1399" s="237">
        <v>43735</v>
      </c>
      <c r="L1399" s="244"/>
      <c r="M1399" s="245"/>
      <c r="N1399" s="244"/>
      <c r="P1399" s="246">
        <f t="shared" si="248"/>
        <v>0</v>
      </c>
      <c r="Q1399" s="246">
        <f t="shared" si="249"/>
        <v>0</v>
      </c>
      <c r="R1399" s="210">
        <v>365</v>
      </c>
      <c r="S1399" s="220">
        <f t="shared" si="250"/>
        <v>330</v>
      </c>
      <c r="T1399" s="113">
        <f t="shared" si="251"/>
        <v>0</v>
      </c>
      <c r="U1399" s="113">
        <f t="shared" si="252"/>
        <v>0</v>
      </c>
      <c r="V1399" s="113">
        <f t="shared" si="253"/>
        <v>0</v>
      </c>
      <c r="W1399" s="113">
        <f t="shared" si="254"/>
        <v>0</v>
      </c>
      <c r="X1399" s="118">
        <v>2013</v>
      </c>
      <c r="Y1399" s="18" t="s">
        <v>66</v>
      </c>
    </row>
    <row r="1400" ht="15.75" customHeight="1" spans="1:25">
      <c r="A1400" s="234" t="s">
        <v>1889</v>
      </c>
      <c r="B1400" s="208" t="s">
        <v>1890</v>
      </c>
      <c r="C1400" s="207" t="s">
        <v>23</v>
      </c>
      <c r="D1400" s="209" t="s">
        <v>488</v>
      </c>
      <c r="E1400" s="210" t="s">
        <v>1792</v>
      </c>
      <c r="F1400" s="235" t="s">
        <v>169</v>
      </c>
      <c r="G1400" s="284">
        <v>43709</v>
      </c>
      <c r="H1400" s="237">
        <v>43735</v>
      </c>
      <c r="L1400" s="244"/>
      <c r="M1400" s="245"/>
      <c r="N1400" s="244"/>
      <c r="P1400" s="246">
        <f t="shared" si="248"/>
        <v>0</v>
      </c>
      <c r="Q1400" s="246">
        <f t="shared" si="249"/>
        <v>0</v>
      </c>
      <c r="R1400" s="210">
        <v>119</v>
      </c>
      <c r="S1400" s="220">
        <f t="shared" si="250"/>
        <v>84</v>
      </c>
      <c r="T1400" s="113">
        <f t="shared" si="251"/>
        <v>0</v>
      </c>
      <c r="U1400" s="113">
        <f t="shared" si="252"/>
        <v>0</v>
      </c>
      <c r="V1400" s="113">
        <f t="shared" si="253"/>
        <v>0</v>
      </c>
      <c r="W1400" s="113">
        <f t="shared" si="254"/>
        <v>0</v>
      </c>
      <c r="X1400" s="118">
        <v>2019</v>
      </c>
      <c r="Y1400" s="18" t="s">
        <v>85</v>
      </c>
    </row>
    <row r="1401" ht="15.75" customHeight="1" spans="1:25">
      <c r="A1401" s="234" t="s">
        <v>1891</v>
      </c>
      <c r="B1401" s="208" t="s">
        <v>1892</v>
      </c>
      <c r="C1401" s="207" t="s">
        <v>23</v>
      </c>
      <c r="D1401" s="209" t="s">
        <v>488</v>
      </c>
      <c r="E1401" s="210" t="s">
        <v>1792</v>
      </c>
      <c r="F1401" s="235" t="s">
        <v>169</v>
      </c>
      <c r="G1401" s="284">
        <v>43678</v>
      </c>
      <c r="H1401" s="237">
        <v>43735</v>
      </c>
      <c r="L1401" s="244"/>
      <c r="M1401" s="245"/>
      <c r="N1401" s="244"/>
      <c r="P1401" s="246">
        <f t="shared" si="248"/>
        <v>0</v>
      </c>
      <c r="Q1401" s="246">
        <f t="shared" si="249"/>
        <v>0</v>
      </c>
      <c r="R1401" s="210">
        <v>127</v>
      </c>
      <c r="S1401" s="220">
        <f t="shared" si="250"/>
        <v>92</v>
      </c>
      <c r="T1401" s="113">
        <f t="shared" si="251"/>
        <v>0</v>
      </c>
      <c r="U1401" s="113">
        <f t="shared" si="252"/>
        <v>0</v>
      </c>
      <c r="V1401" s="113">
        <f t="shared" si="253"/>
        <v>0</v>
      </c>
      <c r="W1401" s="113">
        <f t="shared" si="254"/>
        <v>0</v>
      </c>
      <c r="X1401" s="118">
        <v>2019</v>
      </c>
      <c r="Y1401" s="18" t="s">
        <v>85</v>
      </c>
    </row>
    <row r="1402" ht="15.75" customHeight="1" spans="1:25">
      <c r="A1402" s="234" t="s">
        <v>1893</v>
      </c>
      <c r="B1402" s="208" t="s">
        <v>1894</v>
      </c>
      <c r="C1402" s="207" t="s">
        <v>23</v>
      </c>
      <c r="D1402" s="209" t="s">
        <v>488</v>
      </c>
      <c r="E1402" s="210" t="s">
        <v>1792</v>
      </c>
      <c r="F1402" s="235" t="s">
        <v>169</v>
      </c>
      <c r="G1402" s="284">
        <v>43647</v>
      </c>
      <c r="H1402" s="237">
        <v>43735</v>
      </c>
      <c r="L1402" s="244"/>
      <c r="M1402" s="245"/>
      <c r="N1402" s="244"/>
      <c r="P1402" s="246">
        <f t="shared" si="248"/>
        <v>0</v>
      </c>
      <c r="Q1402" s="246">
        <f t="shared" si="249"/>
        <v>0</v>
      </c>
      <c r="R1402" s="210">
        <v>184</v>
      </c>
      <c r="S1402" s="220">
        <f t="shared" si="250"/>
        <v>149</v>
      </c>
      <c r="T1402" s="113">
        <f t="shared" si="251"/>
        <v>0</v>
      </c>
      <c r="U1402" s="113">
        <f t="shared" si="252"/>
        <v>0</v>
      </c>
      <c r="V1402" s="113">
        <f t="shared" si="253"/>
        <v>0</v>
      </c>
      <c r="W1402" s="113">
        <f t="shared" si="254"/>
        <v>0</v>
      </c>
      <c r="X1402" s="118">
        <v>2019</v>
      </c>
      <c r="Y1402" s="18" t="s">
        <v>85</v>
      </c>
    </row>
    <row r="1403" ht="15.75" customHeight="1" spans="1:25">
      <c r="A1403" s="234" t="s">
        <v>1895</v>
      </c>
      <c r="B1403" s="208" t="s">
        <v>1896</v>
      </c>
      <c r="C1403" s="207" t="s">
        <v>23</v>
      </c>
      <c r="D1403" s="209" t="s">
        <v>488</v>
      </c>
      <c r="E1403" s="210" t="s">
        <v>1792</v>
      </c>
      <c r="F1403" s="235" t="s">
        <v>169</v>
      </c>
      <c r="G1403" s="284">
        <v>42917</v>
      </c>
      <c r="H1403" s="237">
        <v>43735</v>
      </c>
      <c r="L1403" s="244"/>
      <c r="M1403" s="245"/>
      <c r="N1403" s="244"/>
      <c r="P1403" s="246">
        <f t="shared" si="248"/>
        <v>0</v>
      </c>
      <c r="Q1403" s="246">
        <f t="shared" si="249"/>
        <v>0</v>
      </c>
      <c r="R1403" s="210">
        <v>365</v>
      </c>
      <c r="S1403" s="220">
        <f t="shared" si="250"/>
        <v>330</v>
      </c>
      <c r="T1403" s="113">
        <f t="shared" si="251"/>
        <v>0</v>
      </c>
      <c r="U1403" s="113">
        <f t="shared" si="252"/>
        <v>0</v>
      </c>
      <c r="V1403" s="113">
        <f t="shared" si="253"/>
        <v>0</v>
      </c>
      <c r="W1403" s="113">
        <f t="shared" si="254"/>
        <v>0</v>
      </c>
      <c r="X1403" s="118">
        <v>2017</v>
      </c>
      <c r="Y1403" s="18" t="s">
        <v>83</v>
      </c>
    </row>
    <row r="1404" ht="15.75" customHeight="1" spans="1:25">
      <c r="A1404" s="234" t="s">
        <v>1897</v>
      </c>
      <c r="B1404" s="208" t="s">
        <v>1898</v>
      </c>
      <c r="C1404" s="207" t="s">
        <v>23</v>
      </c>
      <c r="D1404" s="209" t="s">
        <v>488</v>
      </c>
      <c r="E1404" s="210" t="s">
        <v>1792</v>
      </c>
      <c r="F1404" s="235" t="s">
        <v>169</v>
      </c>
      <c r="G1404" s="284">
        <v>42278</v>
      </c>
      <c r="H1404" s="237">
        <v>43735</v>
      </c>
      <c r="L1404" s="244"/>
      <c r="M1404" s="245"/>
      <c r="N1404" s="244"/>
      <c r="P1404" s="246">
        <f t="shared" si="248"/>
        <v>0</v>
      </c>
      <c r="Q1404" s="246">
        <f t="shared" si="249"/>
        <v>0</v>
      </c>
      <c r="R1404" s="210">
        <v>365</v>
      </c>
      <c r="S1404" s="220">
        <f t="shared" si="250"/>
        <v>330</v>
      </c>
      <c r="T1404" s="113">
        <f t="shared" si="251"/>
        <v>0</v>
      </c>
      <c r="U1404" s="113">
        <f t="shared" si="252"/>
        <v>0</v>
      </c>
      <c r="V1404" s="113">
        <f t="shared" si="253"/>
        <v>0</v>
      </c>
      <c r="W1404" s="113">
        <f t="shared" si="254"/>
        <v>0</v>
      </c>
      <c r="X1404" s="118">
        <v>2015</v>
      </c>
      <c r="Y1404" s="18" t="s">
        <v>66</v>
      </c>
    </row>
    <row r="1405" ht="15.75" customHeight="1" spans="1:25">
      <c r="A1405" s="234" t="s">
        <v>1899</v>
      </c>
      <c r="B1405" s="208" t="s">
        <v>1900</v>
      </c>
      <c r="C1405" s="207" t="s">
        <v>23</v>
      </c>
      <c r="D1405" s="209" t="s">
        <v>488</v>
      </c>
      <c r="E1405" s="210" t="s">
        <v>1792</v>
      </c>
      <c r="F1405" s="235" t="s">
        <v>169</v>
      </c>
      <c r="G1405" s="284">
        <v>42736</v>
      </c>
      <c r="H1405" s="237">
        <v>43735</v>
      </c>
      <c r="L1405" s="244"/>
      <c r="M1405" s="245"/>
      <c r="N1405" s="244"/>
      <c r="P1405" s="246">
        <f t="shared" si="248"/>
        <v>0</v>
      </c>
      <c r="Q1405" s="246">
        <f t="shared" si="249"/>
        <v>0</v>
      </c>
      <c r="R1405" s="210">
        <v>365</v>
      </c>
      <c r="S1405" s="220">
        <f t="shared" si="250"/>
        <v>330</v>
      </c>
      <c r="T1405" s="113">
        <f t="shared" si="251"/>
        <v>0</v>
      </c>
      <c r="U1405" s="113">
        <f t="shared" si="252"/>
        <v>0</v>
      </c>
      <c r="V1405" s="113">
        <f t="shared" si="253"/>
        <v>0</v>
      </c>
      <c r="W1405" s="113">
        <f t="shared" si="254"/>
        <v>0</v>
      </c>
      <c r="X1405" s="118">
        <v>2017</v>
      </c>
      <c r="Y1405" s="18" t="s">
        <v>83</v>
      </c>
    </row>
    <row r="1406" ht="15.75" customHeight="1" spans="1:25">
      <c r="A1406" s="234" t="s">
        <v>1901</v>
      </c>
      <c r="B1406" s="208" t="s">
        <v>1902</v>
      </c>
      <c r="C1406" s="207" t="s">
        <v>23</v>
      </c>
      <c r="D1406" s="209" t="s">
        <v>488</v>
      </c>
      <c r="E1406" s="210" t="s">
        <v>1792</v>
      </c>
      <c r="F1406" s="235" t="s">
        <v>169</v>
      </c>
      <c r="G1406" s="284">
        <v>41122</v>
      </c>
      <c r="H1406" s="237">
        <v>43735</v>
      </c>
      <c r="L1406" s="244"/>
      <c r="M1406" s="245"/>
      <c r="N1406" s="244"/>
      <c r="P1406" s="246">
        <f t="shared" si="248"/>
        <v>0</v>
      </c>
      <c r="Q1406" s="246">
        <f t="shared" si="249"/>
        <v>0</v>
      </c>
      <c r="R1406" s="210">
        <v>365</v>
      </c>
      <c r="S1406" s="220">
        <f t="shared" si="250"/>
        <v>330</v>
      </c>
      <c r="T1406" s="113">
        <f t="shared" si="251"/>
        <v>0</v>
      </c>
      <c r="U1406" s="113">
        <f t="shared" si="252"/>
        <v>0</v>
      </c>
      <c r="V1406" s="113">
        <f t="shared" si="253"/>
        <v>0</v>
      </c>
      <c r="W1406" s="113">
        <f t="shared" si="254"/>
        <v>0</v>
      </c>
      <c r="X1406" s="118">
        <v>2012</v>
      </c>
      <c r="Y1406" s="18" t="s">
        <v>66</v>
      </c>
    </row>
    <row r="1407" ht="15.75" customHeight="1" spans="1:25">
      <c r="A1407" s="234" t="s">
        <v>1903</v>
      </c>
      <c r="B1407" s="208" t="s">
        <v>1904</v>
      </c>
      <c r="C1407" s="207" t="s">
        <v>29</v>
      </c>
      <c r="D1407" s="209" t="s">
        <v>64</v>
      </c>
      <c r="F1407" s="235" t="s">
        <v>65</v>
      </c>
      <c r="G1407" s="236">
        <v>43736</v>
      </c>
      <c r="H1407" s="237">
        <v>43736</v>
      </c>
      <c r="L1407" s="244"/>
      <c r="M1407" s="245"/>
      <c r="N1407" s="244"/>
      <c r="P1407" s="246">
        <f t="shared" si="248"/>
        <v>0</v>
      </c>
      <c r="Q1407" s="246">
        <f t="shared" si="249"/>
        <v>0</v>
      </c>
      <c r="R1407" s="210">
        <v>95</v>
      </c>
      <c r="S1407" s="220">
        <f t="shared" si="250"/>
        <v>60</v>
      </c>
      <c r="T1407" s="113">
        <f t="shared" si="251"/>
        <v>0</v>
      </c>
      <c r="U1407" s="113">
        <f t="shared" si="252"/>
        <v>0</v>
      </c>
      <c r="V1407" s="113">
        <f t="shared" si="253"/>
        <v>0</v>
      </c>
      <c r="W1407" s="113">
        <f t="shared" si="254"/>
        <v>0</v>
      </c>
      <c r="X1407" s="118">
        <v>2019</v>
      </c>
      <c r="Y1407" s="18" t="s">
        <v>85</v>
      </c>
    </row>
    <row r="1408" ht="15.75" customHeight="1" spans="1:25">
      <c r="A1408" s="234" t="s">
        <v>1905</v>
      </c>
      <c r="B1408" s="208" t="s">
        <v>1906</v>
      </c>
      <c r="C1408" s="207" t="s">
        <v>29</v>
      </c>
      <c r="D1408" s="209" t="s">
        <v>64</v>
      </c>
      <c r="F1408" s="235" t="s">
        <v>65</v>
      </c>
      <c r="G1408" s="236">
        <v>43736</v>
      </c>
      <c r="H1408" s="237">
        <v>43736</v>
      </c>
      <c r="L1408" s="244"/>
      <c r="M1408" s="245"/>
      <c r="N1408" s="244"/>
      <c r="P1408" s="246">
        <f t="shared" si="248"/>
        <v>0</v>
      </c>
      <c r="Q1408" s="246">
        <f t="shared" si="249"/>
        <v>0</v>
      </c>
      <c r="R1408" s="210">
        <v>95</v>
      </c>
      <c r="S1408" s="220">
        <f t="shared" si="250"/>
        <v>60</v>
      </c>
      <c r="T1408" s="113">
        <f t="shared" si="251"/>
        <v>0</v>
      </c>
      <c r="U1408" s="113">
        <f t="shared" si="252"/>
        <v>0</v>
      </c>
      <c r="V1408" s="113">
        <f t="shared" si="253"/>
        <v>0</v>
      </c>
      <c r="W1408" s="113">
        <f t="shared" si="254"/>
        <v>0</v>
      </c>
      <c r="X1408" s="118">
        <v>2019</v>
      </c>
      <c r="Y1408" s="18" t="s">
        <v>85</v>
      </c>
    </row>
    <row r="1409" ht="15.75" customHeight="1" spans="1:25">
      <c r="A1409" s="234" t="s">
        <v>1907</v>
      </c>
      <c r="B1409" s="208" t="s">
        <v>1908</v>
      </c>
      <c r="C1409" s="207" t="s">
        <v>17</v>
      </c>
      <c r="D1409" s="209" t="s">
        <v>64</v>
      </c>
      <c r="F1409" s="235" t="s">
        <v>65</v>
      </c>
      <c r="G1409" s="236">
        <v>43736</v>
      </c>
      <c r="H1409" s="237">
        <v>43736</v>
      </c>
      <c r="L1409" s="244"/>
      <c r="M1409" s="245"/>
      <c r="N1409" s="244"/>
      <c r="P1409" s="246">
        <f t="shared" si="248"/>
        <v>0</v>
      </c>
      <c r="Q1409" s="246">
        <f t="shared" si="249"/>
        <v>0</v>
      </c>
      <c r="R1409" s="210">
        <v>95</v>
      </c>
      <c r="S1409" s="220">
        <f t="shared" si="250"/>
        <v>60</v>
      </c>
      <c r="T1409" s="113">
        <f t="shared" si="251"/>
        <v>0</v>
      </c>
      <c r="U1409" s="113">
        <f t="shared" si="252"/>
        <v>0</v>
      </c>
      <c r="V1409" s="113">
        <f t="shared" si="253"/>
        <v>0</v>
      </c>
      <c r="W1409" s="113">
        <f t="shared" si="254"/>
        <v>0</v>
      </c>
      <c r="X1409" s="118">
        <v>2019</v>
      </c>
      <c r="Y1409" s="18" t="s">
        <v>85</v>
      </c>
    </row>
    <row r="1410" ht="15.75" customHeight="1" spans="1:25">
      <c r="A1410" s="234" t="s">
        <v>1909</v>
      </c>
      <c r="B1410" s="208" t="s">
        <v>1910</v>
      </c>
      <c r="C1410" s="207" t="s">
        <v>27</v>
      </c>
      <c r="D1410" s="209" t="s">
        <v>488</v>
      </c>
      <c r="E1410" s="210" t="s">
        <v>1911</v>
      </c>
      <c r="F1410" s="235" t="s">
        <v>226</v>
      </c>
      <c r="G1410" s="284">
        <v>43586</v>
      </c>
      <c r="H1410" s="237">
        <v>43737</v>
      </c>
      <c r="L1410" s="244"/>
      <c r="M1410" s="245"/>
      <c r="N1410" s="244"/>
      <c r="P1410" s="246">
        <f t="shared" si="248"/>
        <v>0</v>
      </c>
      <c r="Q1410" s="246">
        <f t="shared" si="249"/>
        <v>0</v>
      </c>
      <c r="R1410" s="210">
        <v>244</v>
      </c>
      <c r="S1410" s="220">
        <f t="shared" si="250"/>
        <v>209</v>
      </c>
      <c r="T1410" s="113">
        <f t="shared" si="251"/>
        <v>0</v>
      </c>
      <c r="U1410" s="113">
        <f t="shared" si="252"/>
        <v>0</v>
      </c>
      <c r="V1410" s="113">
        <f t="shared" si="253"/>
        <v>0</v>
      </c>
      <c r="W1410" s="113">
        <f t="shared" si="254"/>
        <v>0</v>
      </c>
      <c r="X1410" s="118">
        <v>2019</v>
      </c>
      <c r="Y1410" s="18" t="s">
        <v>85</v>
      </c>
    </row>
    <row r="1411" ht="15.75" customHeight="1" spans="1:25">
      <c r="A1411" s="234" t="s">
        <v>1912</v>
      </c>
      <c r="B1411" s="208" t="s">
        <v>1913</v>
      </c>
      <c r="C1411" s="207" t="s">
        <v>27</v>
      </c>
      <c r="D1411" s="209" t="s">
        <v>488</v>
      </c>
      <c r="E1411" s="210" t="s">
        <v>1911</v>
      </c>
      <c r="F1411" s="235" t="s">
        <v>226</v>
      </c>
      <c r="G1411" s="284">
        <v>43196</v>
      </c>
      <c r="H1411" s="237">
        <v>43737</v>
      </c>
      <c r="L1411" s="244"/>
      <c r="M1411" s="245"/>
      <c r="N1411" s="244"/>
      <c r="P1411" s="246">
        <f t="shared" ref="P1411:P1474" si="255">IFERROR(L1411/O1411-1,0)</f>
        <v>0</v>
      </c>
      <c r="Q1411" s="246">
        <f t="shared" ref="Q1411:Q1474" si="256">IFERROR(N1411/O1411-1,0)</f>
        <v>0</v>
      </c>
      <c r="R1411" s="210">
        <v>365</v>
      </c>
      <c r="S1411" s="220">
        <f t="shared" ref="S1411:S1474" si="257">MIN(R1411-35,365-35)</f>
        <v>330</v>
      </c>
      <c r="T1411" s="113">
        <f t="shared" ref="T1411:T1474" si="258">IFERROR(I1411/365,0)</f>
        <v>0</v>
      </c>
      <c r="U1411" s="113">
        <f t="shared" ref="U1411:U1474" si="259">IFERROR(K1411/365,0)</f>
        <v>0</v>
      </c>
      <c r="V1411" s="113">
        <f t="shared" ref="V1411:V1474" si="260">L1411/S1411</f>
        <v>0</v>
      </c>
      <c r="W1411" s="113">
        <f t="shared" ref="W1411:W1474" si="261">N1411/S1411</f>
        <v>0</v>
      </c>
      <c r="X1411" s="118">
        <v>2018</v>
      </c>
      <c r="Y1411" s="18" t="s">
        <v>84</v>
      </c>
    </row>
    <row r="1412" ht="15.75" customHeight="1" spans="1:25">
      <c r="A1412" s="234" t="s">
        <v>1914</v>
      </c>
      <c r="B1412" s="208" t="s">
        <v>1915</v>
      </c>
      <c r="C1412" s="207" t="s">
        <v>27</v>
      </c>
      <c r="D1412" s="209" t="s">
        <v>488</v>
      </c>
      <c r="E1412" s="210" t="s">
        <v>1911</v>
      </c>
      <c r="F1412" s="235" t="s">
        <v>226</v>
      </c>
      <c r="G1412" s="284">
        <v>38664</v>
      </c>
      <c r="H1412" s="237">
        <v>43737</v>
      </c>
      <c r="L1412" s="244"/>
      <c r="M1412" s="245"/>
      <c r="N1412" s="244"/>
      <c r="P1412" s="246">
        <f t="shared" si="255"/>
        <v>0</v>
      </c>
      <c r="Q1412" s="246">
        <f t="shared" si="256"/>
        <v>0</v>
      </c>
      <c r="R1412" s="210">
        <v>365</v>
      </c>
      <c r="S1412" s="220">
        <f t="shared" si="257"/>
        <v>330</v>
      </c>
      <c r="T1412" s="113">
        <f t="shared" si="258"/>
        <v>0</v>
      </c>
      <c r="U1412" s="113">
        <f t="shared" si="259"/>
        <v>0</v>
      </c>
      <c r="V1412" s="113">
        <f t="shared" si="260"/>
        <v>0</v>
      </c>
      <c r="W1412" s="113">
        <f t="shared" si="261"/>
        <v>0</v>
      </c>
      <c r="X1412" s="118">
        <v>2005</v>
      </c>
      <c r="Y1412" s="18" t="s">
        <v>66</v>
      </c>
    </row>
    <row r="1413" ht="15.75" customHeight="1" spans="1:25">
      <c r="A1413" s="234" t="s">
        <v>1916</v>
      </c>
      <c r="B1413" s="208" t="s">
        <v>1917</v>
      </c>
      <c r="C1413" s="207" t="s">
        <v>27</v>
      </c>
      <c r="D1413" s="209" t="s">
        <v>488</v>
      </c>
      <c r="E1413" s="210" t="s">
        <v>1911</v>
      </c>
      <c r="F1413" s="235" t="s">
        <v>226</v>
      </c>
      <c r="G1413" s="284">
        <v>42926</v>
      </c>
      <c r="H1413" s="237">
        <v>43737</v>
      </c>
      <c r="L1413" s="244"/>
      <c r="M1413" s="245"/>
      <c r="N1413" s="244"/>
      <c r="P1413" s="246">
        <f t="shared" si="255"/>
        <v>0</v>
      </c>
      <c r="Q1413" s="246">
        <f t="shared" si="256"/>
        <v>0</v>
      </c>
      <c r="R1413" s="210">
        <v>365</v>
      </c>
      <c r="S1413" s="220">
        <f t="shared" si="257"/>
        <v>330</v>
      </c>
      <c r="T1413" s="113">
        <f t="shared" si="258"/>
        <v>0</v>
      </c>
      <c r="U1413" s="113">
        <f t="shared" si="259"/>
        <v>0</v>
      </c>
      <c r="V1413" s="113">
        <f t="shared" si="260"/>
        <v>0</v>
      </c>
      <c r="W1413" s="113">
        <f t="shared" si="261"/>
        <v>0</v>
      </c>
      <c r="X1413" s="118">
        <v>2017</v>
      </c>
      <c r="Y1413" s="18" t="s">
        <v>83</v>
      </c>
    </row>
    <row r="1414" ht="15.75" customHeight="1" spans="1:25">
      <c r="A1414" s="234" t="s">
        <v>1918</v>
      </c>
      <c r="B1414" s="208" t="s">
        <v>1919</v>
      </c>
      <c r="C1414" s="207" t="s">
        <v>27</v>
      </c>
      <c r="D1414" s="209" t="s">
        <v>488</v>
      </c>
      <c r="E1414" s="210" t="s">
        <v>1911</v>
      </c>
      <c r="F1414" s="235" t="s">
        <v>226</v>
      </c>
      <c r="G1414" s="284">
        <v>42860</v>
      </c>
      <c r="H1414" s="237">
        <v>43737</v>
      </c>
      <c r="L1414" s="244"/>
      <c r="M1414" s="245"/>
      <c r="N1414" s="244"/>
      <c r="P1414" s="246">
        <f t="shared" si="255"/>
        <v>0</v>
      </c>
      <c r="Q1414" s="246">
        <f t="shared" si="256"/>
        <v>0</v>
      </c>
      <c r="R1414" s="210">
        <v>365</v>
      </c>
      <c r="S1414" s="220">
        <f t="shared" si="257"/>
        <v>330</v>
      </c>
      <c r="T1414" s="113">
        <f t="shared" si="258"/>
        <v>0</v>
      </c>
      <c r="U1414" s="113">
        <f t="shared" si="259"/>
        <v>0</v>
      </c>
      <c r="V1414" s="113">
        <f t="shared" si="260"/>
        <v>0</v>
      </c>
      <c r="W1414" s="113">
        <f t="shared" si="261"/>
        <v>0</v>
      </c>
      <c r="X1414" s="118">
        <v>2017</v>
      </c>
      <c r="Y1414" s="18" t="s">
        <v>83</v>
      </c>
    </row>
    <row r="1415" ht="15.75" customHeight="1" spans="1:25">
      <c r="A1415" s="234" t="s">
        <v>1920</v>
      </c>
      <c r="B1415" s="208" t="s">
        <v>1921</v>
      </c>
      <c r="C1415" s="207" t="s">
        <v>27</v>
      </c>
      <c r="D1415" s="209" t="s">
        <v>488</v>
      </c>
      <c r="E1415" s="210" t="s">
        <v>1911</v>
      </c>
      <c r="F1415" s="235" t="s">
        <v>226</v>
      </c>
      <c r="G1415" s="284">
        <v>42563</v>
      </c>
      <c r="H1415" s="237">
        <v>43737</v>
      </c>
      <c r="L1415" s="244"/>
      <c r="M1415" s="245"/>
      <c r="N1415" s="244"/>
      <c r="P1415" s="246">
        <f t="shared" si="255"/>
        <v>0</v>
      </c>
      <c r="Q1415" s="246">
        <f t="shared" si="256"/>
        <v>0</v>
      </c>
      <c r="R1415" s="210">
        <v>365</v>
      </c>
      <c r="S1415" s="220">
        <f t="shared" si="257"/>
        <v>330</v>
      </c>
      <c r="T1415" s="113">
        <f t="shared" si="258"/>
        <v>0</v>
      </c>
      <c r="U1415" s="113">
        <f t="shared" si="259"/>
        <v>0</v>
      </c>
      <c r="V1415" s="113">
        <f t="shared" si="260"/>
        <v>0</v>
      </c>
      <c r="W1415" s="113">
        <f t="shared" si="261"/>
        <v>0</v>
      </c>
      <c r="X1415" s="118">
        <v>2016</v>
      </c>
      <c r="Y1415" s="18" t="s">
        <v>82</v>
      </c>
    </row>
    <row r="1416" ht="15.75" customHeight="1" spans="1:25">
      <c r="A1416" s="234" t="s">
        <v>1922</v>
      </c>
      <c r="B1416" s="208" t="s">
        <v>1923</v>
      </c>
      <c r="C1416" s="207" t="s">
        <v>27</v>
      </c>
      <c r="D1416" s="209" t="s">
        <v>488</v>
      </c>
      <c r="E1416" s="210" t="s">
        <v>1911</v>
      </c>
      <c r="F1416" s="235" t="s">
        <v>226</v>
      </c>
      <c r="G1416" s="284">
        <v>42556</v>
      </c>
      <c r="H1416" s="237">
        <v>43737</v>
      </c>
      <c r="L1416" s="244"/>
      <c r="M1416" s="245"/>
      <c r="N1416" s="244"/>
      <c r="P1416" s="246">
        <f t="shared" si="255"/>
        <v>0</v>
      </c>
      <c r="Q1416" s="246">
        <f t="shared" si="256"/>
        <v>0</v>
      </c>
      <c r="R1416" s="210">
        <v>365</v>
      </c>
      <c r="S1416" s="220">
        <f t="shared" si="257"/>
        <v>330</v>
      </c>
      <c r="T1416" s="113">
        <f t="shared" si="258"/>
        <v>0</v>
      </c>
      <c r="U1416" s="113">
        <f t="shared" si="259"/>
        <v>0</v>
      </c>
      <c r="V1416" s="113">
        <f t="shared" si="260"/>
        <v>0</v>
      </c>
      <c r="W1416" s="113">
        <f t="shared" si="261"/>
        <v>0</v>
      </c>
      <c r="X1416" s="118">
        <v>2016</v>
      </c>
      <c r="Y1416" s="18" t="s">
        <v>82</v>
      </c>
    </row>
    <row r="1417" ht="15.75" customHeight="1" spans="1:25">
      <c r="A1417" s="234" t="s">
        <v>1924</v>
      </c>
      <c r="B1417" s="208" t="s">
        <v>1925</v>
      </c>
      <c r="C1417" s="207" t="s">
        <v>27</v>
      </c>
      <c r="D1417" s="209" t="s">
        <v>488</v>
      </c>
      <c r="E1417" s="210" t="s">
        <v>1911</v>
      </c>
      <c r="F1417" s="235" t="s">
        <v>226</v>
      </c>
      <c r="G1417" s="284">
        <v>42473</v>
      </c>
      <c r="H1417" s="237">
        <v>43737</v>
      </c>
      <c r="L1417" s="244"/>
      <c r="M1417" s="245"/>
      <c r="N1417" s="244"/>
      <c r="P1417" s="246">
        <f t="shared" si="255"/>
        <v>0</v>
      </c>
      <c r="Q1417" s="246">
        <f t="shared" si="256"/>
        <v>0</v>
      </c>
      <c r="R1417" s="210">
        <v>365</v>
      </c>
      <c r="S1417" s="220">
        <f t="shared" si="257"/>
        <v>330</v>
      </c>
      <c r="T1417" s="113">
        <f t="shared" si="258"/>
        <v>0</v>
      </c>
      <c r="U1417" s="113">
        <f t="shared" si="259"/>
        <v>0</v>
      </c>
      <c r="V1417" s="113">
        <f t="shared" si="260"/>
        <v>0</v>
      </c>
      <c r="W1417" s="113">
        <f t="shared" si="261"/>
        <v>0</v>
      </c>
      <c r="X1417" s="118">
        <v>2016</v>
      </c>
      <c r="Y1417" s="18" t="s">
        <v>82</v>
      </c>
    </row>
    <row r="1418" ht="15.75" customHeight="1" spans="1:25">
      <c r="A1418" s="234" t="s">
        <v>1926</v>
      </c>
      <c r="B1418" s="208" t="s">
        <v>1927</v>
      </c>
      <c r="C1418" s="207" t="s">
        <v>27</v>
      </c>
      <c r="D1418" s="209" t="s">
        <v>488</v>
      </c>
      <c r="E1418" s="210" t="s">
        <v>1911</v>
      </c>
      <c r="F1418" s="235" t="s">
        <v>226</v>
      </c>
      <c r="G1418" s="284">
        <v>42508</v>
      </c>
      <c r="H1418" s="237">
        <v>43737</v>
      </c>
      <c r="L1418" s="244"/>
      <c r="M1418" s="245"/>
      <c r="N1418" s="244"/>
      <c r="P1418" s="246">
        <f t="shared" si="255"/>
        <v>0</v>
      </c>
      <c r="Q1418" s="246">
        <f t="shared" si="256"/>
        <v>0</v>
      </c>
      <c r="R1418" s="210">
        <v>365</v>
      </c>
      <c r="S1418" s="220">
        <f t="shared" si="257"/>
        <v>330</v>
      </c>
      <c r="T1418" s="113">
        <f t="shared" si="258"/>
        <v>0</v>
      </c>
      <c r="U1418" s="113">
        <f t="shared" si="259"/>
        <v>0</v>
      </c>
      <c r="V1418" s="113">
        <f t="shared" si="260"/>
        <v>0</v>
      </c>
      <c r="W1418" s="113">
        <f t="shared" si="261"/>
        <v>0</v>
      </c>
      <c r="X1418" s="118">
        <v>2016</v>
      </c>
      <c r="Y1418" s="18" t="s">
        <v>82</v>
      </c>
    </row>
    <row r="1419" ht="15.75" customHeight="1" spans="1:25">
      <c r="A1419" s="234" t="s">
        <v>1928</v>
      </c>
      <c r="B1419" s="208" t="s">
        <v>1929</v>
      </c>
      <c r="C1419" s="207" t="s">
        <v>27</v>
      </c>
      <c r="D1419" s="209" t="s">
        <v>488</v>
      </c>
      <c r="E1419" s="210" t="s">
        <v>1911</v>
      </c>
      <c r="F1419" s="235" t="s">
        <v>226</v>
      </c>
      <c r="G1419" s="284">
        <v>42508</v>
      </c>
      <c r="H1419" s="237">
        <v>43737</v>
      </c>
      <c r="L1419" s="244"/>
      <c r="M1419" s="245"/>
      <c r="N1419" s="244"/>
      <c r="P1419" s="246">
        <f t="shared" si="255"/>
        <v>0</v>
      </c>
      <c r="Q1419" s="246">
        <f t="shared" si="256"/>
        <v>0</v>
      </c>
      <c r="R1419" s="210">
        <v>365</v>
      </c>
      <c r="S1419" s="220">
        <f t="shared" si="257"/>
        <v>330</v>
      </c>
      <c r="T1419" s="113">
        <f t="shared" si="258"/>
        <v>0</v>
      </c>
      <c r="U1419" s="113">
        <f t="shared" si="259"/>
        <v>0</v>
      </c>
      <c r="V1419" s="113">
        <f t="shared" si="260"/>
        <v>0</v>
      </c>
      <c r="W1419" s="113">
        <f t="shared" si="261"/>
        <v>0</v>
      </c>
      <c r="X1419" s="118">
        <v>2016</v>
      </c>
      <c r="Y1419" s="18" t="s">
        <v>82</v>
      </c>
    </row>
    <row r="1420" ht="15.75" customHeight="1" spans="1:25">
      <c r="A1420" s="234" t="s">
        <v>1930</v>
      </c>
      <c r="B1420" s="208" t="s">
        <v>1931</v>
      </c>
      <c r="C1420" s="207" t="s">
        <v>27</v>
      </c>
      <c r="D1420" s="209" t="s">
        <v>488</v>
      </c>
      <c r="E1420" s="210" t="s">
        <v>1911</v>
      </c>
      <c r="F1420" s="235" t="s">
        <v>226</v>
      </c>
      <c r="G1420" s="284">
        <v>42363</v>
      </c>
      <c r="H1420" s="237">
        <v>43737</v>
      </c>
      <c r="L1420" s="244"/>
      <c r="M1420" s="245"/>
      <c r="N1420" s="244"/>
      <c r="P1420" s="246">
        <f t="shared" si="255"/>
        <v>0</v>
      </c>
      <c r="Q1420" s="246">
        <f t="shared" si="256"/>
        <v>0</v>
      </c>
      <c r="R1420" s="210">
        <v>365</v>
      </c>
      <c r="S1420" s="220">
        <f t="shared" si="257"/>
        <v>330</v>
      </c>
      <c r="T1420" s="113">
        <f t="shared" si="258"/>
        <v>0</v>
      </c>
      <c r="U1420" s="113">
        <f t="shared" si="259"/>
        <v>0</v>
      </c>
      <c r="V1420" s="113">
        <f t="shared" si="260"/>
        <v>0</v>
      </c>
      <c r="W1420" s="113">
        <f t="shared" si="261"/>
        <v>0</v>
      </c>
      <c r="X1420" s="118">
        <v>2015</v>
      </c>
      <c r="Y1420" s="18" t="s">
        <v>66</v>
      </c>
    </row>
    <row r="1421" ht="15.75" customHeight="1" spans="1:25">
      <c r="A1421" s="234" t="s">
        <v>1932</v>
      </c>
      <c r="B1421" s="208" t="s">
        <v>1933</v>
      </c>
      <c r="C1421" s="207" t="s">
        <v>27</v>
      </c>
      <c r="D1421" s="209" t="s">
        <v>488</v>
      </c>
      <c r="E1421" s="210" t="s">
        <v>1911</v>
      </c>
      <c r="F1421" s="235" t="s">
        <v>226</v>
      </c>
      <c r="G1421" s="284">
        <v>42363</v>
      </c>
      <c r="H1421" s="237">
        <v>43737</v>
      </c>
      <c r="L1421" s="244"/>
      <c r="M1421" s="245"/>
      <c r="N1421" s="244"/>
      <c r="P1421" s="246">
        <f t="shared" si="255"/>
        <v>0</v>
      </c>
      <c r="Q1421" s="246">
        <f t="shared" si="256"/>
        <v>0</v>
      </c>
      <c r="R1421" s="210">
        <v>365</v>
      </c>
      <c r="S1421" s="220">
        <f t="shared" si="257"/>
        <v>330</v>
      </c>
      <c r="T1421" s="113">
        <f t="shared" si="258"/>
        <v>0</v>
      </c>
      <c r="U1421" s="113">
        <f t="shared" si="259"/>
        <v>0</v>
      </c>
      <c r="V1421" s="113">
        <f t="shared" si="260"/>
        <v>0</v>
      </c>
      <c r="W1421" s="113">
        <f t="shared" si="261"/>
        <v>0</v>
      </c>
      <c r="X1421" s="118">
        <v>2015</v>
      </c>
      <c r="Y1421" s="18" t="s">
        <v>66</v>
      </c>
    </row>
    <row r="1422" ht="15.75" customHeight="1" spans="1:25">
      <c r="A1422" s="234" t="s">
        <v>1934</v>
      </c>
      <c r="B1422" s="208" t="s">
        <v>1935</v>
      </c>
      <c r="C1422" s="207" t="s">
        <v>27</v>
      </c>
      <c r="D1422" s="209" t="s">
        <v>488</v>
      </c>
      <c r="E1422" s="210" t="s">
        <v>1911</v>
      </c>
      <c r="F1422" s="235" t="s">
        <v>226</v>
      </c>
      <c r="G1422" s="284">
        <v>42275</v>
      </c>
      <c r="H1422" s="237">
        <v>43737</v>
      </c>
      <c r="L1422" s="244"/>
      <c r="M1422" s="245"/>
      <c r="N1422" s="244"/>
      <c r="P1422" s="246">
        <f t="shared" si="255"/>
        <v>0</v>
      </c>
      <c r="Q1422" s="246">
        <f t="shared" si="256"/>
        <v>0</v>
      </c>
      <c r="R1422" s="210">
        <v>365</v>
      </c>
      <c r="S1422" s="220">
        <f t="shared" si="257"/>
        <v>330</v>
      </c>
      <c r="T1422" s="113">
        <f t="shared" si="258"/>
        <v>0</v>
      </c>
      <c r="U1422" s="113">
        <f t="shared" si="259"/>
        <v>0</v>
      </c>
      <c r="V1422" s="113">
        <f t="shared" si="260"/>
        <v>0</v>
      </c>
      <c r="W1422" s="113">
        <f t="shared" si="261"/>
        <v>0</v>
      </c>
      <c r="X1422" s="118">
        <v>2015</v>
      </c>
      <c r="Y1422" s="18" t="s">
        <v>66</v>
      </c>
    </row>
    <row r="1423" ht="15.75" customHeight="1" spans="1:25">
      <c r="A1423" s="234" t="s">
        <v>1936</v>
      </c>
      <c r="B1423" s="208" t="s">
        <v>1937</v>
      </c>
      <c r="C1423" s="207" t="s">
        <v>27</v>
      </c>
      <c r="D1423" s="209" t="s">
        <v>488</v>
      </c>
      <c r="E1423" s="210" t="s">
        <v>1911</v>
      </c>
      <c r="F1423" s="235" t="s">
        <v>226</v>
      </c>
      <c r="G1423" s="284">
        <v>42178</v>
      </c>
      <c r="H1423" s="237">
        <v>43737</v>
      </c>
      <c r="L1423" s="244"/>
      <c r="M1423" s="245"/>
      <c r="N1423" s="244"/>
      <c r="P1423" s="246">
        <f t="shared" si="255"/>
        <v>0</v>
      </c>
      <c r="Q1423" s="246">
        <f t="shared" si="256"/>
        <v>0</v>
      </c>
      <c r="R1423" s="210">
        <v>365</v>
      </c>
      <c r="S1423" s="220">
        <f t="shared" si="257"/>
        <v>330</v>
      </c>
      <c r="T1423" s="113">
        <f t="shared" si="258"/>
        <v>0</v>
      </c>
      <c r="U1423" s="113">
        <f t="shared" si="259"/>
        <v>0</v>
      </c>
      <c r="V1423" s="113">
        <f t="shared" si="260"/>
        <v>0</v>
      </c>
      <c r="W1423" s="113">
        <f t="shared" si="261"/>
        <v>0</v>
      </c>
      <c r="X1423" s="118">
        <v>2015</v>
      </c>
      <c r="Y1423" s="18" t="s">
        <v>66</v>
      </c>
    </row>
    <row r="1424" ht="15.75" customHeight="1" spans="1:25">
      <c r="A1424" s="234" t="s">
        <v>1938</v>
      </c>
      <c r="B1424" s="208" t="s">
        <v>1939</v>
      </c>
      <c r="C1424" s="207" t="s">
        <v>27</v>
      </c>
      <c r="D1424" s="209" t="s">
        <v>488</v>
      </c>
      <c r="E1424" s="210" t="s">
        <v>1911</v>
      </c>
      <c r="F1424" s="235" t="s">
        <v>226</v>
      </c>
      <c r="G1424" s="284">
        <v>38274</v>
      </c>
      <c r="H1424" s="237">
        <v>43737</v>
      </c>
      <c r="L1424" s="244"/>
      <c r="M1424" s="245"/>
      <c r="N1424" s="244"/>
      <c r="P1424" s="246">
        <f t="shared" si="255"/>
        <v>0</v>
      </c>
      <c r="Q1424" s="246">
        <f t="shared" si="256"/>
        <v>0</v>
      </c>
      <c r="R1424" s="210">
        <v>365</v>
      </c>
      <c r="S1424" s="220">
        <f t="shared" si="257"/>
        <v>330</v>
      </c>
      <c r="T1424" s="113">
        <f t="shared" si="258"/>
        <v>0</v>
      </c>
      <c r="U1424" s="113">
        <f t="shared" si="259"/>
        <v>0</v>
      </c>
      <c r="V1424" s="113">
        <f t="shared" si="260"/>
        <v>0</v>
      </c>
      <c r="W1424" s="113">
        <f t="shared" si="261"/>
        <v>0</v>
      </c>
      <c r="X1424" s="118">
        <v>2004</v>
      </c>
      <c r="Y1424" s="18" t="s">
        <v>66</v>
      </c>
    </row>
    <row r="1425" ht="15.75" customHeight="1" spans="1:25">
      <c r="A1425" s="234" t="s">
        <v>1940</v>
      </c>
      <c r="B1425" s="208" t="s">
        <v>1941</v>
      </c>
      <c r="C1425" s="207" t="s">
        <v>27</v>
      </c>
      <c r="D1425" s="209" t="s">
        <v>488</v>
      </c>
      <c r="E1425" s="210" t="s">
        <v>1911</v>
      </c>
      <c r="F1425" s="235" t="s">
        <v>226</v>
      </c>
      <c r="G1425" s="284">
        <v>40763</v>
      </c>
      <c r="H1425" s="237">
        <v>43737</v>
      </c>
      <c r="L1425" s="244"/>
      <c r="M1425" s="245"/>
      <c r="N1425" s="244"/>
      <c r="P1425" s="246">
        <f t="shared" si="255"/>
        <v>0</v>
      </c>
      <c r="Q1425" s="246">
        <f t="shared" si="256"/>
        <v>0</v>
      </c>
      <c r="R1425" s="210">
        <v>365</v>
      </c>
      <c r="S1425" s="220">
        <f t="shared" si="257"/>
        <v>330</v>
      </c>
      <c r="T1425" s="113">
        <f t="shared" si="258"/>
        <v>0</v>
      </c>
      <c r="U1425" s="113">
        <f t="shared" si="259"/>
        <v>0</v>
      </c>
      <c r="V1425" s="113">
        <f t="shared" si="260"/>
        <v>0</v>
      </c>
      <c r="W1425" s="113">
        <f t="shared" si="261"/>
        <v>0</v>
      </c>
      <c r="X1425" s="118">
        <v>2011</v>
      </c>
      <c r="Y1425" s="18" t="s">
        <v>66</v>
      </c>
    </row>
    <row r="1426" ht="15.75" customHeight="1" spans="1:25">
      <c r="A1426" s="234" t="s">
        <v>1942</v>
      </c>
      <c r="B1426" s="208" t="s">
        <v>1943</v>
      </c>
      <c r="C1426" s="207" t="s">
        <v>27</v>
      </c>
      <c r="D1426" s="209" t="s">
        <v>488</v>
      </c>
      <c r="E1426" s="210" t="s">
        <v>1911</v>
      </c>
      <c r="F1426" s="235" t="s">
        <v>226</v>
      </c>
      <c r="G1426" s="284">
        <v>41596</v>
      </c>
      <c r="H1426" s="237">
        <v>43737</v>
      </c>
      <c r="L1426" s="244"/>
      <c r="M1426" s="245"/>
      <c r="N1426" s="244"/>
      <c r="P1426" s="246">
        <f t="shared" si="255"/>
        <v>0</v>
      </c>
      <c r="Q1426" s="246">
        <f t="shared" si="256"/>
        <v>0</v>
      </c>
      <c r="R1426" s="210">
        <v>365</v>
      </c>
      <c r="S1426" s="220">
        <f t="shared" si="257"/>
        <v>330</v>
      </c>
      <c r="T1426" s="113">
        <f t="shared" si="258"/>
        <v>0</v>
      </c>
      <c r="U1426" s="113">
        <f t="shared" si="259"/>
        <v>0</v>
      </c>
      <c r="V1426" s="113">
        <f t="shared" si="260"/>
        <v>0</v>
      </c>
      <c r="W1426" s="113">
        <f t="shared" si="261"/>
        <v>0</v>
      </c>
      <c r="X1426" s="118">
        <v>2013</v>
      </c>
      <c r="Y1426" s="18" t="s">
        <v>66</v>
      </c>
    </row>
    <row r="1427" ht="15.75" customHeight="1" spans="1:25">
      <c r="A1427" s="234" t="s">
        <v>1944</v>
      </c>
      <c r="B1427" s="208" t="s">
        <v>1945</v>
      </c>
      <c r="C1427" s="207" t="s">
        <v>27</v>
      </c>
      <c r="D1427" s="209" t="s">
        <v>488</v>
      </c>
      <c r="E1427" s="210" t="s">
        <v>1911</v>
      </c>
      <c r="F1427" s="235" t="s">
        <v>226</v>
      </c>
      <c r="G1427" s="284">
        <v>41414</v>
      </c>
      <c r="H1427" s="237">
        <v>43737</v>
      </c>
      <c r="L1427" s="244"/>
      <c r="M1427" s="245"/>
      <c r="N1427" s="244"/>
      <c r="P1427" s="246">
        <f t="shared" si="255"/>
        <v>0</v>
      </c>
      <c r="Q1427" s="246">
        <f t="shared" si="256"/>
        <v>0</v>
      </c>
      <c r="R1427" s="210">
        <v>365</v>
      </c>
      <c r="S1427" s="220">
        <f t="shared" si="257"/>
        <v>330</v>
      </c>
      <c r="T1427" s="113">
        <f t="shared" si="258"/>
        <v>0</v>
      </c>
      <c r="U1427" s="113">
        <f t="shared" si="259"/>
        <v>0</v>
      </c>
      <c r="V1427" s="113">
        <f t="shared" si="260"/>
        <v>0</v>
      </c>
      <c r="W1427" s="113">
        <f t="shared" si="261"/>
        <v>0</v>
      </c>
      <c r="X1427" s="118">
        <v>2013</v>
      </c>
      <c r="Y1427" s="18" t="s">
        <v>66</v>
      </c>
    </row>
    <row r="1428" ht="15.75" customHeight="1" spans="1:25">
      <c r="A1428" s="234" t="s">
        <v>1946</v>
      </c>
      <c r="B1428" s="208" t="s">
        <v>1947</v>
      </c>
      <c r="C1428" s="207" t="s">
        <v>27</v>
      </c>
      <c r="D1428" s="209" t="s">
        <v>488</v>
      </c>
      <c r="E1428" s="210" t="s">
        <v>1911</v>
      </c>
      <c r="F1428" s="235" t="s">
        <v>226</v>
      </c>
      <c r="G1428" s="284">
        <v>38845</v>
      </c>
      <c r="H1428" s="237">
        <v>43737</v>
      </c>
      <c r="L1428" s="244"/>
      <c r="M1428" s="245"/>
      <c r="N1428" s="244"/>
      <c r="P1428" s="246">
        <f t="shared" si="255"/>
        <v>0</v>
      </c>
      <c r="Q1428" s="246">
        <f t="shared" si="256"/>
        <v>0</v>
      </c>
      <c r="R1428" s="210">
        <v>365</v>
      </c>
      <c r="S1428" s="220">
        <f t="shared" si="257"/>
        <v>330</v>
      </c>
      <c r="T1428" s="113">
        <f t="shared" si="258"/>
        <v>0</v>
      </c>
      <c r="U1428" s="113">
        <f t="shared" si="259"/>
        <v>0</v>
      </c>
      <c r="V1428" s="113">
        <f t="shared" si="260"/>
        <v>0</v>
      </c>
      <c r="W1428" s="113">
        <f t="shared" si="261"/>
        <v>0</v>
      </c>
      <c r="X1428" s="118">
        <v>2006</v>
      </c>
      <c r="Y1428" s="18" t="s">
        <v>66</v>
      </c>
    </row>
    <row r="1429" ht="15.75" customHeight="1" spans="1:25">
      <c r="A1429" s="234" t="s">
        <v>1948</v>
      </c>
      <c r="B1429" s="208" t="s">
        <v>1949</v>
      </c>
      <c r="C1429" s="207" t="s">
        <v>27</v>
      </c>
      <c r="D1429" s="209" t="s">
        <v>488</v>
      </c>
      <c r="E1429" s="210" t="s">
        <v>1911</v>
      </c>
      <c r="F1429" s="235" t="s">
        <v>226</v>
      </c>
      <c r="G1429" s="284">
        <v>38824</v>
      </c>
      <c r="H1429" s="237">
        <v>43737</v>
      </c>
      <c r="L1429" s="244"/>
      <c r="M1429" s="245"/>
      <c r="N1429" s="244"/>
      <c r="P1429" s="246">
        <f t="shared" si="255"/>
        <v>0</v>
      </c>
      <c r="Q1429" s="246">
        <f t="shared" si="256"/>
        <v>0</v>
      </c>
      <c r="R1429" s="210">
        <v>365</v>
      </c>
      <c r="S1429" s="220">
        <f t="shared" si="257"/>
        <v>330</v>
      </c>
      <c r="T1429" s="113">
        <f t="shared" si="258"/>
        <v>0</v>
      </c>
      <c r="U1429" s="113">
        <f t="shared" si="259"/>
        <v>0</v>
      </c>
      <c r="V1429" s="113">
        <f t="shared" si="260"/>
        <v>0</v>
      </c>
      <c r="W1429" s="113">
        <f t="shared" si="261"/>
        <v>0</v>
      </c>
      <c r="X1429" s="118">
        <v>2006</v>
      </c>
      <c r="Y1429" s="18" t="s">
        <v>66</v>
      </c>
    </row>
    <row r="1430" ht="15.75" customHeight="1" spans="1:25">
      <c r="A1430" s="234" t="s">
        <v>1950</v>
      </c>
      <c r="B1430" s="208" t="s">
        <v>1951</v>
      </c>
      <c r="C1430" s="207" t="s">
        <v>27</v>
      </c>
      <c r="D1430" s="209" t="s">
        <v>488</v>
      </c>
      <c r="E1430" s="210" t="s">
        <v>1911</v>
      </c>
      <c r="F1430" s="235" t="s">
        <v>226</v>
      </c>
      <c r="G1430" s="284">
        <v>43556</v>
      </c>
      <c r="H1430" s="237">
        <v>43737</v>
      </c>
      <c r="L1430" s="244"/>
      <c r="M1430" s="245"/>
      <c r="N1430" s="244"/>
      <c r="P1430" s="246">
        <f t="shared" si="255"/>
        <v>0</v>
      </c>
      <c r="Q1430" s="246">
        <f t="shared" si="256"/>
        <v>0</v>
      </c>
      <c r="R1430" s="210">
        <v>274</v>
      </c>
      <c r="S1430" s="220">
        <f t="shared" si="257"/>
        <v>239</v>
      </c>
      <c r="T1430" s="113">
        <f t="shared" si="258"/>
        <v>0</v>
      </c>
      <c r="U1430" s="113">
        <f t="shared" si="259"/>
        <v>0</v>
      </c>
      <c r="V1430" s="113">
        <f t="shared" si="260"/>
        <v>0</v>
      </c>
      <c r="W1430" s="113">
        <f t="shared" si="261"/>
        <v>0</v>
      </c>
      <c r="X1430" s="118">
        <v>2019</v>
      </c>
      <c r="Y1430" s="18" t="s">
        <v>85</v>
      </c>
    </row>
    <row r="1431" ht="15.75" customHeight="1" spans="1:25">
      <c r="A1431" s="234" t="s">
        <v>1952</v>
      </c>
      <c r="B1431" s="208" t="s">
        <v>1953</v>
      </c>
      <c r="C1431" s="207" t="s">
        <v>27</v>
      </c>
      <c r="D1431" s="209" t="s">
        <v>488</v>
      </c>
      <c r="E1431" s="210" t="s">
        <v>1911</v>
      </c>
      <c r="F1431" s="235" t="s">
        <v>226</v>
      </c>
      <c r="G1431" s="284">
        <v>43617</v>
      </c>
      <c r="H1431" s="237">
        <v>43737</v>
      </c>
      <c r="L1431" s="244"/>
      <c r="M1431" s="245"/>
      <c r="N1431" s="244"/>
      <c r="P1431" s="246">
        <f t="shared" si="255"/>
        <v>0</v>
      </c>
      <c r="Q1431" s="246">
        <f t="shared" si="256"/>
        <v>0</v>
      </c>
      <c r="R1431" s="210">
        <v>213</v>
      </c>
      <c r="S1431" s="220">
        <f t="shared" si="257"/>
        <v>178</v>
      </c>
      <c r="T1431" s="113">
        <f t="shared" si="258"/>
        <v>0</v>
      </c>
      <c r="U1431" s="113">
        <f t="shared" si="259"/>
        <v>0</v>
      </c>
      <c r="V1431" s="113">
        <f t="shared" si="260"/>
        <v>0</v>
      </c>
      <c r="W1431" s="113">
        <f t="shared" si="261"/>
        <v>0</v>
      </c>
      <c r="X1431" s="118">
        <v>2019</v>
      </c>
      <c r="Y1431" s="18" t="s">
        <v>85</v>
      </c>
    </row>
    <row r="1432" ht="15.75" customHeight="1" spans="1:25">
      <c r="A1432" s="234" t="s">
        <v>1954</v>
      </c>
      <c r="B1432" s="208" t="s">
        <v>1955</v>
      </c>
      <c r="C1432" s="207" t="s">
        <v>27</v>
      </c>
      <c r="D1432" s="209" t="s">
        <v>488</v>
      </c>
      <c r="E1432" s="210" t="s">
        <v>1911</v>
      </c>
      <c r="F1432" s="235" t="s">
        <v>226</v>
      </c>
      <c r="G1432" s="284">
        <v>43344</v>
      </c>
      <c r="H1432" s="237">
        <v>43737</v>
      </c>
      <c r="L1432" s="244"/>
      <c r="M1432" s="245"/>
      <c r="N1432" s="244"/>
      <c r="P1432" s="246">
        <f t="shared" si="255"/>
        <v>0</v>
      </c>
      <c r="Q1432" s="246">
        <f t="shared" si="256"/>
        <v>0</v>
      </c>
      <c r="R1432" s="210">
        <v>365</v>
      </c>
      <c r="S1432" s="220">
        <f t="shared" si="257"/>
        <v>330</v>
      </c>
      <c r="T1432" s="113">
        <f t="shared" si="258"/>
        <v>0</v>
      </c>
      <c r="U1432" s="113">
        <f t="shared" si="259"/>
        <v>0</v>
      </c>
      <c r="V1432" s="113">
        <f t="shared" si="260"/>
        <v>0</v>
      </c>
      <c r="W1432" s="113">
        <f t="shared" si="261"/>
        <v>0</v>
      </c>
      <c r="X1432" s="118">
        <v>2018</v>
      </c>
      <c r="Y1432" s="18" t="s">
        <v>84</v>
      </c>
    </row>
    <row r="1433" ht="15.75" customHeight="1" spans="1:25">
      <c r="A1433" s="234" t="s">
        <v>1956</v>
      </c>
      <c r="B1433" s="208" t="s">
        <v>1957</v>
      </c>
      <c r="C1433" s="207" t="s">
        <v>27</v>
      </c>
      <c r="D1433" s="209" t="s">
        <v>488</v>
      </c>
      <c r="E1433" s="210" t="s">
        <v>1911</v>
      </c>
      <c r="F1433" s="235" t="s">
        <v>226</v>
      </c>
      <c r="G1433" s="284">
        <v>43556</v>
      </c>
      <c r="H1433" s="237">
        <v>43737</v>
      </c>
      <c r="L1433" s="244"/>
      <c r="M1433" s="245"/>
      <c r="N1433" s="244"/>
      <c r="P1433" s="246">
        <f t="shared" si="255"/>
        <v>0</v>
      </c>
      <c r="Q1433" s="246">
        <f t="shared" si="256"/>
        <v>0</v>
      </c>
      <c r="R1433" s="210">
        <v>274</v>
      </c>
      <c r="S1433" s="220">
        <f t="shared" si="257"/>
        <v>239</v>
      </c>
      <c r="T1433" s="113">
        <f t="shared" si="258"/>
        <v>0</v>
      </c>
      <c r="U1433" s="113">
        <f t="shared" si="259"/>
        <v>0</v>
      </c>
      <c r="V1433" s="113">
        <f t="shared" si="260"/>
        <v>0</v>
      </c>
      <c r="W1433" s="113">
        <f t="shared" si="261"/>
        <v>0</v>
      </c>
      <c r="X1433" s="118">
        <v>2019</v>
      </c>
      <c r="Y1433" s="18" t="s">
        <v>85</v>
      </c>
    </row>
    <row r="1434" ht="15.75" customHeight="1" spans="1:25">
      <c r="A1434" s="234" t="s">
        <v>1958</v>
      </c>
      <c r="B1434" s="208" t="s">
        <v>1959</v>
      </c>
      <c r="C1434" s="207" t="s">
        <v>27</v>
      </c>
      <c r="D1434" s="209" t="s">
        <v>488</v>
      </c>
      <c r="E1434" s="210" t="s">
        <v>1911</v>
      </c>
      <c r="F1434" s="235" t="s">
        <v>226</v>
      </c>
      <c r="G1434" s="284">
        <v>43556</v>
      </c>
      <c r="H1434" s="237">
        <v>43737</v>
      </c>
      <c r="L1434" s="244"/>
      <c r="M1434" s="245"/>
      <c r="N1434" s="244"/>
      <c r="P1434" s="246">
        <f t="shared" si="255"/>
        <v>0</v>
      </c>
      <c r="Q1434" s="246">
        <f t="shared" si="256"/>
        <v>0</v>
      </c>
      <c r="R1434" s="210">
        <v>274</v>
      </c>
      <c r="S1434" s="220">
        <f t="shared" si="257"/>
        <v>239</v>
      </c>
      <c r="T1434" s="113">
        <f t="shared" si="258"/>
        <v>0</v>
      </c>
      <c r="U1434" s="113">
        <f t="shared" si="259"/>
        <v>0</v>
      </c>
      <c r="V1434" s="113">
        <f t="shared" si="260"/>
        <v>0</v>
      </c>
      <c r="W1434" s="113">
        <f t="shared" si="261"/>
        <v>0</v>
      </c>
      <c r="X1434" s="118">
        <v>2019</v>
      </c>
      <c r="Y1434" s="18" t="s">
        <v>85</v>
      </c>
    </row>
    <row r="1435" ht="15.75" customHeight="1" spans="1:25">
      <c r="A1435" s="234" t="s">
        <v>1960</v>
      </c>
      <c r="B1435" s="208" t="s">
        <v>1961</v>
      </c>
      <c r="C1435" s="207" t="s">
        <v>27</v>
      </c>
      <c r="D1435" s="209" t="s">
        <v>488</v>
      </c>
      <c r="E1435" s="210" t="s">
        <v>1911</v>
      </c>
      <c r="F1435" s="235" t="s">
        <v>226</v>
      </c>
      <c r="G1435" s="284">
        <v>38314</v>
      </c>
      <c r="H1435" s="237">
        <v>43737</v>
      </c>
      <c r="L1435" s="244"/>
      <c r="M1435" s="245"/>
      <c r="N1435" s="244"/>
      <c r="P1435" s="246">
        <f t="shared" si="255"/>
        <v>0</v>
      </c>
      <c r="Q1435" s="246">
        <f t="shared" si="256"/>
        <v>0</v>
      </c>
      <c r="R1435" s="210">
        <v>365</v>
      </c>
      <c r="S1435" s="220">
        <f t="shared" si="257"/>
        <v>330</v>
      </c>
      <c r="T1435" s="113">
        <f t="shared" si="258"/>
        <v>0</v>
      </c>
      <c r="U1435" s="113">
        <f t="shared" si="259"/>
        <v>0</v>
      </c>
      <c r="V1435" s="113">
        <f t="shared" si="260"/>
        <v>0</v>
      </c>
      <c r="W1435" s="113">
        <f t="shared" si="261"/>
        <v>0</v>
      </c>
      <c r="X1435" s="118">
        <v>2004</v>
      </c>
      <c r="Y1435" s="18" t="s">
        <v>66</v>
      </c>
    </row>
    <row r="1436" ht="15.75" customHeight="1" spans="1:25">
      <c r="A1436" s="234" t="s">
        <v>1962</v>
      </c>
      <c r="B1436" s="208" t="s">
        <v>1963</v>
      </c>
      <c r="C1436" s="207" t="s">
        <v>27</v>
      </c>
      <c r="D1436" s="209" t="s">
        <v>488</v>
      </c>
      <c r="E1436" s="210" t="s">
        <v>1911</v>
      </c>
      <c r="F1436" s="235" t="s">
        <v>226</v>
      </c>
      <c r="G1436" s="284">
        <v>39105</v>
      </c>
      <c r="H1436" s="237">
        <v>43737</v>
      </c>
      <c r="L1436" s="244"/>
      <c r="M1436" s="245"/>
      <c r="N1436" s="244"/>
      <c r="P1436" s="246">
        <f t="shared" si="255"/>
        <v>0</v>
      </c>
      <c r="Q1436" s="246">
        <f t="shared" si="256"/>
        <v>0</v>
      </c>
      <c r="R1436" s="210">
        <v>365</v>
      </c>
      <c r="S1436" s="220">
        <f t="shared" si="257"/>
        <v>330</v>
      </c>
      <c r="T1436" s="113">
        <f t="shared" si="258"/>
        <v>0</v>
      </c>
      <c r="U1436" s="113">
        <f t="shared" si="259"/>
        <v>0</v>
      </c>
      <c r="V1436" s="113">
        <f t="shared" si="260"/>
        <v>0</v>
      </c>
      <c r="W1436" s="113">
        <f t="shared" si="261"/>
        <v>0</v>
      </c>
      <c r="X1436" s="118">
        <v>2007</v>
      </c>
      <c r="Y1436" s="18" t="s">
        <v>66</v>
      </c>
    </row>
    <row r="1437" ht="15.75" customHeight="1" spans="1:25">
      <c r="A1437" s="234" t="s">
        <v>1964</v>
      </c>
      <c r="B1437" s="208" t="s">
        <v>1965</v>
      </c>
      <c r="C1437" s="207" t="s">
        <v>27</v>
      </c>
      <c r="D1437" s="209" t="s">
        <v>488</v>
      </c>
      <c r="E1437" s="210" t="s">
        <v>1911</v>
      </c>
      <c r="F1437" s="235" t="s">
        <v>226</v>
      </c>
      <c r="G1437" s="284">
        <v>38314</v>
      </c>
      <c r="H1437" s="237">
        <v>43737</v>
      </c>
      <c r="L1437" s="244"/>
      <c r="M1437" s="245"/>
      <c r="N1437" s="244"/>
      <c r="P1437" s="246">
        <f t="shared" si="255"/>
        <v>0</v>
      </c>
      <c r="Q1437" s="246">
        <f t="shared" si="256"/>
        <v>0</v>
      </c>
      <c r="R1437" s="210">
        <v>365</v>
      </c>
      <c r="S1437" s="220">
        <f t="shared" si="257"/>
        <v>330</v>
      </c>
      <c r="T1437" s="113">
        <f t="shared" si="258"/>
        <v>0</v>
      </c>
      <c r="U1437" s="113">
        <f t="shared" si="259"/>
        <v>0</v>
      </c>
      <c r="V1437" s="113">
        <f t="shared" si="260"/>
        <v>0</v>
      </c>
      <c r="W1437" s="113">
        <f t="shared" si="261"/>
        <v>0</v>
      </c>
      <c r="X1437" s="118">
        <v>2004</v>
      </c>
      <c r="Y1437" s="18" t="s">
        <v>66</v>
      </c>
    </row>
    <row r="1438" ht="15.75" customHeight="1" spans="1:25">
      <c r="A1438" s="234" t="s">
        <v>1966</v>
      </c>
      <c r="B1438" s="208" t="s">
        <v>1967</v>
      </c>
      <c r="C1438" s="207" t="s">
        <v>27</v>
      </c>
      <c r="D1438" s="209" t="s">
        <v>488</v>
      </c>
      <c r="E1438" s="210" t="s">
        <v>1911</v>
      </c>
      <c r="F1438" s="235" t="s">
        <v>226</v>
      </c>
      <c r="G1438" s="284">
        <v>42353</v>
      </c>
      <c r="H1438" s="237">
        <v>43737</v>
      </c>
      <c r="L1438" s="244"/>
      <c r="M1438" s="245"/>
      <c r="N1438" s="244"/>
      <c r="P1438" s="246">
        <f t="shared" si="255"/>
        <v>0</v>
      </c>
      <c r="Q1438" s="246">
        <f t="shared" si="256"/>
        <v>0</v>
      </c>
      <c r="R1438" s="210">
        <v>365</v>
      </c>
      <c r="S1438" s="220">
        <f t="shared" si="257"/>
        <v>330</v>
      </c>
      <c r="T1438" s="113">
        <f t="shared" si="258"/>
        <v>0</v>
      </c>
      <c r="U1438" s="113">
        <f t="shared" si="259"/>
        <v>0</v>
      </c>
      <c r="V1438" s="113">
        <f t="shared" si="260"/>
        <v>0</v>
      </c>
      <c r="W1438" s="113">
        <f t="shared" si="261"/>
        <v>0</v>
      </c>
      <c r="X1438" s="118">
        <v>2015</v>
      </c>
      <c r="Y1438" s="18" t="s">
        <v>66</v>
      </c>
    </row>
    <row r="1439" ht="15.75" customHeight="1" spans="1:25">
      <c r="A1439" s="234" t="s">
        <v>1968</v>
      </c>
      <c r="B1439" s="208" t="s">
        <v>1969</v>
      </c>
      <c r="C1439" s="207" t="s">
        <v>27</v>
      </c>
      <c r="D1439" s="209" t="s">
        <v>488</v>
      </c>
      <c r="E1439" s="210" t="s">
        <v>1911</v>
      </c>
      <c r="F1439" s="235" t="s">
        <v>226</v>
      </c>
      <c r="G1439" s="284">
        <v>39805</v>
      </c>
      <c r="H1439" s="237">
        <v>43737</v>
      </c>
      <c r="L1439" s="244"/>
      <c r="M1439" s="245"/>
      <c r="N1439" s="244"/>
      <c r="P1439" s="246">
        <f t="shared" si="255"/>
        <v>0</v>
      </c>
      <c r="Q1439" s="246">
        <f t="shared" si="256"/>
        <v>0</v>
      </c>
      <c r="R1439" s="210">
        <v>365</v>
      </c>
      <c r="S1439" s="220">
        <f t="shared" si="257"/>
        <v>330</v>
      </c>
      <c r="T1439" s="113">
        <f t="shared" si="258"/>
        <v>0</v>
      </c>
      <c r="U1439" s="113">
        <f t="shared" si="259"/>
        <v>0</v>
      </c>
      <c r="V1439" s="113">
        <f t="shared" si="260"/>
        <v>0</v>
      </c>
      <c r="W1439" s="113">
        <f t="shared" si="261"/>
        <v>0</v>
      </c>
      <c r="X1439" s="118">
        <v>2008</v>
      </c>
      <c r="Y1439" s="18" t="s">
        <v>66</v>
      </c>
    </row>
    <row r="1440" ht="15.75" customHeight="1" spans="1:25">
      <c r="A1440" s="234" t="s">
        <v>1970</v>
      </c>
      <c r="B1440" s="208" t="s">
        <v>1971</v>
      </c>
      <c r="C1440" s="207" t="s">
        <v>27</v>
      </c>
      <c r="D1440" s="209" t="s">
        <v>488</v>
      </c>
      <c r="E1440" s="210" t="s">
        <v>1911</v>
      </c>
      <c r="F1440" s="235" t="s">
        <v>226</v>
      </c>
      <c r="G1440" s="284">
        <v>40651</v>
      </c>
      <c r="H1440" s="237">
        <v>43737</v>
      </c>
      <c r="L1440" s="244"/>
      <c r="M1440" s="245"/>
      <c r="N1440" s="244"/>
      <c r="P1440" s="246">
        <f t="shared" si="255"/>
        <v>0</v>
      </c>
      <c r="Q1440" s="246">
        <f t="shared" si="256"/>
        <v>0</v>
      </c>
      <c r="R1440" s="210">
        <v>365</v>
      </c>
      <c r="S1440" s="220">
        <f t="shared" si="257"/>
        <v>330</v>
      </c>
      <c r="T1440" s="113">
        <f t="shared" si="258"/>
        <v>0</v>
      </c>
      <c r="U1440" s="113">
        <f t="shared" si="259"/>
        <v>0</v>
      </c>
      <c r="V1440" s="113">
        <f t="shared" si="260"/>
        <v>0</v>
      </c>
      <c r="W1440" s="113">
        <f t="shared" si="261"/>
        <v>0</v>
      </c>
      <c r="X1440" s="118">
        <v>2011</v>
      </c>
      <c r="Y1440" s="18" t="s">
        <v>66</v>
      </c>
    </row>
    <row r="1441" ht="15.75" customHeight="1" spans="1:25">
      <c r="A1441" s="234" t="s">
        <v>1972</v>
      </c>
      <c r="B1441" s="208" t="s">
        <v>1973</v>
      </c>
      <c r="C1441" s="207" t="s">
        <v>27</v>
      </c>
      <c r="D1441" s="209" t="s">
        <v>488</v>
      </c>
      <c r="E1441" s="210" t="s">
        <v>1911</v>
      </c>
      <c r="F1441" s="235" t="s">
        <v>226</v>
      </c>
      <c r="G1441" s="284">
        <v>40024</v>
      </c>
      <c r="H1441" s="237">
        <v>43737</v>
      </c>
      <c r="L1441" s="244"/>
      <c r="M1441" s="245"/>
      <c r="N1441" s="244"/>
      <c r="P1441" s="246">
        <f t="shared" si="255"/>
        <v>0</v>
      </c>
      <c r="Q1441" s="246">
        <f t="shared" si="256"/>
        <v>0</v>
      </c>
      <c r="R1441" s="210">
        <v>365</v>
      </c>
      <c r="S1441" s="220">
        <f t="shared" si="257"/>
        <v>330</v>
      </c>
      <c r="T1441" s="113">
        <f t="shared" si="258"/>
        <v>0</v>
      </c>
      <c r="U1441" s="113">
        <f t="shared" si="259"/>
        <v>0</v>
      </c>
      <c r="V1441" s="113">
        <f t="shared" si="260"/>
        <v>0</v>
      </c>
      <c r="W1441" s="113">
        <f t="shared" si="261"/>
        <v>0</v>
      </c>
      <c r="X1441" s="118">
        <v>2009</v>
      </c>
      <c r="Y1441" s="18" t="s">
        <v>66</v>
      </c>
    </row>
    <row r="1442" ht="15.75" customHeight="1" spans="1:25">
      <c r="A1442" s="234" t="s">
        <v>1974</v>
      </c>
      <c r="B1442" s="208" t="s">
        <v>1975</v>
      </c>
      <c r="C1442" s="207" t="s">
        <v>27</v>
      </c>
      <c r="D1442" s="209" t="s">
        <v>488</v>
      </c>
      <c r="E1442" s="210" t="s">
        <v>1911</v>
      </c>
      <c r="F1442" s="235" t="s">
        <v>226</v>
      </c>
      <c r="G1442" s="284">
        <v>40247</v>
      </c>
      <c r="H1442" s="237">
        <v>43737</v>
      </c>
      <c r="L1442" s="244"/>
      <c r="M1442" s="245"/>
      <c r="N1442" s="244"/>
      <c r="P1442" s="246">
        <f t="shared" si="255"/>
        <v>0</v>
      </c>
      <c r="Q1442" s="246">
        <f t="shared" si="256"/>
        <v>0</v>
      </c>
      <c r="R1442" s="210">
        <v>365</v>
      </c>
      <c r="S1442" s="220">
        <f t="shared" si="257"/>
        <v>330</v>
      </c>
      <c r="T1442" s="113">
        <f t="shared" si="258"/>
        <v>0</v>
      </c>
      <c r="U1442" s="113">
        <f t="shared" si="259"/>
        <v>0</v>
      </c>
      <c r="V1442" s="113">
        <f t="shared" si="260"/>
        <v>0</v>
      </c>
      <c r="W1442" s="113">
        <f t="shared" si="261"/>
        <v>0</v>
      </c>
      <c r="X1442" s="118">
        <v>2010</v>
      </c>
      <c r="Y1442" s="18" t="s">
        <v>66</v>
      </c>
    </row>
    <row r="1443" ht="15.75" customHeight="1" spans="1:25">
      <c r="A1443" s="234" t="s">
        <v>1976</v>
      </c>
      <c r="B1443" s="208" t="s">
        <v>1977</v>
      </c>
      <c r="C1443" s="207" t="s">
        <v>27</v>
      </c>
      <c r="D1443" s="209" t="s">
        <v>488</v>
      </c>
      <c r="E1443" s="210" t="s">
        <v>1911</v>
      </c>
      <c r="F1443" s="235" t="s">
        <v>226</v>
      </c>
      <c r="G1443" s="284">
        <v>42502</v>
      </c>
      <c r="H1443" s="237">
        <v>43737</v>
      </c>
      <c r="L1443" s="244"/>
      <c r="M1443" s="245"/>
      <c r="N1443" s="244"/>
      <c r="P1443" s="246">
        <f t="shared" si="255"/>
        <v>0</v>
      </c>
      <c r="Q1443" s="246">
        <f t="shared" si="256"/>
        <v>0</v>
      </c>
      <c r="R1443" s="210">
        <v>365</v>
      </c>
      <c r="S1443" s="220">
        <f t="shared" si="257"/>
        <v>330</v>
      </c>
      <c r="T1443" s="113">
        <f t="shared" si="258"/>
        <v>0</v>
      </c>
      <c r="U1443" s="113">
        <f t="shared" si="259"/>
        <v>0</v>
      </c>
      <c r="V1443" s="113">
        <f t="shared" si="260"/>
        <v>0</v>
      </c>
      <c r="W1443" s="113">
        <f t="shared" si="261"/>
        <v>0</v>
      </c>
      <c r="X1443" s="118">
        <v>2016</v>
      </c>
      <c r="Y1443" s="18" t="s">
        <v>82</v>
      </c>
    </row>
    <row r="1444" ht="15.75" customHeight="1" spans="1:25">
      <c r="A1444" s="234" t="s">
        <v>1978</v>
      </c>
      <c r="B1444" s="208" t="s">
        <v>1979</v>
      </c>
      <c r="C1444" s="207" t="s">
        <v>27</v>
      </c>
      <c r="D1444" s="209" t="s">
        <v>488</v>
      </c>
      <c r="E1444" s="210" t="s">
        <v>1911</v>
      </c>
      <c r="F1444" s="235" t="s">
        <v>226</v>
      </c>
      <c r="G1444" s="284">
        <v>40395</v>
      </c>
      <c r="H1444" s="237">
        <v>43737</v>
      </c>
      <c r="L1444" s="244"/>
      <c r="M1444" s="245"/>
      <c r="N1444" s="244"/>
      <c r="P1444" s="246">
        <f t="shared" si="255"/>
        <v>0</v>
      </c>
      <c r="Q1444" s="246">
        <f t="shared" si="256"/>
        <v>0</v>
      </c>
      <c r="R1444" s="210">
        <v>365</v>
      </c>
      <c r="S1444" s="220">
        <f t="shared" si="257"/>
        <v>330</v>
      </c>
      <c r="T1444" s="113">
        <f t="shared" si="258"/>
        <v>0</v>
      </c>
      <c r="U1444" s="113">
        <f t="shared" si="259"/>
        <v>0</v>
      </c>
      <c r="V1444" s="113">
        <f t="shared" si="260"/>
        <v>0</v>
      </c>
      <c r="W1444" s="113">
        <f t="shared" si="261"/>
        <v>0</v>
      </c>
      <c r="X1444" s="118">
        <v>2010</v>
      </c>
      <c r="Y1444" s="18" t="s">
        <v>66</v>
      </c>
    </row>
    <row r="1445" ht="15.75" customHeight="1" spans="1:25">
      <c r="A1445" s="234" t="s">
        <v>1980</v>
      </c>
      <c r="B1445" s="208" t="s">
        <v>1981</v>
      </c>
      <c r="C1445" s="207" t="s">
        <v>27</v>
      </c>
      <c r="D1445" s="209" t="s">
        <v>488</v>
      </c>
      <c r="E1445" s="210" t="s">
        <v>1911</v>
      </c>
      <c r="F1445" s="235" t="s">
        <v>226</v>
      </c>
      <c r="G1445" s="284">
        <v>43586</v>
      </c>
      <c r="H1445" s="237">
        <v>43737</v>
      </c>
      <c r="L1445" s="244"/>
      <c r="M1445" s="245"/>
      <c r="N1445" s="244"/>
      <c r="P1445" s="246">
        <f t="shared" si="255"/>
        <v>0</v>
      </c>
      <c r="Q1445" s="246">
        <f t="shared" si="256"/>
        <v>0</v>
      </c>
      <c r="R1445" s="210">
        <v>244</v>
      </c>
      <c r="S1445" s="220">
        <f t="shared" si="257"/>
        <v>209</v>
      </c>
      <c r="T1445" s="113">
        <f t="shared" si="258"/>
        <v>0</v>
      </c>
      <c r="U1445" s="113">
        <f t="shared" si="259"/>
        <v>0</v>
      </c>
      <c r="V1445" s="113">
        <f t="shared" si="260"/>
        <v>0</v>
      </c>
      <c r="W1445" s="113">
        <f t="shared" si="261"/>
        <v>0</v>
      </c>
      <c r="X1445" s="118">
        <v>2019</v>
      </c>
      <c r="Y1445" s="18" t="s">
        <v>85</v>
      </c>
    </row>
    <row r="1446" ht="15.75" customHeight="1" spans="1:25">
      <c r="A1446" s="234" t="s">
        <v>1982</v>
      </c>
      <c r="B1446" s="208" t="s">
        <v>1983</v>
      </c>
      <c r="C1446" s="207" t="s">
        <v>27</v>
      </c>
      <c r="D1446" s="209" t="s">
        <v>488</v>
      </c>
      <c r="E1446" s="210" t="s">
        <v>1911</v>
      </c>
      <c r="F1446" s="235" t="s">
        <v>226</v>
      </c>
      <c r="G1446" s="284">
        <v>41852</v>
      </c>
      <c r="H1446" s="237">
        <v>43737</v>
      </c>
      <c r="L1446" s="244"/>
      <c r="M1446" s="245"/>
      <c r="N1446" s="244"/>
      <c r="P1446" s="246">
        <f t="shared" si="255"/>
        <v>0</v>
      </c>
      <c r="Q1446" s="246">
        <f t="shared" si="256"/>
        <v>0</v>
      </c>
      <c r="R1446" s="210">
        <v>365</v>
      </c>
      <c r="S1446" s="220">
        <f t="shared" si="257"/>
        <v>330</v>
      </c>
      <c r="T1446" s="113">
        <f t="shared" si="258"/>
        <v>0</v>
      </c>
      <c r="U1446" s="113">
        <f t="shared" si="259"/>
        <v>0</v>
      </c>
      <c r="V1446" s="113">
        <f t="shared" si="260"/>
        <v>0</v>
      </c>
      <c r="W1446" s="113">
        <f t="shared" si="261"/>
        <v>0</v>
      </c>
      <c r="X1446" s="118">
        <v>2014</v>
      </c>
      <c r="Y1446" s="18" t="s">
        <v>66</v>
      </c>
    </row>
    <row r="1447" ht="15.75" customHeight="1" spans="1:25">
      <c r="A1447" s="234" t="s">
        <v>1984</v>
      </c>
      <c r="B1447" s="208" t="s">
        <v>1985</v>
      </c>
      <c r="C1447" s="207" t="s">
        <v>27</v>
      </c>
      <c r="D1447" s="209" t="s">
        <v>488</v>
      </c>
      <c r="E1447" s="210" t="s">
        <v>1911</v>
      </c>
      <c r="F1447" s="235" t="s">
        <v>226</v>
      </c>
      <c r="G1447" s="284">
        <v>38441</v>
      </c>
      <c r="H1447" s="237">
        <v>43737</v>
      </c>
      <c r="L1447" s="244"/>
      <c r="M1447" s="245"/>
      <c r="N1447" s="244"/>
      <c r="P1447" s="246">
        <f t="shared" si="255"/>
        <v>0</v>
      </c>
      <c r="Q1447" s="246">
        <f t="shared" si="256"/>
        <v>0</v>
      </c>
      <c r="R1447" s="210">
        <v>365</v>
      </c>
      <c r="S1447" s="220">
        <f t="shared" si="257"/>
        <v>330</v>
      </c>
      <c r="T1447" s="113">
        <f t="shared" si="258"/>
        <v>0</v>
      </c>
      <c r="U1447" s="113">
        <f t="shared" si="259"/>
        <v>0</v>
      </c>
      <c r="V1447" s="113">
        <f t="shared" si="260"/>
        <v>0</v>
      </c>
      <c r="W1447" s="113">
        <f t="shared" si="261"/>
        <v>0</v>
      </c>
      <c r="X1447" s="118">
        <v>2005</v>
      </c>
      <c r="Y1447" s="18" t="s">
        <v>66</v>
      </c>
    </row>
    <row r="1448" ht="15.75" customHeight="1" spans="1:25">
      <c r="A1448" s="234" t="s">
        <v>1986</v>
      </c>
      <c r="B1448" s="208" t="s">
        <v>1987</v>
      </c>
      <c r="C1448" s="207" t="s">
        <v>27</v>
      </c>
      <c r="D1448" s="209" t="s">
        <v>488</v>
      </c>
      <c r="E1448" s="210" t="s">
        <v>1911</v>
      </c>
      <c r="F1448" s="235" t="s">
        <v>226</v>
      </c>
      <c r="G1448" s="284">
        <v>43678</v>
      </c>
      <c r="H1448" s="237">
        <v>43737</v>
      </c>
      <c r="L1448" s="244"/>
      <c r="M1448" s="245"/>
      <c r="N1448" s="244"/>
      <c r="P1448" s="246">
        <f t="shared" si="255"/>
        <v>0</v>
      </c>
      <c r="Q1448" s="246">
        <f t="shared" si="256"/>
        <v>0</v>
      </c>
      <c r="R1448" s="210">
        <v>152</v>
      </c>
      <c r="S1448" s="220">
        <f t="shared" si="257"/>
        <v>117</v>
      </c>
      <c r="T1448" s="113">
        <f t="shared" si="258"/>
        <v>0</v>
      </c>
      <c r="U1448" s="113">
        <f t="shared" si="259"/>
        <v>0</v>
      </c>
      <c r="V1448" s="113">
        <f t="shared" si="260"/>
        <v>0</v>
      </c>
      <c r="W1448" s="113">
        <f t="shared" si="261"/>
        <v>0</v>
      </c>
      <c r="X1448" s="118">
        <v>2019</v>
      </c>
      <c r="Y1448" s="18" t="s">
        <v>85</v>
      </c>
    </row>
    <row r="1449" ht="15.75" customHeight="1" spans="1:25">
      <c r="A1449" s="234" t="s">
        <v>1988</v>
      </c>
      <c r="B1449" s="208" t="s">
        <v>1989</v>
      </c>
      <c r="C1449" s="207" t="s">
        <v>27</v>
      </c>
      <c r="D1449" s="209" t="s">
        <v>488</v>
      </c>
      <c r="E1449" s="210" t="s">
        <v>1911</v>
      </c>
      <c r="F1449" s="235" t="s">
        <v>226</v>
      </c>
      <c r="G1449" s="284">
        <v>42515</v>
      </c>
      <c r="H1449" s="237">
        <v>43737</v>
      </c>
      <c r="L1449" s="244"/>
      <c r="M1449" s="245"/>
      <c r="N1449" s="244"/>
      <c r="P1449" s="246">
        <f t="shared" si="255"/>
        <v>0</v>
      </c>
      <c r="Q1449" s="246">
        <f t="shared" si="256"/>
        <v>0</v>
      </c>
      <c r="R1449" s="210">
        <v>365</v>
      </c>
      <c r="S1449" s="220">
        <f t="shared" si="257"/>
        <v>330</v>
      </c>
      <c r="T1449" s="113">
        <f t="shared" si="258"/>
        <v>0</v>
      </c>
      <c r="U1449" s="113">
        <f t="shared" si="259"/>
        <v>0</v>
      </c>
      <c r="V1449" s="113">
        <f t="shared" si="260"/>
        <v>0</v>
      </c>
      <c r="W1449" s="113">
        <f t="shared" si="261"/>
        <v>0</v>
      </c>
      <c r="X1449" s="118">
        <v>2016</v>
      </c>
      <c r="Y1449" s="18" t="s">
        <v>82</v>
      </c>
    </row>
    <row r="1450" ht="15.75" customHeight="1" spans="1:25">
      <c r="A1450" s="234" t="s">
        <v>1990</v>
      </c>
      <c r="B1450" s="208" t="s">
        <v>1991</v>
      </c>
      <c r="C1450" s="207" t="s">
        <v>27</v>
      </c>
      <c r="D1450" s="209" t="s">
        <v>488</v>
      </c>
      <c r="E1450" s="210" t="s">
        <v>1911</v>
      </c>
      <c r="F1450" s="235" t="s">
        <v>226</v>
      </c>
      <c r="G1450" s="284">
        <v>41332</v>
      </c>
      <c r="H1450" s="237">
        <v>43737</v>
      </c>
      <c r="L1450" s="244"/>
      <c r="M1450" s="245"/>
      <c r="N1450" s="244"/>
      <c r="P1450" s="246">
        <f t="shared" si="255"/>
        <v>0</v>
      </c>
      <c r="Q1450" s="246">
        <f t="shared" si="256"/>
        <v>0</v>
      </c>
      <c r="R1450" s="210">
        <v>365</v>
      </c>
      <c r="S1450" s="220">
        <f t="shared" si="257"/>
        <v>330</v>
      </c>
      <c r="T1450" s="113">
        <f t="shared" si="258"/>
        <v>0</v>
      </c>
      <c r="U1450" s="113">
        <f t="shared" si="259"/>
        <v>0</v>
      </c>
      <c r="V1450" s="113">
        <f t="shared" si="260"/>
        <v>0</v>
      </c>
      <c r="W1450" s="113">
        <f t="shared" si="261"/>
        <v>0</v>
      </c>
      <c r="X1450" s="118">
        <v>2013</v>
      </c>
      <c r="Y1450" s="18" t="s">
        <v>66</v>
      </c>
    </row>
    <row r="1451" ht="15.75" customHeight="1" spans="1:25">
      <c r="A1451" s="234" t="s">
        <v>1992</v>
      </c>
      <c r="B1451" s="208" t="s">
        <v>1993</v>
      </c>
      <c r="C1451" s="207" t="s">
        <v>27</v>
      </c>
      <c r="D1451" s="209" t="s">
        <v>488</v>
      </c>
      <c r="E1451" s="210" t="s">
        <v>1911</v>
      </c>
      <c r="F1451" s="235" t="s">
        <v>226</v>
      </c>
      <c r="G1451" s="284">
        <v>39232</v>
      </c>
      <c r="H1451" s="237">
        <v>43737</v>
      </c>
      <c r="L1451" s="244"/>
      <c r="M1451" s="245"/>
      <c r="N1451" s="244"/>
      <c r="P1451" s="246">
        <f t="shared" si="255"/>
        <v>0</v>
      </c>
      <c r="Q1451" s="246">
        <f t="shared" si="256"/>
        <v>0</v>
      </c>
      <c r="R1451" s="210">
        <v>365</v>
      </c>
      <c r="S1451" s="220">
        <f t="shared" si="257"/>
        <v>330</v>
      </c>
      <c r="T1451" s="113">
        <f t="shared" si="258"/>
        <v>0</v>
      </c>
      <c r="U1451" s="113">
        <f t="shared" si="259"/>
        <v>0</v>
      </c>
      <c r="V1451" s="113">
        <f t="shared" si="260"/>
        <v>0</v>
      </c>
      <c r="W1451" s="113">
        <f t="shared" si="261"/>
        <v>0</v>
      </c>
      <c r="X1451" s="118">
        <v>2007</v>
      </c>
      <c r="Y1451" s="18" t="s">
        <v>66</v>
      </c>
    </row>
    <row r="1452" ht="15.75" customHeight="1" spans="1:25">
      <c r="A1452" s="234" t="s">
        <v>1994</v>
      </c>
      <c r="B1452" s="208" t="s">
        <v>1995</v>
      </c>
      <c r="C1452" s="207" t="s">
        <v>27</v>
      </c>
      <c r="D1452" s="209" t="s">
        <v>488</v>
      </c>
      <c r="E1452" s="210" t="s">
        <v>1911</v>
      </c>
      <c r="F1452" s="235" t="s">
        <v>226</v>
      </c>
      <c r="G1452" s="284">
        <v>38301</v>
      </c>
      <c r="H1452" s="237">
        <v>43737</v>
      </c>
      <c r="L1452" s="244"/>
      <c r="M1452" s="245"/>
      <c r="N1452" s="244"/>
      <c r="P1452" s="246">
        <f t="shared" si="255"/>
        <v>0</v>
      </c>
      <c r="Q1452" s="246">
        <f t="shared" si="256"/>
        <v>0</v>
      </c>
      <c r="R1452" s="210">
        <v>365</v>
      </c>
      <c r="S1452" s="220">
        <f t="shared" si="257"/>
        <v>330</v>
      </c>
      <c r="T1452" s="113">
        <f t="shared" si="258"/>
        <v>0</v>
      </c>
      <c r="U1452" s="113">
        <f t="shared" si="259"/>
        <v>0</v>
      </c>
      <c r="V1452" s="113">
        <f t="shared" si="260"/>
        <v>0</v>
      </c>
      <c r="W1452" s="113">
        <f t="shared" si="261"/>
        <v>0</v>
      </c>
      <c r="X1452" s="118">
        <v>2004</v>
      </c>
      <c r="Y1452" s="18" t="s">
        <v>66</v>
      </c>
    </row>
    <row r="1453" ht="15.75" customHeight="1" spans="1:25">
      <c r="A1453" s="234" t="s">
        <v>1996</v>
      </c>
      <c r="B1453" s="208" t="s">
        <v>1997</v>
      </c>
      <c r="C1453" s="207" t="s">
        <v>27</v>
      </c>
      <c r="D1453" s="209" t="s">
        <v>488</v>
      </c>
      <c r="E1453" s="210" t="s">
        <v>1911</v>
      </c>
      <c r="F1453" s="235" t="s">
        <v>226</v>
      </c>
      <c r="G1453" s="284">
        <v>40395</v>
      </c>
      <c r="H1453" s="237">
        <v>43737</v>
      </c>
      <c r="L1453" s="244"/>
      <c r="M1453" s="245"/>
      <c r="N1453" s="244"/>
      <c r="P1453" s="246">
        <f t="shared" si="255"/>
        <v>0</v>
      </c>
      <c r="Q1453" s="246">
        <f t="shared" si="256"/>
        <v>0</v>
      </c>
      <c r="R1453" s="210">
        <v>365</v>
      </c>
      <c r="S1453" s="220">
        <f t="shared" si="257"/>
        <v>330</v>
      </c>
      <c r="T1453" s="113">
        <f t="shared" si="258"/>
        <v>0</v>
      </c>
      <c r="U1453" s="113">
        <f t="shared" si="259"/>
        <v>0</v>
      </c>
      <c r="V1453" s="113">
        <f t="shared" si="260"/>
        <v>0</v>
      </c>
      <c r="W1453" s="113">
        <f t="shared" si="261"/>
        <v>0</v>
      </c>
      <c r="X1453" s="118">
        <v>2010</v>
      </c>
      <c r="Y1453" s="18" t="s">
        <v>66</v>
      </c>
    </row>
    <row r="1454" ht="15.75" customHeight="1" spans="1:25">
      <c r="A1454" s="234" t="s">
        <v>1998</v>
      </c>
      <c r="B1454" s="208" t="s">
        <v>1999</v>
      </c>
      <c r="C1454" s="207" t="s">
        <v>19</v>
      </c>
      <c r="D1454" s="209" t="s">
        <v>64</v>
      </c>
      <c r="F1454" s="235" t="s">
        <v>65</v>
      </c>
      <c r="G1454" s="236">
        <v>43736</v>
      </c>
      <c r="H1454" s="237">
        <v>43736</v>
      </c>
      <c r="L1454" s="244"/>
      <c r="M1454" s="245"/>
      <c r="N1454" s="244"/>
      <c r="P1454" s="246">
        <f t="shared" si="255"/>
        <v>0</v>
      </c>
      <c r="Q1454" s="246">
        <f t="shared" si="256"/>
        <v>0</v>
      </c>
      <c r="R1454" s="210">
        <v>95</v>
      </c>
      <c r="S1454" s="220">
        <f t="shared" si="257"/>
        <v>60</v>
      </c>
      <c r="T1454" s="113">
        <f t="shared" si="258"/>
        <v>0</v>
      </c>
      <c r="U1454" s="113">
        <f t="shared" si="259"/>
        <v>0</v>
      </c>
      <c r="V1454" s="113">
        <f t="shared" si="260"/>
        <v>0</v>
      </c>
      <c r="W1454" s="113">
        <f t="shared" si="261"/>
        <v>0</v>
      </c>
      <c r="X1454" s="118">
        <v>2019</v>
      </c>
      <c r="Y1454" s="18" t="s">
        <v>85</v>
      </c>
    </row>
    <row r="1455" ht="15.75" customHeight="1" spans="1:25">
      <c r="A1455" s="234" t="s">
        <v>2000</v>
      </c>
      <c r="B1455" s="208" t="s">
        <v>2001</v>
      </c>
      <c r="C1455" s="207" t="s">
        <v>25</v>
      </c>
      <c r="D1455" s="209" t="s">
        <v>64</v>
      </c>
      <c r="F1455" s="235" t="s">
        <v>65</v>
      </c>
      <c r="G1455" s="236">
        <v>43736</v>
      </c>
      <c r="H1455" s="237">
        <v>43736</v>
      </c>
      <c r="L1455" s="244"/>
      <c r="M1455" s="245"/>
      <c r="N1455" s="244"/>
      <c r="P1455" s="246">
        <f t="shared" si="255"/>
        <v>0</v>
      </c>
      <c r="Q1455" s="246">
        <f t="shared" si="256"/>
        <v>0</v>
      </c>
      <c r="R1455" s="210">
        <v>95</v>
      </c>
      <c r="S1455" s="220">
        <f t="shared" si="257"/>
        <v>60</v>
      </c>
      <c r="T1455" s="113">
        <f t="shared" si="258"/>
        <v>0</v>
      </c>
      <c r="U1455" s="113">
        <f t="shared" si="259"/>
        <v>0</v>
      </c>
      <c r="V1455" s="113">
        <f t="shared" si="260"/>
        <v>0</v>
      </c>
      <c r="W1455" s="113">
        <f t="shared" si="261"/>
        <v>0</v>
      </c>
      <c r="X1455" s="118">
        <v>2019</v>
      </c>
      <c r="Y1455" s="18" t="s">
        <v>85</v>
      </c>
    </row>
    <row r="1456" ht="15.75" customHeight="1" spans="1:25">
      <c r="A1456" s="234" t="s">
        <v>2002</v>
      </c>
      <c r="B1456" s="208" t="s">
        <v>2003</v>
      </c>
      <c r="C1456" s="207" t="s">
        <v>23</v>
      </c>
      <c r="D1456" s="209" t="s">
        <v>488</v>
      </c>
      <c r="E1456" s="210" t="s">
        <v>1792</v>
      </c>
      <c r="F1456" s="235" t="s">
        <v>169</v>
      </c>
      <c r="G1456" s="284">
        <v>42644</v>
      </c>
      <c r="H1456" s="237">
        <v>43735</v>
      </c>
      <c r="L1456" s="244"/>
      <c r="M1456" s="245"/>
      <c r="N1456" s="244"/>
      <c r="P1456" s="246">
        <f t="shared" si="255"/>
        <v>0</v>
      </c>
      <c r="Q1456" s="246">
        <f t="shared" si="256"/>
        <v>0</v>
      </c>
      <c r="R1456" s="210">
        <v>365</v>
      </c>
      <c r="S1456" s="220">
        <f t="shared" si="257"/>
        <v>330</v>
      </c>
      <c r="T1456" s="113">
        <f t="shared" si="258"/>
        <v>0</v>
      </c>
      <c r="U1456" s="113">
        <f t="shared" si="259"/>
        <v>0</v>
      </c>
      <c r="V1456" s="113">
        <f t="shared" si="260"/>
        <v>0</v>
      </c>
      <c r="W1456" s="113">
        <f t="shared" si="261"/>
        <v>0</v>
      </c>
      <c r="X1456" s="118">
        <v>2016</v>
      </c>
      <c r="Y1456" s="18" t="s">
        <v>82</v>
      </c>
    </row>
    <row r="1457" ht="15.75" customHeight="1" spans="1:25">
      <c r="A1457" s="234" t="s">
        <v>2004</v>
      </c>
      <c r="B1457" s="208" t="s">
        <v>2005</v>
      </c>
      <c r="C1457" s="207" t="s">
        <v>27</v>
      </c>
      <c r="D1457" s="209" t="s">
        <v>64</v>
      </c>
      <c r="F1457" s="235" t="s">
        <v>65</v>
      </c>
      <c r="G1457" s="236">
        <v>43736</v>
      </c>
      <c r="H1457" s="237">
        <v>43736</v>
      </c>
      <c r="L1457" s="244"/>
      <c r="M1457" s="245"/>
      <c r="N1457" s="244"/>
      <c r="P1457" s="246">
        <f t="shared" si="255"/>
        <v>0</v>
      </c>
      <c r="Q1457" s="246">
        <f t="shared" si="256"/>
        <v>0</v>
      </c>
      <c r="R1457" s="210">
        <v>95</v>
      </c>
      <c r="S1457" s="220">
        <f t="shared" si="257"/>
        <v>60</v>
      </c>
      <c r="T1457" s="113">
        <f t="shared" si="258"/>
        <v>0</v>
      </c>
      <c r="U1457" s="113">
        <f t="shared" si="259"/>
        <v>0</v>
      </c>
      <c r="V1457" s="113">
        <f t="shared" si="260"/>
        <v>0</v>
      </c>
      <c r="W1457" s="113">
        <f t="shared" si="261"/>
        <v>0</v>
      </c>
      <c r="X1457" s="118">
        <v>2019</v>
      </c>
      <c r="Y1457" s="18" t="s">
        <v>85</v>
      </c>
    </row>
    <row r="1458" ht="15.75" customHeight="1" spans="1:25">
      <c r="A1458" s="234" t="s">
        <v>2006</v>
      </c>
      <c r="B1458" s="208" t="s">
        <v>2007</v>
      </c>
      <c r="C1458" s="207" t="s">
        <v>23</v>
      </c>
      <c r="D1458" s="209" t="s">
        <v>488</v>
      </c>
      <c r="E1458" s="210" t="s">
        <v>1792</v>
      </c>
      <c r="F1458" s="235" t="s">
        <v>169</v>
      </c>
      <c r="G1458" s="284">
        <v>39995</v>
      </c>
      <c r="H1458" s="237">
        <v>43735</v>
      </c>
      <c r="L1458" s="244"/>
      <c r="M1458" s="245"/>
      <c r="N1458" s="244"/>
      <c r="P1458" s="246">
        <f t="shared" si="255"/>
        <v>0</v>
      </c>
      <c r="Q1458" s="246">
        <f t="shared" si="256"/>
        <v>0</v>
      </c>
      <c r="R1458" s="210">
        <v>365</v>
      </c>
      <c r="S1458" s="220">
        <f t="shared" si="257"/>
        <v>330</v>
      </c>
      <c r="T1458" s="113">
        <f t="shared" si="258"/>
        <v>0</v>
      </c>
      <c r="U1458" s="113">
        <f t="shared" si="259"/>
        <v>0</v>
      </c>
      <c r="V1458" s="113">
        <f t="shared" si="260"/>
        <v>0</v>
      </c>
      <c r="W1458" s="113">
        <f t="shared" si="261"/>
        <v>0</v>
      </c>
      <c r="X1458" s="118">
        <v>2009</v>
      </c>
      <c r="Y1458" s="18" t="s">
        <v>66</v>
      </c>
    </row>
    <row r="1459" ht="15.75" customHeight="1" spans="1:25">
      <c r="A1459" s="234" t="s">
        <v>2008</v>
      </c>
      <c r="B1459" s="208" t="s">
        <v>2009</v>
      </c>
      <c r="C1459" s="207" t="s">
        <v>34</v>
      </c>
      <c r="D1459" s="209" t="s">
        <v>488</v>
      </c>
      <c r="E1459" s="210" t="s">
        <v>30</v>
      </c>
      <c r="F1459" s="235" t="s">
        <v>279</v>
      </c>
      <c r="G1459" s="283">
        <v>43738</v>
      </c>
      <c r="H1459" s="237">
        <v>43738</v>
      </c>
      <c r="P1459" s="246">
        <f t="shared" si="255"/>
        <v>0</v>
      </c>
      <c r="Q1459" s="246">
        <f t="shared" si="256"/>
        <v>0</v>
      </c>
      <c r="R1459" s="210">
        <v>93</v>
      </c>
      <c r="S1459" s="220">
        <f t="shared" si="257"/>
        <v>58</v>
      </c>
      <c r="T1459" s="113">
        <f t="shared" si="258"/>
        <v>0</v>
      </c>
      <c r="U1459" s="113">
        <f t="shared" si="259"/>
        <v>0</v>
      </c>
      <c r="V1459" s="113">
        <f t="shared" si="260"/>
        <v>0</v>
      </c>
      <c r="W1459" s="113">
        <f t="shared" si="261"/>
        <v>0</v>
      </c>
      <c r="X1459" s="118">
        <v>2019</v>
      </c>
      <c r="Y1459" s="18" t="s">
        <v>85</v>
      </c>
    </row>
    <row r="1460" ht="15.75" customHeight="1" spans="1:25">
      <c r="A1460" s="234" t="s">
        <v>2010</v>
      </c>
      <c r="B1460" s="208" t="s">
        <v>2011</v>
      </c>
      <c r="C1460" s="207" t="s">
        <v>27</v>
      </c>
      <c r="D1460" s="209" t="s">
        <v>64</v>
      </c>
      <c r="F1460" s="235" t="s">
        <v>65</v>
      </c>
      <c r="G1460" s="236">
        <v>43736</v>
      </c>
      <c r="H1460" s="237">
        <v>43736</v>
      </c>
      <c r="L1460" s="244"/>
      <c r="M1460" s="245"/>
      <c r="N1460" s="244"/>
      <c r="P1460" s="246">
        <f t="shared" si="255"/>
        <v>0</v>
      </c>
      <c r="Q1460" s="246">
        <f t="shared" si="256"/>
        <v>0</v>
      </c>
      <c r="R1460" s="210">
        <v>95</v>
      </c>
      <c r="S1460" s="220">
        <f t="shared" si="257"/>
        <v>60</v>
      </c>
      <c r="T1460" s="113">
        <f t="shared" si="258"/>
        <v>0</v>
      </c>
      <c r="U1460" s="113">
        <f t="shared" si="259"/>
        <v>0</v>
      </c>
      <c r="V1460" s="113">
        <f t="shared" si="260"/>
        <v>0</v>
      </c>
      <c r="W1460" s="113">
        <f t="shared" si="261"/>
        <v>0</v>
      </c>
      <c r="X1460" s="118">
        <v>2019</v>
      </c>
      <c r="Y1460" s="18" t="s">
        <v>85</v>
      </c>
    </row>
    <row r="1461" ht="15.75" customHeight="1" spans="1:25">
      <c r="A1461" s="234" t="s">
        <v>2012</v>
      </c>
      <c r="B1461" s="208" t="s">
        <v>2013</v>
      </c>
      <c r="C1461" s="207" t="s">
        <v>27</v>
      </c>
      <c r="D1461" s="209" t="s">
        <v>64</v>
      </c>
      <c r="F1461" s="235" t="s">
        <v>65</v>
      </c>
      <c r="G1461" s="236">
        <v>43738</v>
      </c>
      <c r="H1461" s="237">
        <v>43738</v>
      </c>
      <c r="L1461" s="244"/>
      <c r="M1461" s="245"/>
      <c r="N1461" s="244"/>
      <c r="P1461" s="246">
        <f t="shared" si="255"/>
        <v>0</v>
      </c>
      <c r="Q1461" s="246">
        <f t="shared" si="256"/>
        <v>0</v>
      </c>
      <c r="R1461" s="210">
        <v>93</v>
      </c>
      <c r="S1461" s="220">
        <f t="shared" si="257"/>
        <v>58</v>
      </c>
      <c r="T1461" s="113">
        <f t="shared" si="258"/>
        <v>0</v>
      </c>
      <c r="U1461" s="113">
        <f t="shared" si="259"/>
        <v>0</v>
      </c>
      <c r="V1461" s="113">
        <f t="shared" si="260"/>
        <v>0</v>
      </c>
      <c r="W1461" s="113">
        <f t="shared" si="261"/>
        <v>0</v>
      </c>
      <c r="X1461" s="118">
        <v>2019</v>
      </c>
      <c r="Y1461" s="18" t="s">
        <v>85</v>
      </c>
    </row>
    <row r="1462" ht="15.75" customHeight="1" spans="1:25">
      <c r="A1462" s="234">
        <v>5183</v>
      </c>
      <c r="B1462" s="208" t="s">
        <v>2014</v>
      </c>
      <c r="C1462" s="207" t="s">
        <v>21</v>
      </c>
      <c r="D1462" s="209" t="s">
        <v>64</v>
      </c>
      <c r="F1462" s="235" t="s">
        <v>145</v>
      </c>
      <c r="G1462" s="236">
        <v>38290</v>
      </c>
      <c r="H1462" s="237">
        <v>38290</v>
      </c>
      <c r="I1462" s="214">
        <v>4101485.93156098</v>
      </c>
      <c r="J1462" s="215">
        <v>0.265980746725505</v>
      </c>
      <c r="K1462" s="214">
        <v>1090916.29076074</v>
      </c>
      <c r="L1462" s="244">
        <v>3476207.66</v>
      </c>
      <c r="M1462" s="245">
        <v>0.261842121940437</v>
      </c>
      <c r="N1462" s="244">
        <v>910217.59</v>
      </c>
      <c r="O1462" s="218">
        <v>330</v>
      </c>
      <c r="P1462" s="246">
        <f t="shared" si="255"/>
        <v>10532.9626060606</v>
      </c>
      <c r="Q1462" s="246">
        <f t="shared" si="256"/>
        <v>2757.23512121212</v>
      </c>
      <c r="R1462" s="210">
        <v>5541</v>
      </c>
      <c r="S1462" s="220">
        <f t="shared" si="257"/>
        <v>330</v>
      </c>
      <c r="T1462" s="113">
        <f t="shared" si="258"/>
        <v>11236.9477577013</v>
      </c>
      <c r="U1462" s="113">
        <f t="shared" si="259"/>
        <v>2988.81175550888</v>
      </c>
      <c r="V1462" s="113">
        <f t="shared" si="260"/>
        <v>10533.9626060606</v>
      </c>
      <c r="W1462" s="113">
        <f t="shared" si="261"/>
        <v>2758.23512121212</v>
      </c>
      <c r="X1462" s="118">
        <v>2004</v>
      </c>
      <c r="Y1462" s="18" t="s">
        <v>66</v>
      </c>
    </row>
    <row r="1463" ht="15.75" customHeight="1" spans="1:25">
      <c r="A1463" s="234">
        <v>5188</v>
      </c>
      <c r="B1463" s="208" t="s">
        <v>2015</v>
      </c>
      <c r="C1463" s="207" t="s">
        <v>21</v>
      </c>
      <c r="D1463" s="209" t="s">
        <v>64</v>
      </c>
      <c r="F1463" s="235" t="s">
        <v>123</v>
      </c>
      <c r="G1463" s="236">
        <v>38787</v>
      </c>
      <c r="H1463" s="237">
        <v>38787</v>
      </c>
      <c r="I1463" s="214">
        <v>3118159.98475355</v>
      </c>
      <c r="J1463" s="215">
        <v>0.260260362759164</v>
      </c>
      <c r="K1463" s="214">
        <v>811533.448773068</v>
      </c>
      <c r="L1463" s="244">
        <v>2642791.37</v>
      </c>
      <c r="M1463" s="245">
        <v>0.288781316097608</v>
      </c>
      <c r="N1463" s="244">
        <v>763188.77</v>
      </c>
      <c r="O1463" s="218">
        <v>330</v>
      </c>
      <c r="P1463" s="246">
        <f t="shared" si="255"/>
        <v>8007.4586969697</v>
      </c>
      <c r="Q1463" s="246">
        <f t="shared" si="256"/>
        <v>2311.69324242424</v>
      </c>
      <c r="R1463" s="210">
        <v>5044</v>
      </c>
      <c r="S1463" s="220">
        <f t="shared" si="257"/>
        <v>330</v>
      </c>
      <c r="T1463" s="113">
        <f t="shared" si="258"/>
        <v>8542.90406781794</v>
      </c>
      <c r="U1463" s="113">
        <f t="shared" si="259"/>
        <v>2223.37931170704</v>
      </c>
      <c r="V1463" s="113">
        <f t="shared" si="260"/>
        <v>8008.4586969697</v>
      </c>
      <c r="W1463" s="113">
        <f t="shared" si="261"/>
        <v>2312.69324242424</v>
      </c>
      <c r="X1463" s="118">
        <v>2006</v>
      </c>
      <c r="Y1463" s="18" t="s">
        <v>66</v>
      </c>
    </row>
    <row r="1464" ht="15.75" customHeight="1" spans="1:25">
      <c r="A1464" s="234">
        <v>5250</v>
      </c>
      <c r="B1464" s="208" t="s">
        <v>2016</v>
      </c>
      <c r="C1464" s="207" t="s">
        <v>21</v>
      </c>
      <c r="D1464" s="209" t="s">
        <v>64</v>
      </c>
      <c r="F1464" s="235" t="s">
        <v>65</v>
      </c>
      <c r="G1464" s="236">
        <v>40543</v>
      </c>
      <c r="H1464" s="237">
        <v>40543</v>
      </c>
      <c r="I1464" s="214">
        <v>2111051.44212332</v>
      </c>
      <c r="J1464" s="215">
        <v>0.263192986286172</v>
      </c>
      <c r="K1464" s="214">
        <v>555613.933256167</v>
      </c>
      <c r="L1464" s="244">
        <v>1789218.18</v>
      </c>
      <c r="M1464" s="245">
        <v>0.263682230190619</v>
      </c>
      <c r="N1464" s="244">
        <v>471785.04</v>
      </c>
      <c r="O1464" s="218">
        <v>330</v>
      </c>
      <c r="P1464" s="246">
        <f t="shared" si="255"/>
        <v>5420.87327272727</v>
      </c>
      <c r="Q1464" s="246">
        <f t="shared" si="256"/>
        <v>1428.65163636364</v>
      </c>
      <c r="R1464" s="210">
        <v>3288</v>
      </c>
      <c r="S1464" s="220">
        <f t="shared" si="257"/>
        <v>330</v>
      </c>
      <c r="T1464" s="113">
        <f t="shared" si="258"/>
        <v>5783.70258115978</v>
      </c>
      <c r="U1464" s="113">
        <f t="shared" si="259"/>
        <v>1522.22995412648</v>
      </c>
      <c r="V1464" s="113">
        <f t="shared" si="260"/>
        <v>5421.87327272727</v>
      </c>
      <c r="W1464" s="113">
        <f t="shared" si="261"/>
        <v>1429.65163636364</v>
      </c>
      <c r="X1464" s="118">
        <v>2010</v>
      </c>
      <c r="Y1464" s="18" t="s">
        <v>66</v>
      </c>
    </row>
    <row r="1465" ht="15.75" customHeight="1" spans="1:25">
      <c r="A1465" s="234">
        <v>5187</v>
      </c>
      <c r="B1465" s="208" t="s">
        <v>2017</v>
      </c>
      <c r="C1465" s="207" t="s">
        <v>21</v>
      </c>
      <c r="D1465" s="209" t="s">
        <v>64</v>
      </c>
      <c r="F1465" s="235" t="s">
        <v>145</v>
      </c>
      <c r="G1465" s="236">
        <v>38773</v>
      </c>
      <c r="H1465" s="237">
        <v>38773</v>
      </c>
      <c r="I1465" s="214">
        <v>1790028.01266037</v>
      </c>
      <c r="J1465" s="215">
        <v>0.257691719803537</v>
      </c>
      <c r="K1465" s="214">
        <v>461275.397078958</v>
      </c>
      <c r="L1465" s="244">
        <v>1517135.3</v>
      </c>
      <c r="M1465" s="245">
        <v>0.246520702537209</v>
      </c>
      <c r="N1465" s="244">
        <v>374005.26</v>
      </c>
      <c r="O1465" s="218">
        <v>330</v>
      </c>
      <c r="P1465" s="246">
        <f t="shared" si="255"/>
        <v>4596.3796969697</v>
      </c>
      <c r="Q1465" s="246">
        <f t="shared" si="256"/>
        <v>1132.34927272727</v>
      </c>
      <c r="R1465" s="210">
        <v>5058</v>
      </c>
      <c r="S1465" s="220">
        <f t="shared" si="257"/>
        <v>330</v>
      </c>
      <c r="T1465" s="113">
        <f t="shared" si="258"/>
        <v>4904.18633605581</v>
      </c>
      <c r="U1465" s="113">
        <f t="shared" si="259"/>
        <v>1263.76821117523</v>
      </c>
      <c r="V1465" s="113">
        <f t="shared" si="260"/>
        <v>4597.3796969697</v>
      </c>
      <c r="W1465" s="113">
        <f t="shared" si="261"/>
        <v>1133.34927272727</v>
      </c>
      <c r="X1465" s="118">
        <v>2006</v>
      </c>
      <c r="Y1465" s="18" t="s">
        <v>66</v>
      </c>
    </row>
    <row r="1466" ht="15.75" customHeight="1" spans="1:25">
      <c r="A1466" s="234">
        <v>6490</v>
      </c>
      <c r="B1466" s="208" t="s">
        <v>2018</v>
      </c>
      <c r="C1466" s="207" t="s">
        <v>21</v>
      </c>
      <c r="D1466" s="209" t="s">
        <v>64</v>
      </c>
      <c r="F1466" s="235" t="s">
        <v>65</v>
      </c>
      <c r="G1466" s="236">
        <v>42609</v>
      </c>
      <c r="H1466" s="237">
        <v>42609</v>
      </c>
      <c r="I1466" s="214">
        <v>1745235.6775513</v>
      </c>
      <c r="J1466" s="215">
        <v>0.266398926635713</v>
      </c>
      <c r="K1466" s="214">
        <v>464928.911226018</v>
      </c>
      <c r="L1466" s="244">
        <v>1479171.63</v>
      </c>
      <c r="M1466" s="245">
        <v>0.295866335673298</v>
      </c>
      <c r="N1466" s="244">
        <v>437637.09</v>
      </c>
      <c r="O1466" s="218">
        <v>330</v>
      </c>
      <c r="P1466" s="246">
        <f t="shared" si="255"/>
        <v>4481.33827272727</v>
      </c>
      <c r="Q1466" s="246">
        <f t="shared" si="256"/>
        <v>1325.173</v>
      </c>
      <c r="R1466" s="210">
        <v>1222</v>
      </c>
      <c r="S1466" s="220">
        <f t="shared" si="257"/>
        <v>330</v>
      </c>
      <c r="T1466" s="113">
        <f t="shared" si="258"/>
        <v>4781.46760972959</v>
      </c>
      <c r="U1466" s="113">
        <f t="shared" si="259"/>
        <v>1273.77783897539</v>
      </c>
      <c r="V1466" s="113">
        <f t="shared" si="260"/>
        <v>4482.33827272727</v>
      </c>
      <c r="W1466" s="113">
        <f t="shared" si="261"/>
        <v>1326.173</v>
      </c>
      <c r="X1466" s="118">
        <v>2016</v>
      </c>
      <c r="Y1466" s="18" t="s">
        <v>82</v>
      </c>
    </row>
    <row r="1467" ht="15.75" customHeight="1" spans="1:25">
      <c r="A1467" s="234">
        <v>5201</v>
      </c>
      <c r="B1467" s="208" t="s">
        <v>2019</v>
      </c>
      <c r="C1467" s="207" t="s">
        <v>21</v>
      </c>
      <c r="D1467" s="209" t="s">
        <v>64</v>
      </c>
      <c r="F1467" s="235" t="s">
        <v>123</v>
      </c>
      <c r="G1467" s="236">
        <v>39739</v>
      </c>
      <c r="H1467" s="237">
        <v>39739</v>
      </c>
      <c r="I1467" s="214">
        <v>1744727.03400695</v>
      </c>
      <c r="J1467" s="215">
        <v>0.264606146915542</v>
      </c>
      <c r="K1467" s="214">
        <v>461665.49788796</v>
      </c>
      <c r="L1467" s="244">
        <v>1478740.53</v>
      </c>
      <c r="M1467" s="245">
        <v>0.253697732894357</v>
      </c>
      <c r="N1467" s="244">
        <v>375153.12</v>
      </c>
      <c r="O1467" s="218">
        <v>330</v>
      </c>
      <c r="P1467" s="246">
        <f t="shared" si="255"/>
        <v>4480.03190909091</v>
      </c>
      <c r="Q1467" s="246">
        <f t="shared" si="256"/>
        <v>1135.82763636364</v>
      </c>
      <c r="R1467" s="210">
        <v>4092</v>
      </c>
      <c r="S1467" s="220">
        <f t="shared" si="257"/>
        <v>330</v>
      </c>
      <c r="T1467" s="113">
        <f t="shared" si="258"/>
        <v>4780.07406577247</v>
      </c>
      <c r="U1467" s="113">
        <f t="shared" si="259"/>
        <v>1264.83698051496</v>
      </c>
      <c r="V1467" s="113">
        <f t="shared" si="260"/>
        <v>4481.03190909091</v>
      </c>
      <c r="W1467" s="113">
        <f t="shared" si="261"/>
        <v>1136.82763636364</v>
      </c>
      <c r="X1467" s="118">
        <v>2008</v>
      </c>
      <c r="Y1467" s="18" t="s">
        <v>66</v>
      </c>
    </row>
    <row r="1468" ht="15.75" customHeight="1" spans="1:25">
      <c r="A1468" s="234">
        <v>5189</v>
      </c>
      <c r="B1468" s="208" t="s">
        <v>2020</v>
      </c>
      <c r="C1468" s="207" t="s">
        <v>21</v>
      </c>
      <c r="D1468" s="209" t="s">
        <v>64</v>
      </c>
      <c r="F1468" s="235" t="s">
        <v>145</v>
      </c>
      <c r="G1468" s="236">
        <v>38801</v>
      </c>
      <c r="H1468" s="237">
        <v>38801</v>
      </c>
      <c r="I1468" s="214">
        <v>1705918.56986151</v>
      </c>
      <c r="J1468" s="215">
        <v>0.254636084212045</v>
      </c>
      <c r="K1468" s="214">
        <v>434388.424614147</v>
      </c>
      <c r="L1468" s="244">
        <v>1445848.48</v>
      </c>
      <c r="M1468" s="245">
        <v>0.24184897991524</v>
      </c>
      <c r="N1468" s="244">
        <v>349676.98</v>
      </c>
      <c r="O1468" s="218">
        <v>330</v>
      </c>
      <c r="P1468" s="246">
        <f t="shared" si="255"/>
        <v>4380.35903030303</v>
      </c>
      <c r="Q1468" s="246">
        <f t="shared" si="256"/>
        <v>1058.62721212121</v>
      </c>
      <c r="R1468" s="210">
        <v>5030</v>
      </c>
      <c r="S1468" s="220">
        <f t="shared" si="257"/>
        <v>330</v>
      </c>
      <c r="T1468" s="113">
        <f t="shared" si="258"/>
        <v>4673.74950646989</v>
      </c>
      <c r="U1468" s="113">
        <f t="shared" si="259"/>
        <v>1190.10527291547</v>
      </c>
      <c r="V1468" s="113">
        <f t="shared" si="260"/>
        <v>4381.35903030303</v>
      </c>
      <c r="W1468" s="113">
        <f t="shared" si="261"/>
        <v>1059.62721212121</v>
      </c>
      <c r="X1468" s="118">
        <v>2006</v>
      </c>
      <c r="Y1468" s="18" t="s">
        <v>66</v>
      </c>
    </row>
    <row r="1469" ht="15.75" customHeight="1" spans="1:25">
      <c r="A1469" s="234">
        <v>5714</v>
      </c>
      <c r="B1469" s="208" t="s">
        <v>2021</v>
      </c>
      <c r="C1469" s="207" t="s">
        <v>21</v>
      </c>
      <c r="D1469" s="209" t="s">
        <v>64</v>
      </c>
      <c r="F1469" s="235" t="s">
        <v>145</v>
      </c>
      <c r="G1469" s="236">
        <v>41729</v>
      </c>
      <c r="H1469" s="237">
        <v>41729</v>
      </c>
      <c r="I1469" s="214">
        <v>1629020.31442914</v>
      </c>
      <c r="J1469" s="215">
        <v>0.240343529144642</v>
      </c>
      <c r="K1469" s="214">
        <v>391524.491418215</v>
      </c>
      <c r="L1469" s="244">
        <v>1380673.49</v>
      </c>
      <c r="M1469" s="245">
        <v>0.240318708516667</v>
      </c>
      <c r="N1469" s="244">
        <v>331801.67</v>
      </c>
      <c r="O1469" s="218">
        <v>330</v>
      </c>
      <c r="P1469" s="246">
        <f t="shared" si="255"/>
        <v>4182.85906060606</v>
      </c>
      <c r="Q1469" s="246">
        <f t="shared" si="256"/>
        <v>1004.45960606061</v>
      </c>
      <c r="R1469" s="210">
        <v>2102</v>
      </c>
      <c r="S1469" s="220">
        <f t="shared" si="257"/>
        <v>330</v>
      </c>
      <c r="T1469" s="113">
        <f t="shared" si="258"/>
        <v>4463.06935460038</v>
      </c>
      <c r="U1469" s="113">
        <f t="shared" si="259"/>
        <v>1072.66983950196</v>
      </c>
      <c r="V1469" s="113">
        <f t="shared" si="260"/>
        <v>4183.85906060606</v>
      </c>
      <c r="W1469" s="113">
        <f t="shared" si="261"/>
        <v>1005.45960606061</v>
      </c>
      <c r="X1469" s="118">
        <v>2014</v>
      </c>
      <c r="Y1469" s="18" t="s">
        <v>66</v>
      </c>
    </row>
    <row r="1470" ht="15.75" customHeight="1" spans="1:25">
      <c r="A1470" s="234">
        <v>5191</v>
      </c>
      <c r="B1470" s="208" t="s">
        <v>2022</v>
      </c>
      <c r="C1470" s="207" t="s">
        <v>21</v>
      </c>
      <c r="D1470" s="209" t="s">
        <v>64</v>
      </c>
      <c r="F1470" s="235" t="s">
        <v>123</v>
      </c>
      <c r="G1470" s="236">
        <v>39123</v>
      </c>
      <c r="H1470" s="237">
        <v>39123</v>
      </c>
      <c r="I1470" s="214">
        <v>1500728.30703887</v>
      </c>
      <c r="J1470" s="215">
        <v>0.235831949991681</v>
      </c>
      <c r="K1470" s="214">
        <v>353919.683056691</v>
      </c>
      <c r="L1470" s="244">
        <v>1271939.81</v>
      </c>
      <c r="M1470" s="245">
        <v>0.261186297801309</v>
      </c>
      <c r="N1470" s="244">
        <v>332213.25</v>
      </c>
      <c r="O1470" s="218">
        <v>330</v>
      </c>
      <c r="P1470" s="246">
        <f t="shared" si="255"/>
        <v>3853.36306060606</v>
      </c>
      <c r="Q1470" s="246">
        <f t="shared" si="256"/>
        <v>1005.70681818182</v>
      </c>
      <c r="R1470" s="210">
        <v>4708</v>
      </c>
      <c r="S1470" s="220">
        <f t="shared" si="257"/>
        <v>330</v>
      </c>
      <c r="T1470" s="113">
        <f t="shared" si="258"/>
        <v>4111.58440284622</v>
      </c>
      <c r="U1470" s="113">
        <f t="shared" si="259"/>
        <v>969.642967278606</v>
      </c>
      <c r="V1470" s="113">
        <f t="shared" si="260"/>
        <v>3854.36306060606</v>
      </c>
      <c r="W1470" s="113">
        <f t="shared" si="261"/>
        <v>1006.70681818182</v>
      </c>
      <c r="X1470" s="118">
        <v>2007</v>
      </c>
      <c r="Y1470" s="18" t="s">
        <v>66</v>
      </c>
    </row>
    <row r="1471" ht="15.75" customHeight="1" spans="1:25">
      <c r="A1471" s="234">
        <v>5955</v>
      </c>
      <c r="B1471" s="208" t="s">
        <v>2023</v>
      </c>
      <c r="C1471" s="207" t="s">
        <v>21</v>
      </c>
      <c r="D1471" s="209" t="s">
        <v>64</v>
      </c>
      <c r="F1471" s="235" t="s">
        <v>145</v>
      </c>
      <c r="G1471" s="236">
        <v>42133</v>
      </c>
      <c r="H1471" s="237">
        <v>42133</v>
      </c>
      <c r="I1471" s="214">
        <v>1481165.22267296</v>
      </c>
      <c r="J1471" s="215">
        <v>0.251184602131025</v>
      </c>
      <c r="K1471" s="214">
        <v>372045.897147419</v>
      </c>
      <c r="L1471" s="244">
        <v>1255359.15</v>
      </c>
      <c r="M1471" s="245">
        <v>0.278409051306154</v>
      </c>
      <c r="N1471" s="244">
        <v>349503.35</v>
      </c>
      <c r="O1471" s="218">
        <v>330</v>
      </c>
      <c r="P1471" s="246">
        <f t="shared" si="255"/>
        <v>3803.11863636364</v>
      </c>
      <c r="Q1471" s="246">
        <f t="shared" si="256"/>
        <v>1058.10106060606</v>
      </c>
      <c r="R1471" s="210">
        <v>1698</v>
      </c>
      <c r="S1471" s="220">
        <f t="shared" si="257"/>
        <v>330</v>
      </c>
      <c r="T1471" s="113">
        <f t="shared" si="258"/>
        <v>4057.98691143277</v>
      </c>
      <c r="U1471" s="113">
        <f t="shared" si="259"/>
        <v>1019.30382780115</v>
      </c>
      <c r="V1471" s="113">
        <f t="shared" si="260"/>
        <v>3804.11863636364</v>
      </c>
      <c r="W1471" s="113">
        <f t="shared" si="261"/>
        <v>1059.10106060606</v>
      </c>
      <c r="X1471" s="118">
        <v>2015</v>
      </c>
      <c r="Y1471" s="18" t="s">
        <v>66</v>
      </c>
    </row>
    <row r="1472" ht="15.75" customHeight="1" spans="1:25">
      <c r="A1472" s="234">
        <v>5246</v>
      </c>
      <c r="B1472" s="208" t="s">
        <v>2024</v>
      </c>
      <c r="C1472" s="207" t="s">
        <v>21</v>
      </c>
      <c r="D1472" s="209" t="s">
        <v>64</v>
      </c>
      <c r="F1472" s="235" t="s">
        <v>145</v>
      </c>
      <c r="G1472" s="236">
        <v>40523</v>
      </c>
      <c r="H1472" s="237">
        <v>40523</v>
      </c>
      <c r="I1472" s="214">
        <v>1396907.32816742</v>
      </c>
      <c r="J1472" s="215">
        <v>0.264213117800241</v>
      </c>
      <c r="K1472" s="214">
        <v>369081.240453119</v>
      </c>
      <c r="L1472" s="244">
        <v>1183946.51</v>
      </c>
      <c r="M1472" s="245">
        <v>0.258878697146546</v>
      </c>
      <c r="N1472" s="244">
        <v>306498.53</v>
      </c>
      <c r="O1472" s="218">
        <v>330</v>
      </c>
      <c r="P1472" s="246">
        <f t="shared" si="255"/>
        <v>3586.7166969697</v>
      </c>
      <c r="Q1472" s="246">
        <f t="shared" si="256"/>
        <v>927.783424242424</v>
      </c>
      <c r="R1472" s="210">
        <v>3308</v>
      </c>
      <c r="S1472" s="220">
        <f t="shared" si="257"/>
        <v>330</v>
      </c>
      <c r="T1472" s="113">
        <f t="shared" si="258"/>
        <v>3827.14336484225</v>
      </c>
      <c r="U1472" s="113">
        <f t="shared" si="259"/>
        <v>1011.18148069348</v>
      </c>
      <c r="V1472" s="113">
        <f t="shared" si="260"/>
        <v>3587.7166969697</v>
      </c>
      <c r="W1472" s="113">
        <f t="shared" si="261"/>
        <v>928.783424242424</v>
      </c>
      <c r="X1472" s="118">
        <v>2010</v>
      </c>
      <c r="Y1472" s="18" t="s">
        <v>66</v>
      </c>
    </row>
    <row r="1473" ht="15.75" customHeight="1" spans="1:25">
      <c r="A1473" s="234">
        <v>6075</v>
      </c>
      <c r="B1473" s="208" t="s">
        <v>2025</v>
      </c>
      <c r="C1473" s="207" t="s">
        <v>21</v>
      </c>
      <c r="D1473" s="209" t="s">
        <v>64</v>
      </c>
      <c r="E1473" s="210" t="s">
        <v>274</v>
      </c>
      <c r="F1473" s="235" t="s">
        <v>145</v>
      </c>
      <c r="G1473" s="283">
        <v>42277</v>
      </c>
      <c r="H1473" s="237">
        <v>42277</v>
      </c>
      <c r="I1473" s="214">
        <v>1325356.68501687</v>
      </c>
      <c r="J1473" s="215">
        <v>0.267004482673263</v>
      </c>
      <c r="K1473" s="214">
        <v>353876.176040481</v>
      </c>
      <c r="L1473" s="244">
        <v>1123303.88</v>
      </c>
      <c r="M1473" s="245">
        <v>0.287667127082299</v>
      </c>
      <c r="N1473" s="244">
        <v>323137.6</v>
      </c>
      <c r="O1473" s="218">
        <v>330</v>
      </c>
      <c r="P1473" s="246">
        <f t="shared" si="255"/>
        <v>3402.95115151515</v>
      </c>
      <c r="Q1473" s="246">
        <f t="shared" si="256"/>
        <v>978.204848484848</v>
      </c>
      <c r="R1473" s="210">
        <v>1554</v>
      </c>
      <c r="S1473" s="220">
        <f t="shared" si="257"/>
        <v>330</v>
      </c>
      <c r="T1473" s="113">
        <f t="shared" si="258"/>
        <v>3631.11420552567</v>
      </c>
      <c r="U1473" s="113">
        <f t="shared" si="259"/>
        <v>969.523769973921</v>
      </c>
      <c r="V1473" s="113">
        <f t="shared" si="260"/>
        <v>3403.95115151515</v>
      </c>
      <c r="W1473" s="113">
        <f t="shared" si="261"/>
        <v>979.204848484848</v>
      </c>
      <c r="X1473" s="118">
        <v>2015</v>
      </c>
      <c r="Y1473" s="18" t="s">
        <v>66</v>
      </c>
    </row>
    <row r="1474" ht="15.75" customHeight="1" spans="1:25">
      <c r="A1474" s="234">
        <v>5197</v>
      </c>
      <c r="B1474" s="208" t="s">
        <v>2026</v>
      </c>
      <c r="C1474" s="207" t="s">
        <v>21</v>
      </c>
      <c r="D1474" s="209" t="s">
        <v>64</v>
      </c>
      <c r="F1474" s="235" t="s">
        <v>123</v>
      </c>
      <c r="G1474" s="236">
        <v>39585</v>
      </c>
      <c r="H1474" s="237">
        <v>39585</v>
      </c>
      <c r="I1474" s="214">
        <v>1283237.15315609</v>
      </c>
      <c r="J1474" s="215">
        <v>0.253791105159564</v>
      </c>
      <c r="K1474" s="214">
        <v>325674.175281296</v>
      </c>
      <c r="L1474" s="244">
        <v>1087605.54</v>
      </c>
      <c r="M1474" s="245">
        <v>0.231671162690105</v>
      </c>
      <c r="N1474" s="244">
        <v>251966.84</v>
      </c>
      <c r="O1474" s="218">
        <v>330</v>
      </c>
      <c r="P1474" s="246">
        <f t="shared" si="255"/>
        <v>3294.77436363636</v>
      </c>
      <c r="Q1474" s="246">
        <f t="shared" si="256"/>
        <v>762.535878787879</v>
      </c>
      <c r="R1474" s="210">
        <v>4246</v>
      </c>
      <c r="S1474" s="220">
        <f t="shared" si="257"/>
        <v>330</v>
      </c>
      <c r="T1474" s="113">
        <f t="shared" si="258"/>
        <v>3515.7182278249</v>
      </c>
      <c r="U1474" s="113">
        <f t="shared" si="259"/>
        <v>892.258014469304</v>
      </c>
      <c r="V1474" s="113">
        <f t="shared" si="260"/>
        <v>3295.77436363636</v>
      </c>
      <c r="W1474" s="113">
        <f t="shared" si="261"/>
        <v>763.535878787879</v>
      </c>
      <c r="X1474" s="118">
        <v>2008</v>
      </c>
      <c r="Y1474" s="18" t="s">
        <v>66</v>
      </c>
    </row>
    <row r="1475" ht="15.75" customHeight="1" spans="1:25">
      <c r="A1475" s="234">
        <v>8876</v>
      </c>
      <c r="B1475" s="208" t="s">
        <v>2027</v>
      </c>
      <c r="C1475" s="207" t="s">
        <v>34</v>
      </c>
      <c r="D1475" s="209" t="s">
        <v>488</v>
      </c>
      <c r="E1475" s="210" t="s">
        <v>30</v>
      </c>
      <c r="F1475" s="235" t="s">
        <v>282</v>
      </c>
      <c r="G1475" s="283">
        <v>40433</v>
      </c>
      <c r="H1475" s="237">
        <v>43715</v>
      </c>
      <c r="I1475" s="214">
        <v>1265855.4835443</v>
      </c>
      <c r="J1475" s="215">
        <v>0.260252998910239</v>
      </c>
      <c r="K1475" s="214">
        <v>329442.685779376</v>
      </c>
      <c r="L1475" s="216">
        <v>119121.6</v>
      </c>
      <c r="M1475" s="217">
        <v>0.281786510590858</v>
      </c>
      <c r="N1475" s="216">
        <v>33566.86</v>
      </c>
      <c r="O1475" s="218">
        <v>79</v>
      </c>
      <c r="P1475" s="246">
        <f t="shared" ref="P1475:P1538" si="262">IFERROR(L1475/O1475-1,0)</f>
        <v>1506.86835443038</v>
      </c>
      <c r="Q1475" s="246">
        <f t="shared" ref="Q1475:Q1538" si="263">IFERROR(N1475/O1475-1,0)</f>
        <v>423.896962025316</v>
      </c>
      <c r="R1475" s="210">
        <v>116</v>
      </c>
      <c r="S1475" s="220">
        <f t="shared" ref="S1475:S1538" si="264">MIN(R1475-35,365-35)</f>
        <v>81</v>
      </c>
      <c r="T1475" s="113">
        <f>IFERROR(I1475/365,0)</f>
        <v>3468.09721518986</v>
      </c>
      <c r="U1475" s="113">
        <f t="shared" ref="U1475:U1538" si="265">IFERROR(K1475/365,0)</f>
        <v>902.582700765414</v>
      </c>
      <c r="V1475" s="113">
        <f>L1475/S1475</f>
        <v>1470.63703703704</v>
      </c>
      <c r="W1475" s="113">
        <f t="shared" ref="W1475:W1538" si="266">N1475/S1475</f>
        <v>414.405679012346</v>
      </c>
      <c r="X1475" s="118">
        <v>2010</v>
      </c>
      <c r="Y1475" s="18" t="s">
        <v>66</v>
      </c>
    </row>
    <row r="1476" ht="15.75" customHeight="1" spans="1:25">
      <c r="A1476" s="234">
        <v>5218</v>
      </c>
      <c r="B1476" s="208" t="s">
        <v>2028</v>
      </c>
      <c r="C1476" s="207" t="s">
        <v>21</v>
      </c>
      <c r="D1476" s="209" t="s">
        <v>64</v>
      </c>
      <c r="F1476" s="235" t="s">
        <v>145</v>
      </c>
      <c r="G1476" s="236">
        <v>40138</v>
      </c>
      <c r="H1476" s="237">
        <v>40138</v>
      </c>
      <c r="I1476" s="214">
        <v>1229103.22716265</v>
      </c>
      <c r="J1476" s="215">
        <v>0.245752660463371</v>
      </c>
      <c r="K1476" s="214">
        <v>302055.388059336</v>
      </c>
      <c r="L1476" s="244">
        <v>1041724.42</v>
      </c>
      <c r="M1476" s="245">
        <v>0.252856528024945</v>
      </c>
      <c r="N1476" s="244">
        <v>263406.82</v>
      </c>
      <c r="O1476" s="218">
        <v>330</v>
      </c>
      <c r="P1476" s="246">
        <f t="shared" si="262"/>
        <v>3155.74066666667</v>
      </c>
      <c r="Q1476" s="246">
        <f t="shared" si="263"/>
        <v>797.202484848485</v>
      </c>
      <c r="R1476" s="210">
        <v>3693</v>
      </c>
      <c r="S1476" s="220">
        <f t="shared" si="264"/>
        <v>330</v>
      </c>
      <c r="T1476" s="113">
        <f t="shared" ref="T1476:T1539" si="267">IFERROR(I1476/365,0)</f>
        <v>3367.40610181548</v>
      </c>
      <c r="U1476" s="113">
        <f t="shared" si="265"/>
        <v>827.549008381742</v>
      </c>
      <c r="V1476" s="113">
        <f t="shared" ref="V1476:V1539" si="268">L1476/S1476</f>
        <v>3156.74066666667</v>
      </c>
      <c r="W1476" s="113">
        <f t="shared" si="266"/>
        <v>798.202484848485</v>
      </c>
      <c r="X1476" s="118">
        <v>2009</v>
      </c>
      <c r="Y1476" s="18" t="s">
        <v>66</v>
      </c>
    </row>
    <row r="1477" ht="15.75" customHeight="1" spans="1:25">
      <c r="A1477" s="234">
        <v>9912</v>
      </c>
      <c r="B1477" s="208" t="s">
        <v>2029</v>
      </c>
      <c r="C1477" s="207" t="s">
        <v>21</v>
      </c>
      <c r="D1477" s="209" t="s">
        <v>64</v>
      </c>
      <c r="F1477" s="235" t="s">
        <v>65</v>
      </c>
      <c r="G1477" s="236">
        <v>43616</v>
      </c>
      <c r="H1477" s="237">
        <v>43616</v>
      </c>
      <c r="I1477" s="214">
        <v>1221660.98528244</v>
      </c>
      <c r="J1477" s="215">
        <v>0.241935835916396</v>
      </c>
      <c r="K1477" s="214">
        <v>295563.571680754</v>
      </c>
      <c r="L1477" s="244">
        <v>165403.74</v>
      </c>
      <c r="M1477" s="245">
        <v>0.255131111303771</v>
      </c>
      <c r="N1477" s="244">
        <v>42199.64</v>
      </c>
      <c r="O1477" s="218">
        <v>111</v>
      </c>
      <c r="P1477" s="246">
        <f t="shared" si="262"/>
        <v>1489.12378378378</v>
      </c>
      <c r="Q1477" s="246">
        <f t="shared" si="263"/>
        <v>379.176936936937</v>
      </c>
      <c r="R1477" s="210">
        <v>215</v>
      </c>
      <c r="S1477" s="220">
        <f t="shared" si="264"/>
        <v>180</v>
      </c>
      <c r="T1477" s="113">
        <f t="shared" si="267"/>
        <v>3347.01639803408</v>
      </c>
      <c r="U1477" s="113">
        <f t="shared" si="265"/>
        <v>809.763210084258</v>
      </c>
      <c r="V1477" s="113">
        <f t="shared" si="268"/>
        <v>918.909666666667</v>
      </c>
      <c r="W1477" s="113">
        <f t="shared" si="266"/>
        <v>234.442444444444</v>
      </c>
      <c r="X1477" s="118">
        <v>2019</v>
      </c>
      <c r="Y1477" s="18" t="s">
        <v>85</v>
      </c>
    </row>
    <row r="1478" ht="15.75" customHeight="1" spans="1:25">
      <c r="A1478" s="234">
        <v>5233</v>
      </c>
      <c r="B1478" s="208" t="s">
        <v>2030</v>
      </c>
      <c r="C1478" s="207" t="s">
        <v>21</v>
      </c>
      <c r="D1478" s="209" t="s">
        <v>64</v>
      </c>
      <c r="F1478" s="235" t="s">
        <v>123</v>
      </c>
      <c r="G1478" s="236">
        <v>40359</v>
      </c>
      <c r="H1478" s="237">
        <v>40359</v>
      </c>
      <c r="I1478" s="214">
        <v>1167562.04239423</v>
      </c>
      <c r="J1478" s="215">
        <v>0.241112604342729</v>
      </c>
      <c r="K1478" s="214">
        <v>281513.924773388</v>
      </c>
      <c r="L1478" s="244">
        <v>989565.29</v>
      </c>
      <c r="M1478" s="245">
        <v>0.266918487005542</v>
      </c>
      <c r="N1478" s="244">
        <v>264133.27</v>
      </c>
      <c r="O1478" s="218">
        <v>330</v>
      </c>
      <c r="P1478" s="246">
        <f t="shared" si="262"/>
        <v>2997.6826969697</v>
      </c>
      <c r="Q1478" s="246">
        <f t="shared" si="263"/>
        <v>799.403848484849</v>
      </c>
      <c r="R1478" s="210">
        <v>3472</v>
      </c>
      <c r="S1478" s="220">
        <f t="shared" si="264"/>
        <v>330</v>
      </c>
      <c r="T1478" s="113">
        <f t="shared" si="267"/>
        <v>3198.80011614857</v>
      </c>
      <c r="U1478" s="113">
        <f t="shared" si="265"/>
        <v>771.271026776406</v>
      </c>
      <c r="V1478" s="113">
        <f t="shared" si="268"/>
        <v>2998.6826969697</v>
      </c>
      <c r="W1478" s="113">
        <f t="shared" si="266"/>
        <v>800.403848484849</v>
      </c>
      <c r="X1478" s="118">
        <v>2010</v>
      </c>
      <c r="Y1478" s="18" t="s">
        <v>66</v>
      </c>
    </row>
    <row r="1479" ht="15.75" customHeight="1" spans="1:25">
      <c r="A1479" s="234">
        <v>8433</v>
      </c>
      <c r="B1479" s="208" t="s">
        <v>2031</v>
      </c>
      <c r="C1479" s="207" t="s">
        <v>21</v>
      </c>
      <c r="D1479" s="209" t="s">
        <v>488</v>
      </c>
      <c r="E1479" s="210" t="s">
        <v>815</v>
      </c>
      <c r="F1479" s="235" t="s">
        <v>142</v>
      </c>
      <c r="G1479" s="284">
        <v>36906</v>
      </c>
      <c r="H1479" s="237">
        <v>43354</v>
      </c>
      <c r="I1479" s="214">
        <v>1070150.42447525</v>
      </c>
      <c r="J1479" s="215">
        <v>0.258383509536296</v>
      </c>
      <c r="K1479" s="214">
        <v>276509.222407671</v>
      </c>
      <c r="L1479" s="244">
        <v>699664.03</v>
      </c>
      <c r="M1479" s="245">
        <v>0.306324937127324</v>
      </c>
      <c r="N1479" s="244">
        <v>214324.54</v>
      </c>
      <c r="O1479" s="218">
        <v>330</v>
      </c>
      <c r="P1479" s="246">
        <f t="shared" si="262"/>
        <v>2119.19403030303</v>
      </c>
      <c r="Q1479" s="246">
        <f t="shared" si="263"/>
        <v>648.468303030303</v>
      </c>
      <c r="R1479" s="210">
        <v>477</v>
      </c>
      <c r="S1479" s="220">
        <f t="shared" si="264"/>
        <v>330</v>
      </c>
      <c r="T1479" s="113">
        <f t="shared" si="267"/>
        <v>2931.91897116507</v>
      </c>
      <c r="U1479" s="113">
        <f t="shared" si="265"/>
        <v>757.559513445674</v>
      </c>
      <c r="V1479" s="113">
        <f t="shared" si="268"/>
        <v>2120.19403030303</v>
      </c>
      <c r="W1479" s="113">
        <f t="shared" si="266"/>
        <v>649.468303030303</v>
      </c>
      <c r="X1479" s="118">
        <v>2001</v>
      </c>
      <c r="Y1479" s="18" t="s">
        <v>66</v>
      </c>
    </row>
    <row r="1480" ht="15.75" customHeight="1" spans="1:25">
      <c r="A1480" s="234">
        <v>8438</v>
      </c>
      <c r="B1480" s="208" t="s">
        <v>2032</v>
      </c>
      <c r="C1480" s="207" t="s">
        <v>21</v>
      </c>
      <c r="D1480" s="209" t="s">
        <v>488</v>
      </c>
      <c r="E1480" s="210" t="s">
        <v>815</v>
      </c>
      <c r="F1480" s="235" t="s">
        <v>142</v>
      </c>
      <c r="G1480" s="284">
        <v>39828</v>
      </c>
      <c r="H1480" s="237">
        <v>43354</v>
      </c>
      <c r="I1480" s="214">
        <v>1042151.89540308</v>
      </c>
      <c r="J1480" s="215">
        <v>0.250370003629127</v>
      </c>
      <c r="K1480" s="214">
        <v>260923.573834171</v>
      </c>
      <c r="L1480" s="244">
        <v>681358.6</v>
      </c>
      <c r="M1480" s="245">
        <v>0.304890831347839</v>
      </c>
      <c r="N1480" s="244">
        <v>207739.99</v>
      </c>
      <c r="O1480" s="218">
        <v>330</v>
      </c>
      <c r="P1480" s="246">
        <f t="shared" si="262"/>
        <v>2063.72303030303</v>
      </c>
      <c r="Q1480" s="246">
        <f t="shared" si="263"/>
        <v>628.515121212121</v>
      </c>
      <c r="R1480" s="210">
        <v>477</v>
      </c>
      <c r="S1480" s="220">
        <f t="shared" si="264"/>
        <v>330</v>
      </c>
      <c r="T1480" s="113">
        <f t="shared" si="267"/>
        <v>2855.21067233721</v>
      </c>
      <c r="U1480" s="113">
        <f t="shared" si="265"/>
        <v>714.859106394989</v>
      </c>
      <c r="V1480" s="113">
        <f t="shared" si="268"/>
        <v>2064.72303030303</v>
      </c>
      <c r="W1480" s="113">
        <f t="shared" si="266"/>
        <v>629.515121212121</v>
      </c>
      <c r="X1480" s="118">
        <v>2009</v>
      </c>
      <c r="Y1480" s="18" t="s">
        <v>66</v>
      </c>
    </row>
    <row r="1481" ht="15.75" customHeight="1" spans="1:25">
      <c r="A1481" s="234">
        <v>5786</v>
      </c>
      <c r="B1481" s="208" t="s">
        <v>2033</v>
      </c>
      <c r="C1481" s="207" t="s">
        <v>21</v>
      </c>
      <c r="D1481" s="209" t="s">
        <v>64</v>
      </c>
      <c r="F1481" s="235" t="s">
        <v>65</v>
      </c>
      <c r="G1481" s="236">
        <v>41864</v>
      </c>
      <c r="H1481" s="237">
        <v>41864</v>
      </c>
      <c r="I1481" s="214">
        <v>1026745.84105074</v>
      </c>
      <c r="J1481" s="215">
        <v>0.257672803072208</v>
      </c>
      <c r="K1481" s="214">
        <v>264564.478906276</v>
      </c>
      <c r="L1481" s="244">
        <v>870216.75</v>
      </c>
      <c r="M1481" s="245">
        <v>0.283353555306767</v>
      </c>
      <c r="N1481" s="244">
        <v>246579.01</v>
      </c>
      <c r="O1481" s="218">
        <v>330</v>
      </c>
      <c r="P1481" s="246">
        <f t="shared" si="262"/>
        <v>2636.02045454545</v>
      </c>
      <c r="Q1481" s="246">
        <f t="shared" si="263"/>
        <v>746.209121212121</v>
      </c>
      <c r="R1481" s="210">
        <v>1967</v>
      </c>
      <c r="S1481" s="220">
        <f t="shared" si="264"/>
        <v>330</v>
      </c>
      <c r="T1481" s="113">
        <f t="shared" si="267"/>
        <v>2813.0023042486</v>
      </c>
      <c r="U1481" s="113">
        <f t="shared" si="265"/>
        <v>724.834188784318</v>
      </c>
      <c r="V1481" s="113">
        <f t="shared" si="268"/>
        <v>2637.02045454545</v>
      </c>
      <c r="W1481" s="113">
        <f t="shared" si="266"/>
        <v>747.209121212121</v>
      </c>
      <c r="X1481" s="118">
        <v>2014</v>
      </c>
      <c r="Y1481" s="18" t="s">
        <v>66</v>
      </c>
    </row>
    <row r="1482" ht="15.75" customHeight="1" spans="1:25">
      <c r="A1482" s="234">
        <v>5215</v>
      </c>
      <c r="B1482" s="208" t="s">
        <v>2034</v>
      </c>
      <c r="C1482" s="207" t="s">
        <v>21</v>
      </c>
      <c r="D1482" s="209" t="s">
        <v>64</v>
      </c>
      <c r="F1482" s="235" t="s">
        <v>145</v>
      </c>
      <c r="G1482" s="236">
        <v>40040</v>
      </c>
      <c r="H1482" s="237">
        <v>40040</v>
      </c>
      <c r="I1482" s="214">
        <v>1018117.35402109</v>
      </c>
      <c r="J1482" s="215">
        <v>0.254516735830928</v>
      </c>
      <c r="K1482" s="214">
        <v>259127.90563827</v>
      </c>
      <c r="L1482" s="244">
        <v>862903.69</v>
      </c>
      <c r="M1482" s="245">
        <v>0.314306455219817</v>
      </c>
      <c r="N1482" s="244">
        <v>271216.2</v>
      </c>
      <c r="O1482" s="218">
        <v>330</v>
      </c>
      <c r="P1482" s="246">
        <f t="shared" si="262"/>
        <v>2613.85966666667</v>
      </c>
      <c r="Q1482" s="246">
        <f t="shared" si="263"/>
        <v>820.867272727273</v>
      </c>
      <c r="R1482" s="210">
        <v>3791</v>
      </c>
      <c r="S1482" s="220">
        <f t="shared" si="264"/>
        <v>330</v>
      </c>
      <c r="T1482" s="113">
        <f t="shared" si="267"/>
        <v>2789.36261375641</v>
      </c>
      <c r="U1482" s="113">
        <f t="shared" si="265"/>
        <v>709.93946750211</v>
      </c>
      <c r="V1482" s="113">
        <f t="shared" si="268"/>
        <v>2614.85966666667</v>
      </c>
      <c r="W1482" s="113">
        <f t="shared" si="266"/>
        <v>821.867272727273</v>
      </c>
      <c r="X1482" s="118">
        <v>2009</v>
      </c>
      <c r="Y1482" s="18" t="s">
        <v>66</v>
      </c>
    </row>
    <row r="1483" ht="15.75" customHeight="1" spans="1:25">
      <c r="A1483" s="234">
        <v>5660</v>
      </c>
      <c r="B1483" s="208" t="s">
        <v>2035</v>
      </c>
      <c r="C1483" s="207" t="s">
        <v>21</v>
      </c>
      <c r="D1483" s="209" t="s">
        <v>64</v>
      </c>
      <c r="F1483" s="235" t="s">
        <v>145</v>
      </c>
      <c r="G1483" s="236">
        <v>41578</v>
      </c>
      <c r="H1483" s="237">
        <v>41578</v>
      </c>
      <c r="I1483" s="214">
        <v>962866.075851967</v>
      </c>
      <c r="J1483" s="215">
        <v>0.265880753036348</v>
      </c>
      <c r="K1483" s="214">
        <v>256007.557320674</v>
      </c>
      <c r="L1483" s="244">
        <v>816075.56</v>
      </c>
      <c r="M1483" s="245">
        <v>0.233946437508801</v>
      </c>
      <c r="N1483" s="244">
        <v>190917.97</v>
      </c>
      <c r="O1483" s="218">
        <v>330</v>
      </c>
      <c r="P1483" s="246">
        <f t="shared" si="262"/>
        <v>2471.95624242424</v>
      </c>
      <c r="Q1483" s="246">
        <f t="shared" si="263"/>
        <v>577.539303030303</v>
      </c>
      <c r="R1483" s="210">
        <v>2253</v>
      </c>
      <c r="S1483" s="220">
        <f t="shared" si="264"/>
        <v>330</v>
      </c>
      <c r="T1483" s="113">
        <f t="shared" si="267"/>
        <v>2637.9892489095</v>
      </c>
      <c r="U1483" s="113">
        <f t="shared" si="265"/>
        <v>701.390568001847</v>
      </c>
      <c r="V1483" s="113">
        <f t="shared" si="268"/>
        <v>2472.95624242424</v>
      </c>
      <c r="W1483" s="113">
        <f t="shared" si="266"/>
        <v>578.539303030303</v>
      </c>
      <c r="X1483" s="118">
        <v>2013</v>
      </c>
      <c r="Y1483" s="18" t="s">
        <v>66</v>
      </c>
    </row>
    <row r="1484" ht="15.75" customHeight="1" spans="1:25">
      <c r="A1484" s="234">
        <v>5204</v>
      </c>
      <c r="B1484" s="208" t="s">
        <v>2036</v>
      </c>
      <c r="C1484" s="207" t="s">
        <v>21</v>
      </c>
      <c r="D1484" s="209" t="s">
        <v>64</v>
      </c>
      <c r="F1484" s="235" t="s">
        <v>123</v>
      </c>
      <c r="G1484" s="236">
        <v>39802</v>
      </c>
      <c r="H1484" s="237">
        <v>39802</v>
      </c>
      <c r="I1484" s="214">
        <v>961389.62912113</v>
      </c>
      <c r="J1484" s="215">
        <v>0.255649751687074</v>
      </c>
      <c r="K1484" s="214">
        <v>245779.019959345</v>
      </c>
      <c r="L1484" s="244">
        <v>814824.2</v>
      </c>
      <c r="M1484" s="245">
        <v>0.259458727416294</v>
      </c>
      <c r="N1484" s="244">
        <v>211413.25</v>
      </c>
      <c r="O1484" s="218">
        <v>330</v>
      </c>
      <c r="P1484" s="246">
        <f t="shared" si="262"/>
        <v>2468.16424242424</v>
      </c>
      <c r="Q1484" s="246">
        <f t="shared" si="263"/>
        <v>639.646212121212</v>
      </c>
      <c r="R1484" s="210">
        <v>4029</v>
      </c>
      <c r="S1484" s="220">
        <f t="shared" si="264"/>
        <v>330</v>
      </c>
      <c r="T1484" s="113">
        <f t="shared" si="267"/>
        <v>2633.94418937296</v>
      </c>
      <c r="U1484" s="113">
        <f t="shared" si="265"/>
        <v>673.367177970808</v>
      </c>
      <c r="V1484" s="113">
        <f t="shared" si="268"/>
        <v>2469.16424242424</v>
      </c>
      <c r="W1484" s="113">
        <f t="shared" si="266"/>
        <v>640.646212121212</v>
      </c>
      <c r="X1484" s="118">
        <v>2008</v>
      </c>
      <c r="Y1484" s="18" t="s">
        <v>66</v>
      </c>
    </row>
    <row r="1485" ht="15.75" customHeight="1" spans="1:25">
      <c r="A1485" s="234">
        <v>5470</v>
      </c>
      <c r="B1485" s="208" t="s">
        <v>2037</v>
      </c>
      <c r="C1485" s="207" t="s">
        <v>21</v>
      </c>
      <c r="D1485" s="209" t="s">
        <v>64</v>
      </c>
      <c r="F1485" s="235" t="s">
        <v>145</v>
      </c>
      <c r="G1485" s="236">
        <v>40909</v>
      </c>
      <c r="H1485" s="237">
        <v>40909</v>
      </c>
      <c r="I1485" s="214">
        <v>941421.269944156</v>
      </c>
      <c r="J1485" s="215">
        <v>0.265665773010638</v>
      </c>
      <c r="K1485" s="214">
        <v>250103.409408371</v>
      </c>
      <c r="L1485" s="244">
        <v>797900.05</v>
      </c>
      <c r="M1485" s="245">
        <v>0.272706236827532</v>
      </c>
      <c r="N1485" s="244">
        <v>217592.32</v>
      </c>
      <c r="O1485" s="218">
        <v>330</v>
      </c>
      <c r="P1485" s="246">
        <f t="shared" si="262"/>
        <v>2416.87893939394</v>
      </c>
      <c r="Q1485" s="246">
        <f t="shared" si="263"/>
        <v>658.370666666667</v>
      </c>
      <c r="R1485" s="210">
        <v>2922</v>
      </c>
      <c r="S1485" s="220">
        <f t="shared" si="264"/>
        <v>330</v>
      </c>
      <c r="T1485" s="113">
        <f t="shared" si="267"/>
        <v>2579.23635601139</v>
      </c>
      <c r="U1485" s="113">
        <f t="shared" si="265"/>
        <v>685.214820296907</v>
      </c>
      <c r="V1485" s="113">
        <f t="shared" si="268"/>
        <v>2417.87893939394</v>
      </c>
      <c r="W1485" s="113">
        <f t="shared" si="266"/>
        <v>659.370666666667</v>
      </c>
      <c r="X1485" s="118">
        <v>2012</v>
      </c>
      <c r="Y1485" s="18" t="s">
        <v>66</v>
      </c>
    </row>
    <row r="1486" ht="15.75" customHeight="1" spans="1:25">
      <c r="A1486" s="234">
        <v>5186</v>
      </c>
      <c r="B1486" s="208" t="s">
        <v>2038</v>
      </c>
      <c r="C1486" s="207" t="s">
        <v>21</v>
      </c>
      <c r="D1486" s="209" t="s">
        <v>64</v>
      </c>
      <c r="F1486" s="235" t="s">
        <v>145</v>
      </c>
      <c r="G1486" s="236">
        <v>38598</v>
      </c>
      <c r="H1486" s="237">
        <v>38598</v>
      </c>
      <c r="I1486" s="214">
        <v>935651.864619722</v>
      </c>
      <c r="J1486" s="215">
        <v>0.261543483773265</v>
      </c>
      <c r="K1486" s="214">
        <v>244713.648271593</v>
      </c>
      <c r="L1486" s="244">
        <v>793010.2</v>
      </c>
      <c r="M1486" s="245">
        <v>0.24807836015224</v>
      </c>
      <c r="N1486" s="244">
        <v>196728.67</v>
      </c>
      <c r="O1486" s="218">
        <v>330</v>
      </c>
      <c r="P1486" s="246">
        <f t="shared" si="262"/>
        <v>2402.06121212121</v>
      </c>
      <c r="Q1486" s="246">
        <f t="shared" si="263"/>
        <v>595.147484848485</v>
      </c>
      <c r="R1486" s="210">
        <v>5233</v>
      </c>
      <c r="S1486" s="220">
        <f t="shared" si="264"/>
        <v>330</v>
      </c>
      <c r="T1486" s="113">
        <f t="shared" si="267"/>
        <v>2563.42976608143</v>
      </c>
      <c r="U1486" s="113">
        <f t="shared" si="265"/>
        <v>670.448351429022</v>
      </c>
      <c r="V1486" s="113">
        <f t="shared" si="268"/>
        <v>2403.06121212121</v>
      </c>
      <c r="W1486" s="113">
        <f t="shared" si="266"/>
        <v>596.147484848485</v>
      </c>
      <c r="X1486" s="118">
        <v>2005</v>
      </c>
      <c r="Y1486" s="18" t="s">
        <v>66</v>
      </c>
    </row>
    <row r="1487" ht="15.75" customHeight="1" spans="1:25">
      <c r="A1487" s="234">
        <v>5192</v>
      </c>
      <c r="B1487" s="208" t="s">
        <v>2039</v>
      </c>
      <c r="C1487" s="207" t="s">
        <v>21</v>
      </c>
      <c r="D1487" s="209" t="s">
        <v>64</v>
      </c>
      <c r="F1487" s="235" t="s">
        <v>123</v>
      </c>
      <c r="G1487" s="236">
        <v>39187</v>
      </c>
      <c r="H1487" s="237">
        <v>39187</v>
      </c>
      <c r="I1487" s="214">
        <v>911389.2489881</v>
      </c>
      <c r="J1487" s="215">
        <v>0.263997724999475</v>
      </c>
      <c r="K1487" s="214">
        <v>240604.688321839</v>
      </c>
      <c r="L1487" s="244">
        <v>772446.46</v>
      </c>
      <c r="M1487" s="245">
        <v>0.252939252255749</v>
      </c>
      <c r="N1487" s="244">
        <v>195382.03</v>
      </c>
      <c r="O1487" s="218">
        <v>330</v>
      </c>
      <c r="P1487" s="246">
        <f t="shared" si="262"/>
        <v>2339.74684848485</v>
      </c>
      <c r="Q1487" s="246">
        <f t="shared" si="263"/>
        <v>591.066757575758</v>
      </c>
      <c r="R1487" s="210">
        <v>4644</v>
      </c>
      <c r="S1487" s="220">
        <f t="shared" si="264"/>
        <v>330</v>
      </c>
      <c r="T1487" s="113">
        <f t="shared" si="267"/>
        <v>2496.95684654274</v>
      </c>
      <c r="U1487" s="113">
        <f t="shared" si="265"/>
        <v>659.190926909148</v>
      </c>
      <c r="V1487" s="113">
        <f t="shared" si="268"/>
        <v>2340.74684848485</v>
      </c>
      <c r="W1487" s="113">
        <f t="shared" si="266"/>
        <v>592.066757575758</v>
      </c>
      <c r="X1487" s="118">
        <v>2007</v>
      </c>
      <c r="Y1487" s="18" t="s">
        <v>66</v>
      </c>
    </row>
    <row r="1488" ht="15.75" customHeight="1" spans="1:25">
      <c r="A1488" s="234">
        <v>5655</v>
      </c>
      <c r="B1488" s="208" t="s">
        <v>2040</v>
      </c>
      <c r="C1488" s="207" t="s">
        <v>21</v>
      </c>
      <c r="D1488" s="209" t="s">
        <v>64</v>
      </c>
      <c r="F1488" s="235" t="s">
        <v>145</v>
      </c>
      <c r="G1488" s="236">
        <v>41425</v>
      </c>
      <c r="H1488" s="237">
        <v>41425</v>
      </c>
      <c r="I1488" s="214">
        <v>906878.627297629</v>
      </c>
      <c r="J1488" s="215">
        <v>0.253543436786695</v>
      </c>
      <c r="K1488" s="214">
        <v>229933.123913441</v>
      </c>
      <c r="L1488" s="244">
        <v>768623.49</v>
      </c>
      <c r="M1488" s="245">
        <v>0.258964580954974</v>
      </c>
      <c r="N1488" s="244">
        <v>199046.26</v>
      </c>
      <c r="O1488" s="218">
        <v>330</v>
      </c>
      <c r="P1488" s="246">
        <f t="shared" si="262"/>
        <v>2328.16209090909</v>
      </c>
      <c r="Q1488" s="246">
        <f t="shared" si="263"/>
        <v>602.170484848485</v>
      </c>
      <c r="R1488" s="210">
        <v>2406</v>
      </c>
      <c r="S1488" s="220">
        <f t="shared" si="264"/>
        <v>330</v>
      </c>
      <c r="T1488" s="113">
        <f t="shared" si="267"/>
        <v>2484.59897889761</v>
      </c>
      <c r="U1488" s="113">
        <f t="shared" si="265"/>
        <v>629.953764146414</v>
      </c>
      <c r="V1488" s="113">
        <f t="shared" si="268"/>
        <v>2329.16209090909</v>
      </c>
      <c r="W1488" s="113">
        <f t="shared" si="266"/>
        <v>603.170484848485</v>
      </c>
      <c r="X1488" s="118">
        <v>2013</v>
      </c>
      <c r="Y1488" s="18" t="s">
        <v>66</v>
      </c>
    </row>
    <row r="1489" ht="15.75" customHeight="1" spans="1:25">
      <c r="A1489" s="234">
        <v>5469</v>
      </c>
      <c r="B1489" s="208" t="s">
        <v>2041</v>
      </c>
      <c r="C1489" s="207" t="s">
        <v>21</v>
      </c>
      <c r="D1489" s="209" t="s">
        <v>64</v>
      </c>
      <c r="F1489" s="235" t="s">
        <v>145</v>
      </c>
      <c r="G1489" s="236">
        <v>40909</v>
      </c>
      <c r="H1489" s="237">
        <v>40909</v>
      </c>
      <c r="I1489" s="214">
        <v>902932.244799413</v>
      </c>
      <c r="J1489" s="215">
        <v>0.263725738762597</v>
      </c>
      <c r="K1489" s="214">
        <v>238126.473312295</v>
      </c>
      <c r="L1489" s="244">
        <v>765278.74</v>
      </c>
      <c r="M1489" s="245">
        <v>0.233716462579373</v>
      </c>
      <c r="N1489" s="244">
        <v>178858.24</v>
      </c>
      <c r="O1489" s="218">
        <v>330</v>
      </c>
      <c r="P1489" s="246">
        <f t="shared" si="262"/>
        <v>2318.02648484848</v>
      </c>
      <c r="Q1489" s="246">
        <f t="shared" si="263"/>
        <v>540.994666666667</v>
      </c>
      <c r="R1489" s="210">
        <v>2922</v>
      </c>
      <c r="S1489" s="220">
        <f t="shared" si="264"/>
        <v>330</v>
      </c>
      <c r="T1489" s="113">
        <f t="shared" si="267"/>
        <v>2473.78697205319</v>
      </c>
      <c r="U1489" s="113">
        <f t="shared" si="265"/>
        <v>652.401296746014</v>
      </c>
      <c r="V1489" s="113">
        <f t="shared" si="268"/>
        <v>2319.02648484848</v>
      </c>
      <c r="W1489" s="113">
        <f t="shared" si="266"/>
        <v>541.994666666667</v>
      </c>
      <c r="X1489" s="118">
        <v>2012</v>
      </c>
      <c r="Y1489" s="18" t="s">
        <v>66</v>
      </c>
    </row>
    <row r="1490" ht="15.75" customHeight="1" spans="1:25">
      <c r="A1490" s="234">
        <v>6180</v>
      </c>
      <c r="B1490" s="208" t="s">
        <v>2042</v>
      </c>
      <c r="C1490" s="207" t="s">
        <v>21</v>
      </c>
      <c r="D1490" s="209" t="s">
        <v>64</v>
      </c>
      <c r="F1490" s="235" t="s">
        <v>145</v>
      </c>
      <c r="G1490" s="236">
        <v>42348</v>
      </c>
      <c r="H1490" s="237">
        <v>42348</v>
      </c>
      <c r="I1490" s="214">
        <v>898256.971736604</v>
      </c>
      <c r="J1490" s="215">
        <v>0.255604329274423</v>
      </c>
      <c r="K1490" s="214">
        <v>229598.370776809</v>
      </c>
      <c r="L1490" s="244">
        <v>761316.22</v>
      </c>
      <c r="M1490" s="245">
        <v>0.233529885912584</v>
      </c>
      <c r="N1490" s="244">
        <v>177790.09</v>
      </c>
      <c r="O1490" s="218">
        <v>330</v>
      </c>
      <c r="P1490" s="246">
        <f t="shared" si="262"/>
        <v>2306.01884848485</v>
      </c>
      <c r="Q1490" s="246">
        <f t="shared" si="263"/>
        <v>537.757848484849</v>
      </c>
      <c r="R1490" s="210">
        <v>1483</v>
      </c>
      <c r="S1490" s="220">
        <f t="shared" si="264"/>
        <v>330</v>
      </c>
      <c r="T1490" s="113">
        <f t="shared" si="267"/>
        <v>2460.97800475782</v>
      </c>
      <c r="U1490" s="113">
        <f t="shared" si="265"/>
        <v>629.03663226523</v>
      </c>
      <c r="V1490" s="113">
        <f t="shared" si="268"/>
        <v>2307.01884848485</v>
      </c>
      <c r="W1490" s="113">
        <f t="shared" si="266"/>
        <v>538.757848484849</v>
      </c>
      <c r="X1490" s="118">
        <v>2015</v>
      </c>
      <c r="Y1490" s="18" t="s">
        <v>66</v>
      </c>
    </row>
    <row r="1491" ht="15.75" customHeight="1" spans="1:25">
      <c r="A1491" s="234">
        <v>5967</v>
      </c>
      <c r="B1491" s="208" t="s">
        <v>2043</v>
      </c>
      <c r="C1491" s="207" t="s">
        <v>23</v>
      </c>
      <c r="D1491" s="209" t="s">
        <v>64</v>
      </c>
      <c r="F1491" s="235" t="s">
        <v>178</v>
      </c>
      <c r="G1491" s="236">
        <v>42224</v>
      </c>
      <c r="H1491" s="237">
        <v>42224</v>
      </c>
      <c r="I1491" s="214">
        <v>876035.472</v>
      </c>
      <c r="J1491" s="215">
        <v>0.26450775068175</v>
      </c>
      <c r="K1491" s="214">
        <v>231718.172216145</v>
      </c>
      <c r="L1491" s="244">
        <v>730029.56</v>
      </c>
      <c r="M1491" s="245">
        <v>0.259637363177458</v>
      </c>
      <c r="N1491" s="244">
        <v>189542.95</v>
      </c>
      <c r="O1491" s="218">
        <v>330</v>
      </c>
      <c r="P1491" s="246">
        <f t="shared" si="262"/>
        <v>2211.21078787879</v>
      </c>
      <c r="Q1491" s="246">
        <f t="shared" si="263"/>
        <v>573.372575757576</v>
      </c>
      <c r="R1491" s="210">
        <v>1607</v>
      </c>
      <c r="S1491" s="220">
        <f t="shared" si="264"/>
        <v>330</v>
      </c>
      <c r="T1491" s="113">
        <f t="shared" si="267"/>
        <v>2400.09718356164</v>
      </c>
      <c r="U1491" s="113">
        <f t="shared" si="265"/>
        <v>634.844307441493</v>
      </c>
      <c r="V1491" s="113">
        <f t="shared" si="268"/>
        <v>2212.21078787879</v>
      </c>
      <c r="W1491" s="113">
        <f t="shared" si="266"/>
        <v>574.372575757576</v>
      </c>
      <c r="X1491" s="118">
        <v>2015</v>
      </c>
      <c r="Y1491" s="18" t="s">
        <v>66</v>
      </c>
    </row>
    <row r="1492" ht="15.75" customHeight="1" spans="1:25">
      <c r="A1492" s="234">
        <v>5190</v>
      </c>
      <c r="B1492" s="208" t="s">
        <v>2044</v>
      </c>
      <c r="C1492" s="207" t="s">
        <v>21</v>
      </c>
      <c r="D1492" s="209" t="s">
        <v>64</v>
      </c>
      <c r="F1492" s="235" t="s">
        <v>145</v>
      </c>
      <c r="G1492" s="236">
        <v>39102</v>
      </c>
      <c r="H1492" s="237">
        <v>39102</v>
      </c>
      <c r="I1492" s="214">
        <v>854158.992289455</v>
      </c>
      <c r="J1492" s="215">
        <v>0.261719252265891</v>
      </c>
      <c r="K1492" s="214">
        <v>223549.852778183</v>
      </c>
      <c r="L1492" s="244">
        <v>723941.05</v>
      </c>
      <c r="M1492" s="245">
        <v>0.248211093983412</v>
      </c>
      <c r="N1492" s="244">
        <v>179690.2</v>
      </c>
      <c r="O1492" s="218">
        <v>330</v>
      </c>
      <c r="P1492" s="246">
        <f t="shared" si="262"/>
        <v>2192.76075757576</v>
      </c>
      <c r="Q1492" s="246">
        <f t="shared" si="263"/>
        <v>543.515757575758</v>
      </c>
      <c r="R1492" s="210">
        <v>4729</v>
      </c>
      <c r="S1492" s="220">
        <f t="shared" si="264"/>
        <v>330</v>
      </c>
      <c r="T1492" s="113">
        <f t="shared" si="267"/>
        <v>2340.16162271084</v>
      </c>
      <c r="U1492" s="113">
        <f t="shared" si="265"/>
        <v>612.465350077214</v>
      </c>
      <c r="V1492" s="113">
        <f t="shared" si="268"/>
        <v>2193.76075757576</v>
      </c>
      <c r="W1492" s="113">
        <f t="shared" si="266"/>
        <v>544.515757575758</v>
      </c>
      <c r="X1492" s="118">
        <v>2007</v>
      </c>
      <c r="Y1492" s="18" t="s">
        <v>66</v>
      </c>
    </row>
    <row r="1493" ht="15.75" customHeight="1" spans="1:25">
      <c r="A1493" s="234">
        <v>5476</v>
      </c>
      <c r="B1493" s="208" t="s">
        <v>2045</v>
      </c>
      <c r="C1493" s="207" t="s">
        <v>21</v>
      </c>
      <c r="D1493" s="209" t="s">
        <v>64</v>
      </c>
      <c r="F1493" s="235" t="s">
        <v>145</v>
      </c>
      <c r="G1493" s="236">
        <v>40909</v>
      </c>
      <c r="H1493" s="237">
        <v>40909</v>
      </c>
      <c r="I1493" s="214">
        <v>853431.812541701</v>
      </c>
      <c r="J1493" s="215">
        <v>0.243906430060081</v>
      </c>
      <c r="K1493" s="214">
        <v>208157.506696751</v>
      </c>
      <c r="L1493" s="244">
        <v>723324.73</v>
      </c>
      <c r="M1493" s="245">
        <v>0.270402382067042</v>
      </c>
      <c r="N1493" s="244">
        <v>195588.73</v>
      </c>
      <c r="O1493" s="218">
        <v>330</v>
      </c>
      <c r="P1493" s="246">
        <f t="shared" si="262"/>
        <v>2190.89312121212</v>
      </c>
      <c r="Q1493" s="246">
        <f t="shared" si="263"/>
        <v>591.693121212121</v>
      </c>
      <c r="R1493" s="210">
        <v>2922</v>
      </c>
      <c r="S1493" s="220">
        <f t="shared" si="264"/>
        <v>330</v>
      </c>
      <c r="T1493" s="113">
        <f t="shared" si="267"/>
        <v>2338.16934942932</v>
      </c>
      <c r="U1493" s="113">
        <f t="shared" si="265"/>
        <v>570.294538895208</v>
      </c>
      <c r="V1493" s="113">
        <f t="shared" si="268"/>
        <v>2191.89312121212</v>
      </c>
      <c r="W1493" s="113">
        <f t="shared" si="266"/>
        <v>592.693121212121</v>
      </c>
      <c r="X1493" s="118">
        <v>2012</v>
      </c>
      <c r="Y1493" s="18" t="s">
        <v>66</v>
      </c>
    </row>
    <row r="1494" ht="15.75" customHeight="1" spans="1:25">
      <c r="A1494" s="234">
        <v>9854</v>
      </c>
      <c r="B1494" s="208" t="s">
        <v>2046</v>
      </c>
      <c r="C1494" s="207" t="s">
        <v>21</v>
      </c>
      <c r="D1494" s="209" t="s">
        <v>64</v>
      </c>
      <c r="F1494" s="235" t="s">
        <v>65</v>
      </c>
      <c r="G1494" s="236">
        <v>43603</v>
      </c>
      <c r="H1494" s="237">
        <v>43603</v>
      </c>
      <c r="I1494" s="214">
        <v>839435.319754867</v>
      </c>
      <c r="J1494" s="215">
        <v>0.255754474091732</v>
      </c>
      <c r="K1494" s="214">
        <v>214689.338737931</v>
      </c>
      <c r="L1494" s="244">
        <v>113653.25</v>
      </c>
      <c r="M1494" s="245">
        <v>0.336673522314584</v>
      </c>
      <c r="N1494" s="244">
        <v>38264.04</v>
      </c>
      <c r="O1494" s="218">
        <v>111</v>
      </c>
      <c r="P1494" s="246">
        <f t="shared" si="262"/>
        <v>1022.90315315315</v>
      </c>
      <c r="Q1494" s="246">
        <f t="shared" si="263"/>
        <v>343.721081081081</v>
      </c>
      <c r="R1494" s="210">
        <v>228</v>
      </c>
      <c r="S1494" s="220">
        <f t="shared" si="264"/>
        <v>193</v>
      </c>
      <c r="T1494" s="113">
        <f t="shared" si="267"/>
        <v>2299.82279384895</v>
      </c>
      <c r="U1494" s="113">
        <f t="shared" si="265"/>
        <v>588.189969145016</v>
      </c>
      <c r="V1494" s="113">
        <f t="shared" si="268"/>
        <v>588.876943005181</v>
      </c>
      <c r="W1494" s="113">
        <f t="shared" si="266"/>
        <v>198.259274611399</v>
      </c>
      <c r="X1494" s="118">
        <v>2019</v>
      </c>
      <c r="Y1494" s="18" t="s">
        <v>85</v>
      </c>
    </row>
    <row r="1495" ht="15.75" customHeight="1" spans="1:25">
      <c r="A1495" s="234">
        <v>8487</v>
      </c>
      <c r="B1495" s="208" t="s">
        <v>2047</v>
      </c>
      <c r="C1495" s="207" t="s">
        <v>21</v>
      </c>
      <c r="D1495" s="209" t="s">
        <v>64</v>
      </c>
      <c r="F1495" s="235" t="s">
        <v>65</v>
      </c>
      <c r="G1495" s="236">
        <v>43337</v>
      </c>
      <c r="H1495" s="237">
        <v>43337</v>
      </c>
      <c r="I1495" s="214">
        <v>828133.168726709</v>
      </c>
      <c r="J1495" s="215">
        <v>0.24957396359549</v>
      </c>
      <c r="K1495" s="214">
        <v>206680.477304017</v>
      </c>
      <c r="L1495" s="244">
        <v>541433.22</v>
      </c>
      <c r="M1495" s="245">
        <v>0.266339531216795</v>
      </c>
      <c r="N1495" s="244">
        <v>144205.07</v>
      </c>
      <c r="O1495" s="218">
        <v>330</v>
      </c>
      <c r="P1495" s="246">
        <f t="shared" si="262"/>
        <v>1639.70672727273</v>
      </c>
      <c r="Q1495" s="246">
        <f t="shared" si="263"/>
        <v>435.985060606061</v>
      </c>
      <c r="R1495" s="210">
        <v>494</v>
      </c>
      <c r="S1495" s="220">
        <f t="shared" si="264"/>
        <v>330</v>
      </c>
      <c r="T1495" s="113">
        <f t="shared" si="267"/>
        <v>2268.85799651153</v>
      </c>
      <c r="U1495" s="113">
        <f t="shared" si="265"/>
        <v>566.247883024704</v>
      </c>
      <c r="V1495" s="113">
        <f t="shared" si="268"/>
        <v>1640.70672727273</v>
      </c>
      <c r="W1495" s="113">
        <f t="shared" si="266"/>
        <v>436.985060606061</v>
      </c>
      <c r="X1495" s="118">
        <v>2018</v>
      </c>
      <c r="Y1495" s="18" t="s">
        <v>84</v>
      </c>
    </row>
    <row r="1496" ht="15.75" customHeight="1" spans="1:25">
      <c r="A1496" s="234">
        <v>8784</v>
      </c>
      <c r="B1496" s="208" t="s">
        <v>2048</v>
      </c>
      <c r="C1496" s="207" t="s">
        <v>34</v>
      </c>
      <c r="D1496" s="209" t="s">
        <v>488</v>
      </c>
      <c r="E1496" s="210" t="s">
        <v>30</v>
      </c>
      <c r="F1496" s="235" t="s">
        <v>282</v>
      </c>
      <c r="G1496" s="283">
        <v>41242</v>
      </c>
      <c r="H1496" s="237">
        <v>43715</v>
      </c>
      <c r="I1496" s="214">
        <v>786393.340460526</v>
      </c>
      <c r="J1496" s="215">
        <v>0.275066581421965</v>
      </c>
      <c r="K1496" s="214">
        <v>216310.527813476</v>
      </c>
      <c r="L1496" s="216">
        <v>71192.25</v>
      </c>
      <c r="M1496" s="217">
        <v>0.25819692452479</v>
      </c>
      <c r="N1496" s="216">
        <v>18381.62</v>
      </c>
      <c r="O1496" s="218">
        <v>76</v>
      </c>
      <c r="P1496" s="246">
        <f t="shared" si="262"/>
        <v>935.740131578947</v>
      </c>
      <c r="Q1496" s="246">
        <f t="shared" si="263"/>
        <v>240.863421052632</v>
      </c>
      <c r="R1496" s="210">
        <v>116</v>
      </c>
      <c r="S1496" s="220">
        <f t="shared" si="264"/>
        <v>81</v>
      </c>
      <c r="T1496" s="113">
        <f t="shared" si="267"/>
        <v>2154.50230263158</v>
      </c>
      <c r="U1496" s="113">
        <f t="shared" si="265"/>
        <v>592.631583050619</v>
      </c>
      <c r="V1496" s="113">
        <f t="shared" si="268"/>
        <v>878.916666666667</v>
      </c>
      <c r="W1496" s="113">
        <f t="shared" si="266"/>
        <v>226.933580246914</v>
      </c>
      <c r="X1496" s="118">
        <v>2012</v>
      </c>
      <c r="Y1496" s="18" t="s">
        <v>66</v>
      </c>
    </row>
    <row r="1497" ht="15.75" customHeight="1" spans="1:25">
      <c r="A1497" s="234">
        <v>5661</v>
      </c>
      <c r="B1497" s="208" t="s">
        <v>2049</v>
      </c>
      <c r="C1497" s="207" t="s">
        <v>21</v>
      </c>
      <c r="D1497" s="209" t="s">
        <v>64</v>
      </c>
      <c r="F1497" s="235" t="s">
        <v>65</v>
      </c>
      <c r="G1497" s="236">
        <v>41578</v>
      </c>
      <c r="H1497" s="237">
        <v>41578</v>
      </c>
      <c r="I1497" s="214">
        <v>780244.684594076</v>
      </c>
      <c r="J1497" s="215">
        <v>0.265681993774706</v>
      </c>
      <c r="K1497" s="214">
        <v>207296.963435071</v>
      </c>
      <c r="L1497" s="244">
        <v>661295.1</v>
      </c>
      <c r="M1497" s="245">
        <v>0.292502741967996</v>
      </c>
      <c r="N1497" s="244">
        <v>193430.63</v>
      </c>
      <c r="O1497" s="218">
        <v>330</v>
      </c>
      <c r="P1497" s="246">
        <f t="shared" si="262"/>
        <v>2002.92454545455</v>
      </c>
      <c r="Q1497" s="246">
        <f t="shared" si="263"/>
        <v>585.153424242424</v>
      </c>
      <c r="R1497" s="210">
        <v>2253</v>
      </c>
      <c r="S1497" s="220">
        <f t="shared" si="264"/>
        <v>330</v>
      </c>
      <c r="T1497" s="113">
        <f t="shared" si="267"/>
        <v>2137.65667012076</v>
      </c>
      <c r="U1497" s="113">
        <f t="shared" si="265"/>
        <v>567.936886123482</v>
      </c>
      <c r="V1497" s="113">
        <f t="shared" si="268"/>
        <v>2003.92454545455</v>
      </c>
      <c r="W1497" s="113">
        <f t="shared" si="266"/>
        <v>586.153424242424</v>
      </c>
      <c r="X1497" s="118">
        <v>2013</v>
      </c>
      <c r="Y1497" s="18" t="s">
        <v>66</v>
      </c>
    </row>
    <row r="1498" ht="15.75" customHeight="1" spans="1:25">
      <c r="A1498" s="234">
        <v>5685</v>
      </c>
      <c r="B1498" s="208" t="s">
        <v>2050</v>
      </c>
      <c r="C1498" s="207" t="s">
        <v>21</v>
      </c>
      <c r="D1498" s="209" t="s">
        <v>64</v>
      </c>
      <c r="F1498" s="235" t="s">
        <v>145</v>
      </c>
      <c r="G1498" s="236">
        <v>41578</v>
      </c>
      <c r="H1498" s="237">
        <v>41578</v>
      </c>
      <c r="I1498" s="214">
        <v>780079.337096266</v>
      </c>
      <c r="J1498" s="215">
        <v>0.264165434670692</v>
      </c>
      <c r="K1498" s="214">
        <v>206069.99716166</v>
      </c>
      <c r="L1498" s="244">
        <v>661154.96</v>
      </c>
      <c r="M1498" s="245">
        <v>0.236189364744386</v>
      </c>
      <c r="N1498" s="244">
        <v>156157.77</v>
      </c>
      <c r="O1498" s="218">
        <v>330</v>
      </c>
      <c r="P1498" s="246">
        <f t="shared" si="262"/>
        <v>2002.49987878788</v>
      </c>
      <c r="Q1498" s="246">
        <f t="shared" si="263"/>
        <v>472.205363636364</v>
      </c>
      <c r="R1498" s="210">
        <v>2253</v>
      </c>
      <c r="S1498" s="220">
        <f t="shared" si="264"/>
        <v>330</v>
      </c>
      <c r="T1498" s="113">
        <f t="shared" si="267"/>
        <v>2137.20366327744</v>
      </c>
      <c r="U1498" s="113">
        <f t="shared" si="265"/>
        <v>564.575334689479</v>
      </c>
      <c r="V1498" s="113">
        <f t="shared" si="268"/>
        <v>2003.49987878788</v>
      </c>
      <c r="W1498" s="113">
        <f t="shared" si="266"/>
        <v>473.205363636364</v>
      </c>
      <c r="X1498" s="118">
        <v>2013</v>
      </c>
      <c r="Y1498" s="18" t="s">
        <v>66</v>
      </c>
    </row>
    <row r="1499" ht="15.75" customHeight="1" spans="1:25">
      <c r="A1499" s="234">
        <v>5211</v>
      </c>
      <c r="B1499" s="208" t="s">
        <v>2051</v>
      </c>
      <c r="C1499" s="207" t="s">
        <v>21</v>
      </c>
      <c r="D1499" s="209" t="s">
        <v>64</v>
      </c>
      <c r="F1499" s="235" t="s">
        <v>65</v>
      </c>
      <c r="G1499" s="236">
        <v>39977</v>
      </c>
      <c r="H1499" s="237">
        <v>39977</v>
      </c>
      <c r="I1499" s="214">
        <v>768805.301900399</v>
      </c>
      <c r="J1499" s="215">
        <v>0.255051690400546</v>
      </c>
      <c r="K1499" s="214">
        <v>196085.091838599</v>
      </c>
      <c r="L1499" s="244">
        <v>651599.67</v>
      </c>
      <c r="M1499" s="245">
        <v>0.396740593806624</v>
      </c>
      <c r="N1499" s="244">
        <v>258516.04</v>
      </c>
      <c r="O1499" s="218">
        <v>330</v>
      </c>
      <c r="P1499" s="246">
        <f t="shared" si="262"/>
        <v>1973.54445454545</v>
      </c>
      <c r="Q1499" s="246">
        <f t="shared" si="263"/>
        <v>782.381939393939</v>
      </c>
      <c r="R1499" s="210">
        <v>3854</v>
      </c>
      <c r="S1499" s="220">
        <f t="shared" si="264"/>
        <v>330</v>
      </c>
      <c r="T1499" s="113">
        <f t="shared" si="267"/>
        <v>2106.31589561753</v>
      </c>
      <c r="U1499" s="113">
        <f t="shared" si="265"/>
        <v>537.219429694792</v>
      </c>
      <c r="V1499" s="113">
        <f t="shared" si="268"/>
        <v>1974.54445454545</v>
      </c>
      <c r="W1499" s="113">
        <f t="shared" si="266"/>
        <v>783.381939393939</v>
      </c>
      <c r="X1499" s="118">
        <v>2009</v>
      </c>
      <c r="Y1499" s="18" t="s">
        <v>66</v>
      </c>
    </row>
    <row r="1500" ht="15.75" customHeight="1" spans="1:25">
      <c r="A1500" s="234">
        <v>8853</v>
      </c>
      <c r="B1500" s="208" t="s">
        <v>2052</v>
      </c>
      <c r="C1500" s="207" t="s">
        <v>34</v>
      </c>
      <c r="D1500" s="209" t="s">
        <v>488</v>
      </c>
      <c r="E1500" s="210" t="s">
        <v>30</v>
      </c>
      <c r="F1500" s="235" t="s">
        <v>282</v>
      </c>
      <c r="G1500" s="283">
        <v>40080</v>
      </c>
      <c r="H1500" s="237">
        <v>43715</v>
      </c>
      <c r="I1500" s="214">
        <v>753297.126410256</v>
      </c>
      <c r="J1500" s="215">
        <v>0.256973592011694</v>
      </c>
      <c r="K1500" s="214">
        <v>193577.468425731</v>
      </c>
      <c r="L1500" s="216">
        <v>69990.68</v>
      </c>
      <c r="M1500" s="217">
        <v>0.260790579545734</v>
      </c>
      <c r="N1500" s="216">
        <v>18252.91</v>
      </c>
      <c r="O1500" s="218">
        <v>78</v>
      </c>
      <c r="P1500" s="246">
        <f t="shared" si="262"/>
        <v>896.31641025641</v>
      </c>
      <c r="Q1500" s="246">
        <f t="shared" si="263"/>
        <v>233.011666666667</v>
      </c>
      <c r="R1500" s="210">
        <v>116</v>
      </c>
      <c r="S1500" s="220">
        <f t="shared" si="264"/>
        <v>81</v>
      </c>
      <c r="T1500" s="113">
        <f t="shared" si="267"/>
        <v>2063.82774358974</v>
      </c>
      <c r="U1500" s="113">
        <f t="shared" si="265"/>
        <v>530.349228563647</v>
      </c>
      <c r="V1500" s="113">
        <f t="shared" si="268"/>
        <v>864.082469135802</v>
      </c>
      <c r="W1500" s="113">
        <f t="shared" si="266"/>
        <v>225.344567901235</v>
      </c>
      <c r="X1500" s="118">
        <v>2009</v>
      </c>
      <c r="Y1500" s="18" t="s">
        <v>66</v>
      </c>
    </row>
    <row r="1501" ht="15.75" customHeight="1" spans="1:25">
      <c r="A1501" s="234">
        <v>5195</v>
      </c>
      <c r="B1501" s="208" t="s">
        <v>2053</v>
      </c>
      <c r="C1501" s="207" t="s">
        <v>21</v>
      </c>
      <c r="D1501" s="209" t="s">
        <v>64</v>
      </c>
      <c r="F1501" s="235" t="s">
        <v>145</v>
      </c>
      <c r="G1501" s="236">
        <v>39473</v>
      </c>
      <c r="H1501" s="237">
        <v>39473</v>
      </c>
      <c r="I1501" s="214">
        <v>744086.157744961</v>
      </c>
      <c r="J1501" s="215">
        <v>0.25584563726108</v>
      </c>
      <c r="K1501" s="214">
        <v>190371.197205408</v>
      </c>
      <c r="L1501" s="244">
        <v>630649</v>
      </c>
      <c r="M1501" s="245">
        <v>0.255144969705811</v>
      </c>
      <c r="N1501" s="244">
        <v>160906.92</v>
      </c>
      <c r="O1501" s="218">
        <v>330</v>
      </c>
      <c r="P1501" s="246">
        <f t="shared" si="262"/>
        <v>1910.05757575758</v>
      </c>
      <c r="Q1501" s="246">
        <f t="shared" si="263"/>
        <v>486.596727272727</v>
      </c>
      <c r="R1501" s="210">
        <v>4358</v>
      </c>
      <c r="S1501" s="220">
        <f t="shared" si="264"/>
        <v>330</v>
      </c>
      <c r="T1501" s="113">
        <f t="shared" si="267"/>
        <v>2038.59221299989</v>
      </c>
      <c r="U1501" s="113">
        <f t="shared" si="265"/>
        <v>521.564923850433</v>
      </c>
      <c r="V1501" s="113">
        <f t="shared" si="268"/>
        <v>1911.05757575758</v>
      </c>
      <c r="W1501" s="113">
        <f t="shared" si="266"/>
        <v>487.596727272727</v>
      </c>
      <c r="X1501" s="118">
        <v>2008</v>
      </c>
      <c r="Y1501" s="18" t="s">
        <v>66</v>
      </c>
    </row>
    <row r="1502" ht="15.75" customHeight="1" spans="1:25">
      <c r="A1502" s="234">
        <v>6191</v>
      </c>
      <c r="B1502" s="208" t="s">
        <v>2054</v>
      </c>
      <c r="C1502" s="207" t="s">
        <v>21</v>
      </c>
      <c r="D1502" s="209" t="s">
        <v>64</v>
      </c>
      <c r="F1502" s="235" t="s">
        <v>65</v>
      </c>
      <c r="G1502" s="236">
        <v>42398</v>
      </c>
      <c r="H1502" s="237">
        <v>42398</v>
      </c>
      <c r="I1502" s="214">
        <v>719327.747393383</v>
      </c>
      <c r="J1502" s="215">
        <v>0.240884447314594</v>
      </c>
      <c r="K1502" s="214">
        <v>173274.866868907</v>
      </c>
      <c r="L1502" s="244">
        <v>609665.05</v>
      </c>
      <c r="M1502" s="245">
        <v>0.267011172774296</v>
      </c>
      <c r="N1502" s="244">
        <v>162787.38</v>
      </c>
      <c r="O1502" s="218">
        <v>330</v>
      </c>
      <c r="P1502" s="246">
        <f t="shared" si="262"/>
        <v>1846.46984848485</v>
      </c>
      <c r="Q1502" s="246">
        <f t="shared" si="263"/>
        <v>492.295090909091</v>
      </c>
      <c r="R1502" s="210">
        <v>1433</v>
      </c>
      <c r="S1502" s="220">
        <f t="shared" si="264"/>
        <v>330</v>
      </c>
      <c r="T1502" s="113">
        <f t="shared" si="267"/>
        <v>1970.76095176269</v>
      </c>
      <c r="U1502" s="113">
        <f t="shared" si="265"/>
        <v>474.72566265454</v>
      </c>
      <c r="V1502" s="113">
        <f t="shared" si="268"/>
        <v>1847.46984848485</v>
      </c>
      <c r="W1502" s="113">
        <f t="shared" si="266"/>
        <v>493.295090909091</v>
      </c>
      <c r="X1502" s="118">
        <v>2016</v>
      </c>
      <c r="Y1502" s="18" t="s">
        <v>82</v>
      </c>
    </row>
    <row r="1503" ht="15.75" customHeight="1" spans="1:25">
      <c r="A1503" s="234">
        <v>5236</v>
      </c>
      <c r="B1503" s="208" t="s">
        <v>2055</v>
      </c>
      <c r="C1503" s="207" t="s">
        <v>21</v>
      </c>
      <c r="D1503" s="209" t="s">
        <v>64</v>
      </c>
      <c r="F1503" s="235" t="s">
        <v>145</v>
      </c>
      <c r="G1503" s="236">
        <v>40383</v>
      </c>
      <c r="H1503" s="237">
        <v>40383</v>
      </c>
      <c r="I1503" s="214">
        <v>687993.476256916</v>
      </c>
      <c r="J1503" s="215">
        <v>0.245050350072126</v>
      </c>
      <c r="K1503" s="214">
        <v>168593.042204096</v>
      </c>
      <c r="L1503" s="244">
        <v>583107.74</v>
      </c>
      <c r="M1503" s="245">
        <v>0.303455069898403</v>
      </c>
      <c r="N1503" s="244">
        <v>176947</v>
      </c>
      <c r="O1503" s="218">
        <v>330</v>
      </c>
      <c r="P1503" s="246">
        <f t="shared" si="262"/>
        <v>1765.99315151515</v>
      </c>
      <c r="Q1503" s="246">
        <f t="shared" si="263"/>
        <v>535.20303030303</v>
      </c>
      <c r="R1503" s="210">
        <v>3448</v>
      </c>
      <c r="S1503" s="220">
        <f t="shared" si="264"/>
        <v>330</v>
      </c>
      <c r="T1503" s="113">
        <f t="shared" si="267"/>
        <v>1884.91363358059</v>
      </c>
      <c r="U1503" s="113">
        <f t="shared" si="265"/>
        <v>461.898745764647</v>
      </c>
      <c r="V1503" s="113">
        <f t="shared" si="268"/>
        <v>1766.99315151515</v>
      </c>
      <c r="W1503" s="113">
        <f t="shared" si="266"/>
        <v>536.20303030303</v>
      </c>
      <c r="X1503" s="118">
        <v>2010</v>
      </c>
      <c r="Y1503" s="18" t="s">
        <v>66</v>
      </c>
    </row>
    <row r="1504" ht="15.75" customHeight="1" spans="1:25">
      <c r="A1504" s="234">
        <v>8751</v>
      </c>
      <c r="B1504" s="208" t="s">
        <v>2056</v>
      </c>
      <c r="C1504" s="207" t="s">
        <v>34</v>
      </c>
      <c r="D1504" s="209" t="s">
        <v>488</v>
      </c>
      <c r="E1504" s="210" t="s">
        <v>30</v>
      </c>
      <c r="F1504" s="235" t="s">
        <v>282</v>
      </c>
      <c r="G1504" s="283">
        <v>40514</v>
      </c>
      <c r="H1504" s="237">
        <v>43715</v>
      </c>
      <c r="I1504" s="214">
        <v>687193.767012987</v>
      </c>
      <c r="J1504" s="215">
        <v>0.243960175711809</v>
      </c>
      <c r="K1504" s="214">
        <v>167647.912148548</v>
      </c>
      <c r="L1504" s="216">
        <v>63030.28</v>
      </c>
      <c r="M1504" s="217">
        <v>0.306406539840851</v>
      </c>
      <c r="N1504" s="216">
        <v>19312.89</v>
      </c>
      <c r="O1504" s="218">
        <v>77</v>
      </c>
      <c r="P1504" s="246">
        <f t="shared" si="262"/>
        <v>817.575064935065</v>
      </c>
      <c r="Q1504" s="246">
        <f t="shared" si="263"/>
        <v>249.816753246753</v>
      </c>
      <c r="R1504" s="210">
        <v>116</v>
      </c>
      <c r="S1504" s="220">
        <f t="shared" si="264"/>
        <v>81</v>
      </c>
      <c r="T1504" s="113">
        <f t="shared" si="267"/>
        <v>1882.72264935065</v>
      </c>
      <c r="U1504" s="113">
        <f t="shared" si="265"/>
        <v>459.309348352186</v>
      </c>
      <c r="V1504" s="113">
        <f t="shared" si="268"/>
        <v>778.151604938272</v>
      </c>
      <c r="W1504" s="113">
        <f t="shared" si="266"/>
        <v>238.430740740741</v>
      </c>
      <c r="X1504" s="118">
        <v>2010</v>
      </c>
      <c r="Y1504" s="18" t="s">
        <v>66</v>
      </c>
    </row>
    <row r="1505" ht="15.75" customHeight="1" spans="1:25">
      <c r="A1505" s="234">
        <v>8451</v>
      </c>
      <c r="B1505" s="208" t="s">
        <v>2057</v>
      </c>
      <c r="C1505" s="207" t="s">
        <v>21</v>
      </c>
      <c r="D1505" s="209" t="s">
        <v>488</v>
      </c>
      <c r="E1505" s="210" t="s">
        <v>815</v>
      </c>
      <c r="F1505" s="235" t="s">
        <v>142</v>
      </c>
      <c r="G1505" s="284">
        <v>30051</v>
      </c>
      <c r="H1505" s="237">
        <v>43354</v>
      </c>
      <c r="I1505" s="214">
        <v>660077.127332508</v>
      </c>
      <c r="J1505" s="215">
        <v>0.266720414254133</v>
      </c>
      <c r="K1505" s="214">
        <v>176056.044841805</v>
      </c>
      <c r="L1505" s="244">
        <v>431558.23</v>
      </c>
      <c r="M1505" s="245">
        <v>0.281329520699907</v>
      </c>
      <c r="N1505" s="244">
        <v>121410.07</v>
      </c>
      <c r="O1505" s="218">
        <v>330</v>
      </c>
      <c r="P1505" s="246">
        <f t="shared" si="262"/>
        <v>1306.75221212121</v>
      </c>
      <c r="Q1505" s="246">
        <f t="shared" si="263"/>
        <v>366.909303030303</v>
      </c>
      <c r="R1505" s="210">
        <v>477</v>
      </c>
      <c r="S1505" s="220">
        <f t="shared" si="264"/>
        <v>330</v>
      </c>
      <c r="T1505" s="113">
        <f t="shared" si="267"/>
        <v>1808.43048584249</v>
      </c>
      <c r="U1505" s="113">
        <f t="shared" si="265"/>
        <v>482.345328333712</v>
      </c>
      <c r="V1505" s="113">
        <f t="shared" si="268"/>
        <v>1307.75221212121</v>
      </c>
      <c r="W1505" s="113">
        <f t="shared" si="266"/>
        <v>367.909303030303</v>
      </c>
      <c r="X1505" s="118">
        <v>1982</v>
      </c>
      <c r="Y1505" s="18" t="s">
        <v>66</v>
      </c>
    </row>
    <row r="1506" ht="15.75" customHeight="1" spans="1:25">
      <c r="A1506" s="234">
        <v>6073</v>
      </c>
      <c r="B1506" s="208" t="s">
        <v>2058</v>
      </c>
      <c r="C1506" s="207" t="s">
        <v>21</v>
      </c>
      <c r="D1506" s="209" t="s">
        <v>64</v>
      </c>
      <c r="E1506" s="210" t="s">
        <v>274</v>
      </c>
      <c r="F1506" s="235" t="s">
        <v>145</v>
      </c>
      <c r="G1506" s="283">
        <v>42277</v>
      </c>
      <c r="H1506" s="237">
        <v>42277</v>
      </c>
      <c r="I1506" s="214">
        <v>658658.713452036</v>
      </c>
      <c r="J1506" s="215">
        <v>0.234247365742315</v>
      </c>
      <c r="K1506" s="214">
        <v>154289.068549362</v>
      </c>
      <c r="L1506" s="244">
        <v>558245.11</v>
      </c>
      <c r="M1506" s="245">
        <v>0.276223360021909</v>
      </c>
      <c r="N1506" s="244">
        <v>154200.34</v>
      </c>
      <c r="O1506" s="218">
        <v>330</v>
      </c>
      <c r="P1506" s="246">
        <f t="shared" si="262"/>
        <v>1690.65184848485</v>
      </c>
      <c r="Q1506" s="246">
        <f t="shared" si="263"/>
        <v>466.273757575758</v>
      </c>
      <c r="R1506" s="210">
        <v>1554</v>
      </c>
      <c r="S1506" s="220">
        <f t="shared" si="264"/>
        <v>330</v>
      </c>
      <c r="T1506" s="113">
        <f t="shared" si="267"/>
        <v>1804.54442041654</v>
      </c>
      <c r="U1506" s="113">
        <f t="shared" si="265"/>
        <v>422.709776847567</v>
      </c>
      <c r="V1506" s="113">
        <f t="shared" si="268"/>
        <v>1691.65184848485</v>
      </c>
      <c r="W1506" s="113">
        <f t="shared" si="266"/>
        <v>467.273757575758</v>
      </c>
      <c r="X1506" s="118">
        <v>2015</v>
      </c>
      <c r="Y1506" s="18" t="s">
        <v>66</v>
      </c>
    </row>
    <row r="1507" ht="15.75" customHeight="1" spans="1:25">
      <c r="A1507" s="234">
        <v>8844</v>
      </c>
      <c r="B1507" s="208" t="s">
        <v>2059</v>
      </c>
      <c r="C1507" s="207" t="s">
        <v>34</v>
      </c>
      <c r="D1507" s="209" t="s">
        <v>488</v>
      </c>
      <c r="E1507" s="210" t="s">
        <v>30</v>
      </c>
      <c r="F1507" s="235" t="s">
        <v>282</v>
      </c>
      <c r="G1507" s="283">
        <v>40080</v>
      </c>
      <c r="H1507" s="237">
        <v>43715</v>
      </c>
      <c r="I1507" s="214">
        <v>652084.717894737</v>
      </c>
      <c r="J1507" s="215">
        <v>0.234500847809006</v>
      </c>
      <c r="K1507" s="214">
        <v>152914.419189612</v>
      </c>
      <c r="L1507" s="216">
        <v>59033.28</v>
      </c>
      <c r="M1507" s="217">
        <v>0.251928064983006</v>
      </c>
      <c r="N1507" s="216">
        <v>14872.14</v>
      </c>
      <c r="O1507" s="218">
        <v>76</v>
      </c>
      <c r="P1507" s="246">
        <f t="shared" si="262"/>
        <v>775.753684210526</v>
      </c>
      <c r="Q1507" s="246">
        <f t="shared" si="263"/>
        <v>194.686052631579</v>
      </c>
      <c r="R1507" s="210">
        <v>116</v>
      </c>
      <c r="S1507" s="220">
        <f t="shared" si="264"/>
        <v>81</v>
      </c>
      <c r="T1507" s="113">
        <f t="shared" si="267"/>
        <v>1786.53347368421</v>
      </c>
      <c r="U1507" s="113">
        <f t="shared" si="265"/>
        <v>418.943614218115</v>
      </c>
      <c r="V1507" s="113">
        <f t="shared" si="268"/>
        <v>728.805925925926</v>
      </c>
      <c r="W1507" s="113">
        <f t="shared" si="266"/>
        <v>183.606666666667</v>
      </c>
      <c r="X1507" s="118">
        <v>2009</v>
      </c>
      <c r="Y1507" s="18" t="s">
        <v>66</v>
      </c>
    </row>
    <row r="1508" ht="15.75" customHeight="1" spans="1:25">
      <c r="A1508" s="234">
        <v>6079</v>
      </c>
      <c r="B1508" s="208" t="s">
        <v>2060</v>
      </c>
      <c r="C1508" s="207" t="s">
        <v>21</v>
      </c>
      <c r="D1508" s="209" t="s">
        <v>64</v>
      </c>
      <c r="E1508" s="210" t="s">
        <v>274</v>
      </c>
      <c r="F1508" s="235" t="s">
        <v>145</v>
      </c>
      <c r="G1508" s="283">
        <v>42277</v>
      </c>
      <c r="H1508" s="237">
        <v>42277</v>
      </c>
      <c r="I1508" s="214">
        <v>637174.735737979</v>
      </c>
      <c r="J1508" s="215">
        <v>0.249375306758001</v>
      </c>
      <c r="K1508" s="214">
        <v>158895.645183107</v>
      </c>
      <c r="L1508" s="244">
        <v>540036.4</v>
      </c>
      <c r="M1508" s="245">
        <v>0.292488821123909</v>
      </c>
      <c r="N1508" s="244">
        <v>157954.61</v>
      </c>
      <c r="O1508" s="218">
        <v>330</v>
      </c>
      <c r="P1508" s="246">
        <f t="shared" si="262"/>
        <v>1635.47393939394</v>
      </c>
      <c r="Q1508" s="246">
        <f t="shared" si="263"/>
        <v>477.650333333333</v>
      </c>
      <c r="R1508" s="210">
        <v>1554</v>
      </c>
      <c r="S1508" s="220">
        <f t="shared" si="264"/>
        <v>330</v>
      </c>
      <c r="T1508" s="113">
        <f t="shared" si="267"/>
        <v>1745.68420750131</v>
      </c>
      <c r="U1508" s="113">
        <f t="shared" si="265"/>
        <v>435.330534748238</v>
      </c>
      <c r="V1508" s="113">
        <f t="shared" si="268"/>
        <v>1636.47393939394</v>
      </c>
      <c r="W1508" s="113">
        <f t="shared" si="266"/>
        <v>478.650333333333</v>
      </c>
      <c r="X1508" s="118">
        <v>2015</v>
      </c>
      <c r="Y1508" s="18" t="s">
        <v>66</v>
      </c>
    </row>
    <row r="1509" ht="15.75" customHeight="1" spans="1:25">
      <c r="A1509" s="234">
        <v>6077</v>
      </c>
      <c r="B1509" s="208" t="s">
        <v>2061</v>
      </c>
      <c r="C1509" s="207" t="s">
        <v>21</v>
      </c>
      <c r="D1509" s="209" t="s">
        <v>64</v>
      </c>
      <c r="E1509" s="210" t="s">
        <v>274</v>
      </c>
      <c r="F1509" s="235" t="s">
        <v>145</v>
      </c>
      <c r="G1509" s="283">
        <v>42277</v>
      </c>
      <c r="H1509" s="237">
        <v>42277</v>
      </c>
      <c r="I1509" s="214">
        <v>626349.194126152</v>
      </c>
      <c r="J1509" s="215">
        <v>0.24912270772022</v>
      </c>
      <c r="K1509" s="214">
        <v>156037.807219085</v>
      </c>
      <c r="L1509" s="244">
        <v>530861.23</v>
      </c>
      <c r="M1509" s="245">
        <v>0.275359136699435</v>
      </c>
      <c r="N1509" s="244">
        <v>146177.49</v>
      </c>
      <c r="O1509" s="218">
        <v>330</v>
      </c>
      <c r="P1509" s="246">
        <f t="shared" si="262"/>
        <v>1607.67039393939</v>
      </c>
      <c r="Q1509" s="246">
        <f t="shared" si="263"/>
        <v>441.962090909091</v>
      </c>
      <c r="R1509" s="210">
        <v>1554</v>
      </c>
      <c r="S1509" s="220">
        <f t="shared" si="264"/>
        <v>330</v>
      </c>
      <c r="T1509" s="113">
        <f t="shared" si="267"/>
        <v>1716.02518938672</v>
      </c>
      <c r="U1509" s="113">
        <f t="shared" si="265"/>
        <v>427.500841696123</v>
      </c>
      <c r="V1509" s="113">
        <f t="shared" si="268"/>
        <v>1608.67039393939</v>
      </c>
      <c r="W1509" s="113">
        <f t="shared" si="266"/>
        <v>442.962090909091</v>
      </c>
      <c r="X1509" s="118">
        <v>2015</v>
      </c>
      <c r="Y1509" s="18" t="s">
        <v>66</v>
      </c>
    </row>
    <row r="1510" ht="15.75" customHeight="1" spans="1:25">
      <c r="A1510" s="234">
        <v>8832</v>
      </c>
      <c r="B1510" s="208" t="s">
        <v>2062</v>
      </c>
      <c r="C1510" s="207" t="s">
        <v>34</v>
      </c>
      <c r="D1510" s="209" t="s">
        <v>488</v>
      </c>
      <c r="E1510" s="210" t="s">
        <v>30</v>
      </c>
      <c r="F1510" s="235" t="s">
        <v>272</v>
      </c>
      <c r="G1510" s="283">
        <v>39653</v>
      </c>
      <c r="H1510" s="237">
        <v>43715</v>
      </c>
      <c r="I1510" s="214">
        <v>622545.616428571</v>
      </c>
      <c r="J1510" s="215">
        <v>0.245985836124214</v>
      </c>
      <c r="K1510" s="214">
        <v>153137.403982646</v>
      </c>
      <c r="L1510" s="216">
        <v>57100.67</v>
      </c>
      <c r="M1510" s="217">
        <v>0.305867339209855</v>
      </c>
      <c r="N1510" s="216">
        <v>17465.23</v>
      </c>
      <c r="O1510" s="218">
        <v>77</v>
      </c>
      <c r="P1510" s="246">
        <f t="shared" si="262"/>
        <v>740.567142857143</v>
      </c>
      <c r="Q1510" s="246">
        <f t="shared" si="263"/>
        <v>225.821168831169</v>
      </c>
      <c r="R1510" s="210">
        <v>116</v>
      </c>
      <c r="S1510" s="220">
        <f t="shared" si="264"/>
        <v>81</v>
      </c>
      <c r="T1510" s="113">
        <f t="shared" si="267"/>
        <v>1705.60442857143</v>
      </c>
      <c r="U1510" s="113">
        <f t="shared" si="265"/>
        <v>419.554531459304</v>
      </c>
      <c r="V1510" s="113">
        <f t="shared" si="268"/>
        <v>704.946543209876</v>
      </c>
      <c r="W1510" s="113">
        <f t="shared" si="266"/>
        <v>215.62012345679</v>
      </c>
      <c r="X1510" s="118">
        <v>2008</v>
      </c>
      <c r="Y1510" s="18" t="s">
        <v>66</v>
      </c>
    </row>
    <row r="1511" ht="15.75" customHeight="1" spans="1:25">
      <c r="A1511" s="234">
        <v>6386</v>
      </c>
      <c r="B1511" s="208" t="s">
        <v>2063</v>
      </c>
      <c r="C1511" s="207" t="s">
        <v>21</v>
      </c>
      <c r="D1511" s="209" t="s">
        <v>64</v>
      </c>
      <c r="F1511" s="235" t="s">
        <v>65</v>
      </c>
      <c r="G1511" s="236">
        <v>42567</v>
      </c>
      <c r="H1511" s="237">
        <v>42567</v>
      </c>
      <c r="I1511" s="214">
        <v>608541.289849742</v>
      </c>
      <c r="J1511" s="215">
        <v>0.232428642928573</v>
      </c>
      <c r="K1511" s="214">
        <v>141442.426165779</v>
      </c>
      <c r="L1511" s="244">
        <v>515768.17</v>
      </c>
      <c r="M1511" s="245">
        <v>0.273286406952953</v>
      </c>
      <c r="N1511" s="244">
        <v>140952.43</v>
      </c>
      <c r="O1511" s="218">
        <v>330</v>
      </c>
      <c r="P1511" s="246">
        <f t="shared" si="262"/>
        <v>1561.93384848485</v>
      </c>
      <c r="Q1511" s="246">
        <f t="shared" si="263"/>
        <v>426.128575757576</v>
      </c>
      <c r="R1511" s="210">
        <v>1264</v>
      </c>
      <c r="S1511" s="220">
        <f t="shared" si="264"/>
        <v>330</v>
      </c>
      <c r="T1511" s="113">
        <f t="shared" si="267"/>
        <v>1667.23641054724</v>
      </c>
      <c r="U1511" s="113">
        <f t="shared" si="265"/>
        <v>387.5134963446</v>
      </c>
      <c r="V1511" s="113">
        <f t="shared" si="268"/>
        <v>1562.93384848485</v>
      </c>
      <c r="W1511" s="113">
        <f t="shared" si="266"/>
        <v>427.128575757576</v>
      </c>
      <c r="X1511" s="118">
        <v>2016</v>
      </c>
      <c r="Y1511" s="18" t="s">
        <v>82</v>
      </c>
    </row>
    <row r="1512" ht="15.75" customHeight="1" spans="1:25">
      <c r="A1512" s="234">
        <v>5517</v>
      </c>
      <c r="B1512" s="208" t="s">
        <v>2064</v>
      </c>
      <c r="C1512" s="207" t="s">
        <v>25</v>
      </c>
      <c r="D1512" s="209" t="s">
        <v>64</v>
      </c>
      <c r="F1512" s="235" t="s">
        <v>215</v>
      </c>
      <c r="G1512" s="236">
        <v>41048</v>
      </c>
      <c r="H1512" s="237">
        <v>41048</v>
      </c>
      <c r="I1512" s="214">
        <v>594682.768661912</v>
      </c>
      <c r="J1512" s="215">
        <v>0.250946577495479</v>
      </c>
      <c r="K1512" s="214">
        <v>149233.605491243</v>
      </c>
      <c r="L1512" s="244">
        <v>521125.96</v>
      </c>
      <c r="M1512" s="245">
        <v>0.298386977305832</v>
      </c>
      <c r="N1512" s="244">
        <v>155497.2</v>
      </c>
      <c r="O1512" s="218">
        <v>330</v>
      </c>
      <c r="P1512" s="246">
        <f t="shared" si="262"/>
        <v>1578.16957575758</v>
      </c>
      <c r="Q1512" s="246">
        <f t="shared" si="263"/>
        <v>470.203636363636</v>
      </c>
      <c r="R1512" s="210">
        <v>2783</v>
      </c>
      <c r="S1512" s="220">
        <f t="shared" si="264"/>
        <v>330</v>
      </c>
      <c r="T1512" s="113">
        <f t="shared" si="267"/>
        <v>1629.2678593477</v>
      </c>
      <c r="U1512" s="113">
        <f t="shared" si="265"/>
        <v>408.859193126693</v>
      </c>
      <c r="V1512" s="113">
        <f t="shared" si="268"/>
        <v>1579.16957575758</v>
      </c>
      <c r="W1512" s="113">
        <f t="shared" si="266"/>
        <v>471.203636363636</v>
      </c>
      <c r="X1512" s="118">
        <v>2012</v>
      </c>
      <c r="Y1512" s="18" t="s">
        <v>66</v>
      </c>
    </row>
    <row r="1513" ht="15.75" customHeight="1" spans="1:25">
      <c r="A1513" s="234">
        <v>5901</v>
      </c>
      <c r="B1513" s="208" t="s">
        <v>2065</v>
      </c>
      <c r="C1513" s="207" t="s">
        <v>19</v>
      </c>
      <c r="D1513" s="209" t="s">
        <v>64</v>
      </c>
      <c r="F1513" s="235" t="s">
        <v>65</v>
      </c>
      <c r="G1513" s="236">
        <v>42035</v>
      </c>
      <c r="H1513" s="237">
        <v>42035</v>
      </c>
      <c r="I1513" s="214">
        <v>593089.201</v>
      </c>
      <c r="J1513" s="215">
        <v>0.245913948435961</v>
      </c>
      <c r="K1513" s="214">
        <v>145848.907192639</v>
      </c>
      <c r="L1513" s="244">
        <v>515729.74</v>
      </c>
      <c r="M1513" s="245">
        <v>0.215409179234069</v>
      </c>
      <c r="N1513" s="244">
        <v>111092.92</v>
      </c>
      <c r="O1513" s="218">
        <v>330</v>
      </c>
      <c r="P1513" s="246">
        <f t="shared" si="262"/>
        <v>1561.81739393939</v>
      </c>
      <c r="Q1513" s="246">
        <f t="shared" si="263"/>
        <v>335.645212121212</v>
      </c>
      <c r="R1513" s="210">
        <v>1796</v>
      </c>
      <c r="S1513" s="220">
        <f t="shared" si="264"/>
        <v>330</v>
      </c>
      <c r="T1513" s="113">
        <f t="shared" si="267"/>
        <v>1624.90192054795</v>
      </c>
      <c r="U1513" s="113">
        <f t="shared" si="265"/>
        <v>399.586047103121</v>
      </c>
      <c r="V1513" s="113">
        <f t="shared" si="268"/>
        <v>1562.81739393939</v>
      </c>
      <c r="W1513" s="113">
        <f t="shared" si="266"/>
        <v>336.645212121212</v>
      </c>
      <c r="X1513" s="118">
        <v>2015</v>
      </c>
      <c r="Y1513" s="18" t="s">
        <v>66</v>
      </c>
    </row>
    <row r="1514" ht="15.75" customHeight="1" spans="1:25">
      <c r="A1514" s="234">
        <v>5314</v>
      </c>
      <c r="B1514" s="208" t="s">
        <v>2066</v>
      </c>
      <c r="C1514" s="207" t="s">
        <v>23</v>
      </c>
      <c r="D1514" s="209" t="s">
        <v>64</v>
      </c>
      <c r="F1514" s="235" t="s">
        <v>187</v>
      </c>
      <c r="G1514" s="236">
        <v>40439</v>
      </c>
      <c r="H1514" s="237">
        <v>40439</v>
      </c>
      <c r="I1514" s="214">
        <v>565197.744</v>
      </c>
      <c r="J1514" s="215">
        <v>0.233838033783776</v>
      </c>
      <c r="K1514" s="214">
        <v>132164.729155986</v>
      </c>
      <c r="L1514" s="244">
        <v>470998.12</v>
      </c>
      <c r="M1514" s="245">
        <v>0.236367588898232</v>
      </c>
      <c r="N1514" s="244">
        <v>111328.69</v>
      </c>
      <c r="O1514" s="218">
        <v>330</v>
      </c>
      <c r="P1514" s="246">
        <f t="shared" si="262"/>
        <v>1426.26703030303</v>
      </c>
      <c r="Q1514" s="246">
        <f t="shared" si="263"/>
        <v>336.359666666667</v>
      </c>
      <c r="R1514" s="210">
        <v>3392</v>
      </c>
      <c r="S1514" s="220">
        <f t="shared" si="264"/>
        <v>330</v>
      </c>
      <c r="T1514" s="113">
        <f t="shared" si="267"/>
        <v>1548.48696986301</v>
      </c>
      <c r="U1514" s="113">
        <f t="shared" si="265"/>
        <v>362.095148372564</v>
      </c>
      <c r="V1514" s="113">
        <f t="shared" si="268"/>
        <v>1427.26703030303</v>
      </c>
      <c r="W1514" s="113">
        <f t="shared" si="266"/>
        <v>337.359666666667</v>
      </c>
      <c r="X1514" s="118">
        <v>2010</v>
      </c>
      <c r="Y1514" s="18" t="s">
        <v>66</v>
      </c>
    </row>
    <row r="1515" ht="15.75" customHeight="1" spans="1:25">
      <c r="A1515" s="234">
        <v>5202</v>
      </c>
      <c r="B1515" s="208" t="s">
        <v>2067</v>
      </c>
      <c r="C1515" s="207" t="s">
        <v>21</v>
      </c>
      <c r="D1515" s="209" t="s">
        <v>64</v>
      </c>
      <c r="F1515" s="235" t="s">
        <v>145</v>
      </c>
      <c r="G1515" s="236">
        <v>39774</v>
      </c>
      <c r="H1515" s="237">
        <v>39774</v>
      </c>
      <c r="I1515" s="214">
        <v>563751.373481723</v>
      </c>
      <c r="J1515" s="215">
        <v>0.251097792249136</v>
      </c>
      <c r="K1515" s="214">
        <v>141556.725258679</v>
      </c>
      <c r="L1515" s="244">
        <v>477806.55</v>
      </c>
      <c r="M1515" s="245">
        <v>0.268018761986415</v>
      </c>
      <c r="N1515" s="244">
        <v>128061.12</v>
      </c>
      <c r="O1515" s="218">
        <v>330</v>
      </c>
      <c r="P1515" s="246">
        <f t="shared" si="262"/>
        <v>1446.89863636364</v>
      </c>
      <c r="Q1515" s="246">
        <f t="shared" si="263"/>
        <v>387.064</v>
      </c>
      <c r="R1515" s="210">
        <v>4057</v>
      </c>
      <c r="S1515" s="220">
        <f t="shared" si="264"/>
        <v>330</v>
      </c>
      <c r="T1515" s="113">
        <f t="shared" si="267"/>
        <v>1544.52431090883</v>
      </c>
      <c r="U1515" s="113">
        <f t="shared" si="265"/>
        <v>387.826644544326</v>
      </c>
      <c r="V1515" s="113">
        <f t="shared" si="268"/>
        <v>1447.89863636364</v>
      </c>
      <c r="W1515" s="113">
        <f t="shared" si="266"/>
        <v>388.064</v>
      </c>
      <c r="X1515" s="118">
        <v>2008</v>
      </c>
      <c r="Y1515" s="18" t="s">
        <v>66</v>
      </c>
    </row>
    <row r="1516" ht="15.75" customHeight="1" spans="1:25">
      <c r="A1516" s="234">
        <v>5904</v>
      </c>
      <c r="B1516" s="208" t="s">
        <v>2068</v>
      </c>
      <c r="C1516" s="207" t="s">
        <v>21</v>
      </c>
      <c r="D1516" s="209" t="s">
        <v>64</v>
      </c>
      <c r="F1516" s="235" t="s">
        <v>123</v>
      </c>
      <c r="G1516" s="236">
        <v>42035</v>
      </c>
      <c r="H1516" s="237">
        <v>42035</v>
      </c>
      <c r="I1516" s="214">
        <v>537517.377707096</v>
      </c>
      <c r="J1516" s="215">
        <v>0.258382549366219</v>
      </c>
      <c r="K1516" s="214">
        <v>138885.110380604</v>
      </c>
      <c r="L1516" s="244">
        <v>455571.97</v>
      </c>
      <c r="M1516" s="245">
        <v>0.268450251669347</v>
      </c>
      <c r="N1516" s="244">
        <v>122298.41</v>
      </c>
      <c r="O1516" s="218">
        <v>330</v>
      </c>
      <c r="P1516" s="246">
        <f t="shared" si="262"/>
        <v>1379.52112121212</v>
      </c>
      <c r="Q1516" s="246">
        <f t="shared" si="263"/>
        <v>369.601242424242</v>
      </c>
      <c r="R1516" s="210">
        <v>1796</v>
      </c>
      <c r="S1516" s="220">
        <f t="shared" si="264"/>
        <v>330</v>
      </c>
      <c r="T1516" s="113">
        <f t="shared" si="267"/>
        <v>1472.65034988245</v>
      </c>
      <c r="U1516" s="113">
        <f t="shared" si="265"/>
        <v>380.507151727682</v>
      </c>
      <c r="V1516" s="113">
        <f t="shared" si="268"/>
        <v>1380.52112121212</v>
      </c>
      <c r="W1516" s="113">
        <f t="shared" si="266"/>
        <v>370.601242424242</v>
      </c>
      <c r="X1516" s="118">
        <v>2015</v>
      </c>
      <c r="Y1516" s="18" t="s">
        <v>66</v>
      </c>
    </row>
    <row r="1517" ht="15.75" customHeight="1" spans="1:25">
      <c r="A1517" s="234">
        <v>5193</v>
      </c>
      <c r="B1517" s="208" t="s">
        <v>2069</v>
      </c>
      <c r="C1517" s="207" t="s">
        <v>21</v>
      </c>
      <c r="D1517" s="209" t="s">
        <v>64</v>
      </c>
      <c r="F1517" s="235" t="s">
        <v>65</v>
      </c>
      <c r="G1517" s="236">
        <v>39214</v>
      </c>
      <c r="H1517" s="237">
        <v>39214</v>
      </c>
      <c r="I1517" s="214">
        <v>530564.747859301</v>
      </c>
      <c r="J1517" s="215">
        <v>0.252931583597523</v>
      </c>
      <c r="K1517" s="214">
        <v>134196.581877074</v>
      </c>
      <c r="L1517" s="244">
        <v>449679.28</v>
      </c>
      <c r="M1517" s="245">
        <v>0.306948632367495</v>
      </c>
      <c r="N1517" s="244">
        <v>138028.44</v>
      </c>
      <c r="O1517" s="218">
        <v>330</v>
      </c>
      <c r="P1517" s="246">
        <f t="shared" si="262"/>
        <v>1361.66448484849</v>
      </c>
      <c r="Q1517" s="246">
        <f t="shared" si="263"/>
        <v>417.268</v>
      </c>
      <c r="R1517" s="210">
        <v>4617</v>
      </c>
      <c r="S1517" s="220">
        <f t="shared" si="264"/>
        <v>330</v>
      </c>
      <c r="T1517" s="113">
        <f t="shared" si="267"/>
        <v>1453.60204892959</v>
      </c>
      <c r="U1517" s="113">
        <f t="shared" si="265"/>
        <v>367.661868156367</v>
      </c>
      <c r="V1517" s="113">
        <f t="shared" si="268"/>
        <v>1362.66448484849</v>
      </c>
      <c r="W1517" s="113">
        <f t="shared" si="266"/>
        <v>418.268</v>
      </c>
      <c r="X1517" s="118">
        <v>2007</v>
      </c>
      <c r="Y1517" s="18" t="s">
        <v>66</v>
      </c>
    </row>
    <row r="1518" ht="15.75" customHeight="1" spans="1:25">
      <c r="A1518" s="234">
        <v>5958</v>
      </c>
      <c r="B1518" s="208" t="s">
        <v>2070</v>
      </c>
      <c r="C1518" s="207" t="s">
        <v>21</v>
      </c>
      <c r="D1518" s="209" t="s">
        <v>64</v>
      </c>
      <c r="F1518" s="235" t="s">
        <v>65</v>
      </c>
      <c r="G1518" s="236">
        <v>42140</v>
      </c>
      <c r="H1518" s="237">
        <v>42140</v>
      </c>
      <c r="I1518" s="214">
        <v>525705.272917242</v>
      </c>
      <c r="J1518" s="215">
        <v>0.251704894285798</v>
      </c>
      <c r="K1518" s="214">
        <v>132322.590145121</v>
      </c>
      <c r="L1518" s="244">
        <v>445560.64</v>
      </c>
      <c r="M1518" s="245">
        <v>0.224178105139628</v>
      </c>
      <c r="N1518" s="244">
        <v>99884.94</v>
      </c>
      <c r="O1518" s="218">
        <v>330</v>
      </c>
      <c r="P1518" s="246">
        <f t="shared" si="262"/>
        <v>1349.18375757576</v>
      </c>
      <c r="Q1518" s="246">
        <f t="shared" si="263"/>
        <v>301.681636363636</v>
      </c>
      <c r="R1518" s="210">
        <v>1691</v>
      </c>
      <c r="S1518" s="220">
        <f t="shared" si="264"/>
        <v>330</v>
      </c>
      <c r="T1518" s="113">
        <f t="shared" si="267"/>
        <v>1440.28841895135</v>
      </c>
      <c r="U1518" s="113">
        <f t="shared" si="265"/>
        <v>362.527644233208</v>
      </c>
      <c r="V1518" s="113">
        <f t="shared" si="268"/>
        <v>1350.18375757576</v>
      </c>
      <c r="W1518" s="113">
        <f t="shared" si="266"/>
        <v>302.681636363636</v>
      </c>
      <c r="X1518" s="118">
        <v>2015</v>
      </c>
      <c r="Y1518" s="18" t="s">
        <v>66</v>
      </c>
    </row>
    <row r="1519" ht="15.75" customHeight="1" spans="1:25">
      <c r="A1519" s="234">
        <v>8623</v>
      </c>
      <c r="B1519" s="208" t="s">
        <v>2071</v>
      </c>
      <c r="C1519" s="207" t="s">
        <v>33</v>
      </c>
      <c r="D1519" s="209" t="s">
        <v>380</v>
      </c>
      <c r="E1519" s="210" t="s">
        <v>900</v>
      </c>
      <c r="F1519" s="235" t="s">
        <v>264</v>
      </c>
      <c r="G1519" s="285" t="s">
        <v>506</v>
      </c>
      <c r="H1519" s="237">
        <v>43435</v>
      </c>
      <c r="I1519" s="214">
        <v>523518.917211618</v>
      </c>
      <c r="J1519" s="215">
        <v>0.266270867957479</v>
      </c>
      <c r="K1519" s="214">
        <v>139397.836478097</v>
      </c>
      <c r="L1519" s="244">
        <v>152949.52</v>
      </c>
      <c r="M1519" s="245">
        <v>0.311557826399194</v>
      </c>
      <c r="N1519" s="244">
        <v>47652.62</v>
      </c>
      <c r="O1519" s="218">
        <v>241</v>
      </c>
      <c r="P1519" s="246">
        <f t="shared" si="262"/>
        <v>633.645311203319</v>
      </c>
      <c r="Q1519" s="246">
        <f t="shared" si="263"/>
        <v>196.728713692946</v>
      </c>
      <c r="R1519" s="210">
        <v>396</v>
      </c>
      <c r="S1519" s="220">
        <f t="shared" si="264"/>
        <v>330</v>
      </c>
      <c r="T1519" s="113">
        <f t="shared" si="267"/>
        <v>1434.2984033195</v>
      </c>
      <c r="U1519" s="113">
        <f t="shared" si="265"/>
        <v>381.91188076191</v>
      </c>
      <c r="V1519" s="113">
        <f t="shared" si="268"/>
        <v>463.483393939394</v>
      </c>
      <c r="W1519" s="113">
        <f t="shared" si="266"/>
        <v>144.401878787879</v>
      </c>
      <c r="X1519" s="118">
        <v>2005</v>
      </c>
      <c r="Y1519" s="18" t="s">
        <v>66</v>
      </c>
    </row>
    <row r="1520" ht="15.75" customHeight="1" spans="1:25">
      <c r="A1520" s="234">
        <v>6705</v>
      </c>
      <c r="B1520" s="208" t="s">
        <v>2072</v>
      </c>
      <c r="C1520" s="207" t="s">
        <v>21</v>
      </c>
      <c r="D1520" s="209" t="s">
        <v>64</v>
      </c>
      <c r="F1520" s="235" t="s">
        <v>65</v>
      </c>
      <c r="G1520" s="236">
        <v>42753</v>
      </c>
      <c r="H1520" s="237">
        <v>42753</v>
      </c>
      <c r="I1520" s="214">
        <v>514176.042842672</v>
      </c>
      <c r="J1520" s="215">
        <v>0.235342983443638</v>
      </c>
      <c r="K1520" s="214">
        <v>121007.723937838</v>
      </c>
      <c r="L1520" s="244">
        <v>435789.06</v>
      </c>
      <c r="M1520" s="245">
        <v>0.301416676224043</v>
      </c>
      <c r="N1520" s="244">
        <v>131354.09</v>
      </c>
      <c r="O1520" s="218">
        <v>330</v>
      </c>
      <c r="P1520" s="246">
        <f t="shared" si="262"/>
        <v>1319.57290909091</v>
      </c>
      <c r="Q1520" s="246">
        <f t="shared" si="263"/>
        <v>397.042696969697</v>
      </c>
      <c r="R1520" s="210">
        <v>1078</v>
      </c>
      <c r="S1520" s="220">
        <f t="shared" si="264"/>
        <v>330</v>
      </c>
      <c r="T1520" s="113">
        <f t="shared" si="267"/>
        <v>1408.7014872402</v>
      </c>
      <c r="U1520" s="113">
        <f t="shared" si="265"/>
        <v>331.528010788597</v>
      </c>
      <c r="V1520" s="113">
        <f t="shared" si="268"/>
        <v>1320.57290909091</v>
      </c>
      <c r="W1520" s="113">
        <f t="shared" si="266"/>
        <v>398.042696969697</v>
      </c>
      <c r="X1520" s="118">
        <v>2017</v>
      </c>
      <c r="Y1520" s="18" t="s">
        <v>83</v>
      </c>
    </row>
    <row r="1521" ht="15.75" customHeight="1" spans="1:25">
      <c r="A1521" s="234">
        <v>7383</v>
      </c>
      <c r="B1521" s="208" t="s">
        <v>2073</v>
      </c>
      <c r="C1521" s="207" t="s">
        <v>21</v>
      </c>
      <c r="D1521" s="209" t="s">
        <v>380</v>
      </c>
      <c r="E1521" s="210" t="s">
        <v>468</v>
      </c>
      <c r="F1521" s="235" t="s">
        <v>150</v>
      </c>
      <c r="G1521" s="284">
        <v>38061</v>
      </c>
      <c r="H1521" s="237">
        <v>43095</v>
      </c>
      <c r="I1521" s="214">
        <v>512183.055932514</v>
      </c>
      <c r="J1521" s="215">
        <v>0.242103211014446</v>
      </c>
      <c r="K1521" s="214">
        <v>124001.162468453</v>
      </c>
      <c r="L1521" s="244">
        <v>334865.13</v>
      </c>
      <c r="M1521" s="245">
        <v>0.224808507233942</v>
      </c>
      <c r="N1521" s="244">
        <v>75280.53</v>
      </c>
      <c r="O1521" s="218">
        <v>330</v>
      </c>
      <c r="P1521" s="246">
        <f t="shared" si="262"/>
        <v>1013.74281818182</v>
      </c>
      <c r="Q1521" s="246">
        <f t="shared" si="263"/>
        <v>227.122818181818</v>
      </c>
      <c r="R1521" s="210">
        <v>736</v>
      </c>
      <c r="S1521" s="220">
        <f t="shared" si="264"/>
        <v>330</v>
      </c>
      <c r="T1521" s="113">
        <f t="shared" si="267"/>
        <v>1403.24124913018</v>
      </c>
      <c r="U1521" s="113">
        <f t="shared" si="265"/>
        <v>339.729212242337</v>
      </c>
      <c r="V1521" s="113">
        <f t="shared" si="268"/>
        <v>1014.74281818182</v>
      </c>
      <c r="W1521" s="113">
        <f t="shared" si="266"/>
        <v>228.122818181818</v>
      </c>
      <c r="X1521" s="118">
        <v>2004</v>
      </c>
      <c r="Y1521" s="18" t="s">
        <v>66</v>
      </c>
    </row>
    <row r="1522" ht="15.75" customHeight="1" spans="1:25">
      <c r="A1522" s="234">
        <v>6003</v>
      </c>
      <c r="B1522" s="208" t="s">
        <v>2074</v>
      </c>
      <c r="C1522" s="207" t="s">
        <v>21</v>
      </c>
      <c r="D1522" s="209" t="s">
        <v>64</v>
      </c>
      <c r="F1522" s="235" t="s">
        <v>65</v>
      </c>
      <c r="G1522" s="236">
        <v>42196</v>
      </c>
      <c r="H1522" s="237">
        <v>42196</v>
      </c>
      <c r="I1522" s="214">
        <v>500307.052464069</v>
      </c>
      <c r="J1522" s="215">
        <v>0.266404667649296</v>
      </c>
      <c r="K1522" s="214">
        <v>133284.134034289</v>
      </c>
      <c r="L1522" s="244">
        <v>424034.42</v>
      </c>
      <c r="M1522" s="245">
        <v>0.250170328154021</v>
      </c>
      <c r="N1522" s="244">
        <v>106080.83</v>
      </c>
      <c r="O1522" s="218">
        <v>330</v>
      </c>
      <c r="P1522" s="246">
        <f t="shared" si="262"/>
        <v>1283.95278787879</v>
      </c>
      <c r="Q1522" s="246">
        <f t="shared" si="263"/>
        <v>320.457060606061</v>
      </c>
      <c r="R1522" s="210">
        <v>1635</v>
      </c>
      <c r="S1522" s="220">
        <f t="shared" si="264"/>
        <v>330</v>
      </c>
      <c r="T1522" s="113">
        <f t="shared" si="267"/>
        <v>1370.70425332622</v>
      </c>
      <c r="U1522" s="113">
        <f t="shared" si="265"/>
        <v>365.162011052847</v>
      </c>
      <c r="V1522" s="113">
        <f t="shared" si="268"/>
        <v>1284.95278787879</v>
      </c>
      <c r="W1522" s="113">
        <f t="shared" si="266"/>
        <v>321.457060606061</v>
      </c>
      <c r="X1522" s="118">
        <v>2015</v>
      </c>
      <c r="Y1522" s="18" t="s">
        <v>66</v>
      </c>
    </row>
    <row r="1523" ht="15.75" customHeight="1" spans="1:25">
      <c r="A1523" s="234">
        <v>6489</v>
      </c>
      <c r="B1523" s="208" t="s">
        <v>2075</v>
      </c>
      <c r="C1523" s="207" t="s">
        <v>21</v>
      </c>
      <c r="D1523" s="209" t="s">
        <v>64</v>
      </c>
      <c r="F1523" s="235" t="s">
        <v>65</v>
      </c>
      <c r="G1523" s="236">
        <v>42609</v>
      </c>
      <c r="H1523" s="237">
        <v>42609</v>
      </c>
      <c r="I1523" s="214">
        <v>491329.983553784</v>
      </c>
      <c r="J1523" s="215">
        <v>0.262373763251253</v>
      </c>
      <c r="K1523" s="214">
        <v>128912.096783183</v>
      </c>
      <c r="L1523" s="244">
        <v>416425.92</v>
      </c>
      <c r="M1523" s="245">
        <v>0.311281415911863</v>
      </c>
      <c r="N1523" s="244">
        <v>129625.65</v>
      </c>
      <c r="O1523" s="218">
        <v>330</v>
      </c>
      <c r="P1523" s="246">
        <f t="shared" si="262"/>
        <v>1260.89672727273</v>
      </c>
      <c r="Q1523" s="246">
        <f t="shared" si="263"/>
        <v>391.805</v>
      </c>
      <c r="R1523" s="210">
        <v>1222</v>
      </c>
      <c r="S1523" s="220">
        <f t="shared" si="264"/>
        <v>330</v>
      </c>
      <c r="T1523" s="113">
        <f t="shared" si="267"/>
        <v>1346.10954398297</v>
      </c>
      <c r="U1523" s="113">
        <f t="shared" si="265"/>
        <v>353.183826803241</v>
      </c>
      <c r="V1523" s="113">
        <f t="shared" si="268"/>
        <v>1261.89672727273</v>
      </c>
      <c r="W1523" s="113">
        <f t="shared" si="266"/>
        <v>392.805</v>
      </c>
      <c r="X1523" s="118">
        <v>2016</v>
      </c>
      <c r="Y1523" s="18" t="s">
        <v>82</v>
      </c>
    </row>
    <row r="1524" ht="15.75" customHeight="1" spans="1:25">
      <c r="A1524" s="234">
        <v>5563</v>
      </c>
      <c r="B1524" s="208" t="s">
        <v>2076</v>
      </c>
      <c r="C1524" s="207" t="s">
        <v>21</v>
      </c>
      <c r="D1524" s="209" t="s">
        <v>64</v>
      </c>
      <c r="F1524" s="235" t="s">
        <v>65</v>
      </c>
      <c r="G1524" s="236">
        <v>41118</v>
      </c>
      <c r="H1524" s="237">
        <v>41118</v>
      </c>
      <c r="I1524" s="214">
        <v>479020.644598081</v>
      </c>
      <c r="J1524" s="215">
        <v>0.254974996463845</v>
      </c>
      <c r="K1524" s="214">
        <v>122138.287162504</v>
      </c>
      <c r="L1524" s="244">
        <v>405993.16</v>
      </c>
      <c r="M1524" s="245">
        <v>0.281496688269329</v>
      </c>
      <c r="N1524" s="244">
        <v>114285.73</v>
      </c>
      <c r="O1524" s="218">
        <v>330</v>
      </c>
      <c r="P1524" s="246">
        <f t="shared" si="262"/>
        <v>1229.2823030303</v>
      </c>
      <c r="Q1524" s="246">
        <f t="shared" si="263"/>
        <v>345.320393939394</v>
      </c>
      <c r="R1524" s="210">
        <v>2713</v>
      </c>
      <c r="S1524" s="220">
        <f t="shared" si="264"/>
        <v>330</v>
      </c>
      <c r="T1524" s="113">
        <f t="shared" si="267"/>
        <v>1312.38532766598</v>
      </c>
      <c r="U1524" s="113">
        <f t="shared" si="265"/>
        <v>334.625444280833</v>
      </c>
      <c r="V1524" s="113">
        <f t="shared" si="268"/>
        <v>1230.2823030303</v>
      </c>
      <c r="W1524" s="113">
        <f t="shared" si="266"/>
        <v>346.320393939394</v>
      </c>
      <c r="X1524" s="118">
        <v>2012</v>
      </c>
      <c r="Y1524" s="18" t="s">
        <v>66</v>
      </c>
    </row>
    <row r="1525" ht="15.75" customHeight="1" spans="1:25">
      <c r="A1525" s="234">
        <v>7231</v>
      </c>
      <c r="B1525" s="208" t="s">
        <v>2077</v>
      </c>
      <c r="C1525" s="207" t="s">
        <v>21</v>
      </c>
      <c r="D1525" s="209" t="s">
        <v>64</v>
      </c>
      <c r="F1525" s="235" t="s">
        <v>65</v>
      </c>
      <c r="G1525" s="236">
        <v>43001</v>
      </c>
      <c r="H1525" s="237">
        <v>43001</v>
      </c>
      <c r="I1525" s="214">
        <v>476834.055495459</v>
      </c>
      <c r="J1525" s="215">
        <v>0.266192090212757</v>
      </c>
      <c r="K1525" s="214">
        <v>126929.453916962</v>
      </c>
      <c r="L1525" s="244">
        <v>404139.92</v>
      </c>
      <c r="M1525" s="245">
        <v>0.314882355596052</v>
      </c>
      <c r="N1525" s="244">
        <v>127256.53</v>
      </c>
      <c r="O1525" s="218">
        <v>330</v>
      </c>
      <c r="P1525" s="246">
        <f t="shared" si="262"/>
        <v>1223.66642424242</v>
      </c>
      <c r="Q1525" s="246">
        <f t="shared" si="263"/>
        <v>384.625848484848</v>
      </c>
      <c r="R1525" s="210">
        <v>830</v>
      </c>
      <c r="S1525" s="220">
        <f t="shared" si="264"/>
        <v>330</v>
      </c>
      <c r="T1525" s="113">
        <f t="shared" si="267"/>
        <v>1306.3946725903</v>
      </c>
      <c r="U1525" s="113">
        <f t="shared" si="265"/>
        <v>347.751928539622</v>
      </c>
      <c r="V1525" s="113">
        <f t="shared" si="268"/>
        <v>1224.66642424242</v>
      </c>
      <c r="W1525" s="113">
        <f t="shared" si="266"/>
        <v>385.625848484848</v>
      </c>
      <c r="X1525" s="118">
        <v>2017</v>
      </c>
      <c r="Y1525" s="18" t="s">
        <v>83</v>
      </c>
    </row>
    <row r="1526" ht="15.75" customHeight="1" spans="1:25">
      <c r="A1526" s="234">
        <v>6540</v>
      </c>
      <c r="B1526" s="208" t="s">
        <v>2078</v>
      </c>
      <c r="C1526" s="207" t="s">
        <v>21</v>
      </c>
      <c r="D1526" s="209" t="s">
        <v>64</v>
      </c>
      <c r="F1526" s="235" t="s">
        <v>123</v>
      </c>
      <c r="G1526" s="236">
        <v>42658</v>
      </c>
      <c r="H1526" s="237">
        <v>42658</v>
      </c>
      <c r="I1526" s="214">
        <v>475548.429735229</v>
      </c>
      <c r="J1526" s="215">
        <v>0.253871603445701</v>
      </c>
      <c r="K1526" s="214">
        <v>120728.242372968</v>
      </c>
      <c r="L1526" s="244">
        <v>403050.29</v>
      </c>
      <c r="M1526" s="245">
        <v>0.263064691009154</v>
      </c>
      <c r="N1526" s="244">
        <v>106028.3</v>
      </c>
      <c r="O1526" s="218">
        <v>330</v>
      </c>
      <c r="P1526" s="246">
        <f t="shared" si="262"/>
        <v>1220.36451515151</v>
      </c>
      <c r="Q1526" s="246">
        <f t="shared" si="263"/>
        <v>320.297878787879</v>
      </c>
      <c r="R1526" s="210">
        <v>1173</v>
      </c>
      <c r="S1526" s="220">
        <f t="shared" si="264"/>
        <v>330</v>
      </c>
      <c r="T1526" s="113">
        <f t="shared" si="267"/>
        <v>1302.8724102335</v>
      </c>
      <c r="U1526" s="113">
        <f t="shared" si="265"/>
        <v>330.762307871145</v>
      </c>
      <c r="V1526" s="113">
        <f t="shared" si="268"/>
        <v>1221.36451515151</v>
      </c>
      <c r="W1526" s="113">
        <f t="shared" si="266"/>
        <v>321.297878787879</v>
      </c>
      <c r="X1526" s="118">
        <v>2016</v>
      </c>
      <c r="Y1526" s="18" t="s">
        <v>82</v>
      </c>
    </row>
    <row r="1527" ht="15.75" customHeight="1" spans="1:25">
      <c r="A1527" s="234">
        <v>8062</v>
      </c>
      <c r="B1527" s="208" t="s">
        <v>2079</v>
      </c>
      <c r="C1527" s="207" t="s">
        <v>21</v>
      </c>
      <c r="D1527" s="209" t="s">
        <v>64</v>
      </c>
      <c r="F1527" s="235" t="s">
        <v>65</v>
      </c>
      <c r="G1527" s="236">
        <v>43330</v>
      </c>
      <c r="H1527" s="237">
        <v>43330</v>
      </c>
      <c r="I1527" s="214">
        <v>474396.131472935</v>
      </c>
      <c r="J1527" s="215">
        <v>0.265809240509034</v>
      </c>
      <c r="K1527" s="214">
        <v>126098.875407245</v>
      </c>
      <c r="L1527" s="244">
        <v>310160.05</v>
      </c>
      <c r="M1527" s="245">
        <v>0.256637822956245</v>
      </c>
      <c r="N1527" s="244">
        <v>79598.8</v>
      </c>
      <c r="O1527" s="218">
        <v>330</v>
      </c>
      <c r="P1527" s="246">
        <f t="shared" si="262"/>
        <v>938.878939393939</v>
      </c>
      <c r="Q1527" s="246">
        <f t="shared" si="263"/>
        <v>240.208484848485</v>
      </c>
      <c r="R1527" s="210">
        <v>501</v>
      </c>
      <c r="S1527" s="220">
        <f t="shared" si="264"/>
        <v>330</v>
      </c>
      <c r="T1527" s="113">
        <f t="shared" si="267"/>
        <v>1299.71542869297</v>
      </c>
      <c r="U1527" s="113">
        <f t="shared" si="265"/>
        <v>345.476370978753</v>
      </c>
      <c r="V1527" s="113">
        <f t="shared" si="268"/>
        <v>939.878939393939</v>
      </c>
      <c r="W1527" s="113">
        <f t="shared" si="266"/>
        <v>241.208484848485</v>
      </c>
      <c r="X1527" s="118">
        <v>2018</v>
      </c>
      <c r="Y1527" s="18" t="s">
        <v>84</v>
      </c>
    </row>
    <row r="1528" ht="15.75" customHeight="1" spans="1:25">
      <c r="A1528" s="234">
        <v>5380</v>
      </c>
      <c r="B1528" s="208" t="s">
        <v>2080</v>
      </c>
      <c r="C1528" s="207" t="s">
        <v>21</v>
      </c>
      <c r="D1528" s="209" t="s">
        <v>64</v>
      </c>
      <c r="F1528" s="235" t="s">
        <v>123</v>
      </c>
      <c r="G1528" s="236">
        <v>40712</v>
      </c>
      <c r="H1528" s="237">
        <v>40712</v>
      </c>
      <c r="I1528" s="214">
        <v>473938.480297261</v>
      </c>
      <c r="J1528" s="215">
        <v>0.255070761891486</v>
      </c>
      <c r="K1528" s="214">
        <v>120887.849259116</v>
      </c>
      <c r="L1528" s="244">
        <v>401685.78</v>
      </c>
      <c r="M1528" s="245">
        <v>0.270037316232603</v>
      </c>
      <c r="N1528" s="244">
        <v>108470.15</v>
      </c>
      <c r="O1528" s="218">
        <v>330</v>
      </c>
      <c r="P1528" s="246">
        <f t="shared" si="262"/>
        <v>1216.22963636364</v>
      </c>
      <c r="Q1528" s="246">
        <f t="shared" si="263"/>
        <v>327.697424242424</v>
      </c>
      <c r="R1528" s="210">
        <v>3119</v>
      </c>
      <c r="S1528" s="220">
        <f t="shared" si="264"/>
        <v>330</v>
      </c>
      <c r="T1528" s="113">
        <f t="shared" si="267"/>
        <v>1298.46158985551</v>
      </c>
      <c r="U1528" s="113">
        <f t="shared" si="265"/>
        <v>331.199587011277</v>
      </c>
      <c r="V1528" s="113">
        <f t="shared" si="268"/>
        <v>1217.22963636364</v>
      </c>
      <c r="W1528" s="113">
        <f t="shared" si="266"/>
        <v>328.697424242424</v>
      </c>
      <c r="X1528" s="118">
        <v>2011</v>
      </c>
      <c r="Y1528" s="18" t="s">
        <v>66</v>
      </c>
    </row>
    <row r="1529" ht="15.75" customHeight="1" spans="1:25">
      <c r="A1529" s="234">
        <v>9764</v>
      </c>
      <c r="B1529" s="208" t="s">
        <v>2081</v>
      </c>
      <c r="C1529" s="207" t="s">
        <v>21</v>
      </c>
      <c r="D1529" s="209" t="s">
        <v>488</v>
      </c>
      <c r="E1529" s="210" t="s">
        <v>1362</v>
      </c>
      <c r="F1529" s="235" t="s">
        <v>136</v>
      </c>
      <c r="G1529" s="284">
        <v>38332</v>
      </c>
      <c r="H1529" s="237">
        <v>43559</v>
      </c>
      <c r="I1529" s="214">
        <v>472860.563632386</v>
      </c>
      <c r="J1529" s="215">
        <v>0.257699988918245</v>
      </c>
      <c r="K1529" s="214">
        <v>121856.162007941</v>
      </c>
      <c r="L1529" s="244">
        <v>113047.46</v>
      </c>
      <c r="M1529" s="245">
        <v>0.243498615537227</v>
      </c>
      <c r="N1529" s="244">
        <v>27526.9</v>
      </c>
      <c r="O1529" s="218">
        <v>196</v>
      </c>
      <c r="P1529" s="246">
        <f t="shared" si="262"/>
        <v>575.772755102041</v>
      </c>
      <c r="Q1529" s="246">
        <f t="shared" si="263"/>
        <v>139.443367346939</v>
      </c>
      <c r="R1529" s="210">
        <v>272</v>
      </c>
      <c r="S1529" s="220">
        <f t="shared" si="264"/>
        <v>237</v>
      </c>
      <c r="T1529" s="113">
        <f t="shared" si="267"/>
        <v>1295.50839351339</v>
      </c>
      <c r="U1529" s="113">
        <f t="shared" si="265"/>
        <v>333.852498651893</v>
      </c>
      <c r="V1529" s="113">
        <f t="shared" si="268"/>
        <v>476.993502109705</v>
      </c>
      <c r="W1529" s="113">
        <f t="shared" si="266"/>
        <v>116.147257383966</v>
      </c>
      <c r="X1529" s="118">
        <v>2004</v>
      </c>
      <c r="Y1529" s="18" t="s">
        <v>66</v>
      </c>
    </row>
    <row r="1530" ht="15.75" customHeight="1" spans="1:25">
      <c r="A1530" s="234">
        <v>5773</v>
      </c>
      <c r="B1530" s="208" t="s">
        <v>2082</v>
      </c>
      <c r="C1530" s="207" t="s">
        <v>23</v>
      </c>
      <c r="D1530" s="209" t="s">
        <v>64</v>
      </c>
      <c r="F1530" s="235" t="s">
        <v>178</v>
      </c>
      <c r="G1530" s="236">
        <v>41811</v>
      </c>
      <c r="H1530" s="237">
        <v>41811</v>
      </c>
      <c r="I1530" s="214">
        <v>465438.9</v>
      </c>
      <c r="J1530" s="215">
        <v>0.269105258472674</v>
      </c>
      <c r="K1530" s="214">
        <v>125252.055487737</v>
      </c>
      <c r="L1530" s="244">
        <v>387865.75</v>
      </c>
      <c r="M1530" s="245">
        <v>0.230991161245869</v>
      </c>
      <c r="N1530" s="244">
        <v>89593.56</v>
      </c>
      <c r="O1530" s="218">
        <v>330</v>
      </c>
      <c r="P1530" s="246">
        <f t="shared" si="262"/>
        <v>1174.35075757576</v>
      </c>
      <c r="Q1530" s="246">
        <f t="shared" si="263"/>
        <v>270.495636363636</v>
      </c>
      <c r="R1530" s="210">
        <v>2020</v>
      </c>
      <c r="S1530" s="220">
        <f t="shared" si="264"/>
        <v>330</v>
      </c>
      <c r="T1530" s="113">
        <f t="shared" si="267"/>
        <v>1275.17506849315</v>
      </c>
      <c r="U1530" s="113">
        <f t="shared" si="265"/>
        <v>343.156316404759</v>
      </c>
      <c r="V1530" s="113">
        <f t="shared" si="268"/>
        <v>1175.35075757576</v>
      </c>
      <c r="W1530" s="113">
        <f t="shared" si="266"/>
        <v>271.495636363636</v>
      </c>
      <c r="X1530" s="118">
        <v>2014</v>
      </c>
      <c r="Y1530" s="18" t="s">
        <v>66</v>
      </c>
    </row>
    <row r="1531" ht="15.75" customHeight="1" spans="1:25">
      <c r="A1531" s="234">
        <v>6190</v>
      </c>
      <c r="B1531" s="208" t="s">
        <v>2083</v>
      </c>
      <c r="C1531" s="207" t="s">
        <v>21</v>
      </c>
      <c r="D1531" s="209" t="s">
        <v>64</v>
      </c>
      <c r="F1531" s="235" t="s">
        <v>65</v>
      </c>
      <c r="G1531" s="236">
        <v>42427</v>
      </c>
      <c r="H1531" s="237">
        <v>42427</v>
      </c>
      <c r="I1531" s="214">
        <v>457820.296718465</v>
      </c>
      <c r="J1531" s="215">
        <v>0.265555224313151</v>
      </c>
      <c r="K1531" s="214">
        <v>121576.571590185</v>
      </c>
      <c r="L1531" s="244">
        <v>388024.84</v>
      </c>
      <c r="M1531" s="245">
        <v>0.295380651403658</v>
      </c>
      <c r="N1531" s="244">
        <v>114615.03</v>
      </c>
      <c r="O1531" s="218">
        <v>330</v>
      </c>
      <c r="P1531" s="246">
        <f t="shared" si="262"/>
        <v>1174.83284848485</v>
      </c>
      <c r="Q1531" s="246">
        <f t="shared" si="263"/>
        <v>346.318272727273</v>
      </c>
      <c r="R1531" s="210">
        <v>1404</v>
      </c>
      <c r="S1531" s="220">
        <f t="shared" si="264"/>
        <v>330</v>
      </c>
      <c r="T1531" s="113">
        <f t="shared" si="267"/>
        <v>1254.30218279032</v>
      </c>
      <c r="U1531" s="113">
        <f t="shared" si="265"/>
        <v>333.086497507356</v>
      </c>
      <c r="V1531" s="113">
        <f t="shared" si="268"/>
        <v>1175.83284848485</v>
      </c>
      <c r="W1531" s="113">
        <f t="shared" si="266"/>
        <v>347.318272727273</v>
      </c>
      <c r="X1531" s="118">
        <v>2016</v>
      </c>
      <c r="Y1531" s="18" t="s">
        <v>82</v>
      </c>
    </row>
    <row r="1532" ht="15.75" customHeight="1" spans="1:25">
      <c r="A1532" s="234">
        <v>5184</v>
      </c>
      <c r="B1532" s="208" t="s">
        <v>2084</v>
      </c>
      <c r="C1532" s="207" t="s">
        <v>21</v>
      </c>
      <c r="D1532" s="209" t="s">
        <v>64</v>
      </c>
      <c r="F1532" s="235" t="s">
        <v>123</v>
      </c>
      <c r="G1532" s="236">
        <v>38480</v>
      </c>
      <c r="H1532" s="237">
        <v>38480</v>
      </c>
      <c r="I1532" s="214">
        <v>453446.257205434</v>
      </c>
      <c r="J1532" s="215">
        <v>0.267145740519836</v>
      </c>
      <c r="K1532" s="214">
        <v>121136.236167094</v>
      </c>
      <c r="L1532" s="244">
        <v>384317.63</v>
      </c>
      <c r="M1532" s="245">
        <v>0.25686399034049</v>
      </c>
      <c r="N1532" s="244">
        <v>98717.36</v>
      </c>
      <c r="O1532" s="218">
        <v>330</v>
      </c>
      <c r="P1532" s="246">
        <f t="shared" si="262"/>
        <v>1163.59887878788</v>
      </c>
      <c r="Q1532" s="246">
        <f t="shared" si="263"/>
        <v>298.143515151515</v>
      </c>
      <c r="R1532" s="210">
        <v>5351</v>
      </c>
      <c r="S1532" s="220">
        <f t="shared" si="264"/>
        <v>330</v>
      </c>
      <c r="T1532" s="113">
        <f t="shared" si="267"/>
        <v>1242.3185128916</v>
      </c>
      <c r="U1532" s="113">
        <f t="shared" si="265"/>
        <v>331.880099087929</v>
      </c>
      <c r="V1532" s="113">
        <f t="shared" si="268"/>
        <v>1164.59887878788</v>
      </c>
      <c r="W1532" s="113">
        <f t="shared" si="266"/>
        <v>299.143515151515</v>
      </c>
      <c r="X1532" s="118">
        <v>2005</v>
      </c>
      <c r="Y1532" s="18" t="s">
        <v>66</v>
      </c>
    </row>
    <row r="1533" ht="15.75" customHeight="1" spans="1:25">
      <c r="A1533" s="234">
        <v>5390</v>
      </c>
      <c r="B1533" s="208" t="s">
        <v>2085</v>
      </c>
      <c r="C1533" s="207" t="s">
        <v>21</v>
      </c>
      <c r="D1533" s="209" t="s">
        <v>64</v>
      </c>
      <c r="F1533" s="235" t="s">
        <v>65</v>
      </c>
      <c r="G1533" s="236">
        <v>40733</v>
      </c>
      <c r="H1533" s="237">
        <v>40733</v>
      </c>
      <c r="I1533" s="214">
        <v>453095.103200166</v>
      </c>
      <c r="J1533" s="215">
        <v>0.249231229888504</v>
      </c>
      <c r="K1533" s="214">
        <v>112925.449827036</v>
      </c>
      <c r="L1533" s="244">
        <v>384020.01</v>
      </c>
      <c r="M1533" s="245">
        <v>0.280051448360725</v>
      </c>
      <c r="N1533" s="244">
        <v>107545.36</v>
      </c>
      <c r="O1533" s="218">
        <v>330</v>
      </c>
      <c r="P1533" s="246">
        <f t="shared" si="262"/>
        <v>1162.697</v>
      </c>
      <c r="Q1533" s="246">
        <f t="shared" si="263"/>
        <v>324.89503030303</v>
      </c>
      <c r="R1533" s="210">
        <v>3098</v>
      </c>
      <c r="S1533" s="220">
        <f t="shared" si="264"/>
        <v>330</v>
      </c>
      <c r="T1533" s="113">
        <f t="shared" si="267"/>
        <v>1241.35644712374</v>
      </c>
      <c r="U1533" s="113">
        <f t="shared" si="265"/>
        <v>309.384794046674</v>
      </c>
      <c r="V1533" s="113">
        <f t="shared" si="268"/>
        <v>1163.697</v>
      </c>
      <c r="W1533" s="113">
        <f t="shared" si="266"/>
        <v>325.89503030303</v>
      </c>
      <c r="X1533" s="118">
        <v>2011</v>
      </c>
      <c r="Y1533" s="18" t="s">
        <v>66</v>
      </c>
    </row>
    <row r="1534" ht="15.75" customHeight="1" spans="1:25">
      <c r="A1534" s="234">
        <v>5252</v>
      </c>
      <c r="B1534" s="208" t="s">
        <v>2086</v>
      </c>
      <c r="C1534" s="207" t="s">
        <v>23</v>
      </c>
      <c r="D1534" s="209" t="s">
        <v>64</v>
      </c>
      <c r="F1534" s="235" t="s">
        <v>187</v>
      </c>
      <c r="G1534" s="236">
        <v>38855</v>
      </c>
      <c r="H1534" s="237">
        <v>38855</v>
      </c>
      <c r="I1534" s="214">
        <v>448692.36</v>
      </c>
      <c r="J1534" s="215">
        <v>0.269732699757885</v>
      </c>
      <c r="K1534" s="214">
        <v>121027.001623537</v>
      </c>
      <c r="L1534" s="244">
        <v>373910.3</v>
      </c>
      <c r="M1534" s="245">
        <v>0.207584867279666</v>
      </c>
      <c r="N1534" s="244">
        <v>77618.12</v>
      </c>
      <c r="O1534" s="218">
        <v>330</v>
      </c>
      <c r="P1534" s="246">
        <f t="shared" si="262"/>
        <v>1132.06151515152</v>
      </c>
      <c r="Q1534" s="246">
        <f t="shared" si="263"/>
        <v>234.206424242424</v>
      </c>
      <c r="R1534" s="210">
        <v>4976</v>
      </c>
      <c r="S1534" s="220">
        <f t="shared" si="264"/>
        <v>330</v>
      </c>
      <c r="T1534" s="113">
        <f t="shared" si="267"/>
        <v>1229.2941369863</v>
      </c>
      <c r="U1534" s="113">
        <f t="shared" si="265"/>
        <v>331.580826365855</v>
      </c>
      <c r="V1534" s="113">
        <f t="shared" si="268"/>
        <v>1133.06151515152</v>
      </c>
      <c r="W1534" s="113">
        <f t="shared" si="266"/>
        <v>235.206424242424</v>
      </c>
      <c r="X1534" s="118">
        <v>2006</v>
      </c>
      <c r="Y1534" s="18" t="s">
        <v>66</v>
      </c>
    </row>
    <row r="1535" ht="15.75" customHeight="1" spans="1:25">
      <c r="A1535" s="234">
        <v>8063</v>
      </c>
      <c r="B1535" s="208" t="s">
        <v>2087</v>
      </c>
      <c r="C1535" s="207" t="s">
        <v>21</v>
      </c>
      <c r="D1535" s="209" t="s">
        <v>64</v>
      </c>
      <c r="F1535" s="235" t="s">
        <v>65</v>
      </c>
      <c r="G1535" s="236">
        <v>43309</v>
      </c>
      <c r="H1535" s="237">
        <v>43309</v>
      </c>
      <c r="I1535" s="214">
        <v>448509.839517194</v>
      </c>
      <c r="J1535" s="215">
        <v>0.237360862133817</v>
      </c>
      <c r="K1535" s="214">
        <v>106458.682183301</v>
      </c>
      <c r="L1535" s="244">
        <v>293235.6</v>
      </c>
      <c r="M1535" s="245">
        <v>0.267575117073098</v>
      </c>
      <c r="N1535" s="244">
        <v>78462.55</v>
      </c>
      <c r="O1535" s="218">
        <v>330</v>
      </c>
      <c r="P1535" s="246">
        <f t="shared" si="262"/>
        <v>887.592727272727</v>
      </c>
      <c r="Q1535" s="246">
        <f t="shared" si="263"/>
        <v>236.765303030303</v>
      </c>
      <c r="R1535" s="210">
        <v>522</v>
      </c>
      <c r="S1535" s="220">
        <f t="shared" si="264"/>
        <v>330</v>
      </c>
      <c r="T1535" s="113">
        <f t="shared" si="267"/>
        <v>1228.79408086902</v>
      </c>
      <c r="U1535" s="113">
        <f t="shared" si="265"/>
        <v>291.667622420003</v>
      </c>
      <c r="V1535" s="113">
        <f t="shared" si="268"/>
        <v>888.592727272727</v>
      </c>
      <c r="W1535" s="113">
        <f t="shared" si="266"/>
        <v>237.765303030303</v>
      </c>
      <c r="X1535" s="118">
        <v>2018</v>
      </c>
      <c r="Y1535" s="18" t="s">
        <v>84</v>
      </c>
    </row>
    <row r="1536" ht="15.75" customHeight="1" spans="1:25">
      <c r="A1536" s="234">
        <v>6937</v>
      </c>
      <c r="B1536" s="208" t="s">
        <v>2088</v>
      </c>
      <c r="C1536" s="207" t="s">
        <v>27</v>
      </c>
      <c r="D1536" s="209" t="s">
        <v>64</v>
      </c>
      <c r="F1536" s="235" t="s">
        <v>215</v>
      </c>
      <c r="G1536" s="236">
        <v>41132</v>
      </c>
      <c r="H1536" s="237">
        <v>41132</v>
      </c>
      <c r="I1536" s="214">
        <v>442280.938</v>
      </c>
      <c r="J1536" s="215">
        <v>0.243740545891253</v>
      </c>
      <c r="K1536" s="214">
        <v>107801.797265415</v>
      </c>
      <c r="L1536" s="244">
        <v>384592.12</v>
      </c>
      <c r="M1536" s="245">
        <v>0.202441875304153</v>
      </c>
      <c r="N1536" s="244">
        <v>77857.55</v>
      </c>
      <c r="O1536" s="218">
        <v>330</v>
      </c>
      <c r="P1536" s="246">
        <f t="shared" si="262"/>
        <v>1164.43066666667</v>
      </c>
      <c r="Q1536" s="246">
        <f t="shared" si="263"/>
        <v>234.93196969697</v>
      </c>
      <c r="R1536" s="210">
        <v>2699</v>
      </c>
      <c r="S1536" s="220">
        <f t="shared" si="264"/>
        <v>330</v>
      </c>
      <c r="T1536" s="113">
        <f t="shared" si="267"/>
        <v>1211.72859726027</v>
      </c>
      <c r="U1536" s="113">
        <f t="shared" si="265"/>
        <v>295.34738976826</v>
      </c>
      <c r="V1536" s="113">
        <f t="shared" si="268"/>
        <v>1165.43066666667</v>
      </c>
      <c r="W1536" s="113">
        <f t="shared" si="266"/>
        <v>235.93196969697</v>
      </c>
      <c r="X1536" s="118">
        <v>2012</v>
      </c>
      <c r="Y1536" s="18" t="s">
        <v>66</v>
      </c>
    </row>
    <row r="1537" ht="15.75" customHeight="1" spans="1:25">
      <c r="A1537" s="234">
        <v>5622</v>
      </c>
      <c r="B1537" s="208" t="s">
        <v>2089</v>
      </c>
      <c r="C1537" s="207" t="s">
        <v>21</v>
      </c>
      <c r="D1537" s="209" t="s">
        <v>64</v>
      </c>
      <c r="F1537" s="235" t="s">
        <v>123</v>
      </c>
      <c r="G1537" s="236">
        <v>41274</v>
      </c>
      <c r="H1537" s="237">
        <v>41274</v>
      </c>
      <c r="I1537" s="214">
        <v>438957.974728569</v>
      </c>
      <c r="J1537" s="215">
        <v>0.256987484288354</v>
      </c>
      <c r="K1537" s="214">
        <v>112806.705633806</v>
      </c>
      <c r="L1537" s="244">
        <v>372038.11</v>
      </c>
      <c r="M1537" s="245">
        <v>0.271365479197817</v>
      </c>
      <c r="N1537" s="244">
        <v>100958.3</v>
      </c>
      <c r="O1537" s="218">
        <v>330</v>
      </c>
      <c r="P1537" s="246">
        <f t="shared" si="262"/>
        <v>1126.38821212121</v>
      </c>
      <c r="Q1537" s="246">
        <f t="shared" si="263"/>
        <v>304.934242424242</v>
      </c>
      <c r="R1537" s="210">
        <v>2557</v>
      </c>
      <c r="S1537" s="220">
        <f t="shared" si="264"/>
        <v>330</v>
      </c>
      <c r="T1537" s="113">
        <f t="shared" si="267"/>
        <v>1202.62458829745</v>
      </c>
      <c r="U1537" s="113">
        <f t="shared" si="265"/>
        <v>309.059467489879</v>
      </c>
      <c r="V1537" s="113">
        <f t="shared" si="268"/>
        <v>1127.38821212121</v>
      </c>
      <c r="W1537" s="113">
        <f t="shared" si="266"/>
        <v>305.934242424242</v>
      </c>
      <c r="X1537" s="118">
        <v>2012</v>
      </c>
      <c r="Y1537" s="18" t="s">
        <v>66</v>
      </c>
    </row>
    <row r="1538" ht="15.75" customHeight="1" spans="1:25">
      <c r="A1538" s="234">
        <v>7171</v>
      </c>
      <c r="B1538" s="208" t="s">
        <v>2090</v>
      </c>
      <c r="C1538" s="207" t="s">
        <v>21</v>
      </c>
      <c r="D1538" s="209" t="s">
        <v>64</v>
      </c>
      <c r="F1538" s="235" t="s">
        <v>123</v>
      </c>
      <c r="G1538" s="236">
        <v>42916</v>
      </c>
      <c r="H1538" s="237">
        <v>42916</v>
      </c>
      <c r="I1538" s="214">
        <v>437607.203795419</v>
      </c>
      <c r="J1538" s="215">
        <v>0.2337103704549</v>
      </c>
      <c r="K1538" s="214">
        <v>102273.34171276</v>
      </c>
      <c r="L1538" s="244">
        <v>286107.46</v>
      </c>
      <c r="M1538" s="245">
        <v>0.277385007717031</v>
      </c>
      <c r="N1538" s="244">
        <v>79361.92</v>
      </c>
      <c r="O1538" s="218">
        <v>330</v>
      </c>
      <c r="P1538" s="246">
        <f t="shared" si="262"/>
        <v>865.992303030303</v>
      </c>
      <c r="Q1538" s="246">
        <f t="shared" si="263"/>
        <v>239.490666666667</v>
      </c>
      <c r="R1538" s="210">
        <v>915</v>
      </c>
      <c r="S1538" s="220">
        <f t="shared" si="264"/>
        <v>330</v>
      </c>
      <c r="T1538" s="113">
        <f t="shared" si="267"/>
        <v>1198.92384601485</v>
      </c>
      <c r="U1538" s="113">
        <f t="shared" si="265"/>
        <v>280.200936199342</v>
      </c>
      <c r="V1538" s="113">
        <f t="shared" si="268"/>
        <v>866.992303030303</v>
      </c>
      <c r="W1538" s="113">
        <f t="shared" si="266"/>
        <v>240.490666666667</v>
      </c>
      <c r="X1538" s="118">
        <v>2017</v>
      </c>
      <c r="Y1538" s="18" t="s">
        <v>83</v>
      </c>
    </row>
    <row r="1539" ht="15.75" customHeight="1" spans="1:25">
      <c r="A1539" s="234">
        <v>5306</v>
      </c>
      <c r="B1539" s="208" t="s">
        <v>2091</v>
      </c>
      <c r="C1539" s="207" t="s">
        <v>23</v>
      </c>
      <c r="D1539" s="209" t="s">
        <v>64</v>
      </c>
      <c r="F1539" s="235" t="s">
        <v>178</v>
      </c>
      <c r="G1539" s="236">
        <v>40355</v>
      </c>
      <c r="H1539" s="237">
        <v>40355</v>
      </c>
      <c r="I1539" s="214">
        <v>433915.3855</v>
      </c>
      <c r="J1539" s="215">
        <v>0.251592321871752</v>
      </c>
      <c r="K1539" s="214">
        <v>109169.779333821</v>
      </c>
      <c r="L1539" s="244">
        <v>299251.99</v>
      </c>
      <c r="M1539" s="245">
        <v>0.256619212457033</v>
      </c>
      <c r="N1539" s="244">
        <v>76793.81</v>
      </c>
      <c r="O1539" s="218">
        <v>330</v>
      </c>
      <c r="P1539" s="246">
        <f t="shared" ref="P1539:P1602" si="269">IFERROR(L1539/O1539-1,0)</f>
        <v>905.824212121212</v>
      </c>
      <c r="Q1539" s="246">
        <f t="shared" ref="Q1539:Q1602" si="270">IFERROR(N1539/O1539-1,0)</f>
        <v>231.708515151515</v>
      </c>
      <c r="R1539" s="210">
        <v>3476</v>
      </c>
      <c r="S1539" s="220">
        <f t="shared" ref="S1539:S1602" si="271">MIN(R1539-35,365-35)</f>
        <v>330</v>
      </c>
      <c r="T1539" s="113">
        <f t="shared" si="267"/>
        <v>1188.80927534247</v>
      </c>
      <c r="U1539" s="113">
        <f t="shared" ref="U1539:U1602" si="272">IFERROR(K1539/365,0)</f>
        <v>299.095285846085</v>
      </c>
      <c r="V1539" s="113">
        <f t="shared" si="268"/>
        <v>906.824212121212</v>
      </c>
      <c r="W1539" s="113">
        <f t="shared" ref="W1539:W1602" si="273">N1539/S1539</f>
        <v>232.708515151515</v>
      </c>
      <c r="X1539" s="118">
        <v>2010</v>
      </c>
      <c r="Y1539" s="18" t="s">
        <v>66</v>
      </c>
    </row>
    <row r="1540" ht="15.75" customHeight="1" spans="1:25">
      <c r="A1540" s="234">
        <v>5228</v>
      </c>
      <c r="B1540" s="208" t="s">
        <v>2092</v>
      </c>
      <c r="C1540" s="207" t="s">
        <v>21</v>
      </c>
      <c r="D1540" s="209" t="s">
        <v>64</v>
      </c>
      <c r="F1540" s="235" t="s">
        <v>65</v>
      </c>
      <c r="G1540" s="236">
        <v>40278</v>
      </c>
      <c r="H1540" s="237">
        <v>40278</v>
      </c>
      <c r="I1540" s="214">
        <v>432171.612680056</v>
      </c>
      <c r="J1540" s="215">
        <v>0.254318776165633</v>
      </c>
      <c r="K1540" s="214">
        <v>109909.35563032</v>
      </c>
      <c r="L1540" s="244">
        <v>366286.34</v>
      </c>
      <c r="M1540" s="245">
        <v>0.2684213121352</v>
      </c>
      <c r="N1540" s="244">
        <v>98319.0599999999</v>
      </c>
      <c r="O1540" s="218">
        <v>330</v>
      </c>
      <c r="P1540" s="246">
        <f t="shared" si="269"/>
        <v>1108.95860606061</v>
      </c>
      <c r="Q1540" s="246">
        <f t="shared" si="270"/>
        <v>296.936545454545</v>
      </c>
      <c r="R1540" s="210">
        <v>3553</v>
      </c>
      <c r="S1540" s="220">
        <f t="shared" si="271"/>
        <v>330</v>
      </c>
      <c r="T1540" s="113">
        <f t="shared" ref="T1540:T1603" si="274">IFERROR(I1540/365,0)</f>
        <v>1184.0318155618</v>
      </c>
      <c r="U1540" s="113">
        <f t="shared" si="272"/>
        <v>301.121522274849</v>
      </c>
      <c r="V1540" s="113">
        <f t="shared" ref="V1540:V1603" si="275">L1540/S1540</f>
        <v>1109.95860606061</v>
      </c>
      <c r="W1540" s="113">
        <f t="shared" si="273"/>
        <v>297.936545454545</v>
      </c>
      <c r="X1540" s="118">
        <v>2010</v>
      </c>
      <c r="Y1540" s="18" t="s">
        <v>66</v>
      </c>
    </row>
    <row r="1541" ht="15.75" customHeight="1" spans="1:25">
      <c r="A1541" s="234">
        <v>5496</v>
      </c>
      <c r="B1541" s="208" t="s">
        <v>2093</v>
      </c>
      <c r="C1541" s="207" t="s">
        <v>21</v>
      </c>
      <c r="D1541" s="209" t="s">
        <v>64</v>
      </c>
      <c r="F1541" s="235" t="s">
        <v>65</v>
      </c>
      <c r="G1541" s="236">
        <v>40999</v>
      </c>
      <c r="H1541" s="237">
        <v>40999</v>
      </c>
      <c r="I1541" s="214">
        <v>431541.548335075</v>
      </c>
      <c r="J1541" s="215">
        <v>0.249530094481679</v>
      </c>
      <c r="K1541" s="214">
        <v>107682.603328821</v>
      </c>
      <c r="L1541" s="244">
        <v>365752.33</v>
      </c>
      <c r="M1541" s="245">
        <v>0.302164965018815</v>
      </c>
      <c r="N1541" s="244">
        <v>110517.54</v>
      </c>
      <c r="O1541" s="218">
        <v>330</v>
      </c>
      <c r="P1541" s="246">
        <f t="shared" si="269"/>
        <v>1107.34039393939</v>
      </c>
      <c r="Q1541" s="246">
        <f t="shared" si="270"/>
        <v>333.901636363636</v>
      </c>
      <c r="R1541" s="210">
        <v>2832</v>
      </c>
      <c r="S1541" s="220">
        <f t="shared" si="271"/>
        <v>330</v>
      </c>
      <c r="T1541" s="113">
        <f t="shared" si="274"/>
        <v>1182.30561187692</v>
      </c>
      <c r="U1541" s="113">
        <f t="shared" si="272"/>
        <v>295.020831037866</v>
      </c>
      <c r="V1541" s="113">
        <f t="shared" si="275"/>
        <v>1108.34039393939</v>
      </c>
      <c r="W1541" s="113">
        <f t="shared" si="273"/>
        <v>334.901636363636</v>
      </c>
      <c r="X1541" s="118">
        <v>2012</v>
      </c>
      <c r="Y1541" s="18" t="s">
        <v>66</v>
      </c>
    </row>
    <row r="1542" ht="15.75" customHeight="1" spans="1:25">
      <c r="A1542" s="234">
        <v>5752</v>
      </c>
      <c r="B1542" s="208" t="s">
        <v>2094</v>
      </c>
      <c r="C1542" s="207" t="s">
        <v>25</v>
      </c>
      <c r="D1542" s="209" t="s">
        <v>64</v>
      </c>
      <c r="F1542" s="235" t="s">
        <v>204</v>
      </c>
      <c r="G1542" s="236">
        <v>41755</v>
      </c>
      <c r="H1542" s="237">
        <v>41755</v>
      </c>
      <c r="I1542" s="214">
        <v>430544.453250019</v>
      </c>
      <c r="J1542" s="215">
        <v>0.270021529325461</v>
      </c>
      <c r="K1542" s="214">
        <v>116256.271709165</v>
      </c>
      <c r="L1542" s="244">
        <v>377290.05</v>
      </c>
      <c r="M1542" s="245">
        <v>0.310686804489013</v>
      </c>
      <c r="N1542" s="244">
        <v>117219.04</v>
      </c>
      <c r="O1542" s="218">
        <v>330</v>
      </c>
      <c r="P1542" s="246">
        <f t="shared" si="269"/>
        <v>1142.30318181818</v>
      </c>
      <c r="Q1542" s="246">
        <f t="shared" si="270"/>
        <v>354.209212121212</v>
      </c>
      <c r="R1542" s="210">
        <v>2076</v>
      </c>
      <c r="S1542" s="220">
        <f t="shared" si="271"/>
        <v>330</v>
      </c>
      <c r="T1542" s="113">
        <f t="shared" si="274"/>
        <v>1179.5738445206</v>
      </c>
      <c r="U1542" s="113">
        <f t="shared" si="272"/>
        <v>318.510333449767</v>
      </c>
      <c r="V1542" s="113">
        <f t="shared" si="275"/>
        <v>1143.30318181818</v>
      </c>
      <c r="W1542" s="113">
        <f t="shared" si="273"/>
        <v>355.209212121212</v>
      </c>
      <c r="X1542" s="118">
        <v>2014</v>
      </c>
      <c r="Y1542" s="18" t="s">
        <v>66</v>
      </c>
    </row>
    <row r="1543" ht="15.75" customHeight="1" spans="1:25">
      <c r="A1543" s="234">
        <v>6504</v>
      </c>
      <c r="B1543" s="208" t="s">
        <v>2095</v>
      </c>
      <c r="C1543" s="207" t="s">
        <v>21</v>
      </c>
      <c r="D1543" s="209" t="s">
        <v>64</v>
      </c>
      <c r="F1543" s="235" t="s">
        <v>65</v>
      </c>
      <c r="G1543" s="236">
        <v>42623</v>
      </c>
      <c r="H1543" s="237">
        <v>42623</v>
      </c>
      <c r="I1543" s="214">
        <v>428047.505809104</v>
      </c>
      <c r="J1543" s="215">
        <v>0.260226997502424</v>
      </c>
      <c r="K1543" s="214">
        <v>111389.517225105</v>
      </c>
      <c r="L1543" s="244">
        <v>362790.96</v>
      </c>
      <c r="M1543" s="245">
        <v>0.335816195640597</v>
      </c>
      <c r="N1543" s="244">
        <v>121831.08</v>
      </c>
      <c r="O1543" s="218">
        <v>330</v>
      </c>
      <c r="P1543" s="246">
        <f t="shared" si="269"/>
        <v>1098.36654545455</v>
      </c>
      <c r="Q1543" s="246">
        <f t="shared" si="270"/>
        <v>368.185090909091</v>
      </c>
      <c r="R1543" s="210">
        <v>1208</v>
      </c>
      <c r="S1543" s="220">
        <f t="shared" si="271"/>
        <v>330</v>
      </c>
      <c r="T1543" s="113">
        <f t="shared" si="274"/>
        <v>1172.73289262768</v>
      </c>
      <c r="U1543" s="113">
        <f t="shared" si="272"/>
        <v>305.176759520836</v>
      </c>
      <c r="V1543" s="113">
        <f t="shared" si="275"/>
        <v>1099.36654545455</v>
      </c>
      <c r="W1543" s="113">
        <f t="shared" si="273"/>
        <v>369.185090909091</v>
      </c>
      <c r="X1543" s="118">
        <v>2016</v>
      </c>
      <c r="Y1543" s="18" t="s">
        <v>82</v>
      </c>
    </row>
    <row r="1544" ht="15.75" customHeight="1" spans="1:25">
      <c r="A1544" s="234">
        <v>5017</v>
      </c>
      <c r="B1544" s="208" t="s">
        <v>2096</v>
      </c>
      <c r="C1544" s="207" t="s">
        <v>17</v>
      </c>
      <c r="D1544" s="209" t="s">
        <v>64</v>
      </c>
      <c r="F1544" s="235" t="s">
        <v>65</v>
      </c>
      <c r="G1544" s="236">
        <v>37895</v>
      </c>
      <c r="H1544" s="237">
        <v>37895</v>
      </c>
      <c r="I1544" s="214">
        <v>426397.5</v>
      </c>
      <c r="J1544" s="215">
        <v>0.262576020329878</v>
      </c>
      <c r="K1544" s="214">
        <v>111961.758628609</v>
      </c>
      <c r="L1544" s="244">
        <v>213198.75</v>
      </c>
      <c r="M1544" s="245">
        <v>0.361564596415317</v>
      </c>
      <c r="N1544" s="244">
        <v>77085.12</v>
      </c>
      <c r="O1544" s="218">
        <v>330</v>
      </c>
      <c r="P1544" s="246">
        <f t="shared" si="269"/>
        <v>645.056818181818</v>
      </c>
      <c r="Q1544" s="246">
        <f t="shared" si="270"/>
        <v>232.591272727273</v>
      </c>
      <c r="R1544" s="210">
        <v>5936</v>
      </c>
      <c r="S1544" s="220">
        <f t="shared" si="271"/>
        <v>330</v>
      </c>
      <c r="T1544" s="113">
        <f t="shared" si="274"/>
        <v>1168.21232876712</v>
      </c>
      <c r="U1544" s="113">
        <f t="shared" si="272"/>
        <v>306.74454418797</v>
      </c>
      <c r="V1544" s="113">
        <f t="shared" si="275"/>
        <v>646.056818181818</v>
      </c>
      <c r="W1544" s="113">
        <f t="shared" si="273"/>
        <v>233.591272727273</v>
      </c>
      <c r="X1544" s="118">
        <v>2003</v>
      </c>
      <c r="Y1544" s="18" t="s">
        <v>66</v>
      </c>
    </row>
    <row r="1545" ht="15.75" customHeight="1" spans="1:25">
      <c r="A1545" s="234">
        <v>8767</v>
      </c>
      <c r="B1545" s="208" t="s">
        <v>2097</v>
      </c>
      <c r="C1545" s="207" t="s">
        <v>34</v>
      </c>
      <c r="D1545" s="209" t="s">
        <v>488</v>
      </c>
      <c r="E1545" s="210" t="s">
        <v>30</v>
      </c>
      <c r="F1545" s="235" t="s">
        <v>272</v>
      </c>
      <c r="G1545" s="283">
        <v>40761</v>
      </c>
      <c r="H1545" s="237">
        <v>43715</v>
      </c>
      <c r="I1545" s="214">
        <v>415134.494415584</v>
      </c>
      <c r="J1545" s="215">
        <v>0.262940812561655</v>
      </c>
      <c r="K1545" s="214">
        <v>109155.801284006</v>
      </c>
      <c r="L1545" s="216">
        <v>38076.66</v>
      </c>
      <c r="M1545" s="217">
        <v>0.257319838452217</v>
      </c>
      <c r="N1545" s="216">
        <v>9797.88</v>
      </c>
      <c r="O1545" s="218">
        <v>77</v>
      </c>
      <c r="P1545" s="246">
        <f t="shared" si="269"/>
        <v>493.502077922078</v>
      </c>
      <c r="Q1545" s="246">
        <f t="shared" si="270"/>
        <v>126.245194805195</v>
      </c>
      <c r="R1545" s="210">
        <v>116</v>
      </c>
      <c r="S1545" s="220">
        <f t="shared" si="271"/>
        <v>81</v>
      </c>
      <c r="T1545" s="113">
        <f t="shared" si="274"/>
        <v>1137.35477922078</v>
      </c>
      <c r="U1545" s="113">
        <f t="shared" si="272"/>
        <v>299.056989819194</v>
      </c>
      <c r="V1545" s="113">
        <f t="shared" si="275"/>
        <v>470.082222222222</v>
      </c>
      <c r="W1545" s="113">
        <f t="shared" si="273"/>
        <v>120.961481481481</v>
      </c>
      <c r="X1545" s="118">
        <v>2011</v>
      </c>
      <c r="Y1545" s="18" t="s">
        <v>66</v>
      </c>
    </row>
    <row r="1546" ht="15.75" customHeight="1" spans="1:25">
      <c r="A1546" s="234">
        <v>6529</v>
      </c>
      <c r="B1546" s="208" t="s">
        <v>2098</v>
      </c>
      <c r="C1546" s="207" t="s">
        <v>21</v>
      </c>
      <c r="D1546" s="209" t="s">
        <v>64</v>
      </c>
      <c r="F1546" s="235" t="s">
        <v>123</v>
      </c>
      <c r="G1546" s="236">
        <v>42609</v>
      </c>
      <c r="H1546" s="237">
        <v>42609</v>
      </c>
      <c r="I1546" s="214">
        <v>409872.47203777</v>
      </c>
      <c r="J1546" s="215">
        <v>0.263548455667357</v>
      </c>
      <c r="K1546" s="214">
        <v>108021.257026116</v>
      </c>
      <c r="L1546" s="244">
        <v>347386.74</v>
      </c>
      <c r="M1546" s="245">
        <v>0.28963540750001</v>
      </c>
      <c r="N1546" s="244">
        <v>100615.5</v>
      </c>
      <c r="O1546" s="218">
        <v>330</v>
      </c>
      <c r="P1546" s="246">
        <f t="shared" si="269"/>
        <v>1051.68709090909</v>
      </c>
      <c r="Q1546" s="246">
        <f t="shared" si="270"/>
        <v>303.895454545455</v>
      </c>
      <c r="R1546" s="210">
        <v>1222</v>
      </c>
      <c r="S1546" s="220">
        <f t="shared" si="271"/>
        <v>330</v>
      </c>
      <c r="T1546" s="113">
        <f t="shared" si="274"/>
        <v>1122.93827955553</v>
      </c>
      <c r="U1546" s="113">
        <f t="shared" si="272"/>
        <v>295.948649386619</v>
      </c>
      <c r="V1546" s="113">
        <f t="shared" si="275"/>
        <v>1052.68709090909</v>
      </c>
      <c r="W1546" s="113">
        <f t="shared" si="273"/>
        <v>304.895454545455</v>
      </c>
      <c r="X1546" s="118">
        <v>2016</v>
      </c>
      <c r="Y1546" s="18" t="s">
        <v>82</v>
      </c>
    </row>
    <row r="1547" ht="15.75" customHeight="1" spans="1:25">
      <c r="A1547" s="234">
        <v>5230</v>
      </c>
      <c r="B1547" s="208" t="s">
        <v>2099</v>
      </c>
      <c r="C1547" s="207" t="s">
        <v>21</v>
      </c>
      <c r="D1547" s="209" t="s">
        <v>64</v>
      </c>
      <c r="F1547" s="235" t="s">
        <v>65</v>
      </c>
      <c r="G1547" s="236">
        <v>40320</v>
      </c>
      <c r="H1547" s="237">
        <v>40320</v>
      </c>
      <c r="I1547" s="214">
        <v>404836.494521447</v>
      </c>
      <c r="J1547" s="215">
        <v>0.261789188245304</v>
      </c>
      <c r="K1547" s="214">
        <v>105981.817272844</v>
      </c>
      <c r="L1547" s="244">
        <v>264681.98</v>
      </c>
      <c r="M1547" s="245">
        <v>0.43973726507562</v>
      </c>
      <c r="N1547" s="244">
        <v>116390.53</v>
      </c>
      <c r="O1547" s="218">
        <v>330</v>
      </c>
      <c r="P1547" s="246">
        <f t="shared" si="269"/>
        <v>801.066606060606</v>
      </c>
      <c r="Q1547" s="246">
        <f t="shared" si="270"/>
        <v>351.698575757576</v>
      </c>
      <c r="R1547" s="210">
        <v>3511</v>
      </c>
      <c r="S1547" s="220">
        <f t="shared" si="271"/>
        <v>330</v>
      </c>
      <c r="T1547" s="113">
        <f t="shared" si="274"/>
        <v>1109.14108088068</v>
      </c>
      <c r="U1547" s="113">
        <f t="shared" si="272"/>
        <v>290.361143213271</v>
      </c>
      <c r="V1547" s="113">
        <f t="shared" si="275"/>
        <v>802.066606060606</v>
      </c>
      <c r="W1547" s="113">
        <f t="shared" si="273"/>
        <v>352.698575757576</v>
      </c>
      <c r="X1547" s="118">
        <v>2010</v>
      </c>
      <c r="Y1547" s="18" t="s">
        <v>66</v>
      </c>
    </row>
    <row r="1548" ht="15.75" customHeight="1" spans="1:25">
      <c r="A1548" s="234">
        <v>5351</v>
      </c>
      <c r="B1548" s="208" t="s">
        <v>2100</v>
      </c>
      <c r="C1548" s="207" t="s">
        <v>25</v>
      </c>
      <c r="D1548" s="209" t="s">
        <v>64</v>
      </c>
      <c r="F1548" s="235" t="s">
        <v>215</v>
      </c>
      <c r="G1548" s="236">
        <v>40509</v>
      </c>
      <c r="H1548" s="237">
        <v>40509</v>
      </c>
      <c r="I1548" s="214">
        <v>401989.37129853</v>
      </c>
      <c r="J1548" s="215">
        <v>0.264784754523077</v>
      </c>
      <c r="K1548" s="214">
        <v>106440.657000167</v>
      </c>
      <c r="L1548" s="244">
        <v>352266.97</v>
      </c>
      <c r="M1548" s="245">
        <v>0.316345355910036</v>
      </c>
      <c r="N1548" s="244">
        <v>111438.02</v>
      </c>
      <c r="O1548" s="218">
        <v>330</v>
      </c>
      <c r="P1548" s="246">
        <f t="shared" si="269"/>
        <v>1066.47566666667</v>
      </c>
      <c r="Q1548" s="246">
        <f t="shared" si="270"/>
        <v>336.69096969697</v>
      </c>
      <c r="R1548" s="210">
        <v>3322</v>
      </c>
      <c r="S1548" s="220">
        <f t="shared" si="271"/>
        <v>330</v>
      </c>
      <c r="T1548" s="113">
        <f t="shared" si="274"/>
        <v>1101.34074328364</v>
      </c>
      <c r="U1548" s="113">
        <f t="shared" si="272"/>
        <v>291.618238356622</v>
      </c>
      <c r="V1548" s="113">
        <f t="shared" si="275"/>
        <v>1067.47566666667</v>
      </c>
      <c r="W1548" s="113">
        <f t="shared" si="273"/>
        <v>337.69096969697</v>
      </c>
      <c r="X1548" s="118">
        <v>2010</v>
      </c>
      <c r="Y1548" s="18" t="s">
        <v>66</v>
      </c>
    </row>
    <row r="1549" ht="15.75" customHeight="1" spans="1:25">
      <c r="A1549" s="234">
        <v>5253</v>
      </c>
      <c r="B1549" s="208" t="s">
        <v>2101</v>
      </c>
      <c r="C1549" s="207" t="s">
        <v>23</v>
      </c>
      <c r="D1549" s="209" t="s">
        <v>64</v>
      </c>
      <c r="F1549" s="235" t="s">
        <v>178</v>
      </c>
      <c r="G1549" s="236">
        <v>39187</v>
      </c>
      <c r="H1549" s="237">
        <v>39187</v>
      </c>
      <c r="I1549" s="214">
        <v>401622.885</v>
      </c>
      <c r="J1549" s="215">
        <v>0.228991536116032</v>
      </c>
      <c r="K1549" s="214">
        <v>91968.2413755025</v>
      </c>
      <c r="L1549" s="244">
        <v>276981.3</v>
      </c>
      <c r="M1549" s="245">
        <v>0.232932114911729</v>
      </c>
      <c r="N1549" s="244">
        <v>64517.84</v>
      </c>
      <c r="O1549" s="218">
        <v>330</v>
      </c>
      <c r="P1549" s="246">
        <f t="shared" si="269"/>
        <v>838.337272727273</v>
      </c>
      <c r="Q1549" s="246">
        <f t="shared" si="270"/>
        <v>194.508606060606</v>
      </c>
      <c r="R1549" s="210">
        <v>4644</v>
      </c>
      <c r="S1549" s="220">
        <f t="shared" si="271"/>
        <v>330</v>
      </c>
      <c r="T1549" s="113">
        <f t="shared" si="274"/>
        <v>1100.33667123288</v>
      </c>
      <c r="U1549" s="113">
        <f t="shared" si="272"/>
        <v>251.967784590418</v>
      </c>
      <c r="V1549" s="113">
        <f t="shared" si="275"/>
        <v>839.337272727273</v>
      </c>
      <c r="W1549" s="113">
        <f t="shared" si="273"/>
        <v>195.508606060606</v>
      </c>
      <c r="X1549" s="118">
        <v>2007</v>
      </c>
      <c r="Y1549" s="18" t="s">
        <v>66</v>
      </c>
    </row>
    <row r="1550" ht="15.75" customHeight="1" spans="1:25">
      <c r="A1550" s="234">
        <v>8555</v>
      </c>
      <c r="B1550" s="208" t="s">
        <v>2102</v>
      </c>
      <c r="C1550" s="207" t="s">
        <v>21</v>
      </c>
      <c r="D1550" s="209" t="s">
        <v>64</v>
      </c>
      <c r="F1550" s="235" t="s">
        <v>65</v>
      </c>
      <c r="G1550" s="236">
        <v>43428</v>
      </c>
      <c r="H1550" s="237">
        <v>43428</v>
      </c>
      <c r="I1550" s="214">
        <v>398569.011489752</v>
      </c>
      <c r="J1550" s="215">
        <v>0.260335126429124</v>
      </c>
      <c r="K1550" s="214">
        <v>103761.513996915</v>
      </c>
      <c r="L1550" s="244">
        <v>245591.78</v>
      </c>
      <c r="M1550" s="245">
        <v>0.293303016900647</v>
      </c>
      <c r="N1550" s="244">
        <v>72032.8100000001</v>
      </c>
      <c r="O1550" s="218">
        <v>330</v>
      </c>
      <c r="P1550" s="246">
        <f t="shared" si="269"/>
        <v>743.217515151515</v>
      </c>
      <c r="Q1550" s="246">
        <f t="shared" si="270"/>
        <v>217.281242424243</v>
      </c>
      <c r="R1550" s="210">
        <v>403</v>
      </c>
      <c r="S1550" s="220">
        <f t="shared" si="271"/>
        <v>330</v>
      </c>
      <c r="T1550" s="113">
        <f t="shared" si="274"/>
        <v>1091.96989449247</v>
      </c>
      <c r="U1550" s="113">
        <f t="shared" si="272"/>
        <v>284.278120539493</v>
      </c>
      <c r="V1550" s="113">
        <f t="shared" si="275"/>
        <v>744.217515151515</v>
      </c>
      <c r="W1550" s="113">
        <f t="shared" si="273"/>
        <v>218.281242424243</v>
      </c>
      <c r="X1550" s="118">
        <v>2018</v>
      </c>
      <c r="Y1550" s="18" t="s">
        <v>84</v>
      </c>
    </row>
    <row r="1551" ht="15.75" customHeight="1" spans="1:25">
      <c r="A1551" s="234">
        <v>5223</v>
      </c>
      <c r="B1551" s="208" t="s">
        <v>2103</v>
      </c>
      <c r="C1551" s="207" t="s">
        <v>21</v>
      </c>
      <c r="D1551" s="209" t="s">
        <v>64</v>
      </c>
      <c r="F1551" s="235" t="s">
        <v>123</v>
      </c>
      <c r="G1551" s="236">
        <v>40173</v>
      </c>
      <c r="H1551" s="237">
        <v>40173</v>
      </c>
      <c r="I1551" s="214">
        <v>397100.091655525</v>
      </c>
      <c r="J1551" s="215">
        <v>0.262145490983711</v>
      </c>
      <c r="K1551" s="214">
        <v>104097.998496714</v>
      </c>
      <c r="L1551" s="244">
        <v>336561.53</v>
      </c>
      <c r="M1551" s="245">
        <v>0.250813127691688</v>
      </c>
      <c r="N1551" s="244">
        <v>84414.05</v>
      </c>
      <c r="O1551" s="218">
        <v>330</v>
      </c>
      <c r="P1551" s="246">
        <f t="shared" si="269"/>
        <v>1018.88342424242</v>
      </c>
      <c r="Q1551" s="246">
        <f t="shared" si="270"/>
        <v>254.800151515152</v>
      </c>
      <c r="R1551" s="210">
        <v>3658</v>
      </c>
      <c r="S1551" s="220">
        <f t="shared" si="271"/>
        <v>330</v>
      </c>
      <c r="T1551" s="113">
        <f t="shared" si="274"/>
        <v>1087.94545659048</v>
      </c>
      <c r="U1551" s="113">
        <f t="shared" si="272"/>
        <v>285.199995881408</v>
      </c>
      <c r="V1551" s="113">
        <f t="shared" si="275"/>
        <v>1019.88342424242</v>
      </c>
      <c r="W1551" s="113">
        <f t="shared" si="273"/>
        <v>255.800151515152</v>
      </c>
      <c r="X1551" s="118">
        <v>2009</v>
      </c>
      <c r="Y1551" s="18" t="s">
        <v>66</v>
      </c>
    </row>
    <row r="1552" ht="15.75" customHeight="1" spans="1:25">
      <c r="A1552" s="234">
        <v>6887</v>
      </c>
      <c r="B1552" s="208" t="s">
        <v>2104</v>
      </c>
      <c r="C1552" s="207" t="s">
        <v>23</v>
      </c>
      <c r="D1552" s="209" t="s">
        <v>64</v>
      </c>
      <c r="F1552" s="235" t="s">
        <v>65</v>
      </c>
      <c r="G1552" s="236">
        <v>42903</v>
      </c>
      <c r="H1552" s="237">
        <v>42903</v>
      </c>
      <c r="I1552" s="214">
        <v>386284.0745</v>
      </c>
      <c r="J1552" s="215">
        <v>0.274250184631931</v>
      </c>
      <c r="K1552" s="214">
        <v>105938.478752</v>
      </c>
      <c r="L1552" s="244">
        <v>266402.81</v>
      </c>
      <c r="M1552" s="245">
        <v>0.256463323341071</v>
      </c>
      <c r="N1552" s="244">
        <v>68322.55</v>
      </c>
      <c r="O1552" s="218">
        <v>330</v>
      </c>
      <c r="P1552" s="246">
        <f t="shared" si="269"/>
        <v>806.281242424242</v>
      </c>
      <c r="Q1552" s="246">
        <f t="shared" si="270"/>
        <v>206.03803030303</v>
      </c>
      <c r="R1552" s="210">
        <v>928</v>
      </c>
      <c r="S1552" s="220">
        <f t="shared" si="271"/>
        <v>330</v>
      </c>
      <c r="T1552" s="113">
        <f t="shared" si="274"/>
        <v>1058.31253287671</v>
      </c>
      <c r="U1552" s="113">
        <f t="shared" si="272"/>
        <v>290.242407539726</v>
      </c>
      <c r="V1552" s="113">
        <f t="shared" si="275"/>
        <v>807.281242424242</v>
      </c>
      <c r="W1552" s="113">
        <f t="shared" si="273"/>
        <v>207.03803030303</v>
      </c>
      <c r="X1552" s="118">
        <v>2017</v>
      </c>
      <c r="Y1552" s="18" t="s">
        <v>83</v>
      </c>
    </row>
    <row r="1553" ht="15.75" customHeight="1" spans="1:25">
      <c r="A1553" s="234">
        <v>9762</v>
      </c>
      <c r="B1553" s="208" t="s">
        <v>2105</v>
      </c>
      <c r="C1553" s="207" t="s">
        <v>21</v>
      </c>
      <c r="D1553" s="209" t="s">
        <v>488</v>
      </c>
      <c r="E1553" s="210" t="s">
        <v>1362</v>
      </c>
      <c r="F1553" s="235" t="s">
        <v>133</v>
      </c>
      <c r="G1553" s="284">
        <v>42816</v>
      </c>
      <c r="H1553" s="237">
        <v>43606</v>
      </c>
      <c r="I1553" s="214">
        <v>383422.027457176</v>
      </c>
      <c r="J1553" s="215">
        <v>0.259936433014825</v>
      </c>
      <c r="K1553" s="214">
        <v>99665.3541565306</v>
      </c>
      <c r="L1553" s="244">
        <v>44897.27</v>
      </c>
      <c r="M1553" s="245">
        <v>0.251481882974176</v>
      </c>
      <c r="N1553" s="244">
        <v>11290.85</v>
      </c>
      <c r="O1553" s="218">
        <v>96</v>
      </c>
      <c r="P1553" s="246">
        <f t="shared" si="269"/>
        <v>466.679895833333</v>
      </c>
      <c r="Q1553" s="246">
        <f t="shared" si="270"/>
        <v>116.613020833333</v>
      </c>
      <c r="R1553" s="210">
        <v>225</v>
      </c>
      <c r="S1553" s="220">
        <f t="shared" si="271"/>
        <v>190</v>
      </c>
      <c r="T1553" s="113">
        <f t="shared" si="274"/>
        <v>1050.47130810185</v>
      </c>
      <c r="U1553" s="113">
        <f t="shared" si="272"/>
        <v>273.055764812413</v>
      </c>
      <c r="V1553" s="113">
        <f t="shared" si="275"/>
        <v>236.301421052632</v>
      </c>
      <c r="W1553" s="113">
        <f t="shared" si="273"/>
        <v>59.4255263157895</v>
      </c>
      <c r="X1553" s="118">
        <v>2017</v>
      </c>
      <c r="Y1553" s="18" t="s">
        <v>83</v>
      </c>
    </row>
    <row r="1554" ht="15.75" customHeight="1" spans="1:25">
      <c r="A1554" s="234">
        <v>9991</v>
      </c>
      <c r="B1554" s="208" t="s">
        <v>2106</v>
      </c>
      <c r="C1554" s="207" t="s">
        <v>21</v>
      </c>
      <c r="D1554" s="209" t="s">
        <v>64</v>
      </c>
      <c r="F1554" s="235" t="s">
        <v>65</v>
      </c>
      <c r="G1554" s="236">
        <v>43617</v>
      </c>
      <c r="H1554" s="237">
        <v>43617</v>
      </c>
      <c r="I1554" s="214">
        <v>383086.939205502</v>
      </c>
      <c r="J1554" s="215">
        <v>0.229054216014568</v>
      </c>
      <c r="K1554" s="214">
        <v>87747.6785251367</v>
      </c>
      <c r="L1554" s="244">
        <v>51867.1</v>
      </c>
      <c r="M1554" s="245">
        <v>0.24593065739168</v>
      </c>
      <c r="N1554" s="244">
        <v>12755.71</v>
      </c>
      <c r="O1554" s="218">
        <v>111</v>
      </c>
      <c r="P1554" s="246">
        <f t="shared" si="269"/>
        <v>466.271171171171</v>
      </c>
      <c r="Q1554" s="246">
        <f t="shared" si="270"/>
        <v>113.916306306306</v>
      </c>
      <c r="R1554" s="210">
        <v>214</v>
      </c>
      <c r="S1554" s="220">
        <f t="shared" si="271"/>
        <v>179</v>
      </c>
      <c r="T1554" s="113">
        <f t="shared" si="274"/>
        <v>1049.55325809727</v>
      </c>
      <c r="U1554" s="113">
        <f t="shared" si="272"/>
        <v>240.404598699005</v>
      </c>
      <c r="V1554" s="113">
        <f t="shared" si="275"/>
        <v>289.760335195531</v>
      </c>
      <c r="W1554" s="113">
        <f t="shared" si="273"/>
        <v>71.2609497206704</v>
      </c>
      <c r="X1554" s="118">
        <v>2019</v>
      </c>
      <c r="Y1554" s="18" t="s">
        <v>85</v>
      </c>
    </row>
    <row r="1555" ht="15.75" customHeight="1" spans="1:25">
      <c r="A1555" s="234">
        <v>5227</v>
      </c>
      <c r="B1555" s="208" t="s">
        <v>2107</v>
      </c>
      <c r="C1555" s="207" t="s">
        <v>21</v>
      </c>
      <c r="D1555" s="209" t="s">
        <v>64</v>
      </c>
      <c r="F1555" s="235" t="s">
        <v>145</v>
      </c>
      <c r="G1555" s="236">
        <v>40264</v>
      </c>
      <c r="H1555" s="237">
        <v>40264</v>
      </c>
      <c r="I1555" s="214">
        <v>378142.494865799</v>
      </c>
      <c r="J1555" s="215">
        <v>0.243798979451409</v>
      </c>
      <c r="K1555" s="214">
        <v>92190.7543354915</v>
      </c>
      <c r="L1555" s="244">
        <v>320494.05</v>
      </c>
      <c r="M1555" s="245">
        <v>0.270967495340397</v>
      </c>
      <c r="N1555" s="244">
        <v>86843.47</v>
      </c>
      <c r="O1555" s="218">
        <v>330</v>
      </c>
      <c r="P1555" s="246">
        <f t="shared" si="269"/>
        <v>970.194090909091</v>
      </c>
      <c r="Q1555" s="246">
        <f t="shared" si="270"/>
        <v>262.16203030303</v>
      </c>
      <c r="R1555" s="210">
        <v>3567</v>
      </c>
      <c r="S1555" s="220">
        <f t="shared" si="271"/>
        <v>330</v>
      </c>
      <c r="T1555" s="113">
        <f t="shared" si="274"/>
        <v>1036.00683524876</v>
      </c>
      <c r="U1555" s="113">
        <f t="shared" si="272"/>
        <v>252.577409138333</v>
      </c>
      <c r="V1555" s="113">
        <f t="shared" si="275"/>
        <v>971.194090909091</v>
      </c>
      <c r="W1555" s="113">
        <f t="shared" si="273"/>
        <v>263.16203030303</v>
      </c>
      <c r="X1555" s="118">
        <v>2010</v>
      </c>
      <c r="Y1555" s="18" t="s">
        <v>66</v>
      </c>
    </row>
    <row r="1556" ht="15.75" customHeight="1" spans="1:25">
      <c r="A1556" s="234">
        <v>5412</v>
      </c>
      <c r="B1556" s="208" t="s">
        <v>2108</v>
      </c>
      <c r="C1556" s="207" t="s">
        <v>21</v>
      </c>
      <c r="D1556" s="209" t="s">
        <v>64</v>
      </c>
      <c r="F1556" s="235" t="s">
        <v>123</v>
      </c>
      <c r="G1556" s="236">
        <v>40831</v>
      </c>
      <c r="H1556" s="237">
        <v>40831</v>
      </c>
      <c r="I1556" s="214">
        <v>374658.658247178</v>
      </c>
      <c r="J1556" s="215">
        <v>0.265900670245602</v>
      </c>
      <c r="K1556" s="214">
        <v>99621.9883412426</v>
      </c>
      <c r="L1556" s="244">
        <v>317541.33</v>
      </c>
      <c r="M1556" s="245">
        <v>0.279352706622473</v>
      </c>
      <c r="N1556" s="244">
        <v>88706.03</v>
      </c>
      <c r="O1556" s="218">
        <v>330</v>
      </c>
      <c r="P1556" s="246">
        <f t="shared" si="269"/>
        <v>961.246454545455</v>
      </c>
      <c r="Q1556" s="246">
        <f t="shared" si="270"/>
        <v>267.806151515151</v>
      </c>
      <c r="R1556" s="210">
        <v>3000</v>
      </c>
      <c r="S1556" s="220">
        <f t="shared" si="271"/>
        <v>330</v>
      </c>
      <c r="T1556" s="113">
        <f t="shared" si="274"/>
        <v>1026.46207738953</v>
      </c>
      <c r="U1556" s="113">
        <f t="shared" si="272"/>
        <v>272.936954359569</v>
      </c>
      <c r="V1556" s="113">
        <f t="shared" si="275"/>
        <v>962.246454545455</v>
      </c>
      <c r="W1556" s="113">
        <f t="shared" si="273"/>
        <v>268.806151515151</v>
      </c>
      <c r="X1556" s="118">
        <v>2011</v>
      </c>
      <c r="Y1556" s="18" t="s">
        <v>66</v>
      </c>
    </row>
    <row r="1557" ht="15.75" customHeight="1" spans="1:25">
      <c r="A1557" s="234">
        <v>5205</v>
      </c>
      <c r="B1557" s="208" t="s">
        <v>2109</v>
      </c>
      <c r="C1557" s="207" t="s">
        <v>21</v>
      </c>
      <c r="D1557" s="209" t="s">
        <v>64</v>
      </c>
      <c r="F1557" s="235" t="s">
        <v>65</v>
      </c>
      <c r="G1557" s="236">
        <v>39809</v>
      </c>
      <c r="H1557" s="237">
        <v>39809</v>
      </c>
      <c r="I1557" s="214">
        <v>374067.18757034</v>
      </c>
      <c r="J1557" s="215">
        <v>0.25679863309979</v>
      </c>
      <c r="K1557" s="214">
        <v>96059.942455546</v>
      </c>
      <c r="L1557" s="244">
        <v>317040.03</v>
      </c>
      <c r="M1557" s="245">
        <v>0.304253156927849</v>
      </c>
      <c r="N1557" s="244">
        <v>96460.43</v>
      </c>
      <c r="O1557" s="218">
        <v>330</v>
      </c>
      <c r="P1557" s="246">
        <f t="shared" si="269"/>
        <v>959.727363636364</v>
      </c>
      <c r="Q1557" s="246">
        <f t="shared" si="270"/>
        <v>291.304333333333</v>
      </c>
      <c r="R1557" s="210">
        <v>4022</v>
      </c>
      <c r="S1557" s="220">
        <f t="shared" si="271"/>
        <v>330</v>
      </c>
      <c r="T1557" s="113">
        <f t="shared" si="274"/>
        <v>1024.84160978175</v>
      </c>
      <c r="U1557" s="113">
        <f t="shared" si="272"/>
        <v>263.177924535742</v>
      </c>
      <c r="V1557" s="113">
        <f t="shared" si="275"/>
        <v>960.727363636364</v>
      </c>
      <c r="W1557" s="113">
        <f t="shared" si="273"/>
        <v>292.304333333333</v>
      </c>
      <c r="X1557" s="118">
        <v>2008</v>
      </c>
      <c r="Y1557" s="18" t="s">
        <v>66</v>
      </c>
    </row>
    <row r="1558" ht="15.75" customHeight="1" spans="1:25">
      <c r="A1558" s="234">
        <v>5087</v>
      </c>
      <c r="B1558" s="208" t="s">
        <v>2110</v>
      </c>
      <c r="C1558" s="207" t="s">
        <v>19</v>
      </c>
      <c r="D1558" s="209" t="s">
        <v>64</v>
      </c>
      <c r="F1558" s="235" t="s">
        <v>65</v>
      </c>
      <c r="G1558" s="236">
        <v>39809</v>
      </c>
      <c r="H1558" s="237">
        <v>39809</v>
      </c>
      <c r="I1558" s="214">
        <v>368142.209</v>
      </c>
      <c r="J1558" s="215">
        <v>0.24951116270762</v>
      </c>
      <c r="K1558" s="214">
        <v>91855.5906093416</v>
      </c>
      <c r="L1558" s="244">
        <v>320123.66</v>
      </c>
      <c r="M1558" s="245">
        <v>0.224047763292473</v>
      </c>
      <c r="N1558" s="244">
        <v>71722.99</v>
      </c>
      <c r="O1558" s="218">
        <v>330</v>
      </c>
      <c r="P1558" s="246">
        <f t="shared" si="269"/>
        <v>969.071696969697</v>
      </c>
      <c r="Q1558" s="246">
        <f t="shared" si="270"/>
        <v>216.342393939394</v>
      </c>
      <c r="R1558" s="210">
        <v>4022</v>
      </c>
      <c r="S1558" s="220">
        <f t="shared" si="271"/>
        <v>330</v>
      </c>
      <c r="T1558" s="113">
        <f t="shared" si="274"/>
        <v>1008.60879178082</v>
      </c>
      <c r="U1558" s="113">
        <f t="shared" si="272"/>
        <v>251.659152354361</v>
      </c>
      <c r="V1558" s="113">
        <f t="shared" si="275"/>
        <v>970.071696969697</v>
      </c>
      <c r="W1558" s="113">
        <f t="shared" si="273"/>
        <v>217.342393939394</v>
      </c>
      <c r="X1558" s="118">
        <v>2008</v>
      </c>
      <c r="Y1558" s="18" t="s">
        <v>66</v>
      </c>
    </row>
    <row r="1559" ht="15.75" customHeight="1" spans="1:25">
      <c r="A1559" s="234">
        <v>8425</v>
      </c>
      <c r="B1559" s="208" t="s">
        <v>2111</v>
      </c>
      <c r="C1559" s="207" t="s">
        <v>21</v>
      </c>
      <c r="D1559" s="209" t="s">
        <v>488</v>
      </c>
      <c r="E1559" s="210" t="s">
        <v>815</v>
      </c>
      <c r="F1559" s="235" t="s">
        <v>139</v>
      </c>
      <c r="G1559" s="284">
        <v>39828</v>
      </c>
      <c r="H1559" s="237">
        <v>43354</v>
      </c>
      <c r="I1559" s="214">
        <v>367796.251342911</v>
      </c>
      <c r="J1559" s="215">
        <v>0.254277021698124</v>
      </c>
      <c r="K1559" s="214">
        <v>93522.13538321</v>
      </c>
      <c r="L1559" s="244">
        <v>240465.08</v>
      </c>
      <c r="M1559" s="245">
        <v>0.277713213078589</v>
      </c>
      <c r="N1559" s="244">
        <v>66780.33</v>
      </c>
      <c r="O1559" s="218">
        <v>330</v>
      </c>
      <c r="P1559" s="246">
        <f t="shared" si="269"/>
        <v>727.682060606061</v>
      </c>
      <c r="Q1559" s="246">
        <f t="shared" si="270"/>
        <v>201.364636363636</v>
      </c>
      <c r="R1559" s="210">
        <v>477</v>
      </c>
      <c r="S1559" s="220">
        <f t="shared" si="271"/>
        <v>330</v>
      </c>
      <c r="T1559" s="113">
        <f t="shared" si="274"/>
        <v>1007.66096258332</v>
      </c>
      <c r="U1559" s="113">
        <f t="shared" si="272"/>
        <v>256.225028447151</v>
      </c>
      <c r="V1559" s="113">
        <f t="shared" si="275"/>
        <v>728.682060606061</v>
      </c>
      <c r="W1559" s="113">
        <f t="shared" si="273"/>
        <v>202.364636363636</v>
      </c>
      <c r="X1559" s="118">
        <v>2009</v>
      </c>
      <c r="Y1559" s="18" t="s">
        <v>66</v>
      </c>
    </row>
    <row r="1560" ht="15.75" customHeight="1" spans="1:25">
      <c r="A1560" s="234">
        <v>7100</v>
      </c>
      <c r="B1560" s="208" t="s">
        <v>2112</v>
      </c>
      <c r="C1560" s="207" t="s">
        <v>29</v>
      </c>
      <c r="D1560" s="209" t="s">
        <v>64</v>
      </c>
      <c r="E1560" s="210" t="s">
        <v>2113</v>
      </c>
      <c r="F1560" s="235" t="s">
        <v>65</v>
      </c>
      <c r="G1560" s="283">
        <v>42232</v>
      </c>
      <c r="H1560" s="237">
        <v>42232</v>
      </c>
      <c r="I1560" s="214">
        <v>364583.536</v>
      </c>
      <c r="J1560" s="215">
        <v>0.278160791101552</v>
      </c>
      <c r="K1560" s="214">
        <v>101412.844796361</v>
      </c>
      <c r="L1560" s="244">
        <v>227864.71</v>
      </c>
      <c r="M1560" s="245">
        <v>0.32767351293669</v>
      </c>
      <c r="N1560" s="244">
        <v>74665.23</v>
      </c>
      <c r="O1560" s="218">
        <v>330</v>
      </c>
      <c r="P1560" s="246">
        <f t="shared" si="269"/>
        <v>689.499121212121</v>
      </c>
      <c r="Q1560" s="246">
        <f t="shared" si="270"/>
        <v>225.258272727273</v>
      </c>
      <c r="R1560" s="210">
        <v>1599</v>
      </c>
      <c r="S1560" s="220">
        <f t="shared" si="271"/>
        <v>330</v>
      </c>
      <c r="T1560" s="113">
        <f t="shared" si="274"/>
        <v>998.859002739726</v>
      </c>
      <c r="U1560" s="113">
        <f t="shared" si="272"/>
        <v>277.843410400989</v>
      </c>
      <c r="V1560" s="113">
        <f t="shared" si="275"/>
        <v>690.499121212121</v>
      </c>
      <c r="W1560" s="113">
        <f t="shared" si="273"/>
        <v>226.258272727273</v>
      </c>
      <c r="X1560" s="118">
        <v>2015</v>
      </c>
      <c r="Y1560" s="18" t="s">
        <v>66</v>
      </c>
    </row>
    <row r="1561" ht="15.75" customHeight="1" spans="1:25">
      <c r="A1561" s="234">
        <v>7432</v>
      </c>
      <c r="B1561" s="208" t="s">
        <v>2114</v>
      </c>
      <c r="C1561" s="207" t="s">
        <v>19</v>
      </c>
      <c r="D1561" s="209" t="s">
        <v>64</v>
      </c>
      <c r="F1561" s="235" t="s">
        <v>65</v>
      </c>
      <c r="G1561" s="236">
        <v>43069</v>
      </c>
      <c r="H1561" s="237">
        <v>43069</v>
      </c>
      <c r="I1561" s="214">
        <v>359569.674</v>
      </c>
      <c r="J1561" s="215">
        <v>0.227977378244779</v>
      </c>
      <c r="K1561" s="214">
        <v>81973.7515748499</v>
      </c>
      <c r="L1561" s="244">
        <v>199760.93</v>
      </c>
      <c r="M1561" s="245">
        <v>0.235778938353961</v>
      </c>
      <c r="N1561" s="244">
        <v>47099.42</v>
      </c>
      <c r="O1561" s="218">
        <v>330</v>
      </c>
      <c r="P1561" s="246">
        <f t="shared" si="269"/>
        <v>604.336151515152</v>
      </c>
      <c r="Q1561" s="246">
        <f t="shared" si="270"/>
        <v>141.725515151515</v>
      </c>
      <c r="R1561" s="210">
        <v>762</v>
      </c>
      <c r="S1561" s="220">
        <f t="shared" si="271"/>
        <v>330</v>
      </c>
      <c r="T1561" s="113">
        <f t="shared" si="274"/>
        <v>985.122394520548</v>
      </c>
      <c r="U1561" s="113">
        <f t="shared" si="272"/>
        <v>224.585620753013</v>
      </c>
      <c r="V1561" s="113">
        <f t="shared" si="275"/>
        <v>605.336151515152</v>
      </c>
      <c r="W1561" s="113">
        <f t="shared" si="273"/>
        <v>142.725515151515</v>
      </c>
      <c r="X1561" s="118">
        <v>2017</v>
      </c>
      <c r="Y1561" s="18" t="s">
        <v>83</v>
      </c>
    </row>
    <row r="1562" ht="15.75" customHeight="1" spans="1:25">
      <c r="A1562" s="234">
        <v>8439</v>
      </c>
      <c r="B1562" s="208" t="s">
        <v>2115</v>
      </c>
      <c r="C1562" s="207" t="s">
        <v>21</v>
      </c>
      <c r="D1562" s="209" t="s">
        <v>488</v>
      </c>
      <c r="E1562" s="210" t="s">
        <v>815</v>
      </c>
      <c r="F1562" s="235" t="s">
        <v>142</v>
      </c>
      <c r="G1562" s="284">
        <v>30051</v>
      </c>
      <c r="H1562" s="237">
        <v>43354</v>
      </c>
      <c r="I1562" s="214">
        <v>358668.348760593</v>
      </c>
      <c r="J1562" s="215">
        <v>0.231107955697165</v>
      </c>
      <c r="K1562" s="214">
        <v>82891.1088553384</v>
      </c>
      <c r="L1562" s="244">
        <v>234497.26</v>
      </c>
      <c r="M1562" s="245">
        <v>0.261585743048767</v>
      </c>
      <c r="N1562" s="244">
        <v>61341.14</v>
      </c>
      <c r="O1562" s="218">
        <v>330</v>
      </c>
      <c r="P1562" s="246">
        <f t="shared" si="269"/>
        <v>709.597757575758</v>
      </c>
      <c r="Q1562" s="246">
        <f t="shared" si="270"/>
        <v>184.882242424242</v>
      </c>
      <c r="R1562" s="210">
        <v>477</v>
      </c>
      <c r="S1562" s="220">
        <f t="shared" si="271"/>
        <v>330</v>
      </c>
      <c r="T1562" s="113">
        <f t="shared" si="274"/>
        <v>982.653010302995</v>
      </c>
      <c r="U1562" s="113">
        <f t="shared" si="272"/>
        <v>227.09892837079</v>
      </c>
      <c r="V1562" s="113">
        <f t="shared" si="275"/>
        <v>710.597757575758</v>
      </c>
      <c r="W1562" s="113">
        <f t="shared" si="273"/>
        <v>185.882242424242</v>
      </c>
      <c r="X1562" s="118">
        <v>1982</v>
      </c>
      <c r="Y1562" s="18" t="s">
        <v>66</v>
      </c>
    </row>
    <row r="1563" ht="15.75" customHeight="1" spans="1:25">
      <c r="A1563" s="234">
        <v>9303</v>
      </c>
      <c r="B1563" s="208" t="s">
        <v>2116</v>
      </c>
      <c r="C1563" s="207" t="s">
        <v>21</v>
      </c>
      <c r="D1563" s="209" t="s">
        <v>64</v>
      </c>
      <c r="F1563" s="235" t="s">
        <v>65</v>
      </c>
      <c r="G1563" s="236">
        <v>43484</v>
      </c>
      <c r="H1563" s="237">
        <v>43484</v>
      </c>
      <c r="I1563" s="214">
        <v>358295.236998367</v>
      </c>
      <c r="J1563" s="215">
        <v>0.231565298466794</v>
      </c>
      <c r="K1563" s="214">
        <v>82968.7434947575</v>
      </c>
      <c r="L1563" s="244">
        <v>88280.35</v>
      </c>
      <c r="M1563" s="245">
        <v>0.2310951417841</v>
      </c>
      <c r="N1563" s="244">
        <v>20401.16</v>
      </c>
      <c r="O1563" s="218">
        <v>202</v>
      </c>
      <c r="P1563" s="246">
        <f t="shared" si="269"/>
        <v>436.031435643564</v>
      </c>
      <c r="Q1563" s="246">
        <f t="shared" si="270"/>
        <v>99.9958415841584</v>
      </c>
      <c r="R1563" s="210">
        <v>347</v>
      </c>
      <c r="S1563" s="220">
        <f t="shared" si="271"/>
        <v>312</v>
      </c>
      <c r="T1563" s="113">
        <f t="shared" si="274"/>
        <v>981.630786296896</v>
      </c>
      <c r="U1563" s="113">
        <f t="shared" si="272"/>
        <v>227.311626013034</v>
      </c>
      <c r="V1563" s="113">
        <f t="shared" si="275"/>
        <v>282.94983974359</v>
      </c>
      <c r="W1563" s="113">
        <f t="shared" si="273"/>
        <v>65.3883333333333</v>
      </c>
      <c r="X1563" s="118">
        <v>2019</v>
      </c>
      <c r="Y1563" s="18" t="s">
        <v>85</v>
      </c>
    </row>
    <row r="1564" ht="15.75" customHeight="1" spans="1:25">
      <c r="A1564" s="234">
        <v>6790</v>
      </c>
      <c r="B1564" s="208" t="s">
        <v>2117</v>
      </c>
      <c r="C1564" s="207" t="s">
        <v>21</v>
      </c>
      <c r="D1564" s="209" t="s">
        <v>64</v>
      </c>
      <c r="F1564" s="235" t="s">
        <v>123</v>
      </c>
      <c r="G1564" s="236">
        <v>42840</v>
      </c>
      <c r="H1564" s="237">
        <v>42840</v>
      </c>
      <c r="I1564" s="214">
        <v>355897.958777521</v>
      </c>
      <c r="J1564" s="215">
        <v>0.249710830492306</v>
      </c>
      <c r="K1564" s="214">
        <v>88871.5748568514</v>
      </c>
      <c r="L1564" s="244">
        <v>301640.73</v>
      </c>
      <c r="M1564" s="245">
        <v>0.325397634464019</v>
      </c>
      <c r="N1564" s="244">
        <v>98153.18</v>
      </c>
      <c r="O1564" s="218">
        <v>330</v>
      </c>
      <c r="P1564" s="246">
        <f t="shared" si="269"/>
        <v>913.062818181818</v>
      </c>
      <c r="Q1564" s="246">
        <f t="shared" si="270"/>
        <v>296.433878787879</v>
      </c>
      <c r="R1564" s="210">
        <v>991</v>
      </c>
      <c r="S1564" s="220">
        <f t="shared" si="271"/>
        <v>330</v>
      </c>
      <c r="T1564" s="113">
        <f t="shared" si="274"/>
        <v>975.062900760331</v>
      </c>
      <c r="U1564" s="113">
        <f t="shared" si="272"/>
        <v>243.4837667311</v>
      </c>
      <c r="V1564" s="113">
        <f t="shared" si="275"/>
        <v>914.062818181818</v>
      </c>
      <c r="W1564" s="113">
        <f t="shared" si="273"/>
        <v>297.433878787879</v>
      </c>
      <c r="X1564" s="118">
        <v>2017</v>
      </c>
      <c r="Y1564" s="18" t="s">
        <v>83</v>
      </c>
    </row>
    <row r="1565" ht="15.75" customHeight="1" spans="1:25">
      <c r="A1565" s="234">
        <v>5480</v>
      </c>
      <c r="B1565" s="208" t="s">
        <v>2118</v>
      </c>
      <c r="C1565" s="207" t="s">
        <v>21</v>
      </c>
      <c r="D1565" s="209" t="s">
        <v>64</v>
      </c>
      <c r="F1565" s="235" t="s">
        <v>65</v>
      </c>
      <c r="G1565" s="236">
        <v>40965</v>
      </c>
      <c r="H1565" s="237">
        <v>40965</v>
      </c>
      <c r="I1565" s="214">
        <v>352621.827121898</v>
      </c>
      <c r="J1565" s="215">
        <v>0.256799963353622</v>
      </c>
      <c r="K1565" s="214">
        <v>90553.2722825906</v>
      </c>
      <c r="L1565" s="244">
        <v>298864.05</v>
      </c>
      <c r="M1565" s="245">
        <v>0.307174449385933</v>
      </c>
      <c r="N1565" s="244">
        <v>91803.4</v>
      </c>
      <c r="O1565" s="218">
        <v>330</v>
      </c>
      <c r="P1565" s="246">
        <f t="shared" si="269"/>
        <v>904.648636363636</v>
      </c>
      <c r="Q1565" s="246">
        <f t="shared" si="270"/>
        <v>277.192121212121</v>
      </c>
      <c r="R1565" s="210">
        <v>2866</v>
      </c>
      <c r="S1565" s="220">
        <f t="shared" si="271"/>
        <v>330</v>
      </c>
      <c r="T1565" s="113">
        <f t="shared" si="274"/>
        <v>966.087197594241</v>
      </c>
      <c r="U1565" s="113">
        <f t="shared" si="272"/>
        <v>248.091156938604</v>
      </c>
      <c r="V1565" s="113">
        <f t="shared" si="275"/>
        <v>905.648636363636</v>
      </c>
      <c r="W1565" s="113">
        <f t="shared" si="273"/>
        <v>278.192121212121</v>
      </c>
      <c r="X1565" s="118">
        <v>2012</v>
      </c>
      <c r="Y1565" s="18" t="s">
        <v>66</v>
      </c>
    </row>
    <row r="1566" ht="15.75" customHeight="1" spans="1:25">
      <c r="A1566" s="234">
        <v>5261</v>
      </c>
      <c r="B1566" s="208" t="s">
        <v>2119</v>
      </c>
      <c r="C1566" s="207" t="s">
        <v>23</v>
      </c>
      <c r="D1566" s="209" t="s">
        <v>64</v>
      </c>
      <c r="F1566" s="235" t="s">
        <v>65</v>
      </c>
      <c r="G1566" s="236">
        <v>39564</v>
      </c>
      <c r="H1566" s="237">
        <v>39564</v>
      </c>
      <c r="I1566" s="214">
        <v>350762.105</v>
      </c>
      <c r="J1566" s="215">
        <v>0.276479810958071</v>
      </c>
      <c r="K1566" s="214">
        <v>96978.640481655</v>
      </c>
      <c r="L1566" s="244">
        <v>241904.9</v>
      </c>
      <c r="M1566" s="245">
        <v>0.221494066469923</v>
      </c>
      <c r="N1566" s="244">
        <v>53580.5</v>
      </c>
      <c r="O1566" s="218">
        <v>330</v>
      </c>
      <c r="P1566" s="246">
        <f t="shared" si="269"/>
        <v>732.045151515151</v>
      </c>
      <c r="Q1566" s="246">
        <f t="shared" si="270"/>
        <v>161.365151515152</v>
      </c>
      <c r="R1566" s="210">
        <v>4267</v>
      </c>
      <c r="S1566" s="220">
        <f t="shared" si="271"/>
        <v>330</v>
      </c>
      <c r="T1566" s="113">
        <f t="shared" si="274"/>
        <v>960.992068493151</v>
      </c>
      <c r="U1566" s="113">
        <f t="shared" si="272"/>
        <v>265.694905429192</v>
      </c>
      <c r="V1566" s="113">
        <f t="shared" si="275"/>
        <v>733.045151515151</v>
      </c>
      <c r="W1566" s="113">
        <f t="shared" si="273"/>
        <v>162.365151515152</v>
      </c>
      <c r="X1566" s="118">
        <v>2008</v>
      </c>
      <c r="Y1566" s="18" t="s">
        <v>66</v>
      </c>
    </row>
    <row r="1567" ht="15.75" customHeight="1" spans="1:25">
      <c r="A1567" s="234">
        <v>8099</v>
      </c>
      <c r="B1567" s="208" t="s">
        <v>2120</v>
      </c>
      <c r="C1567" s="207" t="s">
        <v>21</v>
      </c>
      <c r="D1567" s="209" t="s">
        <v>64</v>
      </c>
      <c r="F1567" s="235" t="s">
        <v>65</v>
      </c>
      <c r="G1567" s="236">
        <v>43316</v>
      </c>
      <c r="H1567" s="237">
        <v>43316</v>
      </c>
      <c r="I1567" s="214">
        <v>347326.312411144</v>
      </c>
      <c r="J1567" s="215">
        <v>0.235733726722232</v>
      </c>
      <c r="K1567" s="214">
        <v>81876.5260133691</v>
      </c>
      <c r="L1567" s="244">
        <v>227081.84</v>
      </c>
      <c r="M1567" s="245">
        <v>0.303430120171653</v>
      </c>
      <c r="N1567" s="244">
        <v>68903.47</v>
      </c>
      <c r="O1567" s="218">
        <v>330</v>
      </c>
      <c r="P1567" s="246">
        <f t="shared" si="269"/>
        <v>687.126787878788</v>
      </c>
      <c r="Q1567" s="246">
        <f t="shared" si="270"/>
        <v>207.798393939394</v>
      </c>
      <c r="R1567" s="210">
        <v>515</v>
      </c>
      <c r="S1567" s="220">
        <f t="shared" si="271"/>
        <v>330</v>
      </c>
      <c r="T1567" s="113">
        <f t="shared" si="274"/>
        <v>951.578938112723</v>
      </c>
      <c r="U1567" s="113">
        <f t="shared" si="272"/>
        <v>224.319249351696</v>
      </c>
      <c r="V1567" s="113">
        <f t="shared" si="275"/>
        <v>688.126787878788</v>
      </c>
      <c r="W1567" s="113">
        <f t="shared" si="273"/>
        <v>208.798393939394</v>
      </c>
      <c r="X1567" s="118">
        <v>2018</v>
      </c>
      <c r="Y1567" s="18" t="s">
        <v>84</v>
      </c>
    </row>
    <row r="1568" ht="15.75" customHeight="1" spans="1:25">
      <c r="A1568" s="234">
        <v>7438</v>
      </c>
      <c r="B1568" s="208" t="s">
        <v>2121</v>
      </c>
      <c r="C1568" s="207" t="s">
        <v>23</v>
      </c>
      <c r="D1568" s="209" t="s">
        <v>64</v>
      </c>
      <c r="F1568" s="235" t="s">
        <v>181</v>
      </c>
      <c r="G1568" s="236">
        <v>43092</v>
      </c>
      <c r="H1568" s="237">
        <v>43092</v>
      </c>
      <c r="I1568" s="214">
        <v>343920.454</v>
      </c>
      <c r="J1568" s="215">
        <v>0.266700306620896</v>
      </c>
      <c r="K1568" s="214">
        <v>91723.6905349977</v>
      </c>
      <c r="L1568" s="244">
        <v>237186.52</v>
      </c>
      <c r="M1568" s="245">
        <v>0.252851553283888</v>
      </c>
      <c r="N1568" s="244">
        <v>59972.98</v>
      </c>
      <c r="O1568" s="218">
        <v>330</v>
      </c>
      <c r="P1568" s="246">
        <f t="shared" si="269"/>
        <v>717.74703030303</v>
      </c>
      <c r="Q1568" s="246">
        <f t="shared" si="270"/>
        <v>180.736303030303</v>
      </c>
      <c r="R1568" s="210">
        <v>739</v>
      </c>
      <c r="S1568" s="220">
        <f t="shared" si="271"/>
        <v>330</v>
      </c>
      <c r="T1568" s="113">
        <f t="shared" si="274"/>
        <v>942.247819178082</v>
      </c>
      <c r="U1568" s="113">
        <f t="shared" si="272"/>
        <v>251.297782287665</v>
      </c>
      <c r="V1568" s="113">
        <f t="shared" si="275"/>
        <v>718.74703030303</v>
      </c>
      <c r="W1568" s="113">
        <f t="shared" si="273"/>
        <v>181.736303030303</v>
      </c>
      <c r="X1568" s="118">
        <v>2017</v>
      </c>
      <c r="Y1568" s="18" t="s">
        <v>83</v>
      </c>
    </row>
    <row r="1569" ht="15.75" customHeight="1" spans="1:25">
      <c r="A1569" s="234">
        <v>5086</v>
      </c>
      <c r="B1569" s="208" t="s">
        <v>2122</v>
      </c>
      <c r="C1569" s="207" t="s">
        <v>19</v>
      </c>
      <c r="D1569" s="209" t="s">
        <v>64</v>
      </c>
      <c r="F1569" s="235" t="s">
        <v>65</v>
      </c>
      <c r="G1569" s="236">
        <v>39788</v>
      </c>
      <c r="H1569" s="237">
        <v>39788</v>
      </c>
      <c r="I1569" s="214">
        <v>342915.0615</v>
      </c>
      <c r="J1569" s="215">
        <v>0.263982488283932</v>
      </c>
      <c r="K1569" s="214">
        <v>90523.5712048076</v>
      </c>
      <c r="L1569" s="244">
        <v>298187.01</v>
      </c>
      <c r="M1569" s="245">
        <v>0.259093211337409</v>
      </c>
      <c r="N1569" s="244">
        <v>77258.23</v>
      </c>
      <c r="O1569" s="218">
        <v>330</v>
      </c>
      <c r="P1569" s="246">
        <f t="shared" si="269"/>
        <v>902.597</v>
      </c>
      <c r="Q1569" s="246">
        <f t="shared" si="270"/>
        <v>233.115848484848</v>
      </c>
      <c r="R1569" s="210">
        <v>4043</v>
      </c>
      <c r="S1569" s="220">
        <f t="shared" si="271"/>
        <v>330</v>
      </c>
      <c r="T1569" s="113">
        <f t="shared" si="274"/>
        <v>939.493319178082</v>
      </c>
      <c r="U1569" s="113">
        <f t="shared" si="272"/>
        <v>248.009784122761</v>
      </c>
      <c r="V1569" s="113">
        <f t="shared" si="275"/>
        <v>903.597</v>
      </c>
      <c r="W1569" s="113">
        <f t="shared" si="273"/>
        <v>234.115848484848</v>
      </c>
      <c r="X1569" s="118">
        <v>2008</v>
      </c>
      <c r="Y1569" s="18" t="s">
        <v>66</v>
      </c>
    </row>
    <row r="1570" ht="15.75" customHeight="1" spans="1:25">
      <c r="A1570" s="234">
        <v>5444</v>
      </c>
      <c r="B1570" s="208" t="s">
        <v>2123</v>
      </c>
      <c r="C1570" s="207" t="s">
        <v>23</v>
      </c>
      <c r="D1570" s="209" t="s">
        <v>64</v>
      </c>
      <c r="F1570" s="235" t="s">
        <v>178</v>
      </c>
      <c r="G1570" s="236">
        <v>40873</v>
      </c>
      <c r="H1570" s="237">
        <v>40873</v>
      </c>
      <c r="I1570" s="214">
        <v>340172.9435</v>
      </c>
      <c r="J1570" s="215">
        <v>0.273779372771151</v>
      </c>
      <c r="K1570" s="214">
        <v>93132.3351051462</v>
      </c>
      <c r="L1570" s="244">
        <v>234602.03</v>
      </c>
      <c r="M1570" s="245">
        <v>0.245858784768401</v>
      </c>
      <c r="N1570" s="244">
        <v>57678.97</v>
      </c>
      <c r="O1570" s="218">
        <v>330</v>
      </c>
      <c r="P1570" s="246">
        <f t="shared" si="269"/>
        <v>709.915242424242</v>
      </c>
      <c r="Q1570" s="246">
        <f t="shared" si="270"/>
        <v>173.784757575758</v>
      </c>
      <c r="R1570" s="210">
        <v>2958</v>
      </c>
      <c r="S1570" s="220">
        <f t="shared" si="271"/>
        <v>330</v>
      </c>
      <c r="T1570" s="113">
        <f t="shared" si="274"/>
        <v>931.980667123288</v>
      </c>
      <c r="U1570" s="113">
        <f t="shared" si="272"/>
        <v>255.157082479853</v>
      </c>
      <c r="V1570" s="113">
        <f t="shared" si="275"/>
        <v>710.915242424242</v>
      </c>
      <c r="W1570" s="113">
        <f t="shared" si="273"/>
        <v>174.784757575758</v>
      </c>
      <c r="X1570" s="118">
        <v>2011</v>
      </c>
      <c r="Y1570" s="18" t="s">
        <v>66</v>
      </c>
    </row>
    <row r="1571" ht="15.75" customHeight="1" spans="1:25">
      <c r="A1571" s="234">
        <v>5510</v>
      </c>
      <c r="B1571" s="208" t="s">
        <v>2124</v>
      </c>
      <c r="C1571" s="207" t="s">
        <v>21</v>
      </c>
      <c r="D1571" s="209" t="s">
        <v>64</v>
      </c>
      <c r="F1571" s="235" t="s">
        <v>65</v>
      </c>
      <c r="G1571" s="236">
        <v>41027</v>
      </c>
      <c r="H1571" s="237">
        <v>41027</v>
      </c>
      <c r="I1571" s="214">
        <v>339360.613274421</v>
      </c>
      <c r="J1571" s="215">
        <v>0.265003155716885</v>
      </c>
      <c r="K1571" s="214">
        <v>89931.6334437389</v>
      </c>
      <c r="L1571" s="244">
        <v>287624.53</v>
      </c>
      <c r="M1571" s="245">
        <v>0.314286128516229</v>
      </c>
      <c r="N1571" s="244">
        <v>90396.4</v>
      </c>
      <c r="O1571" s="218">
        <v>330</v>
      </c>
      <c r="P1571" s="246">
        <f t="shared" si="269"/>
        <v>870.589484848485</v>
      </c>
      <c r="Q1571" s="246">
        <f t="shared" si="270"/>
        <v>272.928484848485</v>
      </c>
      <c r="R1571" s="210">
        <v>2804</v>
      </c>
      <c r="S1571" s="220">
        <f t="shared" si="271"/>
        <v>330</v>
      </c>
      <c r="T1571" s="113">
        <f t="shared" si="274"/>
        <v>929.755104861427</v>
      </c>
      <c r="U1571" s="113">
        <f t="shared" si="272"/>
        <v>246.388036832161</v>
      </c>
      <c r="V1571" s="113">
        <f t="shared" si="275"/>
        <v>871.589484848485</v>
      </c>
      <c r="W1571" s="113">
        <f t="shared" si="273"/>
        <v>273.928484848485</v>
      </c>
      <c r="X1571" s="118">
        <v>2012</v>
      </c>
      <c r="Y1571" s="18" t="s">
        <v>66</v>
      </c>
    </row>
    <row r="1572" ht="15.75" customHeight="1" spans="1:25">
      <c r="A1572" s="234">
        <v>5863</v>
      </c>
      <c r="B1572" s="208" t="s">
        <v>2125</v>
      </c>
      <c r="C1572" s="207" t="s">
        <v>25</v>
      </c>
      <c r="D1572" s="209" t="s">
        <v>64</v>
      </c>
      <c r="F1572" s="235" t="s">
        <v>204</v>
      </c>
      <c r="G1572" s="236">
        <v>41979</v>
      </c>
      <c r="H1572" s="237">
        <v>41979</v>
      </c>
      <c r="I1572" s="214">
        <v>336232.065143552</v>
      </c>
      <c r="J1572" s="215">
        <v>0.271058452201332</v>
      </c>
      <c r="K1572" s="214">
        <v>91138.5431582688</v>
      </c>
      <c r="L1572" s="244">
        <v>294643.24</v>
      </c>
      <c r="M1572" s="245">
        <v>0.306427359405904</v>
      </c>
      <c r="N1572" s="244">
        <v>90286.75</v>
      </c>
      <c r="O1572" s="218">
        <v>330</v>
      </c>
      <c r="P1572" s="246">
        <f t="shared" si="269"/>
        <v>891.858303030303</v>
      </c>
      <c r="Q1572" s="246">
        <f t="shared" si="270"/>
        <v>272.596212121212</v>
      </c>
      <c r="R1572" s="210">
        <v>1852</v>
      </c>
      <c r="S1572" s="220">
        <f t="shared" si="271"/>
        <v>330</v>
      </c>
      <c r="T1572" s="113">
        <f t="shared" si="274"/>
        <v>921.183740119321</v>
      </c>
      <c r="U1572" s="113">
        <f t="shared" si="272"/>
        <v>249.694638789778</v>
      </c>
      <c r="V1572" s="113">
        <f t="shared" si="275"/>
        <v>892.858303030303</v>
      </c>
      <c r="W1572" s="113">
        <f t="shared" si="273"/>
        <v>273.596212121212</v>
      </c>
      <c r="X1572" s="118">
        <v>2014</v>
      </c>
      <c r="Y1572" s="18" t="s">
        <v>66</v>
      </c>
    </row>
    <row r="1573" ht="15.75" customHeight="1" spans="1:25">
      <c r="A1573" s="234">
        <v>6164</v>
      </c>
      <c r="B1573" s="208" t="s">
        <v>2126</v>
      </c>
      <c r="C1573" s="207" t="s">
        <v>19</v>
      </c>
      <c r="D1573" s="209" t="s">
        <v>64</v>
      </c>
      <c r="F1573" s="235" t="s">
        <v>65</v>
      </c>
      <c r="G1573" s="236">
        <v>42364</v>
      </c>
      <c r="H1573" s="237">
        <v>42364</v>
      </c>
      <c r="I1573" s="214">
        <v>332470.98</v>
      </c>
      <c r="J1573" s="215">
        <v>0.253411908361806</v>
      </c>
      <c r="K1573" s="214">
        <v>84252.1055167199</v>
      </c>
      <c r="L1573" s="244">
        <v>289105.2</v>
      </c>
      <c r="M1573" s="245">
        <v>0.228486205021563</v>
      </c>
      <c r="N1573" s="244">
        <v>66056.55</v>
      </c>
      <c r="O1573" s="218">
        <v>330</v>
      </c>
      <c r="P1573" s="246">
        <f t="shared" si="269"/>
        <v>875.076363636364</v>
      </c>
      <c r="Q1573" s="246">
        <f t="shared" si="270"/>
        <v>199.171363636364</v>
      </c>
      <c r="R1573" s="210">
        <v>1467</v>
      </c>
      <c r="S1573" s="220">
        <f t="shared" si="271"/>
        <v>330</v>
      </c>
      <c r="T1573" s="113">
        <f t="shared" si="274"/>
        <v>910.879397260274</v>
      </c>
      <c r="U1573" s="113">
        <f t="shared" si="272"/>
        <v>230.827686347178</v>
      </c>
      <c r="V1573" s="113">
        <f t="shared" si="275"/>
        <v>876.076363636364</v>
      </c>
      <c r="W1573" s="113">
        <f t="shared" si="273"/>
        <v>200.171363636364</v>
      </c>
      <c r="X1573" s="118">
        <v>2015</v>
      </c>
      <c r="Y1573" s="18" t="s">
        <v>66</v>
      </c>
    </row>
    <row r="1574" ht="15.75" customHeight="1" spans="1:25">
      <c r="A1574" s="234">
        <v>5307</v>
      </c>
      <c r="B1574" s="208" t="s">
        <v>2127</v>
      </c>
      <c r="C1574" s="207" t="s">
        <v>23</v>
      </c>
      <c r="D1574" s="209" t="s">
        <v>64</v>
      </c>
      <c r="F1574" s="235" t="s">
        <v>178</v>
      </c>
      <c r="G1574" s="236">
        <v>40355</v>
      </c>
      <c r="H1574" s="237">
        <v>40355</v>
      </c>
      <c r="I1574" s="214">
        <v>331859.808</v>
      </c>
      <c r="J1574" s="215">
        <v>0.274736662503787</v>
      </c>
      <c r="K1574" s="214">
        <v>91174.0560690676</v>
      </c>
      <c r="L1574" s="244">
        <v>276549.84</v>
      </c>
      <c r="M1574" s="245">
        <v>0.254831281045037</v>
      </c>
      <c r="N1574" s="244">
        <v>70473.55</v>
      </c>
      <c r="O1574" s="218">
        <v>330</v>
      </c>
      <c r="P1574" s="246">
        <f t="shared" si="269"/>
        <v>837.029818181818</v>
      </c>
      <c r="Q1574" s="246">
        <f t="shared" si="270"/>
        <v>212.556212121212</v>
      </c>
      <c r="R1574" s="210">
        <v>3476</v>
      </c>
      <c r="S1574" s="220">
        <f t="shared" si="271"/>
        <v>330</v>
      </c>
      <c r="T1574" s="113">
        <f t="shared" si="274"/>
        <v>909.204953424658</v>
      </c>
      <c r="U1574" s="113">
        <f t="shared" si="272"/>
        <v>249.791934435802</v>
      </c>
      <c r="V1574" s="113">
        <f t="shared" si="275"/>
        <v>838.029818181818</v>
      </c>
      <c r="W1574" s="113">
        <f t="shared" si="273"/>
        <v>213.556212121212</v>
      </c>
      <c r="X1574" s="118">
        <v>2010</v>
      </c>
      <c r="Y1574" s="18" t="s">
        <v>66</v>
      </c>
    </row>
    <row r="1575" ht="15.75" customHeight="1" spans="1:25">
      <c r="A1575" s="234">
        <v>9847</v>
      </c>
      <c r="B1575" s="208" t="s">
        <v>2128</v>
      </c>
      <c r="C1575" s="207" t="s">
        <v>21</v>
      </c>
      <c r="D1575" s="209" t="s">
        <v>64</v>
      </c>
      <c r="F1575" s="235" t="s">
        <v>65</v>
      </c>
      <c r="G1575" s="236">
        <v>43616</v>
      </c>
      <c r="H1575" s="237">
        <v>43616</v>
      </c>
      <c r="I1575" s="214">
        <v>330846.878969693</v>
      </c>
      <c r="J1575" s="215">
        <v>0.255915472025441</v>
      </c>
      <c r="K1575" s="214">
        <v>84668.835199673</v>
      </c>
      <c r="L1575" s="244">
        <v>42372.88</v>
      </c>
      <c r="M1575" s="245">
        <v>0.209130226692167</v>
      </c>
      <c r="N1575" s="244">
        <v>8861.45</v>
      </c>
      <c r="O1575" s="218">
        <v>105</v>
      </c>
      <c r="P1575" s="246">
        <f t="shared" si="269"/>
        <v>402.551238095238</v>
      </c>
      <c r="Q1575" s="246">
        <f t="shared" si="270"/>
        <v>83.3947619047619</v>
      </c>
      <c r="R1575" s="210">
        <v>215</v>
      </c>
      <c r="S1575" s="220">
        <f t="shared" si="271"/>
        <v>180</v>
      </c>
      <c r="T1575" s="113">
        <f t="shared" si="274"/>
        <v>906.429805396419</v>
      </c>
      <c r="U1575" s="113">
        <f t="shared" si="272"/>
        <v>231.969411505953</v>
      </c>
      <c r="V1575" s="113">
        <f t="shared" si="275"/>
        <v>235.404888888889</v>
      </c>
      <c r="W1575" s="113">
        <f t="shared" si="273"/>
        <v>49.2302777777778</v>
      </c>
      <c r="X1575" s="118">
        <v>2019</v>
      </c>
      <c r="Y1575" s="18" t="s">
        <v>85</v>
      </c>
    </row>
    <row r="1576" ht="15.75" customHeight="1" spans="1:25">
      <c r="A1576" s="234">
        <v>5279</v>
      </c>
      <c r="B1576" s="208" t="s">
        <v>2129</v>
      </c>
      <c r="C1576" s="207" t="s">
        <v>23</v>
      </c>
      <c r="D1576" s="209" t="s">
        <v>64</v>
      </c>
      <c r="F1576" s="235" t="s">
        <v>187</v>
      </c>
      <c r="G1576" s="236">
        <v>40061</v>
      </c>
      <c r="H1576" s="237">
        <v>40061</v>
      </c>
      <c r="I1576" s="214">
        <v>330550.584</v>
      </c>
      <c r="J1576" s="215">
        <v>0.268449748720667</v>
      </c>
      <c r="K1576" s="214">
        <v>88736.2212142697</v>
      </c>
      <c r="L1576" s="244">
        <v>275458.82</v>
      </c>
      <c r="M1576" s="245">
        <v>0.249006984056637</v>
      </c>
      <c r="N1576" s="244">
        <v>68591.17</v>
      </c>
      <c r="O1576" s="218">
        <v>330</v>
      </c>
      <c r="P1576" s="246">
        <f t="shared" si="269"/>
        <v>833.723696969697</v>
      </c>
      <c r="Q1576" s="246">
        <f t="shared" si="270"/>
        <v>206.85203030303</v>
      </c>
      <c r="R1576" s="210">
        <v>3770</v>
      </c>
      <c r="S1576" s="220">
        <f t="shared" si="271"/>
        <v>330</v>
      </c>
      <c r="T1576" s="113">
        <f t="shared" si="274"/>
        <v>905.618038356164</v>
      </c>
      <c r="U1576" s="113">
        <f t="shared" si="272"/>
        <v>243.112934833616</v>
      </c>
      <c r="V1576" s="113">
        <f t="shared" si="275"/>
        <v>834.723696969697</v>
      </c>
      <c r="W1576" s="113">
        <f t="shared" si="273"/>
        <v>207.85203030303</v>
      </c>
      <c r="X1576" s="118">
        <v>2009</v>
      </c>
      <c r="Y1576" s="18" t="s">
        <v>66</v>
      </c>
    </row>
    <row r="1577" ht="15.75" customHeight="1" spans="1:25">
      <c r="A1577" s="234">
        <v>5225</v>
      </c>
      <c r="B1577" s="208" t="s">
        <v>2130</v>
      </c>
      <c r="C1577" s="207" t="s">
        <v>21</v>
      </c>
      <c r="D1577" s="209" t="s">
        <v>64</v>
      </c>
      <c r="F1577" s="235" t="s">
        <v>123</v>
      </c>
      <c r="G1577" s="236">
        <v>40215</v>
      </c>
      <c r="H1577" s="237">
        <v>40215</v>
      </c>
      <c r="I1577" s="214">
        <v>328774.125869325</v>
      </c>
      <c r="J1577" s="215">
        <v>0.250171861956603</v>
      </c>
      <c r="K1577" s="214">
        <v>82250.0352318836</v>
      </c>
      <c r="L1577" s="244">
        <v>278651.97</v>
      </c>
      <c r="M1577" s="245">
        <v>0.239083183226733</v>
      </c>
      <c r="N1577" s="244">
        <v>66621</v>
      </c>
      <c r="O1577" s="218">
        <v>330</v>
      </c>
      <c r="P1577" s="246">
        <f t="shared" si="269"/>
        <v>843.399909090909</v>
      </c>
      <c r="Q1577" s="246">
        <f t="shared" si="270"/>
        <v>200.881818181818</v>
      </c>
      <c r="R1577" s="210">
        <v>3616</v>
      </c>
      <c r="S1577" s="220">
        <f t="shared" si="271"/>
        <v>330</v>
      </c>
      <c r="T1577" s="113">
        <f t="shared" si="274"/>
        <v>900.751029778973</v>
      </c>
      <c r="U1577" s="113">
        <f t="shared" si="272"/>
        <v>225.342562279133</v>
      </c>
      <c r="V1577" s="113">
        <f t="shared" si="275"/>
        <v>844.399909090909</v>
      </c>
      <c r="W1577" s="113">
        <f t="shared" si="273"/>
        <v>201.881818181818</v>
      </c>
      <c r="X1577" s="118">
        <v>2010</v>
      </c>
      <c r="Y1577" s="18" t="s">
        <v>66</v>
      </c>
    </row>
    <row r="1578" ht="15.75" customHeight="1" spans="1:25">
      <c r="A1578" s="234">
        <v>5200</v>
      </c>
      <c r="B1578" s="208" t="s">
        <v>2131</v>
      </c>
      <c r="C1578" s="207" t="s">
        <v>21</v>
      </c>
      <c r="D1578" s="209" t="s">
        <v>64</v>
      </c>
      <c r="F1578" s="235" t="s">
        <v>123</v>
      </c>
      <c r="G1578" s="236">
        <v>39697</v>
      </c>
      <c r="H1578" s="237">
        <v>39697</v>
      </c>
      <c r="I1578" s="214">
        <v>328445.365866544</v>
      </c>
      <c r="J1578" s="215">
        <v>0.265006687827936</v>
      </c>
      <c r="K1578" s="214">
        <v>87040.2185407274</v>
      </c>
      <c r="L1578" s="244">
        <v>278373.33</v>
      </c>
      <c r="M1578" s="245">
        <v>0.247569837239796</v>
      </c>
      <c r="N1578" s="244">
        <v>68916.84</v>
      </c>
      <c r="O1578" s="218">
        <v>330</v>
      </c>
      <c r="P1578" s="246">
        <f t="shared" si="269"/>
        <v>842.555545454545</v>
      </c>
      <c r="Q1578" s="246">
        <f t="shared" si="270"/>
        <v>207.838909090909</v>
      </c>
      <c r="R1578" s="210">
        <v>4134</v>
      </c>
      <c r="S1578" s="220">
        <f t="shared" si="271"/>
        <v>330</v>
      </c>
      <c r="T1578" s="113">
        <f t="shared" si="274"/>
        <v>899.850317442586</v>
      </c>
      <c r="U1578" s="113">
        <f t="shared" si="272"/>
        <v>238.466352166376</v>
      </c>
      <c r="V1578" s="113">
        <f t="shared" si="275"/>
        <v>843.555545454545</v>
      </c>
      <c r="W1578" s="113">
        <f t="shared" si="273"/>
        <v>208.838909090909</v>
      </c>
      <c r="X1578" s="118">
        <v>2008</v>
      </c>
      <c r="Y1578" s="18" t="s">
        <v>66</v>
      </c>
    </row>
    <row r="1579" ht="15.75" customHeight="1" spans="1:25">
      <c r="A1579" s="234">
        <v>5471</v>
      </c>
      <c r="B1579" s="208" t="s">
        <v>2132</v>
      </c>
      <c r="C1579" s="207" t="s">
        <v>21</v>
      </c>
      <c r="D1579" s="209" t="s">
        <v>64</v>
      </c>
      <c r="F1579" s="235" t="s">
        <v>145</v>
      </c>
      <c r="G1579" s="236">
        <v>40909</v>
      </c>
      <c r="H1579" s="237">
        <v>40909</v>
      </c>
      <c r="I1579" s="214">
        <v>328132.345378682</v>
      </c>
      <c r="J1579" s="215">
        <v>0.232636102875683</v>
      </c>
      <c r="K1579" s="214">
        <v>76335.4300563542</v>
      </c>
      <c r="L1579" s="244">
        <v>278108.03</v>
      </c>
      <c r="M1579" s="245">
        <v>0.25956790963569</v>
      </c>
      <c r="N1579" s="244">
        <v>72187.9199999999</v>
      </c>
      <c r="O1579" s="218">
        <v>330</v>
      </c>
      <c r="P1579" s="246">
        <f t="shared" si="269"/>
        <v>841.751606060606</v>
      </c>
      <c r="Q1579" s="246">
        <f t="shared" si="270"/>
        <v>217.751272727272</v>
      </c>
      <c r="R1579" s="210">
        <v>2922</v>
      </c>
      <c r="S1579" s="220">
        <f t="shared" si="271"/>
        <v>330</v>
      </c>
      <c r="T1579" s="113">
        <f t="shared" si="274"/>
        <v>898.992727064882</v>
      </c>
      <c r="U1579" s="113">
        <f t="shared" si="272"/>
        <v>209.138164537957</v>
      </c>
      <c r="V1579" s="113">
        <f t="shared" si="275"/>
        <v>842.751606060606</v>
      </c>
      <c r="W1579" s="113">
        <f t="shared" si="273"/>
        <v>218.751272727272</v>
      </c>
      <c r="X1579" s="118">
        <v>2012</v>
      </c>
      <c r="Y1579" s="18" t="s">
        <v>66</v>
      </c>
    </row>
    <row r="1580" ht="15.75" customHeight="1" spans="1:25">
      <c r="A1580" s="234">
        <v>5640</v>
      </c>
      <c r="B1580" s="208" t="s">
        <v>2133</v>
      </c>
      <c r="C1580" s="207" t="s">
        <v>21</v>
      </c>
      <c r="D1580" s="209" t="s">
        <v>64</v>
      </c>
      <c r="F1580" s="235" t="s">
        <v>65</v>
      </c>
      <c r="G1580" s="236">
        <v>41333</v>
      </c>
      <c r="H1580" s="237">
        <v>41333</v>
      </c>
      <c r="I1580" s="214">
        <v>324725.342134239</v>
      </c>
      <c r="J1580" s="215">
        <v>0.247817316980211</v>
      </c>
      <c r="K1580" s="214">
        <v>80472.5630431883</v>
      </c>
      <c r="L1580" s="244">
        <v>275220.43</v>
      </c>
      <c r="M1580" s="245">
        <v>0.252635496572693</v>
      </c>
      <c r="N1580" s="244">
        <v>69530.45</v>
      </c>
      <c r="O1580" s="218">
        <v>330</v>
      </c>
      <c r="P1580" s="246">
        <f t="shared" si="269"/>
        <v>833.001303030303</v>
      </c>
      <c r="Q1580" s="246">
        <f t="shared" si="270"/>
        <v>209.698333333333</v>
      </c>
      <c r="R1580" s="210">
        <v>2498</v>
      </c>
      <c r="S1580" s="220">
        <f t="shared" si="271"/>
        <v>330</v>
      </c>
      <c r="T1580" s="113">
        <f t="shared" si="274"/>
        <v>889.658471600655</v>
      </c>
      <c r="U1580" s="113">
        <f t="shared" si="272"/>
        <v>220.47277546079</v>
      </c>
      <c r="V1580" s="113">
        <f t="shared" si="275"/>
        <v>834.001303030303</v>
      </c>
      <c r="W1580" s="113">
        <f t="shared" si="273"/>
        <v>210.698333333333</v>
      </c>
      <c r="X1580" s="118">
        <v>2013</v>
      </c>
      <c r="Y1580" s="18" t="s">
        <v>66</v>
      </c>
    </row>
    <row r="1581" ht="15.75" customHeight="1" spans="1:25">
      <c r="A1581" s="234">
        <v>5865</v>
      </c>
      <c r="B1581" s="208" t="s">
        <v>2134</v>
      </c>
      <c r="C1581" s="207" t="s">
        <v>21</v>
      </c>
      <c r="D1581" s="209" t="s">
        <v>64</v>
      </c>
      <c r="F1581" s="235" t="s">
        <v>65</v>
      </c>
      <c r="G1581" s="236">
        <v>42000</v>
      </c>
      <c r="H1581" s="237">
        <v>42000</v>
      </c>
      <c r="I1581" s="214">
        <v>322026.369287691</v>
      </c>
      <c r="J1581" s="215">
        <v>0.250543404382004</v>
      </c>
      <c r="K1581" s="214">
        <v>80681.5828621144</v>
      </c>
      <c r="L1581" s="244">
        <v>272932.92</v>
      </c>
      <c r="M1581" s="245">
        <v>0.273338005543633</v>
      </c>
      <c r="N1581" s="244">
        <v>74602.94</v>
      </c>
      <c r="O1581" s="218">
        <v>330</v>
      </c>
      <c r="P1581" s="246">
        <f t="shared" si="269"/>
        <v>826.069454545455</v>
      </c>
      <c r="Q1581" s="246">
        <f t="shared" si="270"/>
        <v>225.069515151515</v>
      </c>
      <c r="R1581" s="210">
        <v>1831</v>
      </c>
      <c r="S1581" s="220">
        <f t="shared" si="271"/>
        <v>330</v>
      </c>
      <c r="T1581" s="113">
        <f t="shared" si="274"/>
        <v>882.264025445729</v>
      </c>
      <c r="U1581" s="113">
        <f t="shared" si="272"/>
        <v>221.045432498944</v>
      </c>
      <c r="V1581" s="113">
        <f t="shared" si="275"/>
        <v>827.069454545455</v>
      </c>
      <c r="W1581" s="113">
        <f t="shared" si="273"/>
        <v>226.069515151515</v>
      </c>
      <c r="X1581" s="118">
        <v>2014</v>
      </c>
      <c r="Y1581" s="18" t="s">
        <v>66</v>
      </c>
    </row>
    <row r="1582" ht="15.75" customHeight="1" spans="1:25">
      <c r="A1582" s="234">
        <v>5810</v>
      </c>
      <c r="B1582" s="208" t="s">
        <v>2135</v>
      </c>
      <c r="C1582" s="207" t="s">
        <v>25</v>
      </c>
      <c r="D1582" s="209" t="s">
        <v>64</v>
      </c>
      <c r="F1582" s="235" t="s">
        <v>215</v>
      </c>
      <c r="G1582" s="236">
        <v>41860</v>
      </c>
      <c r="H1582" s="237">
        <v>41860</v>
      </c>
      <c r="I1582" s="214">
        <v>319720.687</v>
      </c>
      <c r="J1582" s="215">
        <v>0.255170573535437</v>
      </c>
      <c r="K1582" s="214">
        <v>81583.3110729339</v>
      </c>
      <c r="L1582" s="244">
        <v>245938.99</v>
      </c>
      <c r="M1582" s="245">
        <v>0.269382662749001</v>
      </c>
      <c r="N1582" s="244">
        <v>66251.7</v>
      </c>
      <c r="O1582" s="218">
        <v>330</v>
      </c>
      <c r="P1582" s="246">
        <f t="shared" si="269"/>
        <v>744.269666666667</v>
      </c>
      <c r="Q1582" s="246">
        <f t="shared" si="270"/>
        <v>199.762727272727</v>
      </c>
      <c r="R1582" s="210">
        <v>1971</v>
      </c>
      <c r="S1582" s="220">
        <f t="shared" si="271"/>
        <v>330</v>
      </c>
      <c r="T1582" s="113">
        <f t="shared" si="274"/>
        <v>875.947087671233</v>
      </c>
      <c r="U1582" s="113">
        <f t="shared" si="272"/>
        <v>223.515920747764</v>
      </c>
      <c r="V1582" s="113">
        <f t="shared" si="275"/>
        <v>745.269666666667</v>
      </c>
      <c r="W1582" s="113">
        <f t="shared" si="273"/>
        <v>200.762727272727</v>
      </c>
      <c r="X1582" s="118">
        <v>2014</v>
      </c>
      <c r="Y1582" s="18" t="s">
        <v>66</v>
      </c>
    </row>
    <row r="1583" ht="15.75" customHeight="1" spans="1:25">
      <c r="A1583" s="234">
        <v>8424</v>
      </c>
      <c r="B1583" s="208" t="s">
        <v>2136</v>
      </c>
      <c r="C1583" s="207" t="s">
        <v>21</v>
      </c>
      <c r="D1583" s="209" t="s">
        <v>488</v>
      </c>
      <c r="E1583" s="210" t="s">
        <v>815</v>
      </c>
      <c r="F1583" s="235" t="s">
        <v>142</v>
      </c>
      <c r="G1583" s="284">
        <v>42801</v>
      </c>
      <c r="H1583" s="237">
        <v>43354</v>
      </c>
      <c r="I1583" s="214">
        <v>319444.623404241</v>
      </c>
      <c r="J1583" s="215">
        <v>0.250274666789378</v>
      </c>
      <c r="K1583" s="214">
        <v>79948.8966801547</v>
      </c>
      <c r="L1583" s="244">
        <v>208852.8</v>
      </c>
      <c r="M1583" s="245">
        <v>0.362217360744026</v>
      </c>
      <c r="N1583" s="244">
        <v>75650.11</v>
      </c>
      <c r="O1583" s="218">
        <v>330</v>
      </c>
      <c r="P1583" s="246">
        <f t="shared" si="269"/>
        <v>631.887272727273</v>
      </c>
      <c r="Q1583" s="246">
        <f t="shared" si="270"/>
        <v>228.242757575758</v>
      </c>
      <c r="R1583" s="210">
        <v>477</v>
      </c>
      <c r="S1583" s="220">
        <f t="shared" si="271"/>
        <v>330</v>
      </c>
      <c r="T1583" s="113">
        <f t="shared" si="274"/>
        <v>875.190749052715</v>
      </c>
      <c r="U1583" s="113">
        <f t="shared" si="272"/>
        <v>219.038073096314</v>
      </c>
      <c r="V1583" s="113">
        <f t="shared" si="275"/>
        <v>632.887272727273</v>
      </c>
      <c r="W1583" s="113">
        <f t="shared" si="273"/>
        <v>229.242757575758</v>
      </c>
      <c r="X1583" s="118">
        <v>2017</v>
      </c>
      <c r="Y1583" s="18" t="s">
        <v>83</v>
      </c>
    </row>
    <row r="1584" ht="15.75" customHeight="1" spans="1:25">
      <c r="A1584" s="234">
        <v>9853</v>
      </c>
      <c r="B1584" s="208" t="s">
        <v>2137</v>
      </c>
      <c r="C1584" s="207" t="s">
        <v>21</v>
      </c>
      <c r="D1584" s="209" t="s">
        <v>64</v>
      </c>
      <c r="F1584" s="235" t="s">
        <v>65</v>
      </c>
      <c r="G1584" s="236">
        <v>43596</v>
      </c>
      <c r="H1584" s="237">
        <v>43596</v>
      </c>
      <c r="I1584" s="214">
        <v>318607.077075393</v>
      </c>
      <c r="J1584" s="215">
        <v>0.234733334853547</v>
      </c>
      <c r="K1584" s="214">
        <v>74787.7017098481</v>
      </c>
      <c r="L1584" s="244">
        <v>43137.01</v>
      </c>
      <c r="M1584" s="245">
        <v>0.241615030805334</v>
      </c>
      <c r="N1584" s="244">
        <v>10422.55</v>
      </c>
      <c r="O1584" s="218">
        <v>111</v>
      </c>
      <c r="P1584" s="246">
        <f t="shared" si="269"/>
        <v>387.621711711712</v>
      </c>
      <c r="Q1584" s="246">
        <f t="shared" si="270"/>
        <v>92.8968468468468</v>
      </c>
      <c r="R1584" s="210">
        <v>235</v>
      </c>
      <c r="S1584" s="220">
        <f t="shared" si="271"/>
        <v>200</v>
      </c>
      <c r="T1584" s="113">
        <f t="shared" si="274"/>
        <v>872.896101576419</v>
      </c>
      <c r="U1584" s="113">
        <f t="shared" si="272"/>
        <v>204.897812903693</v>
      </c>
      <c r="V1584" s="113">
        <f t="shared" si="275"/>
        <v>215.68505</v>
      </c>
      <c r="W1584" s="113">
        <f t="shared" si="273"/>
        <v>52.11275</v>
      </c>
      <c r="X1584" s="118">
        <v>2019</v>
      </c>
      <c r="Y1584" s="18" t="s">
        <v>85</v>
      </c>
    </row>
    <row r="1585" ht="15.75" customHeight="1" spans="1:25">
      <c r="A1585" s="234">
        <v>6747</v>
      </c>
      <c r="B1585" s="208" t="s">
        <v>2138</v>
      </c>
      <c r="C1585" s="207" t="s">
        <v>21</v>
      </c>
      <c r="D1585" s="209" t="s">
        <v>64</v>
      </c>
      <c r="F1585" s="235" t="s">
        <v>65</v>
      </c>
      <c r="G1585" s="236">
        <v>42805</v>
      </c>
      <c r="H1585" s="237">
        <v>42805</v>
      </c>
      <c r="I1585" s="214">
        <v>313748.434527736</v>
      </c>
      <c r="J1585" s="215">
        <v>0.254830494130477</v>
      </c>
      <c r="K1585" s="214">
        <v>79952.6686033665</v>
      </c>
      <c r="L1585" s="244">
        <v>265916.97</v>
      </c>
      <c r="M1585" s="245">
        <v>0.280893919632132</v>
      </c>
      <c r="N1585" s="244">
        <v>74694.46</v>
      </c>
      <c r="O1585" s="218">
        <v>330</v>
      </c>
      <c r="P1585" s="246">
        <f t="shared" si="269"/>
        <v>804.809</v>
      </c>
      <c r="Q1585" s="246">
        <f t="shared" si="270"/>
        <v>225.346848484848</v>
      </c>
      <c r="R1585" s="210">
        <v>1026</v>
      </c>
      <c r="S1585" s="220">
        <f t="shared" si="271"/>
        <v>330</v>
      </c>
      <c r="T1585" s="113">
        <f t="shared" si="274"/>
        <v>859.584752130784</v>
      </c>
      <c r="U1585" s="113">
        <f t="shared" si="272"/>
        <v>219.048407132511</v>
      </c>
      <c r="V1585" s="113">
        <f t="shared" si="275"/>
        <v>805.809</v>
      </c>
      <c r="W1585" s="113">
        <f t="shared" si="273"/>
        <v>226.346848484848</v>
      </c>
      <c r="X1585" s="118">
        <v>2017</v>
      </c>
      <c r="Y1585" s="18" t="s">
        <v>83</v>
      </c>
    </row>
    <row r="1586" ht="15.75" customHeight="1" spans="1:25">
      <c r="A1586" s="234">
        <v>7682</v>
      </c>
      <c r="B1586" s="208" t="s">
        <v>2139</v>
      </c>
      <c r="C1586" s="207" t="s">
        <v>19</v>
      </c>
      <c r="D1586" s="209" t="s">
        <v>64</v>
      </c>
      <c r="F1586" s="235" t="s">
        <v>65</v>
      </c>
      <c r="G1586" s="236">
        <v>43190</v>
      </c>
      <c r="H1586" s="237">
        <v>43190</v>
      </c>
      <c r="I1586" s="214">
        <v>311571.378</v>
      </c>
      <c r="J1586" s="215">
        <v>0.244258894172105</v>
      </c>
      <c r="K1586" s="214">
        <v>76104.0802459589</v>
      </c>
      <c r="L1586" s="244">
        <v>173095.21</v>
      </c>
      <c r="M1586" s="245">
        <v>0.209430925327165</v>
      </c>
      <c r="N1586" s="244">
        <v>36251.49</v>
      </c>
      <c r="O1586" s="218">
        <v>330</v>
      </c>
      <c r="P1586" s="246">
        <f t="shared" si="269"/>
        <v>523.530939393939</v>
      </c>
      <c r="Q1586" s="246">
        <f t="shared" si="270"/>
        <v>108.853</v>
      </c>
      <c r="R1586" s="210">
        <v>641</v>
      </c>
      <c r="S1586" s="220">
        <f t="shared" si="271"/>
        <v>330</v>
      </c>
      <c r="T1586" s="113">
        <f t="shared" si="274"/>
        <v>853.62021369863</v>
      </c>
      <c r="U1586" s="113">
        <f t="shared" si="272"/>
        <v>208.504329440983</v>
      </c>
      <c r="V1586" s="113">
        <f t="shared" si="275"/>
        <v>524.530939393939</v>
      </c>
      <c r="W1586" s="113">
        <f t="shared" si="273"/>
        <v>109.853</v>
      </c>
      <c r="X1586" s="118">
        <v>2018</v>
      </c>
      <c r="Y1586" s="18" t="s">
        <v>84</v>
      </c>
    </row>
    <row r="1587" ht="15.75" customHeight="1" spans="1:25">
      <c r="A1587" s="234">
        <v>8745</v>
      </c>
      <c r="B1587" s="208" t="s">
        <v>2140</v>
      </c>
      <c r="C1587" s="207" t="s">
        <v>34</v>
      </c>
      <c r="D1587" s="209" t="s">
        <v>488</v>
      </c>
      <c r="E1587" s="210" t="s">
        <v>30</v>
      </c>
      <c r="F1587" s="235" t="s">
        <v>276</v>
      </c>
      <c r="G1587" s="283">
        <v>42197</v>
      </c>
      <c r="H1587" s="237">
        <v>43715</v>
      </c>
      <c r="I1587" s="214">
        <v>310854.202987013</v>
      </c>
      <c r="J1587" s="215">
        <v>0.235502698585467</v>
      </c>
      <c r="K1587" s="214">
        <v>73207.0036700761</v>
      </c>
      <c r="L1587" s="216">
        <v>28511.94</v>
      </c>
      <c r="M1587" s="217">
        <v>0.307732129065928</v>
      </c>
      <c r="N1587" s="216">
        <v>8774.04</v>
      </c>
      <c r="O1587" s="218">
        <v>77</v>
      </c>
      <c r="P1587" s="246">
        <f t="shared" si="269"/>
        <v>369.284935064935</v>
      </c>
      <c r="Q1587" s="246">
        <f t="shared" si="270"/>
        <v>112.948571428571</v>
      </c>
      <c r="R1587" s="210">
        <v>116</v>
      </c>
      <c r="S1587" s="220">
        <f t="shared" si="271"/>
        <v>81</v>
      </c>
      <c r="T1587" s="113">
        <f t="shared" si="274"/>
        <v>851.655350649351</v>
      </c>
      <c r="U1587" s="113">
        <f t="shared" si="272"/>
        <v>200.567133342674</v>
      </c>
      <c r="V1587" s="113">
        <f t="shared" si="275"/>
        <v>351.999259259259</v>
      </c>
      <c r="W1587" s="113">
        <f t="shared" si="273"/>
        <v>108.321481481481</v>
      </c>
      <c r="X1587" s="118">
        <v>2015</v>
      </c>
      <c r="Y1587" s="18" t="s">
        <v>66</v>
      </c>
    </row>
    <row r="1588" ht="15.75" customHeight="1" spans="1:25">
      <c r="A1588" s="234">
        <v>6350</v>
      </c>
      <c r="B1588" s="208" t="s">
        <v>2141</v>
      </c>
      <c r="C1588" s="207" t="s">
        <v>23</v>
      </c>
      <c r="D1588" s="209" t="s">
        <v>64</v>
      </c>
      <c r="F1588" s="235" t="s">
        <v>178</v>
      </c>
      <c r="G1588" s="236">
        <v>42532</v>
      </c>
      <c r="H1588" s="237">
        <v>42532</v>
      </c>
      <c r="I1588" s="214">
        <v>310617.636</v>
      </c>
      <c r="J1588" s="215">
        <v>0.277518712813378</v>
      </c>
      <c r="K1588" s="214">
        <v>86202.2065198544</v>
      </c>
      <c r="L1588" s="244">
        <v>258848.03</v>
      </c>
      <c r="M1588" s="245">
        <v>0.252445846313762</v>
      </c>
      <c r="N1588" s="244">
        <v>65345.11</v>
      </c>
      <c r="O1588" s="218">
        <v>330</v>
      </c>
      <c r="P1588" s="246">
        <f t="shared" si="269"/>
        <v>783.38796969697</v>
      </c>
      <c r="Q1588" s="246">
        <f t="shared" si="270"/>
        <v>197.015484848485</v>
      </c>
      <c r="R1588" s="210">
        <v>1299</v>
      </c>
      <c r="S1588" s="220">
        <f t="shared" si="271"/>
        <v>330</v>
      </c>
      <c r="T1588" s="113">
        <f t="shared" si="274"/>
        <v>851.007221917808</v>
      </c>
      <c r="U1588" s="113">
        <f t="shared" si="272"/>
        <v>236.170428821519</v>
      </c>
      <c r="V1588" s="113">
        <f t="shared" si="275"/>
        <v>784.38796969697</v>
      </c>
      <c r="W1588" s="113">
        <f t="shared" si="273"/>
        <v>198.015484848485</v>
      </c>
      <c r="X1588" s="118">
        <v>2016</v>
      </c>
      <c r="Y1588" s="18" t="s">
        <v>82</v>
      </c>
    </row>
    <row r="1589" ht="15.75" customHeight="1" spans="1:25">
      <c r="A1589" s="234">
        <v>5199</v>
      </c>
      <c r="B1589" s="208" t="s">
        <v>2142</v>
      </c>
      <c r="C1589" s="207" t="s">
        <v>21</v>
      </c>
      <c r="D1589" s="209" t="s">
        <v>64</v>
      </c>
      <c r="F1589" s="235" t="s">
        <v>123</v>
      </c>
      <c r="G1589" s="236">
        <v>39662</v>
      </c>
      <c r="H1589" s="237">
        <v>39662</v>
      </c>
      <c r="I1589" s="214">
        <v>308555.232314694</v>
      </c>
      <c r="J1589" s="215">
        <v>0.256587511394458</v>
      </c>
      <c r="K1589" s="214">
        <v>79171.4191873661</v>
      </c>
      <c r="L1589" s="244">
        <v>261515.48</v>
      </c>
      <c r="M1589" s="245">
        <v>0.236500072576966</v>
      </c>
      <c r="N1589" s="244">
        <v>61848.43</v>
      </c>
      <c r="O1589" s="218">
        <v>330</v>
      </c>
      <c r="P1589" s="246">
        <f t="shared" si="269"/>
        <v>791.471151515152</v>
      </c>
      <c r="Q1589" s="246">
        <f t="shared" si="270"/>
        <v>186.419484848485</v>
      </c>
      <c r="R1589" s="210">
        <v>4169</v>
      </c>
      <c r="S1589" s="220">
        <f t="shared" si="271"/>
        <v>330</v>
      </c>
      <c r="T1589" s="113">
        <f t="shared" si="274"/>
        <v>845.356800862175</v>
      </c>
      <c r="U1589" s="113">
        <f t="shared" si="272"/>
        <v>216.907997773606</v>
      </c>
      <c r="V1589" s="113">
        <f t="shared" si="275"/>
        <v>792.471151515152</v>
      </c>
      <c r="W1589" s="113">
        <f t="shared" si="273"/>
        <v>187.419484848485</v>
      </c>
      <c r="X1589" s="118">
        <v>2008</v>
      </c>
      <c r="Y1589" s="18" t="s">
        <v>66</v>
      </c>
    </row>
    <row r="1590" ht="15.75" customHeight="1" spans="1:25">
      <c r="A1590" s="234">
        <v>6487</v>
      </c>
      <c r="B1590" s="208" t="s">
        <v>2143</v>
      </c>
      <c r="C1590" s="207" t="s">
        <v>21</v>
      </c>
      <c r="D1590" s="209" t="s">
        <v>64</v>
      </c>
      <c r="F1590" s="235" t="s">
        <v>65</v>
      </c>
      <c r="G1590" s="236">
        <v>42574</v>
      </c>
      <c r="H1590" s="237">
        <v>42574</v>
      </c>
      <c r="I1590" s="214">
        <v>307112.152411586</v>
      </c>
      <c r="J1590" s="215">
        <v>0.264862279840664</v>
      </c>
      <c r="K1590" s="214">
        <v>81342.4248545062</v>
      </c>
      <c r="L1590" s="244">
        <v>260292.4</v>
      </c>
      <c r="M1590" s="245">
        <v>0.292579038035686</v>
      </c>
      <c r="N1590" s="244">
        <v>76156.1</v>
      </c>
      <c r="O1590" s="218">
        <v>330</v>
      </c>
      <c r="P1590" s="246">
        <f t="shared" si="269"/>
        <v>787.764848484848</v>
      </c>
      <c r="Q1590" s="246">
        <f t="shared" si="270"/>
        <v>229.776060606061</v>
      </c>
      <c r="R1590" s="210">
        <v>1257</v>
      </c>
      <c r="S1590" s="220">
        <f t="shared" si="271"/>
        <v>330</v>
      </c>
      <c r="T1590" s="113">
        <f t="shared" si="274"/>
        <v>841.403157292017</v>
      </c>
      <c r="U1590" s="113">
        <f t="shared" si="272"/>
        <v>222.855958505496</v>
      </c>
      <c r="V1590" s="113">
        <f t="shared" si="275"/>
        <v>788.764848484848</v>
      </c>
      <c r="W1590" s="113">
        <f t="shared" si="273"/>
        <v>230.776060606061</v>
      </c>
      <c r="X1590" s="118">
        <v>2016</v>
      </c>
      <c r="Y1590" s="18" t="s">
        <v>82</v>
      </c>
    </row>
    <row r="1591" ht="15.75" customHeight="1" spans="1:25">
      <c r="A1591" s="234">
        <v>5172</v>
      </c>
      <c r="B1591" s="208" t="s">
        <v>2144</v>
      </c>
      <c r="C1591" s="207" t="s">
        <v>33</v>
      </c>
      <c r="D1591" s="209" t="s">
        <v>64</v>
      </c>
      <c r="F1591" s="235" t="s">
        <v>65</v>
      </c>
      <c r="G1591" s="236">
        <v>40537</v>
      </c>
      <c r="H1591" s="237">
        <v>40537</v>
      </c>
      <c r="I1591" s="214">
        <v>305430.52</v>
      </c>
      <c r="J1591" s="215">
        <v>0.266270867957479</v>
      </c>
      <c r="K1591" s="214">
        <v>81327.2496611042</v>
      </c>
      <c r="L1591" s="244">
        <v>152715.26</v>
      </c>
      <c r="M1591" s="245">
        <v>0.280728330620005</v>
      </c>
      <c r="N1591" s="244">
        <v>42871.5</v>
      </c>
      <c r="O1591" s="218">
        <v>330</v>
      </c>
      <c r="P1591" s="246">
        <f t="shared" si="269"/>
        <v>461.773515151515</v>
      </c>
      <c r="Q1591" s="246">
        <f t="shared" si="270"/>
        <v>128.913636363636</v>
      </c>
      <c r="R1591" s="210">
        <v>3294</v>
      </c>
      <c r="S1591" s="220">
        <f t="shared" si="271"/>
        <v>330</v>
      </c>
      <c r="T1591" s="113">
        <f t="shared" si="274"/>
        <v>836.795945205479</v>
      </c>
      <c r="U1591" s="113">
        <f t="shared" si="272"/>
        <v>222.814382633162</v>
      </c>
      <c r="V1591" s="113">
        <f t="shared" si="275"/>
        <v>462.773515151515</v>
      </c>
      <c r="W1591" s="113">
        <f t="shared" si="273"/>
        <v>129.913636363636</v>
      </c>
      <c r="X1591" s="118">
        <v>2010</v>
      </c>
      <c r="Y1591" s="18" t="s">
        <v>66</v>
      </c>
    </row>
    <row r="1592" ht="15.75" customHeight="1" spans="1:25">
      <c r="A1592" s="234">
        <v>5591</v>
      </c>
      <c r="B1592" s="208" t="s">
        <v>2145</v>
      </c>
      <c r="C1592" s="207" t="s">
        <v>33</v>
      </c>
      <c r="D1592" s="209" t="s">
        <v>64</v>
      </c>
      <c r="F1592" s="235" t="s">
        <v>65</v>
      </c>
      <c r="G1592" s="236">
        <v>41230</v>
      </c>
      <c r="H1592" s="237">
        <v>41230</v>
      </c>
      <c r="I1592" s="214">
        <v>300404.36</v>
      </c>
      <c r="J1592" s="215">
        <v>0.254441181098151</v>
      </c>
      <c r="K1592" s="214">
        <v>76435.2401654342</v>
      </c>
      <c r="L1592" s="244">
        <v>150202.18</v>
      </c>
      <c r="M1592" s="245">
        <v>0.295963081228248</v>
      </c>
      <c r="N1592" s="244">
        <v>44454.3</v>
      </c>
      <c r="O1592" s="218">
        <v>330</v>
      </c>
      <c r="P1592" s="246">
        <f t="shared" si="269"/>
        <v>454.158121212121</v>
      </c>
      <c r="Q1592" s="246">
        <f t="shared" si="270"/>
        <v>133.71</v>
      </c>
      <c r="R1592" s="210">
        <v>2601</v>
      </c>
      <c r="S1592" s="220">
        <f t="shared" si="271"/>
        <v>330</v>
      </c>
      <c r="T1592" s="113">
        <f t="shared" si="274"/>
        <v>823.025643835616</v>
      </c>
      <c r="U1592" s="113">
        <f t="shared" si="272"/>
        <v>209.411616891601</v>
      </c>
      <c r="V1592" s="113">
        <f t="shared" si="275"/>
        <v>455.158121212121</v>
      </c>
      <c r="W1592" s="113">
        <f t="shared" si="273"/>
        <v>134.71</v>
      </c>
      <c r="X1592" s="118">
        <v>2012</v>
      </c>
      <c r="Y1592" s="18" t="s">
        <v>66</v>
      </c>
    </row>
    <row r="1593" ht="15.75" customHeight="1" spans="1:25">
      <c r="A1593" s="234">
        <v>5475</v>
      </c>
      <c r="B1593" s="208" t="s">
        <v>2146</v>
      </c>
      <c r="C1593" s="207" t="s">
        <v>21</v>
      </c>
      <c r="D1593" s="209" t="s">
        <v>64</v>
      </c>
      <c r="F1593" s="235" t="s">
        <v>65</v>
      </c>
      <c r="G1593" s="236">
        <v>40909</v>
      </c>
      <c r="H1593" s="237">
        <v>40909</v>
      </c>
      <c r="I1593" s="214">
        <v>298057.483209229</v>
      </c>
      <c r="J1593" s="215">
        <v>0.239927780148868</v>
      </c>
      <c r="K1593" s="214">
        <v>71512.2703031488</v>
      </c>
      <c r="L1593" s="244">
        <v>252618.13</v>
      </c>
      <c r="M1593" s="245">
        <v>0.301901134332678</v>
      </c>
      <c r="N1593" s="244">
        <v>76265.7</v>
      </c>
      <c r="O1593" s="218">
        <v>330</v>
      </c>
      <c r="P1593" s="246">
        <f t="shared" si="269"/>
        <v>764.509484848485</v>
      </c>
      <c r="Q1593" s="246">
        <f t="shared" si="270"/>
        <v>230.108181818182</v>
      </c>
      <c r="R1593" s="210">
        <v>2922</v>
      </c>
      <c r="S1593" s="220">
        <f t="shared" si="271"/>
        <v>330</v>
      </c>
      <c r="T1593" s="113">
        <f t="shared" si="274"/>
        <v>816.595844408847</v>
      </c>
      <c r="U1593" s="113">
        <f t="shared" si="272"/>
        <v>195.924028227805</v>
      </c>
      <c r="V1593" s="113">
        <f t="shared" si="275"/>
        <v>765.509484848485</v>
      </c>
      <c r="W1593" s="113">
        <f t="shared" si="273"/>
        <v>231.108181818182</v>
      </c>
      <c r="X1593" s="118">
        <v>2012</v>
      </c>
      <c r="Y1593" s="18" t="s">
        <v>66</v>
      </c>
    </row>
    <row r="1594" ht="15.75" customHeight="1" spans="1:25">
      <c r="A1594" s="234">
        <v>7385</v>
      </c>
      <c r="B1594" s="208" t="s">
        <v>2147</v>
      </c>
      <c r="C1594" s="207" t="s">
        <v>19</v>
      </c>
      <c r="D1594" s="209" t="s">
        <v>64</v>
      </c>
      <c r="F1594" s="235" t="s">
        <v>65</v>
      </c>
      <c r="G1594" s="236">
        <v>43036</v>
      </c>
      <c r="H1594" s="237">
        <v>43036</v>
      </c>
      <c r="I1594" s="214">
        <v>295657.398</v>
      </c>
      <c r="J1594" s="215">
        <v>0.242510930947684</v>
      </c>
      <c r="K1594" s="214">
        <v>71700.1508305499</v>
      </c>
      <c r="L1594" s="244">
        <v>164254.11</v>
      </c>
      <c r="M1594" s="245">
        <v>0.358023430890101</v>
      </c>
      <c r="N1594" s="244">
        <v>58806.82</v>
      </c>
      <c r="O1594" s="218">
        <v>330</v>
      </c>
      <c r="P1594" s="246">
        <f t="shared" si="269"/>
        <v>496.739727272727</v>
      </c>
      <c r="Q1594" s="246">
        <f t="shared" si="270"/>
        <v>177.202484848485</v>
      </c>
      <c r="R1594" s="210">
        <v>795</v>
      </c>
      <c r="S1594" s="220">
        <f t="shared" si="271"/>
        <v>330</v>
      </c>
      <c r="T1594" s="113">
        <f t="shared" si="274"/>
        <v>810.020268493151</v>
      </c>
      <c r="U1594" s="113">
        <f t="shared" si="272"/>
        <v>196.438769398767</v>
      </c>
      <c r="V1594" s="113">
        <f t="shared" si="275"/>
        <v>497.739727272727</v>
      </c>
      <c r="W1594" s="113">
        <f t="shared" si="273"/>
        <v>178.202484848485</v>
      </c>
      <c r="X1594" s="118">
        <v>2017</v>
      </c>
      <c r="Y1594" s="18" t="s">
        <v>83</v>
      </c>
    </row>
    <row r="1595" ht="15.75" customHeight="1" spans="1:25">
      <c r="A1595" s="234">
        <v>6189</v>
      </c>
      <c r="B1595" s="208" t="s">
        <v>2148</v>
      </c>
      <c r="C1595" s="207" t="s">
        <v>19</v>
      </c>
      <c r="D1595" s="209" t="s">
        <v>64</v>
      </c>
      <c r="F1595" s="235" t="s">
        <v>65</v>
      </c>
      <c r="G1595" s="236">
        <v>42367</v>
      </c>
      <c r="H1595" s="237">
        <v>42367</v>
      </c>
      <c r="I1595" s="214">
        <v>295515.330706967</v>
      </c>
      <c r="J1595" s="215">
        <v>0.222951103868444</v>
      </c>
      <c r="K1595" s="214">
        <v>65885.4691911666</v>
      </c>
      <c r="L1595" s="244">
        <v>106783.77</v>
      </c>
      <c r="M1595" s="245">
        <v>0.270183006275205</v>
      </c>
      <c r="N1595" s="244">
        <v>28851.16</v>
      </c>
      <c r="O1595" s="218">
        <v>244</v>
      </c>
      <c r="P1595" s="246">
        <f t="shared" si="269"/>
        <v>436.638401639344</v>
      </c>
      <c r="Q1595" s="246">
        <f t="shared" si="270"/>
        <v>117.242459016393</v>
      </c>
      <c r="R1595" s="210">
        <v>1464</v>
      </c>
      <c r="S1595" s="220">
        <f t="shared" si="271"/>
        <v>330</v>
      </c>
      <c r="T1595" s="113">
        <f t="shared" si="274"/>
        <v>809.631043032786</v>
      </c>
      <c r="U1595" s="113">
        <f t="shared" si="272"/>
        <v>180.508134770319</v>
      </c>
      <c r="V1595" s="113">
        <f t="shared" si="275"/>
        <v>323.587181818182</v>
      </c>
      <c r="W1595" s="113">
        <f t="shared" si="273"/>
        <v>87.4277575757576</v>
      </c>
      <c r="X1595" s="118">
        <v>2015</v>
      </c>
      <c r="Y1595" s="18" t="s">
        <v>66</v>
      </c>
    </row>
    <row r="1596" ht="15.75" customHeight="1" spans="1:25">
      <c r="A1596" s="234">
        <v>6902</v>
      </c>
      <c r="B1596" s="208" t="s">
        <v>2149</v>
      </c>
      <c r="C1596" s="207" t="s">
        <v>21</v>
      </c>
      <c r="D1596" s="209" t="s">
        <v>64</v>
      </c>
      <c r="F1596" s="235" t="s">
        <v>123</v>
      </c>
      <c r="G1596" s="236">
        <v>42883</v>
      </c>
      <c r="H1596" s="237">
        <v>42883</v>
      </c>
      <c r="I1596" s="214">
        <v>295065.394343835</v>
      </c>
      <c r="J1596" s="215">
        <v>0.262261877636163</v>
      </c>
      <c r="K1596" s="214">
        <v>77384.4043460691</v>
      </c>
      <c r="L1596" s="244">
        <v>250082.19</v>
      </c>
      <c r="M1596" s="245">
        <v>0.236115854551658</v>
      </c>
      <c r="N1596" s="244">
        <v>59048.37</v>
      </c>
      <c r="O1596" s="218">
        <v>330</v>
      </c>
      <c r="P1596" s="246">
        <f t="shared" si="269"/>
        <v>756.824818181818</v>
      </c>
      <c r="Q1596" s="246">
        <f t="shared" si="270"/>
        <v>177.934454545455</v>
      </c>
      <c r="R1596" s="210">
        <v>948</v>
      </c>
      <c r="S1596" s="220">
        <f t="shared" si="271"/>
        <v>330</v>
      </c>
      <c r="T1596" s="113">
        <f t="shared" si="274"/>
        <v>808.398340668041</v>
      </c>
      <c r="U1596" s="113">
        <f t="shared" si="272"/>
        <v>212.012066701559</v>
      </c>
      <c r="V1596" s="113">
        <f t="shared" si="275"/>
        <v>757.824818181818</v>
      </c>
      <c r="W1596" s="113">
        <f t="shared" si="273"/>
        <v>178.934454545455</v>
      </c>
      <c r="X1596" s="118">
        <v>2017</v>
      </c>
      <c r="Y1596" s="18" t="s">
        <v>83</v>
      </c>
    </row>
    <row r="1597" ht="15.75" customHeight="1" spans="1:25">
      <c r="A1597" s="234">
        <v>8408</v>
      </c>
      <c r="B1597" s="208" t="s">
        <v>2150</v>
      </c>
      <c r="C1597" s="207" t="s">
        <v>21</v>
      </c>
      <c r="D1597" s="209" t="s">
        <v>488</v>
      </c>
      <c r="E1597" s="210" t="s">
        <v>815</v>
      </c>
      <c r="F1597" s="235" t="s">
        <v>139</v>
      </c>
      <c r="G1597" s="284">
        <v>37546</v>
      </c>
      <c r="H1597" s="237">
        <v>43354</v>
      </c>
      <c r="I1597" s="214">
        <v>290479.86568924</v>
      </c>
      <c r="J1597" s="215">
        <v>0.24778643284205</v>
      </c>
      <c r="K1597" s="214">
        <v>71976.9697315745</v>
      </c>
      <c r="L1597" s="244">
        <v>189915.65</v>
      </c>
      <c r="M1597" s="245">
        <v>0.28876403814009</v>
      </c>
      <c r="N1597" s="244">
        <v>54840.81</v>
      </c>
      <c r="O1597" s="218">
        <v>330</v>
      </c>
      <c r="P1597" s="246">
        <f t="shared" si="269"/>
        <v>574.50196969697</v>
      </c>
      <c r="Q1597" s="246">
        <f t="shared" si="270"/>
        <v>165.184272727273</v>
      </c>
      <c r="R1597" s="210">
        <v>477</v>
      </c>
      <c r="S1597" s="220">
        <f t="shared" si="271"/>
        <v>330</v>
      </c>
      <c r="T1597" s="113">
        <f t="shared" si="274"/>
        <v>795.835248463671</v>
      </c>
      <c r="U1597" s="113">
        <f t="shared" si="272"/>
        <v>197.197177346779</v>
      </c>
      <c r="V1597" s="113">
        <f t="shared" si="275"/>
        <v>575.50196969697</v>
      </c>
      <c r="W1597" s="113">
        <f t="shared" si="273"/>
        <v>166.184272727273</v>
      </c>
      <c r="X1597" s="118">
        <v>2002</v>
      </c>
      <c r="Y1597" s="18" t="s">
        <v>66</v>
      </c>
    </row>
    <row r="1598" ht="15.75" customHeight="1" spans="1:25">
      <c r="A1598" s="234">
        <v>5099</v>
      </c>
      <c r="B1598" s="208" t="s">
        <v>2151</v>
      </c>
      <c r="C1598" s="207" t="s">
        <v>19</v>
      </c>
      <c r="D1598" s="209" t="s">
        <v>64</v>
      </c>
      <c r="F1598" s="235" t="s">
        <v>65</v>
      </c>
      <c r="G1598" s="236">
        <v>39991</v>
      </c>
      <c r="H1598" s="237">
        <v>39991</v>
      </c>
      <c r="I1598" s="214">
        <v>287194.491</v>
      </c>
      <c r="J1598" s="215">
        <v>0.259827849342465</v>
      </c>
      <c r="K1598" s="214">
        <v>74621.1269395339</v>
      </c>
      <c r="L1598" s="244">
        <v>249734.34</v>
      </c>
      <c r="M1598" s="245">
        <v>0.216676088678874</v>
      </c>
      <c r="N1598" s="244">
        <v>54111.46</v>
      </c>
      <c r="O1598" s="218">
        <v>330</v>
      </c>
      <c r="P1598" s="246">
        <f t="shared" si="269"/>
        <v>755.770727272727</v>
      </c>
      <c r="Q1598" s="246">
        <f t="shared" si="270"/>
        <v>162.974121212121</v>
      </c>
      <c r="R1598" s="210">
        <v>3840</v>
      </c>
      <c r="S1598" s="220">
        <f t="shared" si="271"/>
        <v>330</v>
      </c>
      <c r="T1598" s="113">
        <f t="shared" si="274"/>
        <v>786.834221917808</v>
      </c>
      <c r="U1598" s="113">
        <f t="shared" si="272"/>
        <v>204.441443669956</v>
      </c>
      <c r="V1598" s="113">
        <f t="shared" si="275"/>
        <v>756.770727272727</v>
      </c>
      <c r="W1598" s="113">
        <f t="shared" si="273"/>
        <v>163.974121212121</v>
      </c>
      <c r="X1598" s="118">
        <v>2009</v>
      </c>
      <c r="Y1598" s="18" t="s">
        <v>66</v>
      </c>
    </row>
    <row r="1599" ht="15.75" customHeight="1" spans="1:25">
      <c r="A1599" s="234">
        <v>8423</v>
      </c>
      <c r="B1599" s="208" t="s">
        <v>2152</v>
      </c>
      <c r="C1599" s="207" t="s">
        <v>21</v>
      </c>
      <c r="D1599" s="209" t="s">
        <v>488</v>
      </c>
      <c r="E1599" s="210" t="s">
        <v>815</v>
      </c>
      <c r="F1599" s="235" t="s">
        <v>142</v>
      </c>
      <c r="G1599" s="284">
        <v>34408</v>
      </c>
      <c r="H1599" s="237">
        <v>43354</v>
      </c>
      <c r="I1599" s="214">
        <v>286067.5204626</v>
      </c>
      <c r="J1599" s="215">
        <v>0.250264399783838</v>
      </c>
      <c r="K1599" s="214">
        <v>71592.5163062234</v>
      </c>
      <c r="L1599" s="244">
        <v>187030.86</v>
      </c>
      <c r="M1599" s="245">
        <v>0.300985088770912</v>
      </c>
      <c r="N1599" s="244">
        <v>56293.5</v>
      </c>
      <c r="O1599" s="218">
        <v>330</v>
      </c>
      <c r="P1599" s="246">
        <f t="shared" si="269"/>
        <v>565.760181818182</v>
      </c>
      <c r="Q1599" s="246">
        <f t="shared" si="270"/>
        <v>169.586363636364</v>
      </c>
      <c r="R1599" s="210">
        <v>477</v>
      </c>
      <c r="S1599" s="220">
        <f t="shared" si="271"/>
        <v>330</v>
      </c>
      <c r="T1599" s="113">
        <f t="shared" si="274"/>
        <v>783.746631404383</v>
      </c>
      <c r="U1599" s="113">
        <f t="shared" si="272"/>
        <v>196.143880291023</v>
      </c>
      <c r="V1599" s="113">
        <f t="shared" si="275"/>
        <v>566.760181818182</v>
      </c>
      <c r="W1599" s="113">
        <f t="shared" si="273"/>
        <v>170.586363636364</v>
      </c>
      <c r="X1599" s="118">
        <v>1994</v>
      </c>
      <c r="Y1599" s="18" t="s">
        <v>66</v>
      </c>
    </row>
    <row r="1600" ht="15.75" customHeight="1" spans="1:25">
      <c r="A1600" s="234">
        <v>6222</v>
      </c>
      <c r="B1600" s="208" t="s">
        <v>2153</v>
      </c>
      <c r="C1600" s="207" t="s">
        <v>21</v>
      </c>
      <c r="D1600" s="209" t="s">
        <v>64</v>
      </c>
      <c r="F1600" s="235" t="s">
        <v>123</v>
      </c>
      <c r="G1600" s="236">
        <v>42441</v>
      </c>
      <c r="H1600" s="237">
        <v>42441</v>
      </c>
      <c r="I1600" s="214">
        <v>284412.527245384</v>
      </c>
      <c r="J1600" s="215">
        <v>0.25965678943116</v>
      </c>
      <c r="K1600" s="214">
        <v>73849.6436985388</v>
      </c>
      <c r="L1600" s="244">
        <v>241053.37</v>
      </c>
      <c r="M1600" s="245">
        <v>0.299317076546161</v>
      </c>
      <c r="N1600" s="244">
        <v>72151.39</v>
      </c>
      <c r="O1600" s="218">
        <v>330</v>
      </c>
      <c r="P1600" s="246">
        <f t="shared" si="269"/>
        <v>729.464757575758</v>
      </c>
      <c r="Q1600" s="246">
        <f t="shared" si="270"/>
        <v>217.640575757576</v>
      </c>
      <c r="R1600" s="210">
        <v>1390</v>
      </c>
      <c r="S1600" s="220">
        <f t="shared" si="271"/>
        <v>330</v>
      </c>
      <c r="T1600" s="113">
        <f t="shared" si="274"/>
        <v>779.212403412011</v>
      </c>
      <c r="U1600" s="113">
        <f t="shared" si="272"/>
        <v>202.327790954901</v>
      </c>
      <c r="V1600" s="113">
        <f t="shared" si="275"/>
        <v>730.464757575758</v>
      </c>
      <c r="W1600" s="113">
        <f t="shared" si="273"/>
        <v>218.640575757576</v>
      </c>
      <c r="X1600" s="118">
        <v>2016</v>
      </c>
      <c r="Y1600" s="18" t="s">
        <v>82</v>
      </c>
    </row>
    <row r="1601" ht="15.75" customHeight="1" spans="1:25">
      <c r="A1601" s="234">
        <v>6999</v>
      </c>
      <c r="B1601" s="208" t="s">
        <v>2154</v>
      </c>
      <c r="C1601" s="207" t="s">
        <v>27</v>
      </c>
      <c r="D1601" s="209" t="s">
        <v>64</v>
      </c>
      <c r="F1601" s="235" t="s">
        <v>215</v>
      </c>
      <c r="G1601" s="236">
        <v>42154</v>
      </c>
      <c r="H1601" s="237">
        <v>42154</v>
      </c>
      <c r="I1601" s="214">
        <v>283229.4865</v>
      </c>
      <c r="J1601" s="215">
        <v>0.232430979803568</v>
      </c>
      <c r="K1601" s="214">
        <v>65831.3070564564</v>
      </c>
      <c r="L1601" s="244">
        <v>246286.51</v>
      </c>
      <c r="M1601" s="245">
        <v>0.23528138021039</v>
      </c>
      <c r="N1601" s="244">
        <v>57946.63</v>
      </c>
      <c r="O1601" s="218">
        <v>330</v>
      </c>
      <c r="P1601" s="246">
        <f t="shared" si="269"/>
        <v>745.322757575758</v>
      </c>
      <c r="Q1601" s="246">
        <f t="shared" si="270"/>
        <v>174.595848484848</v>
      </c>
      <c r="R1601" s="210">
        <v>1677</v>
      </c>
      <c r="S1601" s="220">
        <f t="shared" si="271"/>
        <v>330</v>
      </c>
      <c r="T1601" s="113">
        <f t="shared" si="274"/>
        <v>775.971195890411</v>
      </c>
      <c r="U1601" s="113">
        <f t="shared" si="272"/>
        <v>180.359745360155</v>
      </c>
      <c r="V1601" s="113">
        <f t="shared" si="275"/>
        <v>746.322757575758</v>
      </c>
      <c r="W1601" s="113">
        <f t="shared" si="273"/>
        <v>175.595848484848</v>
      </c>
      <c r="X1601" s="118">
        <v>2015</v>
      </c>
      <c r="Y1601" s="18" t="s">
        <v>66</v>
      </c>
    </row>
    <row r="1602" ht="15.75" customHeight="1" spans="1:25">
      <c r="A1602" s="234">
        <v>6911</v>
      </c>
      <c r="B1602" s="208" t="s">
        <v>2155</v>
      </c>
      <c r="C1602" s="207" t="s">
        <v>21</v>
      </c>
      <c r="D1602" s="209" t="s">
        <v>64</v>
      </c>
      <c r="F1602" s="235" t="s">
        <v>123</v>
      </c>
      <c r="G1602" s="236">
        <v>42903</v>
      </c>
      <c r="H1602" s="237">
        <v>42903</v>
      </c>
      <c r="I1602" s="214">
        <v>282834.89454757</v>
      </c>
      <c r="J1602" s="215">
        <v>0.259078589766764</v>
      </c>
      <c r="K1602" s="214">
        <v>73276.4656162158</v>
      </c>
      <c r="L1602" s="244">
        <v>239716.25</v>
      </c>
      <c r="M1602" s="245">
        <v>0.271783368878831</v>
      </c>
      <c r="N1602" s="244">
        <v>65150.89</v>
      </c>
      <c r="O1602" s="218">
        <v>330</v>
      </c>
      <c r="P1602" s="246">
        <f t="shared" si="269"/>
        <v>725.412878787879</v>
      </c>
      <c r="Q1602" s="246">
        <f t="shared" si="270"/>
        <v>196.426939393939</v>
      </c>
      <c r="R1602" s="210">
        <v>928</v>
      </c>
      <c r="S1602" s="220">
        <f t="shared" si="271"/>
        <v>330</v>
      </c>
      <c r="T1602" s="113">
        <f t="shared" si="274"/>
        <v>774.890122048137</v>
      </c>
      <c r="U1602" s="113">
        <f t="shared" si="272"/>
        <v>200.757440044427</v>
      </c>
      <c r="V1602" s="113">
        <f t="shared" si="275"/>
        <v>726.412878787879</v>
      </c>
      <c r="W1602" s="113">
        <f t="shared" si="273"/>
        <v>197.426939393939</v>
      </c>
      <c r="X1602" s="118">
        <v>2017</v>
      </c>
      <c r="Y1602" s="18" t="s">
        <v>83</v>
      </c>
    </row>
    <row r="1603" ht="15.75" customHeight="1" spans="1:25">
      <c r="A1603" s="234">
        <v>5024</v>
      </c>
      <c r="B1603" s="208" t="s">
        <v>2156</v>
      </c>
      <c r="C1603" s="207" t="s">
        <v>19</v>
      </c>
      <c r="D1603" s="209" t="s">
        <v>64</v>
      </c>
      <c r="F1603" s="235" t="s">
        <v>65</v>
      </c>
      <c r="G1603" s="236">
        <v>38227</v>
      </c>
      <c r="H1603" s="237">
        <v>38227</v>
      </c>
      <c r="I1603" s="214">
        <v>282619.7565</v>
      </c>
      <c r="J1603" s="215">
        <v>0.276023113953101</v>
      </c>
      <c r="K1603" s="214">
        <v>78009.5852537971</v>
      </c>
      <c r="L1603" s="244">
        <v>245756.31</v>
      </c>
      <c r="M1603" s="245">
        <v>0.193572730645248</v>
      </c>
      <c r="N1603" s="244">
        <v>47571.72</v>
      </c>
      <c r="O1603" s="218">
        <v>330</v>
      </c>
      <c r="P1603" s="246">
        <f t="shared" ref="P1603:P1666" si="276">IFERROR(L1603/O1603-1,0)</f>
        <v>743.716090909091</v>
      </c>
      <c r="Q1603" s="246">
        <f t="shared" ref="Q1603:Q1666" si="277">IFERROR(N1603/O1603-1,0)</f>
        <v>143.156727272727</v>
      </c>
      <c r="R1603" s="210">
        <v>5604</v>
      </c>
      <c r="S1603" s="220">
        <f t="shared" ref="S1603:S1666" si="278">MIN(R1603-35,365-35)</f>
        <v>330</v>
      </c>
      <c r="T1603" s="113">
        <f t="shared" si="274"/>
        <v>774.300702739726</v>
      </c>
      <c r="U1603" s="113">
        <f t="shared" ref="U1603:U1666" si="279">IFERROR(K1603/365,0)</f>
        <v>213.724891106293</v>
      </c>
      <c r="V1603" s="113">
        <f t="shared" si="275"/>
        <v>744.716090909091</v>
      </c>
      <c r="W1603" s="113">
        <f t="shared" ref="W1603:W1666" si="280">N1603/S1603</f>
        <v>144.156727272727</v>
      </c>
      <c r="X1603" s="118">
        <v>2004</v>
      </c>
      <c r="Y1603" s="18" t="s">
        <v>66</v>
      </c>
    </row>
    <row r="1604" ht="15.75" customHeight="1" spans="1:25">
      <c r="A1604" s="234">
        <v>8098</v>
      </c>
      <c r="B1604" s="208" t="s">
        <v>2157</v>
      </c>
      <c r="C1604" s="207" t="s">
        <v>21</v>
      </c>
      <c r="D1604" s="209" t="s">
        <v>64</v>
      </c>
      <c r="F1604" s="235" t="s">
        <v>65</v>
      </c>
      <c r="G1604" s="236">
        <v>43337</v>
      </c>
      <c r="H1604" s="237">
        <v>43337</v>
      </c>
      <c r="I1604" s="214">
        <v>279746.35428746</v>
      </c>
      <c r="J1604" s="215">
        <v>0.235714720729709</v>
      </c>
      <c r="K1604" s="214">
        <v>65940.3337760229</v>
      </c>
      <c r="L1604" s="244">
        <v>172375.18</v>
      </c>
      <c r="M1604" s="245">
        <v>0.312353495439425</v>
      </c>
      <c r="N1604" s="244">
        <v>53841.99</v>
      </c>
      <c r="O1604" s="218">
        <v>330</v>
      </c>
      <c r="P1604" s="246">
        <f t="shared" si="276"/>
        <v>521.34903030303</v>
      </c>
      <c r="Q1604" s="246">
        <f t="shared" si="277"/>
        <v>162.157545454545</v>
      </c>
      <c r="R1604" s="210">
        <v>494</v>
      </c>
      <c r="S1604" s="220">
        <f t="shared" si="278"/>
        <v>330</v>
      </c>
      <c r="T1604" s="113">
        <f t="shared" ref="T1604:T1667" si="281">IFERROR(I1604/365,0)</f>
        <v>766.428367910849</v>
      </c>
      <c r="U1604" s="113">
        <f t="shared" si="279"/>
        <v>180.658448701433</v>
      </c>
      <c r="V1604" s="113">
        <f t="shared" ref="V1604:V1667" si="282">L1604/S1604</f>
        <v>522.34903030303</v>
      </c>
      <c r="W1604" s="113">
        <f t="shared" si="280"/>
        <v>163.157545454545</v>
      </c>
      <c r="X1604" s="118">
        <v>2018</v>
      </c>
      <c r="Y1604" s="18" t="s">
        <v>84</v>
      </c>
    </row>
    <row r="1605" ht="15.75" customHeight="1" spans="1:25">
      <c r="A1605" s="234">
        <v>5234</v>
      </c>
      <c r="B1605" s="208" t="s">
        <v>2158</v>
      </c>
      <c r="C1605" s="207" t="s">
        <v>21</v>
      </c>
      <c r="D1605" s="209" t="s">
        <v>64</v>
      </c>
      <c r="F1605" s="235" t="s">
        <v>65</v>
      </c>
      <c r="G1605" s="236">
        <v>40383</v>
      </c>
      <c r="H1605" s="237">
        <v>40383</v>
      </c>
      <c r="I1605" s="214">
        <v>279263.770873947</v>
      </c>
      <c r="J1605" s="215">
        <v>0.243843451593654</v>
      </c>
      <c r="K1605" s="214">
        <v>68096.6417949626</v>
      </c>
      <c r="L1605" s="244">
        <v>236689.55</v>
      </c>
      <c r="M1605" s="245">
        <v>0.208567636382764</v>
      </c>
      <c r="N1605" s="244">
        <v>49365.78</v>
      </c>
      <c r="O1605" s="218">
        <v>330</v>
      </c>
      <c r="P1605" s="246">
        <f t="shared" si="276"/>
        <v>716.241060606061</v>
      </c>
      <c r="Q1605" s="246">
        <f t="shared" si="277"/>
        <v>148.593272727273</v>
      </c>
      <c r="R1605" s="210">
        <v>3448</v>
      </c>
      <c r="S1605" s="220">
        <f t="shared" si="278"/>
        <v>330</v>
      </c>
      <c r="T1605" s="113">
        <f t="shared" si="281"/>
        <v>765.106221572458</v>
      </c>
      <c r="U1605" s="113">
        <f t="shared" si="279"/>
        <v>186.566141904007</v>
      </c>
      <c r="V1605" s="113">
        <f t="shared" si="282"/>
        <v>717.241060606061</v>
      </c>
      <c r="W1605" s="113">
        <f t="shared" si="280"/>
        <v>149.593272727273</v>
      </c>
      <c r="X1605" s="118">
        <v>2010</v>
      </c>
      <c r="Y1605" s="18" t="s">
        <v>66</v>
      </c>
    </row>
    <row r="1606" ht="15.75" customHeight="1" spans="1:25">
      <c r="A1606" s="234">
        <v>9763</v>
      </c>
      <c r="B1606" s="208" t="s">
        <v>2159</v>
      </c>
      <c r="C1606" s="207" t="s">
        <v>21</v>
      </c>
      <c r="D1606" s="209" t="s">
        <v>488</v>
      </c>
      <c r="E1606" s="210" t="s">
        <v>1362</v>
      </c>
      <c r="F1606" s="235" t="s">
        <v>133</v>
      </c>
      <c r="G1606" s="284">
        <v>43031</v>
      </c>
      <c r="H1606" s="237">
        <v>43642</v>
      </c>
      <c r="I1606" s="214">
        <v>279239.159541117</v>
      </c>
      <c r="J1606" s="215">
        <v>0.259620862321579</v>
      </c>
      <c r="K1606" s="214">
        <v>72496.3113940178</v>
      </c>
      <c r="L1606" s="244">
        <v>32697.85</v>
      </c>
      <c r="M1606" s="245">
        <v>0.20576368170996</v>
      </c>
      <c r="N1606" s="244">
        <v>6728.03</v>
      </c>
      <c r="O1606" s="218">
        <v>96</v>
      </c>
      <c r="P1606" s="246">
        <f t="shared" si="276"/>
        <v>339.602604166667</v>
      </c>
      <c r="Q1606" s="246">
        <f t="shared" si="277"/>
        <v>69.0836458333333</v>
      </c>
      <c r="R1606" s="210">
        <v>189</v>
      </c>
      <c r="S1606" s="220">
        <f t="shared" si="278"/>
        <v>154</v>
      </c>
      <c r="T1606" s="113">
        <f t="shared" si="281"/>
        <v>765.038793263334</v>
      </c>
      <c r="U1606" s="113">
        <f t="shared" si="279"/>
        <v>198.620031216487</v>
      </c>
      <c r="V1606" s="113">
        <f t="shared" si="282"/>
        <v>212.323701298701</v>
      </c>
      <c r="W1606" s="113">
        <f t="shared" si="280"/>
        <v>43.6885064935065</v>
      </c>
      <c r="X1606" s="118">
        <v>2017</v>
      </c>
      <c r="Y1606" s="18" t="s">
        <v>83</v>
      </c>
    </row>
    <row r="1607" ht="15.75" customHeight="1" spans="1:25">
      <c r="A1607" s="234">
        <v>5632</v>
      </c>
      <c r="B1607" s="208" t="s">
        <v>2160</v>
      </c>
      <c r="C1607" s="207" t="s">
        <v>21</v>
      </c>
      <c r="D1607" s="209" t="s">
        <v>64</v>
      </c>
      <c r="F1607" s="235" t="s">
        <v>65</v>
      </c>
      <c r="G1607" s="236">
        <v>41293</v>
      </c>
      <c r="H1607" s="237">
        <v>41293</v>
      </c>
      <c r="I1607" s="214">
        <v>278569.273627187</v>
      </c>
      <c r="J1607" s="215">
        <v>0.26500678794734</v>
      </c>
      <c r="K1607" s="214">
        <v>73822.7484247645</v>
      </c>
      <c r="L1607" s="244">
        <v>236100.93</v>
      </c>
      <c r="M1607" s="245">
        <v>0.282429425415647</v>
      </c>
      <c r="N1607" s="244">
        <v>66681.85</v>
      </c>
      <c r="O1607" s="218">
        <v>330</v>
      </c>
      <c r="P1607" s="246">
        <f t="shared" si="276"/>
        <v>714.457363636364</v>
      </c>
      <c r="Q1607" s="246">
        <f t="shared" si="277"/>
        <v>201.066212121212</v>
      </c>
      <c r="R1607" s="210">
        <v>2538</v>
      </c>
      <c r="S1607" s="220">
        <f t="shared" si="278"/>
        <v>330</v>
      </c>
      <c r="T1607" s="113">
        <f t="shared" si="281"/>
        <v>763.203489389553</v>
      </c>
      <c r="U1607" s="113">
        <f t="shared" si="279"/>
        <v>202.254105273327</v>
      </c>
      <c r="V1607" s="113">
        <f t="shared" si="282"/>
        <v>715.457363636364</v>
      </c>
      <c r="W1607" s="113">
        <f t="shared" si="280"/>
        <v>202.066212121212</v>
      </c>
      <c r="X1607" s="118">
        <v>2013</v>
      </c>
      <c r="Y1607" s="18" t="s">
        <v>66</v>
      </c>
    </row>
    <row r="1608" ht="15.75" customHeight="1" spans="1:25">
      <c r="A1608" s="234">
        <v>5235</v>
      </c>
      <c r="B1608" s="208" t="s">
        <v>2161</v>
      </c>
      <c r="C1608" s="207" t="s">
        <v>21</v>
      </c>
      <c r="D1608" s="209" t="s">
        <v>64</v>
      </c>
      <c r="F1608" s="235" t="s">
        <v>65</v>
      </c>
      <c r="G1608" s="236">
        <v>40383</v>
      </c>
      <c r="H1608" s="237">
        <v>40383</v>
      </c>
      <c r="I1608" s="214">
        <v>278046.45979991</v>
      </c>
      <c r="J1608" s="215">
        <v>0.250807587547436</v>
      </c>
      <c r="K1608" s="214">
        <v>69736.1618085206</v>
      </c>
      <c r="L1608" s="244">
        <v>235657.82</v>
      </c>
      <c r="M1608" s="245">
        <v>0.25508493628601</v>
      </c>
      <c r="N1608" s="244">
        <v>60112.76</v>
      </c>
      <c r="O1608" s="218">
        <v>330</v>
      </c>
      <c r="P1608" s="246">
        <f t="shared" si="276"/>
        <v>713.114606060606</v>
      </c>
      <c r="Q1608" s="246">
        <f t="shared" si="277"/>
        <v>181.159878787879</v>
      </c>
      <c r="R1608" s="210">
        <v>3448</v>
      </c>
      <c r="S1608" s="220">
        <f t="shared" si="278"/>
        <v>330</v>
      </c>
      <c r="T1608" s="113">
        <f t="shared" si="281"/>
        <v>761.77112273948</v>
      </c>
      <c r="U1608" s="113">
        <f t="shared" si="279"/>
        <v>191.057977557591</v>
      </c>
      <c r="V1608" s="113">
        <f t="shared" si="282"/>
        <v>714.114606060606</v>
      </c>
      <c r="W1608" s="113">
        <f t="shared" si="280"/>
        <v>182.159878787879</v>
      </c>
      <c r="X1608" s="118">
        <v>2010</v>
      </c>
      <c r="Y1608" s="18" t="s">
        <v>66</v>
      </c>
    </row>
    <row r="1609" ht="15.75" customHeight="1" spans="1:25">
      <c r="A1609" s="234">
        <v>8842</v>
      </c>
      <c r="B1609" s="208" t="s">
        <v>2162</v>
      </c>
      <c r="C1609" s="207" t="s">
        <v>34</v>
      </c>
      <c r="D1609" s="209" t="s">
        <v>488</v>
      </c>
      <c r="E1609" s="210" t="s">
        <v>30</v>
      </c>
      <c r="F1609" s="235" t="s">
        <v>282</v>
      </c>
      <c r="G1609" s="283">
        <v>39877</v>
      </c>
      <c r="H1609" s="237">
        <v>43715</v>
      </c>
      <c r="I1609" s="214">
        <v>277618.121118421</v>
      </c>
      <c r="J1609" s="215">
        <v>0.266609145976823</v>
      </c>
      <c r="K1609" s="214">
        <v>74015.5301790725</v>
      </c>
      <c r="L1609" s="216">
        <v>25132.79</v>
      </c>
      <c r="M1609" s="217">
        <v>0.27922287975191</v>
      </c>
      <c r="N1609" s="216">
        <v>7017.65</v>
      </c>
      <c r="O1609" s="218">
        <v>76</v>
      </c>
      <c r="P1609" s="246">
        <f t="shared" si="276"/>
        <v>329.694605263158</v>
      </c>
      <c r="Q1609" s="246">
        <f t="shared" si="277"/>
        <v>91.3375</v>
      </c>
      <c r="R1609" s="210">
        <v>116</v>
      </c>
      <c r="S1609" s="220">
        <f t="shared" si="278"/>
        <v>81</v>
      </c>
      <c r="T1609" s="113">
        <f t="shared" si="281"/>
        <v>760.597592105263</v>
      </c>
      <c r="U1609" s="113">
        <f t="shared" si="279"/>
        <v>202.782274463212</v>
      </c>
      <c r="V1609" s="113">
        <f t="shared" si="282"/>
        <v>310.281358024691</v>
      </c>
      <c r="W1609" s="113">
        <f t="shared" si="280"/>
        <v>86.6376543209877</v>
      </c>
      <c r="X1609" s="118">
        <v>2009</v>
      </c>
      <c r="Y1609" s="18" t="s">
        <v>66</v>
      </c>
    </row>
    <row r="1610" ht="15.75" customHeight="1" spans="1:25">
      <c r="A1610" s="234">
        <v>8947</v>
      </c>
      <c r="B1610" s="208" t="s">
        <v>2163</v>
      </c>
      <c r="C1610" s="207" t="s">
        <v>34</v>
      </c>
      <c r="D1610" s="209" t="s">
        <v>488</v>
      </c>
      <c r="E1610" s="210" t="s">
        <v>30</v>
      </c>
      <c r="F1610" s="235" t="s">
        <v>288</v>
      </c>
      <c r="G1610" s="283">
        <v>42370</v>
      </c>
      <c r="H1610" s="237">
        <v>43713</v>
      </c>
      <c r="I1610" s="214">
        <v>276894.243833333</v>
      </c>
      <c r="J1610" s="215">
        <v>0.266609145976823</v>
      </c>
      <c r="K1610" s="214">
        <v>73822.5378743032</v>
      </c>
      <c r="L1610" s="216">
        <v>19789.94</v>
      </c>
      <c r="M1610" s="217">
        <v>0.252603595564211</v>
      </c>
      <c r="N1610" s="216">
        <v>4999.01</v>
      </c>
      <c r="O1610" s="218">
        <v>60</v>
      </c>
      <c r="P1610" s="246">
        <f t="shared" si="276"/>
        <v>328.832333333333</v>
      </c>
      <c r="Q1610" s="246">
        <f t="shared" si="277"/>
        <v>82.3168333333333</v>
      </c>
      <c r="R1610" s="210">
        <v>118</v>
      </c>
      <c r="S1610" s="220">
        <f t="shared" si="278"/>
        <v>83</v>
      </c>
      <c r="T1610" s="113">
        <f t="shared" si="281"/>
        <v>758.614366666666</v>
      </c>
      <c r="U1610" s="113">
        <f t="shared" si="279"/>
        <v>202.253528422749</v>
      </c>
      <c r="V1610" s="113">
        <f t="shared" si="282"/>
        <v>238.433012048193</v>
      </c>
      <c r="W1610" s="113">
        <f t="shared" si="280"/>
        <v>60.2290361445783</v>
      </c>
      <c r="X1610" s="118">
        <v>2016</v>
      </c>
      <c r="Y1610" s="18" t="s">
        <v>82</v>
      </c>
    </row>
    <row r="1611" ht="15.75" customHeight="1" spans="1:25">
      <c r="A1611" s="234">
        <v>6625</v>
      </c>
      <c r="B1611" s="208" t="s">
        <v>2164</v>
      </c>
      <c r="C1611" s="207" t="s">
        <v>33</v>
      </c>
      <c r="D1611" s="209" t="s">
        <v>64</v>
      </c>
      <c r="F1611" s="235" t="s">
        <v>65</v>
      </c>
      <c r="G1611" s="236">
        <v>42693</v>
      </c>
      <c r="H1611" s="237">
        <v>42693</v>
      </c>
      <c r="I1611" s="214">
        <v>275754.1</v>
      </c>
      <c r="J1611" s="215">
        <v>0.265714893604704</v>
      </c>
      <c r="K1611" s="214">
        <v>73271.9713425609</v>
      </c>
      <c r="L1611" s="244">
        <v>137877.05</v>
      </c>
      <c r="M1611" s="245">
        <v>0.33041800647751</v>
      </c>
      <c r="N1611" s="244">
        <v>45557.06</v>
      </c>
      <c r="O1611" s="218">
        <v>330</v>
      </c>
      <c r="P1611" s="246">
        <f t="shared" si="276"/>
        <v>416.809242424242</v>
      </c>
      <c r="Q1611" s="246">
        <f t="shared" si="277"/>
        <v>137.051696969697</v>
      </c>
      <c r="R1611" s="210">
        <v>1138</v>
      </c>
      <c r="S1611" s="220">
        <f t="shared" si="278"/>
        <v>330</v>
      </c>
      <c r="T1611" s="113">
        <f t="shared" si="281"/>
        <v>755.490684931507</v>
      </c>
      <c r="U1611" s="113">
        <f t="shared" si="279"/>
        <v>200.74512696592</v>
      </c>
      <c r="V1611" s="113">
        <f t="shared" si="282"/>
        <v>417.809242424242</v>
      </c>
      <c r="W1611" s="113">
        <f t="shared" si="280"/>
        <v>138.051696969697</v>
      </c>
      <c r="X1611" s="118">
        <v>2016</v>
      </c>
      <c r="Y1611" s="18" t="s">
        <v>82</v>
      </c>
    </row>
    <row r="1612" ht="15.75" customHeight="1" spans="1:25">
      <c r="A1612" s="234">
        <v>6182</v>
      </c>
      <c r="B1612" s="208" t="s">
        <v>2165</v>
      </c>
      <c r="C1612" s="207" t="s">
        <v>21</v>
      </c>
      <c r="D1612" s="209" t="s">
        <v>64</v>
      </c>
      <c r="F1612" s="235" t="s">
        <v>123</v>
      </c>
      <c r="G1612" s="236">
        <v>42392</v>
      </c>
      <c r="H1612" s="237">
        <v>42392</v>
      </c>
      <c r="I1612" s="214">
        <v>271317.3924174</v>
      </c>
      <c r="J1612" s="215">
        <v>0.245701206915672</v>
      </c>
      <c r="K1612" s="214">
        <v>66663.0107741682</v>
      </c>
      <c r="L1612" s="244">
        <v>229954.61</v>
      </c>
      <c r="M1612" s="245">
        <v>0.284651653645909</v>
      </c>
      <c r="N1612" s="244">
        <v>65456.96</v>
      </c>
      <c r="O1612" s="218">
        <v>330</v>
      </c>
      <c r="P1612" s="246">
        <f t="shared" si="276"/>
        <v>695.832151515152</v>
      </c>
      <c r="Q1612" s="246">
        <f t="shared" si="277"/>
        <v>197.354424242424</v>
      </c>
      <c r="R1612" s="210">
        <v>1439</v>
      </c>
      <c r="S1612" s="220">
        <f t="shared" si="278"/>
        <v>330</v>
      </c>
      <c r="T1612" s="113">
        <f t="shared" si="281"/>
        <v>743.335321691507</v>
      </c>
      <c r="U1612" s="113">
        <f t="shared" si="279"/>
        <v>182.638385682653</v>
      </c>
      <c r="V1612" s="113">
        <f t="shared" si="282"/>
        <v>696.832151515152</v>
      </c>
      <c r="W1612" s="113">
        <f t="shared" si="280"/>
        <v>198.354424242424</v>
      </c>
      <c r="X1612" s="118">
        <v>2016</v>
      </c>
      <c r="Y1612" s="18" t="s">
        <v>82</v>
      </c>
    </row>
    <row r="1613" ht="15.75" customHeight="1" spans="1:25">
      <c r="A1613" s="234">
        <v>5382</v>
      </c>
      <c r="B1613" s="208" t="s">
        <v>2166</v>
      </c>
      <c r="C1613" s="207" t="s">
        <v>23</v>
      </c>
      <c r="D1613" s="209" t="s">
        <v>64</v>
      </c>
      <c r="F1613" s="235" t="s">
        <v>65</v>
      </c>
      <c r="G1613" s="236">
        <v>40691</v>
      </c>
      <c r="H1613" s="237">
        <v>40691</v>
      </c>
      <c r="I1613" s="214">
        <v>271190.1505</v>
      </c>
      <c r="J1613" s="215">
        <v>0.274153386875428</v>
      </c>
      <c r="K1613" s="214">
        <v>74347.698246832</v>
      </c>
      <c r="L1613" s="244">
        <v>187027.69</v>
      </c>
      <c r="M1613" s="245">
        <v>0.247218794179621</v>
      </c>
      <c r="N1613" s="244">
        <v>46236.76</v>
      </c>
      <c r="O1613" s="218">
        <v>330</v>
      </c>
      <c r="P1613" s="246">
        <f t="shared" si="276"/>
        <v>565.750575757576</v>
      </c>
      <c r="Q1613" s="246">
        <f t="shared" si="277"/>
        <v>139.111393939394</v>
      </c>
      <c r="R1613" s="210">
        <v>3140</v>
      </c>
      <c r="S1613" s="220">
        <f t="shared" si="278"/>
        <v>330</v>
      </c>
      <c r="T1613" s="113">
        <f t="shared" si="281"/>
        <v>742.98671369863</v>
      </c>
      <c r="U1613" s="113">
        <f t="shared" si="279"/>
        <v>203.692323963923</v>
      </c>
      <c r="V1613" s="113">
        <f t="shared" si="282"/>
        <v>566.750575757576</v>
      </c>
      <c r="W1613" s="113">
        <f t="shared" si="280"/>
        <v>140.111393939394</v>
      </c>
      <c r="X1613" s="118">
        <v>2011</v>
      </c>
      <c r="Y1613" s="18" t="s">
        <v>66</v>
      </c>
    </row>
    <row r="1614" ht="15.75" customHeight="1" spans="1:25">
      <c r="A1614" s="234">
        <v>5903</v>
      </c>
      <c r="B1614" s="208" t="s">
        <v>2167</v>
      </c>
      <c r="C1614" s="207" t="s">
        <v>21</v>
      </c>
      <c r="D1614" s="209" t="s">
        <v>64</v>
      </c>
      <c r="F1614" s="235" t="s">
        <v>65</v>
      </c>
      <c r="G1614" s="236">
        <v>42042</v>
      </c>
      <c r="H1614" s="237">
        <v>42042</v>
      </c>
      <c r="I1614" s="214">
        <v>270194.140873301</v>
      </c>
      <c r="J1614" s="215">
        <v>0.256485544099862</v>
      </c>
      <c r="K1614" s="214">
        <v>69300.8912344833</v>
      </c>
      <c r="L1614" s="244">
        <v>229002.6</v>
      </c>
      <c r="M1614" s="245">
        <v>0.259042124412561</v>
      </c>
      <c r="N1614" s="244">
        <v>59321.32</v>
      </c>
      <c r="O1614" s="218">
        <v>330</v>
      </c>
      <c r="P1614" s="246">
        <f t="shared" si="276"/>
        <v>692.947272727273</v>
      </c>
      <c r="Q1614" s="246">
        <f t="shared" si="277"/>
        <v>178.761575757576</v>
      </c>
      <c r="R1614" s="210">
        <v>1789</v>
      </c>
      <c r="S1614" s="220">
        <f t="shared" si="278"/>
        <v>330</v>
      </c>
      <c r="T1614" s="113">
        <f t="shared" si="281"/>
        <v>740.257920200825</v>
      </c>
      <c r="U1614" s="113">
        <f t="shared" si="279"/>
        <v>189.865455436941</v>
      </c>
      <c r="V1614" s="113">
        <f t="shared" si="282"/>
        <v>693.947272727273</v>
      </c>
      <c r="W1614" s="113">
        <f t="shared" si="280"/>
        <v>179.761575757576</v>
      </c>
      <c r="X1614" s="118">
        <v>2015</v>
      </c>
      <c r="Y1614" s="18" t="s">
        <v>66</v>
      </c>
    </row>
    <row r="1615" ht="15.75" customHeight="1" spans="1:25">
      <c r="A1615" s="234">
        <v>5155</v>
      </c>
      <c r="B1615" s="208" t="s">
        <v>2168</v>
      </c>
      <c r="C1615" s="207" t="s">
        <v>19</v>
      </c>
      <c r="D1615" s="209" t="s">
        <v>64</v>
      </c>
      <c r="F1615" s="235" t="s">
        <v>65</v>
      </c>
      <c r="G1615" s="236">
        <v>40418</v>
      </c>
      <c r="H1615" s="237">
        <v>40418</v>
      </c>
      <c r="I1615" s="214">
        <v>269808.534</v>
      </c>
      <c r="J1615" s="215">
        <v>0.245781762051154</v>
      </c>
      <c r="K1615" s="214">
        <v>66314.0169029587</v>
      </c>
      <c r="L1615" s="244">
        <v>149893.63</v>
      </c>
      <c r="M1615" s="245">
        <v>0.348140478017645</v>
      </c>
      <c r="N1615" s="244">
        <v>52184.04</v>
      </c>
      <c r="O1615" s="218">
        <v>330</v>
      </c>
      <c r="P1615" s="246">
        <f t="shared" si="276"/>
        <v>453.223121212121</v>
      </c>
      <c r="Q1615" s="246">
        <f t="shared" si="277"/>
        <v>157.133454545455</v>
      </c>
      <c r="R1615" s="210">
        <v>3413</v>
      </c>
      <c r="S1615" s="220">
        <f t="shared" si="278"/>
        <v>330</v>
      </c>
      <c r="T1615" s="113">
        <f t="shared" si="281"/>
        <v>739.201463013699</v>
      </c>
      <c r="U1615" s="113">
        <f t="shared" si="279"/>
        <v>181.682238090298</v>
      </c>
      <c r="V1615" s="113">
        <f t="shared" si="282"/>
        <v>454.223121212121</v>
      </c>
      <c r="W1615" s="113">
        <f t="shared" si="280"/>
        <v>158.133454545455</v>
      </c>
      <c r="X1615" s="118">
        <v>2010</v>
      </c>
      <c r="Y1615" s="18" t="s">
        <v>66</v>
      </c>
    </row>
    <row r="1616" ht="15.75" customHeight="1" spans="1:25">
      <c r="A1616" s="234">
        <v>6143</v>
      </c>
      <c r="B1616" s="208" t="s">
        <v>2169</v>
      </c>
      <c r="C1616" s="207" t="s">
        <v>19</v>
      </c>
      <c r="D1616" s="209" t="s">
        <v>64</v>
      </c>
      <c r="F1616" s="235" t="s">
        <v>65</v>
      </c>
      <c r="G1616" s="236">
        <v>42343</v>
      </c>
      <c r="H1616" s="237">
        <v>42343</v>
      </c>
      <c r="I1616" s="214">
        <v>269475.156</v>
      </c>
      <c r="J1616" s="215">
        <v>0.256817899717181</v>
      </c>
      <c r="K1616" s="214">
        <v>69206.0435898797</v>
      </c>
      <c r="L1616" s="244">
        <v>149708.42</v>
      </c>
      <c r="M1616" s="245">
        <v>0.348560221262104</v>
      </c>
      <c r="N1616" s="244">
        <v>52182.4</v>
      </c>
      <c r="O1616" s="218">
        <v>330</v>
      </c>
      <c r="P1616" s="246">
        <f t="shared" si="276"/>
        <v>452.661878787879</v>
      </c>
      <c r="Q1616" s="246">
        <f t="shared" si="277"/>
        <v>157.128484848485</v>
      </c>
      <c r="R1616" s="210">
        <v>1488</v>
      </c>
      <c r="S1616" s="220">
        <f t="shared" si="278"/>
        <v>330</v>
      </c>
      <c r="T1616" s="113">
        <f t="shared" si="281"/>
        <v>738.288098630137</v>
      </c>
      <c r="U1616" s="113">
        <f t="shared" si="279"/>
        <v>189.605598876383</v>
      </c>
      <c r="V1616" s="113">
        <f t="shared" si="282"/>
        <v>453.661878787879</v>
      </c>
      <c r="W1616" s="113">
        <f t="shared" si="280"/>
        <v>158.128484848485</v>
      </c>
      <c r="X1616" s="118">
        <v>2015</v>
      </c>
      <c r="Y1616" s="18" t="s">
        <v>66</v>
      </c>
    </row>
    <row r="1617" ht="15.75" customHeight="1" spans="1:25">
      <c r="A1617" s="234">
        <v>6781</v>
      </c>
      <c r="B1617" s="208" t="s">
        <v>2170</v>
      </c>
      <c r="C1617" s="207" t="s">
        <v>19</v>
      </c>
      <c r="D1617" s="209" t="s">
        <v>64</v>
      </c>
      <c r="F1617" s="235" t="s">
        <v>65</v>
      </c>
      <c r="G1617" s="236">
        <v>42825</v>
      </c>
      <c r="H1617" s="237">
        <v>42825</v>
      </c>
      <c r="I1617" s="214">
        <v>268838.4325</v>
      </c>
      <c r="J1617" s="215">
        <v>0.247975982349995</v>
      </c>
      <c r="K1617" s="214">
        <v>66665.4743926203</v>
      </c>
      <c r="L1617" s="244">
        <v>233772.55</v>
      </c>
      <c r="M1617" s="245">
        <v>0.259415359074451</v>
      </c>
      <c r="N1617" s="244">
        <v>60644.19</v>
      </c>
      <c r="O1617" s="218">
        <v>330</v>
      </c>
      <c r="P1617" s="246">
        <f t="shared" si="276"/>
        <v>707.401666666667</v>
      </c>
      <c r="Q1617" s="246">
        <f t="shared" si="277"/>
        <v>182.770272727273</v>
      </c>
      <c r="R1617" s="210">
        <v>1006</v>
      </c>
      <c r="S1617" s="220">
        <f t="shared" si="278"/>
        <v>330</v>
      </c>
      <c r="T1617" s="113">
        <f t="shared" si="281"/>
        <v>736.543650684932</v>
      </c>
      <c r="U1617" s="113">
        <f t="shared" si="279"/>
        <v>182.645135322247</v>
      </c>
      <c r="V1617" s="113">
        <f t="shared" si="282"/>
        <v>708.401666666667</v>
      </c>
      <c r="W1617" s="113">
        <f t="shared" si="280"/>
        <v>183.770272727273</v>
      </c>
      <c r="X1617" s="118">
        <v>2017</v>
      </c>
      <c r="Y1617" s="18" t="s">
        <v>83</v>
      </c>
    </row>
    <row r="1618" ht="15.75" customHeight="1" spans="1:25">
      <c r="A1618" s="234">
        <v>7572</v>
      </c>
      <c r="B1618" s="208" t="s">
        <v>2171</v>
      </c>
      <c r="C1618" s="207" t="s">
        <v>21</v>
      </c>
      <c r="D1618" s="209" t="s">
        <v>64</v>
      </c>
      <c r="F1618" s="235" t="s">
        <v>65</v>
      </c>
      <c r="G1618" s="236">
        <v>43159</v>
      </c>
      <c r="H1618" s="237">
        <v>43159</v>
      </c>
      <c r="I1618" s="214">
        <v>266523.461424861</v>
      </c>
      <c r="J1618" s="215">
        <v>0.260434535254729</v>
      </c>
      <c r="K1618" s="214">
        <v>69411.9138106654</v>
      </c>
      <c r="L1618" s="244">
        <v>174252.96</v>
      </c>
      <c r="M1618" s="245">
        <v>0.288297025198309</v>
      </c>
      <c r="N1618" s="244">
        <v>50236.61</v>
      </c>
      <c r="O1618" s="218">
        <v>330</v>
      </c>
      <c r="P1618" s="246">
        <f t="shared" si="276"/>
        <v>527.039272727273</v>
      </c>
      <c r="Q1618" s="246">
        <f t="shared" si="277"/>
        <v>151.232151515152</v>
      </c>
      <c r="R1618" s="210">
        <v>672</v>
      </c>
      <c r="S1618" s="220">
        <f t="shared" si="278"/>
        <v>330</v>
      </c>
      <c r="T1618" s="113">
        <f t="shared" si="281"/>
        <v>730.201264177701</v>
      </c>
      <c r="U1618" s="113">
        <f t="shared" si="279"/>
        <v>190.169626878535</v>
      </c>
      <c r="V1618" s="113">
        <f t="shared" si="282"/>
        <v>528.039272727273</v>
      </c>
      <c r="W1618" s="113">
        <f t="shared" si="280"/>
        <v>152.232151515152</v>
      </c>
      <c r="X1618" s="118">
        <v>2018</v>
      </c>
      <c r="Y1618" s="18" t="s">
        <v>84</v>
      </c>
    </row>
    <row r="1619" ht="15.75" customHeight="1" spans="1:25">
      <c r="A1619" s="234">
        <v>8422</v>
      </c>
      <c r="B1619" s="208" t="s">
        <v>2172</v>
      </c>
      <c r="C1619" s="207" t="s">
        <v>21</v>
      </c>
      <c r="D1619" s="209" t="s">
        <v>488</v>
      </c>
      <c r="E1619" s="210" t="s">
        <v>815</v>
      </c>
      <c r="F1619" s="235" t="s">
        <v>142</v>
      </c>
      <c r="G1619" s="284">
        <v>35025</v>
      </c>
      <c r="H1619" s="237">
        <v>43354</v>
      </c>
      <c r="I1619" s="214">
        <v>265260.765838059</v>
      </c>
      <c r="J1619" s="215">
        <v>0.244851655269843</v>
      </c>
      <c r="K1619" s="214">
        <v>64949.5375935949</v>
      </c>
      <c r="L1619" s="244">
        <v>173427.41</v>
      </c>
      <c r="M1619" s="245">
        <v>0.291176175669117</v>
      </c>
      <c r="N1619" s="244">
        <v>50497.93</v>
      </c>
      <c r="O1619" s="218">
        <v>330</v>
      </c>
      <c r="P1619" s="246">
        <f t="shared" si="276"/>
        <v>524.537606060606</v>
      </c>
      <c r="Q1619" s="246">
        <f t="shared" si="277"/>
        <v>152.02403030303</v>
      </c>
      <c r="R1619" s="210">
        <v>477</v>
      </c>
      <c r="S1619" s="220">
        <f t="shared" si="278"/>
        <v>330</v>
      </c>
      <c r="T1619" s="113">
        <f t="shared" si="281"/>
        <v>726.74182421386</v>
      </c>
      <c r="U1619" s="113">
        <f t="shared" si="279"/>
        <v>177.943938612589</v>
      </c>
      <c r="V1619" s="113">
        <f t="shared" si="282"/>
        <v>525.537606060606</v>
      </c>
      <c r="W1619" s="113">
        <f t="shared" si="280"/>
        <v>153.02403030303</v>
      </c>
      <c r="X1619" s="118">
        <v>1995</v>
      </c>
      <c r="Y1619" s="18" t="s">
        <v>66</v>
      </c>
    </row>
    <row r="1620" ht="15.75" customHeight="1" spans="1:25">
      <c r="A1620" s="234">
        <v>8449</v>
      </c>
      <c r="B1620" s="208" t="s">
        <v>2173</v>
      </c>
      <c r="C1620" s="207" t="s">
        <v>21</v>
      </c>
      <c r="D1620" s="209" t="s">
        <v>488</v>
      </c>
      <c r="E1620" s="210" t="s">
        <v>815</v>
      </c>
      <c r="F1620" s="235" t="s">
        <v>142</v>
      </c>
      <c r="G1620" s="284">
        <v>39355</v>
      </c>
      <c r="H1620" s="237">
        <v>43354</v>
      </c>
      <c r="I1620" s="214">
        <v>261563.685542934</v>
      </c>
      <c r="J1620" s="215">
        <v>0.259424688432033</v>
      </c>
      <c r="K1620" s="214">
        <v>67856.0776271099</v>
      </c>
      <c r="L1620" s="244">
        <v>171010.26</v>
      </c>
      <c r="M1620" s="245">
        <v>0.312323716717348</v>
      </c>
      <c r="N1620" s="244">
        <v>53410.56</v>
      </c>
      <c r="O1620" s="218">
        <v>330</v>
      </c>
      <c r="P1620" s="246">
        <f t="shared" si="276"/>
        <v>517.212909090909</v>
      </c>
      <c r="Q1620" s="246">
        <f t="shared" si="277"/>
        <v>160.850181818182</v>
      </c>
      <c r="R1620" s="210">
        <v>477</v>
      </c>
      <c r="S1620" s="220">
        <f t="shared" si="278"/>
        <v>330</v>
      </c>
      <c r="T1620" s="113">
        <f t="shared" si="281"/>
        <v>716.612837103929</v>
      </c>
      <c r="U1620" s="113">
        <f t="shared" si="279"/>
        <v>185.907061992082</v>
      </c>
      <c r="V1620" s="113">
        <f t="shared" si="282"/>
        <v>518.212909090909</v>
      </c>
      <c r="W1620" s="113">
        <f t="shared" si="280"/>
        <v>161.850181818182</v>
      </c>
      <c r="X1620" s="118">
        <v>2007</v>
      </c>
      <c r="Y1620" s="18" t="s">
        <v>66</v>
      </c>
    </row>
    <row r="1621" ht="15.75" customHeight="1" spans="1:25">
      <c r="A1621" s="234">
        <v>5858</v>
      </c>
      <c r="B1621" s="208" t="s">
        <v>2174</v>
      </c>
      <c r="C1621" s="207" t="s">
        <v>25</v>
      </c>
      <c r="D1621" s="209" t="s">
        <v>64</v>
      </c>
      <c r="F1621" s="235" t="s">
        <v>204</v>
      </c>
      <c r="G1621" s="236">
        <v>41986</v>
      </c>
      <c r="H1621" s="237">
        <v>41986</v>
      </c>
      <c r="I1621" s="214">
        <v>261529.057722619</v>
      </c>
      <c r="J1621" s="215">
        <v>0.278796084882145</v>
      </c>
      <c r="K1621" s="214">
        <v>72913.2773759828</v>
      </c>
      <c r="L1621" s="244">
        <v>229180.31</v>
      </c>
      <c r="M1621" s="245">
        <v>0.275232763233456</v>
      </c>
      <c r="N1621" s="244">
        <v>63077.93</v>
      </c>
      <c r="O1621" s="218">
        <v>330</v>
      </c>
      <c r="P1621" s="246">
        <f t="shared" si="276"/>
        <v>693.485787878788</v>
      </c>
      <c r="Q1621" s="246">
        <f t="shared" si="277"/>
        <v>190.145242424242</v>
      </c>
      <c r="R1621" s="210">
        <v>1845</v>
      </c>
      <c r="S1621" s="220">
        <f t="shared" si="278"/>
        <v>330</v>
      </c>
      <c r="T1621" s="113">
        <f t="shared" si="281"/>
        <v>716.51796636334</v>
      </c>
      <c r="U1621" s="113">
        <f t="shared" si="279"/>
        <v>199.762403769816</v>
      </c>
      <c r="V1621" s="113">
        <f t="shared" si="282"/>
        <v>694.485787878788</v>
      </c>
      <c r="W1621" s="113">
        <f t="shared" si="280"/>
        <v>191.145242424242</v>
      </c>
      <c r="X1621" s="118">
        <v>2014</v>
      </c>
      <c r="Y1621" s="18" t="s">
        <v>66</v>
      </c>
    </row>
    <row r="1622" ht="15.75" customHeight="1" spans="1:25">
      <c r="A1622" s="234">
        <v>5212</v>
      </c>
      <c r="B1622" s="208" t="s">
        <v>2175</v>
      </c>
      <c r="C1622" s="207" t="s">
        <v>21</v>
      </c>
      <c r="D1622" s="209" t="s">
        <v>64</v>
      </c>
      <c r="F1622" s="235" t="s">
        <v>65</v>
      </c>
      <c r="G1622" s="236">
        <v>39984</v>
      </c>
      <c r="H1622" s="237">
        <v>39984</v>
      </c>
      <c r="I1622" s="214">
        <v>259158.982903111</v>
      </c>
      <c r="J1622" s="215">
        <v>0.264551898943658</v>
      </c>
      <c r="K1622" s="214">
        <v>68561.0010553251</v>
      </c>
      <c r="L1622" s="244">
        <v>219649.77</v>
      </c>
      <c r="M1622" s="245">
        <v>0.275532863066508</v>
      </c>
      <c r="N1622" s="244">
        <v>60520.73</v>
      </c>
      <c r="O1622" s="218">
        <v>330</v>
      </c>
      <c r="P1622" s="246">
        <f t="shared" si="276"/>
        <v>664.605363636364</v>
      </c>
      <c r="Q1622" s="246">
        <f t="shared" si="277"/>
        <v>182.396151515152</v>
      </c>
      <c r="R1622" s="210">
        <v>3847</v>
      </c>
      <c r="S1622" s="220">
        <f t="shared" si="278"/>
        <v>330</v>
      </c>
      <c r="T1622" s="113">
        <f t="shared" si="281"/>
        <v>710.024610693455</v>
      </c>
      <c r="U1622" s="113">
        <f t="shared" si="279"/>
        <v>187.838359055685</v>
      </c>
      <c r="V1622" s="113">
        <f t="shared" si="282"/>
        <v>665.605363636364</v>
      </c>
      <c r="W1622" s="113">
        <f t="shared" si="280"/>
        <v>183.396151515152</v>
      </c>
      <c r="X1622" s="118">
        <v>2009</v>
      </c>
      <c r="Y1622" s="18" t="s">
        <v>66</v>
      </c>
    </row>
    <row r="1623" ht="15.75" customHeight="1" spans="1:25">
      <c r="A1623" s="234">
        <v>5300</v>
      </c>
      <c r="B1623" s="208" t="s">
        <v>2176</v>
      </c>
      <c r="C1623" s="207" t="s">
        <v>23</v>
      </c>
      <c r="D1623" s="209" t="s">
        <v>64</v>
      </c>
      <c r="F1623" s="235" t="s">
        <v>65</v>
      </c>
      <c r="G1623" s="236">
        <v>40292</v>
      </c>
      <c r="H1623" s="237">
        <v>40292</v>
      </c>
      <c r="I1623" s="214">
        <v>256752.5295</v>
      </c>
      <c r="J1623" s="215">
        <v>0.26310844160216</v>
      </c>
      <c r="K1623" s="214">
        <v>67553.7579141576</v>
      </c>
      <c r="L1623" s="244">
        <v>177070.71</v>
      </c>
      <c r="M1623" s="245">
        <v>0.246427260612441</v>
      </c>
      <c r="N1623" s="244">
        <v>43635.05</v>
      </c>
      <c r="O1623" s="218">
        <v>330</v>
      </c>
      <c r="P1623" s="246">
        <f t="shared" si="276"/>
        <v>535.577909090909</v>
      </c>
      <c r="Q1623" s="246">
        <f t="shared" si="277"/>
        <v>131.227424242424</v>
      </c>
      <c r="R1623" s="210">
        <v>3539</v>
      </c>
      <c r="S1623" s="220">
        <f t="shared" si="278"/>
        <v>330</v>
      </c>
      <c r="T1623" s="113">
        <f t="shared" si="281"/>
        <v>703.431587671233</v>
      </c>
      <c r="U1623" s="113">
        <f t="shared" si="279"/>
        <v>185.078788805911</v>
      </c>
      <c r="V1623" s="113">
        <f t="shared" si="282"/>
        <v>536.577909090909</v>
      </c>
      <c r="W1623" s="113">
        <f t="shared" si="280"/>
        <v>132.227424242424</v>
      </c>
      <c r="X1623" s="118">
        <v>2010</v>
      </c>
      <c r="Y1623" s="18" t="s">
        <v>66</v>
      </c>
    </row>
    <row r="1624" ht="15.75" customHeight="1" spans="1:25">
      <c r="A1624" s="234">
        <v>6951</v>
      </c>
      <c r="B1624" s="208" t="s">
        <v>2177</v>
      </c>
      <c r="C1624" s="207" t="s">
        <v>27</v>
      </c>
      <c r="D1624" s="209" t="s">
        <v>64</v>
      </c>
      <c r="F1624" s="235" t="s">
        <v>215</v>
      </c>
      <c r="G1624" s="236">
        <v>41629</v>
      </c>
      <c r="H1624" s="237">
        <v>41629</v>
      </c>
      <c r="I1624" s="214">
        <v>255221.524</v>
      </c>
      <c r="J1624" s="215">
        <v>0.266526981104154</v>
      </c>
      <c r="K1624" s="214">
        <v>68023.4223045214</v>
      </c>
      <c r="L1624" s="244">
        <v>221931.76</v>
      </c>
      <c r="M1624" s="245">
        <v>0.172237988830441</v>
      </c>
      <c r="N1624" s="244">
        <v>38225.08</v>
      </c>
      <c r="O1624" s="218">
        <v>330</v>
      </c>
      <c r="P1624" s="246">
        <f t="shared" si="276"/>
        <v>671.520484848485</v>
      </c>
      <c r="Q1624" s="246">
        <f t="shared" si="277"/>
        <v>114.833575757576</v>
      </c>
      <c r="R1624" s="210">
        <v>2202</v>
      </c>
      <c r="S1624" s="220">
        <f t="shared" si="278"/>
        <v>330</v>
      </c>
      <c r="T1624" s="113">
        <f t="shared" si="281"/>
        <v>699.237052054795</v>
      </c>
      <c r="U1624" s="113">
        <f t="shared" si="279"/>
        <v>186.365540560333</v>
      </c>
      <c r="V1624" s="113">
        <f t="shared" si="282"/>
        <v>672.520484848485</v>
      </c>
      <c r="W1624" s="113">
        <f t="shared" si="280"/>
        <v>115.833575757576</v>
      </c>
      <c r="X1624" s="118">
        <v>2013</v>
      </c>
      <c r="Y1624" s="18" t="s">
        <v>66</v>
      </c>
    </row>
    <row r="1625" ht="15.75" customHeight="1" spans="1:25">
      <c r="A1625" s="234">
        <v>7086</v>
      </c>
      <c r="B1625" s="208" t="s">
        <v>2178</v>
      </c>
      <c r="C1625" s="207" t="s">
        <v>29</v>
      </c>
      <c r="D1625" s="209" t="s">
        <v>64</v>
      </c>
      <c r="F1625" s="235" t="s">
        <v>65</v>
      </c>
      <c r="G1625" s="236">
        <v>42000</v>
      </c>
      <c r="H1625" s="237">
        <v>42000</v>
      </c>
      <c r="I1625" s="214">
        <v>254606.848</v>
      </c>
      <c r="J1625" s="215">
        <v>0.275296408920132</v>
      </c>
      <c r="K1625" s="214">
        <v>70092.3509408739</v>
      </c>
      <c r="L1625" s="244">
        <v>159129.28</v>
      </c>
      <c r="M1625" s="245">
        <v>0.312173221672341</v>
      </c>
      <c r="N1625" s="244">
        <v>49675.9</v>
      </c>
      <c r="O1625" s="218">
        <v>330</v>
      </c>
      <c r="P1625" s="246">
        <f t="shared" si="276"/>
        <v>481.209939393939</v>
      </c>
      <c r="Q1625" s="246">
        <f t="shared" si="277"/>
        <v>149.53303030303</v>
      </c>
      <c r="R1625" s="210">
        <v>1831</v>
      </c>
      <c r="S1625" s="220">
        <f t="shared" si="278"/>
        <v>330</v>
      </c>
      <c r="T1625" s="113">
        <f t="shared" si="281"/>
        <v>697.553008219178</v>
      </c>
      <c r="U1625" s="113">
        <f t="shared" si="279"/>
        <v>192.033838194175</v>
      </c>
      <c r="V1625" s="113">
        <f t="shared" si="282"/>
        <v>482.209939393939</v>
      </c>
      <c r="W1625" s="113">
        <f t="shared" si="280"/>
        <v>150.53303030303</v>
      </c>
      <c r="X1625" s="118">
        <v>2014</v>
      </c>
      <c r="Y1625" s="18" t="s">
        <v>66</v>
      </c>
    </row>
    <row r="1626" ht="15.75" customHeight="1" spans="1:25">
      <c r="A1626" s="234">
        <v>5226</v>
      </c>
      <c r="B1626" s="208" t="s">
        <v>2179</v>
      </c>
      <c r="C1626" s="207" t="s">
        <v>21</v>
      </c>
      <c r="D1626" s="209" t="s">
        <v>64</v>
      </c>
      <c r="F1626" s="235" t="s">
        <v>65</v>
      </c>
      <c r="G1626" s="236">
        <v>40215</v>
      </c>
      <c r="H1626" s="237">
        <v>40215</v>
      </c>
      <c r="I1626" s="214">
        <v>252516.046299395</v>
      </c>
      <c r="J1626" s="215">
        <v>0.236267080438858</v>
      </c>
      <c r="K1626" s="214">
        <v>59661.2290231215</v>
      </c>
      <c r="L1626" s="244">
        <v>214019.56</v>
      </c>
      <c r="M1626" s="245">
        <v>0.290061385043498</v>
      </c>
      <c r="N1626" s="244">
        <v>62078.81</v>
      </c>
      <c r="O1626" s="218">
        <v>330</v>
      </c>
      <c r="P1626" s="246">
        <f t="shared" si="276"/>
        <v>647.544121212121</v>
      </c>
      <c r="Q1626" s="246">
        <f t="shared" si="277"/>
        <v>187.117606060606</v>
      </c>
      <c r="R1626" s="210">
        <v>3616</v>
      </c>
      <c r="S1626" s="220">
        <f t="shared" si="278"/>
        <v>330</v>
      </c>
      <c r="T1626" s="113">
        <f t="shared" si="281"/>
        <v>691.824784381904</v>
      </c>
      <c r="U1626" s="113">
        <f t="shared" si="279"/>
        <v>163.455421981155</v>
      </c>
      <c r="V1626" s="113">
        <f t="shared" si="282"/>
        <v>648.544121212121</v>
      </c>
      <c r="W1626" s="113">
        <f t="shared" si="280"/>
        <v>188.117606060606</v>
      </c>
      <c r="X1626" s="118">
        <v>2010</v>
      </c>
      <c r="Y1626" s="18" t="s">
        <v>66</v>
      </c>
    </row>
    <row r="1627" ht="15.75" customHeight="1" spans="1:25">
      <c r="A1627" s="234">
        <v>5844</v>
      </c>
      <c r="B1627" s="208" t="s">
        <v>2180</v>
      </c>
      <c r="C1627" s="207" t="s">
        <v>21</v>
      </c>
      <c r="D1627" s="209" t="s">
        <v>64</v>
      </c>
      <c r="F1627" s="235" t="s">
        <v>65</v>
      </c>
      <c r="G1627" s="236">
        <v>41965</v>
      </c>
      <c r="H1627" s="237">
        <v>41965</v>
      </c>
      <c r="I1627" s="214">
        <v>251123.335203777</v>
      </c>
      <c r="J1627" s="215">
        <v>0.252133178374885</v>
      </c>
      <c r="K1627" s="214">
        <v>63316.5246690299</v>
      </c>
      <c r="L1627" s="244">
        <v>212839.17</v>
      </c>
      <c r="M1627" s="245">
        <v>0.408792986742055</v>
      </c>
      <c r="N1627" s="244">
        <v>87007.16</v>
      </c>
      <c r="O1627" s="218">
        <v>330</v>
      </c>
      <c r="P1627" s="246">
        <f t="shared" si="276"/>
        <v>643.967181818182</v>
      </c>
      <c r="Q1627" s="246">
        <f t="shared" si="277"/>
        <v>262.658060606061</v>
      </c>
      <c r="R1627" s="210">
        <v>1866</v>
      </c>
      <c r="S1627" s="220">
        <f t="shared" si="278"/>
        <v>330</v>
      </c>
      <c r="T1627" s="113">
        <f t="shared" si="281"/>
        <v>688.009137544595</v>
      </c>
      <c r="U1627" s="113">
        <f t="shared" si="279"/>
        <v>173.469930600082</v>
      </c>
      <c r="V1627" s="113">
        <f t="shared" si="282"/>
        <v>644.967181818182</v>
      </c>
      <c r="W1627" s="113">
        <f t="shared" si="280"/>
        <v>263.658060606061</v>
      </c>
      <c r="X1627" s="118">
        <v>2014</v>
      </c>
      <c r="Y1627" s="18" t="s">
        <v>66</v>
      </c>
    </row>
    <row r="1628" ht="15.75" customHeight="1" spans="1:25">
      <c r="A1628" s="234">
        <v>8049</v>
      </c>
      <c r="B1628" s="208" t="s">
        <v>2181</v>
      </c>
      <c r="C1628" s="207" t="s">
        <v>19</v>
      </c>
      <c r="D1628" s="209" t="s">
        <v>64</v>
      </c>
      <c r="F1628" s="235" t="s">
        <v>65</v>
      </c>
      <c r="G1628" s="236">
        <v>43281</v>
      </c>
      <c r="H1628" s="237">
        <v>43281</v>
      </c>
      <c r="I1628" s="214">
        <v>250651.746</v>
      </c>
      <c r="J1628" s="215">
        <v>0.24061822125255</v>
      </c>
      <c r="K1628" s="214">
        <v>60311.377276366</v>
      </c>
      <c r="L1628" s="244">
        <v>139250.97</v>
      </c>
      <c r="M1628" s="245">
        <v>0.230738141357292</v>
      </c>
      <c r="N1628" s="244">
        <v>32130.51</v>
      </c>
      <c r="O1628" s="218">
        <v>330</v>
      </c>
      <c r="P1628" s="246">
        <f t="shared" si="276"/>
        <v>420.972636363636</v>
      </c>
      <c r="Q1628" s="246">
        <f t="shared" si="277"/>
        <v>96.3651818181818</v>
      </c>
      <c r="R1628" s="210">
        <v>550</v>
      </c>
      <c r="S1628" s="220">
        <f t="shared" si="278"/>
        <v>330</v>
      </c>
      <c r="T1628" s="113">
        <f t="shared" si="281"/>
        <v>686.717112328767</v>
      </c>
      <c r="U1628" s="113">
        <f t="shared" si="279"/>
        <v>165.236650072236</v>
      </c>
      <c r="V1628" s="113">
        <f t="shared" si="282"/>
        <v>421.972636363636</v>
      </c>
      <c r="W1628" s="113">
        <f t="shared" si="280"/>
        <v>97.3651818181818</v>
      </c>
      <c r="X1628" s="118">
        <v>2018</v>
      </c>
      <c r="Y1628" s="18" t="s">
        <v>84</v>
      </c>
    </row>
    <row r="1629" ht="15.75" customHeight="1" spans="1:25">
      <c r="A1629" s="234">
        <v>6696</v>
      </c>
      <c r="B1629" s="208" t="s">
        <v>2182</v>
      </c>
      <c r="C1629" s="207" t="s">
        <v>21</v>
      </c>
      <c r="D1629" s="209" t="s">
        <v>64</v>
      </c>
      <c r="F1629" s="235" t="s">
        <v>65</v>
      </c>
      <c r="G1629" s="236">
        <v>42735</v>
      </c>
      <c r="H1629" s="237">
        <v>42735</v>
      </c>
      <c r="I1629" s="214">
        <v>250092.892523511</v>
      </c>
      <c r="J1629" s="215">
        <v>0.232628456314314</v>
      </c>
      <c r="K1629" s="214">
        <v>58178.7235229261</v>
      </c>
      <c r="L1629" s="244">
        <v>211965.82</v>
      </c>
      <c r="M1629" s="245">
        <v>0.294578154157118</v>
      </c>
      <c r="N1629" s="244">
        <v>62440.5</v>
      </c>
      <c r="O1629" s="218">
        <v>330</v>
      </c>
      <c r="P1629" s="246">
        <f t="shared" si="276"/>
        <v>641.320666666667</v>
      </c>
      <c r="Q1629" s="246">
        <f t="shared" si="277"/>
        <v>188.213636363636</v>
      </c>
      <c r="R1629" s="210">
        <v>1096</v>
      </c>
      <c r="S1629" s="220">
        <f t="shared" si="278"/>
        <v>330</v>
      </c>
      <c r="T1629" s="113">
        <f t="shared" si="281"/>
        <v>685.186006913729</v>
      </c>
      <c r="U1629" s="113">
        <f t="shared" si="279"/>
        <v>159.39376307651</v>
      </c>
      <c r="V1629" s="113">
        <f t="shared" si="282"/>
        <v>642.320666666667</v>
      </c>
      <c r="W1629" s="113">
        <f t="shared" si="280"/>
        <v>189.213636363636</v>
      </c>
      <c r="X1629" s="118">
        <v>2016</v>
      </c>
      <c r="Y1629" s="18" t="s">
        <v>82</v>
      </c>
    </row>
    <row r="1630" ht="15.75" customHeight="1" spans="1:25">
      <c r="A1630" s="234">
        <v>7962</v>
      </c>
      <c r="B1630" s="208" t="s">
        <v>2183</v>
      </c>
      <c r="C1630" s="207" t="s">
        <v>21</v>
      </c>
      <c r="D1630" s="209" t="s">
        <v>64</v>
      </c>
      <c r="F1630" s="235" t="s">
        <v>65</v>
      </c>
      <c r="G1630" s="236">
        <v>43246</v>
      </c>
      <c r="H1630" s="237">
        <v>43246</v>
      </c>
      <c r="I1630" s="214">
        <v>249617.610987271</v>
      </c>
      <c r="J1630" s="215">
        <v>0.264895256306589</v>
      </c>
      <c r="K1630" s="214">
        <v>66122.5210411115</v>
      </c>
      <c r="L1630" s="244">
        <v>163199.92</v>
      </c>
      <c r="M1630" s="245">
        <v>0.282736842027864</v>
      </c>
      <c r="N1630" s="244">
        <v>46142.63</v>
      </c>
      <c r="O1630" s="218">
        <v>330</v>
      </c>
      <c r="P1630" s="246">
        <f t="shared" si="276"/>
        <v>493.545212121212</v>
      </c>
      <c r="Q1630" s="246">
        <f t="shared" si="277"/>
        <v>138.826151515152</v>
      </c>
      <c r="R1630" s="210">
        <v>585</v>
      </c>
      <c r="S1630" s="220">
        <f t="shared" si="278"/>
        <v>330</v>
      </c>
      <c r="T1630" s="113">
        <f t="shared" si="281"/>
        <v>683.883865718551</v>
      </c>
      <c r="U1630" s="113">
        <f t="shared" si="279"/>
        <v>181.157591893456</v>
      </c>
      <c r="V1630" s="113">
        <f t="shared" si="282"/>
        <v>494.545212121212</v>
      </c>
      <c r="W1630" s="113">
        <f t="shared" si="280"/>
        <v>139.826151515152</v>
      </c>
      <c r="X1630" s="118">
        <v>2018</v>
      </c>
      <c r="Y1630" s="18" t="s">
        <v>84</v>
      </c>
    </row>
    <row r="1631" ht="15.75" customHeight="1" spans="1:25">
      <c r="A1631" s="234">
        <v>5203</v>
      </c>
      <c r="B1631" s="208" t="s">
        <v>2184</v>
      </c>
      <c r="C1631" s="207" t="s">
        <v>21</v>
      </c>
      <c r="D1631" s="209" t="s">
        <v>64</v>
      </c>
      <c r="F1631" s="235" t="s">
        <v>65</v>
      </c>
      <c r="G1631" s="236">
        <v>39788</v>
      </c>
      <c r="H1631" s="237">
        <v>39788</v>
      </c>
      <c r="I1631" s="214">
        <v>249546.552015013</v>
      </c>
      <c r="J1631" s="215">
        <v>0.242111451771988</v>
      </c>
      <c r="K1631" s="214">
        <v>60418.0779930488</v>
      </c>
      <c r="L1631" s="244">
        <v>211502.77</v>
      </c>
      <c r="M1631" s="245">
        <v>0.254215015718234</v>
      </c>
      <c r="N1631" s="244">
        <v>53767.18</v>
      </c>
      <c r="O1631" s="218">
        <v>330</v>
      </c>
      <c r="P1631" s="246">
        <f t="shared" si="276"/>
        <v>639.917484848485</v>
      </c>
      <c r="Q1631" s="246">
        <f t="shared" si="277"/>
        <v>161.930848484848</v>
      </c>
      <c r="R1631" s="210">
        <v>4043</v>
      </c>
      <c r="S1631" s="220">
        <f t="shared" si="278"/>
        <v>330</v>
      </c>
      <c r="T1631" s="113">
        <f t="shared" si="281"/>
        <v>683.689183602775</v>
      </c>
      <c r="U1631" s="113">
        <f t="shared" si="279"/>
        <v>165.528980802873</v>
      </c>
      <c r="V1631" s="113">
        <f t="shared" si="282"/>
        <v>640.917484848485</v>
      </c>
      <c r="W1631" s="113">
        <f t="shared" si="280"/>
        <v>162.930848484848</v>
      </c>
      <c r="X1631" s="118">
        <v>2008</v>
      </c>
      <c r="Y1631" s="18" t="s">
        <v>66</v>
      </c>
    </row>
    <row r="1632" ht="15.75" customHeight="1" spans="1:25">
      <c r="A1632" s="234">
        <v>5744</v>
      </c>
      <c r="B1632" s="208" t="s">
        <v>2185</v>
      </c>
      <c r="C1632" s="207" t="s">
        <v>21</v>
      </c>
      <c r="D1632" s="209" t="s">
        <v>64</v>
      </c>
      <c r="F1632" s="235" t="s">
        <v>65</v>
      </c>
      <c r="G1632" s="236">
        <v>41759</v>
      </c>
      <c r="H1632" s="237">
        <v>41759</v>
      </c>
      <c r="I1632" s="214">
        <v>247211.959557709</v>
      </c>
      <c r="J1632" s="215">
        <v>0.238728436906676</v>
      </c>
      <c r="K1632" s="214">
        <v>59016.5246898482</v>
      </c>
      <c r="L1632" s="244">
        <v>209524.09</v>
      </c>
      <c r="M1632" s="245">
        <v>0.241541151664231</v>
      </c>
      <c r="N1632" s="244">
        <v>50608.69</v>
      </c>
      <c r="O1632" s="218">
        <v>330</v>
      </c>
      <c r="P1632" s="246">
        <f t="shared" si="276"/>
        <v>633.921484848485</v>
      </c>
      <c r="Q1632" s="246">
        <f t="shared" si="277"/>
        <v>152.359666666667</v>
      </c>
      <c r="R1632" s="210">
        <v>2072</v>
      </c>
      <c r="S1632" s="220">
        <f t="shared" si="278"/>
        <v>330</v>
      </c>
      <c r="T1632" s="113">
        <f t="shared" si="281"/>
        <v>677.293039884134</v>
      </c>
      <c r="U1632" s="113">
        <f t="shared" si="279"/>
        <v>161.68910873931</v>
      </c>
      <c r="V1632" s="113">
        <f t="shared" si="282"/>
        <v>634.921484848485</v>
      </c>
      <c r="W1632" s="113">
        <f t="shared" si="280"/>
        <v>153.359666666667</v>
      </c>
      <c r="X1632" s="118">
        <v>2014</v>
      </c>
      <c r="Y1632" s="18" t="s">
        <v>66</v>
      </c>
    </row>
    <row r="1633" ht="15.75" customHeight="1" spans="1:25">
      <c r="A1633" s="234">
        <v>8329</v>
      </c>
      <c r="B1633" s="208" t="s">
        <v>2186</v>
      </c>
      <c r="C1633" s="207" t="s">
        <v>21</v>
      </c>
      <c r="D1633" s="209" t="s">
        <v>64</v>
      </c>
      <c r="F1633" s="235" t="s">
        <v>65</v>
      </c>
      <c r="G1633" s="236">
        <v>43400</v>
      </c>
      <c r="H1633" s="237">
        <v>43400</v>
      </c>
      <c r="I1633" s="214">
        <v>246874.574831468</v>
      </c>
      <c r="J1633" s="215">
        <v>0.255937194482079</v>
      </c>
      <c r="K1633" s="214">
        <v>63184.3860713219</v>
      </c>
      <c r="L1633" s="244">
        <v>153446.75</v>
      </c>
      <c r="M1633" s="245">
        <v>0.28378496123248</v>
      </c>
      <c r="N1633" s="244">
        <v>43545.88</v>
      </c>
      <c r="O1633" s="218">
        <v>330</v>
      </c>
      <c r="P1633" s="246">
        <f t="shared" si="276"/>
        <v>463.990151515152</v>
      </c>
      <c r="Q1633" s="246">
        <f t="shared" si="277"/>
        <v>130.957212121212</v>
      </c>
      <c r="R1633" s="210">
        <v>431</v>
      </c>
      <c r="S1633" s="220">
        <f t="shared" si="278"/>
        <v>330</v>
      </c>
      <c r="T1633" s="113">
        <f t="shared" si="281"/>
        <v>676.368698168405</v>
      </c>
      <c r="U1633" s="113">
        <f t="shared" si="279"/>
        <v>173.107907044718</v>
      </c>
      <c r="V1633" s="113">
        <f t="shared" si="282"/>
        <v>464.990151515152</v>
      </c>
      <c r="W1633" s="113">
        <f t="shared" si="280"/>
        <v>131.957212121212</v>
      </c>
      <c r="X1633" s="118">
        <v>2018</v>
      </c>
      <c r="Y1633" s="18" t="s">
        <v>84</v>
      </c>
    </row>
    <row r="1634" ht="15.75" customHeight="1" spans="1:25">
      <c r="A1634" s="234">
        <v>8739</v>
      </c>
      <c r="B1634" s="208" t="s">
        <v>2187</v>
      </c>
      <c r="C1634" s="207" t="s">
        <v>34</v>
      </c>
      <c r="D1634" s="209" t="s">
        <v>488</v>
      </c>
      <c r="E1634" s="210" t="s">
        <v>30</v>
      </c>
      <c r="F1634" s="235" t="s">
        <v>272</v>
      </c>
      <c r="G1634" s="283">
        <v>42050</v>
      </c>
      <c r="H1634" s="237">
        <v>43715</v>
      </c>
      <c r="I1634" s="214">
        <v>243477.494294872</v>
      </c>
      <c r="J1634" s="215">
        <v>0.271018951262814</v>
      </c>
      <c r="K1634" s="214">
        <v>65987.0151598939</v>
      </c>
      <c r="L1634" s="216">
        <v>22622.09</v>
      </c>
      <c r="M1634" s="217">
        <v>0.240177631686551</v>
      </c>
      <c r="N1634" s="216">
        <v>5433.32</v>
      </c>
      <c r="O1634" s="218">
        <v>78</v>
      </c>
      <c r="P1634" s="246">
        <f t="shared" si="276"/>
        <v>289.026794871795</v>
      </c>
      <c r="Q1634" s="246">
        <f t="shared" si="277"/>
        <v>68.6579487179487</v>
      </c>
      <c r="R1634" s="210">
        <v>116</v>
      </c>
      <c r="S1634" s="220">
        <f t="shared" si="278"/>
        <v>81</v>
      </c>
      <c r="T1634" s="113">
        <f t="shared" si="281"/>
        <v>667.061628205129</v>
      </c>
      <c r="U1634" s="113">
        <f t="shared" si="279"/>
        <v>180.786342903819</v>
      </c>
      <c r="V1634" s="113">
        <f t="shared" si="282"/>
        <v>279.285061728395</v>
      </c>
      <c r="W1634" s="113">
        <f t="shared" si="280"/>
        <v>67.078024691358</v>
      </c>
      <c r="X1634" s="118">
        <v>2015</v>
      </c>
      <c r="Y1634" s="18" t="s">
        <v>66</v>
      </c>
    </row>
    <row r="1635" ht="15.75" customHeight="1" spans="1:25">
      <c r="A1635" s="234">
        <v>5216</v>
      </c>
      <c r="B1635" s="208" t="s">
        <v>2188</v>
      </c>
      <c r="C1635" s="207" t="s">
        <v>21</v>
      </c>
      <c r="D1635" s="209" t="s">
        <v>64</v>
      </c>
      <c r="F1635" s="235" t="s">
        <v>65</v>
      </c>
      <c r="G1635" s="236">
        <v>40075</v>
      </c>
      <c r="H1635" s="237">
        <v>40075</v>
      </c>
      <c r="I1635" s="214">
        <v>238401.913565862</v>
      </c>
      <c r="J1635" s="215">
        <v>0.262024750477284</v>
      </c>
      <c r="K1635" s="214">
        <v>62467.201915402</v>
      </c>
      <c r="L1635" s="244">
        <v>202057.15</v>
      </c>
      <c r="M1635" s="245">
        <v>0.218978788921847</v>
      </c>
      <c r="N1635" s="244">
        <v>44246.23</v>
      </c>
      <c r="O1635" s="218">
        <v>330</v>
      </c>
      <c r="P1635" s="246">
        <f t="shared" si="276"/>
        <v>611.294393939394</v>
      </c>
      <c r="Q1635" s="246">
        <f t="shared" si="277"/>
        <v>133.079484848485</v>
      </c>
      <c r="R1635" s="210">
        <v>3756</v>
      </c>
      <c r="S1635" s="220">
        <f t="shared" si="278"/>
        <v>330</v>
      </c>
      <c r="T1635" s="113">
        <f t="shared" si="281"/>
        <v>653.155927577704</v>
      </c>
      <c r="U1635" s="113">
        <f t="shared" si="279"/>
        <v>171.143018946307</v>
      </c>
      <c r="V1635" s="113">
        <f t="shared" si="282"/>
        <v>612.294393939394</v>
      </c>
      <c r="W1635" s="113">
        <f t="shared" si="280"/>
        <v>134.079484848485</v>
      </c>
      <c r="X1635" s="118">
        <v>2009</v>
      </c>
      <c r="Y1635" s="18" t="s">
        <v>66</v>
      </c>
    </row>
    <row r="1636" ht="15.75" customHeight="1" spans="1:25">
      <c r="A1636" s="234">
        <v>8426</v>
      </c>
      <c r="B1636" s="208" t="s">
        <v>2189</v>
      </c>
      <c r="C1636" s="207" t="s">
        <v>21</v>
      </c>
      <c r="D1636" s="209" t="s">
        <v>488</v>
      </c>
      <c r="E1636" s="210" t="s">
        <v>815</v>
      </c>
      <c r="F1636" s="235" t="s">
        <v>142</v>
      </c>
      <c r="G1636" s="284">
        <v>37579</v>
      </c>
      <c r="H1636" s="237">
        <v>43354</v>
      </c>
      <c r="I1636" s="214">
        <v>237419.104380676</v>
      </c>
      <c r="J1636" s="215">
        <v>0.264183441461303</v>
      </c>
      <c r="K1636" s="214">
        <v>62722.1960639474</v>
      </c>
      <c r="L1636" s="244">
        <v>155224.54</v>
      </c>
      <c r="M1636" s="245">
        <v>0.295460434284424</v>
      </c>
      <c r="N1636" s="244">
        <v>45862.71</v>
      </c>
      <c r="O1636" s="218">
        <v>330</v>
      </c>
      <c r="P1636" s="246">
        <f t="shared" si="276"/>
        <v>469.377393939394</v>
      </c>
      <c r="Q1636" s="246">
        <f t="shared" si="277"/>
        <v>137.977909090909</v>
      </c>
      <c r="R1636" s="210">
        <v>477</v>
      </c>
      <c r="S1636" s="220">
        <f t="shared" si="278"/>
        <v>330</v>
      </c>
      <c r="T1636" s="113">
        <f t="shared" si="281"/>
        <v>650.463299673085</v>
      </c>
      <c r="U1636" s="113">
        <f t="shared" si="279"/>
        <v>171.841633051911</v>
      </c>
      <c r="V1636" s="113">
        <f t="shared" si="282"/>
        <v>470.377393939394</v>
      </c>
      <c r="W1636" s="113">
        <f t="shared" si="280"/>
        <v>138.977909090909</v>
      </c>
      <c r="X1636" s="118">
        <v>2002</v>
      </c>
      <c r="Y1636" s="18" t="s">
        <v>66</v>
      </c>
    </row>
    <row r="1637" ht="15.75" customHeight="1" spans="1:25">
      <c r="A1637" s="234">
        <v>8814</v>
      </c>
      <c r="B1637" s="208" t="s">
        <v>2190</v>
      </c>
      <c r="C1637" s="207" t="s">
        <v>34</v>
      </c>
      <c r="D1637" s="209" t="s">
        <v>488</v>
      </c>
      <c r="E1637" s="210" t="s">
        <v>30</v>
      </c>
      <c r="F1637" s="235" t="s">
        <v>282</v>
      </c>
      <c r="G1637" s="283">
        <v>37915</v>
      </c>
      <c r="H1637" s="237">
        <v>43715</v>
      </c>
      <c r="I1637" s="214">
        <v>237240.269868421</v>
      </c>
      <c r="J1637" s="215">
        <v>0.266609145976823</v>
      </c>
      <c r="K1637" s="214">
        <v>63250.4257409308</v>
      </c>
      <c r="L1637" s="216">
        <v>21477.38</v>
      </c>
      <c r="M1637" s="217">
        <v>0.315600878691907</v>
      </c>
      <c r="N1637" s="216">
        <v>6778.28</v>
      </c>
      <c r="O1637" s="218">
        <v>76</v>
      </c>
      <c r="P1637" s="246">
        <f t="shared" si="276"/>
        <v>281.597105263158</v>
      </c>
      <c r="Q1637" s="246">
        <f t="shared" si="277"/>
        <v>88.1878947368421</v>
      </c>
      <c r="R1637" s="210">
        <v>116</v>
      </c>
      <c r="S1637" s="220">
        <f t="shared" si="278"/>
        <v>81</v>
      </c>
      <c r="T1637" s="113">
        <f t="shared" si="281"/>
        <v>649.973342105263</v>
      </c>
      <c r="U1637" s="113">
        <f t="shared" si="279"/>
        <v>173.288837646386</v>
      </c>
      <c r="V1637" s="113">
        <f t="shared" si="282"/>
        <v>265.152839506173</v>
      </c>
      <c r="W1637" s="113">
        <f t="shared" si="280"/>
        <v>83.6824691358025</v>
      </c>
      <c r="X1637" s="118">
        <v>2003</v>
      </c>
      <c r="Y1637" s="18" t="s">
        <v>66</v>
      </c>
    </row>
    <row r="1638" ht="15.75" customHeight="1" spans="1:25">
      <c r="A1638" s="234">
        <v>8933</v>
      </c>
      <c r="B1638" s="208" t="s">
        <v>2191</v>
      </c>
      <c r="C1638" s="207" t="s">
        <v>34</v>
      </c>
      <c r="D1638" s="209" t="s">
        <v>488</v>
      </c>
      <c r="E1638" s="210" t="s">
        <v>30</v>
      </c>
      <c r="F1638" s="235" t="s">
        <v>288</v>
      </c>
      <c r="G1638" s="283">
        <v>40544</v>
      </c>
      <c r="H1638" s="237">
        <v>43713</v>
      </c>
      <c r="I1638" s="214">
        <v>236488.939098361</v>
      </c>
      <c r="J1638" s="215">
        <v>0.275441253010074</v>
      </c>
      <c r="K1638" s="214">
        <v>65138.8097082756</v>
      </c>
      <c r="L1638" s="216">
        <v>17183.83</v>
      </c>
      <c r="M1638" s="217">
        <v>0.274510397274647</v>
      </c>
      <c r="N1638" s="216">
        <v>4717.14</v>
      </c>
      <c r="O1638" s="218">
        <v>61</v>
      </c>
      <c r="P1638" s="246">
        <f t="shared" si="276"/>
        <v>280.702131147541</v>
      </c>
      <c r="Q1638" s="246">
        <f t="shared" si="277"/>
        <v>76.3301639344262</v>
      </c>
      <c r="R1638" s="210">
        <v>118</v>
      </c>
      <c r="S1638" s="220">
        <f t="shared" si="278"/>
        <v>83</v>
      </c>
      <c r="T1638" s="113">
        <f t="shared" si="281"/>
        <v>647.914901639345</v>
      </c>
      <c r="U1638" s="113">
        <f t="shared" si="279"/>
        <v>178.46249235144</v>
      </c>
      <c r="V1638" s="113">
        <f t="shared" si="282"/>
        <v>207.034096385542</v>
      </c>
      <c r="W1638" s="113">
        <f t="shared" si="280"/>
        <v>56.8330120481928</v>
      </c>
      <c r="X1638" s="118">
        <v>2011</v>
      </c>
      <c r="Y1638" s="18" t="s">
        <v>66</v>
      </c>
    </row>
    <row r="1639" ht="15.75" customHeight="1" spans="1:25">
      <c r="A1639" s="234">
        <v>6481</v>
      </c>
      <c r="B1639" s="208" t="s">
        <v>2192</v>
      </c>
      <c r="C1639" s="207" t="s">
        <v>19</v>
      </c>
      <c r="D1639" s="209" t="s">
        <v>64</v>
      </c>
      <c r="F1639" s="235" t="s">
        <v>65</v>
      </c>
      <c r="G1639" s="236">
        <v>42602</v>
      </c>
      <c r="H1639" s="237">
        <v>42602</v>
      </c>
      <c r="I1639" s="214">
        <v>235203.1405</v>
      </c>
      <c r="J1639" s="215">
        <v>0.262718671203554</v>
      </c>
      <c r="K1639" s="214">
        <v>61792.2565350628</v>
      </c>
      <c r="L1639" s="244">
        <v>204524.47</v>
      </c>
      <c r="M1639" s="245">
        <v>0.221092126531363</v>
      </c>
      <c r="N1639" s="244">
        <v>45218.75</v>
      </c>
      <c r="O1639" s="218">
        <v>330</v>
      </c>
      <c r="P1639" s="246">
        <f t="shared" si="276"/>
        <v>618.771121212121</v>
      </c>
      <c r="Q1639" s="246">
        <f t="shared" si="277"/>
        <v>136.026515151515</v>
      </c>
      <c r="R1639" s="210">
        <v>1229</v>
      </c>
      <c r="S1639" s="220">
        <f t="shared" si="278"/>
        <v>330</v>
      </c>
      <c r="T1639" s="113">
        <f t="shared" si="281"/>
        <v>644.392165753425</v>
      </c>
      <c r="U1639" s="113">
        <f t="shared" si="279"/>
        <v>169.29385352072</v>
      </c>
      <c r="V1639" s="113">
        <f t="shared" si="282"/>
        <v>619.771121212121</v>
      </c>
      <c r="W1639" s="113">
        <f t="shared" si="280"/>
        <v>137.026515151515</v>
      </c>
      <c r="X1639" s="118">
        <v>2016</v>
      </c>
      <c r="Y1639" s="18" t="s">
        <v>82</v>
      </c>
    </row>
    <row r="1640" ht="15.75" customHeight="1" spans="1:25">
      <c r="A1640" s="234">
        <v>5274</v>
      </c>
      <c r="B1640" s="208" t="s">
        <v>2193</v>
      </c>
      <c r="C1640" s="207" t="s">
        <v>23</v>
      </c>
      <c r="D1640" s="209" t="s">
        <v>64</v>
      </c>
      <c r="F1640" s="235" t="s">
        <v>178</v>
      </c>
      <c r="G1640" s="236">
        <v>39956</v>
      </c>
      <c r="H1640" s="237">
        <v>39956</v>
      </c>
      <c r="I1640" s="214">
        <v>235196.904</v>
      </c>
      <c r="J1640" s="215">
        <v>0.271827318011222</v>
      </c>
      <c r="K1640" s="214">
        <v>63932.9436188629</v>
      </c>
      <c r="L1640" s="244">
        <v>195997.42</v>
      </c>
      <c r="M1640" s="245">
        <v>0.248318880932208</v>
      </c>
      <c r="N1640" s="244">
        <v>48669.86</v>
      </c>
      <c r="O1640" s="218">
        <v>330</v>
      </c>
      <c r="P1640" s="246">
        <f t="shared" si="276"/>
        <v>592.931575757576</v>
      </c>
      <c r="Q1640" s="246">
        <f t="shared" si="277"/>
        <v>146.484424242424</v>
      </c>
      <c r="R1640" s="210">
        <v>3875</v>
      </c>
      <c r="S1640" s="220">
        <f t="shared" si="278"/>
        <v>330</v>
      </c>
      <c r="T1640" s="113">
        <f t="shared" si="281"/>
        <v>644.375079452055</v>
      </c>
      <c r="U1640" s="113">
        <f t="shared" si="279"/>
        <v>175.15874964072</v>
      </c>
      <c r="V1640" s="113">
        <f t="shared" si="282"/>
        <v>593.931575757576</v>
      </c>
      <c r="W1640" s="113">
        <f t="shared" si="280"/>
        <v>147.484424242424</v>
      </c>
      <c r="X1640" s="118">
        <v>2009</v>
      </c>
      <c r="Y1640" s="18" t="s">
        <v>66</v>
      </c>
    </row>
    <row r="1641" ht="15.75" customHeight="1" spans="1:25">
      <c r="A1641" s="234">
        <v>9761</v>
      </c>
      <c r="B1641" s="208" t="s">
        <v>2194</v>
      </c>
      <c r="C1641" s="207" t="s">
        <v>21</v>
      </c>
      <c r="D1641" s="209" t="s">
        <v>488</v>
      </c>
      <c r="E1641" s="210" t="s">
        <v>1362</v>
      </c>
      <c r="F1641" s="235" t="s">
        <v>133</v>
      </c>
      <c r="G1641" s="284">
        <v>42641</v>
      </c>
      <c r="H1641" s="237">
        <v>43602</v>
      </c>
      <c r="I1641" s="214">
        <v>234742.229819094</v>
      </c>
      <c r="J1641" s="215">
        <v>0.254848598777427</v>
      </c>
      <c r="K1641" s="214">
        <v>59823.7283432848</v>
      </c>
      <c r="L1641" s="244">
        <v>39226.85</v>
      </c>
      <c r="M1641" s="245">
        <v>0.208748854419868</v>
      </c>
      <c r="N1641" s="244">
        <v>8188.56</v>
      </c>
      <c r="O1641" s="218">
        <v>137</v>
      </c>
      <c r="P1641" s="246">
        <f t="shared" si="276"/>
        <v>285.327372262774</v>
      </c>
      <c r="Q1641" s="246">
        <f t="shared" si="277"/>
        <v>58.7705109489051</v>
      </c>
      <c r="R1641" s="210">
        <v>229</v>
      </c>
      <c r="S1641" s="220">
        <f t="shared" si="278"/>
        <v>194</v>
      </c>
      <c r="T1641" s="113">
        <f t="shared" si="281"/>
        <v>643.129396764641</v>
      </c>
      <c r="U1641" s="113">
        <f t="shared" si="279"/>
        <v>163.900625598041</v>
      </c>
      <c r="V1641" s="113">
        <f t="shared" si="282"/>
        <v>202.200257731959</v>
      </c>
      <c r="W1641" s="113">
        <f t="shared" si="280"/>
        <v>42.2090721649485</v>
      </c>
      <c r="X1641" s="118">
        <v>2016</v>
      </c>
      <c r="Y1641" s="18" t="s">
        <v>82</v>
      </c>
    </row>
    <row r="1642" ht="15.75" customHeight="1" spans="1:25">
      <c r="A1642" s="234">
        <v>6353</v>
      </c>
      <c r="B1642" s="208" t="s">
        <v>2195</v>
      </c>
      <c r="C1642" s="207" t="s">
        <v>23</v>
      </c>
      <c r="D1642" s="209" t="s">
        <v>64</v>
      </c>
      <c r="F1642" s="235" t="s">
        <v>65</v>
      </c>
      <c r="G1642" s="236">
        <v>42560</v>
      </c>
      <c r="H1642" s="237">
        <v>42560</v>
      </c>
      <c r="I1642" s="214">
        <v>231976.158630428</v>
      </c>
      <c r="J1642" s="215">
        <v>0.277404191039695</v>
      </c>
      <c r="K1642" s="214">
        <v>64351.1586253698</v>
      </c>
      <c r="L1642" s="244">
        <v>97807.8699999999</v>
      </c>
      <c r="M1642" s="245">
        <v>0.26226437606708</v>
      </c>
      <c r="N1642" s="244">
        <v>25651.52</v>
      </c>
      <c r="O1642" s="218">
        <v>234</v>
      </c>
      <c r="P1642" s="246">
        <f t="shared" si="276"/>
        <v>416.98235042735</v>
      </c>
      <c r="Q1642" s="246">
        <f t="shared" si="277"/>
        <v>108.62188034188</v>
      </c>
      <c r="R1642" s="210">
        <v>1271</v>
      </c>
      <c r="S1642" s="220">
        <f t="shared" si="278"/>
        <v>330</v>
      </c>
      <c r="T1642" s="113">
        <f t="shared" si="281"/>
        <v>635.551119535419</v>
      </c>
      <c r="U1642" s="113">
        <f t="shared" si="279"/>
        <v>176.304544179095</v>
      </c>
      <c r="V1642" s="113">
        <f t="shared" si="282"/>
        <v>296.387484848485</v>
      </c>
      <c r="W1642" s="113">
        <f t="shared" si="280"/>
        <v>77.7318787878788</v>
      </c>
      <c r="X1642" s="118">
        <v>2016</v>
      </c>
      <c r="Y1642" s="18" t="s">
        <v>82</v>
      </c>
    </row>
    <row r="1643" ht="15.75" customHeight="1" spans="1:25">
      <c r="A1643" s="234">
        <v>5542</v>
      </c>
      <c r="B1643" s="208" t="s">
        <v>2196</v>
      </c>
      <c r="C1643" s="207" t="s">
        <v>21</v>
      </c>
      <c r="D1643" s="209" t="s">
        <v>64</v>
      </c>
      <c r="F1643" s="235" t="s">
        <v>65</v>
      </c>
      <c r="G1643" s="236">
        <v>41097</v>
      </c>
      <c r="H1643" s="237">
        <v>41097</v>
      </c>
      <c r="I1643" s="214">
        <v>229020.76151693</v>
      </c>
      <c r="J1643" s="215">
        <v>0.25624738779083</v>
      </c>
      <c r="K1643" s="214">
        <v>58685.9718885799</v>
      </c>
      <c r="L1643" s="244">
        <v>194106.17</v>
      </c>
      <c r="M1643" s="245">
        <v>0.300371441052079</v>
      </c>
      <c r="N1643" s="244">
        <v>58303.9499999999</v>
      </c>
      <c r="O1643" s="218">
        <v>330</v>
      </c>
      <c r="P1643" s="246">
        <f t="shared" si="276"/>
        <v>587.200515151515</v>
      </c>
      <c r="Q1643" s="246">
        <f t="shared" si="277"/>
        <v>175.678636363636</v>
      </c>
      <c r="R1643" s="210">
        <v>2734</v>
      </c>
      <c r="S1643" s="220">
        <f t="shared" si="278"/>
        <v>330</v>
      </c>
      <c r="T1643" s="113">
        <f t="shared" si="281"/>
        <v>627.454141142274</v>
      </c>
      <c r="U1643" s="113">
        <f t="shared" si="279"/>
        <v>160.783484626246</v>
      </c>
      <c r="V1643" s="113">
        <f t="shared" si="282"/>
        <v>588.200515151515</v>
      </c>
      <c r="W1643" s="113">
        <f t="shared" si="280"/>
        <v>176.678636363636</v>
      </c>
      <c r="X1643" s="118">
        <v>2012</v>
      </c>
      <c r="Y1643" s="18" t="s">
        <v>66</v>
      </c>
    </row>
    <row r="1644" ht="15.75" customHeight="1" spans="1:25">
      <c r="A1644" s="234">
        <v>9757</v>
      </c>
      <c r="B1644" s="208" t="s">
        <v>2197</v>
      </c>
      <c r="C1644" s="207" t="s">
        <v>21</v>
      </c>
      <c r="D1644" s="209" t="s">
        <v>488</v>
      </c>
      <c r="E1644" s="210" t="s">
        <v>1362</v>
      </c>
      <c r="F1644" s="235" t="s">
        <v>136</v>
      </c>
      <c r="G1644" s="284">
        <v>38757</v>
      </c>
      <c r="H1644" s="237">
        <v>43559</v>
      </c>
      <c r="I1644" s="214">
        <v>228288.574253563</v>
      </c>
      <c r="J1644" s="215">
        <v>0.26434791312588</v>
      </c>
      <c r="K1644" s="214">
        <v>60347.6081944118</v>
      </c>
      <c r="L1644" s="244">
        <v>62652.49</v>
      </c>
      <c r="M1644" s="245">
        <v>0.216873423546295</v>
      </c>
      <c r="N1644" s="244">
        <v>13587.66</v>
      </c>
      <c r="O1644" s="218">
        <v>225</v>
      </c>
      <c r="P1644" s="246">
        <f t="shared" si="276"/>
        <v>277.455511111111</v>
      </c>
      <c r="Q1644" s="246">
        <f t="shared" si="277"/>
        <v>59.3896</v>
      </c>
      <c r="R1644" s="210">
        <v>272</v>
      </c>
      <c r="S1644" s="220">
        <f t="shared" si="278"/>
        <v>237</v>
      </c>
      <c r="T1644" s="113">
        <f t="shared" si="281"/>
        <v>625.448148639899</v>
      </c>
      <c r="U1644" s="113">
        <f t="shared" si="279"/>
        <v>165.335912861402</v>
      </c>
      <c r="V1644" s="113">
        <f t="shared" si="282"/>
        <v>264.356497890295</v>
      </c>
      <c r="W1644" s="113">
        <f t="shared" si="280"/>
        <v>57.3318987341772</v>
      </c>
      <c r="X1644" s="118">
        <v>2006</v>
      </c>
      <c r="Y1644" s="18" t="s">
        <v>66</v>
      </c>
    </row>
    <row r="1645" ht="15.75" customHeight="1" spans="1:25">
      <c r="A1645" s="234">
        <v>9917</v>
      </c>
      <c r="B1645" s="208" t="s">
        <v>2198</v>
      </c>
      <c r="C1645" s="207" t="s">
        <v>23</v>
      </c>
      <c r="D1645" s="209" t="s">
        <v>488</v>
      </c>
      <c r="E1645" s="210" t="s">
        <v>745</v>
      </c>
      <c r="F1645" s="235" t="s">
        <v>160</v>
      </c>
      <c r="G1645" s="284">
        <v>43616</v>
      </c>
      <c r="H1645" s="237">
        <v>43616</v>
      </c>
      <c r="I1645" s="214">
        <v>227977.365990774</v>
      </c>
      <c r="J1645" s="215">
        <v>0.267267842577999</v>
      </c>
      <c r="K1645" s="214">
        <v>60931.0187649692</v>
      </c>
      <c r="L1645" s="244">
        <v>46828.6</v>
      </c>
      <c r="M1645" s="245">
        <v>0.178442020474667</v>
      </c>
      <c r="N1645" s="244">
        <v>8356.19</v>
      </c>
      <c r="O1645" s="218">
        <v>114</v>
      </c>
      <c r="P1645" s="246">
        <f t="shared" si="276"/>
        <v>409.777192982456</v>
      </c>
      <c r="Q1645" s="246">
        <f t="shared" si="277"/>
        <v>72.2999122807018</v>
      </c>
      <c r="R1645" s="210">
        <v>215</v>
      </c>
      <c r="S1645" s="220">
        <f t="shared" si="278"/>
        <v>180</v>
      </c>
      <c r="T1645" s="113">
        <f t="shared" si="281"/>
        <v>624.595523262395</v>
      </c>
      <c r="U1645" s="113">
        <f t="shared" si="279"/>
        <v>166.934297986217</v>
      </c>
      <c r="V1645" s="113">
        <f t="shared" si="282"/>
        <v>260.158888888889</v>
      </c>
      <c r="W1645" s="113">
        <f t="shared" si="280"/>
        <v>46.4232777777778</v>
      </c>
      <c r="X1645" s="118">
        <v>2019</v>
      </c>
      <c r="Y1645" s="18" t="s">
        <v>85</v>
      </c>
    </row>
    <row r="1646" ht="15.75" customHeight="1" spans="1:25">
      <c r="A1646" s="234">
        <v>8941</v>
      </c>
      <c r="B1646" s="208" t="s">
        <v>2199</v>
      </c>
      <c r="C1646" s="207" t="s">
        <v>34</v>
      </c>
      <c r="D1646" s="209" t="s">
        <v>488</v>
      </c>
      <c r="E1646" s="210" t="s">
        <v>30</v>
      </c>
      <c r="F1646" s="235" t="s">
        <v>285</v>
      </c>
      <c r="G1646" s="283">
        <v>42005</v>
      </c>
      <c r="H1646" s="237">
        <v>43713</v>
      </c>
      <c r="I1646" s="214">
        <v>227433.211311475</v>
      </c>
      <c r="J1646" s="215">
        <v>0.278669207850873</v>
      </c>
      <c r="K1646" s="214">
        <v>63378.6328351491</v>
      </c>
      <c r="L1646" s="216">
        <v>16525.82</v>
      </c>
      <c r="M1646" s="217">
        <v>0.288098260782218</v>
      </c>
      <c r="N1646" s="216">
        <v>4761.06</v>
      </c>
      <c r="O1646" s="218">
        <v>61</v>
      </c>
      <c r="P1646" s="246">
        <f t="shared" si="276"/>
        <v>269.915081967213</v>
      </c>
      <c r="Q1646" s="246">
        <f t="shared" si="277"/>
        <v>77.0501639344262</v>
      </c>
      <c r="R1646" s="210">
        <v>118</v>
      </c>
      <c r="S1646" s="220">
        <f t="shared" si="278"/>
        <v>83</v>
      </c>
      <c r="T1646" s="113">
        <f t="shared" si="281"/>
        <v>623.104688524589</v>
      </c>
      <c r="U1646" s="113">
        <f t="shared" si="279"/>
        <v>173.640089959313</v>
      </c>
      <c r="V1646" s="113">
        <f t="shared" si="282"/>
        <v>199.106265060241</v>
      </c>
      <c r="W1646" s="113">
        <f t="shared" si="280"/>
        <v>57.3621686746988</v>
      </c>
      <c r="X1646" s="118">
        <v>2015</v>
      </c>
      <c r="Y1646" s="18" t="s">
        <v>66</v>
      </c>
    </row>
    <row r="1647" ht="15.75" customHeight="1" spans="1:25">
      <c r="A1647" s="234">
        <v>5207</v>
      </c>
      <c r="B1647" s="208" t="s">
        <v>2200</v>
      </c>
      <c r="C1647" s="207" t="s">
        <v>21</v>
      </c>
      <c r="D1647" s="209" t="s">
        <v>64</v>
      </c>
      <c r="F1647" s="235" t="s">
        <v>123</v>
      </c>
      <c r="G1647" s="236">
        <v>39865</v>
      </c>
      <c r="H1647" s="237">
        <v>39865</v>
      </c>
      <c r="I1647" s="214">
        <v>224881.918023689</v>
      </c>
      <c r="J1647" s="215">
        <v>0.253591509673718</v>
      </c>
      <c r="K1647" s="214">
        <v>57028.1450899485</v>
      </c>
      <c r="L1647" s="244">
        <v>190598.3</v>
      </c>
      <c r="M1647" s="245">
        <v>0.200533478000591</v>
      </c>
      <c r="N1647" s="244">
        <v>38221.34</v>
      </c>
      <c r="O1647" s="218">
        <v>330</v>
      </c>
      <c r="P1647" s="246">
        <f t="shared" si="276"/>
        <v>576.570606060606</v>
      </c>
      <c r="Q1647" s="246">
        <f t="shared" si="277"/>
        <v>114.822242424242</v>
      </c>
      <c r="R1647" s="210">
        <v>3966</v>
      </c>
      <c r="S1647" s="220">
        <f t="shared" si="278"/>
        <v>330</v>
      </c>
      <c r="T1647" s="113">
        <f t="shared" si="281"/>
        <v>616.114843900518</v>
      </c>
      <c r="U1647" s="113">
        <f t="shared" si="279"/>
        <v>156.241493397119</v>
      </c>
      <c r="V1647" s="113">
        <f t="shared" si="282"/>
        <v>577.570606060606</v>
      </c>
      <c r="W1647" s="113">
        <f t="shared" si="280"/>
        <v>115.822242424242</v>
      </c>
      <c r="X1647" s="118">
        <v>2009</v>
      </c>
      <c r="Y1647" s="18" t="s">
        <v>66</v>
      </c>
    </row>
    <row r="1648" ht="15.75" customHeight="1" spans="1:25">
      <c r="A1648" s="234">
        <v>5322</v>
      </c>
      <c r="B1648" s="208" t="s">
        <v>2201</v>
      </c>
      <c r="C1648" s="207" t="s">
        <v>23</v>
      </c>
      <c r="D1648" s="209" t="s">
        <v>64</v>
      </c>
      <c r="F1648" s="235" t="s">
        <v>178</v>
      </c>
      <c r="G1648" s="236">
        <v>40543</v>
      </c>
      <c r="H1648" s="237">
        <v>40543</v>
      </c>
      <c r="I1648" s="214">
        <v>223886.052</v>
      </c>
      <c r="J1648" s="215">
        <v>0.266350759686188</v>
      </c>
      <c r="K1648" s="214">
        <v>59632.2200333414</v>
      </c>
      <c r="L1648" s="244">
        <v>186571.71</v>
      </c>
      <c r="M1648" s="245">
        <v>0.260848121079021</v>
      </c>
      <c r="N1648" s="244">
        <v>48666.88</v>
      </c>
      <c r="O1648" s="218">
        <v>330</v>
      </c>
      <c r="P1648" s="246">
        <f t="shared" si="276"/>
        <v>564.368818181818</v>
      </c>
      <c r="Q1648" s="246">
        <f t="shared" si="277"/>
        <v>146.475393939394</v>
      </c>
      <c r="R1648" s="210">
        <v>3288</v>
      </c>
      <c r="S1648" s="220">
        <f t="shared" si="278"/>
        <v>330</v>
      </c>
      <c r="T1648" s="113">
        <f t="shared" si="281"/>
        <v>613.386443835616</v>
      </c>
      <c r="U1648" s="113">
        <f t="shared" si="279"/>
        <v>163.375945296826</v>
      </c>
      <c r="V1648" s="113">
        <f t="shared" si="282"/>
        <v>565.368818181818</v>
      </c>
      <c r="W1648" s="113">
        <f t="shared" si="280"/>
        <v>147.475393939394</v>
      </c>
      <c r="X1648" s="118">
        <v>2010</v>
      </c>
      <c r="Y1648" s="18" t="s">
        <v>66</v>
      </c>
    </row>
    <row r="1649" ht="15.75" customHeight="1" spans="1:25">
      <c r="A1649" s="234">
        <v>6354</v>
      </c>
      <c r="B1649" s="208" t="s">
        <v>2202</v>
      </c>
      <c r="C1649" s="207" t="s">
        <v>23</v>
      </c>
      <c r="D1649" s="209" t="s">
        <v>64</v>
      </c>
      <c r="F1649" s="235" t="s">
        <v>178</v>
      </c>
      <c r="G1649" s="236">
        <v>42546</v>
      </c>
      <c r="H1649" s="237">
        <v>42546</v>
      </c>
      <c r="I1649" s="214">
        <v>222587.208</v>
      </c>
      <c r="J1649" s="215">
        <v>0.249768503199101</v>
      </c>
      <c r="K1649" s="214">
        <v>55595.273773427</v>
      </c>
      <c r="L1649" s="244">
        <v>185489.34</v>
      </c>
      <c r="M1649" s="245">
        <v>0.241987437121724</v>
      </c>
      <c r="N1649" s="244">
        <v>44886.09</v>
      </c>
      <c r="O1649" s="218">
        <v>330</v>
      </c>
      <c r="P1649" s="246">
        <f t="shared" si="276"/>
        <v>561.088909090909</v>
      </c>
      <c r="Q1649" s="246">
        <f t="shared" si="277"/>
        <v>135.018454545455</v>
      </c>
      <c r="R1649" s="210">
        <v>1285</v>
      </c>
      <c r="S1649" s="220">
        <f t="shared" si="278"/>
        <v>330</v>
      </c>
      <c r="T1649" s="113">
        <f t="shared" si="281"/>
        <v>609.827967123288</v>
      </c>
      <c r="U1649" s="113">
        <f t="shared" si="279"/>
        <v>152.315818557334</v>
      </c>
      <c r="V1649" s="113">
        <f t="shared" si="282"/>
        <v>562.088909090909</v>
      </c>
      <c r="W1649" s="113">
        <f t="shared" si="280"/>
        <v>136.018454545455</v>
      </c>
      <c r="X1649" s="118">
        <v>2016</v>
      </c>
      <c r="Y1649" s="18" t="s">
        <v>82</v>
      </c>
    </row>
    <row r="1650" ht="15.75" customHeight="1" spans="1:25">
      <c r="A1650" s="234">
        <v>7211</v>
      </c>
      <c r="B1650" s="208" t="s">
        <v>2203</v>
      </c>
      <c r="C1650" s="207" t="s">
        <v>19</v>
      </c>
      <c r="D1650" s="209" t="s">
        <v>64</v>
      </c>
      <c r="F1650" s="235" t="s">
        <v>65</v>
      </c>
      <c r="G1650" s="236">
        <v>42978</v>
      </c>
      <c r="H1650" s="237">
        <v>42978</v>
      </c>
      <c r="I1650" s="214">
        <v>220122.8455</v>
      </c>
      <c r="J1650" s="215">
        <v>0.260587397674353</v>
      </c>
      <c r="K1650" s="214">
        <v>57361.2394775187</v>
      </c>
      <c r="L1650" s="244">
        <v>191411.17</v>
      </c>
      <c r="M1650" s="245">
        <v>0.208397346925992</v>
      </c>
      <c r="N1650" s="244">
        <v>39889.58</v>
      </c>
      <c r="O1650" s="218">
        <v>330</v>
      </c>
      <c r="P1650" s="246">
        <f t="shared" si="276"/>
        <v>579.033848484848</v>
      </c>
      <c r="Q1650" s="246">
        <f t="shared" si="277"/>
        <v>119.877515151515</v>
      </c>
      <c r="R1650" s="210">
        <v>853</v>
      </c>
      <c r="S1650" s="220">
        <f t="shared" si="278"/>
        <v>330</v>
      </c>
      <c r="T1650" s="113">
        <f t="shared" si="281"/>
        <v>603.076289041096</v>
      </c>
      <c r="U1650" s="113">
        <f t="shared" si="279"/>
        <v>157.154080760325</v>
      </c>
      <c r="V1650" s="113">
        <f t="shared" si="282"/>
        <v>580.033848484848</v>
      </c>
      <c r="W1650" s="113">
        <f t="shared" si="280"/>
        <v>120.877515151515</v>
      </c>
      <c r="X1650" s="118">
        <v>2017</v>
      </c>
      <c r="Y1650" s="18" t="s">
        <v>83</v>
      </c>
    </row>
    <row r="1651" ht="15.75" customHeight="1" spans="1:25">
      <c r="A1651" s="234">
        <v>8328</v>
      </c>
      <c r="B1651" s="208" t="s">
        <v>2204</v>
      </c>
      <c r="C1651" s="207" t="s">
        <v>21</v>
      </c>
      <c r="D1651" s="209" t="s">
        <v>64</v>
      </c>
      <c r="F1651" s="235" t="s">
        <v>65</v>
      </c>
      <c r="G1651" s="236">
        <v>43358</v>
      </c>
      <c r="H1651" s="237">
        <v>43358</v>
      </c>
      <c r="I1651" s="214">
        <v>218560.376714944</v>
      </c>
      <c r="J1651" s="215">
        <v>0.25582979056298</v>
      </c>
      <c r="K1651" s="214">
        <v>55914.25540035</v>
      </c>
      <c r="L1651" s="244">
        <v>134673.37</v>
      </c>
      <c r="M1651" s="245">
        <v>0.328037755348366</v>
      </c>
      <c r="N1651" s="244">
        <v>44177.95</v>
      </c>
      <c r="O1651" s="218">
        <v>330</v>
      </c>
      <c r="P1651" s="246">
        <f t="shared" si="276"/>
        <v>407.101121212121</v>
      </c>
      <c r="Q1651" s="246">
        <f t="shared" si="277"/>
        <v>132.872575757576</v>
      </c>
      <c r="R1651" s="210">
        <v>473</v>
      </c>
      <c r="S1651" s="220">
        <f t="shared" si="278"/>
        <v>330</v>
      </c>
      <c r="T1651" s="113">
        <f t="shared" si="281"/>
        <v>598.795552643682</v>
      </c>
      <c r="U1651" s="113">
        <f t="shared" si="279"/>
        <v>153.189740822877</v>
      </c>
      <c r="V1651" s="113">
        <f t="shared" si="282"/>
        <v>408.101121212121</v>
      </c>
      <c r="W1651" s="113">
        <f t="shared" si="280"/>
        <v>133.872575757576</v>
      </c>
      <c r="X1651" s="118">
        <v>2018</v>
      </c>
      <c r="Y1651" s="18" t="s">
        <v>84</v>
      </c>
    </row>
    <row r="1652" ht="15.75" customHeight="1" spans="1:25">
      <c r="A1652" s="234">
        <v>6645</v>
      </c>
      <c r="B1652" s="208" t="s">
        <v>2205</v>
      </c>
      <c r="C1652" s="207" t="s">
        <v>21</v>
      </c>
      <c r="D1652" s="209" t="s">
        <v>64</v>
      </c>
      <c r="F1652" s="235" t="s">
        <v>65</v>
      </c>
      <c r="G1652" s="236">
        <v>42686</v>
      </c>
      <c r="H1652" s="237">
        <v>42686</v>
      </c>
      <c r="I1652" s="214">
        <v>216055.082429346</v>
      </c>
      <c r="J1652" s="215">
        <v>0.237867556449747</v>
      </c>
      <c r="K1652" s="214">
        <v>51392.4945160172</v>
      </c>
      <c r="L1652" s="244">
        <v>183117.13</v>
      </c>
      <c r="M1652" s="245">
        <v>0.328273657412608</v>
      </c>
      <c r="N1652" s="244">
        <v>60112.53</v>
      </c>
      <c r="O1652" s="218">
        <v>330</v>
      </c>
      <c r="P1652" s="246">
        <f t="shared" si="276"/>
        <v>553.900393939394</v>
      </c>
      <c r="Q1652" s="246">
        <f t="shared" si="277"/>
        <v>181.159181818182</v>
      </c>
      <c r="R1652" s="210">
        <v>1145</v>
      </c>
      <c r="S1652" s="220">
        <f t="shared" si="278"/>
        <v>330</v>
      </c>
      <c r="T1652" s="113">
        <f t="shared" si="281"/>
        <v>591.93173268314</v>
      </c>
      <c r="U1652" s="113">
        <f t="shared" si="279"/>
        <v>140.801354838403</v>
      </c>
      <c r="V1652" s="113">
        <f t="shared" si="282"/>
        <v>554.900393939394</v>
      </c>
      <c r="W1652" s="113">
        <f t="shared" si="280"/>
        <v>182.159181818182</v>
      </c>
      <c r="X1652" s="118">
        <v>2016</v>
      </c>
      <c r="Y1652" s="18" t="s">
        <v>82</v>
      </c>
    </row>
    <row r="1653" ht="15.75" customHeight="1" spans="1:25">
      <c r="A1653" s="234">
        <v>9913</v>
      </c>
      <c r="B1653" s="208" t="s">
        <v>2206</v>
      </c>
      <c r="C1653" s="207" t="s">
        <v>21</v>
      </c>
      <c r="D1653" s="209" t="s">
        <v>64</v>
      </c>
      <c r="F1653" s="235" t="s">
        <v>65</v>
      </c>
      <c r="G1653" s="236">
        <v>43624</v>
      </c>
      <c r="H1653" s="237">
        <v>43624</v>
      </c>
      <c r="I1653" s="214">
        <v>213521.052623585</v>
      </c>
      <c r="J1653" s="215">
        <v>0.260994766580828</v>
      </c>
      <c r="K1653" s="214">
        <v>55727.8772895852</v>
      </c>
      <c r="L1653" s="244">
        <v>28909.15</v>
      </c>
      <c r="M1653" s="245">
        <v>0.222057722209058</v>
      </c>
      <c r="N1653" s="244">
        <v>6419.5</v>
      </c>
      <c r="O1653" s="218">
        <v>111</v>
      </c>
      <c r="P1653" s="246">
        <f t="shared" si="276"/>
        <v>259.442792792793</v>
      </c>
      <c r="Q1653" s="246">
        <f t="shared" si="277"/>
        <v>56.8333333333333</v>
      </c>
      <c r="R1653" s="210">
        <v>207</v>
      </c>
      <c r="S1653" s="220">
        <f t="shared" si="278"/>
        <v>172</v>
      </c>
      <c r="T1653" s="113">
        <f t="shared" si="281"/>
        <v>584.989185270096</v>
      </c>
      <c r="U1653" s="113">
        <f t="shared" si="279"/>
        <v>152.679115861877</v>
      </c>
      <c r="V1653" s="113">
        <f t="shared" si="282"/>
        <v>168.076453488372</v>
      </c>
      <c r="W1653" s="113">
        <f t="shared" si="280"/>
        <v>37.3226744186046</v>
      </c>
      <c r="X1653" s="118">
        <v>2019</v>
      </c>
      <c r="Y1653" s="18" t="s">
        <v>85</v>
      </c>
    </row>
    <row r="1654" ht="15.75" customHeight="1" spans="1:25">
      <c r="A1654" s="234">
        <v>6893</v>
      </c>
      <c r="B1654" s="208" t="s">
        <v>2207</v>
      </c>
      <c r="C1654" s="207" t="s">
        <v>19</v>
      </c>
      <c r="D1654" s="209" t="s">
        <v>64</v>
      </c>
      <c r="F1654" s="235" t="s">
        <v>65</v>
      </c>
      <c r="G1654" s="236">
        <v>42886</v>
      </c>
      <c r="H1654" s="237">
        <v>42886</v>
      </c>
      <c r="I1654" s="214">
        <v>212798.944</v>
      </c>
      <c r="J1654" s="215">
        <v>0.244498712406668</v>
      </c>
      <c r="K1654" s="214">
        <v>52029.0678094987</v>
      </c>
      <c r="L1654" s="244">
        <v>185042.56</v>
      </c>
      <c r="M1654" s="245">
        <v>0.245210561289252</v>
      </c>
      <c r="N1654" s="244">
        <v>45374.39</v>
      </c>
      <c r="O1654" s="218">
        <v>330</v>
      </c>
      <c r="P1654" s="246">
        <f t="shared" si="276"/>
        <v>559.73503030303</v>
      </c>
      <c r="Q1654" s="246">
        <f t="shared" si="277"/>
        <v>136.498151515152</v>
      </c>
      <c r="R1654" s="210">
        <v>945</v>
      </c>
      <c r="S1654" s="220">
        <f t="shared" si="278"/>
        <v>330</v>
      </c>
      <c r="T1654" s="113">
        <f t="shared" si="281"/>
        <v>583.010805479452</v>
      </c>
      <c r="U1654" s="113">
        <f t="shared" si="279"/>
        <v>142.545391258901</v>
      </c>
      <c r="V1654" s="113">
        <f t="shared" si="282"/>
        <v>560.73503030303</v>
      </c>
      <c r="W1654" s="113">
        <f t="shared" si="280"/>
        <v>137.498151515152</v>
      </c>
      <c r="X1654" s="118">
        <v>2017</v>
      </c>
      <c r="Y1654" s="18" t="s">
        <v>83</v>
      </c>
    </row>
    <row r="1655" ht="15.75" customHeight="1" spans="1:25">
      <c r="A1655" s="234">
        <v>7587</v>
      </c>
      <c r="B1655" s="208" t="s">
        <v>2208</v>
      </c>
      <c r="C1655" s="207" t="s">
        <v>19</v>
      </c>
      <c r="D1655" s="209" t="s">
        <v>64</v>
      </c>
      <c r="F1655" s="235" t="s">
        <v>65</v>
      </c>
      <c r="G1655" s="236">
        <v>43127</v>
      </c>
      <c r="H1655" s="237">
        <v>43127</v>
      </c>
      <c r="I1655" s="214">
        <v>211799.898</v>
      </c>
      <c r="J1655" s="215">
        <v>0.257445519035246</v>
      </c>
      <c r="K1655" s="214">
        <v>54526.9346722222</v>
      </c>
      <c r="L1655" s="244">
        <v>117666.61</v>
      </c>
      <c r="M1655" s="245">
        <v>0.20489083521655</v>
      </c>
      <c r="N1655" s="244">
        <v>24108.81</v>
      </c>
      <c r="O1655" s="218">
        <v>330</v>
      </c>
      <c r="P1655" s="246">
        <f t="shared" si="276"/>
        <v>355.565484848485</v>
      </c>
      <c r="Q1655" s="246">
        <f t="shared" si="277"/>
        <v>72.057</v>
      </c>
      <c r="R1655" s="210">
        <v>704</v>
      </c>
      <c r="S1655" s="220">
        <f t="shared" si="278"/>
        <v>330</v>
      </c>
      <c r="T1655" s="113">
        <f t="shared" si="281"/>
        <v>580.273693150685</v>
      </c>
      <c r="U1655" s="113">
        <f t="shared" si="279"/>
        <v>149.388862115677</v>
      </c>
      <c r="V1655" s="113">
        <f t="shared" si="282"/>
        <v>356.565484848485</v>
      </c>
      <c r="W1655" s="113">
        <f t="shared" si="280"/>
        <v>73.057</v>
      </c>
      <c r="X1655" s="118">
        <v>2018</v>
      </c>
      <c r="Y1655" s="18" t="s">
        <v>84</v>
      </c>
    </row>
    <row r="1656" ht="15.75" customHeight="1" spans="1:25">
      <c r="A1656" s="234">
        <v>8411</v>
      </c>
      <c r="B1656" s="208" t="s">
        <v>2209</v>
      </c>
      <c r="C1656" s="207" t="s">
        <v>21</v>
      </c>
      <c r="D1656" s="209" t="s">
        <v>488</v>
      </c>
      <c r="E1656" s="210" t="s">
        <v>815</v>
      </c>
      <c r="F1656" s="235" t="s">
        <v>142</v>
      </c>
      <c r="G1656" s="284">
        <v>41268</v>
      </c>
      <c r="H1656" s="237">
        <v>43354</v>
      </c>
      <c r="I1656" s="214">
        <v>211391.025881545</v>
      </c>
      <c r="J1656" s="215">
        <v>0.253089672913764</v>
      </c>
      <c r="K1656" s="214">
        <v>53500.8855972651</v>
      </c>
      <c r="L1656" s="244">
        <v>138207.39</v>
      </c>
      <c r="M1656" s="245">
        <v>0.308064785826576</v>
      </c>
      <c r="N1656" s="244">
        <v>42576.83</v>
      </c>
      <c r="O1656" s="218">
        <v>330</v>
      </c>
      <c r="P1656" s="246">
        <f t="shared" si="276"/>
        <v>417.810272727273</v>
      </c>
      <c r="Q1656" s="246">
        <f t="shared" si="277"/>
        <v>128.020696969697</v>
      </c>
      <c r="R1656" s="210">
        <v>477</v>
      </c>
      <c r="S1656" s="220">
        <f t="shared" si="278"/>
        <v>330</v>
      </c>
      <c r="T1656" s="113">
        <f t="shared" si="281"/>
        <v>579.153495565877</v>
      </c>
      <c r="U1656" s="113">
        <f t="shared" si="279"/>
        <v>146.57776875963</v>
      </c>
      <c r="V1656" s="113">
        <f t="shared" si="282"/>
        <v>418.810272727273</v>
      </c>
      <c r="W1656" s="113">
        <f t="shared" si="280"/>
        <v>129.020696969697</v>
      </c>
      <c r="X1656" s="118">
        <v>2012</v>
      </c>
      <c r="Y1656" s="18" t="s">
        <v>66</v>
      </c>
    </row>
    <row r="1657" ht="15.75" customHeight="1" spans="1:25">
      <c r="A1657" s="234">
        <v>8441</v>
      </c>
      <c r="B1657" s="208" t="s">
        <v>2210</v>
      </c>
      <c r="C1657" s="207" t="s">
        <v>21</v>
      </c>
      <c r="D1657" s="209" t="s">
        <v>488</v>
      </c>
      <c r="E1657" s="210" t="s">
        <v>815</v>
      </c>
      <c r="F1657" s="235" t="s">
        <v>139</v>
      </c>
      <c r="G1657" s="284">
        <v>37893</v>
      </c>
      <c r="H1657" s="237">
        <v>43354</v>
      </c>
      <c r="I1657" s="214">
        <v>211366.706506788</v>
      </c>
      <c r="J1657" s="215">
        <v>0.242183199921587</v>
      </c>
      <c r="K1657" s="214">
        <v>51189.4653387009</v>
      </c>
      <c r="L1657" s="244">
        <v>138191.49</v>
      </c>
      <c r="M1657" s="245">
        <v>0.288448659175757</v>
      </c>
      <c r="N1657" s="244">
        <v>39861.15</v>
      </c>
      <c r="O1657" s="218">
        <v>330</v>
      </c>
      <c r="P1657" s="246">
        <f t="shared" si="276"/>
        <v>417.762090909091</v>
      </c>
      <c r="Q1657" s="246">
        <f t="shared" si="277"/>
        <v>119.791363636364</v>
      </c>
      <c r="R1657" s="210">
        <v>477</v>
      </c>
      <c r="S1657" s="220">
        <f t="shared" si="278"/>
        <v>330</v>
      </c>
      <c r="T1657" s="113">
        <f t="shared" si="281"/>
        <v>579.086867141885</v>
      </c>
      <c r="U1657" s="113">
        <f t="shared" si="279"/>
        <v>140.245110516989</v>
      </c>
      <c r="V1657" s="113">
        <f t="shared" si="282"/>
        <v>418.762090909091</v>
      </c>
      <c r="W1657" s="113">
        <f t="shared" si="280"/>
        <v>120.791363636364</v>
      </c>
      <c r="X1657" s="118">
        <v>2003</v>
      </c>
      <c r="Y1657" s="18" t="s">
        <v>66</v>
      </c>
    </row>
    <row r="1658" ht="15.75" customHeight="1" spans="1:25">
      <c r="A1658" s="234">
        <v>9818</v>
      </c>
      <c r="B1658" s="208" t="s">
        <v>2211</v>
      </c>
      <c r="C1658" s="207" t="s">
        <v>21</v>
      </c>
      <c r="D1658" s="209" t="s">
        <v>64</v>
      </c>
      <c r="F1658" s="235" t="s">
        <v>123</v>
      </c>
      <c r="G1658" s="236">
        <v>43716</v>
      </c>
      <c r="H1658" s="237">
        <v>43716</v>
      </c>
      <c r="I1658" s="214">
        <v>210860.195219672</v>
      </c>
      <c r="J1658" s="215">
        <v>0.254892725265762</v>
      </c>
      <c r="K1658" s="214">
        <v>53746.7298096127</v>
      </c>
      <c r="L1658" s="244">
        <v>17489.41</v>
      </c>
      <c r="M1658" s="245">
        <v>0.345792110768745</v>
      </c>
      <c r="N1658" s="244">
        <v>6047.7</v>
      </c>
      <c r="O1658" s="218">
        <v>68</v>
      </c>
      <c r="P1658" s="246">
        <f t="shared" si="276"/>
        <v>256.197205882353</v>
      </c>
      <c r="Q1658" s="246">
        <f t="shared" si="277"/>
        <v>87.9367647058824</v>
      </c>
      <c r="R1658" s="210">
        <v>115</v>
      </c>
      <c r="S1658" s="220">
        <f t="shared" si="278"/>
        <v>80</v>
      </c>
      <c r="T1658" s="113">
        <f t="shared" si="281"/>
        <v>577.699164985403</v>
      </c>
      <c r="U1658" s="113">
        <f t="shared" si="279"/>
        <v>147.251314546884</v>
      </c>
      <c r="V1658" s="113">
        <f t="shared" si="282"/>
        <v>218.617625</v>
      </c>
      <c r="W1658" s="113">
        <f t="shared" si="280"/>
        <v>75.59625</v>
      </c>
      <c r="X1658" s="118">
        <v>2019</v>
      </c>
      <c r="Y1658" s="18" t="s">
        <v>85</v>
      </c>
    </row>
    <row r="1659" ht="15.75" customHeight="1" spans="1:25">
      <c r="A1659" s="234">
        <v>5817</v>
      </c>
      <c r="B1659" s="208" t="s">
        <v>2212</v>
      </c>
      <c r="C1659" s="207" t="s">
        <v>21</v>
      </c>
      <c r="D1659" s="209" t="s">
        <v>64</v>
      </c>
      <c r="F1659" s="235" t="s">
        <v>123</v>
      </c>
      <c r="G1659" s="236">
        <v>41972</v>
      </c>
      <c r="H1659" s="237">
        <v>41972</v>
      </c>
      <c r="I1659" s="214">
        <v>209113.189432058</v>
      </c>
      <c r="J1659" s="215">
        <v>0.260434605872079</v>
      </c>
      <c r="K1659" s="214">
        <v>54460.3110723914</v>
      </c>
      <c r="L1659" s="244">
        <v>177233.54</v>
      </c>
      <c r="M1659" s="245">
        <v>0.295078629022475</v>
      </c>
      <c r="N1659" s="244">
        <v>52297.83</v>
      </c>
      <c r="O1659" s="218">
        <v>330</v>
      </c>
      <c r="P1659" s="246">
        <f t="shared" si="276"/>
        <v>536.071333333333</v>
      </c>
      <c r="Q1659" s="246">
        <f t="shared" si="277"/>
        <v>157.478272727273</v>
      </c>
      <c r="R1659" s="210">
        <v>1859</v>
      </c>
      <c r="S1659" s="220">
        <f t="shared" si="278"/>
        <v>330</v>
      </c>
      <c r="T1659" s="113">
        <f t="shared" si="281"/>
        <v>572.912847759063</v>
      </c>
      <c r="U1659" s="113">
        <f t="shared" si="279"/>
        <v>149.206331705182</v>
      </c>
      <c r="V1659" s="113">
        <f t="shared" si="282"/>
        <v>537.071333333333</v>
      </c>
      <c r="W1659" s="113">
        <f t="shared" si="280"/>
        <v>158.478272727273</v>
      </c>
      <c r="X1659" s="118">
        <v>2014</v>
      </c>
      <c r="Y1659" s="18" t="s">
        <v>66</v>
      </c>
    </row>
    <row r="1660" ht="15.75" customHeight="1" spans="1:25">
      <c r="A1660" s="234">
        <v>5255</v>
      </c>
      <c r="B1660" s="208" t="s">
        <v>2213</v>
      </c>
      <c r="C1660" s="207" t="s">
        <v>23</v>
      </c>
      <c r="D1660" s="209" t="s">
        <v>64</v>
      </c>
      <c r="F1660" s="235" t="s">
        <v>65</v>
      </c>
      <c r="G1660" s="236">
        <v>39121</v>
      </c>
      <c r="H1660" s="237">
        <v>39121</v>
      </c>
      <c r="I1660" s="214">
        <v>207213.0475</v>
      </c>
      <c r="J1660" s="215">
        <v>0.267625932174275</v>
      </c>
      <c r="K1660" s="214">
        <v>55455.5849958598</v>
      </c>
      <c r="L1660" s="244">
        <v>142905.55</v>
      </c>
      <c r="M1660" s="245">
        <v>0.196662690847206</v>
      </c>
      <c r="N1660" s="244">
        <v>28104.19</v>
      </c>
      <c r="O1660" s="218">
        <v>330</v>
      </c>
      <c r="P1660" s="246">
        <f t="shared" si="276"/>
        <v>432.047121212121</v>
      </c>
      <c r="Q1660" s="246">
        <f t="shared" si="277"/>
        <v>84.1642121212121</v>
      </c>
      <c r="R1660" s="210">
        <v>4710</v>
      </c>
      <c r="S1660" s="220">
        <f t="shared" si="278"/>
        <v>330</v>
      </c>
      <c r="T1660" s="113">
        <f t="shared" si="281"/>
        <v>567.706979452055</v>
      </c>
      <c r="U1660" s="113">
        <f t="shared" si="279"/>
        <v>151.933109577698</v>
      </c>
      <c r="V1660" s="113">
        <f t="shared" si="282"/>
        <v>433.047121212121</v>
      </c>
      <c r="W1660" s="113">
        <f t="shared" si="280"/>
        <v>85.1642121212121</v>
      </c>
      <c r="X1660" s="118">
        <v>2007</v>
      </c>
      <c r="Y1660" s="18" t="s">
        <v>66</v>
      </c>
    </row>
    <row r="1661" ht="15.75" customHeight="1" spans="1:25">
      <c r="A1661" s="234">
        <v>8435</v>
      </c>
      <c r="B1661" s="208" t="s">
        <v>2214</v>
      </c>
      <c r="C1661" s="207" t="s">
        <v>21</v>
      </c>
      <c r="D1661" s="209" t="s">
        <v>488</v>
      </c>
      <c r="E1661" s="210" t="s">
        <v>815</v>
      </c>
      <c r="F1661" s="235" t="s">
        <v>142</v>
      </c>
      <c r="G1661" s="284">
        <v>36684</v>
      </c>
      <c r="H1661" s="237">
        <v>43354</v>
      </c>
      <c r="I1661" s="214">
        <v>206221.705701402</v>
      </c>
      <c r="J1661" s="215">
        <v>0.254730862550875</v>
      </c>
      <c r="K1661" s="214">
        <v>52531.0329700308</v>
      </c>
      <c r="L1661" s="244">
        <v>134827.69</v>
      </c>
      <c r="M1661" s="245">
        <v>0.296502001925569</v>
      </c>
      <c r="N1661" s="244">
        <v>39976.68</v>
      </c>
      <c r="O1661" s="218">
        <v>330</v>
      </c>
      <c r="P1661" s="246">
        <f t="shared" si="276"/>
        <v>407.568757575758</v>
      </c>
      <c r="Q1661" s="246">
        <f t="shared" si="277"/>
        <v>120.141454545455</v>
      </c>
      <c r="R1661" s="210">
        <v>477</v>
      </c>
      <c r="S1661" s="220">
        <f t="shared" si="278"/>
        <v>330</v>
      </c>
      <c r="T1661" s="113">
        <f t="shared" si="281"/>
        <v>564.990974524389</v>
      </c>
      <c r="U1661" s="113">
        <f t="shared" si="279"/>
        <v>143.920638274057</v>
      </c>
      <c r="V1661" s="113">
        <f t="shared" si="282"/>
        <v>408.568757575758</v>
      </c>
      <c r="W1661" s="113">
        <f t="shared" si="280"/>
        <v>121.141454545455</v>
      </c>
      <c r="X1661" s="118">
        <v>2000</v>
      </c>
      <c r="Y1661" s="18" t="s">
        <v>66</v>
      </c>
    </row>
    <row r="1662" ht="15.75" customHeight="1" spans="1:25">
      <c r="A1662" s="234">
        <v>6773</v>
      </c>
      <c r="B1662" s="208" t="s">
        <v>2215</v>
      </c>
      <c r="C1662" s="207" t="s">
        <v>23</v>
      </c>
      <c r="D1662" s="209" t="s">
        <v>380</v>
      </c>
      <c r="E1662" s="210" t="s">
        <v>2216</v>
      </c>
      <c r="F1662" s="235" t="s">
        <v>196</v>
      </c>
      <c r="G1662" s="284">
        <v>42513</v>
      </c>
      <c r="H1662" s="237">
        <v>42832</v>
      </c>
      <c r="I1662" s="214">
        <v>204877.112</v>
      </c>
      <c r="J1662" s="215">
        <v>0.257843941853568</v>
      </c>
      <c r="K1662" s="214">
        <v>52826.3221536549</v>
      </c>
      <c r="L1662" s="244">
        <v>141294.56</v>
      </c>
      <c r="M1662" s="245">
        <v>0.246949493313826</v>
      </c>
      <c r="N1662" s="244">
        <v>34892.62</v>
      </c>
      <c r="O1662" s="218">
        <v>330</v>
      </c>
      <c r="P1662" s="246">
        <f t="shared" si="276"/>
        <v>427.165333333333</v>
      </c>
      <c r="Q1662" s="246">
        <f t="shared" si="277"/>
        <v>104.735212121212</v>
      </c>
      <c r="R1662" s="210">
        <v>999</v>
      </c>
      <c r="S1662" s="220">
        <f t="shared" si="278"/>
        <v>330</v>
      </c>
      <c r="T1662" s="113">
        <f t="shared" si="281"/>
        <v>561.307156164384</v>
      </c>
      <c r="U1662" s="113">
        <f t="shared" si="279"/>
        <v>144.729649736041</v>
      </c>
      <c r="V1662" s="113">
        <f t="shared" si="282"/>
        <v>428.165333333333</v>
      </c>
      <c r="W1662" s="113">
        <f t="shared" si="280"/>
        <v>105.735212121212</v>
      </c>
      <c r="X1662" s="118">
        <v>2016</v>
      </c>
      <c r="Y1662" s="18" t="s">
        <v>82</v>
      </c>
    </row>
    <row r="1663" ht="15.75" customHeight="1" spans="1:25">
      <c r="A1663" s="234">
        <v>5302</v>
      </c>
      <c r="B1663" s="208" t="s">
        <v>2217</v>
      </c>
      <c r="C1663" s="207" t="s">
        <v>23</v>
      </c>
      <c r="D1663" s="209" t="s">
        <v>64</v>
      </c>
      <c r="F1663" s="235" t="s">
        <v>65</v>
      </c>
      <c r="G1663" s="236">
        <v>40320</v>
      </c>
      <c r="H1663" s="237">
        <v>40320</v>
      </c>
      <c r="I1663" s="214">
        <v>202996.984</v>
      </c>
      <c r="J1663" s="215">
        <v>0.25880690613802</v>
      </c>
      <c r="K1663" s="214">
        <v>52537.0213843891</v>
      </c>
      <c r="L1663" s="244">
        <v>139997.92</v>
      </c>
      <c r="M1663" s="245">
        <v>0.221706579640612</v>
      </c>
      <c r="N1663" s="244">
        <v>31038.46</v>
      </c>
      <c r="O1663" s="218">
        <v>330</v>
      </c>
      <c r="P1663" s="246">
        <f t="shared" si="276"/>
        <v>423.236121212121</v>
      </c>
      <c r="Q1663" s="246">
        <f t="shared" si="277"/>
        <v>93.0559393939394</v>
      </c>
      <c r="R1663" s="210">
        <v>3511</v>
      </c>
      <c r="S1663" s="220">
        <f t="shared" si="278"/>
        <v>330</v>
      </c>
      <c r="T1663" s="113">
        <f t="shared" si="281"/>
        <v>556.156120547945</v>
      </c>
      <c r="U1663" s="113">
        <f t="shared" si="279"/>
        <v>143.937044888737</v>
      </c>
      <c r="V1663" s="113">
        <f t="shared" si="282"/>
        <v>424.236121212121</v>
      </c>
      <c r="W1663" s="113">
        <f t="shared" si="280"/>
        <v>94.0559393939394</v>
      </c>
      <c r="X1663" s="118">
        <v>2010</v>
      </c>
      <c r="Y1663" s="18" t="s">
        <v>66</v>
      </c>
    </row>
    <row r="1664" ht="15.75" customHeight="1" spans="1:25">
      <c r="A1664" s="234">
        <v>5918</v>
      </c>
      <c r="B1664" s="208" t="s">
        <v>2218</v>
      </c>
      <c r="C1664" s="207" t="s">
        <v>19</v>
      </c>
      <c r="D1664" s="209" t="s">
        <v>64</v>
      </c>
      <c r="F1664" s="235" t="s">
        <v>65</v>
      </c>
      <c r="G1664" s="236">
        <v>42119</v>
      </c>
      <c r="H1664" s="237">
        <v>42119</v>
      </c>
      <c r="I1664" s="214">
        <v>201005.262</v>
      </c>
      <c r="J1664" s="215">
        <v>0.25512189303502</v>
      </c>
      <c r="K1664" s="214">
        <v>51280.8429514402</v>
      </c>
      <c r="L1664" s="244">
        <v>111669.59</v>
      </c>
      <c r="M1664" s="245">
        <v>0.366286470649709</v>
      </c>
      <c r="N1664" s="244">
        <v>40903.06</v>
      </c>
      <c r="O1664" s="218">
        <v>330</v>
      </c>
      <c r="P1664" s="246">
        <f t="shared" si="276"/>
        <v>337.392696969697</v>
      </c>
      <c r="Q1664" s="246">
        <f t="shared" si="277"/>
        <v>122.948666666667</v>
      </c>
      <c r="R1664" s="210">
        <v>1712</v>
      </c>
      <c r="S1664" s="220">
        <f t="shared" si="278"/>
        <v>330</v>
      </c>
      <c r="T1664" s="113">
        <f t="shared" si="281"/>
        <v>550.699347945205</v>
      </c>
      <c r="U1664" s="113">
        <f t="shared" si="279"/>
        <v>140.495460140932</v>
      </c>
      <c r="V1664" s="113">
        <f t="shared" si="282"/>
        <v>338.392696969697</v>
      </c>
      <c r="W1664" s="113">
        <f t="shared" si="280"/>
        <v>123.948666666667</v>
      </c>
      <c r="X1664" s="118">
        <v>2015</v>
      </c>
      <c r="Y1664" s="18" t="s">
        <v>66</v>
      </c>
    </row>
    <row r="1665" ht="15.75" customHeight="1" spans="1:25">
      <c r="A1665" s="234">
        <v>8452</v>
      </c>
      <c r="B1665" s="208" t="s">
        <v>2219</v>
      </c>
      <c r="C1665" s="207" t="s">
        <v>21</v>
      </c>
      <c r="D1665" s="209" t="s">
        <v>488</v>
      </c>
      <c r="E1665" s="210" t="s">
        <v>815</v>
      </c>
      <c r="F1665" s="235" t="s">
        <v>142</v>
      </c>
      <c r="G1665" s="284">
        <v>36684</v>
      </c>
      <c r="H1665" s="237">
        <v>43354</v>
      </c>
      <c r="I1665" s="214">
        <v>200854.31262623</v>
      </c>
      <c r="J1665" s="215">
        <v>0.247590548623803</v>
      </c>
      <c r="K1665" s="214">
        <v>49729.6294565852</v>
      </c>
      <c r="L1665" s="244">
        <v>131318.49</v>
      </c>
      <c r="M1665" s="245">
        <v>0.309443552084706</v>
      </c>
      <c r="N1665" s="244">
        <v>40635.66</v>
      </c>
      <c r="O1665" s="218">
        <v>330</v>
      </c>
      <c r="P1665" s="246">
        <f t="shared" si="276"/>
        <v>396.934818181818</v>
      </c>
      <c r="Q1665" s="246">
        <f t="shared" si="277"/>
        <v>122.138363636364</v>
      </c>
      <c r="R1665" s="210">
        <v>477</v>
      </c>
      <c r="S1665" s="220">
        <f t="shared" si="278"/>
        <v>330</v>
      </c>
      <c r="T1665" s="113">
        <f t="shared" si="281"/>
        <v>550.285788017069</v>
      </c>
      <c r="U1665" s="113">
        <f t="shared" si="279"/>
        <v>136.245560155028</v>
      </c>
      <c r="V1665" s="113">
        <f t="shared" si="282"/>
        <v>397.934818181818</v>
      </c>
      <c r="W1665" s="113">
        <f t="shared" si="280"/>
        <v>123.138363636364</v>
      </c>
      <c r="X1665" s="118">
        <v>2000</v>
      </c>
      <c r="Y1665" s="18" t="s">
        <v>66</v>
      </c>
    </row>
    <row r="1666" ht="15.75" customHeight="1" spans="1:25">
      <c r="A1666" s="234">
        <v>5238</v>
      </c>
      <c r="B1666" s="208" t="s">
        <v>2220</v>
      </c>
      <c r="C1666" s="207" t="s">
        <v>21</v>
      </c>
      <c r="D1666" s="209" t="s">
        <v>64</v>
      </c>
      <c r="F1666" s="235" t="s">
        <v>123</v>
      </c>
      <c r="G1666" s="236">
        <v>40404</v>
      </c>
      <c r="H1666" s="237">
        <v>40404</v>
      </c>
      <c r="I1666" s="214">
        <v>200530.611287384</v>
      </c>
      <c r="J1666" s="215">
        <v>0.256835342525697</v>
      </c>
      <c r="K1666" s="214">
        <v>51503.3482368826</v>
      </c>
      <c r="L1666" s="244">
        <v>169959.39</v>
      </c>
      <c r="M1666" s="245">
        <v>0.28896338119359</v>
      </c>
      <c r="N1666" s="244">
        <v>49112.04</v>
      </c>
      <c r="O1666" s="218">
        <v>330</v>
      </c>
      <c r="P1666" s="246">
        <f t="shared" si="276"/>
        <v>514.028454545455</v>
      </c>
      <c r="Q1666" s="246">
        <f t="shared" si="277"/>
        <v>147.824363636364</v>
      </c>
      <c r="R1666" s="210">
        <v>3427</v>
      </c>
      <c r="S1666" s="220">
        <f t="shared" si="278"/>
        <v>330</v>
      </c>
      <c r="T1666" s="113">
        <f t="shared" si="281"/>
        <v>549.398935033929</v>
      </c>
      <c r="U1666" s="113">
        <f t="shared" si="279"/>
        <v>141.105063662692</v>
      </c>
      <c r="V1666" s="113">
        <f t="shared" si="282"/>
        <v>515.028454545455</v>
      </c>
      <c r="W1666" s="113">
        <f t="shared" si="280"/>
        <v>148.824363636364</v>
      </c>
      <c r="X1666" s="118">
        <v>2010</v>
      </c>
      <c r="Y1666" s="18" t="s">
        <v>66</v>
      </c>
    </row>
    <row r="1667" ht="15.75" customHeight="1" spans="1:25">
      <c r="A1667" s="234">
        <v>8335</v>
      </c>
      <c r="B1667" s="208" t="s">
        <v>2221</v>
      </c>
      <c r="C1667" s="207" t="s">
        <v>23</v>
      </c>
      <c r="D1667" s="209" t="s">
        <v>64</v>
      </c>
      <c r="F1667" s="235" t="s">
        <v>65</v>
      </c>
      <c r="G1667" s="236">
        <v>43351</v>
      </c>
      <c r="H1667" s="237">
        <v>43351</v>
      </c>
      <c r="I1667" s="214">
        <v>199674.279364035</v>
      </c>
      <c r="J1667" s="215">
        <v>0.267806902761941</v>
      </c>
      <c r="K1667" s="214">
        <v>53474.1503177048</v>
      </c>
      <c r="L1667" s="244">
        <v>129029.01</v>
      </c>
      <c r="M1667" s="245">
        <v>0.239068640455352</v>
      </c>
      <c r="N1667" s="244">
        <v>30846.79</v>
      </c>
      <c r="O1667" s="218">
        <v>330</v>
      </c>
      <c r="P1667" s="246">
        <f t="shared" ref="P1667:P1730" si="283">IFERROR(L1667/O1667-1,0)</f>
        <v>389.997</v>
      </c>
      <c r="Q1667" s="246">
        <f t="shared" ref="Q1667:Q1730" si="284">IFERROR(N1667/O1667-1,0)</f>
        <v>92.4751212121212</v>
      </c>
      <c r="R1667" s="210">
        <v>480</v>
      </c>
      <c r="S1667" s="220">
        <f t="shared" ref="S1667:S1730" si="285">MIN(R1667-35,365-35)</f>
        <v>330</v>
      </c>
      <c r="T1667" s="113">
        <f t="shared" si="281"/>
        <v>547.052820175438</v>
      </c>
      <c r="U1667" s="113">
        <f t="shared" ref="U1667:U1730" si="286">IFERROR(K1667/365,0)</f>
        <v>146.504521418369</v>
      </c>
      <c r="V1667" s="113">
        <f t="shared" si="282"/>
        <v>390.997</v>
      </c>
      <c r="W1667" s="113">
        <f t="shared" ref="W1667:W1730" si="287">N1667/S1667</f>
        <v>93.4751212121212</v>
      </c>
      <c r="X1667" s="118">
        <v>2018</v>
      </c>
      <c r="Y1667" s="18" t="s">
        <v>84</v>
      </c>
    </row>
    <row r="1668" ht="15.75" customHeight="1" spans="1:25">
      <c r="A1668" s="234">
        <v>5217</v>
      </c>
      <c r="B1668" s="208" t="s">
        <v>2222</v>
      </c>
      <c r="C1668" s="207" t="s">
        <v>21</v>
      </c>
      <c r="D1668" s="209" t="s">
        <v>64</v>
      </c>
      <c r="F1668" s="235" t="s">
        <v>123</v>
      </c>
      <c r="G1668" s="236">
        <v>40082</v>
      </c>
      <c r="H1668" s="237">
        <v>40082</v>
      </c>
      <c r="I1668" s="214">
        <v>198610.532052076</v>
      </c>
      <c r="J1668" s="215">
        <v>0.258690483980377</v>
      </c>
      <c r="K1668" s="214">
        <v>51378.6546601516</v>
      </c>
      <c r="L1668" s="244">
        <v>168332.03</v>
      </c>
      <c r="M1668" s="245">
        <v>0.283501541566391</v>
      </c>
      <c r="N1668" s="244">
        <v>47722.39</v>
      </c>
      <c r="O1668" s="218">
        <v>330</v>
      </c>
      <c r="P1668" s="246">
        <f t="shared" si="283"/>
        <v>509.097060606061</v>
      </c>
      <c r="Q1668" s="246">
        <f t="shared" si="284"/>
        <v>143.613303030303</v>
      </c>
      <c r="R1668" s="210">
        <v>3749</v>
      </c>
      <c r="S1668" s="220">
        <f t="shared" si="285"/>
        <v>330</v>
      </c>
      <c r="T1668" s="113">
        <f t="shared" ref="T1668:T1731" si="288">IFERROR(I1668/365,0)</f>
        <v>544.13844397829</v>
      </c>
      <c r="U1668" s="113">
        <f t="shared" si="286"/>
        <v>140.763437425073</v>
      </c>
      <c r="V1668" s="113">
        <f t="shared" ref="V1668:V1731" si="289">L1668/S1668</f>
        <v>510.097060606061</v>
      </c>
      <c r="W1668" s="113">
        <f t="shared" si="287"/>
        <v>144.613303030303</v>
      </c>
      <c r="X1668" s="118">
        <v>2009</v>
      </c>
      <c r="Y1668" s="18" t="s">
        <v>66</v>
      </c>
    </row>
    <row r="1669" ht="15.75" customHeight="1" spans="1:25">
      <c r="A1669" s="234">
        <v>6783</v>
      </c>
      <c r="B1669" s="208" t="s">
        <v>2223</v>
      </c>
      <c r="C1669" s="207" t="s">
        <v>23</v>
      </c>
      <c r="D1669" s="209" t="s">
        <v>64</v>
      </c>
      <c r="F1669" s="235" t="s">
        <v>65</v>
      </c>
      <c r="G1669" s="236">
        <v>42903</v>
      </c>
      <c r="H1669" s="237">
        <v>42903</v>
      </c>
      <c r="I1669" s="214">
        <v>198382.794</v>
      </c>
      <c r="J1669" s="215">
        <v>0.279275148840799</v>
      </c>
      <c r="K1669" s="214">
        <v>55403.3843218036</v>
      </c>
      <c r="L1669" s="244">
        <v>136815.72</v>
      </c>
      <c r="M1669" s="245">
        <v>0.293843938401231</v>
      </c>
      <c r="N1669" s="244">
        <v>40202.47</v>
      </c>
      <c r="O1669" s="218">
        <v>330</v>
      </c>
      <c r="P1669" s="246">
        <f t="shared" si="283"/>
        <v>413.593090909091</v>
      </c>
      <c r="Q1669" s="246">
        <f t="shared" si="284"/>
        <v>120.825666666667</v>
      </c>
      <c r="R1669" s="210">
        <v>928</v>
      </c>
      <c r="S1669" s="220">
        <f t="shared" si="285"/>
        <v>330</v>
      </c>
      <c r="T1669" s="113">
        <f t="shared" si="288"/>
        <v>543.514504109589</v>
      </c>
      <c r="U1669" s="113">
        <f t="shared" si="286"/>
        <v>151.790094032339</v>
      </c>
      <c r="V1669" s="113">
        <f t="shared" si="289"/>
        <v>414.593090909091</v>
      </c>
      <c r="W1669" s="113">
        <f t="shared" si="287"/>
        <v>121.825666666667</v>
      </c>
      <c r="X1669" s="118">
        <v>2017</v>
      </c>
      <c r="Y1669" s="18" t="s">
        <v>83</v>
      </c>
    </row>
    <row r="1670" ht="15.75" customHeight="1" spans="1:25">
      <c r="A1670" s="234">
        <v>9330</v>
      </c>
      <c r="B1670" s="208" t="s">
        <v>2224</v>
      </c>
      <c r="C1670" s="207" t="s">
        <v>21</v>
      </c>
      <c r="D1670" s="209" t="s">
        <v>64</v>
      </c>
      <c r="F1670" s="235" t="s">
        <v>65</v>
      </c>
      <c r="G1670" s="236">
        <v>43491</v>
      </c>
      <c r="H1670" s="237">
        <v>43491</v>
      </c>
      <c r="I1670" s="214">
        <v>197992.373907595</v>
      </c>
      <c r="J1670" s="215">
        <v>0.238872406087506</v>
      </c>
      <c r="K1670" s="214">
        <v>47294.9147422843</v>
      </c>
      <c r="L1670" s="244">
        <v>52647.36</v>
      </c>
      <c r="M1670" s="245">
        <v>0.190914606164488</v>
      </c>
      <c r="N1670" s="244">
        <v>10051.15</v>
      </c>
      <c r="O1670" s="218">
        <v>218</v>
      </c>
      <c r="P1670" s="246">
        <f t="shared" si="283"/>
        <v>240.501651376147</v>
      </c>
      <c r="Q1670" s="246">
        <f t="shared" si="284"/>
        <v>45.1061926605505</v>
      </c>
      <c r="R1670" s="210">
        <v>340</v>
      </c>
      <c r="S1670" s="220">
        <f t="shared" si="285"/>
        <v>305</v>
      </c>
      <c r="T1670" s="113">
        <f t="shared" si="288"/>
        <v>542.444860020808</v>
      </c>
      <c r="U1670" s="113">
        <f t="shared" si="286"/>
        <v>129.575108882971</v>
      </c>
      <c r="V1670" s="113">
        <f t="shared" si="289"/>
        <v>172.614295081967</v>
      </c>
      <c r="W1670" s="113">
        <f t="shared" si="287"/>
        <v>32.9545901639344</v>
      </c>
      <c r="X1670" s="118">
        <v>2019</v>
      </c>
      <c r="Y1670" s="18" t="s">
        <v>85</v>
      </c>
    </row>
    <row r="1671" ht="15.75" customHeight="1" spans="1:25">
      <c r="A1671" s="234">
        <v>5032</v>
      </c>
      <c r="B1671" s="208" t="s">
        <v>2225</v>
      </c>
      <c r="C1671" s="207" t="s">
        <v>19</v>
      </c>
      <c r="D1671" s="209" t="s">
        <v>64</v>
      </c>
      <c r="F1671" s="235" t="s">
        <v>65</v>
      </c>
      <c r="G1671" s="236">
        <v>38584</v>
      </c>
      <c r="H1671" s="237">
        <v>38584</v>
      </c>
      <c r="I1671" s="214">
        <v>197967.095</v>
      </c>
      <c r="J1671" s="215">
        <v>0.255452301265514</v>
      </c>
      <c r="K1671" s="214">
        <v>50571.1499925986</v>
      </c>
      <c r="L1671" s="244">
        <v>172145.3</v>
      </c>
      <c r="M1671" s="245">
        <v>0.191358869513138</v>
      </c>
      <c r="N1671" s="244">
        <v>32941.53</v>
      </c>
      <c r="O1671" s="218">
        <v>330</v>
      </c>
      <c r="P1671" s="246">
        <f t="shared" si="283"/>
        <v>520.652424242424</v>
      </c>
      <c r="Q1671" s="246">
        <f t="shared" si="284"/>
        <v>98.8228181818182</v>
      </c>
      <c r="R1671" s="210">
        <v>5247</v>
      </c>
      <c r="S1671" s="220">
        <f t="shared" si="285"/>
        <v>330</v>
      </c>
      <c r="T1671" s="113">
        <f t="shared" si="288"/>
        <v>542.375602739726</v>
      </c>
      <c r="U1671" s="113">
        <f t="shared" si="286"/>
        <v>138.551095870133</v>
      </c>
      <c r="V1671" s="113">
        <f t="shared" si="289"/>
        <v>521.652424242424</v>
      </c>
      <c r="W1671" s="113">
        <f t="shared" si="287"/>
        <v>99.8228181818182</v>
      </c>
      <c r="X1671" s="118">
        <v>2005</v>
      </c>
      <c r="Y1671" s="18" t="s">
        <v>66</v>
      </c>
    </row>
    <row r="1672" ht="15.75" customHeight="1" spans="1:25">
      <c r="A1672" s="234">
        <v>8948</v>
      </c>
      <c r="B1672" s="208" t="s">
        <v>2226</v>
      </c>
      <c r="C1672" s="207" t="s">
        <v>34</v>
      </c>
      <c r="D1672" s="209" t="s">
        <v>488</v>
      </c>
      <c r="E1672" s="210" t="s">
        <v>30</v>
      </c>
      <c r="F1672" s="235" t="s">
        <v>288</v>
      </c>
      <c r="G1672" s="283">
        <v>42370</v>
      </c>
      <c r="H1672" s="237">
        <v>43713</v>
      </c>
      <c r="I1672" s="214">
        <v>197286.944411765</v>
      </c>
      <c r="J1672" s="215">
        <v>0.266609145976823</v>
      </c>
      <c r="K1672" s="214">
        <v>52598.5037619975</v>
      </c>
      <c r="L1672" s="216">
        <v>7990.18</v>
      </c>
      <c r="M1672" s="217">
        <v>0.277389245298604</v>
      </c>
      <c r="N1672" s="216">
        <v>2216.39</v>
      </c>
      <c r="O1672" s="218">
        <v>34</v>
      </c>
      <c r="P1672" s="246">
        <f t="shared" si="283"/>
        <v>234.005294117647</v>
      </c>
      <c r="Q1672" s="246">
        <f t="shared" si="284"/>
        <v>64.1879411764706</v>
      </c>
      <c r="R1672" s="210">
        <v>118</v>
      </c>
      <c r="S1672" s="220">
        <f t="shared" si="285"/>
        <v>83</v>
      </c>
      <c r="T1672" s="113">
        <f t="shared" si="288"/>
        <v>540.512176470589</v>
      </c>
      <c r="U1672" s="113">
        <f t="shared" si="286"/>
        <v>144.105489758897</v>
      </c>
      <c r="V1672" s="113">
        <f t="shared" si="289"/>
        <v>96.2672289156627</v>
      </c>
      <c r="W1672" s="113">
        <f t="shared" si="287"/>
        <v>26.7034939759036</v>
      </c>
      <c r="X1672" s="118">
        <v>2016</v>
      </c>
      <c r="Y1672" s="18" t="s">
        <v>82</v>
      </c>
    </row>
    <row r="1673" ht="15.75" customHeight="1" spans="1:25">
      <c r="A1673" s="234">
        <v>7099</v>
      </c>
      <c r="B1673" s="208" t="s">
        <v>2227</v>
      </c>
      <c r="C1673" s="207" t="s">
        <v>29</v>
      </c>
      <c r="D1673" s="209" t="s">
        <v>64</v>
      </c>
      <c r="E1673" s="210" t="s">
        <v>2113</v>
      </c>
      <c r="F1673" s="235" t="s">
        <v>65</v>
      </c>
      <c r="G1673" s="283">
        <v>42232</v>
      </c>
      <c r="H1673" s="237">
        <v>42232</v>
      </c>
      <c r="I1673" s="214">
        <v>196549.568</v>
      </c>
      <c r="J1673" s="215">
        <v>0.276514468350423</v>
      </c>
      <c r="K1673" s="214">
        <v>54348.7993000253</v>
      </c>
      <c r="L1673" s="244">
        <v>122843.48</v>
      </c>
      <c r="M1673" s="245">
        <v>0.362498115488099</v>
      </c>
      <c r="N1673" s="244">
        <v>44530.53</v>
      </c>
      <c r="O1673" s="218">
        <v>330</v>
      </c>
      <c r="P1673" s="246">
        <f t="shared" si="283"/>
        <v>371.25296969697</v>
      </c>
      <c r="Q1673" s="246">
        <f t="shared" si="284"/>
        <v>133.941</v>
      </c>
      <c r="R1673" s="210">
        <v>1599</v>
      </c>
      <c r="S1673" s="220">
        <f t="shared" si="285"/>
        <v>330</v>
      </c>
      <c r="T1673" s="113">
        <f t="shared" si="288"/>
        <v>538.491967123288</v>
      </c>
      <c r="U1673" s="113">
        <f t="shared" si="286"/>
        <v>148.900820000069</v>
      </c>
      <c r="V1673" s="113">
        <f t="shared" si="289"/>
        <v>372.25296969697</v>
      </c>
      <c r="W1673" s="113">
        <f t="shared" si="287"/>
        <v>134.941</v>
      </c>
      <c r="X1673" s="118">
        <v>2015</v>
      </c>
      <c r="Y1673" s="18" t="s">
        <v>66</v>
      </c>
    </row>
    <row r="1674" ht="15.75" customHeight="1" spans="1:25">
      <c r="A1674" s="234">
        <v>5941</v>
      </c>
      <c r="B1674" s="208" t="s">
        <v>2228</v>
      </c>
      <c r="C1674" s="207" t="s">
        <v>19</v>
      </c>
      <c r="D1674" s="209" t="s">
        <v>64</v>
      </c>
      <c r="F1674" s="235" t="s">
        <v>65</v>
      </c>
      <c r="G1674" s="236">
        <v>42124</v>
      </c>
      <c r="H1674" s="237">
        <v>42124</v>
      </c>
      <c r="I1674" s="214">
        <v>195721.398</v>
      </c>
      <c r="J1674" s="215">
        <v>0.244078983084228</v>
      </c>
      <c r="K1674" s="214">
        <v>47771.4797916635</v>
      </c>
      <c r="L1674" s="244">
        <v>108734.11</v>
      </c>
      <c r="M1674" s="245">
        <v>0.265987278509016</v>
      </c>
      <c r="N1674" s="244">
        <v>28921.89</v>
      </c>
      <c r="O1674" s="218">
        <v>330</v>
      </c>
      <c r="P1674" s="246">
        <f t="shared" si="283"/>
        <v>328.497303030303</v>
      </c>
      <c r="Q1674" s="246">
        <f t="shared" si="284"/>
        <v>86.6420909090909</v>
      </c>
      <c r="R1674" s="210">
        <v>1707</v>
      </c>
      <c r="S1674" s="220">
        <f t="shared" si="285"/>
        <v>330</v>
      </c>
      <c r="T1674" s="113">
        <f t="shared" si="288"/>
        <v>536.223008219178</v>
      </c>
      <c r="U1674" s="113">
        <f t="shared" si="286"/>
        <v>130.880766552503</v>
      </c>
      <c r="V1674" s="113">
        <f t="shared" si="289"/>
        <v>329.497303030303</v>
      </c>
      <c r="W1674" s="113">
        <f t="shared" si="287"/>
        <v>87.6420909090909</v>
      </c>
      <c r="X1674" s="118">
        <v>2015</v>
      </c>
      <c r="Y1674" s="18" t="s">
        <v>66</v>
      </c>
    </row>
    <row r="1675" ht="15.75" customHeight="1" spans="1:25">
      <c r="A1675" s="234">
        <v>8432</v>
      </c>
      <c r="B1675" s="208" t="s">
        <v>2229</v>
      </c>
      <c r="C1675" s="207" t="s">
        <v>21</v>
      </c>
      <c r="D1675" s="209" t="s">
        <v>488</v>
      </c>
      <c r="E1675" s="210" t="s">
        <v>815</v>
      </c>
      <c r="F1675" s="235" t="s">
        <v>142</v>
      </c>
      <c r="G1675" s="284">
        <v>43167</v>
      </c>
      <c r="H1675" s="237">
        <v>43354</v>
      </c>
      <c r="I1675" s="214">
        <v>194553.820320625</v>
      </c>
      <c r="J1675" s="215">
        <v>0.242558980833511</v>
      </c>
      <c r="K1675" s="214">
        <v>47190.7763742368</v>
      </c>
      <c r="L1675" s="244">
        <v>127199.23</v>
      </c>
      <c r="M1675" s="245">
        <v>0.244772000585224</v>
      </c>
      <c r="N1675" s="244">
        <v>31134.81</v>
      </c>
      <c r="O1675" s="218">
        <v>330</v>
      </c>
      <c r="P1675" s="246">
        <f t="shared" si="283"/>
        <v>384.452212121212</v>
      </c>
      <c r="Q1675" s="246">
        <f t="shared" si="284"/>
        <v>93.3479090909091</v>
      </c>
      <c r="R1675" s="210">
        <v>477</v>
      </c>
      <c r="S1675" s="220">
        <f t="shared" si="285"/>
        <v>330</v>
      </c>
      <c r="T1675" s="113">
        <f t="shared" si="288"/>
        <v>533.024165261986</v>
      </c>
      <c r="U1675" s="113">
        <f t="shared" si="286"/>
        <v>129.28979828558</v>
      </c>
      <c r="V1675" s="113">
        <f t="shared" si="289"/>
        <v>385.452212121212</v>
      </c>
      <c r="W1675" s="113">
        <f t="shared" si="287"/>
        <v>94.3479090909091</v>
      </c>
      <c r="X1675" s="118">
        <v>2018</v>
      </c>
      <c r="Y1675" s="18" t="s">
        <v>84</v>
      </c>
    </row>
    <row r="1676" ht="15.75" customHeight="1" spans="1:25">
      <c r="A1676" s="234">
        <v>5373</v>
      </c>
      <c r="B1676" s="208" t="s">
        <v>2230</v>
      </c>
      <c r="C1676" s="207" t="s">
        <v>21</v>
      </c>
      <c r="D1676" s="209" t="s">
        <v>64</v>
      </c>
      <c r="F1676" s="235" t="s">
        <v>145</v>
      </c>
      <c r="G1676" s="236">
        <v>40691</v>
      </c>
      <c r="H1676" s="237">
        <v>40691</v>
      </c>
      <c r="I1676" s="214">
        <v>194200.895750055</v>
      </c>
      <c r="J1676" s="215">
        <v>0.267041121955753</v>
      </c>
      <c r="K1676" s="214">
        <v>51859.625085907</v>
      </c>
      <c r="L1676" s="244">
        <v>164594.65</v>
      </c>
      <c r="M1676" s="245">
        <v>0.289584199729457</v>
      </c>
      <c r="N1676" s="244">
        <v>47664.01</v>
      </c>
      <c r="O1676" s="218">
        <v>330</v>
      </c>
      <c r="P1676" s="246">
        <f t="shared" si="283"/>
        <v>497.771666666667</v>
      </c>
      <c r="Q1676" s="246">
        <f t="shared" si="284"/>
        <v>143.436393939394</v>
      </c>
      <c r="R1676" s="210">
        <v>3140</v>
      </c>
      <c r="S1676" s="220">
        <f t="shared" si="285"/>
        <v>330</v>
      </c>
      <c r="T1676" s="113">
        <f t="shared" si="288"/>
        <v>532.057248630288</v>
      </c>
      <c r="U1676" s="113">
        <f t="shared" si="286"/>
        <v>142.081164618923</v>
      </c>
      <c r="V1676" s="113">
        <f t="shared" si="289"/>
        <v>498.771666666667</v>
      </c>
      <c r="W1676" s="113">
        <f t="shared" si="287"/>
        <v>144.436393939394</v>
      </c>
      <c r="X1676" s="118">
        <v>2011</v>
      </c>
      <c r="Y1676" s="18" t="s">
        <v>66</v>
      </c>
    </row>
    <row r="1677" ht="15.75" customHeight="1" spans="1:25">
      <c r="A1677" s="234">
        <v>5320</v>
      </c>
      <c r="B1677" s="208" t="s">
        <v>2231</v>
      </c>
      <c r="C1677" s="207" t="s">
        <v>23</v>
      </c>
      <c r="D1677" s="209" t="s">
        <v>64</v>
      </c>
      <c r="F1677" s="235" t="s">
        <v>178</v>
      </c>
      <c r="G1677" s="236">
        <v>40607</v>
      </c>
      <c r="H1677" s="237">
        <v>40607</v>
      </c>
      <c r="I1677" s="214">
        <v>193532.448</v>
      </c>
      <c r="J1677" s="215">
        <v>0.257838338342718</v>
      </c>
      <c r="K1677" s="214">
        <v>49900.0848077185</v>
      </c>
      <c r="L1677" s="244">
        <v>161277.04</v>
      </c>
      <c r="M1677" s="245">
        <v>0.27320900730817</v>
      </c>
      <c r="N1677" s="244">
        <v>44062.34</v>
      </c>
      <c r="O1677" s="218">
        <v>330</v>
      </c>
      <c r="P1677" s="246">
        <f t="shared" si="283"/>
        <v>487.718303030303</v>
      </c>
      <c r="Q1677" s="246">
        <f t="shared" si="284"/>
        <v>132.522242424242</v>
      </c>
      <c r="R1677" s="210">
        <v>3224</v>
      </c>
      <c r="S1677" s="220">
        <f t="shared" si="285"/>
        <v>330</v>
      </c>
      <c r="T1677" s="113">
        <f t="shared" si="288"/>
        <v>530.225884931507</v>
      </c>
      <c r="U1677" s="113">
        <f t="shared" si="286"/>
        <v>136.712561117037</v>
      </c>
      <c r="V1677" s="113">
        <f t="shared" si="289"/>
        <v>488.718303030303</v>
      </c>
      <c r="W1677" s="113">
        <f t="shared" si="287"/>
        <v>133.522242424242</v>
      </c>
      <c r="X1677" s="118">
        <v>2011</v>
      </c>
      <c r="Y1677" s="18" t="s">
        <v>66</v>
      </c>
    </row>
    <row r="1678" ht="15.75" customHeight="1" spans="1:25">
      <c r="A1678" s="234">
        <v>6178</v>
      </c>
      <c r="B1678" s="208" t="s">
        <v>2232</v>
      </c>
      <c r="C1678" s="207" t="s">
        <v>21</v>
      </c>
      <c r="D1678" s="209" t="s">
        <v>64</v>
      </c>
      <c r="F1678" s="235" t="s">
        <v>65</v>
      </c>
      <c r="G1678" s="236">
        <v>42348</v>
      </c>
      <c r="H1678" s="237">
        <v>42348</v>
      </c>
      <c r="I1678" s="214">
        <v>193476.712881454</v>
      </c>
      <c r="J1678" s="215">
        <v>0.254173973629083</v>
      </c>
      <c r="K1678" s="214">
        <v>49176.7449177723</v>
      </c>
      <c r="L1678" s="244">
        <v>163980.87</v>
      </c>
      <c r="M1678" s="245">
        <v>0.256009252786621</v>
      </c>
      <c r="N1678" s="244">
        <v>41980.62</v>
      </c>
      <c r="O1678" s="218">
        <v>330</v>
      </c>
      <c r="P1678" s="246">
        <f t="shared" si="283"/>
        <v>495.911727272727</v>
      </c>
      <c r="Q1678" s="246">
        <f t="shared" si="284"/>
        <v>126.214</v>
      </c>
      <c r="R1678" s="210">
        <v>1483</v>
      </c>
      <c r="S1678" s="220">
        <f t="shared" si="285"/>
        <v>330</v>
      </c>
      <c r="T1678" s="113">
        <f t="shared" si="288"/>
        <v>530.073185976586</v>
      </c>
      <c r="U1678" s="113">
        <f t="shared" si="286"/>
        <v>134.730807993897</v>
      </c>
      <c r="V1678" s="113">
        <f t="shared" si="289"/>
        <v>496.911727272727</v>
      </c>
      <c r="W1678" s="113">
        <f t="shared" si="287"/>
        <v>127.214</v>
      </c>
      <c r="X1678" s="118">
        <v>2015</v>
      </c>
      <c r="Y1678" s="18" t="s">
        <v>66</v>
      </c>
    </row>
    <row r="1679" ht="15.75" customHeight="1" spans="1:25">
      <c r="A1679" s="234">
        <v>5776</v>
      </c>
      <c r="B1679" s="208" t="s">
        <v>2233</v>
      </c>
      <c r="C1679" s="207" t="s">
        <v>17</v>
      </c>
      <c r="D1679" s="209" t="s">
        <v>64</v>
      </c>
      <c r="F1679" s="235" t="s">
        <v>65</v>
      </c>
      <c r="G1679" s="236">
        <v>41811</v>
      </c>
      <c r="H1679" s="237">
        <v>41811</v>
      </c>
      <c r="I1679" s="214">
        <v>192419.532</v>
      </c>
      <c r="J1679" s="215">
        <v>0.265583898513124</v>
      </c>
      <c r="K1679" s="214">
        <v>51103.5294586308</v>
      </c>
      <c r="L1679" s="244">
        <v>106899.74</v>
      </c>
      <c r="M1679" s="245">
        <v>0.329424935925943</v>
      </c>
      <c r="N1679" s="244">
        <v>35215.44</v>
      </c>
      <c r="O1679" s="218">
        <v>330</v>
      </c>
      <c r="P1679" s="246">
        <f t="shared" si="283"/>
        <v>322.938606060606</v>
      </c>
      <c r="Q1679" s="246">
        <f t="shared" si="284"/>
        <v>105.713454545455</v>
      </c>
      <c r="R1679" s="210">
        <v>2020</v>
      </c>
      <c r="S1679" s="220">
        <f t="shared" si="285"/>
        <v>330</v>
      </c>
      <c r="T1679" s="113">
        <f t="shared" si="288"/>
        <v>527.1768</v>
      </c>
      <c r="U1679" s="113">
        <f t="shared" si="286"/>
        <v>140.009669749673</v>
      </c>
      <c r="V1679" s="113">
        <f t="shared" si="289"/>
        <v>323.938606060606</v>
      </c>
      <c r="W1679" s="113">
        <f t="shared" si="287"/>
        <v>106.713454545455</v>
      </c>
      <c r="X1679" s="118">
        <v>2014</v>
      </c>
      <c r="Y1679" s="18" t="s">
        <v>66</v>
      </c>
    </row>
    <row r="1680" ht="15.75" customHeight="1" spans="1:25">
      <c r="A1680" s="234">
        <v>5383</v>
      </c>
      <c r="B1680" s="208" t="s">
        <v>2234</v>
      </c>
      <c r="C1680" s="207" t="s">
        <v>19</v>
      </c>
      <c r="D1680" s="209" t="s">
        <v>64</v>
      </c>
      <c r="F1680" s="235" t="s">
        <v>65</v>
      </c>
      <c r="G1680" s="236">
        <v>40712</v>
      </c>
      <c r="H1680" s="237">
        <v>40712</v>
      </c>
      <c r="I1680" s="214">
        <v>192252.564</v>
      </c>
      <c r="J1680" s="215">
        <v>0.266087744283849</v>
      </c>
      <c r="K1680" s="214">
        <v>51156.0510875463</v>
      </c>
      <c r="L1680" s="244">
        <v>106806.98</v>
      </c>
      <c r="M1680" s="245">
        <v>0.269393348636952</v>
      </c>
      <c r="N1680" s="244">
        <v>28773.09</v>
      </c>
      <c r="O1680" s="218">
        <v>330</v>
      </c>
      <c r="P1680" s="246">
        <f t="shared" si="283"/>
        <v>322.657515151515</v>
      </c>
      <c r="Q1680" s="246">
        <f t="shared" si="284"/>
        <v>86.1911818181818</v>
      </c>
      <c r="R1680" s="210">
        <v>3119</v>
      </c>
      <c r="S1680" s="220">
        <f t="shared" si="285"/>
        <v>330</v>
      </c>
      <c r="T1680" s="113">
        <f t="shared" si="288"/>
        <v>526.719353424658</v>
      </c>
      <c r="U1680" s="113">
        <f t="shared" si="286"/>
        <v>140.153564623415</v>
      </c>
      <c r="V1680" s="113">
        <f t="shared" si="289"/>
        <v>323.657515151515</v>
      </c>
      <c r="W1680" s="113">
        <f t="shared" si="287"/>
        <v>87.1911818181818</v>
      </c>
      <c r="X1680" s="118">
        <v>2011</v>
      </c>
      <c r="Y1680" s="18" t="s">
        <v>66</v>
      </c>
    </row>
    <row r="1681" ht="15.75" customHeight="1" spans="1:25">
      <c r="A1681" s="234">
        <v>6491</v>
      </c>
      <c r="B1681" s="208" t="s">
        <v>2235</v>
      </c>
      <c r="C1681" s="207" t="s">
        <v>21</v>
      </c>
      <c r="D1681" s="209" t="s">
        <v>64</v>
      </c>
      <c r="F1681" s="235" t="s">
        <v>65</v>
      </c>
      <c r="G1681" s="236">
        <v>42595</v>
      </c>
      <c r="H1681" s="237">
        <v>42595</v>
      </c>
      <c r="I1681" s="214">
        <v>191674.113668673</v>
      </c>
      <c r="J1681" s="215">
        <v>0.266541731042156</v>
      </c>
      <c r="K1681" s="214">
        <v>51089.150053219</v>
      </c>
      <c r="L1681" s="244">
        <v>162453.08</v>
      </c>
      <c r="M1681" s="245">
        <v>0.298092716986345</v>
      </c>
      <c r="N1681" s="244">
        <v>48426.08</v>
      </c>
      <c r="O1681" s="218">
        <v>330</v>
      </c>
      <c r="P1681" s="246">
        <f t="shared" si="283"/>
        <v>491.282060606061</v>
      </c>
      <c r="Q1681" s="246">
        <f t="shared" si="284"/>
        <v>145.745696969697</v>
      </c>
      <c r="R1681" s="210">
        <v>1236</v>
      </c>
      <c r="S1681" s="220">
        <f t="shared" si="285"/>
        <v>330</v>
      </c>
      <c r="T1681" s="113">
        <f t="shared" si="288"/>
        <v>525.134557996364</v>
      </c>
      <c r="U1681" s="113">
        <f t="shared" si="286"/>
        <v>139.970274118408</v>
      </c>
      <c r="V1681" s="113">
        <f t="shared" si="289"/>
        <v>492.282060606061</v>
      </c>
      <c r="W1681" s="113">
        <f t="shared" si="287"/>
        <v>146.745696969697</v>
      </c>
      <c r="X1681" s="118">
        <v>2016</v>
      </c>
      <c r="Y1681" s="18" t="s">
        <v>82</v>
      </c>
    </row>
    <row r="1682" ht="15.75" customHeight="1" spans="1:25">
      <c r="A1682" s="234">
        <v>7376</v>
      </c>
      <c r="B1682" s="208" t="s">
        <v>2236</v>
      </c>
      <c r="C1682" s="207" t="s">
        <v>25</v>
      </c>
      <c r="D1682" s="209" t="s">
        <v>64</v>
      </c>
      <c r="F1682" s="235" t="s">
        <v>207</v>
      </c>
      <c r="G1682" s="236">
        <v>43029</v>
      </c>
      <c r="H1682" s="237">
        <v>43029</v>
      </c>
      <c r="I1682" s="214">
        <v>191003.41</v>
      </c>
      <c r="J1682" s="215">
        <v>0.271118833628025</v>
      </c>
      <c r="K1682" s="214">
        <v>51784.6217381755</v>
      </c>
      <c r="L1682" s="244">
        <v>146925.7</v>
      </c>
      <c r="M1682" s="245">
        <v>0.288105348485663</v>
      </c>
      <c r="N1682" s="244">
        <v>42330.08</v>
      </c>
      <c r="O1682" s="218">
        <v>330</v>
      </c>
      <c r="P1682" s="246">
        <f t="shared" si="283"/>
        <v>444.229393939394</v>
      </c>
      <c r="Q1682" s="246">
        <f t="shared" si="284"/>
        <v>127.27296969697</v>
      </c>
      <c r="R1682" s="210">
        <v>802</v>
      </c>
      <c r="S1682" s="220">
        <f t="shared" si="285"/>
        <v>330</v>
      </c>
      <c r="T1682" s="113">
        <f t="shared" si="288"/>
        <v>523.29701369863</v>
      </c>
      <c r="U1682" s="113">
        <f t="shared" si="286"/>
        <v>141.875675995001</v>
      </c>
      <c r="V1682" s="113">
        <f t="shared" si="289"/>
        <v>445.229393939394</v>
      </c>
      <c r="W1682" s="113">
        <f t="shared" si="287"/>
        <v>128.27296969697</v>
      </c>
      <c r="X1682" s="118">
        <v>2017</v>
      </c>
      <c r="Y1682" s="18" t="s">
        <v>83</v>
      </c>
    </row>
    <row r="1683" ht="15.75" customHeight="1" spans="1:25">
      <c r="A1683" s="234">
        <v>9391</v>
      </c>
      <c r="B1683" s="208" t="s">
        <v>2237</v>
      </c>
      <c r="C1683" s="207" t="s">
        <v>21</v>
      </c>
      <c r="D1683" s="209" t="s">
        <v>64</v>
      </c>
      <c r="F1683" s="235" t="s">
        <v>65</v>
      </c>
      <c r="G1683" s="236">
        <v>43554</v>
      </c>
      <c r="H1683" s="237">
        <v>43554</v>
      </c>
      <c r="I1683" s="214">
        <v>190671.122706408</v>
      </c>
      <c r="J1683" s="215">
        <v>0.240659659907033</v>
      </c>
      <c r="K1683" s="214">
        <v>45886.8475446163</v>
      </c>
      <c r="L1683" s="244">
        <v>51398.31</v>
      </c>
      <c r="M1683" s="245">
        <v>0.226137007228448</v>
      </c>
      <c r="N1683" s="244">
        <v>11623.06</v>
      </c>
      <c r="O1683" s="218">
        <v>221</v>
      </c>
      <c r="P1683" s="246">
        <f t="shared" si="283"/>
        <v>231.571538461538</v>
      </c>
      <c r="Q1683" s="246">
        <f t="shared" si="284"/>
        <v>51.5930316742081</v>
      </c>
      <c r="R1683" s="210">
        <v>277</v>
      </c>
      <c r="S1683" s="220">
        <f t="shared" si="285"/>
        <v>242</v>
      </c>
      <c r="T1683" s="113">
        <f t="shared" si="288"/>
        <v>522.386637551803</v>
      </c>
      <c r="U1683" s="113">
        <f t="shared" si="286"/>
        <v>125.717390533195</v>
      </c>
      <c r="V1683" s="113">
        <f t="shared" si="289"/>
        <v>212.389710743802</v>
      </c>
      <c r="W1683" s="113">
        <f t="shared" si="287"/>
        <v>48.029173553719</v>
      </c>
      <c r="X1683" s="118">
        <v>2019</v>
      </c>
      <c r="Y1683" s="18" t="s">
        <v>85</v>
      </c>
    </row>
    <row r="1684" ht="15.75" customHeight="1" spans="1:25">
      <c r="A1684" s="234">
        <v>9389</v>
      </c>
      <c r="B1684" s="208" t="s">
        <v>2238</v>
      </c>
      <c r="C1684" s="207" t="s">
        <v>21</v>
      </c>
      <c r="D1684" s="209" t="s">
        <v>64</v>
      </c>
      <c r="F1684" s="235" t="s">
        <v>65</v>
      </c>
      <c r="G1684" s="236">
        <v>43519</v>
      </c>
      <c r="H1684" s="237">
        <v>43519</v>
      </c>
      <c r="I1684" s="214">
        <v>190430.303075299</v>
      </c>
      <c r="J1684" s="215">
        <v>0.247366369644194</v>
      </c>
      <c r="K1684" s="214">
        <v>47106.0527419802</v>
      </c>
      <c r="L1684" s="244">
        <v>50636.56</v>
      </c>
      <c r="M1684" s="245">
        <v>0.211077924724744</v>
      </c>
      <c r="N1684" s="244">
        <v>10688.26</v>
      </c>
      <c r="O1684" s="218">
        <v>218</v>
      </c>
      <c r="P1684" s="246">
        <f t="shared" si="283"/>
        <v>231.277798165138</v>
      </c>
      <c r="Q1684" s="246">
        <f t="shared" si="284"/>
        <v>48.0287155963303</v>
      </c>
      <c r="R1684" s="210">
        <v>312</v>
      </c>
      <c r="S1684" s="220">
        <f t="shared" si="285"/>
        <v>277</v>
      </c>
      <c r="T1684" s="113">
        <f t="shared" si="288"/>
        <v>521.726857740545</v>
      </c>
      <c r="U1684" s="113">
        <f t="shared" si="286"/>
        <v>129.057678745151</v>
      </c>
      <c r="V1684" s="113">
        <f t="shared" si="289"/>
        <v>182.803465703971</v>
      </c>
      <c r="W1684" s="113">
        <f t="shared" si="287"/>
        <v>38.5857761732852</v>
      </c>
      <c r="X1684" s="118">
        <v>2019</v>
      </c>
      <c r="Y1684" s="18" t="s">
        <v>85</v>
      </c>
    </row>
    <row r="1685" ht="15.75" customHeight="1" spans="1:25">
      <c r="A1685" s="234">
        <v>5950</v>
      </c>
      <c r="B1685" s="208" t="s">
        <v>2239</v>
      </c>
      <c r="C1685" s="207" t="s">
        <v>19</v>
      </c>
      <c r="D1685" s="209" t="s">
        <v>64</v>
      </c>
      <c r="F1685" s="235" t="s">
        <v>65</v>
      </c>
      <c r="G1685" s="236">
        <v>42154</v>
      </c>
      <c r="H1685" s="237">
        <v>42154</v>
      </c>
      <c r="I1685" s="214">
        <v>190137.8835</v>
      </c>
      <c r="J1685" s="215">
        <v>0.247276493161184</v>
      </c>
      <c r="K1685" s="214">
        <v>47016.6290489697</v>
      </c>
      <c r="L1685" s="244">
        <v>165337.29</v>
      </c>
      <c r="M1685" s="245">
        <v>0.199493169387257</v>
      </c>
      <c r="N1685" s="244">
        <v>32983.66</v>
      </c>
      <c r="O1685" s="218">
        <v>330</v>
      </c>
      <c r="P1685" s="246">
        <f t="shared" si="283"/>
        <v>500.022090909091</v>
      </c>
      <c r="Q1685" s="246">
        <f t="shared" si="284"/>
        <v>98.9504848484849</v>
      </c>
      <c r="R1685" s="210">
        <v>1677</v>
      </c>
      <c r="S1685" s="220">
        <f t="shared" si="285"/>
        <v>330</v>
      </c>
      <c r="T1685" s="113">
        <f t="shared" si="288"/>
        <v>520.925708219178</v>
      </c>
      <c r="U1685" s="113">
        <f t="shared" si="286"/>
        <v>128.812682325944</v>
      </c>
      <c r="V1685" s="113">
        <f t="shared" si="289"/>
        <v>501.022090909091</v>
      </c>
      <c r="W1685" s="113">
        <f t="shared" si="287"/>
        <v>99.9504848484849</v>
      </c>
      <c r="X1685" s="118">
        <v>2015</v>
      </c>
      <c r="Y1685" s="18" t="s">
        <v>66</v>
      </c>
    </row>
    <row r="1686" ht="15.75" customHeight="1" spans="1:25">
      <c r="A1686" s="234">
        <v>8938</v>
      </c>
      <c r="B1686" s="208" t="s">
        <v>2240</v>
      </c>
      <c r="C1686" s="207" t="s">
        <v>34</v>
      </c>
      <c r="D1686" s="209" t="s">
        <v>488</v>
      </c>
      <c r="E1686" s="210" t="s">
        <v>30</v>
      </c>
      <c r="F1686" s="235" t="s">
        <v>285</v>
      </c>
      <c r="G1686" s="283">
        <v>38718</v>
      </c>
      <c r="H1686" s="237">
        <v>43713</v>
      </c>
      <c r="I1686" s="214">
        <v>189877.863088235</v>
      </c>
      <c r="J1686" s="215">
        <v>0.266609145976823</v>
      </c>
      <c r="K1686" s="214">
        <v>50623.1749178585</v>
      </c>
      <c r="L1686" s="216">
        <v>7690.11</v>
      </c>
      <c r="M1686" s="217">
        <v>0.230371217056713</v>
      </c>
      <c r="N1686" s="216">
        <v>1771.58</v>
      </c>
      <c r="O1686" s="218">
        <v>34</v>
      </c>
      <c r="P1686" s="246">
        <f t="shared" si="283"/>
        <v>225.179705882353</v>
      </c>
      <c r="Q1686" s="246">
        <f t="shared" si="284"/>
        <v>51.1052941176471</v>
      </c>
      <c r="R1686" s="210">
        <v>118</v>
      </c>
      <c r="S1686" s="220">
        <f t="shared" si="285"/>
        <v>83</v>
      </c>
      <c r="T1686" s="113">
        <f t="shared" si="288"/>
        <v>520.213323529411</v>
      </c>
      <c r="U1686" s="113">
        <f t="shared" si="286"/>
        <v>138.693629911941</v>
      </c>
      <c r="V1686" s="113">
        <f t="shared" si="289"/>
        <v>92.6519277108434</v>
      </c>
      <c r="W1686" s="113">
        <f t="shared" si="287"/>
        <v>21.3443373493976</v>
      </c>
      <c r="X1686" s="118">
        <v>2006</v>
      </c>
      <c r="Y1686" s="18" t="s">
        <v>66</v>
      </c>
    </row>
    <row r="1687" ht="15.75" customHeight="1" spans="1:25">
      <c r="A1687" s="234">
        <v>5827</v>
      </c>
      <c r="B1687" s="208" t="s">
        <v>2241</v>
      </c>
      <c r="C1687" s="207" t="s">
        <v>25</v>
      </c>
      <c r="D1687" s="209" t="s">
        <v>64</v>
      </c>
      <c r="F1687" s="235" t="s">
        <v>204</v>
      </c>
      <c r="G1687" s="236">
        <v>41888</v>
      </c>
      <c r="H1687" s="237">
        <v>41888</v>
      </c>
      <c r="I1687" s="214">
        <v>189269.628535668</v>
      </c>
      <c r="J1687" s="215">
        <v>0.276121798299601</v>
      </c>
      <c r="K1687" s="214">
        <v>52261.470194766</v>
      </c>
      <c r="L1687" s="244">
        <v>165858.71</v>
      </c>
      <c r="M1687" s="245">
        <v>0.291487616176443</v>
      </c>
      <c r="N1687" s="244">
        <v>48345.76</v>
      </c>
      <c r="O1687" s="218">
        <v>330</v>
      </c>
      <c r="P1687" s="246">
        <f t="shared" si="283"/>
        <v>501.602151515151</v>
      </c>
      <c r="Q1687" s="246">
        <f t="shared" si="284"/>
        <v>145.502303030303</v>
      </c>
      <c r="R1687" s="210">
        <v>1943</v>
      </c>
      <c r="S1687" s="220">
        <f t="shared" si="285"/>
        <v>330</v>
      </c>
      <c r="T1687" s="113">
        <f t="shared" si="288"/>
        <v>518.546927494981</v>
      </c>
      <c r="U1687" s="113">
        <f t="shared" si="286"/>
        <v>143.182110122647</v>
      </c>
      <c r="V1687" s="113">
        <f t="shared" si="289"/>
        <v>502.602151515151</v>
      </c>
      <c r="W1687" s="113">
        <f t="shared" si="287"/>
        <v>146.502303030303</v>
      </c>
      <c r="X1687" s="118">
        <v>2014</v>
      </c>
      <c r="Y1687" s="18" t="s">
        <v>66</v>
      </c>
    </row>
    <row r="1688" ht="15.75" customHeight="1" spans="1:25">
      <c r="A1688" s="234">
        <v>6321</v>
      </c>
      <c r="B1688" s="208" t="s">
        <v>2242</v>
      </c>
      <c r="C1688" s="207" t="s">
        <v>21</v>
      </c>
      <c r="D1688" s="209" t="s">
        <v>64</v>
      </c>
      <c r="F1688" s="235" t="s">
        <v>65</v>
      </c>
      <c r="G1688" s="236">
        <v>42490</v>
      </c>
      <c r="H1688" s="237">
        <v>42490</v>
      </c>
      <c r="I1688" s="214">
        <v>189045.850651892</v>
      </c>
      <c r="J1688" s="215">
        <v>0.253661243701472</v>
      </c>
      <c r="K1688" s="214">
        <v>47953.6055929617</v>
      </c>
      <c r="L1688" s="244">
        <v>160225.5</v>
      </c>
      <c r="M1688" s="245">
        <v>0.308147891565325</v>
      </c>
      <c r="N1688" s="244">
        <v>49373.15</v>
      </c>
      <c r="O1688" s="218">
        <v>330</v>
      </c>
      <c r="P1688" s="246">
        <f t="shared" si="283"/>
        <v>484.531818181818</v>
      </c>
      <c r="Q1688" s="246">
        <f t="shared" si="284"/>
        <v>148.615606060606</v>
      </c>
      <c r="R1688" s="210">
        <v>1341</v>
      </c>
      <c r="S1688" s="220">
        <f t="shared" si="285"/>
        <v>330</v>
      </c>
      <c r="T1688" s="113">
        <f t="shared" si="288"/>
        <v>517.933837402444</v>
      </c>
      <c r="U1688" s="113">
        <f t="shared" si="286"/>
        <v>131.37974135058</v>
      </c>
      <c r="V1688" s="113">
        <f t="shared" si="289"/>
        <v>485.531818181818</v>
      </c>
      <c r="W1688" s="113">
        <f t="shared" si="287"/>
        <v>149.615606060606</v>
      </c>
      <c r="X1688" s="118">
        <v>2016</v>
      </c>
      <c r="Y1688" s="18" t="s">
        <v>82</v>
      </c>
    </row>
    <row r="1689" ht="15.75" customHeight="1" spans="1:25">
      <c r="A1689" s="234">
        <v>8570</v>
      </c>
      <c r="B1689" s="208" t="s">
        <v>2243</v>
      </c>
      <c r="C1689" s="207" t="s">
        <v>21</v>
      </c>
      <c r="D1689" s="209" t="s">
        <v>64</v>
      </c>
      <c r="F1689" s="235" t="s">
        <v>65</v>
      </c>
      <c r="G1689" s="236">
        <v>43421</v>
      </c>
      <c r="H1689" s="237">
        <v>43421</v>
      </c>
      <c r="I1689" s="214">
        <v>188800.207407545</v>
      </c>
      <c r="J1689" s="215">
        <v>0.262815638834493</v>
      </c>
      <c r="K1689" s="214">
        <v>49619.6471218987</v>
      </c>
      <c r="L1689" s="244">
        <v>113968.34</v>
      </c>
      <c r="M1689" s="245">
        <v>0.286720855985092</v>
      </c>
      <c r="N1689" s="244">
        <v>32677.1</v>
      </c>
      <c r="O1689" s="218">
        <v>330</v>
      </c>
      <c r="P1689" s="246">
        <f t="shared" si="283"/>
        <v>344.358606060606</v>
      </c>
      <c r="Q1689" s="246">
        <f t="shared" si="284"/>
        <v>98.0215151515151</v>
      </c>
      <c r="R1689" s="210">
        <v>410</v>
      </c>
      <c r="S1689" s="220">
        <f t="shared" si="285"/>
        <v>330</v>
      </c>
      <c r="T1689" s="113">
        <f t="shared" si="288"/>
        <v>517.260842212452</v>
      </c>
      <c r="U1689" s="113">
        <f t="shared" si="286"/>
        <v>135.944238690133</v>
      </c>
      <c r="V1689" s="113">
        <f t="shared" si="289"/>
        <v>345.358606060606</v>
      </c>
      <c r="W1689" s="113">
        <f t="shared" si="287"/>
        <v>99.0215151515151</v>
      </c>
      <c r="X1689" s="118">
        <v>2018</v>
      </c>
      <c r="Y1689" s="18" t="s">
        <v>84</v>
      </c>
    </row>
    <row r="1690" ht="15.75" customHeight="1" spans="1:25">
      <c r="A1690" s="234">
        <v>7014</v>
      </c>
      <c r="B1690" s="208" t="s">
        <v>2244</v>
      </c>
      <c r="C1690" s="207" t="s">
        <v>27</v>
      </c>
      <c r="D1690" s="209" t="s">
        <v>64</v>
      </c>
      <c r="F1690" s="235" t="s">
        <v>204</v>
      </c>
      <c r="G1690" s="236">
        <v>42448</v>
      </c>
      <c r="H1690" s="237">
        <v>42448</v>
      </c>
      <c r="I1690" s="214">
        <v>188681.985</v>
      </c>
      <c r="J1690" s="215">
        <v>0.228754550845803</v>
      </c>
      <c r="K1690" s="214">
        <v>43161.8627313695</v>
      </c>
      <c r="L1690" s="244">
        <v>125787.99</v>
      </c>
      <c r="M1690" s="245">
        <v>0.23260773941932</v>
      </c>
      <c r="N1690" s="244">
        <v>29259.26</v>
      </c>
      <c r="O1690" s="218">
        <v>330</v>
      </c>
      <c r="P1690" s="246">
        <f t="shared" si="283"/>
        <v>380.175727272727</v>
      </c>
      <c r="Q1690" s="246">
        <f t="shared" si="284"/>
        <v>87.6644242424242</v>
      </c>
      <c r="R1690" s="210">
        <v>1383</v>
      </c>
      <c r="S1690" s="220">
        <f t="shared" si="285"/>
        <v>330</v>
      </c>
      <c r="T1690" s="113">
        <f t="shared" si="288"/>
        <v>516.936945205479</v>
      </c>
      <c r="U1690" s="113">
        <f t="shared" si="286"/>
        <v>118.251678716081</v>
      </c>
      <c r="V1690" s="113">
        <f t="shared" si="289"/>
        <v>381.175727272727</v>
      </c>
      <c r="W1690" s="113">
        <f t="shared" si="287"/>
        <v>88.6644242424242</v>
      </c>
      <c r="X1690" s="118">
        <v>2016</v>
      </c>
      <c r="Y1690" s="18" t="s">
        <v>82</v>
      </c>
    </row>
    <row r="1691" ht="15.75" customHeight="1" spans="1:25">
      <c r="A1691" s="234">
        <v>5272</v>
      </c>
      <c r="B1691" s="208" t="s">
        <v>2245</v>
      </c>
      <c r="C1691" s="207" t="s">
        <v>23</v>
      </c>
      <c r="D1691" s="209" t="s">
        <v>64</v>
      </c>
      <c r="F1691" s="235" t="s">
        <v>65</v>
      </c>
      <c r="G1691" s="236">
        <v>39872</v>
      </c>
      <c r="H1691" s="237">
        <v>39872</v>
      </c>
      <c r="I1691" s="214">
        <v>188315.3715</v>
      </c>
      <c r="J1691" s="215">
        <v>0.269730536095331</v>
      </c>
      <c r="K1691" s="214">
        <v>50794.4061096864</v>
      </c>
      <c r="L1691" s="244">
        <v>129872.67</v>
      </c>
      <c r="M1691" s="245">
        <v>0.266580412953703</v>
      </c>
      <c r="N1691" s="244">
        <v>34621.51</v>
      </c>
      <c r="O1691" s="218">
        <v>330</v>
      </c>
      <c r="P1691" s="246">
        <f t="shared" si="283"/>
        <v>392.553545454545</v>
      </c>
      <c r="Q1691" s="246">
        <f t="shared" si="284"/>
        <v>103.913666666667</v>
      </c>
      <c r="R1691" s="210">
        <v>3959</v>
      </c>
      <c r="S1691" s="220">
        <f t="shared" si="285"/>
        <v>330</v>
      </c>
      <c r="T1691" s="113">
        <f t="shared" si="288"/>
        <v>515.932524657534</v>
      </c>
      <c r="U1691" s="113">
        <f t="shared" si="286"/>
        <v>139.162756464894</v>
      </c>
      <c r="V1691" s="113">
        <f t="shared" si="289"/>
        <v>393.553545454545</v>
      </c>
      <c r="W1691" s="113">
        <f t="shared" si="287"/>
        <v>104.913666666667</v>
      </c>
      <c r="X1691" s="118">
        <v>2009</v>
      </c>
      <c r="Y1691" s="18" t="s">
        <v>66</v>
      </c>
    </row>
    <row r="1692" ht="15.75" customHeight="1" spans="1:25">
      <c r="A1692" s="234">
        <v>8641</v>
      </c>
      <c r="B1692" s="208" t="s">
        <v>2246</v>
      </c>
      <c r="C1692" s="207" t="s">
        <v>23</v>
      </c>
      <c r="D1692" s="209" t="s">
        <v>488</v>
      </c>
      <c r="E1692" s="210" t="s">
        <v>745</v>
      </c>
      <c r="F1692" s="235" t="s">
        <v>160</v>
      </c>
      <c r="G1692" s="284">
        <v>43436</v>
      </c>
      <c r="H1692" s="237">
        <v>43573</v>
      </c>
      <c r="I1692" s="214">
        <v>188168.007667447</v>
      </c>
      <c r="J1692" s="215">
        <v>0.267267842577999</v>
      </c>
      <c r="K1692" s="214">
        <v>50291.257451479</v>
      </c>
      <c r="L1692" s="244">
        <v>38651.4</v>
      </c>
      <c r="M1692" s="245">
        <v>0.219973144569149</v>
      </c>
      <c r="N1692" s="244">
        <v>8502.27</v>
      </c>
      <c r="O1692" s="218">
        <v>114</v>
      </c>
      <c r="P1692" s="246">
        <f t="shared" si="283"/>
        <v>338.047368421053</v>
      </c>
      <c r="Q1692" s="246">
        <f t="shared" si="284"/>
        <v>73.5813157894737</v>
      </c>
      <c r="R1692" s="210">
        <v>258</v>
      </c>
      <c r="S1692" s="220">
        <f t="shared" si="285"/>
        <v>223</v>
      </c>
      <c r="T1692" s="113">
        <f t="shared" si="288"/>
        <v>515.528788129992</v>
      </c>
      <c r="U1692" s="113">
        <f t="shared" si="286"/>
        <v>137.784266990353</v>
      </c>
      <c r="V1692" s="113">
        <f t="shared" si="289"/>
        <v>173.32466367713</v>
      </c>
      <c r="W1692" s="113">
        <f t="shared" si="287"/>
        <v>38.1267713004484</v>
      </c>
      <c r="X1692" s="118">
        <v>2018</v>
      </c>
      <c r="Y1692" s="18" t="s">
        <v>84</v>
      </c>
    </row>
    <row r="1693" ht="15.75" customHeight="1" spans="1:25">
      <c r="A1693" s="234">
        <v>5224</v>
      </c>
      <c r="B1693" s="208" t="s">
        <v>2247</v>
      </c>
      <c r="C1693" s="207" t="s">
        <v>21</v>
      </c>
      <c r="D1693" s="209" t="s">
        <v>64</v>
      </c>
      <c r="F1693" s="235" t="s">
        <v>123</v>
      </c>
      <c r="G1693" s="236">
        <v>40178</v>
      </c>
      <c r="H1693" s="237">
        <v>40178</v>
      </c>
      <c r="I1693" s="214">
        <v>188140.604368035</v>
      </c>
      <c r="J1693" s="215">
        <v>0.250682092059865</v>
      </c>
      <c r="K1693" s="214">
        <v>47163.4803043864</v>
      </c>
      <c r="L1693" s="244">
        <v>159458.26</v>
      </c>
      <c r="M1693" s="245">
        <v>0.32070511743951</v>
      </c>
      <c r="N1693" s="244">
        <v>51139.08</v>
      </c>
      <c r="O1693" s="218">
        <v>330</v>
      </c>
      <c r="P1693" s="246">
        <f t="shared" si="283"/>
        <v>482.206848484849</v>
      </c>
      <c r="Q1693" s="246">
        <f t="shared" si="284"/>
        <v>153.966909090909</v>
      </c>
      <c r="R1693" s="210">
        <v>3653</v>
      </c>
      <c r="S1693" s="220">
        <f t="shared" si="285"/>
        <v>330</v>
      </c>
      <c r="T1693" s="113">
        <f t="shared" si="288"/>
        <v>515.453710597356</v>
      </c>
      <c r="U1693" s="113">
        <f t="shared" si="286"/>
        <v>129.215014532565</v>
      </c>
      <c r="V1693" s="113">
        <f t="shared" si="289"/>
        <v>483.206848484849</v>
      </c>
      <c r="W1693" s="113">
        <f t="shared" si="287"/>
        <v>154.966909090909</v>
      </c>
      <c r="X1693" s="118">
        <v>2009</v>
      </c>
      <c r="Y1693" s="18" t="s">
        <v>66</v>
      </c>
    </row>
    <row r="1694" ht="15.75" customHeight="1" spans="1:25">
      <c r="A1694" s="234">
        <v>7806</v>
      </c>
      <c r="B1694" s="208" t="s">
        <v>2248</v>
      </c>
      <c r="C1694" s="207" t="s">
        <v>27</v>
      </c>
      <c r="D1694" s="209" t="s">
        <v>64</v>
      </c>
      <c r="F1694" s="235" t="s">
        <v>204</v>
      </c>
      <c r="G1694" s="236">
        <v>43202</v>
      </c>
      <c r="H1694" s="237">
        <v>43202</v>
      </c>
      <c r="I1694" s="214">
        <v>187616.91</v>
      </c>
      <c r="J1694" s="215">
        <v>0.266900864921795</v>
      </c>
      <c r="K1694" s="214">
        <v>50075.1155529546</v>
      </c>
      <c r="L1694" s="244">
        <v>125077.94</v>
      </c>
      <c r="M1694" s="245">
        <v>0.178393408142155</v>
      </c>
      <c r="N1694" s="244">
        <v>22313.08</v>
      </c>
      <c r="O1694" s="218">
        <v>330</v>
      </c>
      <c r="P1694" s="246">
        <f t="shared" si="283"/>
        <v>378.024060606061</v>
      </c>
      <c r="Q1694" s="246">
        <f t="shared" si="284"/>
        <v>66.6153939393939</v>
      </c>
      <c r="R1694" s="210">
        <v>629</v>
      </c>
      <c r="S1694" s="220">
        <f t="shared" si="285"/>
        <v>330</v>
      </c>
      <c r="T1694" s="113">
        <f t="shared" si="288"/>
        <v>514.018931506849</v>
      </c>
      <c r="U1694" s="113">
        <f t="shared" si="286"/>
        <v>137.192097405355</v>
      </c>
      <c r="V1694" s="113">
        <f t="shared" si="289"/>
        <v>379.024060606061</v>
      </c>
      <c r="W1694" s="113">
        <f t="shared" si="287"/>
        <v>67.6153939393939</v>
      </c>
      <c r="X1694" s="118">
        <v>2018</v>
      </c>
      <c r="Y1694" s="18" t="s">
        <v>84</v>
      </c>
    </row>
    <row r="1695" ht="15.75" customHeight="1" spans="1:25">
      <c r="A1695" s="234">
        <v>5310</v>
      </c>
      <c r="B1695" s="208" t="s">
        <v>2249</v>
      </c>
      <c r="C1695" s="207" t="s">
        <v>23</v>
      </c>
      <c r="D1695" s="209" t="s">
        <v>64</v>
      </c>
      <c r="F1695" s="235" t="s">
        <v>178</v>
      </c>
      <c r="G1695" s="236">
        <v>40418</v>
      </c>
      <c r="H1695" s="237">
        <v>40418</v>
      </c>
      <c r="I1695" s="214">
        <v>186002.976</v>
      </c>
      <c r="J1695" s="215">
        <v>0.252219876627722</v>
      </c>
      <c r="K1695" s="214">
        <v>46913.6476591091</v>
      </c>
      <c r="L1695" s="244">
        <v>155002.48</v>
      </c>
      <c r="M1695" s="245">
        <v>0.256942727626035</v>
      </c>
      <c r="N1695" s="244">
        <v>39826.76</v>
      </c>
      <c r="O1695" s="218">
        <v>330</v>
      </c>
      <c r="P1695" s="246">
        <f t="shared" si="283"/>
        <v>468.704484848485</v>
      </c>
      <c r="Q1695" s="246">
        <f t="shared" si="284"/>
        <v>119.687151515152</v>
      </c>
      <c r="R1695" s="210">
        <v>3413</v>
      </c>
      <c r="S1695" s="220">
        <f t="shared" si="285"/>
        <v>330</v>
      </c>
      <c r="T1695" s="113">
        <f t="shared" si="288"/>
        <v>509.597194520548</v>
      </c>
      <c r="U1695" s="113">
        <f t="shared" si="286"/>
        <v>128.530541531806</v>
      </c>
      <c r="V1695" s="113">
        <f t="shared" si="289"/>
        <v>469.704484848485</v>
      </c>
      <c r="W1695" s="113">
        <f t="shared" si="287"/>
        <v>120.687151515152</v>
      </c>
      <c r="X1695" s="118">
        <v>2010</v>
      </c>
      <c r="Y1695" s="18" t="s">
        <v>66</v>
      </c>
    </row>
    <row r="1696" ht="15.75" customHeight="1" spans="1:25">
      <c r="A1696" s="234">
        <v>9142</v>
      </c>
      <c r="B1696" s="208" t="s">
        <v>2250</v>
      </c>
      <c r="C1696" s="207" t="s">
        <v>21</v>
      </c>
      <c r="D1696" s="209" t="s">
        <v>64</v>
      </c>
      <c r="F1696" s="235" t="s">
        <v>65</v>
      </c>
      <c r="G1696" s="236">
        <v>43463</v>
      </c>
      <c r="H1696" s="237">
        <v>43463</v>
      </c>
      <c r="I1696" s="214">
        <v>183753.169382922</v>
      </c>
      <c r="J1696" s="215">
        <v>0.256449978637712</v>
      </c>
      <c r="K1696" s="214">
        <v>47123.4963628623</v>
      </c>
      <c r="L1696" s="244">
        <v>47516.27</v>
      </c>
      <c r="M1696" s="245">
        <v>0.263076836628801</v>
      </c>
      <c r="N1696" s="244">
        <v>12500.43</v>
      </c>
      <c r="O1696" s="218">
        <v>212</v>
      </c>
      <c r="P1696" s="246">
        <f t="shared" si="283"/>
        <v>223.133349056604</v>
      </c>
      <c r="Q1696" s="246">
        <f t="shared" si="284"/>
        <v>57.9642924528302</v>
      </c>
      <c r="R1696" s="210">
        <v>368</v>
      </c>
      <c r="S1696" s="220">
        <f t="shared" si="285"/>
        <v>330</v>
      </c>
      <c r="T1696" s="113">
        <f t="shared" si="288"/>
        <v>503.433340775129</v>
      </c>
      <c r="U1696" s="113">
        <f t="shared" si="286"/>
        <v>129.105469487294</v>
      </c>
      <c r="V1696" s="113">
        <f t="shared" si="289"/>
        <v>143.988696969697</v>
      </c>
      <c r="W1696" s="113">
        <f t="shared" si="287"/>
        <v>37.8800909090909</v>
      </c>
      <c r="X1696" s="118">
        <v>2018</v>
      </c>
      <c r="Y1696" s="18" t="s">
        <v>84</v>
      </c>
    </row>
    <row r="1697" ht="15.75" customHeight="1" spans="1:25">
      <c r="A1697" s="234">
        <v>5293</v>
      </c>
      <c r="B1697" s="208" t="s">
        <v>2251</v>
      </c>
      <c r="C1697" s="207" t="s">
        <v>23</v>
      </c>
      <c r="D1697" s="209" t="s">
        <v>64</v>
      </c>
      <c r="F1697" s="235" t="s">
        <v>178</v>
      </c>
      <c r="G1697" s="236">
        <v>40206</v>
      </c>
      <c r="H1697" s="237">
        <v>40206</v>
      </c>
      <c r="I1697" s="214">
        <v>182622.228</v>
      </c>
      <c r="J1697" s="215">
        <v>0.272415274207748</v>
      </c>
      <c r="K1697" s="214">
        <v>49749.0843170499</v>
      </c>
      <c r="L1697" s="244">
        <v>152185.19</v>
      </c>
      <c r="M1697" s="245">
        <v>0.2480185489797</v>
      </c>
      <c r="N1697" s="244">
        <v>37744.75</v>
      </c>
      <c r="O1697" s="218">
        <v>330</v>
      </c>
      <c r="P1697" s="246">
        <f t="shared" si="283"/>
        <v>460.167242424242</v>
      </c>
      <c r="Q1697" s="246">
        <f t="shared" si="284"/>
        <v>113.37803030303</v>
      </c>
      <c r="R1697" s="210">
        <v>3625</v>
      </c>
      <c r="S1697" s="220">
        <f t="shared" si="285"/>
        <v>330</v>
      </c>
      <c r="T1697" s="113">
        <f t="shared" si="288"/>
        <v>500.334871232877</v>
      </c>
      <c r="U1697" s="113">
        <f t="shared" si="286"/>
        <v>136.298861142602</v>
      </c>
      <c r="V1697" s="113">
        <f t="shared" si="289"/>
        <v>461.167242424242</v>
      </c>
      <c r="W1697" s="113">
        <f t="shared" si="287"/>
        <v>114.37803030303</v>
      </c>
      <c r="X1697" s="118">
        <v>2010</v>
      </c>
      <c r="Y1697" s="18" t="s">
        <v>66</v>
      </c>
    </row>
    <row r="1698" ht="15.75" customHeight="1" spans="1:25">
      <c r="A1698" s="234">
        <v>5862</v>
      </c>
      <c r="B1698" s="208" t="s">
        <v>2252</v>
      </c>
      <c r="C1698" s="207" t="s">
        <v>19</v>
      </c>
      <c r="D1698" s="209" t="s">
        <v>64</v>
      </c>
      <c r="F1698" s="235" t="s">
        <v>65</v>
      </c>
      <c r="G1698" s="288">
        <v>41972</v>
      </c>
      <c r="H1698" s="237">
        <v>41972</v>
      </c>
      <c r="I1698" s="214">
        <v>182558.538</v>
      </c>
      <c r="J1698" s="215">
        <v>0.253577455606674</v>
      </c>
      <c r="K1698" s="214">
        <v>46292.7295653143</v>
      </c>
      <c r="L1698" s="244">
        <v>101421.41</v>
      </c>
      <c r="M1698" s="245">
        <v>0.243961506746948</v>
      </c>
      <c r="N1698" s="244">
        <v>24742.92</v>
      </c>
      <c r="O1698" s="218">
        <v>330</v>
      </c>
      <c r="P1698" s="246">
        <f t="shared" si="283"/>
        <v>306.337606060606</v>
      </c>
      <c r="Q1698" s="246">
        <f t="shared" si="284"/>
        <v>73.9785454545455</v>
      </c>
      <c r="R1698" s="210">
        <v>1859</v>
      </c>
      <c r="S1698" s="220">
        <f t="shared" si="285"/>
        <v>330</v>
      </c>
      <c r="T1698" s="113">
        <f t="shared" si="288"/>
        <v>500.160378082192</v>
      </c>
      <c r="U1698" s="113">
        <f t="shared" si="286"/>
        <v>126.829396069354</v>
      </c>
      <c r="V1698" s="113">
        <f t="shared" si="289"/>
        <v>307.337606060606</v>
      </c>
      <c r="W1698" s="113">
        <f t="shared" si="287"/>
        <v>74.9785454545455</v>
      </c>
      <c r="X1698" s="118">
        <v>2014</v>
      </c>
      <c r="Y1698" s="18" t="s">
        <v>66</v>
      </c>
    </row>
    <row r="1699" ht="15.75" customHeight="1" spans="1:25">
      <c r="A1699" s="234">
        <v>5308</v>
      </c>
      <c r="B1699" s="208" t="s">
        <v>2253</v>
      </c>
      <c r="C1699" s="207" t="s">
        <v>23</v>
      </c>
      <c r="D1699" s="209" t="s">
        <v>64</v>
      </c>
      <c r="F1699" s="235" t="s">
        <v>178</v>
      </c>
      <c r="G1699" s="236">
        <v>40369</v>
      </c>
      <c r="H1699" s="237">
        <v>40369</v>
      </c>
      <c r="I1699" s="214">
        <v>180865.8225</v>
      </c>
      <c r="J1699" s="215">
        <v>0.27252457282523</v>
      </c>
      <c r="K1699" s="214">
        <v>49290.3810154964</v>
      </c>
      <c r="L1699" s="244">
        <v>124735.05</v>
      </c>
      <c r="M1699" s="245">
        <v>0.248443560971836</v>
      </c>
      <c r="N1699" s="244">
        <v>30989.62</v>
      </c>
      <c r="O1699" s="218">
        <v>330</v>
      </c>
      <c r="P1699" s="246">
        <f t="shared" si="283"/>
        <v>376.985</v>
      </c>
      <c r="Q1699" s="246">
        <f t="shared" si="284"/>
        <v>92.9079393939394</v>
      </c>
      <c r="R1699" s="210">
        <v>3462</v>
      </c>
      <c r="S1699" s="220">
        <f t="shared" si="285"/>
        <v>330</v>
      </c>
      <c r="T1699" s="113">
        <f t="shared" si="288"/>
        <v>495.522801369863</v>
      </c>
      <c r="U1699" s="113">
        <f t="shared" si="286"/>
        <v>135.042139768483</v>
      </c>
      <c r="V1699" s="113">
        <f t="shared" si="289"/>
        <v>377.985</v>
      </c>
      <c r="W1699" s="113">
        <f t="shared" si="287"/>
        <v>93.9079393939394</v>
      </c>
      <c r="X1699" s="118">
        <v>2010</v>
      </c>
      <c r="Y1699" s="18" t="s">
        <v>66</v>
      </c>
    </row>
    <row r="1700" ht="15.75" customHeight="1" spans="1:25">
      <c r="A1700" s="234">
        <v>5696</v>
      </c>
      <c r="B1700" s="208" t="s">
        <v>2254</v>
      </c>
      <c r="C1700" s="207" t="s">
        <v>17</v>
      </c>
      <c r="D1700" s="209" t="s">
        <v>64</v>
      </c>
      <c r="F1700" s="235" t="s">
        <v>65</v>
      </c>
      <c r="G1700" s="236">
        <v>41608</v>
      </c>
      <c r="H1700" s="237">
        <v>41608</v>
      </c>
      <c r="I1700" s="214">
        <v>178942.176</v>
      </c>
      <c r="J1700" s="215">
        <v>0.264179074859595</v>
      </c>
      <c r="K1700" s="214">
        <v>47272.7785090428</v>
      </c>
      <c r="L1700" s="244">
        <v>99412.32</v>
      </c>
      <c r="M1700" s="245">
        <v>0.326664039225722</v>
      </c>
      <c r="N1700" s="244">
        <v>32474.43</v>
      </c>
      <c r="O1700" s="218">
        <v>330</v>
      </c>
      <c r="P1700" s="246">
        <f t="shared" si="283"/>
        <v>300.249454545455</v>
      </c>
      <c r="Q1700" s="246">
        <f t="shared" si="284"/>
        <v>97.4073636363636</v>
      </c>
      <c r="R1700" s="210">
        <v>2223</v>
      </c>
      <c r="S1700" s="220">
        <f t="shared" si="285"/>
        <v>330</v>
      </c>
      <c r="T1700" s="113">
        <f t="shared" si="288"/>
        <v>490.252536986301</v>
      </c>
      <c r="U1700" s="113">
        <f t="shared" si="286"/>
        <v>129.51446166861</v>
      </c>
      <c r="V1700" s="113">
        <f t="shared" si="289"/>
        <v>301.249454545455</v>
      </c>
      <c r="W1700" s="113">
        <f t="shared" si="287"/>
        <v>98.4073636363636</v>
      </c>
      <c r="X1700" s="118">
        <v>2013</v>
      </c>
      <c r="Y1700" s="18" t="s">
        <v>66</v>
      </c>
    </row>
    <row r="1701" ht="15.75" customHeight="1" spans="1:25">
      <c r="A1701" s="234">
        <v>6594</v>
      </c>
      <c r="B1701" s="208" t="s">
        <v>2255</v>
      </c>
      <c r="C1701" s="207" t="s">
        <v>23</v>
      </c>
      <c r="D1701" s="209" t="s">
        <v>64</v>
      </c>
      <c r="E1701" s="210" t="s">
        <v>346</v>
      </c>
      <c r="F1701" s="235" t="s">
        <v>65</v>
      </c>
      <c r="G1701" s="283">
        <v>42641</v>
      </c>
      <c r="H1701" s="237">
        <v>42641</v>
      </c>
      <c r="I1701" s="214">
        <v>176755.783</v>
      </c>
      <c r="J1701" s="215">
        <v>0.264852234683589</v>
      </c>
      <c r="K1701" s="214">
        <v>46814.1641207975</v>
      </c>
      <c r="L1701" s="244">
        <v>121900.54</v>
      </c>
      <c r="M1701" s="245">
        <v>0.432285861900202</v>
      </c>
      <c r="N1701" s="244">
        <v>52695.88</v>
      </c>
      <c r="O1701" s="218">
        <v>330</v>
      </c>
      <c r="P1701" s="246">
        <f t="shared" si="283"/>
        <v>368.395575757576</v>
      </c>
      <c r="Q1701" s="246">
        <f t="shared" si="284"/>
        <v>158.684484848485</v>
      </c>
      <c r="R1701" s="210">
        <v>1190</v>
      </c>
      <c r="S1701" s="220">
        <f t="shared" si="285"/>
        <v>330</v>
      </c>
      <c r="T1701" s="113">
        <f t="shared" si="288"/>
        <v>484.262419178082</v>
      </c>
      <c r="U1701" s="113">
        <f t="shared" si="286"/>
        <v>128.257983892596</v>
      </c>
      <c r="V1701" s="113">
        <f t="shared" si="289"/>
        <v>369.395575757576</v>
      </c>
      <c r="W1701" s="113">
        <f t="shared" si="287"/>
        <v>159.684484848485</v>
      </c>
      <c r="X1701" s="118">
        <v>2016</v>
      </c>
      <c r="Y1701" s="18" t="s">
        <v>82</v>
      </c>
    </row>
    <row r="1702" ht="15.75" customHeight="1" spans="1:25">
      <c r="A1702" s="234">
        <v>6016</v>
      </c>
      <c r="B1702" s="208" t="s">
        <v>2256</v>
      </c>
      <c r="C1702" s="207" t="s">
        <v>25</v>
      </c>
      <c r="D1702" s="209" t="s">
        <v>64</v>
      </c>
      <c r="F1702" s="235" t="s">
        <v>204</v>
      </c>
      <c r="G1702" s="236">
        <v>42245</v>
      </c>
      <c r="H1702" s="237">
        <v>42245</v>
      </c>
      <c r="I1702" s="214">
        <v>176478.85735893</v>
      </c>
      <c r="J1702" s="215">
        <v>0.265330548122259</v>
      </c>
      <c r="K1702" s="214">
        <v>46825.2319550349</v>
      </c>
      <c r="L1702" s="244">
        <v>154650.04</v>
      </c>
      <c r="M1702" s="245">
        <v>0.279307784207492</v>
      </c>
      <c r="N1702" s="244">
        <v>43194.96</v>
      </c>
      <c r="O1702" s="218">
        <v>330</v>
      </c>
      <c r="P1702" s="246">
        <f t="shared" si="283"/>
        <v>467.636484848485</v>
      </c>
      <c r="Q1702" s="246">
        <f t="shared" si="284"/>
        <v>129.893818181818</v>
      </c>
      <c r="R1702" s="210">
        <v>1586</v>
      </c>
      <c r="S1702" s="220">
        <f t="shared" si="285"/>
        <v>330</v>
      </c>
      <c r="T1702" s="113">
        <f t="shared" si="288"/>
        <v>483.503718791589</v>
      </c>
      <c r="U1702" s="113">
        <f t="shared" si="286"/>
        <v>128.288306726123</v>
      </c>
      <c r="V1702" s="113">
        <f t="shared" si="289"/>
        <v>468.636484848485</v>
      </c>
      <c r="W1702" s="113">
        <f t="shared" si="287"/>
        <v>130.893818181818</v>
      </c>
      <c r="X1702" s="118">
        <v>2015</v>
      </c>
      <c r="Y1702" s="18" t="s">
        <v>66</v>
      </c>
    </row>
    <row r="1703" ht="15.75" customHeight="1" spans="1:25">
      <c r="A1703" s="234">
        <v>6081</v>
      </c>
      <c r="B1703" s="208" t="s">
        <v>2257</v>
      </c>
      <c r="C1703" s="207" t="s">
        <v>21</v>
      </c>
      <c r="D1703" s="209" t="s">
        <v>64</v>
      </c>
      <c r="E1703" s="210" t="s">
        <v>274</v>
      </c>
      <c r="F1703" s="235" t="s">
        <v>145</v>
      </c>
      <c r="G1703" s="283">
        <v>42277</v>
      </c>
      <c r="H1703" s="237">
        <v>42277</v>
      </c>
      <c r="I1703" s="214">
        <v>176258.780842305</v>
      </c>
      <c r="J1703" s="215">
        <v>0.256615360877089</v>
      </c>
      <c r="K1703" s="214">
        <v>45230.7106536039</v>
      </c>
      <c r="L1703" s="244">
        <v>149387.84</v>
      </c>
      <c r="M1703" s="245">
        <v>0.285034243751031</v>
      </c>
      <c r="N1703" s="244">
        <v>42580.65</v>
      </c>
      <c r="O1703" s="218">
        <v>330</v>
      </c>
      <c r="P1703" s="246">
        <f t="shared" si="283"/>
        <v>451.690424242424</v>
      </c>
      <c r="Q1703" s="246">
        <f t="shared" si="284"/>
        <v>128.032272727273</v>
      </c>
      <c r="R1703" s="210">
        <v>1554</v>
      </c>
      <c r="S1703" s="220">
        <f t="shared" si="285"/>
        <v>330</v>
      </c>
      <c r="T1703" s="113">
        <f t="shared" si="288"/>
        <v>482.900769430973</v>
      </c>
      <c r="U1703" s="113">
        <f t="shared" si="286"/>
        <v>123.919755215353</v>
      </c>
      <c r="V1703" s="113">
        <f t="shared" si="289"/>
        <v>452.690424242424</v>
      </c>
      <c r="W1703" s="113">
        <f t="shared" si="287"/>
        <v>129.032272727273</v>
      </c>
      <c r="X1703" s="118">
        <v>2015</v>
      </c>
      <c r="Y1703" s="18" t="s">
        <v>66</v>
      </c>
    </row>
    <row r="1704" ht="15.75" customHeight="1" spans="1:25">
      <c r="A1704" s="234">
        <v>5437</v>
      </c>
      <c r="B1704" s="208" t="s">
        <v>2258</v>
      </c>
      <c r="C1704" s="207" t="s">
        <v>23</v>
      </c>
      <c r="D1704" s="209" t="s">
        <v>64</v>
      </c>
      <c r="F1704" s="235" t="s">
        <v>178</v>
      </c>
      <c r="G1704" s="236">
        <v>40852</v>
      </c>
      <c r="H1704" s="237">
        <v>40852</v>
      </c>
      <c r="I1704" s="214">
        <v>174934.668</v>
      </c>
      <c r="J1704" s="215">
        <v>0.259549087736132</v>
      </c>
      <c r="K1704" s="214">
        <v>45404.1334928231</v>
      </c>
      <c r="L1704" s="244">
        <v>145778.89</v>
      </c>
      <c r="M1704" s="245">
        <v>0.269253524978822</v>
      </c>
      <c r="N1704" s="244">
        <v>39251.48</v>
      </c>
      <c r="O1704" s="218">
        <v>330</v>
      </c>
      <c r="P1704" s="246">
        <f t="shared" si="283"/>
        <v>440.754212121212</v>
      </c>
      <c r="Q1704" s="246">
        <f t="shared" si="284"/>
        <v>117.943878787879</v>
      </c>
      <c r="R1704" s="210">
        <v>2979</v>
      </c>
      <c r="S1704" s="220">
        <f t="shared" si="285"/>
        <v>330</v>
      </c>
      <c r="T1704" s="113">
        <f t="shared" si="288"/>
        <v>479.273063013699</v>
      </c>
      <c r="U1704" s="113">
        <f t="shared" si="286"/>
        <v>124.394886281707</v>
      </c>
      <c r="V1704" s="113">
        <f t="shared" si="289"/>
        <v>441.754212121212</v>
      </c>
      <c r="W1704" s="113">
        <f t="shared" si="287"/>
        <v>118.943878787879</v>
      </c>
      <c r="X1704" s="118">
        <v>2011</v>
      </c>
      <c r="Y1704" s="18" t="s">
        <v>66</v>
      </c>
    </row>
    <row r="1705" ht="15.75" customHeight="1" spans="1:25">
      <c r="A1705" s="234">
        <v>7173</v>
      </c>
      <c r="B1705" s="208" t="s">
        <v>2259</v>
      </c>
      <c r="C1705" s="207" t="s">
        <v>21</v>
      </c>
      <c r="D1705" s="209" t="s">
        <v>64</v>
      </c>
      <c r="F1705" s="235" t="s">
        <v>123</v>
      </c>
      <c r="G1705" s="236">
        <v>42945</v>
      </c>
      <c r="H1705" s="237">
        <v>42945</v>
      </c>
      <c r="I1705" s="214">
        <v>174469.014631856</v>
      </c>
      <c r="J1705" s="215">
        <v>0.256853550850192</v>
      </c>
      <c r="K1705" s="214">
        <v>44812.9859215263</v>
      </c>
      <c r="L1705" s="244">
        <v>114067.79</v>
      </c>
      <c r="M1705" s="245">
        <v>0.257640653860305</v>
      </c>
      <c r="N1705" s="244">
        <v>29388.5</v>
      </c>
      <c r="O1705" s="218">
        <v>330</v>
      </c>
      <c r="P1705" s="246">
        <f t="shared" si="283"/>
        <v>344.65996969697</v>
      </c>
      <c r="Q1705" s="246">
        <f t="shared" si="284"/>
        <v>88.0560606060606</v>
      </c>
      <c r="R1705" s="210">
        <v>886</v>
      </c>
      <c r="S1705" s="220">
        <f t="shared" si="285"/>
        <v>330</v>
      </c>
      <c r="T1705" s="113">
        <f t="shared" si="288"/>
        <v>477.997300361249</v>
      </c>
      <c r="U1705" s="113">
        <f t="shared" si="286"/>
        <v>122.775303894593</v>
      </c>
      <c r="V1705" s="113">
        <f t="shared" si="289"/>
        <v>345.65996969697</v>
      </c>
      <c r="W1705" s="113">
        <f t="shared" si="287"/>
        <v>89.0560606060606</v>
      </c>
      <c r="X1705" s="118">
        <v>2017</v>
      </c>
      <c r="Y1705" s="18" t="s">
        <v>83</v>
      </c>
    </row>
    <row r="1706" ht="15.75" customHeight="1" spans="1:25">
      <c r="A1706" s="234">
        <v>5846</v>
      </c>
      <c r="B1706" s="208" t="s">
        <v>2260</v>
      </c>
      <c r="C1706" s="207" t="s">
        <v>19</v>
      </c>
      <c r="D1706" s="209" t="s">
        <v>64</v>
      </c>
      <c r="F1706" s="235" t="s">
        <v>65</v>
      </c>
      <c r="G1706" s="236">
        <v>41958</v>
      </c>
      <c r="H1706" s="237">
        <v>41958</v>
      </c>
      <c r="I1706" s="214">
        <v>172738.8</v>
      </c>
      <c r="J1706" s="215">
        <v>0.237886479551826</v>
      </c>
      <c r="K1706" s="214">
        <v>41092.225014007</v>
      </c>
      <c r="L1706" s="244">
        <v>95966</v>
      </c>
      <c r="M1706" s="245">
        <v>0.31593303878457</v>
      </c>
      <c r="N1706" s="244">
        <v>30318.83</v>
      </c>
      <c r="O1706" s="218">
        <v>330</v>
      </c>
      <c r="P1706" s="246">
        <f t="shared" si="283"/>
        <v>289.806060606061</v>
      </c>
      <c r="Q1706" s="246">
        <f t="shared" si="284"/>
        <v>90.8752424242424</v>
      </c>
      <c r="R1706" s="210">
        <v>1873</v>
      </c>
      <c r="S1706" s="220">
        <f t="shared" si="285"/>
        <v>330</v>
      </c>
      <c r="T1706" s="113">
        <f t="shared" si="288"/>
        <v>473.25698630137</v>
      </c>
      <c r="U1706" s="113">
        <f t="shared" si="286"/>
        <v>112.58143839454</v>
      </c>
      <c r="V1706" s="113">
        <f t="shared" si="289"/>
        <v>290.806060606061</v>
      </c>
      <c r="W1706" s="113">
        <f t="shared" si="287"/>
        <v>91.8752424242424</v>
      </c>
      <c r="X1706" s="118">
        <v>2014</v>
      </c>
      <c r="Y1706" s="18" t="s">
        <v>66</v>
      </c>
    </row>
    <row r="1707" ht="15.75" customHeight="1" spans="1:25">
      <c r="A1707" s="234">
        <v>5533</v>
      </c>
      <c r="B1707" s="208" t="s">
        <v>2261</v>
      </c>
      <c r="C1707" s="207" t="s">
        <v>21</v>
      </c>
      <c r="D1707" s="209" t="s">
        <v>64</v>
      </c>
      <c r="F1707" s="235" t="s">
        <v>123</v>
      </c>
      <c r="G1707" s="236">
        <v>41048</v>
      </c>
      <c r="H1707" s="237">
        <v>41048</v>
      </c>
      <c r="I1707" s="214">
        <v>172713.130641479</v>
      </c>
      <c r="J1707" s="215">
        <v>0.250335820184821</v>
      </c>
      <c r="K1707" s="214">
        <v>43236.2832158227</v>
      </c>
      <c r="L1707" s="244">
        <v>146382.73</v>
      </c>
      <c r="M1707" s="245">
        <v>0.296676049148694</v>
      </c>
      <c r="N1707" s="244">
        <v>43428.25</v>
      </c>
      <c r="O1707" s="218">
        <v>330</v>
      </c>
      <c r="P1707" s="246">
        <f t="shared" si="283"/>
        <v>442.58403030303</v>
      </c>
      <c r="Q1707" s="246">
        <f t="shared" si="284"/>
        <v>130.600757575758</v>
      </c>
      <c r="R1707" s="210">
        <v>2783</v>
      </c>
      <c r="S1707" s="220">
        <f t="shared" si="285"/>
        <v>330</v>
      </c>
      <c r="T1707" s="113">
        <f t="shared" si="288"/>
        <v>473.186659291723</v>
      </c>
      <c r="U1707" s="113">
        <f t="shared" si="286"/>
        <v>118.455570454309</v>
      </c>
      <c r="V1707" s="113">
        <f t="shared" si="289"/>
        <v>443.58403030303</v>
      </c>
      <c r="W1707" s="113">
        <f t="shared" si="287"/>
        <v>131.600757575758</v>
      </c>
      <c r="X1707" s="118">
        <v>2012</v>
      </c>
      <c r="Y1707" s="18" t="s">
        <v>66</v>
      </c>
    </row>
    <row r="1708" ht="15.75" customHeight="1" spans="1:25">
      <c r="A1708" s="234">
        <v>8375</v>
      </c>
      <c r="B1708" s="208" t="s">
        <v>2262</v>
      </c>
      <c r="C1708" s="207" t="s">
        <v>19</v>
      </c>
      <c r="D1708" s="209" t="s">
        <v>64</v>
      </c>
      <c r="F1708" s="235" t="s">
        <v>65</v>
      </c>
      <c r="G1708" s="236">
        <v>43371</v>
      </c>
      <c r="H1708" s="237">
        <v>43371</v>
      </c>
      <c r="I1708" s="214">
        <v>171753.286803519</v>
      </c>
      <c r="J1708" s="215">
        <v>0.252452576040434</v>
      </c>
      <c r="K1708" s="214">
        <v>43359.5596969599</v>
      </c>
      <c r="L1708" s="244">
        <v>89144.4</v>
      </c>
      <c r="M1708" s="245">
        <v>0.207809688550262</v>
      </c>
      <c r="N1708" s="244">
        <v>18525.07</v>
      </c>
      <c r="O1708" s="218">
        <v>330</v>
      </c>
      <c r="P1708" s="246">
        <f t="shared" si="283"/>
        <v>269.134545454545</v>
      </c>
      <c r="Q1708" s="246">
        <f t="shared" si="284"/>
        <v>55.1365757575758</v>
      </c>
      <c r="R1708" s="210">
        <v>460</v>
      </c>
      <c r="S1708" s="220">
        <f t="shared" si="285"/>
        <v>330</v>
      </c>
      <c r="T1708" s="113">
        <f t="shared" si="288"/>
        <v>470.556950146627</v>
      </c>
      <c r="U1708" s="113">
        <f t="shared" si="286"/>
        <v>118.793314238246</v>
      </c>
      <c r="V1708" s="113">
        <f t="shared" si="289"/>
        <v>270.134545454545</v>
      </c>
      <c r="W1708" s="113">
        <f t="shared" si="287"/>
        <v>56.1365757575758</v>
      </c>
      <c r="X1708" s="118">
        <v>2018</v>
      </c>
      <c r="Y1708" s="18" t="s">
        <v>84</v>
      </c>
    </row>
    <row r="1709" ht="15.75" customHeight="1" spans="1:25">
      <c r="A1709" s="234">
        <v>6348</v>
      </c>
      <c r="B1709" s="208" t="s">
        <v>2263</v>
      </c>
      <c r="C1709" s="207" t="s">
        <v>23</v>
      </c>
      <c r="D1709" s="209" t="s">
        <v>64</v>
      </c>
      <c r="F1709" s="235" t="s">
        <v>178</v>
      </c>
      <c r="G1709" s="236">
        <v>42490</v>
      </c>
      <c r="H1709" s="237">
        <v>42490</v>
      </c>
      <c r="I1709" s="214">
        <v>171444.792</v>
      </c>
      <c r="J1709" s="215">
        <v>0.270144127001393</v>
      </c>
      <c r="K1709" s="214">
        <v>46314.8036637754</v>
      </c>
      <c r="L1709" s="244">
        <v>142870.66</v>
      </c>
      <c r="M1709" s="245">
        <v>0.21432735034611</v>
      </c>
      <c r="N1709" s="244">
        <v>30621.09</v>
      </c>
      <c r="O1709" s="218">
        <v>330</v>
      </c>
      <c r="P1709" s="246">
        <f t="shared" si="283"/>
        <v>431.941393939394</v>
      </c>
      <c r="Q1709" s="246">
        <f t="shared" si="284"/>
        <v>91.7911818181818</v>
      </c>
      <c r="R1709" s="210">
        <v>1341</v>
      </c>
      <c r="S1709" s="220">
        <f t="shared" si="285"/>
        <v>330</v>
      </c>
      <c r="T1709" s="113">
        <f t="shared" si="288"/>
        <v>469.71175890411</v>
      </c>
      <c r="U1709" s="113">
        <f t="shared" si="286"/>
        <v>126.889873051439</v>
      </c>
      <c r="V1709" s="113">
        <f t="shared" si="289"/>
        <v>432.941393939394</v>
      </c>
      <c r="W1709" s="113">
        <f t="shared" si="287"/>
        <v>92.7911818181818</v>
      </c>
      <c r="X1709" s="118">
        <v>2016</v>
      </c>
      <c r="Y1709" s="18" t="s">
        <v>82</v>
      </c>
    </row>
    <row r="1710" ht="15.75" customHeight="1" spans="1:25">
      <c r="A1710" s="234">
        <v>7380</v>
      </c>
      <c r="B1710" s="208" t="s">
        <v>2264</v>
      </c>
      <c r="C1710" s="207" t="s">
        <v>21</v>
      </c>
      <c r="D1710" s="209" t="s">
        <v>64</v>
      </c>
      <c r="F1710" s="235" t="s">
        <v>65</v>
      </c>
      <c r="G1710" s="236">
        <v>43036</v>
      </c>
      <c r="H1710" s="237">
        <v>43036</v>
      </c>
      <c r="I1710" s="214">
        <v>171356.110724744</v>
      </c>
      <c r="J1710" s="215">
        <v>0.250690800861033</v>
      </c>
      <c r="K1710" s="214">
        <v>42957.400630018</v>
      </c>
      <c r="L1710" s="244">
        <v>145232.59</v>
      </c>
      <c r="M1710" s="245">
        <v>0.25850107059304</v>
      </c>
      <c r="N1710" s="244">
        <v>37542.78</v>
      </c>
      <c r="O1710" s="218">
        <v>330</v>
      </c>
      <c r="P1710" s="246">
        <f t="shared" si="283"/>
        <v>439.098757575758</v>
      </c>
      <c r="Q1710" s="246">
        <f t="shared" si="284"/>
        <v>112.766</v>
      </c>
      <c r="R1710" s="210">
        <v>795</v>
      </c>
      <c r="S1710" s="220">
        <f t="shared" si="285"/>
        <v>330</v>
      </c>
      <c r="T1710" s="113">
        <f t="shared" si="288"/>
        <v>469.468796506148</v>
      </c>
      <c r="U1710" s="113">
        <f t="shared" si="286"/>
        <v>117.691508575392</v>
      </c>
      <c r="V1710" s="113">
        <f t="shared" si="289"/>
        <v>440.098757575758</v>
      </c>
      <c r="W1710" s="113">
        <f t="shared" si="287"/>
        <v>113.766</v>
      </c>
      <c r="X1710" s="118">
        <v>2017</v>
      </c>
      <c r="Y1710" s="18" t="s">
        <v>83</v>
      </c>
    </row>
    <row r="1711" ht="15.75" customHeight="1" spans="1:25">
      <c r="A1711" s="234">
        <v>8086</v>
      </c>
      <c r="B1711" s="208" t="s">
        <v>2265</v>
      </c>
      <c r="C1711" s="207" t="s">
        <v>19</v>
      </c>
      <c r="D1711" s="209" t="s">
        <v>64</v>
      </c>
      <c r="F1711" s="235" t="s">
        <v>65</v>
      </c>
      <c r="G1711" s="236">
        <v>43302</v>
      </c>
      <c r="H1711" s="237">
        <v>43302</v>
      </c>
      <c r="I1711" s="214">
        <v>171290.142</v>
      </c>
      <c r="J1711" s="215">
        <v>0.236783184433223</v>
      </c>
      <c r="K1711" s="214">
        <v>40558.625284779</v>
      </c>
      <c r="L1711" s="244">
        <v>95161.19</v>
      </c>
      <c r="M1711" s="245">
        <v>0.20859879957365</v>
      </c>
      <c r="N1711" s="244">
        <v>19850.51</v>
      </c>
      <c r="O1711" s="218">
        <v>330</v>
      </c>
      <c r="P1711" s="246">
        <f t="shared" si="283"/>
        <v>287.367242424242</v>
      </c>
      <c r="Q1711" s="246">
        <f t="shared" si="284"/>
        <v>59.1530606060606</v>
      </c>
      <c r="R1711" s="210">
        <v>529</v>
      </c>
      <c r="S1711" s="220">
        <f t="shared" si="285"/>
        <v>330</v>
      </c>
      <c r="T1711" s="113">
        <f t="shared" si="288"/>
        <v>469.288060273973</v>
      </c>
      <c r="U1711" s="113">
        <f t="shared" si="286"/>
        <v>111.119521328162</v>
      </c>
      <c r="V1711" s="113">
        <f t="shared" si="289"/>
        <v>288.367242424242</v>
      </c>
      <c r="W1711" s="113">
        <f t="shared" si="287"/>
        <v>60.1530606060606</v>
      </c>
      <c r="X1711" s="118">
        <v>2018</v>
      </c>
      <c r="Y1711" s="18" t="s">
        <v>84</v>
      </c>
    </row>
    <row r="1712" ht="15.75" customHeight="1" spans="1:25">
      <c r="A1712" s="234">
        <v>5275</v>
      </c>
      <c r="B1712" s="208" t="s">
        <v>2266</v>
      </c>
      <c r="C1712" s="207" t="s">
        <v>23</v>
      </c>
      <c r="D1712" s="209" t="s">
        <v>64</v>
      </c>
      <c r="F1712" s="235" t="s">
        <v>65</v>
      </c>
      <c r="G1712" s="236">
        <v>39984</v>
      </c>
      <c r="H1712" s="237">
        <v>39984</v>
      </c>
      <c r="I1712" s="214">
        <v>170793.372558309</v>
      </c>
      <c r="J1712" s="215">
        <v>0.270014948227107</v>
      </c>
      <c r="K1712" s="214">
        <v>46116.7636488648</v>
      </c>
      <c r="L1712" s="244">
        <v>110688.95</v>
      </c>
      <c r="M1712" s="245">
        <v>0.285118884947413</v>
      </c>
      <c r="N1712" s="244">
        <v>31559.51</v>
      </c>
      <c r="O1712" s="218">
        <v>330</v>
      </c>
      <c r="P1712" s="246">
        <f t="shared" si="283"/>
        <v>334.421060606061</v>
      </c>
      <c r="Q1712" s="246">
        <f t="shared" si="284"/>
        <v>94.6348787878788</v>
      </c>
      <c r="R1712" s="210">
        <v>3847</v>
      </c>
      <c r="S1712" s="220">
        <f t="shared" si="285"/>
        <v>330</v>
      </c>
      <c r="T1712" s="113">
        <f t="shared" si="288"/>
        <v>467.927048104956</v>
      </c>
      <c r="U1712" s="113">
        <f t="shared" si="286"/>
        <v>126.347297668123</v>
      </c>
      <c r="V1712" s="113">
        <f t="shared" si="289"/>
        <v>335.421060606061</v>
      </c>
      <c r="W1712" s="113">
        <f t="shared" si="287"/>
        <v>95.6348787878788</v>
      </c>
      <c r="X1712" s="118">
        <v>2009</v>
      </c>
      <c r="Y1712" s="18" t="s">
        <v>66</v>
      </c>
    </row>
    <row r="1713" ht="15.75" customHeight="1" spans="1:25">
      <c r="A1713" s="234">
        <v>6217</v>
      </c>
      <c r="B1713" s="208" t="s">
        <v>2267</v>
      </c>
      <c r="C1713" s="207" t="s">
        <v>23</v>
      </c>
      <c r="D1713" s="209" t="s">
        <v>64</v>
      </c>
      <c r="E1713" s="210" t="s">
        <v>2268</v>
      </c>
      <c r="F1713" s="235" t="s">
        <v>65</v>
      </c>
      <c r="G1713" s="283">
        <v>42451</v>
      </c>
      <c r="H1713" s="237">
        <v>42451</v>
      </c>
      <c r="I1713" s="214">
        <v>169306.64</v>
      </c>
      <c r="J1713" s="215">
        <v>0.276224049024671</v>
      </c>
      <c r="K1713" s="214">
        <v>46766.5656275623</v>
      </c>
      <c r="L1713" s="244">
        <v>116763.2</v>
      </c>
      <c r="M1713" s="245">
        <v>0.272951666278416</v>
      </c>
      <c r="N1713" s="244">
        <v>31870.71</v>
      </c>
      <c r="O1713" s="218">
        <v>330</v>
      </c>
      <c r="P1713" s="246">
        <f t="shared" si="283"/>
        <v>352.827878787879</v>
      </c>
      <c r="Q1713" s="246">
        <f t="shared" si="284"/>
        <v>95.5779090909091</v>
      </c>
      <c r="R1713" s="210">
        <v>1380</v>
      </c>
      <c r="S1713" s="220">
        <f t="shared" si="285"/>
        <v>330</v>
      </c>
      <c r="T1713" s="113">
        <f t="shared" si="288"/>
        <v>463.853808219178</v>
      </c>
      <c r="U1713" s="113">
        <f t="shared" si="286"/>
        <v>128.127577061815</v>
      </c>
      <c r="V1713" s="113">
        <f t="shared" si="289"/>
        <v>353.827878787879</v>
      </c>
      <c r="W1713" s="113">
        <f t="shared" si="287"/>
        <v>96.5779090909091</v>
      </c>
      <c r="X1713" s="118">
        <v>2016</v>
      </c>
      <c r="Y1713" s="18" t="s">
        <v>82</v>
      </c>
    </row>
    <row r="1714" ht="15.75" customHeight="1" spans="1:25">
      <c r="A1714" s="234">
        <v>5785</v>
      </c>
      <c r="B1714" s="208" t="s">
        <v>2269</v>
      </c>
      <c r="C1714" s="207" t="s">
        <v>21</v>
      </c>
      <c r="D1714" s="209" t="s">
        <v>64</v>
      </c>
      <c r="F1714" s="235" t="s">
        <v>65</v>
      </c>
      <c r="G1714" s="236">
        <v>41811</v>
      </c>
      <c r="H1714" s="237">
        <v>41811</v>
      </c>
      <c r="I1714" s="214">
        <v>169149.74693921</v>
      </c>
      <c r="J1714" s="215">
        <v>0.245039471135982</v>
      </c>
      <c r="K1714" s="214">
        <v>41448.3645327693</v>
      </c>
      <c r="L1714" s="244">
        <v>143362.59</v>
      </c>
      <c r="M1714" s="245">
        <v>0.236362080233065</v>
      </c>
      <c r="N1714" s="244">
        <v>33885.48</v>
      </c>
      <c r="O1714" s="218">
        <v>330</v>
      </c>
      <c r="P1714" s="246">
        <f t="shared" si="283"/>
        <v>433.432090909091</v>
      </c>
      <c r="Q1714" s="246">
        <f t="shared" si="284"/>
        <v>101.683272727273</v>
      </c>
      <c r="R1714" s="210">
        <v>2020</v>
      </c>
      <c r="S1714" s="220">
        <f t="shared" si="285"/>
        <v>330</v>
      </c>
      <c r="T1714" s="113">
        <f t="shared" si="288"/>
        <v>463.423964217014</v>
      </c>
      <c r="U1714" s="113">
        <f t="shared" si="286"/>
        <v>113.557163103478</v>
      </c>
      <c r="V1714" s="113">
        <f t="shared" si="289"/>
        <v>434.432090909091</v>
      </c>
      <c r="W1714" s="113">
        <f t="shared" si="287"/>
        <v>102.683272727273</v>
      </c>
      <c r="X1714" s="118">
        <v>2014</v>
      </c>
      <c r="Y1714" s="18" t="s">
        <v>66</v>
      </c>
    </row>
    <row r="1715" ht="15.75" customHeight="1" spans="1:25">
      <c r="A1715" s="234">
        <v>8453</v>
      </c>
      <c r="B1715" s="208" t="s">
        <v>2270</v>
      </c>
      <c r="C1715" s="207" t="s">
        <v>21</v>
      </c>
      <c r="D1715" s="209" t="s">
        <v>488</v>
      </c>
      <c r="E1715" s="210" t="s">
        <v>815</v>
      </c>
      <c r="F1715" s="235" t="s">
        <v>139</v>
      </c>
      <c r="G1715" s="284">
        <v>38342</v>
      </c>
      <c r="H1715" s="237">
        <v>43354</v>
      </c>
      <c r="I1715" s="214">
        <v>168125.680459148</v>
      </c>
      <c r="J1715" s="215">
        <v>0.255198374526494</v>
      </c>
      <c r="K1715" s="214">
        <v>42905.4003693353</v>
      </c>
      <c r="L1715" s="244">
        <v>109920.52</v>
      </c>
      <c r="M1715" s="245">
        <v>0.268833426188304</v>
      </c>
      <c r="N1715" s="244">
        <v>29550.31</v>
      </c>
      <c r="O1715" s="218">
        <v>330</v>
      </c>
      <c r="P1715" s="246">
        <f t="shared" si="283"/>
        <v>332.092484848485</v>
      </c>
      <c r="Q1715" s="246">
        <f t="shared" si="284"/>
        <v>88.5463939393939</v>
      </c>
      <c r="R1715" s="210">
        <v>477</v>
      </c>
      <c r="S1715" s="220">
        <f t="shared" si="285"/>
        <v>330</v>
      </c>
      <c r="T1715" s="113">
        <f t="shared" si="288"/>
        <v>460.618302627803</v>
      </c>
      <c r="U1715" s="113">
        <f t="shared" si="286"/>
        <v>117.549042107768</v>
      </c>
      <c r="V1715" s="113">
        <f t="shared" si="289"/>
        <v>333.092484848485</v>
      </c>
      <c r="W1715" s="113">
        <f t="shared" si="287"/>
        <v>89.5463939393939</v>
      </c>
      <c r="X1715" s="118">
        <v>2004</v>
      </c>
      <c r="Y1715" s="18" t="s">
        <v>66</v>
      </c>
    </row>
    <row r="1716" ht="15.75" customHeight="1" spans="1:25">
      <c r="A1716" s="234">
        <v>5213</v>
      </c>
      <c r="B1716" s="208" t="s">
        <v>2271</v>
      </c>
      <c r="C1716" s="207" t="s">
        <v>21</v>
      </c>
      <c r="D1716" s="209" t="s">
        <v>64</v>
      </c>
      <c r="F1716" s="235" t="s">
        <v>65</v>
      </c>
      <c r="G1716" s="236">
        <v>40012</v>
      </c>
      <c r="H1716" s="237">
        <v>40012</v>
      </c>
      <c r="I1716" s="214">
        <v>167414.235343994</v>
      </c>
      <c r="J1716" s="215">
        <v>0.260225968361407</v>
      </c>
      <c r="K1716" s="214">
        <v>43565.5315098753</v>
      </c>
      <c r="L1716" s="244">
        <v>141891.66</v>
      </c>
      <c r="M1716" s="245">
        <v>0.24505111857878</v>
      </c>
      <c r="N1716" s="244">
        <v>34770.71</v>
      </c>
      <c r="O1716" s="218">
        <v>330</v>
      </c>
      <c r="P1716" s="246">
        <f t="shared" si="283"/>
        <v>428.974727272727</v>
      </c>
      <c r="Q1716" s="246">
        <f t="shared" si="284"/>
        <v>104.365787878788</v>
      </c>
      <c r="R1716" s="210">
        <v>3819</v>
      </c>
      <c r="S1716" s="220">
        <f t="shared" si="285"/>
        <v>330</v>
      </c>
      <c r="T1716" s="113">
        <f t="shared" si="288"/>
        <v>458.669137928751</v>
      </c>
      <c r="U1716" s="113">
        <f t="shared" si="286"/>
        <v>119.357620575001</v>
      </c>
      <c r="V1716" s="113">
        <f t="shared" si="289"/>
        <v>429.974727272727</v>
      </c>
      <c r="W1716" s="113">
        <f t="shared" si="287"/>
        <v>105.365787878788</v>
      </c>
      <c r="X1716" s="118">
        <v>2009</v>
      </c>
      <c r="Y1716" s="18" t="s">
        <v>66</v>
      </c>
    </row>
    <row r="1717" ht="15.75" customHeight="1" spans="1:25">
      <c r="A1717" s="234">
        <v>9772</v>
      </c>
      <c r="B1717" s="208" t="s">
        <v>2272</v>
      </c>
      <c r="C1717" s="207" t="s">
        <v>21</v>
      </c>
      <c r="D1717" s="209" t="s">
        <v>488</v>
      </c>
      <c r="E1717" s="210" t="s">
        <v>1362</v>
      </c>
      <c r="F1717" s="235" t="s">
        <v>136</v>
      </c>
      <c r="G1717" s="284">
        <v>40193</v>
      </c>
      <c r="H1717" s="237">
        <v>43573</v>
      </c>
      <c r="I1717" s="214">
        <v>167070.200248439</v>
      </c>
      <c r="J1717" s="215">
        <v>0.265338702482436</v>
      </c>
      <c r="K1717" s="214">
        <v>44330.1901574015</v>
      </c>
      <c r="L1717" s="244">
        <v>33013.05</v>
      </c>
      <c r="M1717" s="245">
        <v>0.260213763950922</v>
      </c>
      <c r="N1717" s="244">
        <v>8590.45</v>
      </c>
      <c r="O1717" s="218">
        <v>162</v>
      </c>
      <c r="P1717" s="246">
        <f t="shared" si="283"/>
        <v>202.784259259259</v>
      </c>
      <c r="Q1717" s="246">
        <f t="shared" si="284"/>
        <v>52.0274691358025</v>
      </c>
      <c r="R1717" s="210">
        <v>258</v>
      </c>
      <c r="S1717" s="220">
        <f t="shared" si="285"/>
        <v>223</v>
      </c>
      <c r="T1717" s="113">
        <f t="shared" si="288"/>
        <v>457.726576023121</v>
      </c>
      <c r="U1717" s="113">
        <f t="shared" si="286"/>
        <v>121.452575773703</v>
      </c>
      <c r="V1717" s="113">
        <f t="shared" si="289"/>
        <v>148.040582959641</v>
      </c>
      <c r="W1717" s="113">
        <f t="shared" si="287"/>
        <v>38.522197309417</v>
      </c>
      <c r="X1717" s="118">
        <v>2010</v>
      </c>
      <c r="Y1717" s="18" t="s">
        <v>66</v>
      </c>
    </row>
    <row r="1718" ht="15.75" customHeight="1" spans="1:25">
      <c r="A1718" s="234">
        <v>8939</v>
      </c>
      <c r="B1718" s="208" t="s">
        <v>2273</v>
      </c>
      <c r="C1718" s="207" t="s">
        <v>34</v>
      </c>
      <c r="D1718" s="209" t="s">
        <v>488</v>
      </c>
      <c r="E1718" s="210" t="s">
        <v>30</v>
      </c>
      <c r="F1718" s="235" t="s">
        <v>288</v>
      </c>
      <c r="G1718" s="283">
        <v>42005</v>
      </c>
      <c r="H1718" s="237">
        <v>43713</v>
      </c>
      <c r="I1718" s="214">
        <v>166915.307786885</v>
      </c>
      <c r="J1718" s="215">
        <v>0.264129176195061</v>
      </c>
      <c r="K1718" s="214">
        <v>44087.2027400951</v>
      </c>
      <c r="L1718" s="216">
        <v>12128.45</v>
      </c>
      <c r="M1718" s="217">
        <v>0.244512695356785</v>
      </c>
      <c r="N1718" s="216">
        <v>2965.56</v>
      </c>
      <c r="O1718" s="218">
        <v>61</v>
      </c>
      <c r="P1718" s="246">
        <f t="shared" si="283"/>
        <v>197.827049180328</v>
      </c>
      <c r="Q1718" s="246">
        <f t="shared" si="284"/>
        <v>47.615737704918</v>
      </c>
      <c r="R1718" s="210">
        <v>118</v>
      </c>
      <c r="S1718" s="220">
        <f t="shared" si="285"/>
        <v>83</v>
      </c>
      <c r="T1718" s="113">
        <f t="shared" si="288"/>
        <v>457.302213114753</v>
      </c>
      <c r="U1718" s="113">
        <f t="shared" si="286"/>
        <v>120.786856822178</v>
      </c>
      <c r="V1718" s="113">
        <f t="shared" si="289"/>
        <v>146.125903614458</v>
      </c>
      <c r="W1718" s="113">
        <f t="shared" si="287"/>
        <v>35.7296385542169</v>
      </c>
      <c r="X1718" s="118">
        <v>2015</v>
      </c>
      <c r="Y1718" s="18" t="s">
        <v>66</v>
      </c>
    </row>
    <row r="1719" ht="15.75" customHeight="1" spans="1:25">
      <c r="A1719" s="234">
        <v>5881</v>
      </c>
      <c r="B1719" s="208" t="s">
        <v>2274</v>
      </c>
      <c r="C1719" s="207" t="s">
        <v>23</v>
      </c>
      <c r="D1719" s="209" t="s">
        <v>64</v>
      </c>
      <c r="F1719" s="235" t="s">
        <v>178</v>
      </c>
      <c r="G1719" s="236">
        <v>42035</v>
      </c>
      <c r="H1719" s="237">
        <v>42035</v>
      </c>
      <c r="I1719" s="214">
        <v>166421.844</v>
      </c>
      <c r="J1719" s="215">
        <v>0.273730593142047</v>
      </c>
      <c r="K1719" s="214">
        <v>45554.7500699132</v>
      </c>
      <c r="L1719" s="244">
        <v>138684.87</v>
      </c>
      <c r="M1719" s="245">
        <v>0.244023374719968</v>
      </c>
      <c r="N1719" s="244">
        <v>33842.35</v>
      </c>
      <c r="O1719" s="218">
        <v>330</v>
      </c>
      <c r="P1719" s="246">
        <f t="shared" si="283"/>
        <v>419.257181818182</v>
      </c>
      <c r="Q1719" s="246">
        <f t="shared" si="284"/>
        <v>101.552575757576</v>
      </c>
      <c r="R1719" s="210">
        <v>1796</v>
      </c>
      <c r="S1719" s="220">
        <f t="shared" si="285"/>
        <v>330</v>
      </c>
      <c r="T1719" s="113">
        <f t="shared" si="288"/>
        <v>455.950257534247</v>
      </c>
      <c r="U1719" s="113">
        <f t="shared" si="286"/>
        <v>124.807534438118</v>
      </c>
      <c r="V1719" s="113">
        <f t="shared" si="289"/>
        <v>420.257181818182</v>
      </c>
      <c r="W1719" s="113">
        <f t="shared" si="287"/>
        <v>102.552575757576</v>
      </c>
      <c r="X1719" s="118">
        <v>2015</v>
      </c>
      <c r="Y1719" s="18" t="s">
        <v>66</v>
      </c>
    </row>
    <row r="1720" ht="15.75" customHeight="1" spans="1:25">
      <c r="A1720" s="234">
        <v>9750</v>
      </c>
      <c r="B1720" s="208" t="s">
        <v>2275</v>
      </c>
      <c r="C1720" s="207" t="s">
        <v>21</v>
      </c>
      <c r="D1720" s="209" t="s">
        <v>64</v>
      </c>
      <c r="F1720" s="235" t="s">
        <v>65</v>
      </c>
      <c r="G1720" s="236">
        <v>43575</v>
      </c>
      <c r="H1720" s="237">
        <v>43575</v>
      </c>
      <c r="I1720" s="214">
        <v>166093.25788844</v>
      </c>
      <c r="J1720" s="215">
        <v>0.237102258848131</v>
      </c>
      <c r="K1720" s="214">
        <v>39381.0866247943</v>
      </c>
      <c r="L1720" s="244">
        <v>26944.82</v>
      </c>
      <c r="M1720" s="245">
        <v>0.184459944434589</v>
      </c>
      <c r="N1720" s="244">
        <v>4970.24</v>
      </c>
      <c r="O1720" s="218">
        <v>133</v>
      </c>
      <c r="P1720" s="246">
        <f t="shared" si="283"/>
        <v>201.592631578947</v>
      </c>
      <c r="Q1720" s="246">
        <f t="shared" si="284"/>
        <v>36.3702255639098</v>
      </c>
      <c r="R1720" s="210">
        <v>256</v>
      </c>
      <c r="S1720" s="220">
        <f t="shared" si="285"/>
        <v>221</v>
      </c>
      <c r="T1720" s="113">
        <f t="shared" si="288"/>
        <v>455.050021612164</v>
      </c>
      <c r="U1720" s="113">
        <f t="shared" si="286"/>
        <v>107.893388013135</v>
      </c>
      <c r="V1720" s="113">
        <f t="shared" si="289"/>
        <v>121.922262443439</v>
      </c>
      <c r="W1720" s="113">
        <f t="shared" si="287"/>
        <v>22.4897737556561</v>
      </c>
      <c r="X1720" s="118">
        <v>2019</v>
      </c>
      <c r="Y1720" s="18" t="s">
        <v>85</v>
      </c>
    </row>
    <row r="1721" ht="15.75" customHeight="1" spans="1:25">
      <c r="A1721" s="234">
        <v>6533</v>
      </c>
      <c r="B1721" s="208" t="s">
        <v>2276</v>
      </c>
      <c r="C1721" s="207" t="s">
        <v>25</v>
      </c>
      <c r="D1721" s="209" t="s">
        <v>64</v>
      </c>
      <c r="F1721" s="235" t="s">
        <v>204</v>
      </c>
      <c r="G1721" s="236">
        <v>42637</v>
      </c>
      <c r="H1721" s="237">
        <v>42637</v>
      </c>
      <c r="I1721" s="214">
        <v>165745.51074598</v>
      </c>
      <c r="J1721" s="215">
        <v>0.278107257663039</v>
      </c>
      <c r="K1721" s="214">
        <v>46095.0294635242</v>
      </c>
      <c r="L1721" s="244">
        <v>145244.31</v>
      </c>
      <c r="M1721" s="245">
        <v>0.269913361838409</v>
      </c>
      <c r="N1721" s="244">
        <v>39203.38</v>
      </c>
      <c r="O1721" s="218">
        <v>330</v>
      </c>
      <c r="P1721" s="246">
        <f t="shared" si="283"/>
        <v>439.134272727273</v>
      </c>
      <c r="Q1721" s="246">
        <f t="shared" si="284"/>
        <v>117.798121212121</v>
      </c>
      <c r="R1721" s="210">
        <v>1194</v>
      </c>
      <c r="S1721" s="220">
        <f t="shared" si="285"/>
        <v>330</v>
      </c>
      <c r="T1721" s="113">
        <f t="shared" si="288"/>
        <v>454.097289715014</v>
      </c>
      <c r="U1721" s="113">
        <f t="shared" si="286"/>
        <v>126.287751954861</v>
      </c>
      <c r="V1721" s="113">
        <f t="shared" si="289"/>
        <v>440.134272727273</v>
      </c>
      <c r="W1721" s="113">
        <f t="shared" si="287"/>
        <v>118.798121212121</v>
      </c>
      <c r="X1721" s="118">
        <v>2016</v>
      </c>
      <c r="Y1721" s="18" t="s">
        <v>82</v>
      </c>
    </row>
    <row r="1722" ht="15.75" customHeight="1" spans="1:25">
      <c r="A1722" s="234">
        <v>6183</v>
      </c>
      <c r="B1722" s="208" t="s">
        <v>2277</v>
      </c>
      <c r="C1722" s="207" t="s">
        <v>21</v>
      </c>
      <c r="D1722" s="209" t="s">
        <v>64</v>
      </c>
      <c r="F1722" s="235" t="s">
        <v>65</v>
      </c>
      <c r="G1722" s="236">
        <v>42397</v>
      </c>
      <c r="H1722" s="237">
        <v>42397</v>
      </c>
      <c r="I1722" s="214">
        <v>165316.278352372</v>
      </c>
      <c r="J1722" s="215">
        <v>0.234377836952494</v>
      </c>
      <c r="K1722" s="214">
        <v>38746.4717332653</v>
      </c>
      <c r="L1722" s="244">
        <v>140113.54</v>
      </c>
      <c r="M1722" s="245">
        <v>0.365926091082989</v>
      </c>
      <c r="N1722" s="244">
        <v>51271.2</v>
      </c>
      <c r="O1722" s="218">
        <v>330</v>
      </c>
      <c r="P1722" s="246">
        <f t="shared" si="283"/>
        <v>423.586484848485</v>
      </c>
      <c r="Q1722" s="246">
        <f t="shared" si="284"/>
        <v>154.367272727273</v>
      </c>
      <c r="R1722" s="210">
        <v>1434</v>
      </c>
      <c r="S1722" s="220">
        <f t="shared" si="285"/>
        <v>330</v>
      </c>
      <c r="T1722" s="113">
        <f t="shared" si="288"/>
        <v>452.921310554444</v>
      </c>
      <c r="U1722" s="113">
        <f t="shared" si="286"/>
        <v>106.154717077439</v>
      </c>
      <c r="V1722" s="113">
        <f t="shared" si="289"/>
        <v>424.586484848485</v>
      </c>
      <c r="W1722" s="113">
        <f t="shared" si="287"/>
        <v>155.367272727273</v>
      </c>
      <c r="X1722" s="118">
        <v>2016</v>
      </c>
      <c r="Y1722" s="18" t="s">
        <v>82</v>
      </c>
    </row>
    <row r="1723" ht="15.75" customHeight="1" spans="1:25">
      <c r="A1723" s="234">
        <v>5059</v>
      </c>
      <c r="B1723" s="208" t="s">
        <v>2278</v>
      </c>
      <c r="C1723" s="207" t="s">
        <v>19</v>
      </c>
      <c r="D1723" s="209" t="s">
        <v>64</v>
      </c>
      <c r="F1723" s="235" t="s">
        <v>65</v>
      </c>
      <c r="G1723" s="236">
        <v>39438</v>
      </c>
      <c r="H1723" s="237">
        <v>39438</v>
      </c>
      <c r="I1723" s="214">
        <v>163199.513</v>
      </c>
      <c r="J1723" s="215">
        <v>0.244153683862596</v>
      </c>
      <c r="K1723" s="214">
        <v>39845.7623035316</v>
      </c>
      <c r="L1723" s="244">
        <v>141912.62</v>
      </c>
      <c r="M1723" s="245">
        <v>0.201212901290949</v>
      </c>
      <c r="N1723" s="244">
        <v>28554.65</v>
      </c>
      <c r="O1723" s="218">
        <v>330</v>
      </c>
      <c r="P1723" s="246">
        <f t="shared" si="283"/>
        <v>429.038242424242</v>
      </c>
      <c r="Q1723" s="246">
        <f t="shared" si="284"/>
        <v>85.5292424242424</v>
      </c>
      <c r="R1723" s="210">
        <v>4393</v>
      </c>
      <c r="S1723" s="220">
        <f t="shared" si="285"/>
        <v>330</v>
      </c>
      <c r="T1723" s="113">
        <f t="shared" si="288"/>
        <v>447.121953424658</v>
      </c>
      <c r="U1723" s="113">
        <f t="shared" si="286"/>
        <v>109.16647206447</v>
      </c>
      <c r="V1723" s="113">
        <f t="shared" si="289"/>
        <v>430.038242424242</v>
      </c>
      <c r="W1723" s="113">
        <f t="shared" si="287"/>
        <v>86.5292424242424</v>
      </c>
      <c r="X1723" s="118">
        <v>2007</v>
      </c>
      <c r="Y1723" s="18" t="s">
        <v>66</v>
      </c>
    </row>
    <row r="1724" ht="15.75" customHeight="1" spans="1:25">
      <c r="A1724" s="234">
        <v>6015</v>
      </c>
      <c r="B1724" s="208" t="s">
        <v>2279</v>
      </c>
      <c r="C1724" s="207" t="s">
        <v>23</v>
      </c>
      <c r="D1724" s="209" t="s">
        <v>380</v>
      </c>
      <c r="E1724" s="210" t="s">
        <v>2280</v>
      </c>
      <c r="F1724" s="235" t="s">
        <v>199</v>
      </c>
      <c r="G1724" s="284">
        <v>37680</v>
      </c>
      <c r="H1724" s="237">
        <v>42217</v>
      </c>
      <c r="I1724" s="214">
        <v>161333.808</v>
      </c>
      <c r="J1724" s="215">
        <v>0.2658266267197</v>
      </c>
      <c r="K1724" s="214">
        <v>42886.8219564837</v>
      </c>
      <c r="L1724" s="244">
        <v>134444.84</v>
      </c>
      <c r="M1724" s="245">
        <v>0.17683192601516</v>
      </c>
      <c r="N1724" s="244">
        <v>23774.14</v>
      </c>
      <c r="O1724" s="218">
        <v>330</v>
      </c>
      <c r="P1724" s="246">
        <f t="shared" si="283"/>
        <v>406.408606060606</v>
      </c>
      <c r="Q1724" s="246">
        <f t="shared" si="284"/>
        <v>71.0428484848485</v>
      </c>
      <c r="R1724" s="210">
        <v>1614</v>
      </c>
      <c r="S1724" s="220">
        <f t="shared" si="285"/>
        <v>330</v>
      </c>
      <c r="T1724" s="113">
        <f t="shared" si="288"/>
        <v>442.010432876712</v>
      </c>
      <c r="U1724" s="113">
        <f t="shared" si="286"/>
        <v>117.498142346531</v>
      </c>
      <c r="V1724" s="113">
        <f t="shared" si="289"/>
        <v>407.408606060606</v>
      </c>
      <c r="W1724" s="113">
        <f t="shared" si="287"/>
        <v>72.0428484848485</v>
      </c>
      <c r="X1724" s="118">
        <v>2003</v>
      </c>
      <c r="Y1724" s="18" t="s">
        <v>66</v>
      </c>
    </row>
    <row r="1725" ht="15.75" customHeight="1" spans="1:25">
      <c r="A1725" s="234">
        <v>5956</v>
      </c>
      <c r="B1725" s="208" t="s">
        <v>2281</v>
      </c>
      <c r="C1725" s="207" t="s">
        <v>21</v>
      </c>
      <c r="D1725" s="209" t="s">
        <v>64</v>
      </c>
      <c r="F1725" s="235" t="s">
        <v>65</v>
      </c>
      <c r="G1725" s="236">
        <v>42147</v>
      </c>
      <c r="H1725" s="237">
        <v>42147</v>
      </c>
      <c r="I1725" s="214">
        <v>160697.674622514</v>
      </c>
      <c r="J1725" s="215">
        <v>0.259347112086548</v>
      </c>
      <c r="K1725" s="214">
        <v>41676.4778323727</v>
      </c>
      <c r="L1725" s="244">
        <v>136199.05</v>
      </c>
      <c r="M1725" s="245">
        <v>0.252331569126216</v>
      </c>
      <c r="N1725" s="244">
        <v>34367.32</v>
      </c>
      <c r="O1725" s="218">
        <v>330</v>
      </c>
      <c r="P1725" s="246">
        <f t="shared" si="283"/>
        <v>411.724393939394</v>
      </c>
      <c r="Q1725" s="246">
        <f t="shared" si="284"/>
        <v>103.143393939394</v>
      </c>
      <c r="R1725" s="210">
        <v>1684</v>
      </c>
      <c r="S1725" s="220">
        <f t="shared" si="285"/>
        <v>330</v>
      </c>
      <c r="T1725" s="113">
        <f t="shared" si="288"/>
        <v>440.267601705518</v>
      </c>
      <c r="U1725" s="113">
        <f t="shared" si="286"/>
        <v>114.182131047596</v>
      </c>
      <c r="V1725" s="113">
        <f t="shared" si="289"/>
        <v>412.724393939394</v>
      </c>
      <c r="W1725" s="113">
        <f t="shared" si="287"/>
        <v>104.143393939394</v>
      </c>
      <c r="X1725" s="118">
        <v>2015</v>
      </c>
      <c r="Y1725" s="18" t="s">
        <v>66</v>
      </c>
    </row>
    <row r="1726" ht="15.75" customHeight="1" spans="1:25">
      <c r="A1726" s="234">
        <v>6957</v>
      </c>
      <c r="B1726" s="208" t="s">
        <v>2282</v>
      </c>
      <c r="C1726" s="207" t="s">
        <v>27</v>
      </c>
      <c r="D1726" s="209" t="s">
        <v>64</v>
      </c>
      <c r="F1726" s="235" t="s">
        <v>215</v>
      </c>
      <c r="G1726" s="236">
        <v>41727</v>
      </c>
      <c r="H1726" s="237">
        <v>41727</v>
      </c>
      <c r="I1726" s="214">
        <v>160388.9705</v>
      </c>
      <c r="J1726" s="215">
        <v>0.240306761244155</v>
      </c>
      <c r="K1726" s="214">
        <v>38542.5540401393</v>
      </c>
      <c r="L1726" s="244">
        <v>139468.67</v>
      </c>
      <c r="M1726" s="245">
        <v>0.22040591625345</v>
      </c>
      <c r="N1726" s="244">
        <v>30739.72</v>
      </c>
      <c r="O1726" s="218">
        <v>330</v>
      </c>
      <c r="P1726" s="246">
        <f t="shared" si="283"/>
        <v>421.632333333333</v>
      </c>
      <c r="Q1726" s="246">
        <f t="shared" si="284"/>
        <v>92.1506666666667</v>
      </c>
      <c r="R1726" s="210">
        <v>2104</v>
      </c>
      <c r="S1726" s="220">
        <f t="shared" si="285"/>
        <v>330</v>
      </c>
      <c r="T1726" s="113">
        <f t="shared" si="288"/>
        <v>439.421836986301</v>
      </c>
      <c r="U1726" s="113">
        <f t="shared" si="286"/>
        <v>105.596038466135</v>
      </c>
      <c r="V1726" s="113">
        <f t="shared" si="289"/>
        <v>422.632333333333</v>
      </c>
      <c r="W1726" s="113">
        <f t="shared" si="287"/>
        <v>93.1506666666667</v>
      </c>
      <c r="X1726" s="118">
        <v>2014</v>
      </c>
      <c r="Y1726" s="18" t="s">
        <v>66</v>
      </c>
    </row>
    <row r="1727" ht="15.75" customHeight="1" spans="1:25">
      <c r="A1727" s="234">
        <v>6508</v>
      </c>
      <c r="B1727" s="208" t="s">
        <v>2283</v>
      </c>
      <c r="C1727" s="207" t="s">
        <v>23</v>
      </c>
      <c r="D1727" s="209" t="s">
        <v>64</v>
      </c>
      <c r="F1727" s="235" t="s">
        <v>65</v>
      </c>
      <c r="G1727" s="236">
        <v>42602</v>
      </c>
      <c r="H1727" s="237">
        <v>42602</v>
      </c>
      <c r="I1727" s="214">
        <v>159474.0595</v>
      </c>
      <c r="J1727" s="215">
        <v>0.271611747276328</v>
      </c>
      <c r="K1727" s="214">
        <v>43315.0279460441</v>
      </c>
      <c r="L1727" s="244">
        <v>109982.11</v>
      </c>
      <c r="M1727" s="245">
        <v>0.259626224665084</v>
      </c>
      <c r="N1727" s="244">
        <v>28554.24</v>
      </c>
      <c r="O1727" s="218">
        <v>330</v>
      </c>
      <c r="P1727" s="246">
        <f t="shared" si="283"/>
        <v>332.279121212121</v>
      </c>
      <c r="Q1727" s="246">
        <f t="shared" si="284"/>
        <v>85.528</v>
      </c>
      <c r="R1727" s="210">
        <v>1229</v>
      </c>
      <c r="S1727" s="220">
        <f t="shared" si="285"/>
        <v>330</v>
      </c>
      <c r="T1727" s="113">
        <f t="shared" si="288"/>
        <v>436.915231506849</v>
      </c>
      <c r="U1727" s="113">
        <f t="shared" si="286"/>
        <v>118.671309441217</v>
      </c>
      <c r="V1727" s="113">
        <f t="shared" si="289"/>
        <v>333.279121212121</v>
      </c>
      <c r="W1727" s="113">
        <f t="shared" si="287"/>
        <v>86.528</v>
      </c>
      <c r="X1727" s="118">
        <v>2016</v>
      </c>
      <c r="Y1727" s="18" t="s">
        <v>82</v>
      </c>
    </row>
    <row r="1728" ht="15.75" customHeight="1" spans="1:25">
      <c r="A1728" s="234">
        <v>9201</v>
      </c>
      <c r="B1728" s="208" t="s">
        <v>2284</v>
      </c>
      <c r="C1728" s="207" t="s">
        <v>21</v>
      </c>
      <c r="D1728" s="209" t="s">
        <v>64</v>
      </c>
      <c r="F1728" s="235" t="s">
        <v>65</v>
      </c>
      <c r="G1728" s="236">
        <v>43484</v>
      </c>
      <c r="H1728" s="237">
        <v>43484</v>
      </c>
      <c r="I1728" s="214">
        <v>159315.534839211</v>
      </c>
      <c r="J1728" s="215">
        <v>0.26169395070644</v>
      </c>
      <c r="K1728" s="214">
        <v>41691.9117209825</v>
      </c>
      <c r="L1728" s="244">
        <v>41779.98</v>
      </c>
      <c r="M1728" s="245">
        <v>0.20562503859504</v>
      </c>
      <c r="N1728" s="244">
        <v>8591.01</v>
      </c>
      <c r="O1728" s="218">
        <v>215</v>
      </c>
      <c r="P1728" s="246">
        <f t="shared" si="283"/>
        <v>193.325488372093</v>
      </c>
      <c r="Q1728" s="246">
        <f t="shared" si="284"/>
        <v>38.9581860465116</v>
      </c>
      <c r="R1728" s="210">
        <v>347</v>
      </c>
      <c r="S1728" s="220">
        <f t="shared" si="285"/>
        <v>312</v>
      </c>
      <c r="T1728" s="113">
        <f t="shared" si="288"/>
        <v>436.480917367701</v>
      </c>
      <c r="U1728" s="113">
        <f t="shared" si="286"/>
        <v>114.224415673925</v>
      </c>
      <c r="V1728" s="113">
        <f t="shared" si="289"/>
        <v>133.910192307692</v>
      </c>
      <c r="W1728" s="113">
        <f t="shared" si="287"/>
        <v>27.5352884615385</v>
      </c>
      <c r="X1728" s="118">
        <v>2019</v>
      </c>
      <c r="Y1728" s="18" t="s">
        <v>85</v>
      </c>
    </row>
    <row r="1729" ht="15.75" customHeight="1" spans="1:25">
      <c r="A1729" s="234">
        <v>5576</v>
      </c>
      <c r="B1729" s="208" t="s">
        <v>2285</v>
      </c>
      <c r="C1729" s="207" t="s">
        <v>19</v>
      </c>
      <c r="D1729" s="209" t="s">
        <v>64</v>
      </c>
      <c r="F1729" s="235" t="s">
        <v>65</v>
      </c>
      <c r="G1729" s="236">
        <v>41146</v>
      </c>
      <c r="H1729" s="237">
        <v>41146</v>
      </c>
      <c r="I1729" s="214">
        <v>158709.591</v>
      </c>
      <c r="J1729" s="215">
        <v>0.250941287845137</v>
      </c>
      <c r="K1729" s="214">
        <v>39826.789158915</v>
      </c>
      <c r="L1729" s="244">
        <v>138008.34</v>
      </c>
      <c r="M1729" s="245">
        <v>0.212410568810552</v>
      </c>
      <c r="N1729" s="244">
        <v>29314.43</v>
      </c>
      <c r="O1729" s="218">
        <v>330</v>
      </c>
      <c r="P1729" s="246">
        <f t="shared" si="283"/>
        <v>417.207090909091</v>
      </c>
      <c r="Q1729" s="246">
        <f t="shared" si="284"/>
        <v>87.8316060606061</v>
      </c>
      <c r="R1729" s="210">
        <v>2685</v>
      </c>
      <c r="S1729" s="220">
        <f t="shared" si="285"/>
        <v>330</v>
      </c>
      <c r="T1729" s="113">
        <f t="shared" si="288"/>
        <v>434.820797260274</v>
      </c>
      <c r="U1729" s="113">
        <f t="shared" si="286"/>
        <v>109.114490846342</v>
      </c>
      <c r="V1729" s="113">
        <f t="shared" si="289"/>
        <v>418.207090909091</v>
      </c>
      <c r="W1729" s="113">
        <f t="shared" si="287"/>
        <v>88.8316060606061</v>
      </c>
      <c r="X1729" s="118">
        <v>2012</v>
      </c>
      <c r="Y1729" s="18" t="s">
        <v>66</v>
      </c>
    </row>
    <row r="1730" ht="15.75" customHeight="1" spans="1:25">
      <c r="A1730" s="234">
        <v>6156</v>
      </c>
      <c r="B1730" s="208" t="s">
        <v>2286</v>
      </c>
      <c r="C1730" s="207" t="s">
        <v>19</v>
      </c>
      <c r="D1730" s="209" t="s">
        <v>64</v>
      </c>
      <c r="F1730" s="235" t="s">
        <v>65</v>
      </c>
      <c r="G1730" s="236">
        <v>42350</v>
      </c>
      <c r="H1730" s="237">
        <v>42350</v>
      </c>
      <c r="I1730" s="214">
        <v>157509.3245</v>
      </c>
      <c r="J1730" s="215">
        <v>0.257645337580109</v>
      </c>
      <c r="K1730" s="214">
        <v>40581.5430828174</v>
      </c>
      <c r="L1730" s="244">
        <v>136964.63</v>
      </c>
      <c r="M1730" s="245">
        <v>0.224441521873202</v>
      </c>
      <c r="N1730" s="244">
        <v>30740.55</v>
      </c>
      <c r="O1730" s="218">
        <v>330</v>
      </c>
      <c r="P1730" s="246">
        <f t="shared" si="283"/>
        <v>414.044333333333</v>
      </c>
      <c r="Q1730" s="246">
        <f t="shared" si="284"/>
        <v>92.1531818181818</v>
      </c>
      <c r="R1730" s="210">
        <v>1481</v>
      </c>
      <c r="S1730" s="220">
        <f t="shared" si="285"/>
        <v>330</v>
      </c>
      <c r="T1730" s="113">
        <f t="shared" si="288"/>
        <v>431.532395890411</v>
      </c>
      <c r="U1730" s="113">
        <f t="shared" si="286"/>
        <v>111.182309815938</v>
      </c>
      <c r="V1730" s="113">
        <f t="shared" si="289"/>
        <v>415.044333333333</v>
      </c>
      <c r="W1730" s="113">
        <f t="shared" si="287"/>
        <v>93.1531818181818</v>
      </c>
      <c r="X1730" s="118">
        <v>2015</v>
      </c>
      <c r="Y1730" s="18" t="s">
        <v>66</v>
      </c>
    </row>
    <row r="1731" ht="15.75" customHeight="1" spans="1:25">
      <c r="A1731" s="234">
        <v>7199</v>
      </c>
      <c r="B1731" s="208" t="s">
        <v>2287</v>
      </c>
      <c r="C1731" s="207" t="s">
        <v>17</v>
      </c>
      <c r="D1731" s="209" t="s">
        <v>64</v>
      </c>
      <c r="F1731" s="235" t="s">
        <v>65</v>
      </c>
      <c r="G1731" s="236">
        <v>42945</v>
      </c>
      <c r="H1731" s="237">
        <v>42945</v>
      </c>
      <c r="I1731" s="214">
        <v>156912.12</v>
      </c>
      <c r="J1731" s="215">
        <v>0.266875560938495</v>
      </c>
      <c r="K1731" s="214">
        <v>41876.0100430484</v>
      </c>
      <c r="L1731" s="244">
        <v>78456.06</v>
      </c>
      <c r="M1731" s="245">
        <v>0.334342943043533</v>
      </c>
      <c r="N1731" s="244">
        <v>26231.23</v>
      </c>
      <c r="O1731" s="218">
        <v>330</v>
      </c>
      <c r="P1731" s="246">
        <f t="shared" ref="P1731:P1794" si="290">IFERROR(L1731/O1731-1,0)</f>
        <v>236.745636363636</v>
      </c>
      <c r="Q1731" s="246">
        <f t="shared" ref="Q1731:Q1794" si="291">IFERROR(N1731/O1731-1,0)</f>
        <v>78.4885757575758</v>
      </c>
      <c r="R1731" s="210">
        <v>886</v>
      </c>
      <c r="S1731" s="220">
        <f t="shared" ref="S1731:S1794" si="292">MIN(R1731-35,365-35)</f>
        <v>330</v>
      </c>
      <c r="T1731" s="113">
        <f t="shared" si="288"/>
        <v>429.896219178082</v>
      </c>
      <c r="U1731" s="113">
        <f t="shared" ref="U1731:U1794" si="293">IFERROR(K1731/365,0)</f>
        <v>114.728794638489</v>
      </c>
      <c r="V1731" s="113">
        <f t="shared" si="289"/>
        <v>237.745636363636</v>
      </c>
      <c r="W1731" s="113">
        <f t="shared" ref="W1731:W1794" si="294">N1731/S1731</f>
        <v>79.4885757575758</v>
      </c>
      <c r="X1731" s="118">
        <v>2017</v>
      </c>
      <c r="Y1731" s="18" t="s">
        <v>83</v>
      </c>
    </row>
    <row r="1732" ht="15.75" customHeight="1" spans="1:25">
      <c r="A1732" s="234">
        <v>5625</v>
      </c>
      <c r="B1732" s="208" t="s">
        <v>2288</v>
      </c>
      <c r="C1732" s="207" t="s">
        <v>23</v>
      </c>
      <c r="D1732" s="209" t="s">
        <v>64</v>
      </c>
      <c r="F1732" s="235" t="s">
        <v>178</v>
      </c>
      <c r="G1732" s="236">
        <v>41265</v>
      </c>
      <c r="H1732" s="237">
        <v>41265</v>
      </c>
      <c r="I1732" s="214">
        <v>156809.172</v>
      </c>
      <c r="J1732" s="215">
        <v>0.26247778512495</v>
      </c>
      <c r="K1732" s="214">
        <v>41158.9241538373</v>
      </c>
      <c r="L1732" s="244">
        <v>130674.31</v>
      </c>
      <c r="M1732" s="245">
        <v>0.273298707297555</v>
      </c>
      <c r="N1732" s="244">
        <v>35713.12</v>
      </c>
      <c r="O1732" s="218">
        <v>330</v>
      </c>
      <c r="P1732" s="246">
        <f t="shared" si="290"/>
        <v>394.982757575758</v>
      </c>
      <c r="Q1732" s="246">
        <f t="shared" si="291"/>
        <v>107.221575757576</v>
      </c>
      <c r="R1732" s="210">
        <v>2566</v>
      </c>
      <c r="S1732" s="220">
        <f t="shared" si="292"/>
        <v>330</v>
      </c>
      <c r="T1732" s="113">
        <f t="shared" ref="T1732:T1795" si="295">IFERROR(I1732/365,0)</f>
        <v>429.614169863014</v>
      </c>
      <c r="U1732" s="113">
        <f t="shared" si="293"/>
        <v>112.764175763938</v>
      </c>
      <c r="V1732" s="113">
        <f t="shared" ref="V1732:V1795" si="296">L1732/S1732</f>
        <v>395.982757575758</v>
      </c>
      <c r="W1732" s="113">
        <f t="shared" si="294"/>
        <v>108.221575757576</v>
      </c>
      <c r="X1732" s="118">
        <v>2012</v>
      </c>
      <c r="Y1732" s="18" t="s">
        <v>66</v>
      </c>
    </row>
    <row r="1733" ht="15.75" customHeight="1" spans="1:25">
      <c r="A1733" s="234">
        <v>5880</v>
      </c>
      <c r="B1733" s="208" t="s">
        <v>2289</v>
      </c>
      <c r="C1733" s="207" t="s">
        <v>23</v>
      </c>
      <c r="D1733" s="209" t="s">
        <v>64</v>
      </c>
      <c r="F1733" s="235" t="s">
        <v>178</v>
      </c>
      <c r="G1733" s="236">
        <v>42004</v>
      </c>
      <c r="H1733" s="237">
        <v>42004</v>
      </c>
      <c r="I1733" s="214">
        <v>156045.264</v>
      </c>
      <c r="J1733" s="215">
        <v>0.257061125337269</v>
      </c>
      <c r="K1733" s="214">
        <v>40113.1711673912</v>
      </c>
      <c r="L1733" s="244">
        <v>130037.72</v>
      </c>
      <c r="M1733" s="245">
        <v>0.226904239785195</v>
      </c>
      <c r="N1733" s="244">
        <v>29506.11</v>
      </c>
      <c r="O1733" s="218">
        <v>330</v>
      </c>
      <c r="P1733" s="246">
        <f t="shared" si="290"/>
        <v>393.053696969697</v>
      </c>
      <c r="Q1733" s="246">
        <f t="shared" si="291"/>
        <v>88.4124545454546</v>
      </c>
      <c r="R1733" s="210">
        <v>1827</v>
      </c>
      <c r="S1733" s="220">
        <f t="shared" si="292"/>
        <v>330</v>
      </c>
      <c r="T1733" s="113">
        <f t="shared" si="295"/>
        <v>427.521271232877</v>
      </c>
      <c r="U1733" s="113">
        <f t="shared" si="293"/>
        <v>109.899099088743</v>
      </c>
      <c r="V1733" s="113">
        <f t="shared" si="296"/>
        <v>394.053696969697</v>
      </c>
      <c r="W1733" s="113">
        <f t="shared" si="294"/>
        <v>89.4124545454546</v>
      </c>
      <c r="X1733" s="118">
        <v>2014</v>
      </c>
      <c r="Y1733" s="18" t="s">
        <v>66</v>
      </c>
    </row>
    <row r="1734" ht="15.75" customHeight="1" spans="1:25">
      <c r="A1734" s="234">
        <v>6764</v>
      </c>
      <c r="B1734" s="208" t="s">
        <v>2290</v>
      </c>
      <c r="C1734" s="207" t="s">
        <v>23</v>
      </c>
      <c r="D1734" s="209" t="s">
        <v>380</v>
      </c>
      <c r="E1734" s="210" t="s">
        <v>2216</v>
      </c>
      <c r="F1734" s="235" t="s">
        <v>196</v>
      </c>
      <c r="G1734" s="284">
        <v>41153</v>
      </c>
      <c r="H1734" s="237">
        <v>42832</v>
      </c>
      <c r="I1734" s="214">
        <v>154694.642</v>
      </c>
      <c r="J1734" s="215">
        <v>0.274742308265835</v>
      </c>
      <c r="K1734" s="214">
        <v>42501.163019437</v>
      </c>
      <c r="L1734" s="244">
        <v>106685.96</v>
      </c>
      <c r="M1734" s="245">
        <v>0.265784363753206</v>
      </c>
      <c r="N1734" s="244">
        <v>28355.46</v>
      </c>
      <c r="O1734" s="218">
        <v>330</v>
      </c>
      <c r="P1734" s="246">
        <f t="shared" si="290"/>
        <v>322.290787878788</v>
      </c>
      <c r="Q1734" s="246">
        <f t="shared" si="291"/>
        <v>84.9256363636364</v>
      </c>
      <c r="R1734" s="210">
        <v>999</v>
      </c>
      <c r="S1734" s="220">
        <f t="shared" si="292"/>
        <v>330</v>
      </c>
      <c r="T1734" s="113">
        <f t="shared" si="295"/>
        <v>423.820936986301</v>
      </c>
      <c r="U1734" s="113">
        <f t="shared" si="293"/>
        <v>116.441542519005</v>
      </c>
      <c r="V1734" s="113">
        <f t="shared" si="296"/>
        <v>323.290787878788</v>
      </c>
      <c r="W1734" s="113">
        <f t="shared" si="294"/>
        <v>85.9256363636364</v>
      </c>
      <c r="X1734" s="118">
        <v>2012</v>
      </c>
      <c r="Y1734" s="18" t="s">
        <v>66</v>
      </c>
    </row>
    <row r="1735" ht="15.75" customHeight="1" spans="1:25">
      <c r="A1735" s="234">
        <v>7287</v>
      </c>
      <c r="B1735" s="208" t="s">
        <v>2291</v>
      </c>
      <c r="C1735" s="207" t="s">
        <v>23</v>
      </c>
      <c r="D1735" s="209" t="s">
        <v>64</v>
      </c>
      <c r="F1735" s="235" t="s">
        <v>181</v>
      </c>
      <c r="G1735" s="236">
        <v>43008</v>
      </c>
      <c r="H1735" s="237">
        <v>43008</v>
      </c>
      <c r="I1735" s="214">
        <v>154086.425</v>
      </c>
      <c r="J1735" s="215">
        <v>0.267272449705854</v>
      </c>
      <c r="K1735" s="214">
        <v>41183.0562761673</v>
      </c>
      <c r="L1735" s="244">
        <v>106266.5</v>
      </c>
      <c r="M1735" s="245">
        <v>0.25912662974691</v>
      </c>
      <c r="N1735" s="244">
        <v>27536.48</v>
      </c>
      <c r="O1735" s="218">
        <v>330</v>
      </c>
      <c r="P1735" s="246">
        <f t="shared" si="290"/>
        <v>321.019696969697</v>
      </c>
      <c r="Q1735" s="246">
        <f t="shared" si="291"/>
        <v>82.4438787878788</v>
      </c>
      <c r="R1735" s="210">
        <v>823</v>
      </c>
      <c r="S1735" s="220">
        <f t="shared" si="292"/>
        <v>330</v>
      </c>
      <c r="T1735" s="113">
        <f t="shared" si="295"/>
        <v>422.154589041096</v>
      </c>
      <c r="U1735" s="113">
        <f t="shared" si="293"/>
        <v>112.830291167582</v>
      </c>
      <c r="V1735" s="113">
        <f t="shared" si="296"/>
        <v>322.019696969697</v>
      </c>
      <c r="W1735" s="113">
        <f t="shared" si="294"/>
        <v>83.4438787878788</v>
      </c>
      <c r="X1735" s="118">
        <v>2017</v>
      </c>
      <c r="Y1735" s="18" t="s">
        <v>83</v>
      </c>
    </row>
    <row r="1736" ht="15.75" customHeight="1" spans="1:25">
      <c r="A1736" s="234">
        <v>5284</v>
      </c>
      <c r="B1736" s="208" t="s">
        <v>2292</v>
      </c>
      <c r="C1736" s="207" t="s">
        <v>23</v>
      </c>
      <c r="D1736" s="209" t="s">
        <v>64</v>
      </c>
      <c r="F1736" s="235" t="s">
        <v>178</v>
      </c>
      <c r="G1736" s="236">
        <v>40117</v>
      </c>
      <c r="H1736" s="237">
        <v>40117</v>
      </c>
      <c r="I1736" s="214">
        <v>154044.3025</v>
      </c>
      <c r="J1736" s="215">
        <v>0.264143401449185</v>
      </c>
      <c r="K1736" s="214">
        <v>40689.7860362172</v>
      </c>
      <c r="L1736" s="244">
        <v>106237.45</v>
      </c>
      <c r="M1736" s="245">
        <v>0.273396622377514</v>
      </c>
      <c r="N1736" s="244">
        <v>29044.96</v>
      </c>
      <c r="O1736" s="218">
        <v>330</v>
      </c>
      <c r="P1736" s="246">
        <f t="shared" si="290"/>
        <v>320.931666666667</v>
      </c>
      <c r="Q1736" s="246">
        <f t="shared" si="291"/>
        <v>87.0150303030303</v>
      </c>
      <c r="R1736" s="210">
        <v>3714</v>
      </c>
      <c r="S1736" s="220">
        <f t="shared" si="292"/>
        <v>330</v>
      </c>
      <c r="T1736" s="113">
        <f t="shared" si="295"/>
        <v>422.039184931507</v>
      </c>
      <c r="U1736" s="113">
        <f t="shared" si="293"/>
        <v>111.47886585265</v>
      </c>
      <c r="V1736" s="113">
        <f t="shared" si="296"/>
        <v>321.931666666667</v>
      </c>
      <c r="W1736" s="113">
        <f t="shared" si="294"/>
        <v>88.0150303030303</v>
      </c>
      <c r="X1736" s="118">
        <v>2009</v>
      </c>
      <c r="Y1736" s="18" t="s">
        <v>66</v>
      </c>
    </row>
    <row r="1737" ht="15.75" customHeight="1" spans="1:25">
      <c r="A1737" s="234">
        <v>5531</v>
      </c>
      <c r="B1737" s="208" t="s">
        <v>2293</v>
      </c>
      <c r="C1737" s="207" t="s">
        <v>23</v>
      </c>
      <c r="D1737" s="209" t="s">
        <v>64</v>
      </c>
      <c r="F1737" s="235" t="s">
        <v>65</v>
      </c>
      <c r="G1737" s="236">
        <v>41055</v>
      </c>
      <c r="H1737" s="237">
        <v>41055</v>
      </c>
      <c r="I1737" s="214">
        <v>153670.4345</v>
      </c>
      <c r="J1737" s="215">
        <v>0.265020071811695</v>
      </c>
      <c r="K1737" s="214">
        <v>40725.7495865244</v>
      </c>
      <c r="L1737" s="244">
        <v>105979.61</v>
      </c>
      <c r="M1737" s="245">
        <v>0.252756355680116</v>
      </c>
      <c r="N1737" s="244">
        <v>26787.02</v>
      </c>
      <c r="O1737" s="218">
        <v>330</v>
      </c>
      <c r="P1737" s="246">
        <f t="shared" si="290"/>
        <v>320.150333333333</v>
      </c>
      <c r="Q1737" s="246">
        <f t="shared" si="291"/>
        <v>80.1727878787879</v>
      </c>
      <c r="R1737" s="210">
        <v>2776</v>
      </c>
      <c r="S1737" s="220">
        <f t="shared" si="292"/>
        <v>330</v>
      </c>
      <c r="T1737" s="113">
        <f t="shared" si="295"/>
        <v>421.014889041096</v>
      </c>
      <c r="U1737" s="113">
        <f t="shared" si="293"/>
        <v>111.577396127464</v>
      </c>
      <c r="V1737" s="113">
        <f t="shared" si="296"/>
        <v>321.150333333333</v>
      </c>
      <c r="W1737" s="113">
        <f t="shared" si="294"/>
        <v>81.1727878787879</v>
      </c>
      <c r="X1737" s="118">
        <v>2012</v>
      </c>
      <c r="Y1737" s="18" t="s">
        <v>66</v>
      </c>
    </row>
    <row r="1738" ht="15.75" customHeight="1" spans="1:25">
      <c r="A1738" s="234">
        <v>5797</v>
      </c>
      <c r="B1738" s="208" t="s">
        <v>2294</v>
      </c>
      <c r="C1738" s="207" t="s">
        <v>21</v>
      </c>
      <c r="D1738" s="209" t="s">
        <v>64</v>
      </c>
      <c r="F1738" s="235" t="s">
        <v>123</v>
      </c>
      <c r="G1738" s="236">
        <v>41853</v>
      </c>
      <c r="H1738" s="237">
        <v>41853</v>
      </c>
      <c r="I1738" s="214">
        <v>152291.13363121</v>
      </c>
      <c r="J1738" s="215">
        <v>0.262239372860507</v>
      </c>
      <c r="K1738" s="214">
        <v>39936.7313756641</v>
      </c>
      <c r="L1738" s="244">
        <v>129074.1</v>
      </c>
      <c r="M1738" s="245">
        <v>0.327337397665372</v>
      </c>
      <c r="N1738" s="244">
        <v>42250.78</v>
      </c>
      <c r="O1738" s="218">
        <v>330</v>
      </c>
      <c r="P1738" s="246">
        <f t="shared" si="290"/>
        <v>390.133636363636</v>
      </c>
      <c r="Q1738" s="246">
        <f t="shared" si="291"/>
        <v>127.032666666667</v>
      </c>
      <c r="R1738" s="210">
        <v>1978</v>
      </c>
      <c r="S1738" s="220">
        <f t="shared" si="292"/>
        <v>330</v>
      </c>
      <c r="T1738" s="113">
        <f t="shared" si="295"/>
        <v>417.23598255126</v>
      </c>
      <c r="U1738" s="113">
        <f t="shared" si="293"/>
        <v>109.41570239908</v>
      </c>
      <c r="V1738" s="113">
        <f t="shared" si="296"/>
        <v>391.133636363636</v>
      </c>
      <c r="W1738" s="113">
        <f t="shared" si="294"/>
        <v>128.032666666667</v>
      </c>
      <c r="X1738" s="118">
        <v>2014</v>
      </c>
      <c r="Y1738" s="18" t="s">
        <v>66</v>
      </c>
    </row>
    <row r="1739" ht="15.75" customHeight="1" spans="1:25">
      <c r="A1739" s="234">
        <v>7183</v>
      </c>
      <c r="B1739" s="208" t="s">
        <v>2295</v>
      </c>
      <c r="C1739" s="207" t="s">
        <v>23</v>
      </c>
      <c r="D1739" s="209" t="s">
        <v>64</v>
      </c>
      <c r="F1739" s="235" t="s">
        <v>181</v>
      </c>
      <c r="G1739" s="236">
        <v>42916</v>
      </c>
      <c r="H1739" s="237">
        <v>42916</v>
      </c>
      <c r="I1739" s="214">
        <v>152143.048</v>
      </c>
      <c r="J1739" s="215">
        <v>0.262102390982382</v>
      </c>
      <c r="K1739" s="214">
        <v>39877.0566521473</v>
      </c>
      <c r="L1739" s="244">
        <v>104926.24</v>
      </c>
      <c r="M1739" s="245">
        <v>0.236747642915633</v>
      </c>
      <c r="N1739" s="244">
        <v>24841.04</v>
      </c>
      <c r="O1739" s="218">
        <v>330</v>
      </c>
      <c r="P1739" s="246">
        <f t="shared" si="290"/>
        <v>316.958303030303</v>
      </c>
      <c r="Q1739" s="246">
        <f t="shared" si="291"/>
        <v>74.2758787878788</v>
      </c>
      <c r="R1739" s="210">
        <v>915</v>
      </c>
      <c r="S1739" s="220">
        <f t="shared" si="292"/>
        <v>330</v>
      </c>
      <c r="T1739" s="113">
        <f t="shared" si="295"/>
        <v>416.830268493151</v>
      </c>
      <c r="U1739" s="113">
        <f t="shared" si="293"/>
        <v>109.252210005883</v>
      </c>
      <c r="V1739" s="113">
        <f t="shared" si="296"/>
        <v>317.958303030303</v>
      </c>
      <c r="W1739" s="113">
        <f t="shared" si="294"/>
        <v>75.2758787878788</v>
      </c>
      <c r="X1739" s="118">
        <v>2017</v>
      </c>
      <c r="Y1739" s="18" t="s">
        <v>83</v>
      </c>
    </row>
    <row r="1740" ht="15.75" customHeight="1" spans="1:25">
      <c r="A1740" s="234">
        <v>8500</v>
      </c>
      <c r="B1740" s="208" t="s">
        <v>2296</v>
      </c>
      <c r="C1740" s="207" t="s">
        <v>21</v>
      </c>
      <c r="D1740" s="209" t="s">
        <v>64</v>
      </c>
      <c r="F1740" s="235" t="s">
        <v>65</v>
      </c>
      <c r="G1740" s="236">
        <v>43400</v>
      </c>
      <c r="H1740" s="237">
        <v>43400</v>
      </c>
      <c r="I1740" s="214">
        <v>151207.347251023</v>
      </c>
      <c r="J1740" s="215">
        <v>0.244483375131679</v>
      </c>
      <c r="K1740" s="214">
        <v>36967.6826006379</v>
      </c>
      <c r="L1740" s="244">
        <v>92358.98</v>
      </c>
      <c r="M1740" s="245">
        <v>0.2690015632481</v>
      </c>
      <c r="N1740" s="244">
        <v>24844.71</v>
      </c>
      <c r="O1740" s="218">
        <v>330</v>
      </c>
      <c r="P1740" s="246">
        <f t="shared" si="290"/>
        <v>278.875696969697</v>
      </c>
      <c r="Q1740" s="246">
        <f t="shared" si="291"/>
        <v>74.287</v>
      </c>
      <c r="R1740" s="210">
        <v>431</v>
      </c>
      <c r="S1740" s="220">
        <f t="shared" si="292"/>
        <v>330</v>
      </c>
      <c r="T1740" s="113">
        <f t="shared" si="295"/>
        <v>414.266704797323</v>
      </c>
      <c r="U1740" s="113">
        <f t="shared" si="293"/>
        <v>101.281322193528</v>
      </c>
      <c r="V1740" s="113">
        <f t="shared" si="296"/>
        <v>279.875696969697</v>
      </c>
      <c r="W1740" s="113">
        <f t="shared" si="294"/>
        <v>75.287</v>
      </c>
      <c r="X1740" s="118">
        <v>2018</v>
      </c>
      <c r="Y1740" s="18" t="s">
        <v>84</v>
      </c>
    </row>
    <row r="1741" ht="15.75" customHeight="1" spans="1:25">
      <c r="A1741" s="234">
        <v>6023</v>
      </c>
      <c r="B1741" s="208" t="s">
        <v>2297</v>
      </c>
      <c r="C1741" s="207" t="s">
        <v>19</v>
      </c>
      <c r="D1741" s="209" t="s">
        <v>64</v>
      </c>
      <c r="F1741" s="235" t="s">
        <v>65</v>
      </c>
      <c r="G1741" s="236">
        <v>42231</v>
      </c>
      <c r="H1741" s="237">
        <v>42231</v>
      </c>
      <c r="I1741" s="214">
        <v>150283.53</v>
      </c>
      <c r="J1741" s="215">
        <v>0.263797047480267</v>
      </c>
      <c r="K1741" s="214">
        <v>39644.3514989121</v>
      </c>
      <c r="L1741" s="244">
        <v>83490.85</v>
      </c>
      <c r="M1741" s="245">
        <v>0.341255957988211</v>
      </c>
      <c r="N1741" s="244">
        <v>28491.75</v>
      </c>
      <c r="O1741" s="218">
        <v>330</v>
      </c>
      <c r="P1741" s="246">
        <f t="shared" si="290"/>
        <v>252.002575757576</v>
      </c>
      <c r="Q1741" s="246">
        <f t="shared" si="291"/>
        <v>85.3386363636364</v>
      </c>
      <c r="R1741" s="210">
        <v>1600</v>
      </c>
      <c r="S1741" s="220">
        <f t="shared" si="292"/>
        <v>330</v>
      </c>
      <c r="T1741" s="113">
        <f t="shared" si="295"/>
        <v>411.735698630137</v>
      </c>
      <c r="U1741" s="113">
        <f t="shared" si="293"/>
        <v>108.614661640855</v>
      </c>
      <c r="V1741" s="113">
        <f t="shared" si="296"/>
        <v>253.002575757576</v>
      </c>
      <c r="W1741" s="113">
        <f t="shared" si="294"/>
        <v>86.3386363636364</v>
      </c>
      <c r="X1741" s="118">
        <v>2015</v>
      </c>
      <c r="Y1741" s="18" t="s">
        <v>66</v>
      </c>
    </row>
    <row r="1742" ht="15.75" customHeight="1" spans="1:25">
      <c r="A1742" s="234">
        <v>7800</v>
      </c>
      <c r="B1742" s="208" t="s">
        <v>2298</v>
      </c>
      <c r="C1742" s="207" t="s">
        <v>19</v>
      </c>
      <c r="D1742" s="209" t="s">
        <v>64</v>
      </c>
      <c r="F1742" s="235" t="s">
        <v>65</v>
      </c>
      <c r="G1742" s="236">
        <v>43190</v>
      </c>
      <c r="H1742" s="237">
        <v>43190</v>
      </c>
      <c r="I1742" s="214">
        <v>150210.54</v>
      </c>
      <c r="J1742" s="215">
        <v>0.248443474888607</v>
      </c>
      <c r="K1742" s="214">
        <v>37318.8285224941</v>
      </c>
      <c r="L1742" s="244">
        <v>83450.3</v>
      </c>
      <c r="M1742" s="245">
        <v>0.221260199184425</v>
      </c>
      <c r="N1742" s="244">
        <v>18464.23</v>
      </c>
      <c r="O1742" s="218">
        <v>330</v>
      </c>
      <c r="P1742" s="246">
        <f t="shared" si="290"/>
        <v>251.879696969697</v>
      </c>
      <c r="Q1742" s="246">
        <f t="shared" si="291"/>
        <v>54.9522121212121</v>
      </c>
      <c r="R1742" s="210">
        <v>641</v>
      </c>
      <c r="S1742" s="220">
        <f t="shared" si="292"/>
        <v>330</v>
      </c>
      <c r="T1742" s="113">
        <f t="shared" si="295"/>
        <v>411.535726027397</v>
      </c>
      <c r="U1742" s="113">
        <f t="shared" si="293"/>
        <v>102.243365815052</v>
      </c>
      <c r="V1742" s="113">
        <f t="shared" si="296"/>
        <v>252.879696969697</v>
      </c>
      <c r="W1742" s="113">
        <f t="shared" si="294"/>
        <v>55.9522121212121</v>
      </c>
      <c r="X1742" s="118">
        <v>2018</v>
      </c>
      <c r="Y1742" s="18" t="s">
        <v>84</v>
      </c>
    </row>
    <row r="1743" ht="15.75" customHeight="1" spans="1:25">
      <c r="A1743" s="234">
        <v>8061</v>
      </c>
      <c r="B1743" s="208" t="s">
        <v>2299</v>
      </c>
      <c r="C1743" s="207" t="s">
        <v>21</v>
      </c>
      <c r="D1743" s="209" t="s">
        <v>64</v>
      </c>
      <c r="F1743" s="235" t="s">
        <v>65</v>
      </c>
      <c r="G1743" s="236">
        <v>43309</v>
      </c>
      <c r="H1743" s="237">
        <v>43309</v>
      </c>
      <c r="I1743" s="214">
        <v>149508.954359841</v>
      </c>
      <c r="J1743" s="215">
        <v>0.254144418503902</v>
      </c>
      <c r="K1743" s="214">
        <v>37996.8662669083</v>
      </c>
      <c r="L1743" s="244">
        <v>97748.91</v>
      </c>
      <c r="M1743" s="245">
        <v>0.293832227899012</v>
      </c>
      <c r="N1743" s="244">
        <v>28721.78</v>
      </c>
      <c r="O1743" s="218">
        <v>330</v>
      </c>
      <c r="P1743" s="246">
        <f t="shared" si="290"/>
        <v>295.208818181818</v>
      </c>
      <c r="Q1743" s="246">
        <f t="shared" si="291"/>
        <v>86.035696969697</v>
      </c>
      <c r="R1743" s="210">
        <v>522</v>
      </c>
      <c r="S1743" s="220">
        <f t="shared" si="292"/>
        <v>330</v>
      </c>
      <c r="T1743" s="113">
        <f t="shared" si="295"/>
        <v>409.613573588606</v>
      </c>
      <c r="U1743" s="113">
        <f t="shared" si="293"/>
        <v>104.101003470982</v>
      </c>
      <c r="V1743" s="113">
        <f t="shared" si="296"/>
        <v>296.208818181818</v>
      </c>
      <c r="W1743" s="113">
        <f t="shared" si="294"/>
        <v>87.035696969697</v>
      </c>
      <c r="X1743" s="118">
        <v>2018</v>
      </c>
      <c r="Y1743" s="18" t="s">
        <v>84</v>
      </c>
    </row>
    <row r="1744" ht="15.75" customHeight="1" spans="1:25">
      <c r="A1744" s="234">
        <v>6515</v>
      </c>
      <c r="B1744" s="208" t="s">
        <v>2300</v>
      </c>
      <c r="C1744" s="207" t="s">
        <v>19</v>
      </c>
      <c r="D1744" s="209" t="s">
        <v>64</v>
      </c>
      <c r="F1744" s="235" t="s">
        <v>65</v>
      </c>
      <c r="G1744" s="236">
        <v>42641</v>
      </c>
      <c r="H1744" s="237">
        <v>42641</v>
      </c>
      <c r="I1744" s="214">
        <v>149247.4945</v>
      </c>
      <c r="J1744" s="215">
        <v>0.235915635548697</v>
      </c>
      <c r="K1744" s="214">
        <v>35209.8175190182</v>
      </c>
      <c r="L1744" s="244">
        <v>129780.43</v>
      </c>
      <c r="M1744" s="245">
        <v>0.238682981709954</v>
      </c>
      <c r="N1744" s="244">
        <v>30976.38</v>
      </c>
      <c r="O1744" s="218">
        <v>330</v>
      </c>
      <c r="P1744" s="246">
        <f t="shared" si="290"/>
        <v>392.27403030303</v>
      </c>
      <c r="Q1744" s="246">
        <f t="shared" si="291"/>
        <v>92.8678181818182</v>
      </c>
      <c r="R1744" s="210">
        <v>1190</v>
      </c>
      <c r="S1744" s="220">
        <f t="shared" si="292"/>
        <v>330</v>
      </c>
      <c r="T1744" s="113">
        <f t="shared" si="295"/>
        <v>408.897245205479</v>
      </c>
      <c r="U1744" s="113">
        <f t="shared" si="293"/>
        <v>96.4652534767622</v>
      </c>
      <c r="V1744" s="113">
        <f t="shared" si="296"/>
        <v>393.27403030303</v>
      </c>
      <c r="W1744" s="113">
        <f t="shared" si="294"/>
        <v>93.8678181818182</v>
      </c>
      <c r="X1744" s="118">
        <v>2016</v>
      </c>
      <c r="Y1744" s="18" t="s">
        <v>82</v>
      </c>
    </row>
    <row r="1745" ht="15.75" customHeight="1" spans="1:25">
      <c r="A1745" s="234">
        <v>5734</v>
      </c>
      <c r="B1745" s="208" t="s">
        <v>2301</v>
      </c>
      <c r="C1745" s="207" t="s">
        <v>23</v>
      </c>
      <c r="D1745" s="209" t="s">
        <v>64</v>
      </c>
      <c r="F1745" s="235" t="s">
        <v>65</v>
      </c>
      <c r="G1745" s="236">
        <v>41755</v>
      </c>
      <c r="H1745" s="237">
        <v>41755</v>
      </c>
      <c r="I1745" s="214">
        <v>148599.0015</v>
      </c>
      <c r="J1745" s="215">
        <v>0.24508323203369</v>
      </c>
      <c r="K1745" s="214">
        <v>36419.1235645992</v>
      </c>
      <c r="L1745" s="244">
        <v>102482.07</v>
      </c>
      <c r="M1745" s="245">
        <v>0.274652044011211</v>
      </c>
      <c r="N1745" s="244">
        <v>28146.91</v>
      </c>
      <c r="O1745" s="218">
        <v>330</v>
      </c>
      <c r="P1745" s="246">
        <f t="shared" si="290"/>
        <v>309.551727272727</v>
      </c>
      <c r="Q1745" s="246">
        <f t="shared" si="291"/>
        <v>84.2936666666667</v>
      </c>
      <c r="R1745" s="210">
        <v>2076</v>
      </c>
      <c r="S1745" s="220">
        <f t="shared" si="292"/>
        <v>330</v>
      </c>
      <c r="T1745" s="113">
        <f t="shared" si="295"/>
        <v>407.120552054795</v>
      </c>
      <c r="U1745" s="113">
        <f t="shared" si="293"/>
        <v>99.7784207249293</v>
      </c>
      <c r="V1745" s="113">
        <f t="shared" si="296"/>
        <v>310.551727272727</v>
      </c>
      <c r="W1745" s="113">
        <f t="shared" si="294"/>
        <v>85.2936666666667</v>
      </c>
      <c r="X1745" s="118">
        <v>2014</v>
      </c>
      <c r="Y1745" s="18" t="s">
        <v>66</v>
      </c>
    </row>
    <row r="1746" ht="15.75" customHeight="1" spans="1:25">
      <c r="A1746" s="234">
        <v>5509</v>
      </c>
      <c r="B1746" s="208" t="s">
        <v>2302</v>
      </c>
      <c r="C1746" s="207" t="s">
        <v>21</v>
      </c>
      <c r="D1746" s="209" t="s">
        <v>64</v>
      </c>
      <c r="F1746" s="235" t="s">
        <v>65</v>
      </c>
      <c r="G1746" s="236">
        <v>41041</v>
      </c>
      <c r="H1746" s="237">
        <v>41041</v>
      </c>
      <c r="I1746" s="214">
        <v>148585.881917405</v>
      </c>
      <c r="J1746" s="215">
        <v>0.243313205472678</v>
      </c>
      <c r="K1746" s="214">
        <v>36152.9072173087</v>
      </c>
      <c r="L1746" s="244">
        <v>125933.72</v>
      </c>
      <c r="M1746" s="245">
        <v>0.309105059391559</v>
      </c>
      <c r="N1746" s="244">
        <v>38926.75</v>
      </c>
      <c r="O1746" s="218">
        <v>330</v>
      </c>
      <c r="P1746" s="246">
        <f t="shared" si="290"/>
        <v>380.617333333333</v>
      </c>
      <c r="Q1746" s="246">
        <f t="shared" si="291"/>
        <v>116.959848484848</v>
      </c>
      <c r="R1746" s="210">
        <v>2790</v>
      </c>
      <c r="S1746" s="220">
        <f t="shared" si="292"/>
        <v>330</v>
      </c>
      <c r="T1746" s="113">
        <f t="shared" si="295"/>
        <v>407.08460799289</v>
      </c>
      <c r="U1746" s="113">
        <f t="shared" si="293"/>
        <v>99.0490608693389</v>
      </c>
      <c r="V1746" s="113">
        <f t="shared" si="296"/>
        <v>381.617333333333</v>
      </c>
      <c r="W1746" s="113">
        <f t="shared" si="294"/>
        <v>117.959848484848</v>
      </c>
      <c r="X1746" s="118">
        <v>2012</v>
      </c>
      <c r="Y1746" s="18" t="s">
        <v>66</v>
      </c>
    </row>
    <row r="1747" ht="15.75" customHeight="1" spans="1:25">
      <c r="A1747" s="234">
        <v>8450</v>
      </c>
      <c r="B1747" s="208" t="s">
        <v>2303</v>
      </c>
      <c r="C1747" s="207" t="s">
        <v>21</v>
      </c>
      <c r="D1747" s="209" t="s">
        <v>488</v>
      </c>
      <c r="E1747" s="210" t="s">
        <v>815</v>
      </c>
      <c r="F1747" s="235" t="s">
        <v>139</v>
      </c>
      <c r="G1747" s="284">
        <v>36385</v>
      </c>
      <c r="H1747" s="237">
        <v>43354</v>
      </c>
      <c r="I1747" s="214">
        <v>147433.838704132</v>
      </c>
      <c r="J1747" s="215">
        <v>0.244826187773623</v>
      </c>
      <c r="K1747" s="214">
        <v>36095.6646787638</v>
      </c>
      <c r="L1747" s="244">
        <v>96392.2</v>
      </c>
      <c r="M1747" s="245">
        <v>0.273683555308417</v>
      </c>
      <c r="N1747" s="244">
        <v>26380.96</v>
      </c>
      <c r="O1747" s="218">
        <v>330</v>
      </c>
      <c r="P1747" s="246">
        <f t="shared" si="290"/>
        <v>291.097575757576</v>
      </c>
      <c r="Q1747" s="246">
        <f t="shared" si="291"/>
        <v>78.942303030303</v>
      </c>
      <c r="R1747" s="210">
        <v>477</v>
      </c>
      <c r="S1747" s="220">
        <f t="shared" si="292"/>
        <v>330</v>
      </c>
      <c r="T1747" s="113">
        <f t="shared" si="295"/>
        <v>403.9283252168</v>
      </c>
      <c r="U1747" s="113">
        <f t="shared" si="293"/>
        <v>98.8922319966132</v>
      </c>
      <c r="V1747" s="113">
        <f t="shared" si="296"/>
        <v>292.097575757576</v>
      </c>
      <c r="W1747" s="113">
        <f t="shared" si="294"/>
        <v>79.942303030303</v>
      </c>
      <c r="X1747" s="118">
        <v>1999</v>
      </c>
      <c r="Y1747" s="18" t="s">
        <v>66</v>
      </c>
    </row>
    <row r="1748" ht="15.75" customHeight="1" spans="1:25">
      <c r="A1748" s="234">
        <v>6136</v>
      </c>
      <c r="B1748" s="208" t="s">
        <v>2304</v>
      </c>
      <c r="C1748" s="207" t="s">
        <v>17</v>
      </c>
      <c r="D1748" s="209" t="s">
        <v>64</v>
      </c>
      <c r="F1748" s="235" t="s">
        <v>65</v>
      </c>
      <c r="G1748" s="236">
        <v>42336</v>
      </c>
      <c r="H1748" s="237">
        <v>42336</v>
      </c>
      <c r="I1748" s="214">
        <v>147036.78</v>
      </c>
      <c r="J1748" s="215">
        <v>0.263522730986238</v>
      </c>
      <c r="K1748" s="214">
        <v>38747.5338210227</v>
      </c>
      <c r="L1748" s="244">
        <v>73518.39</v>
      </c>
      <c r="M1748" s="245">
        <v>0.328527324931898</v>
      </c>
      <c r="N1748" s="244">
        <v>24152.8</v>
      </c>
      <c r="O1748" s="218">
        <v>330</v>
      </c>
      <c r="P1748" s="246">
        <f t="shared" si="290"/>
        <v>221.783</v>
      </c>
      <c r="Q1748" s="246">
        <f t="shared" si="291"/>
        <v>72.190303030303</v>
      </c>
      <c r="R1748" s="210">
        <v>1495</v>
      </c>
      <c r="S1748" s="220">
        <f t="shared" si="292"/>
        <v>330</v>
      </c>
      <c r="T1748" s="113">
        <f t="shared" si="295"/>
        <v>402.840493150685</v>
      </c>
      <c r="U1748" s="113">
        <f t="shared" si="293"/>
        <v>106.157626906912</v>
      </c>
      <c r="V1748" s="113">
        <f t="shared" si="296"/>
        <v>222.783</v>
      </c>
      <c r="W1748" s="113">
        <f t="shared" si="294"/>
        <v>73.190303030303</v>
      </c>
      <c r="X1748" s="118">
        <v>2015</v>
      </c>
      <c r="Y1748" s="18" t="s">
        <v>66</v>
      </c>
    </row>
    <row r="1749" ht="15.75" customHeight="1" spans="1:25">
      <c r="A1749" s="234">
        <v>5388</v>
      </c>
      <c r="B1749" s="208" t="s">
        <v>2305</v>
      </c>
      <c r="C1749" s="207" t="s">
        <v>33</v>
      </c>
      <c r="D1749" s="209" t="s">
        <v>64</v>
      </c>
      <c r="F1749" s="235" t="s">
        <v>65</v>
      </c>
      <c r="G1749" s="236">
        <v>40719</v>
      </c>
      <c r="H1749" s="237">
        <v>40719</v>
      </c>
      <c r="I1749" s="214">
        <v>146889.54</v>
      </c>
      <c r="J1749" s="215">
        <v>0.246595248865263</v>
      </c>
      <c r="K1749" s="214">
        <v>36222.262672004</v>
      </c>
      <c r="L1749" s="244">
        <v>73444.77</v>
      </c>
      <c r="M1749" s="245">
        <v>0.296864432960985</v>
      </c>
      <c r="N1749" s="244">
        <v>21803.14</v>
      </c>
      <c r="O1749" s="218">
        <v>330</v>
      </c>
      <c r="P1749" s="246">
        <f t="shared" si="290"/>
        <v>221.559909090909</v>
      </c>
      <c r="Q1749" s="246">
        <f t="shared" si="291"/>
        <v>65.0701212121212</v>
      </c>
      <c r="R1749" s="210">
        <v>3112</v>
      </c>
      <c r="S1749" s="220">
        <f t="shared" si="292"/>
        <v>330</v>
      </c>
      <c r="T1749" s="113">
        <f t="shared" si="295"/>
        <v>402.437095890411</v>
      </c>
      <c r="U1749" s="113">
        <f t="shared" si="293"/>
        <v>99.2390758137096</v>
      </c>
      <c r="V1749" s="113">
        <f t="shared" si="296"/>
        <v>222.559909090909</v>
      </c>
      <c r="W1749" s="113">
        <f t="shared" si="294"/>
        <v>66.0701212121212</v>
      </c>
      <c r="X1749" s="118">
        <v>2011</v>
      </c>
      <c r="Y1749" s="18" t="s">
        <v>66</v>
      </c>
    </row>
    <row r="1750" ht="15.75" customHeight="1" spans="1:25">
      <c r="A1750" s="234">
        <v>6636</v>
      </c>
      <c r="B1750" s="208" t="s">
        <v>2306</v>
      </c>
      <c r="C1750" s="207" t="s">
        <v>29</v>
      </c>
      <c r="D1750" s="209" t="s">
        <v>64</v>
      </c>
      <c r="F1750" s="235" t="s">
        <v>65</v>
      </c>
      <c r="G1750" s="236">
        <v>42693</v>
      </c>
      <c r="H1750" s="237">
        <v>42693</v>
      </c>
      <c r="I1750" s="214">
        <v>146485.952</v>
      </c>
      <c r="J1750" s="215">
        <v>0.277564448279703</v>
      </c>
      <c r="K1750" s="214">
        <v>40659.2924476071</v>
      </c>
      <c r="L1750" s="244">
        <v>91553.72</v>
      </c>
      <c r="M1750" s="245">
        <v>0.3499857788411</v>
      </c>
      <c r="N1750" s="244">
        <v>32042.5</v>
      </c>
      <c r="O1750" s="218">
        <v>330</v>
      </c>
      <c r="P1750" s="246">
        <f t="shared" si="290"/>
        <v>276.435515151515</v>
      </c>
      <c r="Q1750" s="246">
        <f t="shared" si="291"/>
        <v>96.0984848484848</v>
      </c>
      <c r="R1750" s="210">
        <v>1138</v>
      </c>
      <c r="S1750" s="220">
        <f t="shared" si="292"/>
        <v>330</v>
      </c>
      <c r="T1750" s="113">
        <f t="shared" si="295"/>
        <v>401.331375342466</v>
      </c>
      <c r="U1750" s="113">
        <f t="shared" si="293"/>
        <v>111.395321774266</v>
      </c>
      <c r="V1750" s="113">
        <f t="shared" si="296"/>
        <v>277.435515151515</v>
      </c>
      <c r="W1750" s="113">
        <f t="shared" si="294"/>
        <v>97.0984848484848</v>
      </c>
      <c r="X1750" s="118">
        <v>2016</v>
      </c>
      <c r="Y1750" s="18" t="s">
        <v>82</v>
      </c>
    </row>
    <row r="1751" ht="15.75" customHeight="1" spans="1:25">
      <c r="A1751" s="234">
        <v>5613</v>
      </c>
      <c r="B1751" s="208" t="s">
        <v>2307</v>
      </c>
      <c r="C1751" s="207" t="s">
        <v>23</v>
      </c>
      <c r="D1751" s="209" t="s">
        <v>64</v>
      </c>
      <c r="F1751" s="235" t="s">
        <v>65</v>
      </c>
      <c r="G1751" s="236">
        <v>41265</v>
      </c>
      <c r="H1751" s="237">
        <v>41265</v>
      </c>
      <c r="I1751" s="214">
        <v>146152.663</v>
      </c>
      <c r="J1751" s="215">
        <v>0.277210827603848</v>
      </c>
      <c r="K1751" s="214">
        <v>40515.1006667363</v>
      </c>
      <c r="L1751" s="244">
        <v>100794.94</v>
      </c>
      <c r="M1751" s="245">
        <v>0.300857364466907</v>
      </c>
      <c r="N1751" s="244">
        <v>30324.9</v>
      </c>
      <c r="O1751" s="218">
        <v>330</v>
      </c>
      <c r="P1751" s="246">
        <f t="shared" si="290"/>
        <v>304.439212121212</v>
      </c>
      <c r="Q1751" s="246">
        <f t="shared" si="291"/>
        <v>90.8936363636364</v>
      </c>
      <c r="R1751" s="210">
        <v>2566</v>
      </c>
      <c r="S1751" s="220">
        <f t="shared" si="292"/>
        <v>330</v>
      </c>
      <c r="T1751" s="113">
        <f t="shared" si="295"/>
        <v>400.418254794521</v>
      </c>
      <c r="U1751" s="113">
        <f t="shared" si="293"/>
        <v>111.000275799278</v>
      </c>
      <c r="V1751" s="113">
        <f t="shared" si="296"/>
        <v>305.439212121212</v>
      </c>
      <c r="W1751" s="113">
        <f t="shared" si="294"/>
        <v>91.8936363636364</v>
      </c>
      <c r="X1751" s="118">
        <v>2012</v>
      </c>
      <c r="Y1751" s="18" t="s">
        <v>66</v>
      </c>
    </row>
    <row r="1752" ht="15.75" customHeight="1" spans="1:25">
      <c r="A1752" s="234">
        <v>5286</v>
      </c>
      <c r="B1752" s="208" t="s">
        <v>2308</v>
      </c>
      <c r="C1752" s="207" t="s">
        <v>23</v>
      </c>
      <c r="D1752" s="209" t="s">
        <v>64</v>
      </c>
      <c r="F1752" s="235" t="s">
        <v>178</v>
      </c>
      <c r="G1752" s="236">
        <v>40152</v>
      </c>
      <c r="H1752" s="237">
        <v>40152</v>
      </c>
      <c r="I1752" s="214">
        <v>145711.1525</v>
      </c>
      <c r="J1752" s="215">
        <v>0.259267508697757</v>
      </c>
      <c r="K1752" s="214">
        <v>37778.1674981539</v>
      </c>
      <c r="L1752" s="244">
        <v>100490.45</v>
      </c>
      <c r="M1752" s="245">
        <v>0.289953622458652</v>
      </c>
      <c r="N1752" s="244">
        <v>29137.57</v>
      </c>
      <c r="O1752" s="218">
        <v>330</v>
      </c>
      <c r="P1752" s="246">
        <f t="shared" si="290"/>
        <v>303.516515151515</v>
      </c>
      <c r="Q1752" s="246">
        <f t="shared" si="291"/>
        <v>87.2956666666667</v>
      </c>
      <c r="R1752" s="210">
        <v>3679</v>
      </c>
      <c r="S1752" s="220">
        <f t="shared" si="292"/>
        <v>330</v>
      </c>
      <c r="T1752" s="113">
        <f t="shared" si="295"/>
        <v>399.208636986301</v>
      </c>
      <c r="U1752" s="113">
        <f t="shared" si="293"/>
        <v>103.501828762065</v>
      </c>
      <c r="V1752" s="113">
        <f t="shared" si="296"/>
        <v>304.516515151515</v>
      </c>
      <c r="W1752" s="113">
        <f t="shared" si="294"/>
        <v>88.2956666666667</v>
      </c>
      <c r="X1752" s="118">
        <v>2009</v>
      </c>
      <c r="Y1752" s="18" t="s">
        <v>66</v>
      </c>
    </row>
    <row r="1753" ht="15.75" customHeight="1" spans="1:25">
      <c r="A1753" s="234">
        <v>6851</v>
      </c>
      <c r="B1753" s="208" t="s">
        <v>2309</v>
      </c>
      <c r="C1753" s="207" t="s">
        <v>29</v>
      </c>
      <c r="D1753" s="209" t="s">
        <v>380</v>
      </c>
      <c r="E1753" s="210" t="s">
        <v>395</v>
      </c>
      <c r="F1753" s="235" t="s">
        <v>241</v>
      </c>
      <c r="G1753" s="283">
        <v>42879</v>
      </c>
      <c r="H1753" s="237">
        <v>42879</v>
      </c>
      <c r="I1753" s="214">
        <v>145025.92</v>
      </c>
      <c r="J1753" s="215">
        <v>0.276225545900976</v>
      </c>
      <c r="K1753" s="214">
        <v>40059.8639217913</v>
      </c>
      <c r="L1753" s="244">
        <v>90641.2</v>
      </c>
      <c r="M1753" s="245">
        <v>0.329919506802646</v>
      </c>
      <c r="N1753" s="244">
        <v>29904.3</v>
      </c>
      <c r="O1753" s="218">
        <v>330</v>
      </c>
      <c r="P1753" s="246">
        <f t="shared" si="290"/>
        <v>273.670303030303</v>
      </c>
      <c r="Q1753" s="246">
        <f t="shared" si="291"/>
        <v>89.6190909090909</v>
      </c>
      <c r="R1753" s="210">
        <v>952</v>
      </c>
      <c r="S1753" s="220">
        <f t="shared" si="292"/>
        <v>330</v>
      </c>
      <c r="T1753" s="113">
        <f t="shared" si="295"/>
        <v>397.331287671233</v>
      </c>
      <c r="U1753" s="113">
        <f t="shared" si="293"/>
        <v>109.753051840524</v>
      </c>
      <c r="V1753" s="113">
        <f t="shared" si="296"/>
        <v>274.670303030303</v>
      </c>
      <c r="W1753" s="113">
        <f t="shared" si="294"/>
        <v>90.6190909090909</v>
      </c>
      <c r="X1753" s="118">
        <v>2017</v>
      </c>
      <c r="Y1753" s="18" t="s">
        <v>83</v>
      </c>
    </row>
    <row r="1754" ht="15.75" customHeight="1" spans="1:25">
      <c r="A1754" s="234">
        <v>5389</v>
      </c>
      <c r="B1754" s="208" t="s">
        <v>2310</v>
      </c>
      <c r="C1754" s="207" t="s">
        <v>21</v>
      </c>
      <c r="D1754" s="209" t="s">
        <v>64</v>
      </c>
      <c r="F1754" s="235" t="s">
        <v>65</v>
      </c>
      <c r="G1754" s="236">
        <v>40712</v>
      </c>
      <c r="H1754" s="237">
        <v>40712</v>
      </c>
      <c r="I1754" s="214">
        <v>144643.534587182</v>
      </c>
      <c r="J1754" s="215">
        <v>0.249275011846097</v>
      </c>
      <c r="K1754" s="214">
        <v>36056.0187976811</v>
      </c>
      <c r="L1754" s="244">
        <v>122592.39</v>
      </c>
      <c r="M1754" s="245">
        <v>0.24534296133716</v>
      </c>
      <c r="N1754" s="244">
        <v>30077.18</v>
      </c>
      <c r="O1754" s="218">
        <v>330</v>
      </c>
      <c r="P1754" s="246">
        <f t="shared" si="290"/>
        <v>370.492090909091</v>
      </c>
      <c r="Q1754" s="246">
        <f t="shared" si="291"/>
        <v>90.1429696969697</v>
      </c>
      <c r="R1754" s="210">
        <v>3119</v>
      </c>
      <c r="S1754" s="220">
        <f t="shared" si="292"/>
        <v>330</v>
      </c>
      <c r="T1754" s="113">
        <f t="shared" si="295"/>
        <v>396.283656403238</v>
      </c>
      <c r="U1754" s="113">
        <f t="shared" si="293"/>
        <v>98.7836131443318</v>
      </c>
      <c r="V1754" s="113">
        <f t="shared" si="296"/>
        <v>371.492090909091</v>
      </c>
      <c r="W1754" s="113">
        <f t="shared" si="294"/>
        <v>91.1429696969697</v>
      </c>
      <c r="X1754" s="118">
        <v>2011</v>
      </c>
      <c r="Y1754" s="18" t="s">
        <v>66</v>
      </c>
    </row>
    <row r="1755" ht="15.75" customHeight="1" spans="1:25">
      <c r="A1755" s="234">
        <v>7766</v>
      </c>
      <c r="B1755" s="208" t="s">
        <v>2311</v>
      </c>
      <c r="C1755" s="207" t="s">
        <v>21</v>
      </c>
      <c r="D1755" s="209" t="s">
        <v>64</v>
      </c>
      <c r="F1755" s="235" t="s">
        <v>65</v>
      </c>
      <c r="G1755" s="236">
        <v>43190</v>
      </c>
      <c r="H1755" s="237">
        <v>43190</v>
      </c>
      <c r="I1755" s="214">
        <v>144563.877169198</v>
      </c>
      <c r="J1755" s="215">
        <v>0.252442560312485</v>
      </c>
      <c r="K1755" s="214">
        <v>36494.0752812919</v>
      </c>
      <c r="L1755" s="244">
        <v>94515.82</v>
      </c>
      <c r="M1755" s="245">
        <v>0.307703726212183</v>
      </c>
      <c r="N1755" s="244">
        <v>29082.87</v>
      </c>
      <c r="O1755" s="218">
        <v>330</v>
      </c>
      <c r="P1755" s="246">
        <f t="shared" si="290"/>
        <v>285.411575757576</v>
      </c>
      <c r="Q1755" s="246">
        <f t="shared" si="291"/>
        <v>87.1299090909091</v>
      </c>
      <c r="R1755" s="210">
        <v>641</v>
      </c>
      <c r="S1755" s="220">
        <f t="shared" si="292"/>
        <v>330</v>
      </c>
      <c r="T1755" s="113">
        <f t="shared" si="295"/>
        <v>396.065416901912</v>
      </c>
      <c r="U1755" s="113">
        <f t="shared" si="293"/>
        <v>99.9837678939504</v>
      </c>
      <c r="V1755" s="113">
        <f t="shared" si="296"/>
        <v>286.411575757576</v>
      </c>
      <c r="W1755" s="113">
        <f t="shared" si="294"/>
        <v>88.1299090909091</v>
      </c>
      <c r="X1755" s="118">
        <v>2018</v>
      </c>
      <c r="Y1755" s="18" t="s">
        <v>84</v>
      </c>
    </row>
    <row r="1756" ht="15.75" customHeight="1" spans="1:25">
      <c r="A1756" s="234">
        <v>6394</v>
      </c>
      <c r="B1756" s="208" t="s">
        <v>2312</v>
      </c>
      <c r="C1756" s="207" t="s">
        <v>19</v>
      </c>
      <c r="D1756" s="209" t="s">
        <v>64</v>
      </c>
      <c r="F1756" s="235" t="s">
        <v>65</v>
      </c>
      <c r="G1756" s="236">
        <v>42551</v>
      </c>
      <c r="H1756" s="237">
        <v>42551</v>
      </c>
      <c r="I1756" s="214">
        <v>144522.2825</v>
      </c>
      <c r="J1756" s="215">
        <v>0.232432882254468</v>
      </c>
      <c r="K1756" s="214">
        <v>33591.7306714695</v>
      </c>
      <c r="L1756" s="244">
        <v>125671.55</v>
      </c>
      <c r="M1756" s="245">
        <v>0.19536983509792</v>
      </c>
      <c r="N1756" s="244">
        <v>24552.43</v>
      </c>
      <c r="O1756" s="218">
        <v>330</v>
      </c>
      <c r="P1756" s="246">
        <f t="shared" si="290"/>
        <v>379.822878787879</v>
      </c>
      <c r="Q1756" s="246">
        <f t="shared" si="291"/>
        <v>73.401303030303</v>
      </c>
      <c r="R1756" s="210">
        <v>1280</v>
      </c>
      <c r="S1756" s="220">
        <f t="shared" si="292"/>
        <v>330</v>
      </c>
      <c r="T1756" s="113">
        <f t="shared" si="295"/>
        <v>395.95145890411</v>
      </c>
      <c r="U1756" s="113">
        <f t="shared" si="293"/>
        <v>92.0321388259438</v>
      </c>
      <c r="V1756" s="113">
        <f t="shared" si="296"/>
        <v>380.822878787879</v>
      </c>
      <c r="W1756" s="113">
        <f t="shared" si="294"/>
        <v>74.401303030303</v>
      </c>
      <c r="X1756" s="118">
        <v>2016</v>
      </c>
      <c r="Y1756" s="18" t="s">
        <v>82</v>
      </c>
    </row>
    <row r="1757" ht="15.75" customHeight="1" spans="1:25">
      <c r="A1757" s="234">
        <v>5854</v>
      </c>
      <c r="B1757" s="208" t="s">
        <v>2313</v>
      </c>
      <c r="C1757" s="207" t="s">
        <v>23</v>
      </c>
      <c r="D1757" s="209" t="s">
        <v>64</v>
      </c>
      <c r="F1757" s="235" t="s">
        <v>65</v>
      </c>
      <c r="G1757" s="236">
        <v>41972</v>
      </c>
      <c r="H1757" s="237">
        <v>41972</v>
      </c>
      <c r="I1757" s="214">
        <v>143893.07</v>
      </c>
      <c r="J1757" s="215">
        <v>0.245777312950676</v>
      </c>
      <c r="K1757" s="214">
        <v>35365.6520968235</v>
      </c>
      <c r="L1757" s="244">
        <v>99236.6</v>
      </c>
      <c r="M1757" s="245">
        <v>0.38343000465554</v>
      </c>
      <c r="N1757" s="244">
        <v>38050.29</v>
      </c>
      <c r="O1757" s="218">
        <v>330</v>
      </c>
      <c r="P1757" s="246">
        <f t="shared" si="290"/>
        <v>299.71696969697</v>
      </c>
      <c r="Q1757" s="246">
        <f t="shared" si="291"/>
        <v>114.303909090909</v>
      </c>
      <c r="R1757" s="210">
        <v>1859</v>
      </c>
      <c r="S1757" s="220">
        <f t="shared" si="292"/>
        <v>330</v>
      </c>
      <c r="T1757" s="113">
        <f t="shared" si="295"/>
        <v>394.227589041096</v>
      </c>
      <c r="U1757" s="113">
        <f t="shared" si="293"/>
        <v>96.8921975255438</v>
      </c>
      <c r="V1757" s="113">
        <f t="shared" si="296"/>
        <v>300.71696969697</v>
      </c>
      <c r="W1757" s="113">
        <f t="shared" si="294"/>
        <v>115.303909090909</v>
      </c>
      <c r="X1757" s="118">
        <v>2014</v>
      </c>
      <c r="Y1757" s="18" t="s">
        <v>66</v>
      </c>
    </row>
    <row r="1758" ht="15.75" customHeight="1" spans="1:25">
      <c r="A1758" s="234">
        <v>7015</v>
      </c>
      <c r="B1758" s="208" t="s">
        <v>2314</v>
      </c>
      <c r="C1758" s="207" t="s">
        <v>27</v>
      </c>
      <c r="D1758" s="209" t="s">
        <v>64</v>
      </c>
      <c r="F1758" s="235" t="s">
        <v>204</v>
      </c>
      <c r="G1758" s="236">
        <v>42367</v>
      </c>
      <c r="H1758" s="237">
        <v>42367</v>
      </c>
      <c r="I1758" s="214">
        <v>143572.2445</v>
      </c>
      <c r="J1758" s="215">
        <v>0.261627386396079</v>
      </c>
      <c r="K1758" s="214">
        <v>37562.4310875538</v>
      </c>
      <c r="L1758" s="244">
        <v>124845.43</v>
      </c>
      <c r="M1758" s="245">
        <v>0.195596506816469</v>
      </c>
      <c r="N1758" s="244">
        <v>24419.33</v>
      </c>
      <c r="O1758" s="218">
        <v>330</v>
      </c>
      <c r="P1758" s="246">
        <f t="shared" si="290"/>
        <v>377.319484848485</v>
      </c>
      <c r="Q1758" s="246">
        <f t="shared" si="291"/>
        <v>72.9979696969697</v>
      </c>
      <c r="R1758" s="210">
        <v>1464</v>
      </c>
      <c r="S1758" s="220">
        <f t="shared" si="292"/>
        <v>330</v>
      </c>
      <c r="T1758" s="113">
        <f t="shared" si="295"/>
        <v>393.348615068493</v>
      </c>
      <c r="U1758" s="113">
        <f t="shared" si="293"/>
        <v>102.910770102887</v>
      </c>
      <c r="V1758" s="113">
        <f t="shared" si="296"/>
        <v>378.319484848485</v>
      </c>
      <c r="W1758" s="113">
        <f t="shared" si="294"/>
        <v>73.9979696969697</v>
      </c>
      <c r="X1758" s="118">
        <v>2015</v>
      </c>
      <c r="Y1758" s="18" t="s">
        <v>66</v>
      </c>
    </row>
    <row r="1759" ht="15.75" customHeight="1" spans="1:25">
      <c r="A1759" s="234">
        <v>5047</v>
      </c>
      <c r="B1759" s="208" t="s">
        <v>2315</v>
      </c>
      <c r="C1759" s="207" t="s">
        <v>19</v>
      </c>
      <c r="D1759" s="209" t="s">
        <v>64</v>
      </c>
      <c r="F1759" s="235" t="s">
        <v>65</v>
      </c>
      <c r="G1759" s="236">
        <v>39074</v>
      </c>
      <c r="H1759" s="237">
        <v>39074</v>
      </c>
      <c r="I1759" s="214">
        <v>143434.233</v>
      </c>
      <c r="J1759" s="215">
        <v>0.240132454221572</v>
      </c>
      <c r="K1759" s="214">
        <v>34443.2143896788</v>
      </c>
      <c r="L1759" s="244">
        <v>124725.42</v>
      </c>
      <c r="M1759" s="245">
        <v>0.167936175320155</v>
      </c>
      <c r="N1759" s="244">
        <v>20945.91</v>
      </c>
      <c r="O1759" s="218">
        <v>330</v>
      </c>
      <c r="P1759" s="246">
        <f t="shared" si="290"/>
        <v>376.955818181818</v>
      </c>
      <c r="Q1759" s="246">
        <f t="shared" si="291"/>
        <v>62.4724545454545</v>
      </c>
      <c r="R1759" s="210">
        <v>4757</v>
      </c>
      <c r="S1759" s="220">
        <f t="shared" si="292"/>
        <v>330</v>
      </c>
      <c r="T1759" s="113">
        <f t="shared" si="295"/>
        <v>392.970501369863</v>
      </c>
      <c r="U1759" s="113">
        <f t="shared" si="293"/>
        <v>94.3649709306268</v>
      </c>
      <c r="V1759" s="113">
        <f t="shared" si="296"/>
        <v>377.955818181818</v>
      </c>
      <c r="W1759" s="113">
        <f t="shared" si="294"/>
        <v>63.4724545454545</v>
      </c>
      <c r="X1759" s="118">
        <v>2006</v>
      </c>
      <c r="Y1759" s="18" t="s">
        <v>66</v>
      </c>
    </row>
    <row r="1760" ht="15.75" customHeight="1" spans="1:25">
      <c r="A1760" s="234">
        <v>8443</v>
      </c>
      <c r="B1760" s="208" t="s">
        <v>2316</v>
      </c>
      <c r="C1760" s="207" t="s">
        <v>21</v>
      </c>
      <c r="D1760" s="209" t="s">
        <v>488</v>
      </c>
      <c r="E1760" s="210" t="s">
        <v>815</v>
      </c>
      <c r="F1760" s="235" t="s">
        <v>142</v>
      </c>
      <c r="G1760" s="284">
        <v>36675</v>
      </c>
      <c r="H1760" s="237">
        <v>43354</v>
      </c>
      <c r="I1760" s="214">
        <v>143425.99044907</v>
      </c>
      <c r="J1760" s="215">
        <v>0.264301932891179</v>
      </c>
      <c r="K1760" s="214">
        <v>37907.7665025209</v>
      </c>
      <c r="L1760" s="244">
        <v>93771.87</v>
      </c>
      <c r="M1760" s="245">
        <v>0.243189455430504</v>
      </c>
      <c r="N1760" s="244">
        <v>22804.33</v>
      </c>
      <c r="O1760" s="218">
        <v>330</v>
      </c>
      <c r="P1760" s="246">
        <f t="shared" si="290"/>
        <v>283.157181818182</v>
      </c>
      <c r="Q1760" s="246">
        <f t="shared" si="291"/>
        <v>68.1040303030303</v>
      </c>
      <c r="R1760" s="210">
        <v>477</v>
      </c>
      <c r="S1760" s="220">
        <f t="shared" si="292"/>
        <v>330</v>
      </c>
      <c r="T1760" s="113">
        <f t="shared" si="295"/>
        <v>392.947919038548</v>
      </c>
      <c r="U1760" s="113">
        <f t="shared" si="293"/>
        <v>103.856894527455</v>
      </c>
      <c r="V1760" s="113">
        <f t="shared" si="296"/>
        <v>284.157181818182</v>
      </c>
      <c r="W1760" s="113">
        <f t="shared" si="294"/>
        <v>69.1040303030303</v>
      </c>
      <c r="X1760" s="118">
        <v>2000</v>
      </c>
      <c r="Y1760" s="18" t="s">
        <v>66</v>
      </c>
    </row>
    <row r="1761" ht="15.75" customHeight="1" spans="1:25">
      <c r="A1761" s="234">
        <v>7345</v>
      </c>
      <c r="B1761" s="208" t="s">
        <v>2317</v>
      </c>
      <c r="C1761" s="207" t="s">
        <v>21</v>
      </c>
      <c r="D1761" s="209" t="s">
        <v>64</v>
      </c>
      <c r="F1761" s="235" t="s">
        <v>123</v>
      </c>
      <c r="G1761" s="236">
        <v>43043</v>
      </c>
      <c r="H1761" s="237">
        <v>43043</v>
      </c>
      <c r="I1761" s="214">
        <v>143325.544891851</v>
      </c>
      <c r="J1761" s="215">
        <v>0.253465513726264</v>
      </c>
      <c r="K1761" s="214">
        <v>36328.0828661098</v>
      </c>
      <c r="L1761" s="244">
        <v>121475.33</v>
      </c>
      <c r="M1761" s="245">
        <v>0.300030796376515</v>
      </c>
      <c r="N1761" s="244">
        <v>36446.34</v>
      </c>
      <c r="O1761" s="218">
        <v>330</v>
      </c>
      <c r="P1761" s="246">
        <f t="shared" si="290"/>
        <v>367.107060606061</v>
      </c>
      <c r="Q1761" s="246">
        <f t="shared" si="291"/>
        <v>109.443454545455</v>
      </c>
      <c r="R1761" s="210">
        <v>788</v>
      </c>
      <c r="S1761" s="220">
        <f t="shared" si="292"/>
        <v>330</v>
      </c>
      <c r="T1761" s="113">
        <f t="shared" si="295"/>
        <v>392.672725731099</v>
      </c>
      <c r="U1761" s="113">
        <f t="shared" si="293"/>
        <v>99.5289941537255</v>
      </c>
      <c r="V1761" s="113">
        <f t="shared" si="296"/>
        <v>368.107060606061</v>
      </c>
      <c r="W1761" s="113">
        <f t="shared" si="294"/>
        <v>110.443454545455</v>
      </c>
      <c r="X1761" s="118">
        <v>2017</v>
      </c>
      <c r="Y1761" s="18" t="s">
        <v>83</v>
      </c>
    </row>
    <row r="1762" ht="15.75" customHeight="1" spans="1:25">
      <c r="A1762" s="234">
        <v>6218</v>
      </c>
      <c r="B1762" s="208" t="s">
        <v>2318</v>
      </c>
      <c r="C1762" s="207" t="s">
        <v>23</v>
      </c>
      <c r="D1762" s="209" t="s">
        <v>64</v>
      </c>
      <c r="E1762" s="210" t="s">
        <v>2268</v>
      </c>
      <c r="F1762" s="235" t="s">
        <v>65</v>
      </c>
      <c r="G1762" s="283">
        <v>42451</v>
      </c>
      <c r="H1762" s="237">
        <v>42451</v>
      </c>
      <c r="I1762" s="214">
        <v>143167.432</v>
      </c>
      <c r="J1762" s="215">
        <v>0.26990384395217</v>
      </c>
      <c r="K1762" s="214">
        <v>38641.4402255609</v>
      </c>
      <c r="L1762" s="244">
        <v>98736.16</v>
      </c>
      <c r="M1762" s="245">
        <v>0.274229218555796</v>
      </c>
      <c r="N1762" s="244">
        <v>27076.34</v>
      </c>
      <c r="O1762" s="218">
        <v>330</v>
      </c>
      <c r="P1762" s="246">
        <f t="shared" si="290"/>
        <v>298.200484848485</v>
      </c>
      <c r="Q1762" s="246">
        <f t="shared" si="291"/>
        <v>81.0495151515152</v>
      </c>
      <c r="R1762" s="210">
        <v>1380</v>
      </c>
      <c r="S1762" s="220">
        <f t="shared" si="292"/>
        <v>330</v>
      </c>
      <c r="T1762" s="113">
        <f t="shared" si="295"/>
        <v>392.239539726027</v>
      </c>
      <c r="U1762" s="113">
        <f t="shared" si="293"/>
        <v>105.866959522085</v>
      </c>
      <c r="V1762" s="113">
        <f t="shared" si="296"/>
        <v>299.200484848485</v>
      </c>
      <c r="W1762" s="113">
        <f t="shared" si="294"/>
        <v>82.0495151515152</v>
      </c>
      <c r="X1762" s="118">
        <v>2016</v>
      </c>
      <c r="Y1762" s="18" t="s">
        <v>82</v>
      </c>
    </row>
    <row r="1763" ht="15.75" customHeight="1" spans="1:25">
      <c r="A1763" s="234">
        <v>8932</v>
      </c>
      <c r="B1763" s="208" t="s">
        <v>2319</v>
      </c>
      <c r="C1763" s="207" t="s">
        <v>34</v>
      </c>
      <c r="D1763" s="209" t="s">
        <v>488</v>
      </c>
      <c r="E1763" s="210" t="s">
        <v>30</v>
      </c>
      <c r="F1763" s="235" t="s">
        <v>288</v>
      </c>
      <c r="G1763" s="283">
        <v>40179</v>
      </c>
      <c r="H1763" s="237">
        <v>43713</v>
      </c>
      <c r="I1763" s="214">
        <v>142831.597222222</v>
      </c>
      <c r="J1763" s="215">
        <v>0.278431835397219</v>
      </c>
      <c r="K1763" s="214">
        <v>39768.8637672997</v>
      </c>
      <c r="L1763" s="216">
        <v>10718.75</v>
      </c>
      <c r="M1763" s="217">
        <v>0.250453644314869</v>
      </c>
      <c r="N1763" s="216">
        <v>2684.55</v>
      </c>
      <c r="O1763" s="218">
        <v>63</v>
      </c>
      <c r="P1763" s="246">
        <f t="shared" si="290"/>
        <v>169.138888888889</v>
      </c>
      <c r="Q1763" s="246">
        <f t="shared" si="291"/>
        <v>41.6119047619048</v>
      </c>
      <c r="R1763" s="210">
        <v>118</v>
      </c>
      <c r="S1763" s="220">
        <f t="shared" si="292"/>
        <v>83</v>
      </c>
      <c r="T1763" s="113">
        <f t="shared" si="295"/>
        <v>391.319444444444</v>
      </c>
      <c r="U1763" s="113">
        <f t="shared" si="293"/>
        <v>108.955791143287</v>
      </c>
      <c r="V1763" s="113">
        <f t="shared" si="296"/>
        <v>129.14156626506</v>
      </c>
      <c r="W1763" s="113">
        <f t="shared" si="294"/>
        <v>32.3439759036145</v>
      </c>
      <c r="X1763" s="118">
        <v>2010</v>
      </c>
      <c r="Y1763" s="18" t="s">
        <v>66</v>
      </c>
    </row>
    <row r="1764" ht="15.75" customHeight="1" spans="1:25">
      <c r="A1764" s="234">
        <v>8713</v>
      </c>
      <c r="B1764" s="208" t="s">
        <v>2320</v>
      </c>
      <c r="C1764" s="207" t="s">
        <v>34</v>
      </c>
      <c r="D1764" s="209" t="s">
        <v>488</v>
      </c>
      <c r="E1764" s="210" t="s">
        <v>30</v>
      </c>
      <c r="F1764" s="235" t="s">
        <v>282</v>
      </c>
      <c r="G1764" s="283">
        <v>41852</v>
      </c>
      <c r="H1764" s="237">
        <v>43715</v>
      </c>
      <c r="I1764" s="214">
        <v>142433.104736842</v>
      </c>
      <c r="J1764" s="215">
        <v>0.25719070493625</v>
      </c>
      <c r="K1764" s="214">
        <v>36632.4706135271</v>
      </c>
      <c r="L1764" s="216">
        <v>12894.48</v>
      </c>
      <c r="M1764" s="217">
        <v>0.3206534889348</v>
      </c>
      <c r="N1764" s="216">
        <v>4134.66</v>
      </c>
      <c r="O1764" s="218">
        <v>76</v>
      </c>
      <c r="P1764" s="246">
        <f t="shared" si="290"/>
        <v>168.664210526316</v>
      </c>
      <c r="Q1764" s="246">
        <f t="shared" si="291"/>
        <v>53.4034210526316</v>
      </c>
      <c r="R1764" s="210">
        <v>116</v>
      </c>
      <c r="S1764" s="220">
        <f t="shared" si="292"/>
        <v>81</v>
      </c>
      <c r="T1764" s="113">
        <f t="shared" si="295"/>
        <v>390.227684210526</v>
      </c>
      <c r="U1764" s="113">
        <f t="shared" si="293"/>
        <v>100.362933187745</v>
      </c>
      <c r="V1764" s="113">
        <f t="shared" si="296"/>
        <v>159.191111111111</v>
      </c>
      <c r="W1764" s="113">
        <f t="shared" si="294"/>
        <v>51.0451851851852</v>
      </c>
      <c r="X1764" s="118">
        <v>2014</v>
      </c>
      <c r="Y1764" s="18" t="s">
        <v>66</v>
      </c>
    </row>
    <row r="1765" ht="15.75" customHeight="1" spans="1:25">
      <c r="A1765" s="234">
        <v>7451</v>
      </c>
      <c r="B1765" s="208" t="s">
        <v>2321</v>
      </c>
      <c r="C1765" s="207" t="s">
        <v>21</v>
      </c>
      <c r="D1765" s="209" t="s">
        <v>64</v>
      </c>
      <c r="F1765" s="235" t="s">
        <v>65</v>
      </c>
      <c r="G1765" s="236">
        <v>43092</v>
      </c>
      <c r="H1765" s="237">
        <v>43092</v>
      </c>
      <c r="I1765" s="214">
        <v>141209.807124569</v>
      </c>
      <c r="J1765" s="215">
        <v>0.26719409245771</v>
      </c>
      <c r="K1765" s="214">
        <v>37730.4262607774</v>
      </c>
      <c r="L1765" s="244">
        <v>92322.93</v>
      </c>
      <c r="M1765" s="245">
        <v>0.295403861207611</v>
      </c>
      <c r="N1765" s="244">
        <v>27272.55</v>
      </c>
      <c r="O1765" s="218">
        <v>330</v>
      </c>
      <c r="P1765" s="246">
        <f t="shared" si="290"/>
        <v>278.766454545455</v>
      </c>
      <c r="Q1765" s="246">
        <f t="shared" si="291"/>
        <v>81.6440909090909</v>
      </c>
      <c r="R1765" s="210">
        <v>739</v>
      </c>
      <c r="S1765" s="220">
        <f t="shared" si="292"/>
        <v>330</v>
      </c>
      <c r="T1765" s="113">
        <f t="shared" si="295"/>
        <v>386.876183902929</v>
      </c>
      <c r="U1765" s="113">
        <f t="shared" si="293"/>
        <v>103.371030851445</v>
      </c>
      <c r="V1765" s="113">
        <f t="shared" si="296"/>
        <v>279.766454545455</v>
      </c>
      <c r="W1765" s="113">
        <f t="shared" si="294"/>
        <v>82.6440909090909</v>
      </c>
      <c r="X1765" s="118">
        <v>2017</v>
      </c>
      <c r="Y1765" s="18" t="s">
        <v>83</v>
      </c>
    </row>
    <row r="1766" ht="15.75" customHeight="1" spans="1:25">
      <c r="A1766" s="234">
        <v>9759</v>
      </c>
      <c r="B1766" s="208" t="s">
        <v>2322</v>
      </c>
      <c r="C1766" s="207" t="s">
        <v>21</v>
      </c>
      <c r="D1766" s="209" t="s">
        <v>488</v>
      </c>
      <c r="E1766" s="210" t="s">
        <v>1362</v>
      </c>
      <c r="F1766" s="235" t="s">
        <v>136</v>
      </c>
      <c r="G1766" s="284">
        <v>41096</v>
      </c>
      <c r="H1766" s="237">
        <v>43559</v>
      </c>
      <c r="I1766" s="214">
        <v>140395.225108624</v>
      </c>
      <c r="J1766" s="215">
        <v>0.265268287182853</v>
      </c>
      <c r="K1766" s="214">
        <v>37242.4008932158</v>
      </c>
      <c r="L1766" s="244">
        <v>37503.18</v>
      </c>
      <c r="M1766" s="245">
        <v>0.212456650342718</v>
      </c>
      <c r="N1766" s="244">
        <v>7967.8</v>
      </c>
      <c r="O1766" s="218">
        <v>219</v>
      </c>
      <c r="P1766" s="246">
        <f t="shared" si="290"/>
        <v>170.247397260274</v>
      </c>
      <c r="Q1766" s="246">
        <f t="shared" si="291"/>
        <v>35.3826484018265</v>
      </c>
      <c r="R1766" s="210">
        <v>272</v>
      </c>
      <c r="S1766" s="220">
        <f t="shared" si="292"/>
        <v>237</v>
      </c>
      <c r="T1766" s="113">
        <f t="shared" si="295"/>
        <v>384.644452352395</v>
      </c>
      <c r="U1766" s="113">
        <f t="shared" si="293"/>
        <v>102.033975049906</v>
      </c>
      <c r="V1766" s="113">
        <f t="shared" si="296"/>
        <v>158.241265822785</v>
      </c>
      <c r="W1766" s="113">
        <f t="shared" si="294"/>
        <v>33.6194092827004</v>
      </c>
      <c r="X1766" s="118">
        <v>2012</v>
      </c>
      <c r="Y1766" s="18" t="s">
        <v>66</v>
      </c>
    </row>
    <row r="1767" ht="15.75" customHeight="1" spans="1:25">
      <c r="A1767" s="234">
        <v>6679</v>
      </c>
      <c r="B1767" s="208" t="s">
        <v>2323</v>
      </c>
      <c r="C1767" s="207" t="s">
        <v>21</v>
      </c>
      <c r="D1767" s="209" t="s">
        <v>64</v>
      </c>
      <c r="F1767" s="235" t="s">
        <v>123</v>
      </c>
      <c r="G1767" s="236">
        <v>42728</v>
      </c>
      <c r="H1767" s="237">
        <v>42728</v>
      </c>
      <c r="I1767" s="214">
        <v>138974.489318147</v>
      </c>
      <c r="J1767" s="215">
        <v>0.249393138981352</v>
      </c>
      <c r="K1767" s="214">
        <v>34659.2841293832</v>
      </c>
      <c r="L1767" s="244">
        <v>117787.6</v>
      </c>
      <c r="M1767" s="245">
        <v>0.242667903921975</v>
      </c>
      <c r="N1767" s="244">
        <v>28583.27</v>
      </c>
      <c r="O1767" s="218">
        <v>330</v>
      </c>
      <c r="P1767" s="246">
        <f t="shared" si="290"/>
        <v>355.932121212121</v>
      </c>
      <c r="Q1767" s="246">
        <f t="shared" si="291"/>
        <v>85.6159696969697</v>
      </c>
      <c r="R1767" s="210">
        <v>1103</v>
      </c>
      <c r="S1767" s="220">
        <f t="shared" si="292"/>
        <v>330</v>
      </c>
      <c r="T1767" s="113">
        <f t="shared" si="295"/>
        <v>380.75202552917</v>
      </c>
      <c r="U1767" s="113">
        <f t="shared" si="293"/>
        <v>94.956942820228</v>
      </c>
      <c r="V1767" s="113">
        <f t="shared" si="296"/>
        <v>356.932121212121</v>
      </c>
      <c r="W1767" s="113">
        <f t="shared" si="294"/>
        <v>86.6159696969697</v>
      </c>
      <c r="X1767" s="118">
        <v>2016</v>
      </c>
      <c r="Y1767" s="18" t="s">
        <v>82</v>
      </c>
    </row>
    <row r="1768" ht="15.75" customHeight="1" spans="1:25">
      <c r="A1768" s="234">
        <v>5615</v>
      </c>
      <c r="B1768" s="208" t="s">
        <v>2324</v>
      </c>
      <c r="C1768" s="207" t="s">
        <v>21</v>
      </c>
      <c r="D1768" s="209" t="s">
        <v>64</v>
      </c>
      <c r="F1768" s="235" t="s">
        <v>65</v>
      </c>
      <c r="G1768" s="236">
        <v>41265</v>
      </c>
      <c r="H1768" s="237">
        <v>41265</v>
      </c>
      <c r="I1768" s="214">
        <v>138555.30379637</v>
      </c>
      <c r="J1768" s="215">
        <v>0.227125001292843</v>
      </c>
      <c r="K1768" s="214">
        <v>31469.3735538807</v>
      </c>
      <c r="L1768" s="244">
        <v>117432.32</v>
      </c>
      <c r="M1768" s="245">
        <v>0.297599843041507</v>
      </c>
      <c r="N1768" s="244">
        <v>34947.84</v>
      </c>
      <c r="O1768" s="218">
        <v>330</v>
      </c>
      <c r="P1768" s="246">
        <f t="shared" si="290"/>
        <v>354.855515151515</v>
      </c>
      <c r="Q1768" s="246">
        <f t="shared" si="291"/>
        <v>104.902545454545</v>
      </c>
      <c r="R1768" s="210">
        <v>2566</v>
      </c>
      <c r="S1768" s="220">
        <f t="shared" si="292"/>
        <v>330</v>
      </c>
      <c r="T1768" s="113">
        <f t="shared" si="295"/>
        <v>379.603572044849</v>
      </c>
      <c r="U1768" s="113">
        <f t="shared" si="293"/>
        <v>86.217461791454</v>
      </c>
      <c r="V1768" s="113">
        <f t="shared" si="296"/>
        <v>355.855515151515</v>
      </c>
      <c r="W1768" s="113">
        <f t="shared" si="294"/>
        <v>105.902545454545</v>
      </c>
      <c r="X1768" s="118">
        <v>2012</v>
      </c>
      <c r="Y1768" s="18" t="s">
        <v>66</v>
      </c>
    </row>
    <row r="1769" ht="15.75" customHeight="1" spans="1:25">
      <c r="A1769" s="234">
        <v>6271</v>
      </c>
      <c r="B1769" s="208" t="s">
        <v>2325</v>
      </c>
      <c r="C1769" s="207" t="s">
        <v>31</v>
      </c>
      <c r="D1769" s="209" t="s">
        <v>64</v>
      </c>
      <c r="E1769" s="210" t="s">
        <v>312</v>
      </c>
      <c r="F1769" s="235" t="s">
        <v>65</v>
      </c>
      <c r="G1769" s="283">
        <v>42455</v>
      </c>
      <c r="H1769" s="237">
        <v>42455</v>
      </c>
      <c r="I1769" s="214">
        <v>137994.45</v>
      </c>
      <c r="J1769" s="215">
        <v>0.279225990089652</v>
      </c>
      <c r="K1769" s="214">
        <v>38531.636928127</v>
      </c>
      <c r="L1769" s="244">
        <v>91996.3000000001</v>
      </c>
      <c r="M1769" s="245">
        <v>0.315204307129743</v>
      </c>
      <c r="N1769" s="244">
        <v>28997.63</v>
      </c>
      <c r="O1769" s="218">
        <v>330</v>
      </c>
      <c r="P1769" s="246">
        <f t="shared" si="290"/>
        <v>277.776666666667</v>
      </c>
      <c r="Q1769" s="246">
        <f t="shared" si="291"/>
        <v>86.8716060606061</v>
      </c>
      <c r="R1769" s="210">
        <v>1376</v>
      </c>
      <c r="S1769" s="220">
        <f t="shared" si="292"/>
        <v>330</v>
      </c>
      <c r="T1769" s="113">
        <f t="shared" si="295"/>
        <v>378.06698630137</v>
      </c>
      <c r="U1769" s="113">
        <f t="shared" si="293"/>
        <v>105.566128570211</v>
      </c>
      <c r="V1769" s="113">
        <f t="shared" si="296"/>
        <v>278.776666666667</v>
      </c>
      <c r="W1769" s="113">
        <f t="shared" si="294"/>
        <v>87.8716060606061</v>
      </c>
      <c r="X1769" s="118">
        <v>2016</v>
      </c>
      <c r="Y1769" s="18" t="s">
        <v>82</v>
      </c>
    </row>
    <row r="1770" ht="15.75" customHeight="1" spans="1:25">
      <c r="A1770" s="234">
        <v>5206</v>
      </c>
      <c r="B1770" s="208" t="s">
        <v>2326</v>
      </c>
      <c r="C1770" s="207" t="s">
        <v>21</v>
      </c>
      <c r="D1770" s="209" t="s">
        <v>64</v>
      </c>
      <c r="F1770" s="235" t="s">
        <v>65</v>
      </c>
      <c r="G1770" s="236">
        <v>39840</v>
      </c>
      <c r="H1770" s="237">
        <v>39840</v>
      </c>
      <c r="I1770" s="214">
        <v>137686.727986552</v>
      </c>
      <c r="J1770" s="215">
        <v>0.265940928557035</v>
      </c>
      <c r="K1770" s="214">
        <v>36616.5362907236</v>
      </c>
      <c r="L1770" s="244">
        <v>116696.16</v>
      </c>
      <c r="M1770" s="245">
        <v>0.248802102828405</v>
      </c>
      <c r="N1770" s="244">
        <v>29034.25</v>
      </c>
      <c r="O1770" s="218">
        <v>330</v>
      </c>
      <c r="P1770" s="246">
        <f t="shared" si="290"/>
        <v>352.624727272727</v>
      </c>
      <c r="Q1770" s="246">
        <f t="shared" si="291"/>
        <v>86.9825757575758</v>
      </c>
      <c r="R1770" s="210">
        <v>3991</v>
      </c>
      <c r="S1770" s="220">
        <f t="shared" si="292"/>
        <v>330</v>
      </c>
      <c r="T1770" s="113">
        <f t="shared" si="295"/>
        <v>377.223912291923</v>
      </c>
      <c r="U1770" s="113">
        <f t="shared" si="293"/>
        <v>100.319277508832</v>
      </c>
      <c r="V1770" s="113">
        <f t="shared" si="296"/>
        <v>353.624727272727</v>
      </c>
      <c r="W1770" s="113">
        <f t="shared" si="294"/>
        <v>87.9825757575758</v>
      </c>
      <c r="X1770" s="118">
        <v>2009</v>
      </c>
      <c r="Y1770" s="18" t="s">
        <v>66</v>
      </c>
    </row>
    <row r="1771" ht="15.75" customHeight="1" spans="1:25">
      <c r="A1771" s="234">
        <v>8444</v>
      </c>
      <c r="B1771" s="208" t="s">
        <v>2327</v>
      </c>
      <c r="C1771" s="207" t="s">
        <v>21</v>
      </c>
      <c r="D1771" s="209" t="s">
        <v>488</v>
      </c>
      <c r="E1771" s="210" t="s">
        <v>815</v>
      </c>
      <c r="F1771" s="235" t="s">
        <v>142</v>
      </c>
      <c r="G1771" s="284">
        <v>36830</v>
      </c>
      <c r="H1771" s="237">
        <v>43354</v>
      </c>
      <c r="I1771" s="214">
        <v>137223.203908209</v>
      </c>
      <c r="J1771" s="215">
        <v>0.25953793506262</v>
      </c>
      <c r="K1771" s="214">
        <v>35614.6269850134</v>
      </c>
      <c r="L1771" s="244">
        <v>89716.49</v>
      </c>
      <c r="M1771" s="245">
        <v>0.253709323670598</v>
      </c>
      <c r="N1771" s="244">
        <v>22761.91</v>
      </c>
      <c r="O1771" s="218">
        <v>330</v>
      </c>
      <c r="P1771" s="246">
        <f t="shared" si="290"/>
        <v>270.868151515152</v>
      </c>
      <c r="Q1771" s="246">
        <f t="shared" si="291"/>
        <v>67.9754848484849</v>
      </c>
      <c r="R1771" s="210">
        <v>477</v>
      </c>
      <c r="S1771" s="220">
        <f t="shared" si="292"/>
        <v>330</v>
      </c>
      <c r="T1771" s="113">
        <f t="shared" si="295"/>
        <v>375.953983310162</v>
      </c>
      <c r="U1771" s="113">
        <f t="shared" si="293"/>
        <v>97.574320506886</v>
      </c>
      <c r="V1771" s="113">
        <f t="shared" si="296"/>
        <v>271.868151515152</v>
      </c>
      <c r="W1771" s="113">
        <f t="shared" si="294"/>
        <v>68.9754848484849</v>
      </c>
      <c r="X1771" s="118">
        <v>2000</v>
      </c>
      <c r="Y1771" s="18" t="s">
        <v>66</v>
      </c>
    </row>
    <row r="1772" ht="15.75" customHeight="1" spans="1:25">
      <c r="A1772" s="234">
        <v>8770</v>
      </c>
      <c r="B1772" s="208" t="s">
        <v>2328</v>
      </c>
      <c r="C1772" s="207" t="s">
        <v>34</v>
      </c>
      <c r="D1772" s="209" t="s">
        <v>488</v>
      </c>
      <c r="E1772" s="210" t="s">
        <v>30</v>
      </c>
      <c r="F1772" s="235" t="s">
        <v>279</v>
      </c>
      <c r="G1772" s="283">
        <v>40794</v>
      </c>
      <c r="H1772" s="237">
        <v>43715</v>
      </c>
      <c r="I1772" s="214">
        <v>136842.097857143</v>
      </c>
      <c r="J1772" s="215">
        <v>0.278199344154553</v>
      </c>
      <c r="K1772" s="214">
        <v>38069.3818765903</v>
      </c>
      <c r="L1772" s="216">
        <v>12551.33</v>
      </c>
      <c r="M1772" s="217">
        <v>0.318845094503929</v>
      </c>
      <c r="N1772" s="216">
        <v>4001.93</v>
      </c>
      <c r="O1772" s="218">
        <v>77</v>
      </c>
      <c r="P1772" s="246">
        <f t="shared" si="290"/>
        <v>162.004285714286</v>
      </c>
      <c r="Q1772" s="246">
        <f t="shared" si="291"/>
        <v>50.9731168831169</v>
      </c>
      <c r="R1772" s="210">
        <v>116</v>
      </c>
      <c r="S1772" s="220">
        <f t="shared" si="292"/>
        <v>81</v>
      </c>
      <c r="T1772" s="113">
        <f t="shared" si="295"/>
        <v>374.909857142858</v>
      </c>
      <c r="U1772" s="113">
        <f t="shared" si="293"/>
        <v>104.29967637422</v>
      </c>
      <c r="V1772" s="113">
        <f t="shared" si="296"/>
        <v>154.954691358025</v>
      </c>
      <c r="W1772" s="113">
        <f t="shared" si="294"/>
        <v>49.4065432098765</v>
      </c>
      <c r="X1772" s="118">
        <v>2011</v>
      </c>
      <c r="Y1772" s="18" t="s">
        <v>66</v>
      </c>
    </row>
    <row r="1773" ht="15.75" customHeight="1" spans="1:25">
      <c r="A1773" s="234">
        <v>8446</v>
      </c>
      <c r="B1773" s="208" t="s">
        <v>2329</v>
      </c>
      <c r="C1773" s="207" t="s">
        <v>21</v>
      </c>
      <c r="D1773" s="209" t="s">
        <v>488</v>
      </c>
      <c r="E1773" s="210" t="s">
        <v>815</v>
      </c>
      <c r="F1773" s="235" t="s">
        <v>142</v>
      </c>
      <c r="G1773" s="284">
        <v>35067</v>
      </c>
      <c r="H1773" s="237">
        <v>43354</v>
      </c>
      <c r="I1773" s="214">
        <v>136660.646295919</v>
      </c>
      <c r="J1773" s="215">
        <v>0.244898764739246</v>
      </c>
      <c r="K1773" s="214">
        <v>33468.0234663375</v>
      </c>
      <c r="L1773" s="244">
        <v>89348.69</v>
      </c>
      <c r="M1773" s="245">
        <v>0.265923316838781</v>
      </c>
      <c r="N1773" s="244">
        <v>23759.9</v>
      </c>
      <c r="O1773" s="218">
        <v>330</v>
      </c>
      <c r="P1773" s="246">
        <f t="shared" si="290"/>
        <v>269.753606060606</v>
      </c>
      <c r="Q1773" s="246">
        <f t="shared" si="291"/>
        <v>70.999696969697</v>
      </c>
      <c r="R1773" s="210">
        <v>477</v>
      </c>
      <c r="S1773" s="220">
        <f t="shared" si="292"/>
        <v>330</v>
      </c>
      <c r="T1773" s="113">
        <f t="shared" si="295"/>
        <v>374.41272957786</v>
      </c>
      <c r="U1773" s="113">
        <f t="shared" si="293"/>
        <v>91.6932149762671</v>
      </c>
      <c r="V1773" s="113">
        <f t="shared" si="296"/>
        <v>270.753606060606</v>
      </c>
      <c r="W1773" s="113">
        <f t="shared" si="294"/>
        <v>71.999696969697</v>
      </c>
      <c r="X1773" s="118">
        <v>1996</v>
      </c>
      <c r="Y1773" s="18" t="s">
        <v>66</v>
      </c>
    </row>
    <row r="1774" ht="15.75" customHeight="1" spans="1:25">
      <c r="A1774" s="234">
        <v>6965</v>
      </c>
      <c r="B1774" s="208" t="s">
        <v>2330</v>
      </c>
      <c r="C1774" s="207" t="s">
        <v>27</v>
      </c>
      <c r="D1774" s="209" t="s">
        <v>64</v>
      </c>
      <c r="F1774" s="235" t="s">
        <v>215</v>
      </c>
      <c r="G1774" s="236">
        <v>41818</v>
      </c>
      <c r="H1774" s="237">
        <v>41818</v>
      </c>
      <c r="I1774" s="214">
        <v>136652.821</v>
      </c>
      <c r="J1774" s="215">
        <v>0.256800092658895</v>
      </c>
      <c r="K1774" s="214">
        <v>35092.4570948994</v>
      </c>
      <c r="L1774" s="244">
        <v>118828.54</v>
      </c>
      <c r="M1774" s="245">
        <v>0.206760513930408</v>
      </c>
      <c r="N1774" s="244">
        <v>24569.05</v>
      </c>
      <c r="O1774" s="218">
        <v>330</v>
      </c>
      <c r="P1774" s="246">
        <f t="shared" si="290"/>
        <v>359.086484848485</v>
      </c>
      <c r="Q1774" s="246">
        <f t="shared" si="291"/>
        <v>73.4516666666667</v>
      </c>
      <c r="R1774" s="210">
        <v>2013</v>
      </c>
      <c r="S1774" s="220">
        <f t="shared" si="292"/>
        <v>330</v>
      </c>
      <c r="T1774" s="113">
        <f t="shared" si="295"/>
        <v>374.391290410959</v>
      </c>
      <c r="U1774" s="113">
        <f t="shared" si="293"/>
        <v>96.1437180682175</v>
      </c>
      <c r="V1774" s="113">
        <f t="shared" si="296"/>
        <v>360.086484848485</v>
      </c>
      <c r="W1774" s="113">
        <f t="shared" si="294"/>
        <v>74.4516666666667</v>
      </c>
      <c r="X1774" s="118">
        <v>2014</v>
      </c>
      <c r="Y1774" s="18" t="s">
        <v>66</v>
      </c>
    </row>
    <row r="1775" ht="15.75" customHeight="1" spans="1:25">
      <c r="A1775" s="234">
        <v>8442</v>
      </c>
      <c r="B1775" s="208" t="s">
        <v>2331</v>
      </c>
      <c r="C1775" s="207" t="s">
        <v>21</v>
      </c>
      <c r="D1775" s="209" t="s">
        <v>488</v>
      </c>
      <c r="E1775" s="210" t="s">
        <v>815</v>
      </c>
      <c r="F1775" s="235" t="s">
        <v>139</v>
      </c>
      <c r="G1775" s="284">
        <v>37566</v>
      </c>
      <c r="H1775" s="237">
        <v>43354</v>
      </c>
      <c r="I1775" s="214">
        <v>135847.308514757</v>
      </c>
      <c r="J1775" s="215">
        <v>0.260171618643538</v>
      </c>
      <c r="K1775" s="214">
        <v>35343.6141446524</v>
      </c>
      <c r="L1775" s="244">
        <v>88816.93</v>
      </c>
      <c r="M1775" s="245">
        <v>0.328432315775832</v>
      </c>
      <c r="N1775" s="244">
        <v>29170.35</v>
      </c>
      <c r="O1775" s="218">
        <v>330</v>
      </c>
      <c r="P1775" s="246">
        <f t="shared" si="290"/>
        <v>268.142212121212</v>
      </c>
      <c r="Q1775" s="246">
        <f t="shared" si="291"/>
        <v>87.395</v>
      </c>
      <c r="R1775" s="210">
        <v>477</v>
      </c>
      <c r="S1775" s="220">
        <f t="shared" si="292"/>
        <v>330</v>
      </c>
      <c r="T1775" s="113">
        <f t="shared" si="295"/>
        <v>372.184406889745</v>
      </c>
      <c r="U1775" s="113">
        <f t="shared" si="293"/>
        <v>96.8318195743901</v>
      </c>
      <c r="V1775" s="113">
        <f t="shared" si="296"/>
        <v>269.142212121212</v>
      </c>
      <c r="W1775" s="113">
        <f t="shared" si="294"/>
        <v>88.395</v>
      </c>
      <c r="X1775" s="118">
        <v>2002</v>
      </c>
      <c r="Y1775" s="18" t="s">
        <v>66</v>
      </c>
    </row>
    <row r="1776" ht="15.75" customHeight="1" spans="1:25">
      <c r="A1776" s="234">
        <v>7504</v>
      </c>
      <c r="B1776" s="208" t="s">
        <v>2332</v>
      </c>
      <c r="C1776" s="207" t="s">
        <v>17</v>
      </c>
      <c r="D1776" s="209" t="s">
        <v>64</v>
      </c>
      <c r="F1776" s="235" t="s">
        <v>65</v>
      </c>
      <c r="G1776" s="236">
        <v>43099</v>
      </c>
      <c r="H1776" s="237">
        <v>43099</v>
      </c>
      <c r="I1776" s="214">
        <v>135554.041520468</v>
      </c>
      <c r="J1776" s="215">
        <v>0.266875560938495</v>
      </c>
      <c r="K1776" s="214">
        <v>36176.0608682549</v>
      </c>
      <c r="L1776" s="244">
        <v>63506.14</v>
      </c>
      <c r="M1776" s="245">
        <v>0.375491566642218</v>
      </c>
      <c r="N1776" s="244">
        <v>23846.02</v>
      </c>
      <c r="O1776" s="218">
        <v>330</v>
      </c>
      <c r="P1776" s="246">
        <f t="shared" si="290"/>
        <v>191.442848484848</v>
      </c>
      <c r="Q1776" s="246">
        <f t="shared" si="291"/>
        <v>71.2606666666667</v>
      </c>
      <c r="R1776" s="210">
        <v>732</v>
      </c>
      <c r="S1776" s="220">
        <f t="shared" si="292"/>
        <v>330</v>
      </c>
      <c r="T1776" s="113">
        <f t="shared" si="295"/>
        <v>371.380935672515</v>
      </c>
      <c r="U1776" s="113">
        <f t="shared" si="293"/>
        <v>99.1124955294655</v>
      </c>
      <c r="V1776" s="113">
        <f t="shared" si="296"/>
        <v>192.442848484848</v>
      </c>
      <c r="W1776" s="113">
        <f t="shared" si="294"/>
        <v>72.2606666666667</v>
      </c>
      <c r="X1776" s="118">
        <v>2017</v>
      </c>
      <c r="Y1776" s="18" t="s">
        <v>83</v>
      </c>
    </row>
    <row r="1777" ht="15.75" customHeight="1" spans="1:25">
      <c r="A1777" s="234">
        <v>6442</v>
      </c>
      <c r="B1777" s="208" t="s">
        <v>2333</v>
      </c>
      <c r="C1777" s="207" t="s">
        <v>29</v>
      </c>
      <c r="D1777" s="209" t="s">
        <v>64</v>
      </c>
      <c r="E1777" s="210" t="s">
        <v>335</v>
      </c>
      <c r="F1777" s="235" t="s">
        <v>65</v>
      </c>
      <c r="G1777" s="283">
        <v>42570</v>
      </c>
      <c r="H1777" s="237">
        <v>42570</v>
      </c>
      <c r="I1777" s="214">
        <v>135473.36</v>
      </c>
      <c r="J1777" s="215">
        <v>0.279238122200152</v>
      </c>
      <c r="K1777" s="214">
        <v>37829.3266545452</v>
      </c>
      <c r="L1777" s="244">
        <v>84670.85</v>
      </c>
      <c r="M1777" s="245">
        <v>0.33034615809337</v>
      </c>
      <c r="N1777" s="244">
        <v>27970.69</v>
      </c>
      <c r="O1777" s="218">
        <v>330</v>
      </c>
      <c r="P1777" s="246">
        <f t="shared" si="290"/>
        <v>255.578333333333</v>
      </c>
      <c r="Q1777" s="246">
        <f t="shared" si="291"/>
        <v>83.7596666666667</v>
      </c>
      <c r="R1777" s="210">
        <v>1261</v>
      </c>
      <c r="S1777" s="220">
        <f t="shared" si="292"/>
        <v>330</v>
      </c>
      <c r="T1777" s="113">
        <f t="shared" si="295"/>
        <v>371.159890410959</v>
      </c>
      <c r="U1777" s="113">
        <f t="shared" si="293"/>
        <v>103.64199083437</v>
      </c>
      <c r="V1777" s="113">
        <f t="shared" si="296"/>
        <v>256.578333333333</v>
      </c>
      <c r="W1777" s="113">
        <f t="shared" si="294"/>
        <v>84.7596666666667</v>
      </c>
      <c r="X1777" s="118">
        <v>2016</v>
      </c>
      <c r="Y1777" s="18" t="s">
        <v>82</v>
      </c>
    </row>
    <row r="1778" ht="15.75" customHeight="1" spans="1:25">
      <c r="A1778" s="234">
        <v>7220</v>
      </c>
      <c r="B1778" s="208" t="s">
        <v>2334</v>
      </c>
      <c r="C1778" s="207" t="s">
        <v>27</v>
      </c>
      <c r="D1778" s="209" t="s">
        <v>64</v>
      </c>
      <c r="F1778" s="235" t="s">
        <v>204</v>
      </c>
      <c r="G1778" s="236">
        <v>42952</v>
      </c>
      <c r="H1778" s="237">
        <v>42952</v>
      </c>
      <c r="I1778" s="214">
        <v>135139.2</v>
      </c>
      <c r="J1778" s="215">
        <v>0.243445991464373</v>
      </c>
      <c r="K1778" s="214">
        <v>32899.0965297022</v>
      </c>
      <c r="L1778" s="244">
        <v>90092.8</v>
      </c>
      <c r="M1778" s="245">
        <v>0.239899636818924</v>
      </c>
      <c r="N1778" s="244">
        <v>21613.23</v>
      </c>
      <c r="O1778" s="218">
        <v>330</v>
      </c>
      <c r="P1778" s="246">
        <f t="shared" si="290"/>
        <v>272.008484848485</v>
      </c>
      <c r="Q1778" s="246">
        <f t="shared" si="291"/>
        <v>64.4946363636364</v>
      </c>
      <c r="R1778" s="210">
        <v>879</v>
      </c>
      <c r="S1778" s="220">
        <f t="shared" si="292"/>
        <v>330</v>
      </c>
      <c r="T1778" s="113">
        <f t="shared" si="295"/>
        <v>370.244383561644</v>
      </c>
      <c r="U1778" s="113">
        <f t="shared" si="293"/>
        <v>90.13451104028</v>
      </c>
      <c r="V1778" s="113">
        <f t="shared" si="296"/>
        <v>273.008484848485</v>
      </c>
      <c r="W1778" s="113">
        <f t="shared" si="294"/>
        <v>65.4946363636364</v>
      </c>
      <c r="X1778" s="118">
        <v>2017</v>
      </c>
      <c r="Y1778" s="18" t="s">
        <v>83</v>
      </c>
    </row>
    <row r="1779" ht="15.75" customHeight="1" spans="1:25">
      <c r="A1779" s="234">
        <v>6541</v>
      </c>
      <c r="B1779" s="208" t="s">
        <v>2335</v>
      </c>
      <c r="C1779" s="207" t="s">
        <v>21</v>
      </c>
      <c r="D1779" s="209" t="s">
        <v>64</v>
      </c>
      <c r="F1779" s="235" t="s">
        <v>65</v>
      </c>
      <c r="G1779" s="236">
        <v>42630</v>
      </c>
      <c r="H1779" s="237">
        <v>42630</v>
      </c>
      <c r="I1779" s="214">
        <v>135031.799824556</v>
      </c>
      <c r="J1779" s="215">
        <v>0.26212978752686</v>
      </c>
      <c r="K1779" s="214">
        <v>35395.8569973804</v>
      </c>
      <c r="L1779" s="244">
        <v>114445.98</v>
      </c>
      <c r="M1779" s="245">
        <v>0.326770236927501</v>
      </c>
      <c r="N1779" s="244">
        <v>37397.54</v>
      </c>
      <c r="O1779" s="218">
        <v>330</v>
      </c>
      <c r="P1779" s="246">
        <f t="shared" si="290"/>
        <v>345.806</v>
      </c>
      <c r="Q1779" s="246">
        <f t="shared" si="291"/>
        <v>112.325878787879</v>
      </c>
      <c r="R1779" s="210">
        <v>1201</v>
      </c>
      <c r="S1779" s="220">
        <f t="shared" si="292"/>
        <v>330</v>
      </c>
      <c r="T1779" s="113">
        <f t="shared" si="295"/>
        <v>369.950136505633</v>
      </c>
      <c r="U1779" s="113">
        <f t="shared" si="293"/>
        <v>96.9749506777545</v>
      </c>
      <c r="V1779" s="113">
        <f t="shared" si="296"/>
        <v>346.806</v>
      </c>
      <c r="W1779" s="113">
        <f t="shared" si="294"/>
        <v>113.325878787879</v>
      </c>
      <c r="X1779" s="118">
        <v>2016</v>
      </c>
      <c r="Y1779" s="18" t="s">
        <v>82</v>
      </c>
    </row>
    <row r="1780" ht="15.75" customHeight="1" spans="1:25">
      <c r="A1780" s="234">
        <v>7108</v>
      </c>
      <c r="B1780" s="208" t="s">
        <v>2336</v>
      </c>
      <c r="C1780" s="207" t="s">
        <v>29</v>
      </c>
      <c r="D1780" s="209" t="s">
        <v>64</v>
      </c>
      <c r="F1780" s="235" t="s">
        <v>65</v>
      </c>
      <c r="G1780" s="236">
        <v>42434</v>
      </c>
      <c r="H1780" s="237">
        <v>42434</v>
      </c>
      <c r="I1780" s="214">
        <v>134942.288</v>
      </c>
      <c r="J1780" s="215">
        <v>0.278231913863013</v>
      </c>
      <c r="K1780" s="214">
        <v>37545.2510512939</v>
      </c>
      <c r="L1780" s="244">
        <v>84338.93</v>
      </c>
      <c r="M1780" s="245">
        <v>0.352908555989506</v>
      </c>
      <c r="N1780" s="244">
        <v>29763.93</v>
      </c>
      <c r="O1780" s="218">
        <v>330</v>
      </c>
      <c r="P1780" s="246">
        <f t="shared" si="290"/>
        <v>254.572515151515</v>
      </c>
      <c r="Q1780" s="246">
        <f t="shared" si="291"/>
        <v>89.1937272727273</v>
      </c>
      <c r="R1780" s="210">
        <v>1397</v>
      </c>
      <c r="S1780" s="220">
        <f t="shared" si="292"/>
        <v>330</v>
      </c>
      <c r="T1780" s="113">
        <f t="shared" si="295"/>
        <v>369.704898630137</v>
      </c>
      <c r="U1780" s="113">
        <f t="shared" si="293"/>
        <v>102.863701510394</v>
      </c>
      <c r="V1780" s="113">
        <f t="shared" si="296"/>
        <v>255.572515151515</v>
      </c>
      <c r="W1780" s="113">
        <f t="shared" si="294"/>
        <v>90.1937272727273</v>
      </c>
      <c r="X1780" s="118">
        <v>2016</v>
      </c>
      <c r="Y1780" s="18" t="s">
        <v>82</v>
      </c>
    </row>
    <row r="1781" ht="15.75" customHeight="1" spans="1:25">
      <c r="A1781" s="234">
        <v>6938</v>
      </c>
      <c r="B1781" s="208" t="s">
        <v>2337</v>
      </c>
      <c r="C1781" s="207" t="s">
        <v>27</v>
      </c>
      <c r="D1781" s="209" t="s">
        <v>64</v>
      </c>
      <c r="F1781" s="235" t="s">
        <v>215</v>
      </c>
      <c r="G1781" s="236">
        <v>41223</v>
      </c>
      <c r="H1781" s="237">
        <v>41223</v>
      </c>
      <c r="I1781" s="214">
        <v>133778.304</v>
      </c>
      <c r="J1781" s="215">
        <v>0.237838565216033</v>
      </c>
      <c r="K1781" s="214">
        <v>31817.6398803943</v>
      </c>
      <c r="L1781" s="244">
        <v>116328.96</v>
      </c>
      <c r="M1781" s="245">
        <v>0.195217166903237</v>
      </c>
      <c r="N1781" s="244">
        <v>22709.41</v>
      </c>
      <c r="O1781" s="218">
        <v>330</v>
      </c>
      <c r="P1781" s="246">
        <f t="shared" si="290"/>
        <v>351.512</v>
      </c>
      <c r="Q1781" s="246">
        <f t="shared" si="291"/>
        <v>67.8163939393939</v>
      </c>
      <c r="R1781" s="210">
        <v>2608</v>
      </c>
      <c r="S1781" s="220">
        <f t="shared" si="292"/>
        <v>330</v>
      </c>
      <c r="T1781" s="113">
        <f t="shared" si="295"/>
        <v>366.515901369863</v>
      </c>
      <c r="U1781" s="113">
        <f t="shared" si="293"/>
        <v>87.1716161106693</v>
      </c>
      <c r="V1781" s="113">
        <f t="shared" si="296"/>
        <v>352.512</v>
      </c>
      <c r="W1781" s="113">
        <f t="shared" si="294"/>
        <v>68.8163939393939</v>
      </c>
      <c r="X1781" s="118">
        <v>2012</v>
      </c>
      <c r="Y1781" s="18" t="s">
        <v>66</v>
      </c>
    </row>
    <row r="1782" ht="15.75" customHeight="1" spans="1:25">
      <c r="A1782" s="234">
        <v>5324</v>
      </c>
      <c r="B1782" s="208" t="s">
        <v>2338</v>
      </c>
      <c r="C1782" s="207" t="s">
        <v>25</v>
      </c>
      <c r="D1782" s="209" t="s">
        <v>64</v>
      </c>
      <c r="F1782" s="235" t="s">
        <v>215</v>
      </c>
      <c r="G1782" s="236">
        <v>39802</v>
      </c>
      <c r="H1782" s="237">
        <v>39802</v>
      </c>
      <c r="I1782" s="214">
        <v>133489.417630496</v>
      </c>
      <c r="J1782" s="215">
        <v>0.267065855104157</v>
      </c>
      <c r="K1782" s="214">
        <v>35650.4654668444</v>
      </c>
      <c r="L1782" s="244">
        <v>116978</v>
      </c>
      <c r="M1782" s="245">
        <v>0.269999145138402</v>
      </c>
      <c r="N1782" s="244">
        <v>31583.96</v>
      </c>
      <c r="O1782" s="218">
        <v>330</v>
      </c>
      <c r="P1782" s="246">
        <f t="shared" si="290"/>
        <v>353.478787878788</v>
      </c>
      <c r="Q1782" s="246">
        <f t="shared" si="291"/>
        <v>94.7089696969697</v>
      </c>
      <c r="R1782" s="210">
        <v>4029</v>
      </c>
      <c r="S1782" s="220">
        <f t="shared" si="292"/>
        <v>330</v>
      </c>
      <c r="T1782" s="113">
        <f t="shared" si="295"/>
        <v>365.724431864373</v>
      </c>
      <c r="U1782" s="113">
        <f t="shared" si="293"/>
        <v>97.6725081283408</v>
      </c>
      <c r="V1782" s="113">
        <f t="shared" si="296"/>
        <v>354.478787878788</v>
      </c>
      <c r="W1782" s="113">
        <f t="shared" si="294"/>
        <v>95.7089696969697</v>
      </c>
      <c r="X1782" s="118">
        <v>2008</v>
      </c>
      <c r="Y1782" s="18" t="s">
        <v>66</v>
      </c>
    </row>
    <row r="1783" ht="15.75" customHeight="1" spans="1:25">
      <c r="A1783" s="234">
        <v>6137</v>
      </c>
      <c r="B1783" s="208" t="s">
        <v>2339</v>
      </c>
      <c r="C1783" s="207" t="s">
        <v>21</v>
      </c>
      <c r="D1783" s="209" t="s">
        <v>64</v>
      </c>
      <c r="F1783" s="235" t="s">
        <v>65</v>
      </c>
      <c r="G1783" s="236">
        <v>42336</v>
      </c>
      <c r="H1783" s="237">
        <v>42336</v>
      </c>
      <c r="I1783" s="214">
        <v>132903.1661172</v>
      </c>
      <c r="J1783" s="215">
        <v>0.266897135178515</v>
      </c>
      <c r="K1783" s="214">
        <v>35471.4742928348</v>
      </c>
      <c r="L1783" s="244">
        <v>112641.86</v>
      </c>
      <c r="M1783" s="245">
        <v>0.267727823386439</v>
      </c>
      <c r="N1783" s="244">
        <v>30157.36</v>
      </c>
      <c r="O1783" s="218">
        <v>330</v>
      </c>
      <c r="P1783" s="246">
        <f t="shared" si="290"/>
        <v>340.33896969697</v>
      </c>
      <c r="Q1783" s="246">
        <f t="shared" si="291"/>
        <v>90.3859393939394</v>
      </c>
      <c r="R1783" s="210">
        <v>1495</v>
      </c>
      <c r="S1783" s="220">
        <f t="shared" si="292"/>
        <v>330</v>
      </c>
      <c r="T1783" s="113">
        <f t="shared" si="295"/>
        <v>364.118263334795</v>
      </c>
      <c r="U1783" s="113">
        <f t="shared" si="293"/>
        <v>97.1821213502323</v>
      </c>
      <c r="V1783" s="113">
        <f t="shared" si="296"/>
        <v>341.33896969697</v>
      </c>
      <c r="W1783" s="113">
        <f t="shared" si="294"/>
        <v>91.3859393939394</v>
      </c>
      <c r="X1783" s="118">
        <v>2015</v>
      </c>
      <c r="Y1783" s="18" t="s">
        <v>66</v>
      </c>
    </row>
    <row r="1784" ht="15.75" customHeight="1" spans="1:25">
      <c r="A1784" s="234">
        <v>5357</v>
      </c>
      <c r="B1784" s="208" t="s">
        <v>2340</v>
      </c>
      <c r="C1784" s="207" t="s">
        <v>21</v>
      </c>
      <c r="D1784" s="209" t="s">
        <v>64</v>
      </c>
      <c r="F1784" s="235" t="s">
        <v>123</v>
      </c>
      <c r="G1784" s="236">
        <v>40565</v>
      </c>
      <c r="H1784" s="237">
        <v>40565</v>
      </c>
      <c r="I1784" s="214">
        <v>132366.819138789</v>
      </c>
      <c r="J1784" s="215">
        <v>0.242886889389708</v>
      </c>
      <c r="K1784" s="214">
        <v>32150.1649590305</v>
      </c>
      <c r="L1784" s="244">
        <v>112187.28</v>
      </c>
      <c r="M1784" s="245">
        <v>0.298615137117149</v>
      </c>
      <c r="N1784" s="244">
        <v>33500.82</v>
      </c>
      <c r="O1784" s="218">
        <v>330</v>
      </c>
      <c r="P1784" s="246">
        <f t="shared" si="290"/>
        <v>338.961454545455</v>
      </c>
      <c r="Q1784" s="246">
        <f t="shared" si="291"/>
        <v>100.517636363636</v>
      </c>
      <c r="R1784" s="210">
        <v>3266</v>
      </c>
      <c r="S1784" s="220">
        <f t="shared" si="292"/>
        <v>330</v>
      </c>
      <c r="T1784" s="113">
        <f t="shared" si="295"/>
        <v>362.648819558326</v>
      </c>
      <c r="U1784" s="113">
        <f t="shared" si="293"/>
        <v>88.0826437233712</v>
      </c>
      <c r="V1784" s="113">
        <f t="shared" si="296"/>
        <v>339.961454545455</v>
      </c>
      <c r="W1784" s="113">
        <f t="shared" si="294"/>
        <v>101.517636363636</v>
      </c>
      <c r="X1784" s="118">
        <v>2011</v>
      </c>
      <c r="Y1784" s="18" t="s">
        <v>66</v>
      </c>
    </row>
    <row r="1785" ht="15.75" customHeight="1" spans="1:25">
      <c r="A1785" s="234">
        <v>5209</v>
      </c>
      <c r="B1785" s="208" t="s">
        <v>2341</v>
      </c>
      <c r="C1785" s="207" t="s">
        <v>21</v>
      </c>
      <c r="D1785" s="209" t="s">
        <v>64</v>
      </c>
      <c r="F1785" s="235" t="s">
        <v>65</v>
      </c>
      <c r="G1785" s="236">
        <v>40201</v>
      </c>
      <c r="H1785" s="237">
        <v>40201</v>
      </c>
      <c r="I1785" s="214">
        <v>132076.062867308</v>
      </c>
      <c r="J1785" s="215">
        <v>0.248395691274124</v>
      </c>
      <c r="K1785" s="214">
        <v>32807.1249366897</v>
      </c>
      <c r="L1785" s="244">
        <v>111940.85</v>
      </c>
      <c r="M1785" s="245">
        <v>0.365348574716022</v>
      </c>
      <c r="N1785" s="244">
        <v>40897.43</v>
      </c>
      <c r="O1785" s="218">
        <v>330</v>
      </c>
      <c r="P1785" s="246">
        <f t="shared" si="290"/>
        <v>338.214696969697</v>
      </c>
      <c r="Q1785" s="246">
        <f t="shared" si="291"/>
        <v>122.931606060606</v>
      </c>
      <c r="R1785" s="210">
        <v>3630</v>
      </c>
      <c r="S1785" s="220">
        <f t="shared" si="292"/>
        <v>330</v>
      </c>
      <c r="T1785" s="113">
        <f t="shared" si="295"/>
        <v>361.852227033721</v>
      </c>
      <c r="U1785" s="113">
        <f t="shared" si="293"/>
        <v>89.8825340731225</v>
      </c>
      <c r="V1785" s="113">
        <f t="shared" si="296"/>
        <v>339.214696969697</v>
      </c>
      <c r="W1785" s="113">
        <f t="shared" si="294"/>
        <v>123.931606060606</v>
      </c>
      <c r="X1785" s="118">
        <v>2010</v>
      </c>
      <c r="Y1785" s="18" t="s">
        <v>66</v>
      </c>
    </row>
    <row r="1786" ht="15.75" customHeight="1" spans="1:25">
      <c r="A1786" s="234">
        <v>5242</v>
      </c>
      <c r="B1786" s="208" t="s">
        <v>2342</v>
      </c>
      <c r="C1786" s="207" t="s">
        <v>21</v>
      </c>
      <c r="D1786" s="209" t="s">
        <v>64</v>
      </c>
      <c r="F1786" s="235" t="s">
        <v>65</v>
      </c>
      <c r="G1786" s="236">
        <v>40446</v>
      </c>
      <c r="H1786" s="237">
        <v>40446</v>
      </c>
      <c r="I1786" s="214">
        <v>132053.987430716</v>
      </c>
      <c r="J1786" s="215">
        <v>0.257377111932282</v>
      </c>
      <c r="K1786" s="214">
        <v>33987.6739040595</v>
      </c>
      <c r="L1786" s="244">
        <v>111922.14</v>
      </c>
      <c r="M1786" s="245">
        <v>0.350120360457725</v>
      </c>
      <c r="N1786" s="244">
        <v>39186.22</v>
      </c>
      <c r="O1786" s="218">
        <v>330</v>
      </c>
      <c r="P1786" s="246">
        <f t="shared" si="290"/>
        <v>338.158</v>
      </c>
      <c r="Q1786" s="246">
        <f t="shared" si="291"/>
        <v>117.746121212121</v>
      </c>
      <c r="R1786" s="210">
        <v>3385</v>
      </c>
      <c r="S1786" s="220">
        <f t="shared" si="292"/>
        <v>330</v>
      </c>
      <c r="T1786" s="113">
        <f t="shared" si="295"/>
        <v>361.791746385523</v>
      </c>
      <c r="U1786" s="113">
        <f t="shared" si="293"/>
        <v>93.1169148056425</v>
      </c>
      <c r="V1786" s="113">
        <f t="shared" si="296"/>
        <v>339.158</v>
      </c>
      <c r="W1786" s="113">
        <f t="shared" si="294"/>
        <v>118.746121212121</v>
      </c>
      <c r="X1786" s="118">
        <v>2010</v>
      </c>
      <c r="Y1786" s="18" t="s">
        <v>66</v>
      </c>
    </row>
    <row r="1787" ht="15.75" customHeight="1" spans="1:25">
      <c r="A1787" s="234">
        <v>6745</v>
      </c>
      <c r="B1787" s="208" t="s">
        <v>2343</v>
      </c>
      <c r="C1787" s="207" t="s">
        <v>19</v>
      </c>
      <c r="D1787" s="209" t="s">
        <v>64</v>
      </c>
      <c r="F1787" s="235" t="s">
        <v>65</v>
      </c>
      <c r="G1787" s="236">
        <v>42819</v>
      </c>
      <c r="H1787" s="237">
        <v>42819</v>
      </c>
      <c r="I1787" s="214">
        <v>131654.952</v>
      </c>
      <c r="J1787" s="215">
        <v>0.234631597013179</v>
      </c>
      <c r="K1787" s="214">
        <v>30890.4116424534</v>
      </c>
      <c r="L1787" s="244">
        <v>73141.64</v>
      </c>
      <c r="M1787" s="245">
        <v>0.255328018349055</v>
      </c>
      <c r="N1787" s="244">
        <v>18675.11</v>
      </c>
      <c r="O1787" s="218">
        <v>330</v>
      </c>
      <c r="P1787" s="246">
        <f t="shared" si="290"/>
        <v>220.641333333333</v>
      </c>
      <c r="Q1787" s="246">
        <f t="shared" si="291"/>
        <v>55.5912424242424</v>
      </c>
      <c r="R1787" s="210">
        <v>1012</v>
      </c>
      <c r="S1787" s="220">
        <f t="shared" si="292"/>
        <v>330</v>
      </c>
      <c r="T1787" s="113">
        <f t="shared" si="295"/>
        <v>360.698498630137</v>
      </c>
      <c r="U1787" s="113">
        <f t="shared" si="293"/>
        <v>84.6312647738449</v>
      </c>
      <c r="V1787" s="113">
        <f t="shared" si="296"/>
        <v>221.641333333333</v>
      </c>
      <c r="W1787" s="113">
        <f t="shared" si="294"/>
        <v>56.5912424242424</v>
      </c>
      <c r="X1787" s="118">
        <v>2017</v>
      </c>
      <c r="Y1787" s="18" t="s">
        <v>83</v>
      </c>
    </row>
    <row r="1788" ht="15.75" customHeight="1" spans="1:25">
      <c r="A1788" s="234">
        <v>9751</v>
      </c>
      <c r="B1788" s="208" t="s">
        <v>2344</v>
      </c>
      <c r="C1788" s="207" t="s">
        <v>21</v>
      </c>
      <c r="D1788" s="209" t="s">
        <v>64</v>
      </c>
      <c r="F1788" s="235" t="s">
        <v>65</v>
      </c>
      <c r="G1788" s="236">
        <v>43568</v>
      </c>
      <c r="H1788" s="237">
        <v>43568</v>
      </c>
      <c r="I1788" s="214">
        <v>131210.476082282</v>
      </c>
      <c r="J1788" s="215">
        <v>0.253998585687225</v>
      </c>
      <c r="K1788" s="214">
        <v>33327.2753522471</v>
      </c>
      <c r="L1788" s="244">
        <v>32168.9</v>
      </c>
      <c r="M1788" s="245">
        <v>0.234847632340553</v>
      </c>
      <c r="N1788" s="244">
        <v>7554.79</v>
      </c>
      <c r="O1788" s="218">
        <v>201</v>
      </c>
      <c r="P1788" s="246">
        <f t="shared" si="290"/>
        <v>159.044278606965</v>
      </c>
      <c r="Q1788" s="246">
        <f t="shared" si="291"/>
        <v>36.5860199004975</v>
      </c>
      <c r="R1788" s="210">
        <v>263</v>
      </c>
      <c r="S1788" s="220">
        <f t="shared" si="292"/>
        <v>228</v>
      </c>
      <c r="T1788" s="113">
        <f t="shared" si="295"/>
        <v>359.480756389814</v>
      </c>
      <c r="U1788" s="113">
        <f t="shared" si="293"/>
        <v>91.3076037047866</v>
      </c>
      <c r="V1788" s="113">
        <f t="shared" si="296"/>
        <v>141.091666666667</v>
      </c>
      <c r="W1788" s="113">
        <f t="shared" si="294"/>
        <v>33.1350438596491</v>
      </c>
      <c r="X1788" s="118">
        <v>2019</v>
      </c>
      <c r="Y1788" s="18" t="s">
        <v>85</v>
      </c>
    </row>
    <row r="1789" ht="15.75" customHeight="1" spans="1:25">
      <c r="A1789" s="234">
        <v>7440</v>
      </c>
      <c r="B1789" s="208" t="s">
        <v>2345</v>
      </c>
      <c r="C1789" s="207" t="s">
        <v>19</v>
      </c>
      <c r="D1789" s="209" t="s">
        <v>64</v>
      </c>
      <c r="F1789" s="235" t="s">
        <v>65</v>
      </c>
      <c r="G1789" s="236">
        <v>43092</v>
      </c>
      <c r="H1789" s="237">
        <v>43092</v>
      </c>
      <c r="I1789" s="214">
        <v>131169.312</v>
      </c>
      <c r="J1789" s="215">
        <v>0.265895131164474</v>
      </c>
      <c r="K1789" s="214">
        <v>34877.2814189938</v>
      </c>
      <c r="L1789" s="244">
        <v>72871.84</v>
      </c>
      <c r="M1789" s="245">
        <v>0.218164657294231</v>
      </c>
      <c r="N1789" s="244">
        <v>15898.06</v>
      </c>
      <c r="O1789" s="218">
        <v>330</v>
      </c>
      <c r="P1789" s="246">
        <f t="shared" si="290"/>
        <v>219.823757575758</v>
      </c>
      <c r="Q1789" s="246">
        <f t="shared" si="291"/>
        <v>47.1759393939394</v>
      </c>
      <c r="R1789" s="210">
        <v>739</v>
      </c>
      <c r="S1789" s="220">
        <f t="shared" si="292"/>
        <v>330</v>
      </c>
      <c r="T1789" s="113">
        <f t="shared" si="295"/>
        <v>359.367978082192</v>
      </c>
      <c r="U1789" s="113">
        <f t="shared" si="293"/>
        <v>95.5541956684762</v>
      </c>
      <c r="V1789" s="113">
        <f t="shared" si="296"/>
        <v>220.823757575758</v>
      </c>
      <c r="W1789" s="113">
        <f t="shared" si="294"/>
        <v>48.1759393939394</v>
      </c>
      <c r="X1789" s="118">
        <v>2017</v>
      </c>
      <c r="Y1789" s="18" t="s">
        <v>83</v>
      </c>
    </row>
    <row r="1790" ht="15.75" customHeight="1" spans="1:25">
      <c r="A1790" s="234">
        <v>5283</v>
      </c>
      <c r="B1790" s="208" t="s">
        <v>2346</v>
      </c>
      <c r="C1790" s="207" t="s">
        <v>23</v>
      </c>
      <c r="D1790" s="209" t="s">
        <v>64</v>
      </c>
      <c r="F1790" s="235" t="s">
        <v>65</v>
      </c>
      <c r="G1790" s="236">
        <v>40138</v>
      </c>
      <c r="H1790" s="237">
        <v>40138</v>
      </c>
      <c r="I1790" s="214">
        <v>130829.2805</v>
      </c>
      <c r="J1790" s="215">
        <v>0.275904868614209</v>
      </c>
      <c r="K1790" s="214">
        <v>36096.435447244</v>
      </c>
      <c r="L1790" s="244">
        <v>90227.0899999999</v>
      </c>
      <c r="M1790" s="245">
        <v>0.304877947410252</v>
      </c>
      <c r="N1790" s="244">
        <v>27508.25</v>
      </c>
      <c r="O1790" s="218">
        <v>330</v>
      </c>
      <c r="P1790" s="246">
        <f t="shared" si="290"/>
        <v>272.415424242424</v>
      </c>
      <c r="Q1790" s="246">
        <f t="shared" si="291"/>
        <v>82.3583333333333</v>
      </c>
      <c r="R1790" s="210">
        <v>3693</v>
      </c>
      <c r="S1790" s="220">
        <f t="shared" si="292"/>
        <v>330</v>
      </c>
      <c r="T1790" s="113">
        <f t="shared" si="295"/>
        <v>358.436384931507</v>
      </c>
      <c r="U1790" s="113">
        <f t="shared" si="293"/>
        <v>98.8943436910795</v>
      </c>
      <c r="V1790" s="113">
        <f t="shared" si="296"/>
        <v>273.415424242424</v>
      </c>
      <c r="W1790" s="113">
        <f t="shared" si="294"/>
        <v>83.3583333333333</v>
      </c>
      <c r="X1790" s="118">
        <v>2009</v>
      </c>
      <c r="Y1790" s="18" t="s">
        <v>66</v>
      </c>
    </row>
    <row r="1791" ht="15.75" customHeight="1" spans="1:25">
      <c r="A1791" s="234">
        <v>5044</v>
      </c>
      <c r="B1791" s="208" t="s">
        <v>2347</v>
      </c>
      <c r="C1791" s="207" t="s">
        <v>19</v>
      </c>
      <c r="D1791" s="209" t="s">
        <v>64</v>
      </c>
      <c r="F1791" s="235" t="s">
        <v>65</v>
      </c>
      <c r="G1791" s="236">
        <v>38913</v>
      </c>
      <c r="H1791" s="237">
        <v>38913</v>
      </c>
      <c r="I1791" s="214">
        <v>130730.292</v>
      </c>
      <c r="J1791" s="215">
        <v>0.228849265025565</v>
      </c>
      <c r="K1791" s="214">
        <v>29917.5312407775</v>
      </c>
      <c r="L1791" s="244">
        <v>72627.94</v>
      </c>
      <c r="M1791" s="245">
        <v>0.226123995806572</v>
      </c>
      <c r="N1791" s="244">
        <v>16422.92</v>
      </c>
      <c r="O1791" s="218">
        <v>330</v>
      </c>
      <c r="P1791" s="246">
        <f t="shared" si="290"/>
        <v>219.084666666667</v>
      </c>
      <c r="Q1791" s="246">
        <f t="shared" si="291"/>
        <v>48.7664242424242</v>
      </c>
      <c r="R1791" s="210">
        <v>4918</v>
      </c>
      <c r="S1791" s="220">
        <f t="shared" si="292"/>
        <v>330</v>
      </c>
      <c r="T1791" s="113">
        <f t="shared" si="295"/>
        <v>358.165183561644</v>
      </c>
      <c r="U1791" s="113">
        <f t="shared" si="293"/>
        <v>81.9658390158288</v>
      </c>
      <c r="V1791" s="113">
        <f t="shared" si="296"/>
        <v>220.084666666667</v>
      </c>
      <c r="W1791" s="113">
        <f t="shared" si="294"/>
        <v>49.7664242424242</v>
      </c>
      <c r="X1791" s="118">
        <v>2006</v>
      </c>
      <c r="Y1791" s="18" t="s">
        <v>66</v>
      </c>
    </row>
    <row r="1792" ht="15.75" customHeight="1" spans="1:25">
      <c r="A1792" s="234">
        <v>7009</v>
      </c>
      <c r="B1792" s="208" t="s">
        <v>2348</v>
      </c>
      <c r="C1792" s="207" t="s">
        <v>27</v>
      </c>
      <c r="D1792" s="209" t="s">
        <v>64</v>
      </c>
      <c r="F1792" s="235" t="s">
        <v>204</v>
      </c>
      <c r="G1792" s="236">
        <v>42395</v>
      </c>
      <c r="H1792" s="237">
        <v>42395</v>
      </c>
      <c r="I1792" s="214">
        <v>130184.985</v>
      </c>
      <c r="J1792" s="215">
        <v>0.23463859601666</v>
      </c>
      <c r="K1792" s="214">
        <v>30546.4221028499</v>
      </c>
      <c r="L1792" s="244">
        <v>86789.99</v>
      </c>
      <c r="M1792" s="245">
        <v>0.19608056182516</v>
      </c>
      <c r="N1792" s="244">
        <v>17017.83</v>
      </c>
      <c r="O1792" s="218">
        <v>330</v>
      </c>
      <c r="P1792" s="246">
        <f t="shared" si="290"/>
        <v>261.99996969697</v>
      </c>
      <c r="Q1792" s="246">
        <f t="shared" si="291"/>
        <v>50.5691818181818</v>
      </c>
      <c r="R1792" s="210">
        <v>1436</v>
      </c>
      <c r="S1792" s="220">
        <f t="shared" si="292"/>
        <v>330</v>
      </c>
      <c r="T1792" s="113">
        <f t="shared" si="295"/>
        <v>356.671191780822</v>
      </c>
      <c r="U1792" s="113">
        <f t="shared" si="293"/>
        <v>83.6888276790408</v>
      </c>
      <c r="V1792" s="113">
        <f t="shared" si="296"/>
        <v>262.99996969697</v>
      </c>
      <c r="W1792" s="113">
        <f t="shared" si="294"/>
        <v>51.5691818181818</v>
      </c>
      <c r="X1792" s="118">
        <v>2016</v>
      </c>
      <c r="Y1792" s="18" t="s">
        <v>82</v>
      </c>
    </row>
    <row r="1793" ht="15.75" customHeight="1" spans="1:25">
      <c r="A1793" s="234">
        <v>7028</v>
      </c>
      <c r="B1793" s="208" t="s">
        <v>2349</v>
      </c>
      <c r="C1793" s="207" t="s">
        <v>27</v>
      </c>
      <c r="D1793" s="209" t="s">
        <v>64</v>
      </c>
      <c r="E1793" s="210" t="s">
        <v>2350</v>
      </c>
      <c r="F1793" s="289" t="s">
        <v>215</v>
      </c>
      <c r="G1793" s="283">
        <v>42399</v>
      </c>
      <c r="H1793" s="237">
        <v>42399</v>
      </c>
      <c r="I1793" s="214">
        <v>130081.744</v>
      </c>
      <c r="J1793" s="215">
        <v>0.243053241365417</v>
      </c>
      <c r="K1793" s="214">
        <v>31616.7895216664</v>
      </c>
      <c r="L1793" s="244">
        <v>113114.56</v>
      </c>
      <c r="M1793" s="245">
        <v>0.19815380089</v>
      </c>
      <c r="N1793" s="244">
        <v>22414.08</v>
      </c>
      <c r="O1793" s="218">
        <v>330</v>
      </c>
      <c r="P1793" s="246">
        <f t="shared" si="290"/>
        <v>341.771393939394</v>
      </c>
      <c r="Q1793" s="246">
        <f t="shared" si="291"/>
        <v>66.9214545454546</v>
      </c>
      <c r="R1793" s="210">
        <v>1432</v>
      </c>
      <c r="S1793" s="220">
        <f t="shared" si="292"/>
        <v>330</v>
      </c>
      <c r="T1793" s="113">
        <f t="shared" si="295"/>
        <v>356.388339726027</v>
      </c>
      <c r="U1793" s="113">
        <f t="shared" si="293"/>
        <v>86.6213411552504</v>
      </c>
      <c r="V1793" s="113">
        <f t="shared" si="296"/>
        <v>342.771393939394</v>
      </c>
      <c r="W1793" s="113">
        <f t="shared" si="294"/>
        <v>67.9214545454546</v>
      </c>
      <c r="X1793" s="118">
        <v>2016</v>
      </c>
      <c r="Y1793" s="18" t="s">
        <v>82</v>
      </c>
    </row>
    <row r="1794" ht="15.75" customHeight="1" spans="1:25">
      <c r="A1794" s="234">
        <v>6370</v>
      </c>
      <c r="B1794" s="208" t="s">
        <v>2351</v>
      </c>
      <c r="C1794" s="207" t="s">
        <v>23</v>
      </c>
      <c r="D1794" s="209" t="s">
        <v>64</v>
      </c>
      <c r="F1794" s="235" t="s">
        <v>65</v>
      </c>
      <c r="G1794" s="236">
        <v>42546</v>
      </c>
      <c r="H1794" s="237">
        <v>42546</v>
      </c>
      <c r="I1794" s="214">
        <v>130014.8735</v>
      </c>
      <c r="J1794" s="215">
        <v>0.280110509722872</v>
      </c>
      <c r="K1794" s="214">
        <v>36418.5324876397</v>
      </c>
      <c r="L1794" s="244">
        <v>89665.43</v>
      </c>
      <c r="M1794" s="245">
        <v>0.320718586862295</v>
      </c>
      <c r="N1794" s="244">
        <v>28757.37</v>
      </c>
      <c r="O1794" s="218">
        <v>330</v>
      </c>
      <c r="P1794" s="246">
        <f t="shared" si="290"/>
        <v>270.713424242424</v>
      </c>
      <c r="Q1794" s="246">
        <f t="shared" si="291"/>
        <v>86.1435454545454</v>
      </c>
      <c r="R1794" s="210">
        <v>1285</v>
      </c>
      <c r="S1794" s="220">
        <f t="shared" si="292"/>
        <v>330</v>
      </c>
      <c r="T1794" s="113">
        <f t="shared" si="295"/>
        <v>356.205132876712</v>
      </c>
      <c r="U1794" s="113">
        <f t="shared" si="293"/>
        <v>99.7768013359992</v>
      </c>
      <c r="V1794" s="113">
        <f t="shared" si="296"/>
        <v>271.713424242424</v>
      </c>
      <c r="W1794" s="113">
        <f t="shared" si="294"/>
        <v>87.1435454545454</v>
      </c>
      <c r="X1794" s="118">
        <v>2016</v>
      </c>
      <c r="Y1794" s="18" t="s">
        <v>82</v>
      </c>
    </row>
    <row r="1795" ht="15.75" customHeight="1" spans="1:25">
      <c r="A1795" s="234">
        <v>5571</v>
      </c>
      <c r="B1795" s="208" t="s">
        <v>2352</v>
      </c>
      <c r="C1795" s="207" t="s">
        <v>17</v>
      </c>
      <c r="D1795" s="209" t="s">
        <v>64</v>
      </c>
      <c r="F1795" s="235" t="s">
        <v>65</v>
      </c>
      <c r="G1795" s="236">
        <v>41139</v>
      </c>
      <c r="H1795" s="237">
        <v>41139</v>
      </c>
      <c r="I1795" s="214">
        <v>129700.28</v>
      </c>
      <c r="J1795" s="215">
        <v>0.253862448990653</v>
      </c>
      <c r="K1795" s="214">
        <v>32926.0307155734</v>
      </c>
      <c r="L1795" s="244">
        <v>64850.14</v>
      </c>
      <c r="M1795" s="245">
        <v>0.325443244995308</v>
      </c>
      <c r="N1795" s="244">
        <v>21105.04</v>
      </c>
      <c r="O1795" s="218">
        <v>330</v>
      </c>
      <c r="P1795" s="246">
        <f t="shared" ref="P1795:P1858" si="297">IFERROR(L1795/O1795-1,0)</f>
        <v>195.515575757576</v>
      </c>
      <c r="Q1795" s="246">
        <f t="shared" ref="Q1795:Q1858" si="298">IFERROR(N1795/O1795-1,0)</f>
        <v>62.9546666666667</v>
      </c>
      <c r="R1795" s="210">
        <v>2692</v>
      </c>
      <c r="S1795" s="220">
        <f t="shared" ref="S1795:S1858" si="299">MIN(R1795-35,365-35)</f>
        <v>330</v>
      </c>
      <c r="T1795" s="113">
        <f t="shared" si="295"/>
        <v>355.343232876712</v>
      </c>
      <c r="U1795" s="113">
        <f t="shared" ref="U1795:U1858" si="300">IFERROR(K1795/365,0)</f>
        <v>90.2083033303381</v>
      </c>
      <c r="V1795" s="113">
        <f t="shared" si="296"/>
        <v>196.515575757576</v>
      </c>
      <c r="W1795" s="113">
        <f t="shared" ref="W1795:W1858" si="301">N1795/S1795</f>
        <v>63.9546666666667</v>
      </c>
      <c r="X1795" s="118">
        <v>2012</v>
      </c>
      <c r="Y1795" s="18" t="s">
        <v>66</v>
      </c>
    </row>
    <row r="1796" ht="15.75" customHeight="1" spans="1:25">
      <c r="A1796" s="234">
        <v>6650</v>
      </c>
      <c r="B1796" s="208" t="s">
        <v>2353</v>
      </c>
      <c r="C1796" s="207" t="s">
        <v>25</v>
      </c>
      <c r="D1796" s="209" t="s">
        <v>64</v>
      </c>
      <c r="F1796" s="235" t="s">
        <v>215</v>
      </c>
      <c r="G1796" s="236">
        <v>42704</v>
      </c>
      <c r="H1796" s="237">
        <v>42704</v>
      </c>
      <c r="I1796" s="214">
        <v>129342.226</v>
      </c>
      <c r="J1796" s="215">
        <v>0.276254122621086</v>
      </c>
      <c r="K1796" s="214">
        <v>35731.3231614882</v>
      </c>
      <c r="L1796" s="244">
        <v>99494.02</v>
      </c>
      <c r="M1796" s="245">
        <v>0.326768483171149</v>
      </c>
      <c r="N1796" s="244">
        <v>32511.51</v>
      </c>
      <c r="O1796" s="218">
        <v>330</v>
      </c>
      <c r="P1796" s="246">
        <f t="shared" si="297"/>
        <v>300.49703030303</v>
      </c>
      <c r="Q1796" s="246">
        <f t="shared" si="298"/>
        <v>97.5197272727273</v>
      </c>
      <c r="R1796" s="210">
        <v>1127</v>
      </c>
      <c r="S1796" s="220">
        <f t="shared" si="299"/>
        <v>330</v>
      </c>
      <c r="T1796" s="113">
        <f t="shared" ref="T1796:T1859" si="302">IFERROR(I1796/365,0)</f>
        <v>354.362263013699</v>
      </c>
      <c r="U1796" s="113">
        <f t="shared" si="300"/>
        <v>97.8940360588718</v>
      </c>
      <c r="V1796" s="113">
        <f t="shared" ref="V1796:V1859" si="303">L1796/S1796</f>
        <v>301.49703030303</v>
      </c>
      <c r="W1796" s="113">
        <f t="shared" si="301"/>
        <v>98.5197272727273</v>
      </c>
      <c r="X1796" s="118">
        <v>2016</v>
      </c>
      <c r="Y1796" s="18" t="s">
        <v>82</v>
      </c>
    </row>
    <row r="1797" ht="15.75" customHeight="1" spans="1:25">
      <c r="A1797" s="234">
        <v>7033</v>
      </c>
      <c r="B1797" s="208" t="s">
        <v>2354</v>
      </c>
      <c r="C1797" s="207" t="s">
        <v>27</v>
      </c>
      <c r="D1797" s="209" t="s">
        <v>64</v>
      </c>
      <c r="F1797" s="235" t="s">
        <v>204</v>
      </c>
      <c r="G1797" s="236">
        <v>42455</v>
      </c>
      <c r="H1797" s="237">
        <v>42455</v>
      </c>
      <c r="I1797" s="214">
        <v>129321.6055</v>
      </c>
      <c r="J1797" s="215">
        <v>0.256249166382199</v>
      </c>
      <c r="K1797" s="214">
        <v>33138.5536045826</v>
      </c>
      <c r="L1797" s="244">
        <v>112453.57</v>
      </c>
      <c r="M1797" s="245">
        <v>0.202138535930873</v>
      </c>
      <c r="N1797" s="244">
        <v>22731.2</v>
      </c>
      <c r="O1797" s="218">
        <v>330</v>
      </c>
      <c r="P1797" s="246">
        <f t="shared" si="297"/>
        <v>339.768393939394</v>
      </c>
      <c r="Q1797" s="246">
        <f t="shared" si="298"/>
        <v>67.8824242424242</v>
      </c>
      <c r="R1797" s="210">
        <v>1376</v>
      </c>
      <c r="S1797" s="220">
        <f t="shared" si="299"/>
        <v>330</v>
      </c>
      <c r="T1797" s="113">
        <f t="shared" si="302"/>
        <v>354.305768493151</v>
      </c>
      <c r="U1797" s="113">
        <f t="shared" si="300"/>
        <v>90.7905578207743</v>
      </c>
      <c r="V1797" s="113">
        <f t="shared" si="303"/>
        <v>340.768393939394</v>
      </c>
      <c r="W1797" s="113">
        <f t="shared" si="301"/>
        <v>68.8824242424242</v>
      </c>
      <c r="X1797" s="118">
        <v>2016</v>
      </c>
      <c r="Y1797" s="18" t="s">
        <v>82</v>
      </c>
    </row>
    <row r="1798" ht="15.75" customHeight="1" spans="1:25">
      <c r="A1798" s="234">
        <v>8780</v>
      </c>
      <c r="B1798" s="208" t="s">
        <v>2355</v>
      </c>
      <c r="C1798" s="207" t="s">
        <v>34</v>
      </c>
      <c r="D1798" s="209" t="s">
        <v>488</v>
      </c>
      <c r="E1798" s="210" t="s">
        <v>30</v>
      </c>
      <c r="F1798" s="235" t="s">
        <v>282</v>
      </c>
      <c r="G1798" s="283">
        <v>40826</v>
      </c>
      <c r="H1798" s="237">
        <v>43715</v>
      </c>
      <c r="I1798" s="214">
        <v>128102.481486486</v>
      </c>
      <c r="J1798" s="215">
        <v>0.277843857278636</v>
      </c>
      <c r="K1798" s="214">
        <v>35592.4875831705</v>
      </c>
      <c r="L1798" s="216">
        <v>11291.94</v>
      </c>
      <c r="M1798" s="217">
        <v>0.265599179591815</v>
      </c>
      <c r="N1798" s="216">
        <v>2999.13</v>
      </c>
      <c r="O1798" s="218">
        <v>74</v>
      </c>
      <c r="P1798" s="246">
        <f t="shared" si="297"/>
        <v>151.593783783784</v>
      </c>
      <c r="Q1798" s="246">
        <f t="shared" si="298"/>
        <v>39.5287837837838</v>
      </c>
      <c r="R1798" s="210">
        <v>116</v>
      </c>
      <c r="S1798" s="220">
        <f t="shared" si="299"/>
        <v>81</v>
      </c>
      <c r="T1798" s="113">
        <f t="shared" si="302"/>
        <v>350.965702702701</v>
      </c>
      <c r="U1798" s="113">
        <f t="shared" si="300"/>
        <v>97.513664611426</v>
      </c>
      <c r="V1798" s="113">
        <f t="shared" si="303"/>
        <v>139.406666666667</v>
      </c>
      <c r="W1798" s="113">
        <f t="shared" si="301"/>
        <v>37.0262962962963</v>
      </c>
      <c r="X1798" s="118">
        <v>2011</v>
      </c>
      <c r="Y1798" s="18" t="s">
        <v>66</v>
      </c>
    </row>
    <row r="1799" ht="15.75" customHeight="1" spans="1:25">
      <c r="A1799" s="234">
        <v>6251</v>
      </c>
      <c r="B1799" s="208" t="s">
        <v>2356</v>
      </c>
      <c r="C1799" s="207" t="s">
        <v>23</v>
      </c>
      <c r="D1799" s="209" t="s">
        <v>64</v>
      </c>
      <c r="F1799" s="235" t="s">
        <v>178</v>
      </c>
      <c r="G1799" s="236">
        <v>42460</v>
      </c>
      <c r="H1799" s="237">
        <v>42460</v>
      </c>
      <c r="I1799" s="214">
        <v>127852.404</v>
      </c>
      <c r="J1799" s="215">
        <v>0.253287152290846</v>
      </c>
      <c r="K1799" s="214">
        <v>32383.3713226988</v>
      </c>
      <c r="L1799" s="244">
        <v>106543.67</v>
      </c>
      <c r="M1799" s="245">
        <v>0.235450027204807</v>
      </c>
      <c r="N1799" s="244">
        <v>25085.71</v>
      </c>
      <c r="O1799" s="218">
        <v>330</v>
      </c>
      <c r="P1799" s="246">
        <f t="shared" si="297"/>
        <v>321.859606060606</v>
      </c>
      <c r="Q1799" s="246">
        <f t="shared" si="298"/>
        <v>75.017303030303</v>
      </c>
      <c r="R1799" s="210">
        <v>1371</v>
      </c>
      <c r="S1799" s="220">
        <f t="shared" si="299"/>
        <v>330</v>
      </c>
      <c r="T1799" s="113">
        <f t="shared" si="302"/>
        <v>350.28055890411</v>
      </c>
      <c r="U1799" s="113">
        <f t="shared" si="300"/>
        <v>88.7215652676679</v>
      </c>
      <c r="V1799" s="113">
        <f t="shared" si="303"/>
        <v>322.859606060606</v>
      </c>
      <c r="W1799" s="113">
        <f t="shared" si="301"/>
        <v>76.017303030303</v>
      </c>
      <c r="X1799" s="118">
        <v>2016</v>
      </c>
      <c r="Y1799" s="18" t="s">
        <v>82</v>
      </c>
    </row>
    <row r="1800" ht="15.75" customHeight="1" spans="1:25">
      <c r="A1800" s="234">
        <v>6771</v>
      </c>
      <c r="B1800" s="208" t="s">
        <v>2357</v>
      </c>
      <c r="C1800" s="207" t="s">
        <v>23</v>
      </c>
      <c r="D1800" s="209" t="s">
        <v>380</v>
      </c>
      <c r="E1800" s="210" t="s">
        <v>2216</v>
      </c>
      <c r="F1800" s="235" t="s">
        <v>196</v>
      </c>
      <c r="G1800" s="284">
        <v>41548</v>
      </c>
      <c r="H1800" s="237">
        <v>42832</v>
      </c>
      <c r="I1800" s="214">
        <v>126395.833</v>
      </c>
      <c r="J1800" s="215">
        <v>0.263251258542019</v>
      </c>
      <c r="K1800" s="214">
        <v>33273.8621117169</v>
      </c>
      <c r="L1800" s="244">
        <v>87169.54</v>
      </c>
      <c r="M1800" s="245">
        <v>0.252363153459339</v>
      </c>
      <c r="N1800" s="244">
        <v>21998.38</v>
      </c>
      <c r="O1800" s="218">
        <v>330</v>
      </c>
      <c r="P1800" s="246">
        <f t="shared" si="297"/>
        <v>263.150121212121</v>
      </c>
      <c r="Q1800" s="246">
        <f t="shared" si="298"/>
        <v>65.6617575757576</v>
      </c>
      <c r="R1800" s="210">
        <v>999</v>
      </c>
      <c r="S1800" s="220">
        <f t="shared" si="299"/>
        <v>330</v>
      </c>
      <c r="T1800" s="113">
        <f t="shared" si="302"/>
        <v>346.289953424658</v>
      </c>
      <c r="U1800" s="113">
        <f t="shared" si="300"/>
        <v>91.1612660594984</v>
      </c>
      <c r="V1800" s="113">
        <f t="shared" si="303"/>
        <v>264.150121212121</v>
      </c>
      <c r="W1800" s="113">
        <f t="shared" si="301"/>
        <v>66.6617575757576</v>
      </c>
      <c r="X1800" s="118">
        <v>2013</v>
      </c>
      <c r="Y1800" s="18" t="s">
        <v>66</v>
      </c>
    </row>
    <row r="1801" ht="15.75" customHeight="1" spans="1:25">
      <c r="A1801" s="234">
        <v>8415</v>
      </c>
      <c r="B1801" s="208" t="s">
        <v>2358</v>
      </c>
      <c r="C1801" s="207" t="s">
        <v>21</v>
      </c>
      <c r="D1801" s="209" t="s">
        <v>488</v>
      </c>
      <c r="E1801" s="210" t="s">
        <v>815</v>
      </c>
      <c r="F1801" s="235" t="s">
        <v>142</v>
      </c>
      <c r="G1801" s="284">
        <v>31177</v>
      </c>
      <c r="H1801" s="237">
        <v>43354</v>
      </c>
      <c r="I1801" s="214">
        <v>126278.032223417</v>
      </c>
      <c r="J1801" s="215">
        <v>0.24543571842826</v>
      </c>
      <c r="K1801" s="214">
        <v>30993.1395604612</v>
      </c>
      <c r="L1801" s="244">
        <v>82560.54</v>
      </c>
      <c r="M1801" s="245">
        <v>0.245775403116307</v>
      </c>
      <c r="N1801" s="244">
        <v>20291.35</v>
      </c>
      <c r="O1801" s="218">
        <v>330</v>
      </c>
      <c r="P1801" s="246">
        <f t="shared" si="297"/>
        <v>249.183454545455</v>
      </c>
      <c r="Q1801" s="246">
        <f t="shared" si="298"/>
        <v>60.4889393939394</v>
      </c>
      <c r="R1801" s="210">
        <v>477</v>
      </c>
      <c r="S1801" s="220">
        <f t="shared" si="299"/>
        <v>330</v>
      </c>
      <c r="T1801" s="113">
        <f t="shared" si="302"/>
        <v>345.967211571005</v>
      </c>
      <c r="U1801" s="113">
        <f t="shared" si="300"/>
        <v>84.9127111245512</v>
      </c>
      <c r="V1801" s="113">
        <f t="shared" si="303"/>
        <v>250.183454545455</v>
      </c>
      <c r="W1801" s="113">
        <f t="shared" si="301"/>
        <v>61.4889393939394</v>
      </c>
      <c r="X1801" s="118">
        <v>1985</v>
      </c>
      <c r="Y1801" s="18" t="s">
        <v>66</v>
      </c>
    </row>
    <row r="1802" ht="15.75" customHeight="1" spans="1:25">
      <c r="A1802" s="234">
        <v>8454</v>
      </c>
      <c r="B1802" s="208" t="s">
        <v>2359</v>
      </c>
      <c r="C1802" s="207" t="s">
        <v>21</v>
      </c>
      <c r="D1802" s="209" t="s">
        <v>488</v>
      </c>
      <c r="E1802" s="210" t="s">
        <v>815</v>
      </c>
      <c r="F1802" s="235" t="s">
        <v>139</v>
      </c>
      <c r="G1802" s="284">
        <v>42899</v>
      </c>
      <c r="H1802" s="237">
        <v>43354</v>
      </c>
      <c r="I1802" s="214">
        <v>125972.801127417</v>
      </c>
      <c r="J1802" s="215">
        <v>0.244532593820147</v>
      </c>
      <c r="K1802" s="214">
        <v>30804.4558104768</v>
      </c>
      <c r="L1802" s="244">
        <v>82360.98</v>
      </c>
      <c r="M1802" s="245">
        <v>0.270020584990611</v>
      </c>
      <c r="N1802" s="244">
        <v>22239.16</v>
      </c>
      <c r="O1802" s="218">
        <v>330</v>
      </c>
      <c r="P1802" s="246">
        <f t="shared" si="297"/>
        <v>248.578727272727</v>
      </c>
      <c r="Q1802" s="246">
        <f t="shared" si="298"/>
        <v>66.3913939393939</v>
      </c>
      <c r="R1802" s="210">
        <v>477</v>
      </c>
      <c r="S1802" s="220">
        <f t="shared" si="299"/>
        <v>330</v>
      </c>
      <c r="T1802" s="113">
        <f t="shared" si="302"/>
        <v>345.130961992923</v>
      </c>
      <c r="U1802" s="113">
        <f t="shared" si="300"/>
        <v>84.3957693437721</v>
      </c>
      <c r="V1802" s="113">
        <f t="shared" si="303"/>
        <v>249.578727272727</v>
      </c>
      <c r="W1802" s="113">
        <f t="shared" si="301"/>
        <v>67.3913939393939</v>
      </c>
      <c r="X1802" s="118">
        <v>2017</v>
      </c>
      <c r="Y1802" s="18" t="s">
        <v>83</v>
      </c>
    </row>
    <row r="1803" ht="15.75" customHeight="1" spans="1:25">
      <c r="A1803" s="234">
        <v>6695</v>
      </c>
      <c r="B1803" s="208" t="s">
        <v>2360</v>
      </c>
      <c r="C1803" s="207" t="s">
        <v>21</v>
      </c>
      <c r="D1803" s="209" t="s">
        <v>64</v>
      </c>
      <c r="F1803" s="235" t="s">
        <v>65</v>
      </c>
      <c r="G1803" s="236">
        <v>42798</v>
      </c>
      <c r="H1803" s="237">
        <v>42798</v>
      </c>
      <c r="I1803" s="214">
        <v>125160.681631657</v>
      </c>
      <c r="J1803" s="215">
        <v>0.264319051879766</v>
      </c>
      <c r="K1803" s="214">
        <v>33082.3527015048</v>
      </c>
      <c r="L1803" s="244">
        <v>106079.73</v>
      </c>
      <c r="M1803" s="245">
        <v>0.268156036973322</v>
      </c>
      <c r="N1803" s="244">
        <v>28445.92</v>
      </c>
      <c r="O1803" s="218">
        <v>330</v>
      </c>
      <c r="P1803" s="246">
        <f t="shared" si="297"/>
        <v>320.453727272727</v>
      </c>
      <c r="Q1803" s="246">
        <f t="shared" si="298"/>
        <v>85.1997575757576</v>
      </c>
      <c r="R1803" s="210">
        <v>1033</v>
      </c>
      <c r="S1803" s="220">
        <f t="shared" si="299"/>
        <v>330</v>
      </c>
      <c r="T1803" s="113">
        <f t="shared" si="302"/>
        <v>342.905977073033</v>
      </c>
      <c r="U1803" s="113">
        <f t="shared" si="300"/>
        <v>90.6365827438488</v>
      </c>
      <c r="V1803" s="113">
        <f t="shared" si="303"/>
        <v>321.453727272727</v>
      </c>
      <c r="W1803" s="113">
        <f t="shared" si="301"/>
        <v>86.1997575757576</v>
      </c>
      <c r="X1803" s="118">
        <v>2017</v>
      </c>
      <c r="Y1803" s="18" t="s">
        <v>83</v>
      </c>
    </row>
    <row r="1804" ht="15.75" customHeight="1" spans="1:25">
      <c r="A1804" s="234">
        <v>6719</v>
      </c>
      <c r="B1804" s="208" t="s">
        <v>2361</v>
      </c>
      <c r="C1804" s="207" t="s">
        <v>21</v>
      </c>
      <c r="D1804" s="209" t="s">
        <v>64</v>
      </c>
      <c r="F1804" s="235" t="s">
        <v>65</v>
      </c>
      <c r="G1804" s="236">
        <v>42791</v>
      </c>
      <c r="H1804" s="237">
        <v>42791</v>
      </c>
      <c r="I1804" s="214">
        <v>125087.671048208</v>
      </c>
      <c r="J1804" s="215">
        <v>0.265021796461791</v>
      </c>
      <c r="K1804" s="214">
        <v>33150.9592964178</v>
      </c>
      <c r="L1804" s="244">
        <v>106017.85</v>
      </c>
      <c r="M1804" s="245">
        <v>0.341037947855007</v>
      </c>
      <c r="N1804" s="244">
        <v>36156.11</v>
      </c>
      <c r="O1804" s="218">
        <v>330</v>
      </c>
      <c r="P1804" s="246">
        <f t="shared" si="297"/>
        <v>320.266212121212</v>
      </c>
      <c r="Q1804" s="246">
        <f t="shared" si="298"/>
        <v>108.56396969697</v>
      </c>
      <c r="R1804" s="210">
        <v>1040</v>
      </c>
      <c r="S1804" s="220">
        <f t="shared" si="299"/>
        <v>330</v>
      </c>
      <c r="T1804" s="113">
        <f t="shared" si="302"/>
        <v>342.705948077282</v>
      </c>
      <c r="U1804" s="113">
        <f t="shared" si="300"/>
        <v>90.824546017583</v>
      </c>
      <c r="V1804" s="113">
        <f t="shared" si="303"/>
        <v>321.266212121212</v>
      </c>
      <c r="W1804" s="113">
        <f t="shared" si="301"/>
        <v>109.56396969697</v>
      </c>
      <c r="X1804" s="118">
        <v>2017</v>
      </c>
      <c r="Y1804" s="18" t="s">
        <v>83</v>
      </c>
    </row>
    <row r="1805" ht="15.75" customHeight="1" spans="1:25">
      <c r="A1805" s="234">
        <v>5414</v>
      </c>
      <c r="B1805" s="208" t="s">
        <v>2362</v>
      </c>
      <c r="C1805" s="207" t="s">
        <v>21</v>
      </c>
      <c r="D1805" s="209" t="s">
        <v>64</v>
      </c>
      <c r="F1805" s="235" t="s">
        <v>65</v>
      </c>
      <c r="G1805" s="236">
        <v>40810</v>
      </c>
      <c r="H1805" s="237">
        <v>40810</v>
      </c>
      <c r="I1805" s="214">
        <v>125084.898345055</v>
      </c>
      <c r="J1805" s="215">
        <v>0.262626737419666</v>
      </c>
      <c r="K1805" s="214">
        <v>32850.6387528325</v>
      </c>
      <c r="L1805" s="244">
        <v>106015.5</v>
      </c>
      <c r="M1805" s="245">
        <v>0.27756309218935</v>
      </c>
      <c r="N1805" s="244">
        <v>29425.99</v>
      </c>
      <c r="O1805" s="218">
        <v>330</v>
      </c>
      <c r="P1805" s="246">
        <f t="shared" si="297"/>
        <v>320.259090909091</v>
      </c>
      <c r="Q1805" s="246">
        <f t="shared" si="298"/>
        <v>88.1696666666667</v>
      </c>
      <c r="R1805" s="210">
        <v>3021</v>
      </c>
      <c r="S1805" s="220">
        <f t="shared" si="299"/>
        <v>330</v>
      </c>
      <c r="T1805" s="113">
        <f t="shared" si="302"/>
        <v>342.698351630288</v>
      </c>
      <c r="U1805" s="113">
        <f t="shared" si="300"/>
        <v>90.0017500077603</v>
      </c>
      <c r="V1805" s="113">
        <f t="shared" si="303"/>
        <v>321.259090909091</v>
      </c>
      <c r="W1805" s="113">
        <f t="shared" si="301"/>
        <v>89.1696666666667</v>
      </c>
      <c r="X1805" s="118">
        <v>2011</v>
      </c>
      <c r="Y1805" s="18" t="s">
        <v>66</v>
      </c>
    </row>
    <row r="1806" ht="15.75" customHeight="1" spans="1:25">
      <c r="A1806" s="234">
        <v>8436</v>
      </c>
      <c r="B1806" s="208" t="s">
        <v>2363</v>
      </c>
      <c r="C1806" s="207" t="s">
        <v>21</v>
      </c>
      <c r="D1806" s="209" t="s">
        <v>488</v>
      </c>
      <c r="E1806" s="210" t="s">
        <v>815</v>
      </c>
      <c r="F1806" s="235" t="s">
        <v>142</v>
      </c>
      <c r="G1806" s="284">
        <v>38232</v>
      </c>
      <c r="H1806" s="237">
        <v>43354</v>
      </c>
      <c r="I1806" s="214">
        <v>124866.621365698</v>
      </c>
      <c r="J1806" s="215">
        <v>0.263612193304439</v>
      </c>
      <c r="K1806" s="214">
        <v>32916.3639287265</v>
      </c>
      <c r="L1806" s="244">
        <v>81637.76</v>
      </c>
      <c r="M1806" s="245">
        <v>0.32458362404848</v>
      </c>
      <c r="N1806" s="244">
        <v>26498.28</v>
      </c>
      <c r="O1806" s="218">
        <v>330</v>
      </c>
      <c r="P1806" s="246">
        <f t="shared" si="297"/>
        <v>246.387151515151</v>
      </c>
      <c r="Q1806" s="246">
        <f t="shared" si="298"/>
        <v>79.2978181818182</v>
      </c>
      <c r="R1806" s="210">
        <v>477</v>
      </c>
      <c r="S1806" s="220">
        <f t="shared" si="299"/>
        <v>330</v>
      </c>
      <c r="T1806" s="113">
        <f t="shared" si="302"/>
        <v>342.100332508762</v>
      </c>
      <c r="U1806" s="113">
        <f t="shared" si="300"/>
        <v>90.1818189828123</v>
      </c>
      <c r="V1806" s="113">
        <f t="shared" si="303"/>
        <v>247.387151515151</v>
      </c>
      <c r="W1806" s="113">
        <f t="shared" si="301"/>
        <v>80.2978181818182</v>
      </c>
      <c r="X1806" s="118">
        <v>2004</v>
      </c>
      <c r="Y1806" s="18" t="s">
        <v>66</v>
      </c>
    </row>
    <row r="1807" ht="15.75" customHeight="1" spans="1:25">
      <c r="A1807" s="234">
        <v>8145</v>
      </c>
      <c r="B1807" s="208" t="s">
        <v>2364</v>
      </c>
      <c r="C1807" s="207" t="s">
        <v>25</v>
      </c>
      <c r="D1807" s="209" t="s">
        <v>488</v>
      </c>
      <c r="E1807" s="210" t="s">
        <v>32</v>
      </c>
      <c r="F1807" s="235" t="s">
        <v>212</v>
      </c>
      <c r="G1807" s="283">
        <v>41760</v>
      </c>
      <c r="H1807" s="237">
        <v>43395</v>
      </c>
      <c r="I1807" s="214">
        <v>124789.432856793</v>
      </c>
      <c r="J1807" s="215">
        <v>0.255518528032315</v>
      </c>
      <c r="K1807" s="214">
        <v>31886.0121975551</v>
      </c>
      <c r="L1807" s="244">
        <v>67723.2300000001</v>
      </c>
      <c r="M1807" s="245">
        <v>0.36079997956388</v>
      </c>
      <c r="N1807" s="244">
        <v>24434.54</v>
      </c>
      <c r="O1807" s="218">
        <v>283</v>
      </c>
      <c r="P1807" s="246">
        <f t="shared" si="297"/>
        <v>238.304699646643</v>
      </c>
      <c r="Q1807" s="246">
        <f t="shared" si="298"/>
        <v>85.3411307420495</v>
      </c>
      <c r="R1807" s="210">
        <v>436</v>
      </c>
      <c r="S1807" s="220">
        <f t="shared" si="299"/>
        <v>330</v>
      </c>
      <c r="T1807" s="113">
        <f t="shared" si="302"/>
        <v>341.888857141899</v>
      </c>
      <c r="U1807" s="113">
        <f t="shared" si="300"/>
        <v>87.3589375275482</v>
      </c>
      <c r="V1807" s="113">
        <f t="shared" si="303"/>
        <v>205.221909090909</v>
      </c>
      <c r="W1807" s="113">
        <f t="shared" si="301"/>
        <v>74.0440606060606</v>
      </c>
      <c r="X1807" s="118">
        <v>2014</v>
      </c>
      <c r="Y1807" s="18" t="s">
        <v>66</v>
      </c>
    </row>
    <row r="1808" ht="15.75" customHeight="1" spans="1:25">
      <c r="A1808" s="234">
        <v>5438</v>
      </c>
      <c r="B1808" s="208" t="s">
        <v>2365</v>
      </c>
      <c r="C1808" s="207" t="s">
        <v>21</v>
      </c>
      <c r="D1808" s="209" t="s">
        <v>64</v>
      </c>
      <c r="F1808" s="235" t="s">
        <v>65</v>
      </c>
      <c r="G1808" s="236">
        <v>40859</v>
      </c>
      <c r="H1808" s="237">
        <v>40859</v>
      </c>
      <c r="I1808" s="214">
        <v>124507.479963771</v>
      </c>
      <c r="J1808" s="215">
        <v>0.261401860002543</v>
      </c>
      <c r="K1808" s="214">
        <v>32546.486846759</v>
      </c>
      <c r="L1808" s="244">
        <v>105526.11</v>
      </c>
      <c r="M1808" s="245">
        <v>0.258210787832509</v>
      </c>
      <c r="N1808" s="244">
        <v>27247.98</v>
      </c>
      <c r="O1808" s="218">
        <v>330</v>
      </c>
      <c r="P1808" s="246">
        <f t="shared" si="297"/>
        <v>318.776090909091</v>
      </c>
      <c r="Q1808" s="246">
        <f t="shared" si="298"/>
        <v>81.5696363636364</v>
      </c>
      <c r="R1808" s="210">
        <v>2972</v>
      </c>
      <c r="S1808" s="220">
        <f t="shared" si="299"/>
        <v>330</v>
      </c>
      <c r="T1808" s="113">
        <f t="shared" si="302"/>
        <v>341.116383462386</v>
      </c>
      <c r="U1808" s="113">
        <f t="shared" si="300"/>
        <v>89.1684571144082</v>
      </c>
      <c r="V1808" s="113">
        <f t="shared" si="303"/>
        <v>319.776090909091</v>
      </c>
      <c r="W1808" s="113">
        <f t="shared" si="301"/>
        <v>82.5696363636364</v>
      </c>
      <c r="X1808" s="118">
        <v>2011</v>
      </c>
      <c r="Y1808" s="18" t="s">
        <v>66</v>
      </c>
    </row>
    <row r="1809" ht="15.75" customHeight="1" spans="1:25">
      <c r="A1809" s="234">
        <v>6223</v>
      </c>
      <c r="B1809" s="208" t="s">
        <v>2366</v>
      </c>
      <c r="C1809" s="207" t="s">
        <v>21</v>
      </c>
      <c r="D1809" s="209" t="s">
        <v>64</v>
      </c>
      <c r="F1809" s="235" t="s">
        <v>65</v>
      </c>
      <c r="G1809" s="236">
        <v>42441</v>
      </c>
      <c r="H1809" s="237">
        <v>42441</v>
      </c>
      <c r="I1809" s="214">
        <v>124469.145867839</v>
      </c>
      <c r="J1809" s="215">
        <v>0.260557534866855</v>
      </c>
      <c r="K1809" s="214">
        <v>32431.3738143072</v>
      </c>
      <c r="L1809" s="244">
        <v>105493.62</v>
      </c>
      <c r="M1809" s="245">
        <v>0.309810489013459</v>
      </c>
      <c r="N1809" s="244">
        <v>32683.03</v>
      </c>
      <c r="O1809" s="218">
        <v>330</v>
      </c>
      <c r="P1809" s="246">
        <f t="shared" si="297"/>
        <v>318.677636363636</v>
      </c>
      <c r="Q1809" s="246">
        <f t="shared" si="298"/>
        <v>98.0394848484848</v>
      </c>
      <c r="R1809" s="210">
        <v>1390</v>
      </c>
      <c r="S1809" s="220">
        <f t="shared" si="299"/>
        <v>330</v>
      </c>
      <c r="T1809" s="113">
        <f t="shared" si="302"/>
        <v>341.011358542025</v>
      </c>
      <c r="U1809" s="113">
        <f t="shared" si="300"/>
        <v>88.8530789433074</v>
      </c>
      <c r="V1809" s="113">
        <f t="shared" si="303"/>
        <v>319.677636363636</v>
      </c>
      <c r="W1809" s="113">
        <f t="shared" si="301"/>
        <v>99.0394848484848</v>
      </c>
      <c r="X1809" s="118">
        <v>2016</v>
      </c>
      <c r="Y1809" s="18" t="s">
        <v>82</v>
      </c>
    </row>
    <row r="1810" ht="15.75" customHeight="1" spans="1:25">
      <c r="A1810" s="234">
        <v>7133</v>
      </c>
      <c r="B1810" s="208" t="s">
        <v>2367</v>
      </c>
      <c r="C1810" s="207" t="s">
        <v>29</v>
      </c>
      <c r="D1810" s="209" t="s">
        <v>64</v>
      </c>
      <c r="F1810" s="235" t="s">
        <v>65</v>
      </c>
      <c r="G1810" s="236">
        <v>42840</v>
      </c>
      <c r="H1810" s="237">
        <v>42840</v>
      </c>
      <c r="I1810" s="214">
        <v>124220.592</v>
      </c>
      <c r="J1810" s="215">
        <v>0.270415442402188</v>
      </c>
      <c r="K1810" s="214">
        <v>33591.1663411417</v>
      </c>
      <c r="L1810" s="244">
        <v>77637.87</v>
      </c>
      <c r="M1810" s="245">
        <v>0.315042388463259</v>
      </c>
      <c r="N1810" s="244">
        <v>24459.22</v>
      </c>
      <c r="O1810" s="218">
        <v>330</v>
      </c>
      <c r="P1810" s="246">
        <f t="shared" si="297"/>
        <v>234.266272727273</v>
      </c>
      <c r="Q1810" s="246">
        <f t="shared" si="298"/>
        <v>73.1188484848485</v>
      </c>
      <c r="R1810" s="210">
        <v>991</v>
      </c>
      <c r="S1810" s="220">
        <f t="shared" si="299"/>
        <v>330</v>
      </c>
      <c r="T1810" s="113">
        <f t="shared" si="302"/>
        <v>340.330389041096</v>
      </c>
      <c r="U1810" s="113">
        <f t="shared" si="300"/>
        <v>92.0305927154567</v>
      </c>
      <c r="V1810" s="113">
        <f t="shared" si="303"/>
        <v>235.266272727273</v>
      </c>
      <c r="W1810" s="113">
        <f t="shared" si="301"/>
        <v>74.1188484848485</v>
      </c>
      <c r="X1810" s="118">
        <v>2017</v>
      </c>
      <c r="Y1810" s="18" t="s">
        <v>83</v>
      </c>
    </row>
    <row r="1811" ht="15.75" customHeight="1" spans="1:25">
      <c r="A1811" s="234">
        <v>5922</v>
      </c>
      <c r="B1811" s="208" t="s">
        <v>2368</v>
      </c>
      <c r="C1811" s="207" t="s">
        <v>23</v>
      </c>
      <c r="D1811" s="209" t="s">
        <v>64</v>
      </c>
      <c r="F1811" s="235" t="s">
        <v>65</v>
      </c>
      <c r="G1811" s="236">
        <v>42124</v>
      </c>
      <c r="H1811" s="237">
        <v>42124</v>
      </c>
      <c r="I1811" s="214">
        <v>123567.1875</v>
      </c>
      <c r="J1811" s="215">
        <v>0.277375729077346</v>
      </c>
      <c r="K1811" s="214">
        <v>34274.5387228497</v>
      </c>
      <c r="L1811" s="244">
        <v>85218.7500000001</v>
      </c>
      <c r="M1811" s="245">
        <v>0.375052907957462</v>
      </c>
      <c r="N1811" s="244">
        <v>31961.54</v>
      </c>
      <c r="O1811" s="218">
        <v>330</v>
      </c>
      <c r="P1811" s="246">
        <f t="shared" si="297"/>
        <v>257.238636363637</v>
      </c>
      <c r="Q1811" s="246">
        <f t="shared" si="298"/>
        <v>95.8531515151515</v>
      </c>
      <c r="R1811" s="210">
        <v>1707</v>
      </c>
      <c r="S1811" s="220">
        <f t="shared" si="299"/>
        <v>330</v>
      </c>
      <c r="T1811" s="113">
        <f t="shared" si="302"/>
        <v>338.540239726027</v>
      </c>
      <c r="U1811" s="113">
        <f t="shared" si="300"/>
        <v>93.9028458160266</v>
      </c>
      <c r="V1811" s="113">
        <f t="shared" si="303"/>
        <v>258.238636363637</v>
      </c>
      <c r="W1811" s="113">
        <f t="shared" si="301"/>
        <v>96.8531515151515</v>
      </c>
      <c r="X1811" s="118">
        <v>2015</v>
      </c>
      <c r="Y1811" s="18" t="s">
        <v>66</v>
      </c>
    </row>
    <row r="1812" ht="15.75" customHeight="1" spans="1:25">
      <c r="A1812" s="234">
        <v>5220</v>
      </c>
      <c r="B1812" s="208" t="s">
        <v>2369</v>
      </c>
      <c r="C1812" s="207" t="s">
        <v>21</v>
      </c>
      <c r="D1812" s="209" t="s">
        <v>64</v>
      </c>
      <c r="F1812" s="235" t="s">
        <v>65</v>
      </c>
      <c r="G1812" s="236">
        <v>40145</v>
      </c>
      <c r="H1812" s="237">
        <v>40145</v>
      </c>
      <c r="I1812" s="214">
        <v>123528.031424046</v>
      </c>
      <c r="J1812" s="215">
        <v>0.258467559471966</v>
      </c>
      <c r="K1812" s="214">
        <v>31927.9888085495</v>
      </c>
      <c r="L1812" s="244">
        <v>104695.98</v>
      </c>
      <c r="M1812" s="245">
        <v>0.383515489324423</v>
      </c>
      <c r="N1812" s="244">
        <v>40152.53</v>
      </c>
      <c r="O1812" s="218">
        <v>330</v>
      </c>
      <c r="P1812" s="246">
        <f t="shared" si="297"/>
        <v>316.260545454545</v>
      </c>
      <c r="Q1812" s="246">
        <f t="shared" si="298"/>
        <v>120.674333333333</v>
      </c>
      <c r="R1812" s="210">
        <v>3686</v>
      </c>
      <c r="S1812" s="220">
        <f t="shared" si="299"/>
        <v>330</v>
      </c>
      <c r="T1812" s="113">
        <f t="shared" si="302"/>
        <v>338.432962805605</v>
      </c>
      <c r="U1812" s="113">
        <f t="shared" si="300"/>
        <v>87.4739419412315</v>
      </c>
      <c r="V1812" s="113">
        <f t="shared" si="303"/>
        <v>317.260545454545</v>
      </c>
      <c r="W1812" s="113">
        <f t="shared" si="301"/>
        <v>121.674333333333</v>
      </c>
      <c r="X1812" s="118">
        <v>2009</v>
      </c>
      <c r="Y1812" s="18" t="s">
        <v>66</v>
      </c>
    </row>
    <row r="1813" ht="15.75" customHeight="1" spans="1:25">
      <c r="A1813" s="234">
        <v>5924</v>
      </c>
      <c r="B1813" s="208" t="s">
        <v>2370</v>
      </c>
      <c r="C1813" s="207" t="s">
        <v>25</v>
      </c>
      <c r="D1813" s="209" t="s">
        <v>64</v>
      </c>
      <c r="F1813" s="235" t="s">
        <v>204</v>
      </c>
      <c r="G1813" s="236">
        <v>42112</v>
      </c>
      <c r="H1813" s="237">
        <v>42112</v>
      </c>
      <c r="I1813" s="214">
        <v>123344.413603739</v>
      </c>
      <c r="J1813" s="215">
        <v>0.27492097331434</v>
      </c>
      <c r="K1813" s="214">
        <v>33909.9662408266</v>
      </c>
      <c r="L1813" s="244">
        <v>108087.84</v>
      </c>
      <c r="M1813" s="245">
        <v>0.295138842630216</v>
      </c>
      <c r="N1813" s="244">
        <v>31900.92</v>
      </c>
      <c r="O1813" s="218">
        <v>330</v>
      </c>
      <c r="P1813" s="246">
        <f t="shared" si="297"/>
        <v>326.538909090909</v>
      </c>
      <c r="Q1813" s="246">
        <f t="shared" si="298"/>
        <v>95.6694545454545</v>
      </c>
      <c r="R1813" s="210">
        <v>1719</v>
      </c>
      <c r="S1813" s="220">
        <f t="shared" si="299"/>
        <v>330</v>
      </c>
      <c r="T1813" s="113">
        <f t="shared" si="302"/>
        <v>337.929900284216</v>
      </c>
      <c r="U1813" s="113">
        <f t="shared" si="300"/>
        <v>92.9040170981551</v>
      </c>
      <c r="V1813" s="113">
        <f t="shared" si="303"/>
        <v>327.538909090909</v>
      </c>
      <c r="W1813" s="113">
        <f t="shared" si="301"/>
        <v>96.6694545454545</v>
      </c>
      <c r="X1813" s="118">
        <v>2015</v>
      </c>
      <c r="Y1813" s="18" t="s">
        <v>66</v>
      </c>
    </row>
    <row r="1814" ht="15.75" customHeight="1" spans="1:25">
      <c r="A1814" s="234">
        <v>5983</v>
      </c>
      <c r="B1814" s="208" t="s">
        <v>2371</v>
      </c>
      <c r="C1814" s="207" t="s">
        <v>19</v>
      </c>
      <c r="D1814" s="209" t="s">
        <v>64</v>
      </c>
      <c r="F1814" s="235" t="s">
        <v>65</v>
      </c>
      <c r="G1814" s="236">
        <v>42182</v>
      </c>
      <c r="H1814" s="237">
        <v>42182</v>
      </c>
      <c r="I1814" s="214">
        <v>122045.843</v>
      </c>
      <c r="J1814" s="215">
        <v>0.239442265966124</v>
      </c>
      <c r="K1814" s="214">
        <v>29222.9331996658</v>
      </c>
      <c r="L1814" s="244">
        <v>106126.82</v>
      </c>
      <c r="M1814" s="245">
        <v>0.213397612403726</v>
      </c>
      <c r="N1814" s="244">
        <v>22647.21</v>
      </c>
      <c r="O1814" s="218">
        <v>330</v>
      </c>
      <c r="P1814" s="246">
        <f t="shared" si="297"/>
        <v>320.596424242424</v>
      </c>
      <c r="Q1814" s="246">
        <f t="shared" si="298"/>
        <v>67.6279090909091</v>
      </c>
      <c r="R1814" s="210">
        <v>1649</v>
      </c>
      <c r="S1814" s="220">
        <f t="shared" si="299"/>
        <v>330</v>
      </c>
      <c r="T1814" s="113">
        <f t="shared" si="302"/>
        <v>334.37217260274</v>
      </c>
      <c r="U1814" s="113">
        <f t="shared" si="300"/>
        <v>80.0628306840159</v>
      </c>
      <c r="V1814" s="113">
        <f t="shared" si="303"/>
        <v>321.596424242424</v>
      </c>
      <c r="W1814" s="113">
        <f t="shared" si="301"/>
        <v>68.6279090909091</v>
      </c>
      <c r="X1814" s="118">
        <v>2015</v>
      </c>
      <c r="Y1814" s="18" t="s">
        <v>66</v>
      </c>
    </row>
    <row r="1815" ht="15.75" customHeight="1" spans="1:25">
      <c r="A1815" s="234">
        <v>7339</v>
      </c>
      <c r="B1815" s="208" t="s">
        <v>2372</v>
      </c>
      <c r="C1815" s="207" t="s">
        <v>21</v>
      </c>
      <c r="D1815" s="209" t="s">
        <v>64</v>
      </c>
      <c r="F1815" s="235" t="s">
        <v>65</v>
      </c>
      <c r="G1815" s="236">
        <v>43001</v>
      </c>
      <c r="H1815" s="237">
        <v>43001</v>
      </c>
      <c r="I1815" s="214">
        <v>121352.426945405</v>
      </c>
      <c r="J1815" s="215">
        <v>0.259002889698941</v>
      </c>
      <c r="K1815" s="214">
        <v>31430.6292508395</v>
      </c>
      <c r="L1815" s="244">
        <v>102852.05</v>
      </c>
      <c r="M1815" s="245">
        <v>0.341711516688292</v>
      </c>
      <c r="N1815" s="244">
        <v>35145.73</v>
      </c>
      <c r="O1815" s="218">
        <v>330</v>
      </c>
      <c r="P1815" s="246">
        <f t="shared" si="297"/>
        <v>310.672878787879</v>
      </c>
      <c r="Q1815" s="246">
        <f t="shared" si="298"/>
        <v>105.502212121212</v>
      </c>
      <c r="R1815" s="210">
        <v>830</v>
      </c>
      <c r="S1815" s="220">
        <f t="shared" si="299"/>
        <v>330</v>
      </c>
      <c r="T1815" s="113">
        <f t="shared" si="302"/>
        <v>332.472402590151</v>
      </c>
      <c r="U1815" s="113">
        <f t="shared" si="300"/>
        <v>86.1113130159986</v>
      </c>
      <c r="V1815" s="113">
        <f t="shared" si="303"/>
        <v>311.672878787879</v>
      </c>
      <c r="W1815" s="113">
        <f t="shared" si="301"/>
        <v>106.502212121212</v>
      </c>
      <c r="X1815" s="118">
        <v>2017</v>
      </c>
      <c r="Y1815" s="18" t="s">
        <v>83</v>
      </c>
    </row>
    <row r="1816" ht="15.75" customHeight="1" spans="1:25">
      <c r="A1816" s="234">
        <v>5361</v>
      </c>
      <c r="B1816" s="208" t="s">
        <v>2373</v>
      </c>
      <c r="C1816" s="207" t="s">
        <v>23</v>
      </c>
      <c r="D1816" s="209" t="s">
        <v>64</v>
      </c>
      <c r="F1816" s="235" t="s">
        <v>65</v>
      </c>
      <c r="G1816" s="236">
        <v>40600</v>
      </c>
      <c r="H1816" s="237">
        <v>40600</v>
      </c>
      <c r="I1816" s="214">
        <v>121238.4875</v>
      </c>
      <c r="J1816" s="215">
        <v>0.273696677865851</v>
      </c>
      <c r="K1816" s="214">
        <v>33182.5712582305</v>
      </c>
      <c r="L1816" s="244">
        <v>83612.7500000001</v>
      </c>
      <c r="M1816" s="245">
        <v>0.272105749422187</v>
      </c>
      <c r="N1816" s="244">
        <v>22751.51</v>
      </c>
      <c r="O1816" s="218">
        <v>330</v>
      </c>
      <c r="P1816" s="246">
        <f t="shared" si="297"/>
        <v>252.37196969697</v>
      </c>
      <c r="Q1816" s="246">
        <f t="shared" si="298"/>
        <v>67.9439696969697</v>
      </c>
      <c r="R1816" s="210">
        <v>3231</v>
      </c>
      <c r="S1816" s="220">
        <f t="shared" si="299"/>
        <v>330</v>
      </c>
      <c r="T1816" s="113">
        <f t="shared" si="302"/>
        <v>332.160239726027</v>
      </c>
      <c r="U1816" s="113">
        <f t="shared" si="300"/>
        <v>90.9111541321383</v>
      </c>
      <c r="V1816" s="113">
        <f t="shared" si="303"/>
        <v>253.37196969697</v>
      </c>
      <c r="W1816" s="113">
        <f t="shared" si="301"/>
        <v>68.9439696969697</v>
      </c>
      <c r="X1816" s="118">
        <v>2011</v>
      </c>
      <c r="Y1816" s="18" t="s">
        <v>66</v>
      </c>
    </row>
    <row r="1817" ht="15.75" customHeight="1" spans="1:25">
      <c r="A1817" s="234">
        <v>8114</v>
      </c>
      <c r="B1817" s="208" t="s">
        <v>2374</v>
      </c>
      <c r="C1817" s="207" t="s">
        <v>19</v>
      </c>
      <c r="D1817" s="209" t="s">
        <v>380</v>
      </c>
      <c r="E1817" s="210" t="s">
        <v>2375</v>
      </c>
      <c r="F1817" s="235" t="s">
        <v>112</v>
      </c>
      <c r="G1817" s="283" t="s">
        <v>909</v>
      </c>
      <c r="H1817" s="237">
        <v>43278</v>
      </c>
      <c r="I1817" s="214">
        <v>120923.19</v>
      </c>
      <c r="J1817" s="215">
        <v>0.239894771330365</v>
      </c>
      <c r="K1817" s="214">
        <v>29008.8410135883</v>
      </c>
      <c r="L1817" s="244">
        <v>67179.55</v>
      </c>
      <c r="M1817" s="245">
        <v>0.210779470835991</v>
      </c>
      <c r="N1817" s="244">
        <v>14160.07</v>
      </c>
      <c r="O1817" s="218">
        <v>330</v>
      </c>
      <c r="P1817" s="246">
        <f t="shared" si="297"/>
        <v>202.574393939394</v>
      </c>
      <c r="Q1817" s="246">
        <f t="shared" si="298"/>
        <v>41.909303030303</v>
      </c>
      <c r="R1817" s="210">
        <v>553</v>
      </c>
      <c r="S1817" s="220">
        <f t="shared" si="299"/>
        <v>330</v>
      </c>
      <c r="T1817" s="113">
        <f t="shared" si="302"/>
        <v>331.296410958904</v>
      </c>
      <c r="U1817" s="113">
        <f t="shared" si="300"/>
        <v>79.476276749557</v>
      </c>
      <c r="V1817" s="113">
        <f t="shared" si="303"/>
        <v>203.574393939394</v>
      </c>
      <c r="W1817" s="113">
        <f t="shared" si="301"/>
        <v>42.909303030303</v>
      </c>
      <c r="X1817" s="118">
        <v>2004</v>
      </c>
      <c r="Y1817" s="18" t="s">
        <v>66</v>
      </c>
    </row>
    <row r="1818" ht="15.75" customHeight="1" spans="1:25">
      <c r="A1818" s="234">
        <v>6318</v>
      </c>
      <c r="B1818" s="208" t="s">
        <v>2376</v>
      </c>
      <c r="C1818" s="207" t="s">
        <v>23</v>
      </c>
      <c r="D1818" s="209" t="s">
        <v>64</v>
      </c>
      <c r="F1818" s="235" t="s">
        <v>181</v>
      </c>
      <c r="G1818" s="236">
        <v>42490</v>
      </c>
      <c r="H1818" s="237">
        <v>42490</v>
      </c>
      <c r="I1818" s="214">
        <v>120912.708</v>
      </c>
      <c r="J1818" s="215">
        <v>0.251570737934682</v>
      </c>
      <c r="K1818" s="214">
        <v>30418.0991772407</v>
      </c>
      <c r="L1818" s="244">
        <v>100760.59</v>
      </c>
      <c r="M1818" s="245">
        <v>0.225925136008036</v>
      </c>
      <c r="N1818" s="244">
        <v>22764.35</v>
      </c>
      <c r="O1818" s="218">
        <v>330</v>
      </c>
      <c r="P1818" s="246">
        <f t="shared" si="297"/>
        <v>304.335121212121</v>
      </c>
      <c r="Q1818" s="246">
        <f t="shared" si="298"/>
        <v>67.9828787878788</v>
      </c>
      <c r="R1818" s="210">
        <v>1341</v>
      </c>
      <c r="S1818" s="220">
        <f t="shared" si="299"/>
        <v>330</v>
      </c>
      <c r="T1818" s="113">
        <f t="shared" si="302"/>
        <v>331.267693150685</v>
      </c>
      <c r="U1818" s="113">
        <f t="shared" si="300"/>
        <v>83.3372580198375</v>
      </c>
      <c r="V1818" s="113">
        <f t="shared" si="303"/>
        <v>305.335121212121</v>
      </c>
      <c r="W1818" s="113">
        <f t="shared" si="301"/>
        <v>68.9828787878788</v>
      </c>
      <c r="X1818" s="118">
        <v>2016</v>
      </c>
      <c r="Y1818" s="18" t="s">
        <v>82</v>
      </c>
    </row>
    <row r="1819" ht="15.75" customHeight="1" spans="1:25">
      <c r="A1819" s="234">
        <v>6958</v>
      </c>
      <c r="B1819" s="208" t="s">
        <v>2377</v>
      </c>
      <c r="C1819" s="207" t="s">
        <v>27</v>
      </c>
      <c r="D1819" s="209" t="s">
        <v>64</v>
      </c>
      <c r="F1819" s="235" t="s">
        <v>215</v>
      </c>
      <c r="G1819" s="236">
        <v>41727</v>
      </c>
      <c r="H1819" s="237">
        <v>41727</v>
      </c>
      <c r="I1819" s="214">
        <v>120496.287</v>
      </c>
      <c r="J1819" s="215">
        <v>0.26358791578263</v>
      </c>
      <c r="K1819" s="214">
        <v>31761.3651498756</v>
      </c>
      <c r="L1819" s="244">
        <v>104779.38</v>
      </c>
      <c r="M1819" s="245">
        <v>0.236718140534903</v>
      </c>
      <c r="N1819" s="244">
        <v>24803.18</v>
      </c>
      <c r="O1819" s="218">
        <v>330</v>
      </c>
      <c r="P1819" s="246">
        <f t="shared" si="297"/>
        <v>316.513272727273</v>
      </c>
      <c r="Q1819" s="246">
        <f t="shared" si="298"/>
        <v>74.1611515151515</v>
      </c>
      <c r="R1819" s="210">
        <v>2104</v>
      </c>
      <c r="S1819" s="220">
        <f t="shared" si="299"/>
        <v>330</v>
      </c>
      <c r="T1819" s="113">
        <f t="shared" si="302"/>
        <v>330.12681369863</v>
      </c>
      <c r="U1819" s="113">
        <f t="shared" si="300"/>
        <v>87.0174387667825</v>
      </c>
      <c r="V1819" s="113">
        <f t="shared" si="303"/>
        <v>317.513272727273</v>
      </c>
      <c r="W1819" s="113">
        <f t="shared" si="301"/>
        <v>75.1611515151515</v>
      </c>
      <c r="X1819" s="118">
        <v>2014</v>
      </c>
      <c r="Y1819" s="18" t="s">
        <v>66</v>
      </c>
    </row>
    <row r="1820" ht="15.75" customHeight="1" spans="1:25">
      <c r="A1820" s="234">
        <v>7450</v>
      </c>
      <c r="B1820" s="208" t="s">
        <v>2378</v>
      </c>
      <c r="C1820" s="207" t="s">
        <v>21</v>
      </c>
      <c r="D1820" s="209" t="s">
        <v>64</v>
      </c>
      <c r="F1820" s="235" t="s">
        <v>65</v>
      </c>
      <c r="G1820" s="236">
        <v>43078</v>
      </c>
      <c r="H1820" s="237">
        <v>43078</v>
      </c>
      <c r="I1820" s="214">
        <v>120472.7833362</v>
      </c>
      <c r="J1820" s="215">
        <v>0.222198207250469</v>
      </c>
      <c r="K1820" s="214">
        <v>26768.8364797778</v>
      </c>
      <c r="L1820" s="244">
        <v>78765.07</v>
      </c>
      <c r="M1820" s="245">
        <v>0.281749130674295</v>
      </c>
      <c r="N1820" s="244">
        <v>22191.99</v>
      </c>
      <c r="O1820" s="218">
        <v>330</v>
      </c>
      <c r="P1820" s="246">
        <f t="shared" si="297"/>
        <v>237.68203030303</v>
      </c>
      <c r="Q1820" s="246">
        <f t="shared" si="298"/>
        <v>66.2484545454545</v>
      </c>
      <c r="R1820" s="210">
        <v>753</v>
      </c>
      <c r="S1820" s="220">
        <f t="shared" si="299"/>
        <v>330</v>
      </c>
      <c r="T1820" s="113">
        <f t="shared" si="302"/>
        <v>330.062420099178</v>
      </c>
      <c r="U1820" s="113">
        <f t="shared" si="300"/>
        <v>73.3392780267885</v>
      </c>
      <c r="V1820" s="113">
        <f t="shared" si="303"/>
        <v>238.68203030303</v>
      </c>
      <c r="W1820" s="113">
        <f t="shared" si="301"/>
        <v>67.2484545454545</v>
      </c>
      <c r="X1820" s="118">
        <v>2017</v>
      </c>
      <c r="Y1820" s="18" t="s">
        <v>83</v>
      </c>
    </row>
    <row r="1821" ht="15.75" customHeight="1" spans="1:25">
      <c r="A1821" s="234">
        <v>6025</v>
      </c>
      <c r="B1821" s="208" t="s">
        <v>2379</v>
      </c>
      <c r="C1821" s="207" t="s">
        <v>19</v>
      </c>
      <c r="D1821" s="209" t="s">
        <v>64</v>
      </c>
      <c r="F1821" s="235" t="s">
        <v>65</v>
      </c>
      <c r="G1821" s="236">
        <v>42216</v>
      </c>
      <c r="H1821" s="237">
        <v>42216</v>
      </c>
      <c r="I1821" s="214">
        <v>120394.8</v>
      </c>
      <c r="J1821" s="215">
        <v>0.23577610442572</v>
      </c>
      <c r="K1821" s="214">
        <v>28386.2169371137</v>
      </c>
      <c r="L1821" s="244">
        <v>66886</v>
      </c>
      <c r="M1821" s="245">
        <v>0.26393191400293</v>
      </c>
      <c r="N1821" s="244">
        <v>17653.35</v>
      </c>
      <c r="O1821" s="218">
        <v>330</v>
      </c>
      <c r="P1821" s="246">
        <f t="shared" si="297"/>
        <v>201.684848484848</v>
      </c>
      <c r="Q1821" s="246">
        <f t="shared" si="298"/>
        <v>52.495</v>
      </c>
      <c r="R1821" s="210">
        <v>1615</v>
      </c>
      <c r="S1821" s="220">
        <f t="shared" si="299"/>
        <v>330</v>
      </c>
      <c r="T1821" s="113">
        <f t="shared" si="302"/>
        <v>329.848767123288</v>
      </c>
      <c r="U1821" s="113">
        <f t="shared" si="300"/>
        <v>77.7704573619553</v>
      </c>
      <c r="V1821" s="113">
        <f t="shared" si="303"/>
        <v>202.684848484848</v>
      </c>
      <c r="W1821" s="113">
        <f t="shared" si="301"/>
        <v>53.495</v>
      </c>
      <c r="X1821" s="118">
        <v>2015</v>
      </c>
      <c r="Y1821" s="18" t="s">
        <v>66</v>
      </c>
    </row>
    <row r="1822" ht="15.75" customHeight="1" spans="1:25">
      <c r="A1822" s="234">
        <v>5472</v>
      </c>
      <c r="B1822" s="208" t="s">
        <v>2380</v>
      </c>
      <c r="C1822" s="207" t="s">
        <v>21</v>
      </c>
      <c r="D1822" s="209" t="s">
        <v>64</v>
      </c>
      <c r="F1822" s="235" t="s">
        <v>65</v>
      </c>
      <c r="G1822" s="236">
        <v>40909</v>
      </c>
      <c r="H1822" s="237">
        <v>40909</v>
      </c>
      <c r="I1822" s="214">
        <v>119661.255003162</v>
      </c>
      <c r="J1822" s="215">
        <v>0.246853997765294</v>
      </c>
      <c r="K1822" s="214">
        <v>29538.8591751427</v>
      </c>
      <c r="L1822" s="244">
        <v>101418.7</v>
      </c>
      <c r="M1822" s="245">
        <v>0.298151820127846</v>
      </c>
      <c r="N1822" s="244">
        <v>30238.17</v>
      </c>
      <c r="O1822" s="218">
        <v>330</v>
      </c>
      <c r="P1822" s="246">
        <f t="shared" si="297"/>
        <v>306.329393939394</v>
      </c>
      <c r="Q1822" s="246">
        <f t="shared" si="298"/>
        <v>90.6308181818182</v>
      </c>
      <c r="R1822" s="210">
        <v>2922</v>
      </c>
      <c r="S1822" s="220">
        <f t="shared" si="299"/>
        <v>330</v>
      </c>
      <c r="T1822" s="113">
        <f t="shared" si="302"/>
        <v>327.839054803184</v>
      </c>
      <c r="U1822" s="113">
        <f t="shared" si="300"/>
        <v>80.9283813017608</v>
      </c>
      <c r="V1822" s="113">
        <f t="shared" si="303"/>
        <v>307.329393939394</v>
      </c>
      <c r="W1822" s="113">
        <f t="shared" si="301"/>
        <v>91.6308181818182</v>
      </c>
      <c r="X1822" s="118">
        <v>2012</v>
      </c>
      <c r="Y1822" s="18" t="s">
        <v>66</v>
      </c>
    </row>
    <row r="1823" ht="15.75" customHeight="1" spans="1:25">
      <c r="A1823" s="234">
        <v>5229</v>
      </c>
      <c r="B1823" s="208" t="s">
        <v>2381</v>
      </c>
      <c r="C1823" s="207" t="s">
        <v>21</v>
      </c>
      <c r="D1823" s="209" t="s">
        <v>64</v>
      </c>
      <c r="F1823" s="235" t="s">
        <v>65</v>
      </c>
      <c r="G1823" s="236">
        <v>40292</v>
      </c>
      <c r="H1823" s="237">
        <v>40292</v>
      </c>
      <c r="I1823" s="214">
        <v>119302.502611381</v>
      </c>
      <c r="J1823" s="215">
        <v>0.263649605226768</v>
      </c>
      <c r="K1823" s="214">
        <v>31454.0577160561</v>
      </c>
      <c r="L1823" s="244">
        <v>101114.64</v>
      </c>
      <c r="M1823" s="245">
        <v>0.313275604798672</v>
      </c>
      <c r="N1823" s="244">
        <v>31676.75</v>
      </c>
      <c r="O1823" s="218">
        <v>330</v>
      </c>
      <c r="P1823" s="246">
        <f t="shared" si="297"/>
        <v>305.408</v>
      </c>
      <c r="Q1823" s="246">
        <f t="shared" si="298"/>
        <v>94.9901515151515</v>
      </c>
      <c r="R1823" s="210">
        <v>3539</v>
      </c>
      <c r="S1823" s="220">
        <f t="shared" si="299"/>
        <v>330</v>
      </c>
      <c r="T1823" s="113">
        <f t="shared" si="302"/>
        <v>326.85617153803</v>
      </c>
      <c r="U1823" s="113">
        <f t="shared" si="300"/>
        <v>86.1755005919345</v>
      </c>
      <c r="V1823" s="113">
        <f t="shared" si="303"/>
        <v>306.408</v>
      </c>
      <c r="W1823" s="113">
        <f t="shared" si="301"/>
        <v>95.9901515151515</v>
      </c>
      <c r="X1823" s="118">
        <v>2010</v>
      </c>
      <c r="Y1823" s="18" t="s">
        <v>66</v>
      </c>
    </row>
    <row r="1824" ht="15.75" customHeight="1" spans="1:25">
      <c r="A1824" s="234">
        <v>8756</v>
      </c>
      <c r="B1824" s="208" t="s">
        <v>2382</v>
      </c>
      <c r="C1824" s="207" t="s">
        <v>34</v>
      </c>
      <c r="D1824" s="209" t="s">
        <v>488</v>
      </c>
      <c r="E1824" s="210" t="s">
        <v>30</v>
      </c>
      <c r="F1824" s="235" t="s">
        <v>279</v>
      </c>
      <c r="G1824" s="283">
        <v>43273</v>
      </c>
      <c r="H1824" s="237">
        <v>43706</v>
      </c>
      <c r="I1824" s="214">
        <v>118872.746216216</v>
      </c>
      <c r="J1824" s="215">
        <v>0.278719446985391</v>
      </c>
      <c r="K1824" s="214">
        <v>33132.1460870185</v>
      </c>
      <c r="L1824" s="216">
        <v>10478.36</v>
      </c>
      <c r="M1824" s="217">
        <v>0.236290793597471</v>
      </c>
      <c r="N1824" s="216">
        <v>2475.94</v>
      </c>
      <c r="O1824" s="218">
        <v>74</v>
      </c>
      <c r="P1824" s="246">
        <f t="shared" si="297"/>
        <v>140.599459459459</v>
      </c>
      <c r="Q1824" s="246">
        <f t="shared" si="298"/>
        <v>32.4586486486486</v>
      </c>
      <c r="R1824" s="210">
        <v>125</v>
      </c>
      <c r="S1824" s="220">
        <f t="shared" si="299"/>
        <v>90</v>
      </c>
      <c r="T1824" s="113">
        <f t="shared" si="302"/>
        <v>325.678756756756</v>
      </c>
      <c r="U1824" s="113">
        <f t="shared" si="300"/>
        <v>90.7730029781329</v>
      </c>
      <c r="V1824" s="113">
        <f t="shared" si="303"/>
        <v>116.426222222222</v>
      </c>
      <c r="W1824" s="113">
        <f t="shared" si="301"/>
        <v>27.5104444444444</v>
      </c>
      <c r="X1824" s="118">
        <v>2018</v>
      </c>
      <c r="Y1824" s="18" t="s">
        <v>84</v>
      </c>
    </row>
    <row r="1825" ht="15.75" customHeight="1" spans="1:25">
      <c r="A1825" s="234">
        <v>5857</v>
      </c>
      <c r="B1825" s="208" t="s">
        <v>2383</v>
      </c>
      <c r="C1825" s="207" t="s">
        <v>19</v>
      </c>
      <c r="D1825" s="209" t="s">
        <v>64</v>
      </c>
      <c r="F1825" s="235" t="s">
        <v>65</v>
      </c>
      <c r="G1825" s="236">
        <v>41972</v>
      </c>
      <c r="H1825" s="237">
        <v>41972</v>
      </c>
      <c r="I1825" s="214">
        <v>118763.904</v>
      </c>
      <c r="J1825" s="215">
        <v>0.236349407492163</v>
      </c>
      <c r="K1825" s="214">
        <v>28069.7783418561</v>
      </c>
      <c r="L1825" s="244">
        <v>103272.96</v>
      </c>
      <c r="M1825" s="245">
        <v>0.213845618446494</v>
      </c>
      <c r="N1825" s="244">
        <v>22084.47</v>
      </c>
      <c r="O1825" s="218">
        <v>330</v>
      </c>
      <c r="P1825" s="246">
        <f t="shared" si="297"/>
        <v>311.948363636364</v>
      </c>
      <c r="Q1825" s="246">
        <f t="shared" si="298"/>
        <v>65.9226363636364</v>
      </c>
      <c r="R1825" s="210">
        <v>1859</v>
      </c>
      <c r="S1825" s="220">
        <f t="shared" si="299"/>
        <v>330</v>
      </c>
      <c r="T1825" s="113">
        <f t="shared" si="302"/>
        <v>325.38055890411</v>
      </c>
      <c r="U1825" s="113">
        <f t="shared" si="300"/>
        <v>76.9035023064551</v>
      </c>
      <c r="V1825" s="113">
        <f t="shared" si="303"/>
        <v>312.948363636364</v>
      </c>
      <c r="W1825" s="113">
        <f t="shared" si="301"/>
        <v>66.9226363636364</v>
      </c>
      <c r="X1825" s="118">
        <v>2014</v>
      </c>
      <c r="Y1825" s="18" t="s">
        <v>66</v>
      </c>
    </row>
    <row r="1826" ht="15.75" customHeight="1" spans="1:25">
      <c r="A1826" s="234">
        <v>8406</v>
      </c>
      <c r="B1826" s="208" t="s">
        <v>2384</v>
      </c>
      <c r="C1826" s="207" t="s">
        <v>21</v>
      </c>
      <c r="D1826" s="209" t="s">
        <v>488</v>
      </c>
      <c r="E1826" s="210" t="s">
        <v>815</v>
      </c>
      <c r="F1826" s="235" t="s">
        <v>139</v>
      </c>
      <c r="G1826" s="284">
        <v>37903</v>
      </c>
      <c r="H1826" s="237">
        <v>43354</v>
      </c>
      <c r="I1826" s="214">
        <v>118496.061729426</v>
      </c>
      <c r="J1826" s="215">
        <v>0.258010991224747</v>
      </c>
      <c r="K1826" s="214">
        <v>30573.2863430381</v>
      </c>
      <c r="L1826" s="244">
        <v>77472.69</v>
      </c>
      <c r="M1826" s="245">
        <v>0.267510396244147</v>
      </c>
      <c r="N1826" s="244">
        <v>20724.75</v>
      </c>
      <c r="O1826" s="218">
        <v>330</v>
      </c>
      <c r="P1826" s="246">
        <f t="shared" si="297"/>
        <v>233.765727272727</v>
      </c>
      <c r="Q1826" s="246">
        <f t="shared" si="298"/>
        <v>61.8022727272727</v>
      </c>
      <c r="R1826" s="210">
        <v>477</v>
      </c>
      <c r="S1826" s="220">
        <f t="shared" si="299"/>
        <v>330</v>
      </c>
      <c r="T1826" s="113">
        <f t="shared" si="302"/>
        <v>324.646744464181</v>
      </c>
      <c r="U1826" s="113">
        <f t="shared" si="300"/>
        <v>83.7624283370907</v>
      </c>
      <c r="V1826" s="113">
        <f t="shared" si="303"/>
        <v>234.765727272727</v>
      </c>
      <c r="W1826" s="113">
        <f t="shared" si="301"/>
        <v>62.8022727272727</v>
      </c>
      <c r="X1826" s="118">
        <v>2003</v>
      </c>
      <c r="Y1826" s="18" t="s">
        <v>66</v>
      </c>
    </row>
    <row r="1827" ht="15.75" customHeight="1" spans="1:25">
      <c r="A1827" s="234">
        <v>5966</v>
      </c>
      <c r="B1827" s="208" t="s">
        <v>2385</v>
      </c>
      <c r="C1827" s="207" t="s">
        <v>23</v>
      </c>
      <c r="D1827" s="209" t="s">
        <v>64</v>
      </c>
      <c r="F1827" s="235" t="s">
        <v>65</v>
      </c>
      <c r="G1827" s="236">
        <v>42189</v>
      </c>
      <c r="H1827" s="237">
        <v>42189</v>
      </c>
      <c r="I1827" s="214">
        <v>118366.7045</v>
      </c>
      <c r="J1827" s="215">
        <v>0.249402943501192</v>
      </c>
      <c r="K1827" s="214">
        <v>29521.0045148358</v>
      </c>
      <c r="L1827" s="244">
        <v>81632.21</v>
      </c>
      <c r="M1827" s="245">
        <v>0.259767559888431</v>
      </c>
      <c r="N1827" s="244">
        <v>21205.4</v>
      </c>
      <c r="O1827" s="218">
        <v>330</v>
      </c>
      <c r="P1827" s="246">
        <f t="shared" si="297"/>
        <v>246.370333333333</v>
      </c>
      <c r="Q1827" s="246">
        <f t="shared" si="298"/>
        <v>63.2587878787879</v>
      </c>
      <c r="R1827" s="210">
        <v>1642</v>
      </c>
      <c r="S1827" s="220">
        <f t="shared" si="299"/>
        <v>330</v>
      </c>
      <c r="T1827" s="113">
        <f t="shared" si="302"/>
        <v>324.29234109589</v>
      </c>
      <c r="U1827" s="113">
        <f t="shared" si="300"/>
        <v>80.8794644242077</v>
      </c>
      <c r="V1827" s="113">
        <f t="shared" si="303"/>
        <v>247.370333333333</v>
      </c>
      <c r="W1827" s="113">
        <f t="shared" si="301"/>
        <v>64.2587878787879</v>
      </c>
      <c r="X1827" s="118">
        <v>2015</v>
      </c>
      <c r="Y1827" s="18" t="s">
        <v>66</v>
      </c>
    </row>
    <row r="1828" ht="15.75" customHeight="1" spans="1:25">
      <c r="A1828" s="234">
        <v>8799</v>
      </c>
      <c r="B1828" s="208" t="s">
        <v>2386</v>
      </c>
      <c r="C1828" s="207" t="s">
        <v>34</v>
      </c>
      <c r="D1828" s="209" t="s">
        <v>488</v>
      </c>
      <c r="E1828" s="210" t="s">
        <v>30</v>
      </c>
      <c r="F1828" s="235" t="s">
        <v>272</v>
      </c>
      <c r="G1828" s="283">
        <v>41419</v>
      </c>
      <c r="H1828" s="237">
        <v>43715</v>
      </c>
      <c r="I1828" s="214">
        <v>118148.504350649</v>
      </c>
      <c r="J1828" s="215">
        <v>0.26381255007701</v>
      </c>
      <c r="K1828" s="214">
        <v>31169.0582205295</v>
      </c>
      <c r="L1828" s="216">
        <v>10836.73</v>
      </c>
      <c r="M1828" s="217">
        <v>0.317129798380139</v>
      </c>
      <c r="N1828" s="216">
        <v>3436.65</v>
      </c>
      <c r="O1828" s="218">
        <v>77</v>
      </c>
      <c r="P1828" s="246">
        <f t="shared" si="297"/>
        <v>139.736753246753</v>
      </c>
      <c r="Q1828" s="246">
        <f t="shared" si="298"/>
        <v>43.6318181818182</v>
      </c>
      <c r="R1828" s="210">
        <v>116</v>
      </c>
      <c r="S1828" s="220">
        <f t="shared" si="299"/>
        <v>81</v>
      </c>
      <c r="T1828" s="113">
        <f t="shared" si="302"/>
        <v>323.694532467532</v>
      </c>
      <c r="U1828" s="113">
        <f t="shared" si="300"/>
        <v>85.3946800562452</v>
      </c>
      <c r="V1828" s="113">
        <f t="shared" si="303"/>
        <v>133.786790123457</v>
      </c>
      <c r="W1828" s="113">
        <f t="shared" si="301"/>
        <v>42.4277777777778</v>
      </c>
      <c r="X1828" s="118">
        <v>2013</v>
      </c>
      <c r="Y1828" s="18" t="s">
        <v>66</v>
      </c>
    </row>
    <row r="1829" ht="15.75" customHeight="1" spans="1:25">
      <c r="A1829" s="234">
        <v>7048</v>
      </c>
      <c r="B1829" s="208" t="s">
        <v>2387</v>
      </c>
      <c r="C1829" s="207" t="s">
        <v>27</v>
      </c>
      <c r="D1829" s="209" t="s">
        <v>64</v>
      </c>
      <c r="F1829" s="235" t="s">
        <v>204</v>
      </c>
      <c r="G1829" s="236">
        <v>42581</v>
      </c>
      <c r="H1829" s="237">
        <v>42581</v>
      </c>
      <c r="I1829" s="214">
        <v>117428.9495</v>
      </c>
      <c r="J1829" s="215">
        <v>0.234571579597088</v>
      </c>
      <c r="K1829" s="214">
        <v>27545.4941746417</v>
      </c>
      <c r="L1829" s="244">
        <v>102112.13</v>
      </c>
      <c r="M1829" s="245">
        <v>0.202095480723005</v>
      </c>
      <c r="N1829" s="244">
        <v>20636.4</v>
      </c>
      <c r="O1829" s="218">
        <v>330</v>
      </c>
      <c r="P1829" s="246">
        <f t="shared" si="297"/>
        <v>308.430696969697</v>
      </c>
      <c r="Q1829" s="246">
        <f t="shared" si="298"/>
        <v>61.5345454545455</v>
      </c>
      <c r="R1829" s="210">
        <v>1250</v>
      </c>
      <c r="S1829" s="220">
        <f t="shared" si="299"/>
        <v>330</v>
      </c>
      <c r="T1829" s="113">
        <f t="shared" si="302"/>
        <v>321.723149315068</v>
      </c>
      <c r="U1829" s="113">
        <f t="shared" si="300"/>
        <v>75.4671073277855</v>
      </c>
      <c r="V1829" s="113">
        <f t="shared" si="303"/>
        <v>309.430696969697</v>
      </c>
      <c r="W1829" s="113">
        <f t="shared" si="301"/>
        <v>62.5345454545455</v>
      </c>
      <c r="X1829" s="118">
        <v>2016</v>
      </c>
      <c r="Y1829" s="18" t="s">
        <v>82</v>
      </c>
    </row>
    <row r="1830" ht="15.75" customHeight="1" spans="1:25">
      <c r="A1830" s="234">
        <v>6861</v>
      </c>
      <c r="B1830" s="208" t="s">
        <v>2388</v>
      </c>
      <c r="C1830" s="207" t="s">
        <v>19</v>
      </c>
      <c r="D1830" s="209" t="s">
        <v>64</v>
      </c>
      <c r="F1830" s="235" t="s">
        <v>65</v>
      </c>
      <c r="G1830" s="236">
        <v>42854</v>
      </c>
      <c r="H1830" s="237">
        <v>42854</v>
      </c>
      <c r="I1830" s="214">
        <v>117238.122</v>
      </c>
      <c r="J1830" s="215">
        <v>0.25558148772282</v>
      </c>
      <c r="K1830" s="214">
        <v>29963.8936385895</v>
      </c>
      <c r="L1830" s="244">
        <v>65132.29</v>
      </c>
      <c r="M1830" s="245">
        <v>0.188722828569362</v>
      </c>
      <c r="N1830" s="244">
        <v>12291.95</v>
      </c>
      <c r="O1830" s="218">
        <v>330</v>
      </c>
      <c r="P1830" s="246">
        <f t="shared" si="297"/>
        <v>196.370575757576</v>
      </c>
      <c r="Q1830" s="246">
        <f t="shared" si="298"/>
        <v>36.2483333333333</v>
      </c>
      <c r="R1830" s="210">
        <v>977</v>
      </c>
      <c r="S1830" s="220">
        <f t="shared" si="299"/>
        <v>330</v>
      </c>
      <c r="T1830" s="113">
        <f t="shared" si="302"/>
        <v>321.200334246575</v>
      </c>
      <c r="U1830" s="113">
        <f t="shared" si="300"/>
        <v>82.0928592838068</v>
      </c>
      <c r="V1830" s="113">
        <f t="shared" si="303"/>
        <v>197.370575757576</v>
      </c>
      <c r="W1830" s="113">
        <f t="shared" si="301"/>
        <v>37.2483333333333</v>
      </c>
      <c r="X1830" s="118">
        <v>2017</v>
      </c>
      <c r="Y1830" s="18" t="s">
        <v>83</v>
      </c>
    </row>
    <row r="1831" ht="15.75" customHeight="1" spans="1:25">
      <c r="A1831" s="234">
        <v>5345</v>
      </c>
      <c r="B1831" s="208" t="s">
        <v>2389</v>
      </c>
      <c r="C1831" s="207" t="s">
        <v>25</v>
      </c>
      <c r="D1831" s="209" t="s">
        <v>64</v>
      </c>
      <c r="F1831" s="235" t="s">
        <v>215</v>
      </c>
      <c r="G1831" s="236">
        <v>40383</v>
      </c>
      <c r="H1831" s="237">
        <v>40383</v>
      </c>
      <c r="I1831" s="214">
        <v>116989.886882835</v>
      </c>
      <c r="J1831" s="215">
        <v>0.261861919728289</v>
      </c>
      <c r="K1831" s="214">
        <v>30635.1963679346</v>
      </c>
      <c r="L1831" s="244">
        <v>102519.31</v>
      </c>
      <c r="M1831" s="245">
        <v>0.270739629441517</v>
      </c>
      <c r="N1831" s="244">
        <v>27756.04</v>
      </c>
      <c r="O1831" s="218">
        <v>330</v>
      </c>
      <c r="P1831" s="246">
        <f t="shared" si="297"/>
        <v>309.664575757576</v>
      </c>
      <c r="Q1831" s="246">
        <f t="shared" si="298"/>
        <v>83.1092121212121</v>
      </c>
      <c r="R1831" s="210">
        <v>3448</v>
      </c>
      <c r="S1831" s="220">
        <f t="shared" si="299"/>
        <v>330</v>
      </c>
      <c r="T1831" s="113">
        <f t="shared" si="302"/>
        <v>320.520238035164</v>
      </c>
      <c r="U1831" s="113">
        <f t="shared" si="300"/>
        <v>83.9320448436564</v>
      </c>
      <c r="V1831" s="113">
        <f t="shared" si="303"/>
        <v>310.664575757576</v>
      </c>
      <c r="W1831" s="113">
        <f t="shared" si="301"/>
        <v>84.1092121212121</v>
      </c>
      <c r="X1831" s="118">
        <v>2010</v>
      </c>
      <c r="Y1831" s="18" t="s">
        <v>66</v>
      </c>
    </row>
    <row r="1832" ht="15.75" customHeight="1" spans="1:25">
      <c r="A1832" s="234">
        <v>6582</v>
      </c>
      <c r="B1832" s="208" t="s">
        <v>2390</v>
      </c>
      <c r="C1832" s="207" t="s">
        <v>23</v>
      </c>
      <c r="D1832" s="209" t="s">
        <v>64</v>
      </c>
      <c r="E1832" s="210" t="s">
        <v>346</v>
      </c>
      <c r="F1832" s="235" t="s">
        <v>65</v>
      </c>
      <c r="G1832" s="283">
        <v>42641</v>
      </c>
      <c r="H1832" s="237">
        <v>42641</v>
      </c>
      <c r="I1832" s="214">
        <v>116134.908</v>
      </c>
      <c r="J1832" s="215">
        <v>0.25767971754003</v>
      </c>
      <c r="K1832" s="214">
        <v>29925.6102899774</v>
      </c>
      <c r="L1832" s="244">
        <v>80093.0400000001</v>
      </c>
      <c r="M1832" s="245">
        <v>0.323503765121164</v>
      </c>
      <c r="N1832" s="244">
        <v>25910.4</v>
      </c>
      <c r="O1832" s="218">
        <v>330</v>
      </c>
      <c r="P1832" s="246">
        <f t="shared" si="297"/>
        <v>241.706181818182</v>
      </c>
      <c r="Q1832" s="246">
        <f t="shared" si="298"/>
        <v>77.5163636363636</v>
      </c>
      <c r="R1832" s="210">
        <v>1190</v>
      </c>
      <c r="S1832" s="220">
        <f t="shared" si="299"/>
        <v>330</v>
      </c>
      <c r="T1832" s="113">
        <f t="shared" si="302"/>
        <v>318.177830136986</v>
      </c>
      <c r="U1832" s="113">
        <f t="shared" si="300"/>
        <v>81.9879733971984</v>
      </c>
      <c r="V1832" s="113">
        <f t="shared" si="303"/>
        <v>242.706181818182</v>
      </c>
      <c r="W1832" s="113">
        <f t="shared" si="301"/>
        <v>78.5163636363636</v>
      </c>
      <c r="X1832" s="118">
        <v>2016</v>
      </c>
      <c r="Y1832" s="18" t="s">
        <v>82</v>
      </c>
    </row>
    <row r="1833" ht="15.75" customHeight="1" spans="1:25">
      <c r="A1833" s="234">
        <v>5245</v>
      </c>
      <c r="B1833" s="208" t="s">
        <v>2391</v>
      </c>
      <c r="C1833" s="207" t="s">
        <v>21</v>
      </c>
      <c r="D1833" s="209" t="s">
        <v>64</v>
      </c>
      <c r="F1833" s="235" t="s">
        <v>65</v>
      </c>
      <c r="G1833" s="236">
        <v>40474</v>
      </c>
      <c r="H1833" s="237">
        <v>40474</v>
      </c>
      <c r="I1833" s="214">
        <v>115758.822799604</v>
      </c>
      <c r="J1833" s="215">
        <v>0.246641676331389</v>
      </c>
      <c r="K1833" s="214">
        <v>28550.9501054425</v>
      </c>
      <c r="L1833" s="244">
        <v>98111.2</v>
      </c>
      <c r="M1833" s="245">
        <v>0.314606181557253</v>
      </c>
      <c r="N1833" s="244">
        <v>30866.39</v>
      </c>
      <c r="O1833" s="218">
        <v>330</v>
      </c>
      <c r="P1833" s="246">
        <f t="shared" si="297"/>
        <v>296.306666666667</v>
      </c>
      <c r="Q1833" s="246">
        <f t="shared" si="298"/>
        <v>92.5345151515152</v>
      </c>
      <c r="R1833" s="210">
        <v>3357</v>
      </c>
      <c r="S1833" s="220">
        <f t="shared" si="299"/>
        <v>330</v>
      </c>
      <c r="T1833" s="113">
        <f t="shared" si="302"/>
        <v>317.147459724942</v>
      </c>
      <c r="U1833" s="113">
        <f t="shared" si="300"/>
        <v>78.2217811108014</v>
      </c>
      <c r="V1833" s="113">
        <f t="shared" si="303"/>
        <v>297.306666666667</v>
      </c>
      <c r="W1833" s="113">
        <f t="shared" si="301"/>
        <v>93.5345151515152</v>
      </c>
      <c r="X1833" s="118">
        <v>2010</v>
      </c>
      <c r="Y1833" s="18" t="s">
        <v>66</v>
      </c>
    </row>
    <row r="1834" ht="15.75" customHeight="1" spans="1:25">
      <c r="A1834" s="234">
        <v>5359</v>
      </c>
      <c r="B1834" s="208" t="s">
        <v>2392</v>
      </c>
      <c r="C1834" s="207" t="s">
        <v>23</v>
      </c>
      <c r="D1834" s="209" t="s">
        <v>64</v>
      </c>
      <c r="F1834" s="235" t="s">
        <v>178</v>
      </c>
      <c r="G1834" s="236">
        <v>40571</v>
      </c>
      <c r="H1834" s="237">
        <v>40571</v>
      </c>
      <c r="I1834" s="214">
        <v>115405.02</v>
      </c>
      <c r="J1834" s="215">
        <v>0.263707674068984</v>
      </c>
      <c r="K1834" s="214">
        <v>30433.1894000846</v>
      </c>
      <c r="L1834" s="244">
        <v>96170.85</v>
      </c>
      <c r="M1834" s="245">
        <v>0.22754940816266</v>
      </c>
      <c r="N1834" s="244">
        <v>21883.62</v>
      </c>
      <c r="O1834" s="218">
        <v>330</v>
      </c>
      <c r="P1834" s="246">
        <f t="shared" si="297"/>
        <v>290.426818181818</v>
      </c>
      <c r="Q1834" s="246">
        <f t="shared" si="298"/>
        <v>65.314</v>
      </c>
      <c r="R1834" s="210">
        <v>3260</v>
      </c>
      <c r="S1834" s="220">
        <f t="shared" si="299"/>
        <v>330</v>
      </c>
      <c r="T1834" s="113">
        <f t="shared" si="302"/>
        <v>316.178136986301</v>
      </c>
      <c r="U1834" s="113">
        <f t="shared" si="300"/>
        <v>83.3786010961222</v>
      </c>
      <c r="V1834" s="113">
        <f t="shared" si="303"/>
        <v>291.426818181818</v>
      </c>
      <c r="W1834" s="113">
        <f t="shared" si="301"/>
        <v>66.314</v>
      </c>
      <c r="X1834" s="118">
        <v>2011</v>
      </c>
      <c r="Y1834" s="18" t="s">
        <v>66</v>
      </c>
    </row>
    <row r="1835" ht="15.75" customHeight="1" spans="1:25">
      <c r="A1835" s="234">
        <v>7395</v>
      </c>
      <c r="B1835" s="208" t="s">
        <v>2393</v>
      </c>
      <c r="C1835" s="207" t="s">
        <v>21</v>
      </c>
      <c r="D1835" s="209" t="s">
        <v>64</v>
      </c>
      <c r="F1835" s="235" t="s">
        <v>65</v>
      </c>
      <c r="G1835" s="236">
        <v>43064</v>
      </c>
      <c r="H1835" s="237">
        <v>43064</v>
      </c>
      <c r="I1835" s="214">
        <v>115292.649446653</v>
      </c>
      <c r="J1835" s="215">
        <v>0.2604155930898</v>
      </c>
      <c r="K1835" s="214">
        <v>30024.0036845445</v>
      </c>
      <c r="L1835" s="244">
        <v>75378.3</v>
      </c>
      <c r="M1835" s="245">
        <v>0.305097090276645</v>
      </c>
      <c r="N1835" s="244">
        <v>22997.7</v>
      </c>
      <c r="O1835" s="218">
        <v>330</v>
      </c>
      <c r="P1835" s="246">
        <f t="shared" si="297"/>
        <v>227.419090909091</v>
      </c>
      <c r="Q1835" s="246">
        <f t="shared" si="298"/>
        <v>68.69</v>
      </c>
      <c r="R1835" s="210">
        <v>767</v>
      </c>
      <c r="S1835" s="220">
        <f t="shared" si="299"/>
        <v>330</v>
      </c>
      <c r="T1835" s="113">
        <f t="shared" si="302"/>
        <v>315.870272456584</v>
      </c>
      <c r="U1835" s="113">
        <f t="shared" si="300"/>
        <v>82.2575443412178</v>
      </c>
      <c r="V1835" s="113">
        <f t="shared" si="303"/>
        <v>228.419090909091</v>
      </c>
      <c r="W1835" s="113">
        <f t="shared" si="301"/>
        <v>69.69</v>
      </c>
      <c r="X1835" s="118">
        <v>2017</v>
      </c>
      <c r="Y1835" s="18" t="s">
        <v>83</v>
      </c>
    </row>
    <row r="1836" ht="15.75" customHeight="1" spans="1:25">
      <c r="A1836" s="234">
        <v>5474</v>
      </c>
      <c r="B1836" s="208" t="s">
        <v>2394</v>
      </c>
      <c r="C1836" s="207" t="s">
        <v>21</v>
      </c>
      <c r="D1836" s="209" t="s">
        <v>64</v>
      </c>
      <c r="F1836" s="235" t="s">
        <v>65</v>
      </c>
      <c r="G1836" s="236">
        <v>40909</v>
      </c>
      <c r="H1836" s="237">
        <v>40909</v>
      </c>
      <c r="I1836" s="214">
        <v>114878.660630228</v>
      </c>
      <c r="J1836" s="215">
        <v>0.255994092761115</v>
      </c>
      <c r="K1836" s="214">
        <v>29408.2585056473</v>
      </c>
      <c r="L1836" s="244">
        <v>97365.22</v>
      </c>
      <c r="M1836" s="245">
        <v>0.294437377125014</v>
      </c>
      <c r="N1836" s="244">
        <v>28667.96</v>
      </c>
      <c r="O1836" s="218">
        <v>330</v>
      </c>
      <c r="P1836" s="246">
        <f t="shared" si="297"/>
        <v>294.046121212121</v>
      </c>
      <c r="Q1836" s="246">
        <f t="shared" si="298"/>
        <v>85.8726060606061</v>
      </c>
      <c r="R1836" s="210">
        <v>2922</v>
      </c>
      <c r="S1836" s="220">
        <f t="shared" si="299"/>
        <v>330</v>
      </c>
      <c r="T1836" s="113">
        <f t="shared" si="302"/>
        <v>314.736056521173</v>
      </c>
      <c r="U1836" s="113">
        <f t="shared" si="300"/>
        <v>80.5705712483488</v>
      </c>
      <c r="V1836" s="113">
        <f t="shared" si="303"/>
        <v>295.046121212121</v>
      </c>
      <c r="W1836" s="113">
        <f t="shared" si="301"/>
        <v>86.8726060606061</v>
      </c>
      <c r="X1836" s="118">
        <v>2012</v>
      </c>
      <c r="Y1836" s="18" t="s">
        <v>66</v>
      </c>
    </row>
    <row r="1837" ht="15.75" customHeight="1" spans="1:25">
      <c r="A1837" s="234">
        <v>7661</v>
      </c>
      <c r="B1837" s="208" t="s">
        <v>2395</v>
      </c>
      <c r="C1837" s="207" t="s">
        <v>29</v>
      </c>
      <c r="D1837" s="209" t="s">
        <v>64</v>
      </c>
      <c r="F1837" s="235" t="s">
        <v>65</v>
      </c>
      <c r="G1837" s="236">
        <v>43130</v>
      </c>
      <c r="H1837" s="237">
        <v>43130</v>
      </c>
      <c r="I1837" s="214">
        <v>114548.88</v>
      </c>
      <c r="J1837" s="215">
        <v>0.273163363235183</v>
      </c>
      <c r="K1837" s="214">
        <v>31290.5573156234</v>
      </c>
      <c r="L1837" s="244">
        <v>71593.05</v>
      </c>
      <c r="M1837" s="245">
        <v>0.311783755546104</v>
      </c>
      <c r="N1837" s="244">
        <v>22321.55</v>
      </c>
      <c r="O1837" s="218">
        <v>330</v>
      </c>
      <c r="P1837" s="246">
        <f t="shared" si="297"/>
        <v>215.948636363636</v>
      </c>
      <c r="Q1837" s="246">
        <f t="shared" si="298"/>
        <v>66.6410606060606</v>
      </c>
      <c r="R1837" s="210">
        <v>701</v>
      </c>
      <c r="S1837" s="220">
        <f t="shared" si="299"/>
        <v>330</v>
      </c>
      <c r="T1837" s="113">
        <f t="shared" si="302"/>
        <v>313.832547945205</v>
      </c>
      <c r="U1837" s="113">
        <f t="shared" si="300"/>
        <v>85.7275542893792</v>
      </c>
      <c r="V1837" s="113">
        <f t="shared" si="303"/>
        <v>216.948636363636</v>
      </c>
      <c r="W1837" s="113">
        <f t="shared" si="301"/>
        <v>67.6410606060606</v>
      </c>
      <c r="X1837" s="118">
        <v>2018</v>
      </c>
      <c r="Y1837" s="18" t="s">
        <v>84</v>
      </c>
    </row>
    <row r="1838" ht="15.75" customHeight="1" spans="1:25">
      <c r="A1838" s="234">
        <v>7586</v>
      </c>
      <c r="B1838" s="208" t="s">
        <v>2396</v>
      </c>
      <c r="C1838" s="207" t="s">
        <v>21</v>
      </c>
      <c r="D1838" s="209" t="s">
        <v>64</v>
      </c>
      <c r="F1838" s="235" t="s">
        <v>65</v>
      </c>
      <c r="G1838" s="236">
        <v>43127</v>
      </c>
      <c r="H1838" s="237">
        <v>43127</v>
      </c>
      <c r="I1838" s="214">
        <v>114478.852809364</v>
      </c>
      <c r="J1838" s="215">
        <v>0.266387037123687</v>
      </c>
      <c r="K1838" s="214">
        <v>30495.682413205</v>
      </c>
      <c r="L1838" s="244">
        <v>74846.24</v>
      </c>
      <c r="M1838" s="245">
        <v>0.269486216007644</v>
      </c>
      <c r="N1838" s="244">
        <v>20170.03</v>
      </c>
      <c r="O1838" s="218">
        <v>330</v>
      </c>
      <c r="P1838" s="246">
        <f t="shared" si="297"/>
        <v>225.806787878788</v>
      </c>
      <c r="Q1838" s="246">
        <f t="shared" si="298"/>
        <v>60.121303030303</v>
      </c>
      <c r="R1838" s="210">
        <v>704</v>
      </c>
      <c r="S1838" s="220">
        <f t="shared" si="299"/>
        <v>330</v>
      </c>
      <c r="T1838" s="113">
        <f t="shared" si="302"/>
        <v>313.640692628395</v>
      </c>
      <c r="U1838" s="113">
        <f t="shared" si="300"/>
        <v>83.5498148306986</v>
      </c>
      <c r="V1838" s="113">
        <f t="shared" si="303"/>
        <v>226.806787878788</v>
      </c>
      <c r="W1838" s="113">
        <f t="shared" si="301"/>
        <v>61.121303030303</v>
      </c>
      <c r="X1838" s="118">
        <v>2018</v>
      </c>
      <c r="Y1838" s="18" t="s">
        <v>84</v>
      </c>
    </row>
    <row r="1839" ht="15.75" customHeight="1" spans="1:25">
      <c r="A1839" s="234">
        <v>7056</v>
      </c>
      <c r="B1839" s="208" t="s">
        <v>2397</v>
      </c>
      <c r="C1839" s="207" t="s">
        <v>27</v>
      </c>
      <c r="D1839" s="209" t="s">
        <v>64</v>
      </c>
      <c r="F1839" s="235" t="s">
        <v>204</v>
      </c>
      <c r="G1839" s="236">
        <v>42700</v>
      </c>
      <c r="H1839" s="237">
        <v>42700</v>
      </c>
      <c r="I1839" s="214">
        <v>114175.62</v>
      </c>
      <c r="J1839" s="215">
        <v>0.264348897949684</v>
      </c>
      <c r="K1839" s="214">
        <v>30182.1993197219</v>
      </c>
      <c r="L1839" s="244">
        <v>76117.08</v>
      </c>
      <c r="M1839" s="245">
        <v>0.245833917959018</v>
      </c>
      <c r="N1839" s="244">
        <v>18712.16</v>
      </c>
      <c r="O1839" s="218">
        <v>330</v>
      </c>
      <c r="P1839" s="246">
        <f t="shared" si="297"/>
        <v>229.657818181818</v>
      </c>
      <c r="Q1839" s="246">
        <f t="shared" si="298"/>
        <v>55.7035151515151</v>
      </c>
      <c r="R1839" s="210">
        <v>1131</v>
      </c>
      <c r="S1839" s="220">
        <f t="shared" si="299"/>
        <v>330</v>
      </c>
      <c r="T1839" s="113">
        <f t="shared" si="302"/>
        <v>312.809917808219</v>
      </c>
      <c r="U1839" s="113">
        <f t="shared" si="300"/>
        <v>82.690957040334</v>
      </c>
      <c r="V1839" s="113">
        <f t="shared" si="303"/>
        <v>230.657818181818</v>
      </c>
      <c r="W1839" s="113">
        <f t="shared" si="301"/>
        <v>56.7035151515151</v>
      </c>
      <c r="X1839" s="118">
        <v>2016</v>
      </c>
      <c r="Y1839" s="18" t="s">
        <v>82</v>
      </c>
    </row>
    <row r="1840" ht="15.75" customHeight="1" spans="1:25">
      <c r="A1840" s="234">
        <v>8502</v>
      </c>
      <c r="B1840" s="208" t="s">
        <v>2398</v>
      </c>
      <c r="C1840" s="207" t="s">
        <v>21</v>
      </c>
      <c r="D1840" s="209" t="s">
        <v>64</v>
      </c>
      <c r="F1840" s="235" t="s">
        <v>65</v>
      </c>
      <c r="G1840" s="236">
        <v>43442</v>
      </c>
      <c r="H1840" s="237">
        <v>43442</v>
      </c>
      <c r="I1840" s="214">
        <v>113851.067299579</v>
      </c>
      <c r="J1840" s="215">
        <v>0.244933000950368</v>
      </c>
      <c r="K1840" s="214">
        <v>27885.8835750881</v>
      </c>
      <c r="L1840" s="244">
        <v>27774.02</v>
      </c>
      <c r="M1840" s="245">
        <v>0.225550712500387</v>
      </c>
      <c r="N1840" s="244">
        <v>6264.45</v>
      </c>
      <c r="O1840" s="218">
        <v>200</v>
      </c>
      <c r="P1840" s="246">
        <f t="shared" si="297"/>
        <v>137.8701</v>
      </c>
      <c r="Q1840" s="246">
        <f t="shared" si="298"/>
        <v>30.32225</v>
      </c>
      <c r="R1840" s="210">
        <v>389</v>
      </c>
      <c r="S1840" s="220">
        <f t="shared" si="299"/>
        <v>330</v>
      </c>
      <c r="T1840" s="113">
        <f t="shared" si="302"/>
        <v>311.920732327614</v>
      </c>
      <c r="U1840" s="113">
        <f t="shared" si="300"/>
        <v>76.3996810276386</v>
      </c>
      <c r="V1840" s="113">
        <f t="shared" si="303"/>
        <v>84.163696969697</v>
      </c>
      <c r="W1840" s="113">
        <f t="shared" si="301"/>
        <v>18.9831818181818</v>
      </c>
      <c r="X1840" s="118">
        <v>2018</v>
      </c>
      <c r="Y1840" s="18" t="s">
        <v>84</v>
      </c>
    </row>
    <row r="1841" ht="15.75" customHeight="1" spans="1:25">
      <c r="A1841" s="234">
        <v>7010</v>
      </c>
      <c r="B1841" s="208" t="s">
        <v>2399</v>
      </c>
      <c r="C1841" s="207" t="s">
        <v>27</v>
      </c>
      <c r="D1841" s="209" t="s">
        <v>64</v>
      </c>
      <c r="F1841" s="235" t="s">
        <v>204</v>
      </c>
      <c r="G1841" s="236">
        <v>42315</v>
      </c>
      <c r="H1841" s="237">
        <v>42315</v>
      </c>
      <c r="I1841" s="214">
        <v>113692.7375</v>
      </c>
      <c r="J1841" s="215">
        <v>0.238092594604663</v>
      </c>
      <c r="K1841" s="214">
        <v>27069.3988590819</v>
      </c>
      <c r="L1841" s="244">
        <v>98863.25</v>
      </c>
      <c r="M1841" s="245">
        <v>0.177491939623672</v>
      </c>
      <c r="N1841" s="244">
        <v>17547.43</v>
      </c>
      <c r="O1841" s="218">
        <v>330</v>
      </c>
      <c r="P1841" s="246">
        <f t="shared" si="297"/>
        <v>298.585606060606</v>
      </c>
      <c r="Q1841" s="246">
        <f t="shared" si="298"/>
        <v>52.1740303030303</v>
      </c>
      <c r="R1841" s="210">
        <v>1516</v>
      </c>
      <c r="S1841" s="220">
        <f t="shared" si="299"/>
        <v>330</v>
      </c>
      <c r="T1841" s="113">
        <f t="shared" si="302"/>
        <v>311.486952054795</v>
      </c>
      <c r="U1841" s="113">
        <f t="shared" si="300"/>
        <v>74.1627366002244</v>
      </c>
      <c r="V1841" s="113">
        <f t="shared" si="303"/>
        <v>299.585606060606</v>
      </c>
      <c r="W1841" s="113">
        <f t="shared" si="301"/>
        <v>53.1740303030303</v>
      </c>
      <c r="X1841" s="118">
        <v>2015</v>
      </c>
      <c r="Y1841" s="18" t="s">
        <v>66</v>
      </c>
    </row>
    <row r="1842" ht="15.75" customHeight="1" spans="1:25">
      <c r="A1842" s="234">
        <v>8429</v>
      </c>
      <c r="B1842" s="208" t="s">
        <v>2400</v>
      </c>
      <c r="C1842" s="207" t="s">
        <v>21</v>
      </c>
      <c r="D1842" s="209" t="s">
        <v>488</v>
      </c>
      <c r="E1842" s="210" t="s">
        <v>815</v>
      </c>
      <c r="F1842" s="235" t="s">
        <v>139</v>
      </c>
      <c r="G1842" s="284">
        <v>38225</v>
      </c>
      <c r="H1842" s="237">
        <v>43354</v>
      </c>
      <c r="I1842" s="214">
        <v>112484.266404027</v>
      </c>
      <c r="J1842" s="215">
        <v>0.248882276438628</v>
      </c>
      <c r="K1842" s="214">
        <v>27995.3402861632</v>
      </c>
      <c r="L1842" s="244">
        <v>73542.18</v>
      </c>
      <c r="M1842" s="245">
        <v>0.210391641912165</v>
      </c>
      <c r="N1842" s="244">
        <v>15472.66</v>
      </c>
      <c r="O1842" s="218">
        <v>330</v>
      </c>
      <c r="P1842" s="246">
        <f t="shared" si="297"/>
        <v>221.855090909091</v>
      </c>
      <c r="Q1842" s="246">
        <f t="shared" si="298"/>
        <v>45.8868484848485</v>
      </c>
      <c r="R1842" s="210">
        <v>477</v>
      </c>
      <c r="S1842" s="220">
        <f t="shared" si="299"/>
        <v>330</v>
      </c>
      <c r="T1842" s="113">
        <f t="shared" si="302"/>
        <v>308.1760723398</v>
      </c>
      <c r="U1842" s="113">
        <f t="shared" si="300"/>
        <v>76.6995624278444</v>
      </c>
      <c r="V1842" s="113">
        <f t="shared" si="303"/>
        <v>222.855090909091</v>
      </c>
      <c r="W1842" s="113">
        <f t="shared" si="301"/>
        <v>46.8868484848485</v>
      </c>
      <c r="X1842" s="118">
        <v>2004</v>
      </c>
      <c r="Y1842" s="18" t="s">
        <v>66</v>
      </c>
    </row>
    <row r="1843" ht="15.75" customHeight="1" spans="1:25">
      <c r="A1843" s="234">
        <v>6238</v>
      </c>
      <c r="B1843" s="208" t="s">
        <v>2401</v>
      </c>
      <c r="C1843" s="207" t="s">
        <v>19</v>
      </c>
      <c r="D1843" s="209" t="s">
        <v>64</v>
      </c>
      <c r="F1843" s="235" t="s">
        <v>65</v>
      </c>
      <c r="G1843" s="236">
        <v>42518</v>
      </c>
      <c r="H1843" s="237">
        <v>42518</v>
      </c>
      <c r="I1843" s="214">
        <v>112252.558</v>
      </c>
      <c r="J1843" s="215">
        <v>0.229923822217542</v>
      </c>
      <c r="K1843" s="214">
        <v>25809.5371890563</v>
      </c>
      <c r="L1843" s="244">
        <v>97610.92</v>
      </c>
      <c r="M1843" s="245">
        <v>0.196794272608024</v>
      </c>
      <c r="N1843" s="244">
        <v>19209.27</v>
      </c>
      <c r="O1843" s="218">
        <v>330</v>
      </c>
      <c r="P1843" s="246">
        <f t="shared" si="297"/>
        <v>294.790666666667</v>
      </c>
      <c r="Q1843" s="246">
        <f t="shared" si="298"/>
        <v>57.2099090909091</v>
      </c>
      <c r="R1843" s="210">
        <v>1313</v>
      </c>
      <c r="S1843" s="220">
        <f t="shared" si="299"/>
        <v>330</v>
      </c>
      <c r="T1843" s="113">
        <f t="shared" si="302"/>
        <v>307.541254794521</v>
      </c>
      <c r="U1843" s="113">
        <f t="shared" si="300"/>
        <v>70.7110607919351</v>
      </c>
      <c r="V1843" s="113">
        <f t="shared" si="303"/>
        <v>295.790666666667</v>
      </c>
      <c r="W1843" s="113">
        <f t="shared" si="301"/>
        <v>58.2099090909091</v>
      </c>
      <c r="X1843" s="118">
        <v>2016</v>
      </c>
      <c r="Y1843" s="18" t="s">
        <v>82</v>
      </c>
    </row>
    <row r="1844" ht="15.75" customHeight="1" spans="1:25">
      <c r="A1844" s="234">
        <v>6505</v>
      </c>
      <c r="B1844" s="208" t="s">
        <v>2402</v>
      </c>
      <c r="C1844" s="207" t="s">
        <v>19</v>
      </c>
      <c r="D1844" s="209" t="s">
        <v>64</v>
      </c>
      <c r="F1844" s="235" t="s">
        <v>65</v>
      </c>
      <c r="G1844" s="236">
        <v>42641</v>
      </c>
      <c r="H1844" s="237">
        <v>42641</v>
      </c>
      <c r="I1844" s="214">
        <v>112168.93</v>
      </c>
      <c r="J1844" s="215">
        <v>0.258767542188988</v>
      </c>
      <c r="K1844" s="214">
        <v>29025.6783260686</v>
      </c>
      <c r="L1844" s="244">
        <v>97538.2</v>
      </c>
      <c r="M1844" s="245">
        <v>0.221498961432546</v>
      </c>
      <c r="N1844" s="244">
        <v>21604.61</v>
      </c>
      <c r="O1844" s="218">
        <v>330</v>
      </c>
      <c r="P1844" s="246">
        <f t="shared" si="297"/>
        <v>294.570303030303</v>
      </c>
      <c r="Q1844" s="246">
        <f t="shared" si="298"/>
        <v>64.4685151515151</v>
      </c>
      <c r="R1844" s="210">
        <v>1190</v>
      </c>
      <c r="S1844" s="220">
        <f t="shared" si="299"/>
        <v>330</v>
      </c>
      <c r="T1844" s="113">
        <f t="shared" si="302"/>
        <v>307.312136986301</v>
      </c>
      <c r="U1844" s="113">
        <f t="shared" si="300"/>
        <v>79.5224063727907</v>
      </c>
      <c r="V1844" s="113">
        <f t="shared" si="303"/>
        <v>295.570303030303</v>
      </c>
      <c r="W1844" s="113">
        <f t="shared" si="301"/>
        <v>65.4685151515151</v>
      </c>
      <c r="X1844" s="118">
        <v>2016</v>
      </c>
      <c r="Y1844" s="18" t="s">
        <v>82</v>
      </c>
    </row>
    <row r="1845" ht="15.75" customHeight="1" spans="1:25">
      <c r="A1845" s="234">
        <v>9760</v>
      </c>
      <c r="B1845" s="208" t="s">
        <v>2403</v>
      </c>
      <c r="C1845" s="207" t="s">
        <v>21</v>
      </c>
      <c r="D1845" s="209" t="s">
        <v>488</v>
      </c>
      <c r="E1845" s="210" t="s">
        <v>1362</v>
      </c>
      <c r="F1845" s="235" t="s">
        <v>133</v>
      </c>
      <c r="G1845" s="284">
        <v>42332</v>
      </c>
      <c r="H1845" s="237">
        <v>43561</v>
      </c>
      <c r="I1845" s="214">
        <v>111751.013210568</v>
      </c>
      <c r="J1845" s="215">
        <v>0.267194092457709</v>
      </c>
      <c r="K1845" s="214">
        <v>29859.2105560271</v>
      </c>
      <c r="L1845" s="244">
        <v>22627.22</v>
      </c>
      <c r="M1845" s="245">
        <v>0.27831921022556</v>
      </c>
      <c r="N1845" s="244">
        <v>6297.59</v>
      </c>
      <c r="O1845" s="218">
        <v>166</v>
      </c>
      <c r="P1845" s="246">
        <f t="shared" si="297"/>
        <v>135.308554216867</v>
      </c>
      <c r="Q1845" s="246">
        <f t="shared" si="298"/>
        <v>36.9372891566265</v>
      </c>
      <c r="R1845" s="210">
        <v>270</v>
      </c>
      <c r="S1845" s="220">
        <f t="shared" si="299"/>
        <v>235</v>
      </c>
      <c r="T1845" s="113">
        <f t="shared" si="302"/>
        <v>306.167159481008</v>
      </c>
      <c r="U1845" s="113">
        <f t="shared" si="300"/>
        <v>81.8060563178825</v>
      </c>
      <c r="V1845" s="113">
        <f t="shared" si="303"/>
        <v>96.2860425531915</v>
      </c>
      <c r="W1845" s="113">
        <f t="shared" si="301"/>
        <v>26.7982553191489</v>
      </c>
      <c r="X1845" s="118">
        <v>2015</v>
      </c>
      <c r="Y1845" s="18" t="s">
        <v>66</v>
      </c>
    </row>
    <row r="1846" ht="15.75" customHeight="1" spans="1:25">
      <c r="A1846" s="234">
        <v>5819</v>
      </c>
      <c r="B1846" s="208" t="s">
        <v>2404</v>
      </c>
      <c r="C1846" s="207" t="s">
        <v>23</v>
      </c>
      <c r="D1846" s="209" t="s">
        <v>64</v>
      </c>
      <c r="F1846" s="235" t="s">
        <v>65</v>
      </c>
      <c r="G1846" s="236">
        <v>41881</v>
      </c>
      <c r="H1846" s="237">
        <v>41881</v>
      </c>
      <c r="I1846" s="214">
        <v>111716.729</v>
      </c>
      <c r="J1846" s="215">
        <v>0.266799260955516</v>
      </c>
      <c r="K1846" s="214">
        <v>29805.9407335677</v>
      </c>
      <c r="L1846" s="244">
        <v>77046.02</v>
      </c>
      <c r="M1846" s="245">
        <v>0.299693611688183</v>
      </c>
      <c r="N1846" s="244">
        <v>23090.2</v>
      </c>
      <c r="O1846" s="218">
        <v>330</v>
      </c>
      <c r="P1846" s="246">
        <f t="shared" si="297"/>
        <v>232.472787878788</v>
      </c>
      <c r="Q1846" s="246">
        <f t="shared" si="298"/>
        <v>68.970303030303</v>
      </c>
      <c r="R1846" s="210">
        <v>1950</v>
      </c>
      <c r="S1846" s="220">
        <f t="shared" si="299"/>
        <v>330</v>
      </c>
      <c r="T1846" s="113">
        <f t="shared" si="302"/>
        <v>306.073230136986</v>
      </c>
      <c r="U1846" s="113">
        <f t="shared" si="300"/>
        <v>81.6601115988156</v>
      </c>
      <c r="V1846" s="113">
        <f t="shared" si="303"/>
        <v>233.472787878788</v>
      </c>
      <c r="W1846" s="113">
        <f t="shared" si="301"/>
        <v>69.970303030303</v>
      </c>
      <c r="X1846" s="118">
        <v>2014</v>
      </c>
      <c r="Y1846" s="18" t="s">
        <v>66</v>
      </c>
    </row>
    <row r="1847" ht="15.75" customHeight="1" spans="1:25">
      <c r="A1847" s="234">
        <v>8808</v>
      </c>
      <c r="B1847" s="208" t="s">
        <v>2405</v>
      </c>
      <c r="C1847" s="207" t="s">
        <v>34</v>
      </c>
      <c r="D1847" s="209" t="s">
        <v>488</v>
      </c>
      <c r="E1847" s="210" t="s">
        <v>30</v>
      </c>
      <c r="F1847" s="235" t="s">
        <v>282</v>
      </c>
      <c r="G1847" s="283">
        <v>37180</v>
      </c>
      <c r="H1847" s="237">
        <v>43715</v>
      </c>
      <c r="I1847" s="214">
        <v>111265.514864865</v>
      </c>
      <c r="J1847" s="215">
        <v>0.274431909967841</v>
      </c>
      <c r="K1847" s="214">
        <v>30534.8077579201</v>
      </c>
      <c r="L1847" s="216">
        <v>9807.8</v>
      </c>
      <c r="M1847" s="217">
        <v>0.279576459552601</v>
      </c>
      <c r="N1847" s="216">
        <v>2742.03</v>
      </c>
      <c r="O1847" s="218">
        <v>74</v>
      </c>
      <c r="P1847" s="246">
        <f t="shared" si="297"/>
        <v>131.537837837838</v>
      </c>
      <c r="Q1847" s="246">
        <f t="shared" si="298"/>
        <v>36.0544594594595</v>
      </c>
      <c r="R1847" s="210">
        <v>116</v>
      </c>
      <c r="S1847" s="220">
        <f t="shared" si="299"/>
        <v>81</v>
      </c>
      <c r="T1847" s="113">
        <f t="shared" si="302"/>
        <v>304.837027027027</v>
      </c>
      <c r="U1847" s="113">
        <f t="shared" si="300"/>
        <v>83.6570075559455</v>
      </c>
      <c r="V1847" s="113">
        <f t="shared" si="303"/>
        <v>121.083950617284</v>
      </c>
      <c r="W1847" s="113">
        <f t="shared" si="301"/>
        <v>33.8522222222222</v>
      </c>
      <c r="X1847" s="118">
        <v>2001</v>
      </c>
      <c r="Y1847" s="18" t="s">
        <v>66</v>
      </c>
    </row>
    <row r="1848" ht="15.75" customHeight="1" spans="1:25">
      <c r="A1848" s="234">
        <v>6157</v>
      </c>
      <c r="B1848" s="208" t="s">
        <v>2406</v>
      </c>
      <c r="C1848" s="207" t="s">
        <v>21</v>
      </c>
      <c r="D1848" s="209" t="s">
        <v>64</v>
      </c>
      <c r="F1848" s="235" t="s">
        <v>65</v>
      </c>
      <c r="G1848" s="236">
        <v>42364</v>
      </c>
      <c r="H1848" s="237">
        <v>42364</v>
      </c>
      <c r="I1848" s="214">
        <v>110974.340628779</v>
      </c>
      <c r="J1848" s="215">
        <v>0.25498965298428</v>
      </c>
      <c r="K1848" s="214">
        <v>28297.3086070917</v>
      </c>
      <c r="L1848" s="244">
        <v>94056.1200000001</v>
      </c>
      <c r="M1848" s="245">
        <v>0.318987430057714</v>
      </c>
      <c r="N1848" s="244">
        <v>30002.72</v>
      </c>
      <c r="O1848" s="218">
        <v>330</v>
      </c>
      <c r="P1848" s="246">
        <f t="shared" si="297"/>
        <v>284.018545454546</v>
      </c>
      <c r="Q1848" s="246">
        <f t="shared" si="298"/>
        <v>89.9173333333333</v>
      </c>
      <c r="R1848" s="210">
        <v>1467</v>
      </c>
      <c r="S1848" s="220">
        <f t="shared" si="299"/>
        <v>330</v>
      </c>
      <c r="T1848" s="113">
        <f t="shared" si="302"/>
        <v>304.039289393915</v>
      </c>
      <c r="U1848" s="113">
        <f t="shared" si="300"/>
        <v>77.5268728961417</v>
      </c>
      <c r="V1848" s="113">
        <f t="shared" si="303"/>
        <v>285.018545454546</v>
      </c>
      <c r="W1848" s="113">
        <f t="shared" si="301"/>
        <v>90.9173333333333</v>
      </c>
      <c r="X1848" s="118">
        <v>2015</v>
      </c>
      <c r="Y1848" s="18" t="s">
        <v>66</v>
      </c>
    </row>
    <row r="1849" ht="15.75" customHeight="1" spans="1:25">
      <c r="A1849" s="234">
        <v>7656</v>
      </c>
      <c r="B1849" s="208" t="s">
        <v>2407</v>
      </c>
      <c r="C1849" s="207" t="s">
        <v>27</v>
      </c>
      <c r="D1849" s="209" t="s">
        <v>64</v>
      </c>
      <c r="F1849" s="235" t="s">
        <v>204</v>
      </c>
      <c r="G1849" s="236">
        <v>43127</v>
      </c>
      <c r="H1849" s="237">
        <v>43127</v>
      </c>
      <c r="I1849" s="214">
        <v>109555.07111437</v>
      </c>
      <c r="J1849" s="215">
        <v>0.224530023774419</v>
      </c>
      <c r="K1849" s="214">
        <v>24598.4027219175</v>
      </c>
      <c r="L1849" s="244">
        <v>68234.3</v>
      </c>
      <c r="M1849" s="245">
        <v>0.313698828888111</v>
      </c>
      <c r="N1849" s="244">
        <v>21405.02</v>
      </c>
      <c r="O1849" s="218">
        <v>330</v>
      </c>
      <c r="P1849" s="246">
        <f t="shared" si="297"/>
        <v>205.770606060606</v>
      </c>
      <c r="Q1849" s="246">
        <f t="shared" si="298"/>
        <v>63.863696969697</v>
      </c>
      <c r="R1849" s="210">
        <v>704</v>
      </c>
      <c r="S1849" s="220">
        <f t="shared" si="299"/>
        <v>330</v>
      </c>
      <c r="T1849" s="113">
        <f t="shared" si="302"/>
        <v>300.150879765397</v>
      </c>
      <c r="U1849" s="113">
        <f t="shared" si="300"/>
        <v>67.392884169637</v>
      </c>
      <c r="V1849" s="113">
        <f t="shared" si="303"/>
        <v>206.770606060606</v>
      </c>
      <c r="W1849" s="113">
        <f t="shared" si="301"/>
        <v>64.863696969697</v>
      </c>
      <c r="X1849" s="118">
        <v>2018</v>
      </c>
      <c r="Y1849" s="18" t="s">
        <v>84</v>
      </c>
    </row>
    <row r="1850" ht="15.75" customHeight="1" spans="1:25">
      <c r="A1850" s="234">
        <v>7073</v>
      </c>
      <c r="B1850" s="208" t="s">
        <v>2408</v>
      </c>
      <c r="C1850" s="207" t="s">
        <v>29</v>
      </c>
      <c r="D1850" s="209" t="s">
        <v>64</v>
      </c>
      <c r="F1850" s="235" t="s">
        <v>65</v>
      </c>
      <c r="G1850" s="236">
        <v>39550</v>
      </c>
      <c r="H1850" s="237">
        <v>39550</v>
      </c>
      <c r="I1850" s="214">
        <v>109089.952</v>
      </c>
      <c r="J1850" s="215">
        <v>0.276484840502011</v>
      </c>
      <c r="K1850" s="214">
        <v>30161.717979092</v>
      </c>
      <c r="L1850" s="244">
        <v>68181.22</v>
      </c>
      <c r="M1850" s="245">
        <v>0.305783029403111</v>
      </c>
      <c r="N1850" s="244">
        <v>20848.66</v>
      </c>
      <c r="O1850" s="218">
        <v>330</v>
      </c>
      <c r="P1850" s="246">
        <f t="shared" si="297"/>
        <v>205.609757575758</v>
      </c>
      <c r="Q1850" s="246">
        <f t="shared" si="298"/>
        <v>62.1777575757576</v>
      </c>
      <c r="R1850" s="210">
        <v>4281</v>
      </c>
      <c r="S1850" s="220">
        <f t="shared" si="299"/>
        <v>330</v>
      </c>
      <c r="T1850" s="113">
        <f t="shared" si="302"/>
        <v>298.876580821918</v>
      </c>
      <c r="U1850" s="113">
        <f t="shared" si="300"/>
        <v>82.6348437783343</v>
      </c>
      <c r="V1850" s="113">
        <f t="shared" si="303"/>
        <v>206.609757575758</v>
      </c>
      <c r="W1850" s="113">
        <f t="shared" si="301"/>
        <v>63.1777575757576</v>
      </c>
      <c r="X1850" s="118">
        <v>2008</v>
      </c>
      <c r="Y1850" s="18" t="s">
        <v>66</v>
      </c>
    </row>
    <row r="1851" ht="15.75" customHeight="1" spans="1:25">
      <c r="A1851" s="234">
        <v>7360</v>
      </c>
      <c r="B1851" s="208" t="s">
        <v>2409</v>
      </c>
      <c r="C1851" s="207" t="s">
        <v>19</v>
      </c>
      <c r="D1851" s="209" t="s">
        <v>64</v>
      </c>
      <c r="F1851" s="235" t="s">
        <v>65</v>
      </c>
      <c r="G1851" s="236">
        <v>43050</v>
      </c>
      <c r="H1851" s="237">
        <v>43050</v>
      </c>
      <c r="I1851" s="214">
        <v>108949.068</v>
      </c>
      <c r="J1851" s="215">
        <v>0.228824238185186</v>
      </c>
      <c r="K1851" s="214">
        <v>24930.187486086</v>
      </c>
      <c r="L1851" s="244">
        <v>60527.26</v>
      </c>
      <c r="M1851" s="245">
        <v>0.23755825061303</v>
      </c>
      <c r="N1851" s="244">
        <v>14378.75</v>
      </c>
      <c r="O1851" s="218">
        <v>330</v>
      </c>
      <c r="P1851" s="246">
        <f t="shared" si="297"/>
        <v>182.415939393939</v>
      </c>
      <c r="Q1851" s="246">
        <f t="shared" si="298"/>
        <v>42.5719696969697</v>
      </c>
      <c r="R1851" s="210">
        <v>781</v>
      </c>
      <c r="S1851" s="220">
        <f t="shared" si="299"/>
        <v>330</v>
      </c>
      <c r="T1851" s="113">
        <f t="shared" si="302"/>
        <v>298.490597260274</v>
      </c>
      <c r="U1851" s="113">
        <f t="shared" si="300"/>
        <v>68.3018835235233</v>
      </c>
      <c r="V1851" s="113">
        <f t="shared" si="303"/>
        <v>183.415939393939</v>
      </c>
      <c r="W1851" s="113">
        <f t="shared" si="301"/>
        <v>43.5719696969697</v>
      </c>
      <c r="X1851" s="118">
        <v>2017</v>
      </c>
      <c r="Y1851" s="18" t="s">
        <v>83</v>
      </c>
    </row>
    <row r="1852" ht="15.75" customHeight="1" spans="1:25">
      <c r="A1852" s="234">
        <v>7031</v>
      </c>
      <c r="B1852" s="208" t="s">
        <v>2410</v>
      </c>
      <c r="C1852" s="207" t="s">
        <v>27</v>
      </c>
      <c r="D1852" s="209" t="s">
        <v>64</v>
      </c>
      <c r="F1852" s="235" t="s">
        <v>204</v>
      </c>
      <c r="G1852" s="236">
        <v>42429</v>
      </c>
      <c r="H1852" s="237">
        <v>42429</v>
      </c>
      <c r="I1852" s="214">
        <v>108845.0735</v>
      </c>
      <c r="J1852" s="215">
        <v>0.254331890540779</v>
      </c>
      <c r="K1852" s="214">
        <v>27682.773319305</v>
      </c>
      <c r="L1852" s="244">
        <v>94647.89</v>
      </c>
      <c r="M1852" s="245">
        <v>0.218791776552018</v>
      </c>
      <c r="N1852" s="244">
        <v>20708.18</v>
      </c>
      <c r="O1852" s="218">
        <v>330</v>
      </c>
      <c r="P1852" s="246">
        <f t="shared" si="297"/>
        <v>285.811787878788</v>
      </c>
      <c r="Q1852" s="246">
        <f t="shared" si="298"/>
        <v>61.7520606060606</v>
      </c>
      <c r="R1852" s="210">
        <v>1402</v>
      </c>
      <c r="S1852" s="220">
        <f t="shared" si="299"/>
        <v>330</v>
      </c>
      <c r="T1852" s="113">
        <f t="shared" si="302"/>
        <v>298.205680821918</v>
      </c>
      <c r="U1852" s="113">
        <f t="shared" si="300"/>
        <v>75.8432145734384</v>
      </c>
      <c r="V1852" s="113">
        <f t="shared" si="303"/>
        <v>286.811787878788</v>
      </c>
      <c r="W1852" s="113">
        <f t="shared" si="301"/>
        <v>62.7520606060606</v>
      </c>
      <c r="X1852" s="118">
        <v>2016</v>
      </c>
      <c r="Y1852" s="18" t="s">
        <v>82</v>
      </c>
    </row>
    <row r="1853" ht="15.75" customHeight="1" spans="1:25">
      <c r="A1853" s="234">
        <v>6421</v>
      </c>
      <c r="B1853" s="208" t="s">
        <v>2411</v>
      </c>
      <c r="C1853" s="207" t="s">
        <v>23</v>
      </c>
      <c r="D1853" s="209" t="s">
        <v>64</v>
      </c>
      <c r="E1853" s="210" t="s">
        <v>330</v>
      </c>
      <c r="F1853" s="235" t="s">
        <v>65</v>
      </c>
      <c r="G1853" s="283">
        <v>42543</v>
      </c>
      <c r="H1853" s="237">
        <v>42543</v>
      </c>
      <c r="I1853" s="214">
        <v>108815.772</v>
      </c>
      <c r="J1853" s="215">
        <v>0.271386878776397</v>
      </c>
      <c r="K1853" s="214">
        <v>29531.1727247241</v>
      </c>
      <c r="L1853" s="244">
        <v>75045.36</v>
      </c>
      <c r="M1853" s="245">
        <v>0.403159235960758</v>
      </c>
      <c r="N1853" s="244">
        <v>30255.23</v>
      </c>
      <c r="O1853" s="218">
        <v>330</v>
      </c>
      <c r="P1853" s="246">
        <f t="shared" si="297"/>
        <v>226.410181818182</v>
      </c>
      <c r="Q1853" s="246">
        <f t="shared" si="298"/>
        <v>90.6825151515151</v>
      </c>
      <c r="R1853" s="210">
        <v>1288</v>
      </c>
      <c r="S1853" s="220">
        <f t="shared" si="299"/>
        <v>330</v>
      </c>
      <c r="T1853" s="113">
        <f t="shared" si="302"/>
        <v>298.125402739726</v>
      </c>
      <c r="U1853" s="113">
        <f t="shared" si="300"/>
        <v>80.9073225334907</v>
      </c>
      <c r="V1853" s="113">
        <f t="shared" si="303"/>
        <v>227.410181818182</v>
      </c>
      <c r="W1853" s="113">
        <f t="shared" si="301"/>
        <v>91.6825151515151</v>
      </c>
      <c r="X1853" s="118">
        <v>2016</v>
      </c>
      <c r="Y1853" s="18" t="s">
        <v>82</v>
      </c>
    </row>
    <row r="1854" ht="15.75" customHeight="1" spans="1:25">
      <c r="A1854" s="234">
        <v>8434</v>
      </c>
      <c r="B1854" s="208" t="s">
        <v>2412</v>
      </c>
      <c r="C1854" s="207" t="s">
        <v>21</v>
      </c>
      <c r="D1854" s="209" t="s">
        <v>488</v>
      </c>
      <c r="E1854" s="210" t="s">
        <v>815</v>
      </c>
      <c r="F1854" s="235" t="s">
        <v>139</v>
      </c>
      <c r="G1854" s="284">
        <v>33229</v>
      </c>
      <c r="H1854" s="237">
        <v>43354</v>
      </c>
      <c r="I1854" s="214">
        <v>108798.428084026</v>
      </c>
      <c r="J1854" s="215">
        <v>0.262484842392775</v>
      </c>
      <c r="K1854" s="214">
        <v>28557.9382482171</v>
      </c>
      <c r="L1854" s="244">
        <v>71132.38</v>
      </c>
      <c r="M1854" s="245">
        <v>0.305826544816861</v>
      </c>
      <c r="N1854" s="244">
        <v>21754.17</v>
      </c>
      <c r="O1854" s="218">
        <v>330</v>
      </c>
      <c r="P1854" s="246">
        <f t="shared" si="297"/>
        <v>214.552666666667</v>
      </c>
      <c r="Q1854" s="246">
        <f t="shared" si="298"/>
        <v>64.9217272727273</v>
      </c>
      <c r="R1854" s="210">
        <v>477</v>
      </c>
      <c r="S1854" s="220">
        <f t="shared" si="299"/>
        <v>330</v>
      </c>
      <c r="T1854" s="113">
        <f t="shared" si="302"/>
        <v>298.077885161715</v>
      </c>
      <c r="U1854" s="113">
        <f t="shared" si="300"/>
        <v>78.2409267074441</v>
      </c>
      <c r="V1854" s="113">
        <f t="shared" si="303"/>
        <v>215.552666666667</v>
      </c>
      <c r="W1854" s="113">
        <f t="shared" si="301"/>
        <v>65.9217272727273</v>
      </c>
      <c r="X1854" s="118">
        <v>1990</v>
      </c>
      <c r="Y1854" s="18" t="s">
        <v>66</v>
      </c>
    </row>
    <row r="1855" ht="15.75" customHeight="1" spans="1:25">
      <c r="A1855" s="234">
        <v>6630</v>
      </c>
      <c r="B1855" s="208" t="s">
        <v>2413</v>
      </c>
      <c r="C1855" s="207" t="s">
        <v>25</v>
      </c>
      <c r="D1855" s="209" t="s">
        <v>64</v>
      </c>
      <c r="F1855" s="235" t="s">
        <v>204</v>
      </c>
      <c r="G1855" s="236">
        <v>42693</v>
      </c>
      <c r="H1855" s="237">
        <v>42693</v>
      </c>
      <c r="I1855" s="214">
        <v>107996.736609501</v>
      </c>
      <c r="J1855" s="215">
        <v>0.270290655695137</v>
      </c>
      <c r="K1855" s="214">
        <v>29190.5087511171</v>
      </c>
      <c r="L1855" s="244">
        <v>94638.53</v>
      </c>
      <c r="M1855" s="245">
        <v>0.278273236069918</v>
      </c>
      <c r="N1855" s="244">
        <v>26335.37</v>
      </c>
      <c r="O1855" s="218">
        <v>330</v>
      </c>
      <c r="P1855" s="246">
        <f t="shared" si="297"/>
        <v>285.783424242424</v>
      </c>
      <c r="Q1855" s="246">
        <f t="shared" si="298"/>
        <v>78.8041515151515</v>
      </c>
      <c r="R1855" s="210">
        <v>1138</v>
      </c>
      <c r="S1855" s="220">
        <f t="shared" si="299"/>
        <v>330</v>
      </c>
      <c r="T1855" s="113">
        <f t="shared" si="302"/>
        <v>295.881470163016</v>
      </c>
      <c r="U1855" s="113">
        <f t="shared" si="300"/>
        <v>79.973996578403</v>
      </c>
      <c r="V1855" s="113">
        <f t="shared" si="303"/>
        <v>286.783424242424</v>
      </c>
      <c r="W1855" s="113">
        <f t="shared" si="301"/>
        <v>79.8041515151515</v>
      </c>
      <c r="X1855" s="118">
        <v>2016</v>
      </c>
      <c r="Y1855" s="18" t="s">
        <v>82</v>
      </c>
    </row>
    <row r="1856" ht="15.75" customHeight="1" spans="1:25">
      <c r="A1856" s="234">
        <v>8428</v>
      </c>
      <c r="B1856" s="208" t="s">
        <v>2414</v>
      </c>
      <c r="C1856" s="207" t="s">
        <v>21</v>
      </c>
      <c r="D1856" s="209" t="s">
        <v>488</v>
      </c>
      <c r="E1856" s="210" t="s">
        <v>815</v>
      </c>
      <c r="F1856" s="235" t="s">
        <v>139</v>
      </c>
      <c r="G1856" s="284">
        <v>38541</v>
      </c>
      <c r="H1856" s="237">
        <v>43354</v>
      </c>
      <c r="I1856" s="214">
        <v>107586.757298599</v>
      </c>
      <c r="J1856" s="215">
        <v>0.257692701713322</v>
      </c>
      <c r="K1856" s="214">
        <v>27724.3221568513</v>
      </c>
      <c r="L1856" s="244">
        <v>70340.19</v>
      </c>
      <c r="M1856" s="245">
        <v>0.314679985936916</v>
      </c>
      <c r="N1856" s="244">
        <v>22134.65</v>
      </c>
      <c r="O1856" s="218">
        <v>330</v>
      </c>
      <c r="P1856" s="246">
        <f t="shared" si="297"/>
        <v>212.152090909091</v>
      </c>
      <c r="Q1856" s="246">
        <f t="shared" si="298"/>
        <v>66.074696969697</v>
      </c>
      <c r="R1856" s="210">
        <v>477</v>
      </c>
      <c r="S1856" s="220">
        <f t="shared" si="299"/>
        <v>330</v>
      </c>
      <c r="T1856" s="113">
        <f t="shared" si="302"/>
        <v>294.758239174244</v>
      </c>
      <c r="U1856" s="113">
        <f t="shared" si="300"/>
        <v>75.9570470050721</v>
      </c>
      <c r="V1856" s="113">
        <f t="shared" si="303"/>
        <v>213.152090909091</v>
      </c>
      <c r="W1856" s="113">
        <f t="shared" si="301"/>
        <v>67.074696969697</v>
      </c>
      <c r="X1856" s="118">
        <v>2005</v>
      </c>
      <c r="Y1856" s="18" t="s">
        <v>66</v>
      </c>
    </row>
    <row r="1857" ht="15.75" customHeight="1" spans="1:25">
      <c r="A1857" s="234">
        <v>8692</v>
      </c>
      <c r="B1857" s="208" t="s">
        <v>2415</v>
      </c>
      <c r="C1857" s="207" t="s">
        <v>34</v>
      </c>
      <c r="D1857" s="209" t="s">
        <v>488</v>
      </c>
      <c r="E1857" s="210" t="s">
        <v>30</v>
      </c>
      <c r="F1857" s="235" t="s">
        <v>269</v>
      </c>
      <c r="G1857" s="283">
        <v>41498</v>
      </c>
      <c r="H1857" s="237">
        <v>43715</v>
      </c>
      <c r="I1857" s="214">
        <v>106860.2908</v>
      </c>
      <c r="J1857" s="215">
        <v>0.268249102744707</v>
      </c>
      <c r="K1857" s="214">
        <v>28665.1771261385</v>
      </c>
      <c r="L1857" s="216">
        <v>9546.78</v>
      </c>
      <c r="M1857" s="217">
        <v>0.193954401379313</v>
      </c>
      <c r="N1857" s="216">
        <v>1851.64</v>
      </c>
      <c r="O1857" s="218">
        <v>75</v>
      </c>
      <c r="P1857" s="246">
        <f t="shared" si="297"/>
        <v>126.2904</v>
      </c>
      <c r="Q1857" s="246">
        <f t="shared" si="298"/>
        <v>23.6885333333333</v>
      </c>
      <c r="R1857" s="210">
        <v>116</v>
      </c>
      <c r="S1857" s="220">
        <f t="shared" si="299"/>
        <v>81</v>
      </c>
      <c r="T1857" s="113">
        <f t="shared" si="302"/>
        <v>292.76792</v>
      </c>
      <c r="U1857" s="113">
        <f t="shared" si="300"/>
        <v>78.5347318524342</v>
      </c>
      <c r="V1857" s="113">
        <f t="shared" si="303"/>
        <v>117.861481481481</v>
      </c>
      <c r="W1857" s="113">
        <f t="shared" si="301"/>
        <v>22.8597530864198</v>
      </c>
      <c r="X1857" s="118">
        <v>2013</v>
      </c>
      <c r="Y1857" s="18" t="s">
        <v>66</v>
      </c>
    </row>
    <row r="1858" ht="15.75" customHeight="1" spans="1:25">
      <c r="A1858" s="234">
        <v>7293</v>
      </c>
      <c r="B1858" s="208" t="s">
        <v>2416</v>
      </c>
      <c r="C1858" s="207" t="s">
        <v>19</v>
      </c>
      <c r="D1858" s="209" t="s">
        <v>64</v>
      </c>
      <c r="F1858" s="235" t="s">
        <v>65</v>
      </c>
      <c r="G1858" s="236">
        <v>43006</v>
      </c>
      <c r="H1858" s="237">
        <v>43006</v>
      </c>
      <c r="I1858" s="214">
        <v>106596.828</v>
      </c>
      <c r="J1858" s="215">
        <v>0.264107069540718</v>
      </c>
      <c r="K1858" s="214">
        <v>28152.975865416</v>
      </c>
      <c r="L1858" s="244">
        <v>59220.46</v>
      </c>
      <c r="M1858" s="245">
        <v>0.175674758352097</v>
      </c>
      <c r="N1858" s="244">
        <v>10403.54</v>
      </c>
      <c r="O1858" s="218">
        <v>330</v>
      </c>
      <c r="P1858" s="246">
        <f t="shared" si="297"/>
        <v>178.455939393939</v>
      </c>
      <c r="Q1858" s="246">
        <f t="shared" si="298"/>
        <v>30.5258787878788</v>
      </c>
      <c r="R1858" s="210">
        <v>825</v>
      </c>
      <c r="S1858" s="220">
        <f t="shared" si="299"/>
        <v>330</v>
      </c>
      <c r="T1858" s="113">
        <f t="shared" si="302"/>
        <v>292.046104109589</v>
      </c>
      <c r="U1858" s="113">
        <f t="shared" si="300"/>
        <v>77.1314407271671</v>
      </c>
      <c r="V1858" s="113">
        <f t="shared" si="303"/>
        <v>179.455939393939</v>
      </c>
      <c r="W1858" s="113">
        <f t="shared" si="301"/>
        <v>31.5258787878788</v>
      </c>
      <c r="X1858" s="118">
        <v>2017</v>
      </c>
      <c r="Y1858" s="18" t="s">
        <v>83</v>
      </c>
    </row>
    <row r="1859" ht="15.75" customHeight="1" spans="1:25">
      <c r="A1859" s="234">
        <v>5025</v>
      </c>
      <c r="B1859" s="208" t="s">
        <v>2417</v>
      </c>
      <c r="C1859" s="207" t="s">
        <v>19</v>
      </c>
      <c r="D1859" s="209" t="s">
        <v>64</v>
      </c>
      <c r="F1859" s="235" t="s">
        <v>65</v>
      </c>
      <c r="G1859" s="236">
        <v>38261</v>
      </c>
      <c r="H1859" s="237">
        <v>38261</v>
      </c>
      <c r="I1859" s="214">
        <v>106543.746</v>
      </c>
      <c r="J1859" s="215">
        <v>0.265667234989703</v>
      </c>
      <c r="K1859" s="214">
        <v>28305.1824052652</v>
      </c>
      <c r="L1859" s="244">
        <v>59190.97</v>
      </c>
      <c r="M1859" s="245">
        <v>0.280555294160579</v>
      </c>
      <c r="N1859" s="244">
        <v>16606.34</v>
      </c>
      <c r="O1859" s="218">
        <v>330</v>
      </c>
      <c r="P1859" s="246">
        <f t="shared" ref="P1859:P1922" si="304">IFERROR(L1859/O1859-1,0)</f>
        <v>178.366575757576</v>
      </c>
      <c r="Q1859" s="246">
        <f t="shared" ref="Q1859:Q1922" si="305">IFERROR(N1859/O1859-1,0)</f>
        <v>49.3222424242424</v>
      </c>
      <c r="R1859" s="210">
        <v>5570</v>
      </c>
      <c r="S1859" s="220">
        <f t="shared" ref="S1859:S1922" si="306">MIN(R1859-35,365-35)</f>
        <v>330</v>
      </c>
      <c r="T1859" s="113">
        <f t="shared" si="302"/>
        <v>291.900673972603</v>
      </c>
      <c r="U1859" s="113">
        <f t="shared" ref="U1859:U1922" si="307">IFERROR(K1859/365,0)</f>
        <v>77.5484449459321</v>
      </c>
      <c r="V1859" s="113">
        <f t="shared" si="303"/>
        <v>179.366575757576</v>
      </c>
      <c r="W1859" s="113">
        <f t="shared" ref="W1859:W1922" si="308">N1859/S1859</f>
        <v>50.3222424242424</v>
      </c>
      <c r="X1859" s="118">
        <v>2004</v>
      </c>
      <c r="Y1859" s="18" t="s">
        <v>66</v>
      </c>
    </row>
    <row r="1860" ht="15.75" customHeight="1" spans="1:25">
      <c r="A1860" s="234">
        <v>6626</v>
      </c>
      <c r="B1860" s="208" t="s">
        <v>2418</v>
      </c>
      <c r="C1860" s="207" t="s">
        <v>19</v>
      </c>
      <c r="D1860" s="209" t="s">
        <v>64</v>
      </c>
      <c r="F1860" s="235" t="s">
        <v>65</v>
      </c>
      <c r="G1860" s="236">
        <v>42672</v>
      </c>
      <c r="H1860" s="237">
        <v>42672</v>
      </c>
      <c r="I1860" s="214">
        <v>106466.022</v>
      </c>
      <c r="J1860" s="215">
        <v>0.249877929814643</v>
      </c>
      <c r="K1860" s="214">
        <v>26603.5091729602</v>
      </c>
      <c r="L1860" s="244">
        <v>59147.79</v>
      </c>
      <c r="M1860" s="245">
        <v>0.321480481350191</v>
      </c>
      <c r="N1860" s="244">
        <v>19014.86</v>
      </c>
      <c r="O1860" s="218">
        <v>330</v>
      </c>
      <c r="P1860" s="246">
        <f t="shared" si="304"/>
        <v>178.235727272727</v>
      </c>
      <c r="Q1860" s="246">
        <f t="shared" si="305"/>
        <v>56.6207878787879</v>
      </c>
      <c r="R1860" s="210">
        <v>1159</v>
      </c>
      <c r="S1860" s="220">
        <f t="shared" si="306"/>
        <v>330</v>
      </c>
      <c r="T1860" s="113">
        <f t="shared" ref="T1860:T1923" si="309">IFERROR(I1860/365,0)</f>
        <v>291.687731506849</v>
      </c>
      <c r="U1860" s="113">
        <f t="shared" si="307"/>
        <v>72.8863265012608</v>
      </c>
      <c r="V1860" s="113">
        <f t="shared" ref="V1860:V1923" si="310">L1860/S1860</f>
        <v>179.235727272727</v>
      </c>
      <c r="W1860" s="113">
        <f t="shared" si="308"/>
        <v>57.6207878787879</v>
      </c>
      <c r="X1860" s="118">
        <v>2016</v>
      </c>
      <c r="Y1860" s="18" t="s">
        <v>82</v>
      </c>
    </row>
    <row r="1861" ht="15.75" customHeight="1" spans="1:25">
      <c r="A1861" s="234">
        <v>7963</v>
      </c>
      <c r="B1861" s="208" t="s">
        <v>2419</v>
      </c>
      <c r="C1861" s="207" t="s">
        <v>21</v>
      </c>
      <c r="D1861" s="209" t="s">
        <v>64</v>
      </c>
      <c r="F1861" s="235" t="s">
        <v>65</v>
      </c>
      <c r="G1861" s="236">
        <v>43274</v>
      </c>
      <c r="H1861" s="237">
        <v>43274</v>
      </c>
      <c r="I1861" s="214">
        <v>106289.586321418</v>
      </c>
      <c r="J1861" s="215">
        <v>0.246599022990493</v>
      </c>
      <c r="K1861" s="214">
        <v>26210.9081409254</v>
      </c>
      <c r="L1861" s="244">
        <v>69492.1</v>
      </c>
      <c r="M1861" s="245">
        <v>0.274644312087273</v>
      </c>
      <c r="N1861" s="244">
        <v>19085.61</v>
      </c>
      <c r="O1861" s="218">
        <v>330</v>
      </c>
      <c r="P1861" s="246">
        <f t="shared" si="304"/>
        <v>209.582121212121</v>
      </c>
      <c r="Q1861" s="246">
        <f t="shared" si="305"/>
        <v>56.8351818181818</v>
      </c>
      <c r="R1861" s="210">
        <v>557</v>
      </c>
      <c r="S1861" s="220">
        <f t="shared" si="306"/>
        <v>330</v>
      </c>
      <c r="T1861" s="113">
        <f t="shared" si="309"/>
        <v>291.204346086077</v>
      </c>
      <c r="U1861" s="113">
        <f t="shared" si="307"/>
        <v>71.8107072354121</v>
      </c>
      <c r="V1861" s="113">
        <f t="shared" si="310"/>
        <v>210.582121212121</v>
      </c>
      <c r="W1861" s="113">
        <f t="shared" si="308"/>
        <v>57.8351818181818</v>
      </c>
      <c r="X1861" s="118">
        <v>2018</v>
      </c>
      <c r="Y1861" s="18" t="s">
        <v>84</v>
      </c>
    </row>
    <row r="1862" ht="15.75" customHeight="1" spans="1:25">
      <c r="A1862" s="234">
        <v>8402</v>
      </c>
      <c r="B1862" s="208" t="s">
        <v>2420</v>
      </c>
      <c r="C1862" s="207" t="s">
        <v>21</v>
      </c>
      <c r="D1862" s="209" t="s">
        <v>488</v>
      </c>
      <c r="E1862" s="210" t="s">
        <v>815</v>
      </c>
      <c r="F1862" s="235" t="s">
        <v>142</v>
      </c>
      <c r="G1862" s="284">
        <v>31107</v>
      </c>
      <c r="H1862" s="237">
        <v>43354</v>
      </c>
      <c r="I1862" s="214">
        <v>106089.601525858</v>
      </c>
      <c r="J1862" s="215">
        <v>0.265250975110532</v>
      </c>
      <c r="K1862" s="214">
        <v>28140.3702538217</v>
      </c>
      <c r="L1862" s="244">
        <v>69361.35</v>
      </c>
      <c r="M1862" s="245">
        <v>0.298994612994124</v>
      </c>
      <c r="N1862" s="244">
        <v>20738.67</v>
      </c>
      <c r="O1862" s="218">
        <v>330</v>
      </c>
      <c r="P1862" s="246">
        <f t="shared" si="304"/>
        <v>209.185909090909</v>
      </c>
      <c r="Q1862" s="246">
        <f t="shared" si="305"/>
        <v>61.8444545454545</v>
      </c>
      <c r="R1862" s="210">
        <v>477</v>
      </c>
      <c r="S1862" s="220">
        <f t="shared" si="306"/>
        <v>330</v>
      </c>
      <c r="T1862" s="113">
        <f t="shared" si="309"/>
        <v>290.656442536597</v>
      </c>
      <c r="U1862" s="113">
        <f t="shared" si="307"/>
        <v>77.096904804991</v>
      </c>
      <c r="V1862" s="113">
        <f t="shared" si="310"/>
        <v>210.185909090909</v>
      </c>
      <c r="W1862" s="113">
        <f t="shared" si="308"/>
        <v>62.8444545454545</v>
      </c>
      <c r="X1862" s="118">
        <v>1985</v>
      </c>
      <c r="Y1862" s="18" t="s">
        <v>66</v>
      </c>
    </row>
    <row r="1863" ht="15.75" customHeight="1" spans="1:25">
      <c r="A1863" s="234">
        <v>8430</v>
      </c>
      <c r="B1863" s="208" t="s">
        <v>2421</v>
      </c>
      <c r="C1863" s="207" t="s">
        <v>21</v>
      </c>
      <c r="D1863" s="209" t="s">
        <v>488</v>
      </c>
      <c r="E1863" s="210" t="s">
        <v>815</v>
      </c>
      <c r="F1863" s="235" t="s">
        <v>142</v>
      </c>
      <c r="G1863" s="284">
        <v>37473</v>
      </c>
      <c r="H1863" s="237">
        <v>43349</v>
      </c>
      <c r="I1863" s="214">
        <v>105858.598056081</v>
      </c>
      <c r="J1863" s="215">
        <v>0.261930650512308</v>
      </c>
      <c r="K1863" s="214">
        <v>27727.6114511502</v>
      </c>
      <c r="L1863" s="244">
        <v>69210.32</v>
      </c>
      <c r="M1863" s="245">
        <v>0.301347111240058</v>
      </c>
      <c r="N1863" s="244">
        <v>20856.33</v>
      </c>
      <c r="O1863" s="218">
        <v>330</v>
      </c>
      <c r="P1863" s="246">
        <f t="shared" si="304"/>
        <v>208.728242424242</v>
      </c>
      <c r="Q1863" s="246">
        <f t="shared" si="305"/>
        <v>62.201</v>
      </c>
      <c r="R1863" s="210">
        <v>482</v>
      </c>
      <c r="S1863" s="220">
        <f t="shared" si="306"/>
        <v>330</v>
      </c>
      <c r="T1863" s="113">
        <f t="shared" si="309"/>
        <v>290.02355631803</v>
      </c>
      <c r="U1863" s="113">
        <f t="shared" si="307"/>
        <v>75.9660587702745</v>
      </c>
      <c r="V1863" s="113">
        <f t="shared" si="310"/>
        <v>209.728242424242</v>
      </c>
      <c r="W1863" s="113">
        <f t="shared" si="308"/>
        <v>63.201</v>
      </c>
      <c r="X1863" s="118">
        <v>2002</v>
      </c>
      <c r="Y1863" s="18" t="s">
        <v>66</v>
      </c>
    </row>
    <row r="1864" ht="15.75" customHeight="1" spans="1:25">
      <c r="A1864" s="234">
        <v>5264</v>
      </c>
      <c r="B1864" s="208" t="s">
        <v>2422</v>
      </c>
      <c r="C1864" s="207" t="s">
        <v>23</v>
      </c>
      <c r="D1864" s="209" t="s">
        <v>64</v>
      </c>
      <c r="F1864" s="235" t="s">
        <v>65</v>
      </c>
      <c r="G1864" s="236">
        <v>39655</v>
      </c>
      <c r="H1864" s="237">
        <v>39655</v>
      </c>
      <c r="I1864" s="214">
        <v>104869.4085</v>
      </c>
      <c r="J1864" s="215">
        <v>0.271020734633871</v>
      </c>
      <c r="K1864" s="214">
        <v>28421.7841322895</v>
      </c>
      <c r="L1864" s="244">
        <v>72323.73</v>
      </c>
      <c r="M1864" s="245">
        <v>0.28931970184613</v>
      </c>
      <c r="N1864" s="244">
        <v>20924.68</v>
      </c>
      <c r="O1864" s="218">
        <v>330</v>
      </c>
      <c r="P1864" s="246">
        <f t="shared" si="304"/>
        <v>218.162818181818</v>
      </c>
      <c r="Q1864" s="246">
        <f t="shared" si="305"/>
        <v>62.4081212121212</v>
      </c>
      <c r="R1864" s="210">
        <v>4176</v>
      </c>
      <c r="S1864" s="220">
        <f t="shared" si="306"/>
        <v>330</v>
      </c>
      <c r="T1864" s="113">
        <f t="shared" si="309"/>
        <v>287.313447945205</v>
      </c>
      <c r="U1864" s="113">
        <f t="shared" si="307"/>
        <v>77.8679017323</v>
      </c>
      <c r="V1864" s="113">
        <f t="shared" si="310"/>
        <v>219.162818181818</v>
      </c>
      <c r="W1864" s="113">
        <f t="shared" si="308"/>
        <v>63.4081212121212</v>
      </c>
      <c r="X1864" s="118">
        <v>2008</v>
      </c>
      <c r="Y1864" s="18" t="s">
        <v>66</v>
      </c>
    </row>
    <row r="1865" ht="15.75" customHeight="1" spans="1:25">
      <c r="A1865" s="234">
        <v>5265</v>
      </c>
      <c r="B1865" s="208" t="s">
        <v>2423</v>
      </c>
      <c r="C1865" s="207" t="s">
        <v>23</v>
      </c>
      <c r="D1865" s="209" t="s">
        <v>64</v>
      </c>
      <c r="F1865" s="235" t="s">
        <v>187</v>
      </c>
      <c r="G1865" s="236">
        <v>39676</v>
      </c>
      <c r="H1865" s="237">
        <v>39676</v>
      </c>
      <c r="I1865" s="214">
        <v>104440.944</v>
      </c>
      <c r="J1865" s="215">
        <v>0.272106524125417</v>
      </c>
      <c r="K1865" s="214">
        <v>28419.0622482173</v>
      </c>
      <c r="L1865" s="244">
        <v>87034.12</v>
      </c>
      <c r="M1865" s="245">
        <v>0.216125354056547</v>
      </c>
      <c r="N1865" s="244">
        <v>18810.28</v>
      </c>
      <c r="O1865" s="218">
        <v>330</v>
      </c>
      <c r="P1865" s="246">
        <f t="shared" si="304"/>
        <v>262.739757575758</v>
      </c>
      <c r="Q1865" s="246">
        <f t="shared" si="305"/>
        <v>56.0008484848485</v>
      </c>
      <c r="R1865" s="210">
        <v>4155</v>
      </c>
      <c r="S1865" s="220">
        <f t="shared" si="306"/>
        <v>330</v>
      </c>
      <c r="T1865" s="113">
        <f t="shared" si="309"/>
        <v>286.13957260274</v>
      </c>
      <c r="U1865" s="113">
        <f t="shared" si="307"/>
        <v>77.8604445156638</v>
      </c>
      <c r="V1865" s="113">
        <f t="shared" si="310"/>
        <v>263.739757575758</v>
      </c>
      <c r="W1865" s="113">
        <f t="shared" si="308"/>
        <v>57.0008484848485</v>
      </c>
      <c r="X1865" s="118">
        <v>2008</v>
      </c>
      <c r="Y1865" s="18" t="s">
        <v>66</v>
      </c>
    </row>
    <row r="1866" ht="15.75" customHeight="1" spans="1:25">
      <c r="A1866" s="234">
        <v>6742</v>
      </c>
      <c r="B1866" s="208" t="s">
        <v>2424</v>
      </c>
      <c r="C1866" s="207" t="s">
        <v>23</v>
      </c>
      <c r="D1866" s="209" t="s">
        <v>64</v>
      </c>
      <c r="F1866" s="235" t="s">
        <v>65</v>
      </c>
      <c r="G1866" s="236">
        <v>42791</v>
      </c>
      <c r="H1866" s="237">
        <v>42791</v>
      </c>
      <c r="I1866" s="214">
        <v>104418.473</v>
      </c>
      <c r="J1866" s="215">
        <v>0.276571218841244</v>
      </c>
      <c r="K1866" s="214">
        <v>28879.1443471515</v>
      </c>
      <c r="L1866" s="244">
        <v>72012.74</v>
      </c>
      <c r="M1866" s="245">
        <v>0.319639552668042</v>
      </c>
      <c r="N1866" s="244">
        <v>23018.12</v>
      </c>
      <c r="O1866" s="218">
        <v>330</v>
      </c>
      <c r="P1866" s="246">
        <f t="shared" si="304"/>
        <v>217.220424242424</v>
      </c>
      <c r="Q1866" s="246">
        <f t="shared" si="305"/>
        <v>68.7518787878788</v>
      </c>
      <c r="R1866" s="210">
        <v>1040</v>
      </c>
      <c r="S1866" s="220">
        <f t="shared" si="306"/>
        <v>330</v>
      </c>
      <c r="T1866" s="113">
        <f t="shared" si="309"/>
        <v>286.078008219178</v>
      </c>
      <c r="U1866" s="113">
        <f t="shared" si="307"/>
        <v>79.1209434168534</v>
      </c>
      <c r="V1866" s="113">
        <f t="shared" si="310"/>
        <v>218.220424242424</v>
      </c>
      <c r="W1866" s="113">
        <f t="shared" si="308"/>
        <v>69.7518787878788</v>
      </c>
      <c r="X1866" s="118">
        <v>2017</v>
      </c>
      <c r="Y1866" s="18" t="s">
        <v>83</v>
      </c>
    </row>
    <row r="1867" ht="15.75" customHeight="1" spans="1:25">
      <c r="A1867" s="234">
        <v>5328</v>
      </c>
      <c r="B1867" s="208" t="s">
        <v>2425</v>
      </c>
      <c r="C1867" s="207" t="s">
        <v>25</v>
      </c>
      <c r="D1867" s="209" t="s">
        <v>64</v>
      </c>
      <c r="F1867" s="235" t="s">
        <v>215</v>
      </c>
      <c r="G1867" s="236">
        <v>39893</v>
      </c>
      <c r="H1867" s="237">
        <v>39893</v>
      </c>
      <c r="I1867" s="214">
        <v>103575.523003552</v>
      </c>
      <c r="J1867" s="215">
        <v>0.274269230049659</v>
      </c>
      <c r="K1867" s="214">
        <v>28407.578946175</v>
      </c>
      <c r="L1867" s="244">
        <v>90764.18</v>
      </c>
      <c r="M1867" s="245">
        <v>0.254371052545178</v>
      </c>
      <c r="N1867" s="244">
        <v>23087.78</v>
      </c>
      <c r="O1867" s="218">
        <v>330</v>
      </c>
      <c r="P1867" s="246">
        <f t="shared" si="304"/>
        <v>274.04296969697</v>
      </c>
      <c r="Q1867" s="246">
        <f t="shared" si="305"/>
        <v>68.9629696969697</v>
      </c>
      <c r="R1867" s="210">
        <v>3938</v>
      </c>
      <c r="S1867" s="220">
        <f t="shared" si="306"/>
        <v>330</v>
      </c>
      <c r="T1867" s="113">
        <f t="shared" si="309"/>
        <v>283.768556174115</v>
      </c>
      <c r="U1867" s="113">
        <f t="shared" si="307"/>
        <v>77.8289834141781</v>
      </c>
      <c r="V1867" s="113">
        <f t="shared" si="310"/>
        <v>275.04296969697</v>
      </c>
      <c r="W1867" s="113">
        <f t="shared" si="308"/>
        <v>69.9629696969697</v>
      </c>
      <c r="X1867" s="118">
        <v>2009</v>
      </c>
      <c r="Y1867" s="18" t="s">
        <v>66</v>
      </c>
    </row>
    <row r="1868" ht="15.75" customHeight="1" spans="1:25">
      <c r="A1868" s="234">
        <v>5783</v>
      </c>
      <c r="B1868" s="208" t="s">
        <v>2426</v>
      </c>
      <c r="C1868" s="207" t="s">
        <v>19</v>
      </c>
      <c r="D1868" s="209" t="s">
        <v>64</v>
      </c>
      <c r="F1868" s="235" t="s">
        <v>65</v>
      </c>
      <c r="G1868" s="236">
        <v>41818</v>
      </c>
      <c r="H1868" s="237">
        <v>41818</v>
      </c>
      <c r="I1868" s="214">
        <v>103527.117</v>
      </c>
      <c r="J1868" s="215">
        <v>0.244001160309234</v>
      </c>
      <c r="K1868" s="214">
        <v>25260.7366714699</v>
      </c>
      <c r="L1868" s="244">
        <v>90023.5800000001</v>
      </c>
      <c r="M1868" s="245">
        <v>0.284586216189136</v>
      </c>
      <c r="N1868" s="244">
        <v>25619.47</v>
      </c>
      <c r="O1868" s="218">
        <v>330</v>
      </c>
      <c r="P1868" s="246">
        <f t="shared" si="304"/>
        <v>271.798727272728</v>
      </c>
      <c r="Q1868" s="246">
        <f t="shared" si="305"/>
        <v>76.6347575757576</v>
      </c>
      <c r="R1868" s="210">
        <v>2013</v>
      </c>
      <c r="S1868" s="220">
        <f t="shared" si="306"/>
        <v>330</v>
      </c>
      <c r="T1868" s="113">
        <f t="shared" si="309"/>
        <v>283.635936986301</v>
      </c>
      <c r="U1868" s="113">
        <f t="shared" si="307"/>
        <v>69.2074977300545</v>
      </c>
      <c r="V1868" s="113">
        <f t="shared" si="310"/>
        <v>272.798727272728</v>
      </c>
      <c r="W1868" s="113">
        <f t="shared" si="308"/>
        <v>77.6347575757576</v>
      </c>
      <c r="X1868" s="118">
        <v>2014</v>
      </c>
      <c r="Y1868" s="18" t="s">
        <v>66</v>
      </c>
    </row>
    <row r="1869" ht="15.75" customHeight="1" spans="1:25">
      <c r="A1869" s="234">
        <v>7770</v>
      </c>
      <c r="B1869" s="208" t="s">
        <v>2427</v>
      </c>
      <c r="C1869" s="207" t="s">
        <v>21</v>
      </c>
      <c r="D1869" s="209" t="s">
        <v>64</v>
      </c>
      <c r="F1869" s="235" t="s">
        <v>65</v>
      </c>
      <c r="G1869" s="236">
        <v>43211</v>
      </c>
      <c r="H1869" s="237">
        <v>43211</v>
      </c>
      <c r="I1869" s="214">
        <v>103493.638279847</v>
      </c>
      <c r="J1869" s="215">
        <v>0.264939207280311</v>
      </c>
      <c r="K1869" s="214">
        <v>27419.5224844178</v>
      </c>
      <c r="L1869" s="244">
        <v>67664.11</v>
      </c>
      <c r="M1869" s="245">
        <v>0.30584500409449</v>
      </c>
      <c r="N1869" s="244">
        <v>20694.73</v>
      </c>
      <c r="O1869" s="218">
        <v>330</v>
      </c>
      <c r="P1869" s="246">
        <f t="shared" si="304"/>
        <v>204.042757575758</v>
      </c>
      <c r="Q1869" s="246">
        <f t="shared" si="305"/>
        <v>61.711303030303</v>
      </c>
      <c r="R1869" s="210">
        <v>620</v>
      </c>
      <c r="S1869" s="220">
        <f t="shared" si="306"/>
        <v>330</v>
      </c>
      <c r="T1869" s="113">
        <f t="shared" si="309"/>
        <v>283.544214465334</v>
      </c>
      <c r="U1869" s="113">
        <f t="shared" si="307"/>
        <v>75.1219794093638</v>
      </c>
      <c r="V1869" s="113">
        <f t="shared" si="310"/>
        <v>205.042757575758</v>
      </c>
      <c r="W1869" s="113">
        <f t="shared" si="308"/>
        <v>62.711303030303</v>
      </c>
      <c r="X1869" s="118">
        <v>2018</v>
      </c>
      <c r="Y1869" s="18" t="s">
        <v>84</v>
      </c>
    </row>
    <row r="1870" ht="15.75" customHeight="1" spans="1:25">
      <c r="A1870" s="234">
        <v>6438</v>
      </c>
      <c r="B1870" s="208" t="s">
        <v>2428</v>
      </c>
      <c r="C1870" s="207" t="s">
        <v>19</v>
      </c>
      <c r="D1870" s="209" t="s">
        <v>64</v>
      </c>
      <c r="F1870" s="235" t="s">
        <v>65</v>
      </c>
      <c r="G1870" s="236">
        <v>42574</v>
      </c>
      <c r="H1870" s="237">
        <v>42574</v>
      </c>
      <c r="I1870" s="214">
        <v>103195.728</v>
      </c>
      <c r="J1870" s="215">
        <v>0.238692441894666</v>
      </c>
      <c r="K1870" s="214">
        <v>24632.0403094178</v>
      </c>
      <c r="L1870" s="244">
        <v>57330.96</v>
      </c>
      <c r="M1870" s="245">
        <v>0.244256855283777</v>
      </c>
      <c r="N1870" s="244">
        <v>14003.48</v>
      </c>
      <c r="O1870" s="218">
        <v>330</v>
      </c>
      <c r="P1870" s="246">
        <f t="shared" si="304"/>
        <v>172.730181818182</v>
      </c>
      <c r="Q1870" s="246">
        <f t="shared" si="305"/>
        <v>41.4347878787879</v>
      </c>
      <c r="R1870" s="210">
        <v>1257</v>
      </c>
      <c r="S1870" s="220">
        <f t="shared" si="306"/>
        <v>330</v>
      </c>
      <c r="T1870" s="113">
        <f t="shared" si="309"/>
        <v>282.728021917808</v>
      </c>
      <c r="U1870" s="113">
        <f t="shared" si="307"/>
        <v>67.4850419436104</v>
      </c>
      <c r="V1870" s="113">
        <f t="shared" si="310"/>
        <v>173.730181818182</v>
      </c>
      <c r="W1870" s="113">
        <f t="shared" si="308"/>
        <v>42.4347878787879</v>
      </c>
      <c r="X1870" s="118">
        <v>2016</v>
      </c>
      <c r="Y1870" s="18" t="s">
        <v>82</v>
      </c>
    </row>
    <row r="1871" ht="15.75" customHeight="1" spans="1:25">
      <c r="A1871" s="234">
        <v>6002</v>
      </c>
      <c r="B1871" s="208" t="s">
        <v>2429</v>
      </c>
      <c r="C1871" s="207" t="s">
        <v>21</v>
      </c>
      <c r="D1871" s="209" t="s">
        <v>64</v>
      </c>
      <c r="F1871" s="235" t="s">
        <v>65</v>
      </c>
      <c r="G1871" s="236">
        <v>42196</v>
      </c>
      <c r="H1871" s="237">
        <v>42196</v>
      </c>
      <c r="I1871" s="214">
        <v>102982.91459505</v>
      </c>
      <c r="J1871" s="215">
        <v>0.246434205358073</v>
      </c>
      <c r="K1871" s="214">
        <v>25378.5127236893</v>
      </c>
      <c r="L1871" s="244">
        <v>87283</v>
      </c>
      <c r="M1871" s="245">
        <v>0.24627716737509</v>
      </c>
      <c r="N1871" s="244">
        <v>21495.81</v>
      </c>
      <c r="O1871" s="218">
        <v>330</v>
      </c>
      <c r="P1871" s="246">
        <f t="shared" si="304"/>
        <v>263.493939393939</v>
      </c>
      <c r="Q1871" s="246">
        <f t="shared" si="305"/>
        <v>64.1388181818182</v>
      </c>
      <c r="R1871" s="210">
        <v>1635</v>
      </c>
      <c r="S1871" s="220">
        <f t="shared" si="306"/>
        <v>330</v>
      </c>
      <c r="T1871" s="113">
        <f t="shared" si="309"/>
        <v>282.144971493288</v>
      </c>
      <c r="U1871" s="113">
        <f t="shared" si="307"/>
        <v>69.5301718457241</v>
      </c>
      <c r="V1871" s="113">
        <f t="shared" si="310"/>
        <v>264.493939393939</v>
      </c>
      <c r="W1871" s="113">
        <f t="shared" si="308"/>
        <v>65.1388181818182</v>
      </c>
      <c r="X1871" s="118">
        <v>2015</v>
      </c>
      <c r="Y1871" s="18" t="s">
        <v>66</v>
      </c>
    </row>
    <row r="1872" ht="15.75" customHeight="1" spans="1:25">
      <c r="A1872" s="234">
        <v>5259</v>
      </c>
      <c r="B1872" s="208" t="s">
        <v>2430</v>
      </c>
      <c r="C1872" s="207" t="s">
        <v>23</v>
      </c>
      <c r="D1872" s="209" t="s">
        <v>64</v>
      </c>
      <c r="F1872" s="235" t="s">
        <v>178</v>
      </c>
      <c r="G1872" s="236">
        <v>39522</v>
      </c>
      <c r="H1872" s="237">
        <v>39522</v>
      </c>
      <c r="I1872" s="214">
        <v>102731.8765</v>
      </c>
      <c r="J1872" s="215">
        <v>0.275467075892283</v>
      </c>
      <c r="K1872" s="214">
        <v>28299.2496203821</v>
      </c>
      <c r="L1872" s="244">
        <v>70849.57</v>
      </c>
      <c r="M1872" s="245">
        <v>0.232128155470809</v>
      </c>
      <c r="N1872" s="244">
        <v>16446.18</v>
      </c>
      <c r="O1872" s="218">
        <v>330</v>
      </c>
      <c r="P1872" s="246">
        <f t="shared" si="304"/>
        <v>213.695666666667</v>
      </c>
      <c r="Q1872" s="246">
        <f t="shared" si="305"/>
        <v>48.8369090909091</v>
      </c>
      <c r="R1872" s="210">
        <v>4309</v>
      </c>
      <c r="S1872" s="220">
        <f t="shared" si="306"/>
        <v>330</v>
      </c>
      <c r="T1872" s="113">
        <f t="shared" si="309"/>
        <v>281.457195890411</v>
      </c>
      <c r="U1872" s="113">
        <f t="shared" si="307"/>
        <v>77.5321907407729</v>
      </c>
      <c r="V1872" s="113">
        <f t="shared" si="310"/>
        <v>214.695666666667</v>
      </c>
      <c r="W1872" s="113">
        <f t="shared" si="308"/>
        <v>49.8369090909091</v>
      </c>
      <c r="X1872" s="118">
        <v>2008</v>
      </c>
      <c r="Y1872" s="18" t="s">
        <v>66</v>
      </c>
    </row>
    <row r="1873" ht="15.75" customHeight="1" spans="1:25">
      <c r="A1873" s="234">
        <v>7970</v>
      </c>
      <c r="B1873" s="208" t="s">
        <v>2431</v>
      </c>
      <c r="C1873" s="207" t="s">
        <v>27</v>
      </c>
      <c r="D1873" s="209" t="s">
        <v>64</v>
      </c>
      <c r="F1873" s="235" t="s">
        <v>204</v>
      </c>
      <c r="G1873" s="236">
        <v>43246</v>
      </c>
      <c r="H1873" s="237">
        <v>43246</v>
      </c>
      <c r="I1873" s="214">
        <v>102677.775</v>
      </c>
      <c r="J1873" s="215">
        <v>0.250557251930946</v>
      </c>
      <c r="K1873" s="214">
        <v>25726.661138384</v>
      </c>
      <c r="L1873" s="244">
        <v>68451.85</v>
      </c>
      <c r="M1873" s="245">
        <v>0.239977882263226</v>
      </c>
      <c r="N1873" s="244">
        <v>16426.93</v>
      </c>
      <c r="O1873" s="218">
        <v>330</v>
      </c>
      <c r="P1873" s="246">
        <f t="shared" si="304"/>
        <v>206.429848484848</v>
      </c>
      <c r="Q1873" s="246">
        <f t="shared" si="305"/>
        <v>48.7785757575758</v>
      </c>
      <c r="R1873" s="210">
        <v>585</v>
      </c>
      <c r="S1873" s="220">
        <f t="shared" si="306"/>
        <v>330</v>
      </c>
      <c r="T1873" s="113">
        <f t="shared" si="309"/>
        <v>281.30897260274</v>
      </c>
      <c r="U1873" s="113">
        <f t="shared" si="307"/>
        <v>70.4840031188603</v>
      </c>
      <c r="V1873" s="113">
        <f t="shared" si="310"/>
        <v>207.429848484848</v>
      </c>
      <c r="W1873" s="113">
        <f t="shared" si="308"/>
        <v>49.7785757575758</v>
      </c>
      <c r="X1873" s="118">
        <v>2018</v>
      </c>
      <c r="Y1873" s="18" t="s">
        <v>84</v>
      </c>
    </row>
    <row r="1874" ht="15.75" customHeight="1" spans="1:25">
      <c r="A1874" s="234">
        <v>8363</v>
      </c>
      <c r="B1874" s="208" t="s">
        <v>2432</v>
      </c>
      <c r="C1874" s="207" t="s">
        <v>17</v>
      </c>
      <c r="D1874" s="209" t="s">
        <v>64</v>
      </c>
      <c r="F1874" s="235" t="s">
        <v>65</v>
      </c>
      <c r="G1874" s="236">
        <v>43393</v>
      </c>
      <c r="H1874" s="237">
        <v>43393</v>
      </c>
      <c r="I1874" s="214">
        <v>102663.359011628</v>
      </c>
      <c r="J1874" s="215">
        <v>0.266875560938495</v>
      </c>
      <c r="K1874" s="214">
        <v>27398.3415240583</v>
      </c>
      <c r="L1874" s="244">
        <v>48378.35</v>
      </c>
      <c r="M1874" s="245">
        <v>0.398173149766373</v>
      </c>
      <c r="N1874" s="244">
        <v>19262.96</v>
      </c>
      <c r="O1874" s="218">
        <v>330</v>
      </c>
      <c r="P1874" s="246">
        <f t="shared" si="304"/>
        <v>145.601060606061</v>
      </c>
      <c r="Q1874" s="246">
        <f t="shared" si="305"/>
        <v>57.3726060606061</v>
      </c>
      <c r="R1874" s="210">
        <v>438</v>
      </c>
      <c r="S1874" s="220">
        <f t="shared" si="306"/>
        <v>330</v>
      </c>
      <c r="T1874" s="113">
        <f t="shared" si="309"/>
        <v>281.269476744186</v>
      </c>
      <c r="U1874" s="113">
        <f t="shared" si="307"/>
        <v>75.0639493809817</v>
      </c>
      <c r="V1874" s="113">
        <f t="shared" si="310"/>
        <v>146.601060606061</v>
      </c>
      <c r="W1874" s="113">
        <f t="shared" si="308"/>
        <v>58.3726060606061</v>
      </c>
      <c r="X1874" s="118">
        <v>2018</v>
      </c>
      <c r="Y1874" s="18" t="s">
        <v>84</v>
      </c>
    </row>
    <row r="1875" ht="15.75" customHeight="1" spans="1:25">
      <c r="A1875" s="234">
        <v>7341</v>
      </c>
      <c r="B1875" s="208" t="s">
        <v>2433</v>
      </c>
      <c r="C1875" s="207" t="s">
        <v>19</v>
      </c>
      <c r="D1875" s="209" t="s">
        <v>64</v>
      </c>
      <c r="F1875" s="235" t="s">
        <v>65</v>
      </c>
      <c r="G1875" s="236">
        <v>43036</v>
      </c>
      <c r="H1875" s="237">
        <v>43036</v>
      </c>
      <c r="I1875" s="214">
        <v>102526.416</v>
      </c>
      <c r="J1875" s="215">
        <v>0.244536236534424</v>
      </c>
      <c r="K1875" s="214">
        <v>25071.4239140028</v>
      </c>
      <c r="L1875" s="244">
        <v>56959.12</v>
      </c>
      <c r="M1875" s="245">
        <v>0.161091147475593</v>
      </c>
      <c r="N1875" s="244">
        <v>9175.61</v>
      </c>
      <c r="O1875" s="218">
        <v>330</v>
      </c>
      <c r="P1875" s="246">
        <f t="shared" si="304"/>
        <v>171.603393939394</v>
      </c>
      <c r="Q1875" s="246">
        <f t="shared" si="305"/>
        <v>26.8048787878788</v>
      </c>
      <c r="R1875" s="210">
        <v>795</v>
      </c>
      <c r="S1875" s="220">
        <f t="shared" si="306"/>
        <v>330</v>
      </c>
      <c r="T1875" s="113">
        <f t="shared" si="309"/>
        <v>280.894290410959</v>
      </c>
      <c r="U1875" s="113">
        <f t="shared" si="307"/>
        <v>68.6888326411036</v>
      </c>
      <c r="V1875" s="113">
        <f t="shared" si="310"/>
        <v>172.603393939394</v>
      </c>
      <c r="W1875" s="113">
        <f t="shared" si="308"/>
        <v>27.8048787878788</v>
      </c>
      <c r="X1875" s="118">
        <v>2017</v>
      </c>
      <c r="Y1875" s="18" t="s">
        <v>83</v>
      </c>
    </row>
    <row r="1876" ht="15.75" customHeight="1" spans="1:25">
      <c r="A1876" s="234">
        <v>5572</v>
      </c>
      <c r="B1876" s="208" t="s">
        <v>2434</v>
      </c>
      <c r="C1876" s="207" t="s">
        <v>23</v>
      </c>
      <c r="D1876" s="209" t="s">
        <v>64</v>
      </c>
      <c r="F1876" s="235" t="s">
        <v>178</v>
      </c>
      <c r="G1876" s="236">
        <v>41146</v>
      </c>
      <c r="H1876" s="237">
        <v>41146</v>
      </c>
      <c r="I1876" s="214">
        <v>102316.06</v>
      </c>
      <c r="J1876" s="215">
        <v>0.256635441240337</v>
      </c>
      <c r="K1876" s="214">
        <v>26257.9272040728</v>
      </c>
      <c r="L1876" s="244">
        <v>70562.8</v>
      </c>
      <c r="M1876" s="245">
        <v>0.267974059986282</v>
      </c>
      <c r="N1876" s="244">
        <v>18909</v>
      </c>
      <c r="O1876" s="218">
        <v>330</v>
      </c>
      <c r="P1876" s="246">
        <f t="shared" si="304"/>
        <v>212.826666666667</v>
      </c>
      <c r="Q1876" s="246">
        <f t="shared" si="305"/>
        <v>56.3</v>
      </c>
      <c r="R1876" s="210">
        <v>2685</v>
      </c>
      <c r="S1876" s="220">
        <f t="shared" si="306"/>
        <v>330</v>
      </c>
      <c r="T1876" s="113">
        <f t="shared" si="309"/>
        <v>280.31797260274</v>
      </c>
      <c r="U1876" s="113">
        <f t="shared" si="307"/>
        <v>71.9395265865008</v>
      </c>
      <c r="V1876" s="113">
        <f t="shared" si="310"/>
        <v>213.826666666667</v>
      </c>
      <c r="W1876" s="113">
        <f t="shared" si="308"/>
        <v>57.3</v>
      </c>
      <c r="X1876" s="118">
        <v>2012</v>
      </c>
      <c r="Y1876" s="18" t="s">
        <v>66</v>
      </c>
    </row>
    <row r="1877" ht="15.75" customHeight="1" spans="1:25">
      <c r="A1877" s="234">
        <v>7032</v>
      </c>
      <c r="B1877" s="208" t="s">
        <v>2435</v>
      </c>
      <c r="C1877" s="207" t="s">
        <v>27</v>
      </c>
      <c r="D1877" s="209" t="s">
        <v>64</v>
      </c>
      <c r="F1877" s="235" t="s">
        <v>204</v>
      </c>
      <c r="G1877" s="236">
        <v>42448</v>
      </c>
      <c r="H1877" s="237">
        <v>42448</v>
      </c>
      <c r="I1877" s="214">
        <v>102061.626</v>
      </c>
      <c r="J1877" s="215">
        <v>0.252986178392803</v>
      </c>
      <c r="K1877" s="214">
        <v>25820.1807222955</v>
      </c>
      <c r="L1877" s="244">
        <v>88749.24</v>
      </c>
      <c r="M1877" s="245">
        <v>0.216643883372973</v>
      </c>
      <c r="N1877" s="244">
        <v>19226.98</v>
      </c>
      <c r="O1877" s="218">
        <v>330</v>
      </c>
      <c r="P1877" s="246">
        <f t="shared" si="304"/>
        <v>267.937090909091</v>
      </c>
      <c r="Q1877" s="246">
        <f t="shared" si="305"/>
        <v>57.2635757575758</v>
      </c>
      <c r="R1877" s="210">
        <v>1383</v>
      </c>
      <c r="S1877" s="220">
        <f t="shared" si="306"/>
        <v>330</v>
      </c>
      <c r="T1877" s="113">
        <f t="shared" si="309"/>
        <v>279.620893150685</v>
      </c>
      <c r="U1877" s="113">
        <f t="shared" si="307"/>
        <v>70.740221156974</v>
      </c>
      <c r="V1877" s="113">
        <f t="shared" si="310"/>
        <v>268.937090909091</v>
      </c>
      <c r="W1877" s="113">
        <f t="shared" si="308"/>
        <v>58.2635757575758</v>
      </c>
      <c r="X1877" s="118">
        <v>2016</v>
      </c>
      <c r="Y1877" s="18" t="s">
        <v>82</v>
      </c>
    </row>
    <row r="1878" ht="15.75" customHeight="1" spans="1:25">
      <c r="A1878" s="234">
        <v>5312</v>
      </c>
      <c r="B1878" s="208" t="s">
        <v>2436</v>
      </c>
      <c r="C1878" s="207" t="s">
        <v>23</v>
      </c>
      <c r="D1878" s="209" t="s">
        <v>64</v>
      </c>
      <c r="F1878" s="235" t="s">
        <v>178</v>
      </c>
      <c r="G1878" s="236">
        <v>40411</v>
      </c>
      <c r="H1878" s="237">
        <v>40411</v>
      </c>
      <c r="I1878" s="214">
        <v>101841.312</v>
      </c>
      <c r="J1878" s="215">
        <v>0.26827455371106</v>
      </c>
      <c r="K1878" s="214">
        <v>27321.4325261488</v>
      </c>
      <c r="L1878" s="244">
        <v>84867.76</v>
      </c>
      <c r="M1878" s="245">
        <v>0.206470277994848</v>
      </c>
      <c r="N1878" s="244">
        <v>17522.67</v>
      </c>
      <c r="O1878" s="218">
        <v>330</v>
      </c>
      <c r="P1878" s="246">
        <f t="shared" si="304"/>
        <v>256.17503030303</v>
      </c>
      <c r="Q1878" s="246">
        <f t="shared" si="305"/>
        <v>52.099</v>
      </c>
      <c r="R1878" s="210">
        <v>3420</v>
      </c>
      <c r="S1878" s="220">
        <f t="shared" si="306"/>
        <v>330</v>
      </c>
      <c r="T1878" s="113">
        <f t="shared" si="309"/>
        <v>279.017293150685</v>
      </c>
      <c r="U1878" s="113">
        <f t="shared" si="307"/>
        <v>74.853239797668</v>
      </c>
      <c r="V1878" s="113">
        <f t="shared" si="310"/>
        <v>257.17503030303</v>
      </c>
      <c r="W1878" s="113">
        <f t="shared" si="308"/>
        <v>53.099</v>
      </c>
      <c r="X1878" s="118">
        <v>2010</v>
      </c>
      <c r="Y1878" s="18" t="s">
        <v>66</v>
      </c>
    </row>
    <row r="1879" ht="15.75" customHeight="1" spans="1:25">
      <c r="A1879" s="234">
        <v>7109</v>
      </c>
      <c r="B1879" s="208" t="s">
        <v>2437</v>
      </c>
      <c r="C1879" s="207" t="s">
        <v>29</v>
      </c>
      <c r="D1879" s="209" t="s">
        <v>64</v>
      </c>
      <c r="F1879" s="235" t="s">
        <v>65</v>
      </c>
      <c r="G1879" s="236">
        <v>42399</v>
      </c>
      <c r="H1879" s="237">
        <v>42399</v>
      </c>
      <c r="I1879" s="214">
        <v>101791.68</v>
      </c>
      <c r="J1879" s="215">
        <v>0.277980667753305</v>
      </c>
      <c r="K1879" s="214">
        <v>28296.1191781307</v>
      </c>
      <c r="L1879" s="244">
        <v>63619.8</v>
      </c>
      <c r="M1879" s="245">
        <v>0.363489982678349</v>
      </c>
      <c r="N1879" s="244">
        <v>23125.16</v>
      </c>
      <c r="O1879" s="218">
        <v>330</v>
      </c>
      <c r="P1879" s="246">
        <f t="shared" si="304"/>
        <v>191.787272727273</v>
      </c>
      <c r="Q1879" s="246">
        <f t="shared" si="305"/>
        <v>69.0762424242424</v>
      </c>
      <c r="R1879" s="210">
        <v>1432</v>
      </c>
      <c r="S1879" s="220">
        <f t="shared" si="306"/>
        <v>330</v>
      </c>
      <c r="T1879" s="113">
        <f t="shared" si="309"/>
        <v>278.881315068493</v>
      </c>
      <c r="U1879" s="113">
        <f t="shared" si="307"/>
        <v>77.5236141866594</v>
      </c>
      <c r="V1879" s="113">
        <f t="shared" si="310"/>
        <v>192.787272727273</v>
      </c>
      <c r="W1879" s="113">
        <f t="shared" si="308"/>
        <v>70.0762424242424</v>
      </c>
      <c r="X1879" s="118">
        <v>2016</v>
      </c>
      <c r="Y1879" s="18" t="s">
        <v>82</v>
      </c>
    </row>
    <row r="1880" ht="15.75" customHeight="1" spans="1:25">
      <c r="A1880" s="234">
        <v>5713</v>
      </c>
      <c r="B1880" s="208" t="s">
        <v>2438</v>
      </c>
      <c r="C1880" s="207" t="s">
        <v>23</v>
      </c>
      <c r="D1880" s="209" t="s">
        <v>64</v>
      </c>
      <c r="F1880" s="235" t="s">
        <v>65</v>
      </c>
      <c r="G1880" s="236">
        <v>41713</v>
      </c>
      <c r="H1880" s="237">
        <v>41713</v>
      </c>
      <c r="I1880" s="214">
        <v>101789.4345</v>
      </c>
      <c r="J1880" s="215">
        <v>0.27166334992106</v>
      </c>
      <c r="K1880" s="214">
        <v>27652.4587628403</v>
      </c>
      <c r="L1880" s="244">
        <v>70199.61</v>
      </c>
      <c r="M1880" s="245">
        <v>0.288348040679998</v>
      </c>
      <c r="N1880" s="244">
        <v>20241.92</v>
      </c>
      <c r="O1880" s="218">
        <v>330</v>
      </c>
      <c r="P1880" s="246">
        <f t="shared" si="304"/>
        <v>211.726090909091</v>
      </c>
      <c r="Q1880" s="246">
        <f t="shared" si="305"/>
        <v>60.3391515151515</v>
      </c>
      <c r="R1880" s="210">
        <v>2118</v>
      </c>
      <c r="S1880" s="220">
        <f t="shared" si="306"/>
        <v>330</v>
      </c>
      <c r="T1880" s="113">
        <f t="shared" si="309"/>
        <v>278.875163013699</v>
      </c>
      <c r="U1880" s="113">
        <f t="shared" si="307"/>
        <v>75.760160994083</v>
      </c>
      <c r="V1880" s="113">
        <f t="shared" si="310"/>
        <v>212.726090909091</v>
      </c>
      <c r="W1880" s="113">
        <f t="shared" si="308"/>
        <v>61.3391515151515</v>
      </c>
      <c r="X1880" s="118">
        <v>2014</v>
      </c>
      <c r="Y1880" s="18" t="s">
        <v>66</v>
      </c>
    </row>
    <row r="1881" ht="15.75" customHeight="1" spans="1:25">
      <c r="A1881" s="234">
        <v>8431</v>
      </c>
      <c r="B1881" s="208" t="s">
        <v>2439</v>
      </c>
      <c r="C1881" s="207" t="s">
        <v>21</v>
      </c>
      <c r="D1881" s="209" t="s">
        <v>488</v>
      </c>
      <c r="E1881" s="210" t="s">
        <v>815</v>
      </c>
      <c r="F1881" s="235" t="s">
        <v>139</v>
      </c>
      <c r="G1881" s="284">
        <v>42965</v>
      </c>
      <c r="H1881" s="237">
        <v>43354</v>
      </c>
      <c r="I1881" s="214">
        <v>101640.364266569</v>
      </c>
      <c r="J1881" s="215">
        <v>0.257611006100624</v>
      </c>
      <c r="K1881" s="214">
        <v>26183.6764991448</v>
      </c>
      <c r="L1881" s="244">
        <v>66452.44</v>
      </c>
      <c r="M1881" s="245">
        <v>0.273341054143384</v>
      </c>
      <c r="N1881" s="244">
        <v>18164.18</v>
      </c>
      <c r="O1881" s="218">
        <v>330</v>
      </c>
      <c r="P1881" s="246">
        <f t="shared" si="304"/>
        <v>200.37103030303</v>
      </c>
      <c r="Q1881" s="246">
        <f t="shared" si="305"/>
        <v>54.0429696969697</v>
      </c>
      <c r="R1881" s="210">
        <v>477</v>
      </c>
      <c r="S1881" s="220">
        <f t="shared" si="306"/>
        <v>330</v>
      </c>
      <c r="T1881" s="113">
        <f t="shared" si="309"/>
        <v>278.466751415258</v>
      </c>
      <c r="U1881" s="113">
        <f t="shared" si="307"/>
        <v>71.736099997657</v>
      </c>
      <c r="V1881" s="113">
        <f t="shared" si="310"/>
        <v>201.37103030303</v>
      </c>
      <c r="W1881" s="113">
        <f t="shared" si="308"/>
        <v>55.0429696969697</v>
      </c>
      <c r="X1881" s="118">
        <v>2017</v>
      </c>
      <c r="Y1881" s="18" t="s">
        <v>83</v>
      </c>
    </row>
    <row r="1882" ht="15.75" customHeight="1" spans="1:25">
      <c r="A1882" s="234">
        <v>8309</v>
      </c>
      <c r="B1882" s="208" t="s">
        <v>2440</v>
      </c>
      <c r="C1882" s="207" t="s">
        <v>19</v>
      </c>
      <c r="D1882" s="209" t="s">
        <v>64</v>
      </c>
      <c r="F1882" s="235" t="s">
        <v>65</v>
      </c>
      <c r="G1882" s="236">
        <v>43330</v>
      </c>
      <c r="H1882" s="237">
        <v>43330</v>
      </c>
      <c r="I1882" s="214">
        <v>101545.596</v>
      </c>
      <c r="J1882" s="215">
        <v>0.256141732631079</v>
      </c>
      <c r="K1882" s="214">
        <v>26010.0649004956</v>
      </c>
      <c r="L1882" s="244">
        <v>56414.22</v>
      </c>
      <c r="M1882" s="245">
        <v>0.266195118890237</v>
      </c>
      <c r="N1882" s="244">
        <v>15017.19</v>
      </c>
      <c r="O1882" s="218">
        <v>330</v>
      </c>
      <c r="P1882" s="246">
        <f t="shared" si="304"/>
        <v>169.952181818182</v>
      </c>
      <c r="Q1882" s="246">
        <f t="shared" si="305"/>
        <v>44.5066363636364</v>
      </c>
      <c r="R1882" s="210">
        <v>501</v>
      </c>
      <c r="S1882" s="220">
        <f t="shared" si="306"/>
        <v>330</v>
      </c>
      <c r="T1882" s="113">
        <f t="shared" si="309"/>
        <v>278.207112328767</v>
      </c>
      <c r="U1882" s="113">
        <f t="shared" si="307"/>
        <v>71.2604517821797</v>
      </c>
      <c r="V1882" s="113">
        <f t="shared" si="310"/>
        <v>170.952181818182</v>
      </c>
      <c r="W1882" s="113">
        <f t="shared" si="308"/>
        <v>45.5066363636364</v>
      </c>
      <c r="X1882" s="118">
        <v>2018</v>
      </c>
      <c r="Y1882" s="18" t="s">
        <v>84</v>
      </c>
    </row>
    <row r="1883" ht="15.75" customHeight="1" spans="1:25">
      <c r="A1883" s="234">
        <v>5931</v>
      </c>
      <c r="B1883" s="208" t="s">
        <v>2441</v>
      </c>
      <c r="C1883" s="207" t="s">
        <v>25</v>
      </c>
      <c r="D1883" s="209" t="s">
        <v>64</v>
      </c>
      <c r="F1883" s="235" t="s">
        <v>204</v>
      </c>
      <c r="G1883" s="236">
        <v>42140</v>
      </c>
      <c r="H1883" s="237">
        <v>42140</v>
      </c>
      <c r="I1883" s="214">
        <v>101527.543</v>
      </c>
      <c r="J1883" s="215">
        <v>0.26916003754541</v>
      </c>
      <c r="K1883" s="214">
        <v>27327.1572857732</v>
      </c>
      <c r="L1883" s="244">
        <v>78098.11</v>
      </c>
      <c r="M1883" s="245">
        <v>0.258662981729007</v>
      </c>
      <c r="N1883" s="244">
        <v>20201.09</v>
      </c>
      <c r="O1883" s="218">
        <v>330</v>
      </c>
      <c r="P1883" s="246">
        <f t="shared" si="304"/>
        <v>235.660939393939</v>
      </c>
      <c r="Q1883" s="246">
        <f t="shared" si="305"/>
        <v>60.2154242424242</v>
      </c>
      <c r="R1883" s="210">
        <v>1691</v>
      </c>
      <c r="S1883" s="220">
        <f t="shared" si="306"/>
        <v>330</v>
      </c>
      <c r="T1883" s="113">
        <f t="shared" si="309"/>
        <v>278.157652054795</v>
      </c>
      <c r="U1883" s="113">
        <f t="shared" si="307"/>
        <v>74.8689240706115</v>
      </c>
      <c r="V1883" s="113">
        <f t="shared" si="310"/>
        <v>236.660939393939</v>
      </c>
      <c r="W1883" s="113">
        <f t="shared" si="308"/>
        <v>61.2154242424242</v>
      </c>
      <c r="X1883" s="118">
        <v>2015</v>
      </c>
      <c r="Y1883" s="18" t="s">
        <v>66</v>
      </c>
    </row>
    <row r="1884" ht="15.75" customHeight="1" spans="1:25">
      <c r="A1884" s="234">
        <v>6900</v>
      </c>
      <c r="B1884" s="208" t="s">
        <v>2442</v>
      </c>
      <c r="C1884" s="207" t="s">
        <v>29</v>
      </c>
      <c r="D1884" s="209" t="s">
        <v>64</v>
      </c>
      <c r="F1884" s="235" t="s">
        <v>65</v>
      </c>
      <c r="G1884" s="236">
        <v>42875</v>
      </c>
      <c r="H1884" s="237">
        <v>42875</v>
      </c>
      <c r="I1884" s="214">
        <v>101409.088</v>
      </c>
      <c r="J1884" s="215">
        <v>0.278557746283841</v>
      </c>
      <c r="K1884" s="214">
        <v>28248.2870059797</v>
      </c>
      <c r="L1884" s="244">
        <v>63380.68</v>
      </c>
      <c r="M1884" s="245">
        <v>0.347082107670666</v>
      </c>
      <c r="N1884" s="244">
        <v>21998.3</v>
      </c>
      <c r="O1884" s="218">
        <v>330</v>
      </c>
      <c r="P1884" s="246">
        <f t="shared" si="304"/>
        <v>191.062666666667</v>
      </c>
      <c r="Q1884" s="246">
        <f t="shared" si="305"/>
        <v>65.6615151515151</v>
      </c>
      <c r="R1884" s="210">
        <v>956</v>
      </c>
      <c r="S1884" s="220">
        <f t="shared" si="306"/>
        <v>330</v>
      </c>
      <c r="T1884" s="113">
        <f t="shared" si="309"/>
        <v>277.833117808219</v>
      </c>
      <c r="U1884" s="113">
        <f t="shared" si="307"/>
        <v>77.3925671396704</v>
      </c>
      <c r="V1884" s="113">
        <f t="shared" si="310"/>
        <v>192.062666666667</v>
      </c>
      <c r="W1884" s="113">
        <f t="shared" si="308"/>
        <v>66.6615151515151</v>
      </c>
      <c r="X1884" s="118">
        <v>2017</v>
      </c>
      <c r="Y1884" s="18" t="s">
        <v>83</v>
      </c>
    </row>
    <row r="1885" ht="15.75" customHeight="1" spans="1:25">
      <c r="A1885" s="234">
        <v>5267</v>
      </c>
      <c r="B1885" s="208" t="s">
        <v>2443</v>
      </c>
      <c r="C1885" s="207" t="s">
        <v>23</v>
      </c>
      <c r="D1885" s="209" t="s">
        <v>64</v>
      </c>
      <c r="F1885" s="235" t="s">
        <v>178</v>
      </c>
      <c r="G1885" s="236">
        <v>39802</v>
      </c>
      <c r="H1885" s="237">
        <v>39802</v>
      </c>
      <c r="I1885" s="214">
        <v>101339.891</v>
      </c>
      <c r="J1885" s="215">
        <v>0.248546890455371</v>
      </c>
      <c r="K1885" s="214">
        <v>25187.7147871362</v>
      </c>
      <c r="L1885" s="244">
        <v>69889.58</v>
      </c>
      <c r="M1885" s="245">
        <v>0.291472062072772</v>
      </c>
      <c r="N1885" s="244">
        <v>20370.86</v>
      </c>
      <c r="O1885" s="218">
        <v>330</v>
      </c>
      <c r="P1885" s="246">
        <f t="shared" si="304"/>
        <v>210.786606060606</v>
      </c>
      <c r="Q1885" s="246">
        <f t="shared" si="305"/>
        <v>60.7298787878788</v>
      </c>
      <c r="R1885" s="210">
        <v>4029</v>
      </c>
      <c r="S1885" s="220">
        <f t="shared" si="306"/>
        <v>330</v>
      </c>
      <c r="T1885" s="113">
        <f t="shared" si="309"/>
        <v>277.643536986301</v>
      </c>
      <c r="U1885" s="113">
        <f t="shared" si="307"/>
        <v>69.0074377729759</v>
      </c>
      <c r="V1885" s="113">
        <f t="shared" si="310"/>
        <v>211.786606060606</v>
      </c>
      <c r="W1885" s="113">
        <f t="shared" si="308"/>
        <v>61.7298787878788</v>
      </c>
      <c r="X1885" s="118">
        <v>2008</v>
      </c>
      <c r="Y1885" s="18" t="s">
        <v>66</v>
      </c>
    </row>
    <row r="1886" ht="15.75" customHeight="1" spans="1:25">
      <c r="A1886" s="234">
        <v>8934</v>
      </c>
      <c r="B1886" s="208" t="s">
        <v>2444</v>
      </c>
      <c r="C1886" s="207" t="s">
        <v>34</v>
      </c>
      <c r="D1886" s="209" t="s">
        <v>488</v>
      </c>
      <c r="E1886" s="210" t="s">
        <v>30</v>
      </c>
      <c r="F1886" s="235" t="s">
        <v>288</v>
      </c>
      <c r="G1886" s="283">
        <v>40909</v>
      </c>
      <c r="H1886" s="237">
        <v>43713</v>
      </c>
      <c r="I1886" s="214">
        <v>101144.473852459</v>
      </c>
      <c r="J1886" s="215">
        <v>0.276157626400305</v>
      </c>
      <c r="K1886" s="214">
        <v>27931.8178226028</v>
      </c>
      <c r="L1886" s="216">
        <v>7349.39</v>
      </c>
      <c r="M1886" s="217">
        <v>0.278199959452417</v>
      </c>
      <c r="N1886" s="216">
        <v>2044.6</v>
      </c>
      <c r="O1886" s="218">
        <v>61</v>
      </c>
      <c r="P1886" s="246">
        <f t="shared" si="304"/>
        <v>119.481803278689</v>
      </c>
      <c r="Q1886" s="246">
        <f t="shared" si="305"/>
        <v>32.5180327868852</v>
      </c>
      <c r="R1886" s="210">
        <v>118</v>
      </c>
      <c r="S1886" s="220">
        <f t="shared" si="306"/>
        <v>83</v>
      </c>
      <c r="T1886" s="113">
        <f t="shared" si="309"/>
        <v>277.108147540984</v>
      </c>
      <c r="U1886" s="113">
        <f t="shared" si="307"/>
        <v>76.5255282811036</v>
      </c>
      <c r="V1886" s="113">
        <f t="shared" si="310"/>
        <v>88.5468674698795</v>
      </c>
      <c r="W1886" s="113">
        <f t="shared" si="308"/>
        <v>24.633734939759</v>
      </c>
      <c r="X1886" s="118">
        <v>2012</v>
      </c>
      <c r="Y1886" s="18" t="s">
        <v>66</v>
      </c>
    </row>
    <row r="1887" ht="15.75" customHeight="1" spans="1:25">
      <c r="A1887" s="234">
        <v>8243</v>
      </c>
      <c r="B1887" s="208" t="s">
        <v>2445</v>
      </c>
      <c r="C1887" s="207" t="s">
        <v>23</v>
      </c>
      <c r="D1887" s="209" t="s">
        <v>488</v>
      </c>
      <c r="E1887" s="210" t="s">
        <v>745</v>
      </c>
      <c r="F1887" s="235" t="s">
        <v>160</v>
      </c>
      <c r="G1887" s="284">
        <v>43244</v>
      </c>
      <c r="H1887" s="237">
        <v>43573</v>
      </c>
      <c r="I1887" s="214">
        <v>101053.177814189</v>
      </c>
      <c r="J1887" s="215">
        <v>0.225666803658592</v>
      </c>
      <c r="K1887" s="214">
        <v>22804.3476368715</v>
      </c>
      <c r="L1887" s="244">
        <v>20575.15</v>
      </c>
      <c r="M1887" s="245">
        <v>0.246589696794434</v>
      </c>
      <c r="N1887" s="244">
        <v>5073.62</v>
      </c>
      <c r="O1887" s="218">
        <v>113</v>
      </c>
      <c r="P1887" s="246">
        <f t="shared" si="304"/>
        <v>181.080973451327</v>
      </c>
      <c r="Q1887" s="246">
        <f t="shared" si="305"/>
        <v>43.8992920353982</v>
      </c>
      <c r="R1887" s="210">
        <v>258</v>
      </c>
      <c r="S1887" s="220">
        <f t="shared" si="306"/>
        <v>223</v>
      </c>
      <c r="T1887" s="113">
        <f t="shared" si="309"/>
        <v>276.858021408737</v>
      </c>
      <c r="U1887" s="113">
        <f t="shared" si="307"/>
        <v>62.4776647585521</v>
      </c>
      <c r="V1887" s="113">
        <f t="shared" si="310"/>
        <v>92.2652466367713</v>
      </c>
      <c r="W1887" s="113">
        <f t="shared" si="308"/>
        <v>22.7516591928251</v>
      </c>
      <c r="X1887" s="118">
        <v>2018</v>
      </c>
      <c r="Y1887" s="18" t="s">
        <v>84</v>
      </c>
    </row>
    <row r="1888" ht="15.75" customHeight="1" spans="1:25">
      <c r="A1888" s="234">
        <v>6184</v>
      </c>
      <c r="B1888" s="208" t="s">
        <v>2446</v>
      </c>
      <c r="C1888" s="207" t="s">
        <v>19</v>
      </c>
      <c r="D1888" s="209" t="s">
        <v>64</v>
      </c>
      <c r="F1888" s="235" t="s">
        <v>65</v>
      </c>
      <c r="G1888" s="236">
        <v>42367</v>
      </c>
      <c r="H1888" s="237">
        <v>42367</v>
      </c>
      <c r="I1888" s="214">
        <v>100763.568</v>
      </c>
      <c r="J1888" s="215">
        <v>0.228123572089228</v>
      </c>
      <c r="K1888" s="214">
        <v>22986.5450686159</v>
      </c>
      <c r="L1888" s="244">
        <v>55979.7600000001</v>
      </c>
      <c r="M1888" s="245">
        <v>0.316022791094495</v>
      </c>
      <c r="N1888" s="244">
        <v>17690.88</v>
      </c>
      <c r="O1888" s="218">
        <v>330</v>
      </c>
      <c r="P1888" s="246">
        <f t="shared" si="304"/>
        <v>168.635636363637</v>
      </c>
      <c r="Q1888" s="246">
        <f t="shared" si="305"/>
        <v>52.6087272727273</v>
      </c>
      <c r="R1888" s="210">
        <v>1464</v>
      </c>
      <c r="S1888" s="220">
        <f t="shared" si="306"/>
        <v>330</v>
      </c>
      <c r="T1888" s="113">
        <f t="shared" si="309"/>
        <v>276.064569863014</v>
      </c>
      <c r="U1888" s="113">
        <f t="shared" si="307"/>
        <v>62.9768358044271</v>
      </c>
      <c r="V1888" s="113">
        <f t="shared" si="310"/>
        <v>169.635636363637</v>
      </c>
      <c r="W1888" s="113">
        <f t="shared" si="308"/>
        <v>53.6087272727273</v>
      </c>
      <c r="X1888" s="118">
        <v>2015</v>
      </c>
      <c r="Y1888" s="18" t="s">
        <v>66</v>
      </c>
    </row>
    <row r="1889" ht="15.75" customHeight="1" spans="1:25">
      <c r="A1889" s="234">
        <v>5798</v>
      </c>
      <c r="B1889" s="208" t="s">
        <v>2447</v>
      </c>
      <c r="C1889" s="207" t="s">
        <v>21</v>
      </c>
      <c r="D1889" s="209" t="s">
        <v>64</v>
      </c>
      <c r="F1889" s="235" t="s">
        <v>123</v>
      </c>
      <c r="G1889" s="236">
        <v>41851</v>
      </c>
      <c r="H1889" s="237">
        <v>41851</v>
      </c>
      <c r="I1889" s="214">
        <v>100327.066131582</v>
      </c>
      <c r="J1889" s="215">
        <v>0.236847200168279</v>
      </c>
      <c r="K1889" s="214">
        <v>23762.1847143629</v>
      </c>
      <c r="L1889" s="244">
        <v>85032.04</v>
      </c>
      <c r="M1889" s="245">
        <v>0.276512594546714</v>
      </c>
      <c r="N1889" s="244">
        <v>23512.43</v>
      </c>
      <c r="O1889" s="218">
        <v>330</v>
      </c>
      <c r="P1889" s="246">
        <f t="shared" si="304"/>
        <v>256.672848484848</v>
      </c>
      <c r="Q1889" s="246">
        <f t="shared" si="305"/>
        <v>70.2497878787879</v>
      </c>
      <c r="R1889" s="210">
        <v>1980</v>
      </c>
      <c r="S1889" s="220">
        <f t="shared" si="306"/>
        <v>330</v>
      </c>
      <c r="T1889" s="113">
        <f t="shared" si="309"/>
        <v>274.868674333101</v>
      </c>
      <c r="U1889" s="113">
        <f t="shared" si="307"/>
        <v>65.1018759297614</v>
      </c>
      <c r="V1889" s="113">
        <f t="shared" si="310"/>
        <v>257.672848484848</v>
      </c>
      <c r="W1889" s="113">
        <f t="shared" si="308"/>
        <v>71.2497878787879</v>
      </c>
      <c r="X1889" s="118">
        <v>2014</v>
      </c>
      <c r="Y1889" s="18" t="s">
        <v>66</v>
      </c>
    </row>
    <row r="1890" ht="15.75" customHeight="1" spans="1:25">
      <c r="A1890" s="234">
        <v>5289</v>
      </c>
      <c r="B1890" s="208" t="s">
        <v>2448</v>
      </c>
      <c r="C1890" s="207" t="s">
        <v>23</v>
      </c>
      <c r="D1890" s="209" t="s">
        <v>64</v>
      </c>
      <c r="F1890" s="235" t="s">
        <v>178</v>
      </c>
      <c r="G1890" s="236">
        <v>40178</v>
      </c>
      <c r="H1890" s="237">
        <v>40178</v>
      </c>
      <c r="I1890" s="214">
        <v>100234.116</v>
      </c>
      <c r="J1890" s="215">
        <v>0.276751239271845</v>
      </c>
      <c r="K1890" s="214">
        <v>27739.9158203179</v>
      </c>
      <c r="L1890" s="244">
        <v>83528.43</v>
      </c>
      <c r="M1890" s="245">
        <v>0.268266385468995</v>
      </c>
      <c r="N1890" s="244">
        <v>22407.87</v>
      </c>
      <c r="O1890" s="218">
        <v>330</v>
      </c>
      <c r="P1890" s="246">
        <f t="shared" si="304"/>
        <v>252.116454545455</v>
      </c>
      <c r="Q1890" s="246">
        <f t="shared" si="305"/>
        <v>66.9026363636364</v>
      </c>
      <c r="R1890" s="210">
        <v>3653</v>
      </c>
      <c r="S1890" s="220">
        <f t="shared" si="306"/>
        <v>330</v>
      </c>
      <c r="T1890" s="113">
        <f t="shared" si="309"/>
        <v>274.614016438356</v>
      </c>
      <c r="U1890" s="113">
        <f t="shared" si="307"/>
        <v>75.999769370734</v>
      </c>
      <c r="V1890" s="113">
        <f t="shared" si="310"/>
        <v>253.116454545455</v>
      </c>
      <c r="W1890" s="113">
        <f t="shared" si="308"/>
        <v>67.9026363636364</v>
      </c>
      <c r="X1890" s="118">
        <v>2009</v>
      </c>
      <c r="Y1890" s="18" t="s">
        <v>66</v>
      </c>
    </row>
    <row r="1891" ht="15.75" customHeight="1" spans="1:25">
      <c r="A1891" s="234">
        <v>7678</v>
      </c>
      <c r="B1891" s="208" t="s">
        <v>2449</v>
      </c>
      <c r="C1891" s="207" t="s">
        <v>23</v>
      </c>
      <c r="D1891" s="209" t="s">
        <v>64</v>
      </c>
      <c r="F1891" s="235" t="s">
        <v>184</v>
      </c>
      <c r="G1891" s="236">
        <v>43204</v>
      </c>
      <c r="H1891" s="237">
        <v>43204</v>
      </c>
      <c r="I1891" s="214">
        <v>100206.2955</v>
      </c>
      <c r="J1891" s="215">
        <v>0.254961457503663</v>
      </c>
      <c r="K1891" s="214">
        <v>25548.7431517227</v>
      </c>
      <c r="L1891" s="244">
        <v>69107.79</v>
      </c>
      <c r="M1891" s="245">
        <v>0.253641159701388</v>
      </c>
      <c r="N1891" s="244">
        <v>17528.58</v>
      </c>
      <c r="O1891" s="218">
        <v>330</v>
      </c>
      <c r="P1891" s="246">
        <f t="shared" si="304"/>
        <v>208.417545454545</v>
      </c>
      <c r="Q1891" s="246">
        <f t="shared" si="305"/>
        <v>52.1169090909091</v>
      </c>
      <c r="R1891" s="210">
        <v>627</v>
      </c>
      <c r="S1891" s="220">
        <f t="shared" si="306"/>
        <v>330</v>
      </c>
      <c r="T1891" s="113">
        <f t="shared" si="309"/>
        <v>274.537795890411</v>
      </c>
      <c r="U1891" s="113">
        <f t="shared" si="307"/>
        <v>69.9965565800622</v>
      </c>
      <c r="V1891" s="113">
        <f t="shared" si="310"/>
        <v>209.417545454545</v>
      </c>
      <c r="W1891" s="113">
        <f t="shared" si="308"/>
        <v>53.1169090909091</v>
      </c>
      <c r="X1891" s="118">
        <v>2018</v>
      </c>
      <c r="Y1891" s="18" t="s">
        <v>84</v>
      </c>
    </row>
    <row r="1892" ht="15.75" customHeight="1" spans="1:25">
      <c r="A1892" s="234">
        <v>5824</v>
      </c>
      <c r="B1892" s="208" t="s">
        <v>2450</v>
      </c>
      <c r="C1892" s="207" t="s">
        <v>23</v>
      </c>
      <c r="D1892" s="209" t="s">
        <v>64</v>
      </c>
      <c r="F1892" s="235" t="s">
        <v>65</v>
      </c>
      <c r="G1892" s="236">
        <v>41895</v>
      </c>
      <c r="H1892" s="237">
        <v>41895</v>
      </c>
      <c r="I1892" s="214">
        <v>99751.01</v>
      </c>
      <c r="J1892" s="215">
        <v>0.24357911947017</v>
      </c>
      <c r="K1892" s="214">
        <v>24297.2631820601</v>
      </c>
      <c r="L1892" s="244">
        <v>68793.8</v>
      </c>
      <c r="M1892" s="245">
        <v>0.342182289683082</v>
      </c>
      <c r="N1892" s="244">
        <v>23540.02</v>
      </c>
      <c r="O1892" s="218">
        <v>330</v>
      </c>
      <c r="P1892" s="246">
        <f t="shared" si="304"/>
        <v>207.466060606061</v>
      </c>
      <c r="Q1892" s="246">
        <f t="shared" si="305"/>
        <v>70.3333939393939</v>
      </c>
      <c r="R1892" s="210">
        <v>1936</v>
      </c>
      <c r="S1892" s="220">
        <f t="shared" si="306"/>
        <v>330</v>
      </c>
      <c r="T1892" s="113">
        <f t="shared" si="309"/>
        <v>273.290438356164</v>
      </c>
      <c r="U1892" s="113">
        <f t="shared" si="307"/>
        <v>66.5678443344112</v>
      </c>
      <c r="V1892" s="113">
        <f t="shared" si="310"/>
        <v>208.466060606061</v>
      </c>
      <c r="W1892" s="113">
        <f t="shared" si="308"/>
        <v>71.3333939393939</v>
      </c>
      <c r="X1892" s="118">
        <v>2014</v>
      </c>
      <c r="Y1892" s="18" t="s">
        <v>66</v>
      </c>
    </row>
    <row r="1893" ht="15.75" customHeight="1" spans="1:25">
      <c r="A1893" s="234">
        <v>5818</v>
      </c>
      <c r="B1893" s="208" t="s">
        <v>2451</v>
      </c>
      <c r="C1893" s="207" t="s">
        <v>21</v>
      </c>
      <c r="D1893" s="209" t="s">
        <v>64</v>
      </c>
      <c r="F1893" s="235" t="s">
        <v>65</v>
      </c>
      <c r="G1893" s="236">
        <v>41874</v>
      </c>
      <c r="H1893" s="237">
        <v>41874</v>
      </c>
      <c r="I1893" s="214">
        <v>99565.5992546256</v>
      </c>
      <c r="J1893" s="215">
        <v>0.253281637010685</v>
      </c>
      <c r="K1893" s="214">
        <v>25218.1379691614</v>
      </c>
      <c r="L1893" s="244">
        <v>84386.66</v>
      </c>
      <c r="M1893" s="245">
        <v>0.260140643082686</v>
      </c>
      <c r="N1893" s="244">
        <v>21952.4</v>
      </c>
      <c r="O1893" s="218">
        <v>330</v>
      </c>
      <c r="P1893" s="246">
        <f t="shared" si="304"/>
        <v>254.717151515152</v>
      </c>
      <c r="Q1893" s="246">
        <f t="shared" si="305"/>
        <v>65.5224242424243</v>
      </c>
      <c r="R1893" s="210">
        <v>1957</v>
      </c>
      <c r="S1893" s="220">
        <f t="shared" si="306"/>
        <v>330</v>
      </c>
      <c r="T1893" s="113">
        <f t="shared" si="309"/>
        <v>272.782463711303</v>
      </c>
      <c r="U1893" s="113">
        <f t="shared" si="307"/>
        <v>69.0907889566066</v>
      </c>
      <c r="V1893" s="113">
        <f t="shared" si="310"/>
        <v>255.717151515152</v>
      </c>
      <c r="W1893" s="113">
        <f t="shared" si="308"/>
        <v>66.5224242424243</v>
      </c>
      <c r="X1893" s="118">
        <v>2014</v>
      </c>
      <c r="Y1893" s="18" t="s">
        <v>66</v>
      </c>
    </row>
    <row r="1894" ht="15.75" customHeight="1" spans="1:25">
      <c r="A1894" s="234">
        <v>8447</v>
      </c>
      <c r="B1894" s="208" t="s">
        <v>2452</v>
      </c>
      <c r="C1894" s="207" t="s">
        <v>21</v>
      </c>
      <c r="D1894" s="209" t="s">
        <v>488</v>
      </c>
      <c r="E1894" s="210" t="s">
        <v>815</v>
      </c>
      <c r="F1894" s="235" t="s">
        <v>142</v>
      </c>
      <c r="G1894" s="284">
        <v>40163</v>
      </c>
      <c r="H1894" s="237">
        <v>43354</v>
      </c>
      <c r="I1894" s="214">
        <v>99483.9393050703</v>
      </c>
      <c r="J1894" s="215">
        <v>0.247304469969418</v>
      </c>
      <c r="K1894" s="214">
        <v>24602.8228803102</v>
      </c>
      <c r="L1894" s="244">
        <v>65042.57</v>
      </c>
      <c r="M1894" s="245">
        <v>0.247614754460041</v>
      </c>
      <c r="N1894" s="244">
        <v>16105.5</v>
      </c>
      <c r="O1894" s="218">
        <v>330</v>
      </c>
      <c r="P1894" s="246">
        <f t="shared" si="304"/>
        <v>196.098696969697</v>
      </c>
      <c r="Q1894" s="246">
        <f t="shared" si="305"/>
        <v>47.8045454545455</v>
      </c>
      <c r="R1894" s="210">
        <v>477</v>
      </c>
      <c r="S1894" s="220">
        <f t="shared" si="306"/>
        <v>330</v>
      </c>
      <c r="T1894" s="113">
        <f t="shared" si="309"/>
        <v>272.55873782211</v>
      </c>
      <c r="U1894" s="113">
        <f t="shared" si="307"/>
        <v>67.4049941926307</v>
      </c>
      <c r="V1894" s="113">
        <f t="shared" si="310"/>
        <v>197.098696969697</v>
      </c>
      <c r="W1894" s="113">
        <f t="shared" si="308"/>
        <v>48.8045454545455</v>
      </c>
      <c r="X1894" s="118">
        <v>2009</v>
      </c>
      <c r="Y1894" s="18" t="s">
        <v>66</v>
      </c>
    </row>
    <row r="1895" ht="15.75" customHeight="1" spans="1:25">
      <c r="A1895" s="234">
        <v>9202</v>
      </c>
      <c r="B1895" s="208" t="s">
        <v>2453</v>
      </c>
      <c r="C1895" s="207" t="s">
        <v>21</v>
      </c>
      <c r="D1895" s="209" t="s">
        <v>64</v>
      </c>
      <c r="F1895" s="235" t="s">
        <v>65</v>
      </c>
      <c r="G1895" s="236">
        <v>43456</v>
      </c>
      <c r="H1895" s="237">
        <v>43456</v>
      </c>
      <c r="I1895" s="214">
        <v>98587.6908058414</v>
      </c>
      <c r="J1895" s="215">
        <v>0.245282686327827</v>
      </c>
      <c r="K1895" s="214">
        <v>24181.853639714</v>
      </c>
      <c r="L1895" s="244">
        <v>24411.27</v>
      </c>
      <c r="M1895" s="245">
        <v>0.178735477506906</v>
      </c>
      <c r="N1895" s="244">
        <v>4363.16</v>
      </c>
      <c r="O1895" s="218">
        <v>203</v>
      </c>
      <c r="P1895" s="246">
        <f t="shared" si="304"/>
        <v>119.252561576355</v>
      </c>
      <c r="Q1895" s="246">
        <f t="shared" si="305"/>
        <v>20.4933990147783</v>
      </c>
      <c r="R1895" s="210">
        <v>375</v>
      </c>
      <c r="S1895" s="220">
        <f t="shared" si="306"/>
        <v>330</v>
      </c>
      <c r="T1895" s="113">
        <f t="shared" si="309"/>
        <v>270.103262481757</v>
      </c>
      <c r="U1895" s="113">
        <f t="shared" si="307"/>
        <v>66.2516538074356</v>
      </c>
      <c r="V1895" s="113">
        <f t="shared" si="310"/>
        <v>73.9735454545455</v>
      </c>
      <c r="W1895" s="113">
        <f t="shared" si="308"/>
        <v>13.221696969697</v>
      </c>
      <c r="X1895" s="118">
        <v>2018</v>
      </c>
      <c r="Y1895" s="18" t="s">
        <v>84</v>
      </c>
    </row>
    <row r="1896" ht="15.75" customHeight="1" spans="1:25">
      <c r="A1896" s="234">
        <v>8696</v>
      </c>
      <c r="B1896" s="208" t="s">
        <v>2454</v>
      </c>
      <c r="C1896" s="207" t="s">
        <v>34</v>
      </c>
      <c r="D1896" s="209" t="s">
        <v>488</v>
      </c>
      <c r="E1896" s="210" t="s">
        <v>30</v>
      </c>
      <c r="F1896" s="235" t="s">
        <v>272</v>
      </c>
      <c r="G1896" s="283">
        <v>41533</v>
      </c>
      <c r="H1896" s="237">
        <v>43715</v>
      </c>
      <c r="I1896" s="214">
        <v>98079.7791447369</v>
      </c>
      <c r="J1896" s="215">
        <v>0.276946075246211</v>
      </c>
      <c r="K1896" s="214">
        <v>27162.8098951501</v>
      </c>
      <c r="L1896" s="216">
        <v>8879.17</v>
      </c>
      <c r="M1896" s="217">
        <v>0.179655305619782</v>
      </c>
      <c r="N1896" s="216">
        <v>1595.19</v>
      </c>
      <c r="O1896" s="218">
        <v>76</v>
      </c>
      <c r="P1896" s="246">
        <f t="shared" si="304"/>
        <v>115.831184210526</v>
      </c>
      <c r="Q1896" s="246">
        <f t="shared" si="305"/>
        <v>19.9893421052632</v>
      </c>
      <c r="R1896" s="210">
        <v>116</v>
      </c>
      <c r="S1896" s="220">
        <f t="shared" si="306"/>
        <v>81</v>
      </c>
      <c r="T1896" s="113">
        <f t="shared" si="309"/>
        <v>268.711723684211</v>
      </c>
      <c r="U1896" s="113">
        <f t="shared" si="307"/>
        <v>74.4186572469866</v>
      </c>
      <c r="V1896" s="113">
        <f t="shared" si="310"/>
        <v>109.619382716049</v>
      </c>
      <c r="W1896" s="113">
        <f t="shared" si="308"/>
        <v>19.6937037037037</v>
      </c>
      <c r="X1896" s="118">
        <v>2013</v>
      </c>
      <c r="Y1896" s="18" t="s">
        <v>66</v>
      </c>
    </row>
    <row r="1897" ht="15.75" customHeight="1" spans="1:25">
      <c r="A1897" s="234">
        <v>6560</v>
      </c>
      <c r="B1897" s="208" t="s">
        <v>2455</v>
      </c>
      <c r="C1897" s="207" t="s">
        <v>21</v>
      </c>
      <c r="D1897" s="209" t="s">
        <v>64</v>
      </c>
      <c r="F1897" s="235" t="s">
        <v>65</v>
      </c>
      <c r="G1897" s="236">
        <v>42658</v>
      </c>
      <c r="H1897" s="237">
        <v>42658</v>
      </c>
      <c r="I1897" s="214">
        <v>97334.2457445047</v>
      </c>
      <c r="J1897" s="215">
        <v>0.262079726083066</v>
      </c>
      <c r="K1897" s="214">
        <v>25509.3324632216</v>
      </c>
      <c r="L1897" s="244">
        <v>82495.4799999999</v>
      </c>
      <c r="M1897" s="245">
        <v>0.284947975331497</v>
      </c>
      <c r="N1897" s="244">
        <v>23506.92</v>
      </c>
      <c r="O1897" s="218">
        <v>330</v>
      </c>
      <c r="P1897" s="246">
        <f t="shared" si="304"/>
        <v>248.986303030303</v>
      </c>
      <c r="Q1897" s="246">
        <f t="shared" si="305"/>
        <v>70.2330909090909</v>
      </c>
      <c r="R1897" s="210">
        <v>1173</v>
      </c>
      <c r="S1897" s="220">
        <f t="shared" si="306"/>
        <v>330</v>
      </c>
      <c r="T1897" s="113">
        <f t="shared" si="309"/>
        <v>266.669166423301</v>
      </c>
      <c r="U1897" s="113">
        <f t="shared" si="307"/>
        <v>69.8885820910181</v>
      </c>
      <c r="V1897" s="113">
        <f t="shared" si="310"/>
        <v>249.986303030303</v>
      </c>
      <c r="W1897" s="113">
        <f t="shared" si="308"/>
        <v>71.2330909090909</v>
      </c>
      <c r="X1897" s="118">
        <v>2016</v>
      </c>
      <c r="Y1897" s="18" t="s">
        <v>82</v>
      </c>
    </row>
    <row r="1898" ht="15.75" customHeight="1" spans="1:25">
      <c r="A1898" s="234">
        <v>7027</v>
      </c>
      <c r="B1898" s="208" t="s">
        <v>2456</v>
      </c>
      <c r="C1898" s="207" t="s">
        <v>27</v>
      </c>
      <c r="D1898" s="209" t="s">
        <v>64</v>
      </c>
      <c r="E1898" s="210" t="s">
        <v>2350</v>
      </c>
      <c r="F1898" s="289" t="s">
        <v>215</v>
      </c>
      <c r="G1898" s="283">
        <v>42399</v>
      </c>
      <c r="H1898" s="237">
        <v>42399</v>
      </c>
      <c r="I1898" s="214">
        <v>97301.2815</v>
      </c>
      <c r="J1898" s="215">
        <v>0.24055595110148</v>
      </c>
      <c r="K1898" s="214">
        <v>23406.4023146253</v>
      </c>
      <c r="L1898" s="244">
        <v>84609.81</v>
      </c>
      <c r="M1898" s="245">
        <v>0.211148210828035</v>
      </c>
      <c r="N1898" s="244">
        <v>17865.21</v>
      </c>
      <c r="O1898" s="218">
        <v>330</v>
      </c>
      <c r="P1898" s="246">
        <f t="shared" si="304"/>
        <v>255.393363636364</v>
      </c>
      <c r="Q1898" s="246">
        <f t="shared" si="305"/>
        <v>53.137</v>
      </c>
      <c r="R1898" s="210">
        <v>1432</v>
      </c>
      <c r="S1898" s="220">
        <f t="shared" si="306"/>
        <v>330</v>
      </c>
      <c r="T1898" s="113">
        <f t="shared" si="309"/>
        <v>266.578853424658</v>
      </c>
      <c r="U1898" s="113">
        <f t="shared" si="307"/>
        <v>64.1271296291104</v>
      </c>
      <c r="V1898" s="113">
        <f t="shared" si="310"/>
        <v>256.393363636364</v>
      </c>
      <c r="W1898" s="113">
        <f t="shared" si="308"/>
        <v>54.137</v>
      </c>
      <c r="X1898" s="118">
        <v>2016</v>
      </c>
      <c r="Y1898" s="18" t="s">
        <v>82</v>
      </c>
    </row>
    <row r="1899" ht="15.75" customHeight="1" spans="1:25">
      <c r="A1899" s="234">
        <v>5009</v>
      </c>
      <c r="B1899" s="208" t="s">
        <v>2457</v>
      </c>
      <c r="C1899" s="207" t="s">
        <v>17</v>
      </c>
      <c r="D1899" s="209" t="s">
        <v>64</v>
      </c>
      <c r="F1899" s="235" t="s">
        <v>65</v>
      </c>
      <c r="G1899" s="236">
        <v>37598</v>
      </c>
      <c r="H1899" s="237">
        <v>37598</v>
      </c>
      <c r="I1899" s="214">
        <v>96626.34</v>
      </c>
      <c r="J1899" s="215">
        <v>0.26133809428239</v>
      </c>
      <c r="K1899" s="214">
        <v>25252.1435530823</v>
      </c>
      <c r="L1899" s="244">
        <v>48313.17</v>
      </c>
      <c r="M1899" s="245">
        <v>0.325113835420031</v>
      </c>
      <c r="N1899" s="244">
        <v>15707.28</v>
      </c>
      <c r="O1899" s="218">
        <v>330</v>
      </c>
      <c r="P1899" s="246">
        <f t="shared" si="304"/>
        <v>145.403545454545</v>
      </c>
      <c r="Q1899" s="246">
        <f t="shared" si="305"/>
        <v>46.5978181818182</v>
      </c>
      <c r="R1899" s="210">
        <v>6233</v>
      </c>
      <c r="S1899" s="220">
        <f t="shared" si="306"/>
        <v>330</v>
      </c>
      <c r="T1899" s="113">
        <f t="shared" si="309"/>
        <v>264.729698630137</v>
      </c>
      <c r="U1899" s="113">
        <f t="shared" si="307"/>
        <v>69.1839549399515</v>
      </c>
      <c r="V1899" s="113">
        <f t="shared" si="310"/>
        <v>146.403545454545</v>
      </c>
      <c r="W1899" s="113">
        <f t="shared" si="308"/>
        <v>47.5978181818182</v>
      </c>
      <c r="X1899" s="118">
        <v>2002</v>
      </c>
      <c r="Y1899" s="18" t="s">
        <v>66</v>
      </c>
    </row>
    <row r="1900" ht="15.75" customHeight="1" spans="1:25">
      <c r="A1900" s="234">
        <v>8797</v>
      </c>
      <c r="B1900" s="208" t="s">
        <v>2458</v>
      </c>
      <c r="C1900" s="207" t="s">
        <v>34</v>
      </c>
      <c r="D1900" s="209" t="s">
        <v>488</v>
      </c>
      <c r="E1900" s="210" t="s">
        <v>30</v>
      </c>
      <c r="F1900" s="235" t="s">
        <v>282</v>
      </c>
      <c r="G1900" s="283">
        <v>41428</v>
      </c>
      <c r="H1900" s="237">
        <v>43715</v>
      </c>
      <c r="I1900" s="214">
        <v>96570.7377272727</v>
      </c>
      <c r="J1900" s="215">
        <v>0.274890700471927</v>
      </c>
      <c r="K1900" s="214">
        <v>26546.3977389407</v>
      </c>
      <c r="L1900" s="216">
        <v>8857.59</v>
      </c>
      <c r="M1900" s="217">
        <v>0.315472944672309</v>
      </c>
      <c r="N1900" s="216">
        <v>2794.33</v>
      </c>
      <c r="O1900" s="218">
        <v>77</v>
      </c>
      <c r="P1900" s="246">
        <f t="shared" si="304"/>
        <v>114.033636363636</v>
      </c>
      <c r="Q1900" s="246">
        <f t="shared" si="305"/>
        <v>35.29</v>
      </c>
      <c r="R1900" s="210">
        <v>116</v>
      </c>
      <c r="S1900" s="220">
        <f t="shared" si="306"/>
        <v>81</v>
      </c>
      <c r="T1900" s="113">
        <f t="shared" si="309"/>
        <v>264.577363636364</v>
      </c>
      <c r="U1900" s="113">
        <f t="shared" si="307"/>
        <v>72.7298568190156</v>
      </c>
      <c r="V1900" s="113">
        <f t="shared" si="310"/>
        <v>109.352962962963</v>
      </c>
      <c r="W1900" s="113">
        <f t="shared" si="308"/>
        <v>34.4979012345679</v>
      </c>
      <c r="X1900" s="118">
        <v>2013</v>
      </c>
      <c r="Y1900" s="18" t="s">
        <v>66</v>
      </c>
    </row>
    <row r="1901" ht="15.75" customHeight="1" spans="1:25">
      <c r="A1901" s="234">
        <v>5424</v>
      </c>
      <c r="B1901" s="208" t="s">
        <v>2459</v>
      </c>
      <c r="C1901" s="207" t="s">
        <v>21</v>
      </c>
      <c r="D1901" s="209" t="s">
        <v>64</v>
      </c>
      <c r="F1901" s="235" t="s">
        <v>65</v>
      </c>
      <c r="G1901" s="236">
        <v>40845</v>
      </c>
      <c r="H1901" s="237">
        <v>40845</v>
      </c>
      <c r="I1901" s="214">
        <v>96525.9850773166</v>
      </c>
      <c r="J1901" s="215">
        <v>0.249975860326245</v>
      </c>
      <c r="K1901" s="214">
        <v>24129.1661635405</v>
      </c>
      <c r="L1901" s="244">
        <v>81810.44</v>
      </c>
      <c r="M1901" s="245">
        <v>0.218783201752735</v>
      </c>
      <c r="N1901" s="244">
        <v>17898.75</v>
      </c>
      <c r="O1901" s="218">
        <v>330</v>
      </c>
      <c r="P1901" s="246">
        <f t="shared" si="304"/>
        <v>246.910424242424</v>
      </c>
      <c r="Q1901" s="246">
        <f t="shared" si="305"/>
        <v>53.2386363636364</v>
      </c>
      <c r="R1901" s="210">
        <v>2986</v>
      </c>
      <c r="S1901" s="220">
        <f t="shared" si="306"/>
        <v>330</v>
      </c>
      <c r="T1901" s="113">
        <f t="shared" si="309"/>
        <v>264.454753636484</v>
      </c>
      <c r="U1901" s="113">
        <f t="shared" si="307"/>
        <v>66.1073045576452</v>
      </c>
      <c r="V1901" s="113">
        <f t="shared" si="310"/>
        <v>247.910424242424</v>
      </c>
      <c r="W1901" s="113">
        <f t="shared" si="308"/>
        <v>54.2386363636364</v>
      </c>
      <c r="X1901" s="118">
        <v>2011</v>
      </c>
      <c r="Y1901" s="18" t="s">
        <v>66</v>
      </c>
    </row>
    <row r="1902" ht="15.75" customHeight="1" spans="1:25">
      <c r="A1902" s="234">
        <v>8942</v>
      </c>
      <c r="B1902" s="208" t="s">
        <v>2460</v>
      </c>
      <c r="C1902" s="207" t="s">
        <v>34</v>
      </c>
      <c r="D1902" s="209" t="s">
        <v>488</v>
      </c>
      <c r="E1902" s="210" t="s">
        <v>30</v>
      </c>
      <c r="F1902" s="235" t="s">
        <v>285</v>
      </c>
      <c r="G1902" s="283">
        <v>42005</v>
      </c>
      <c r="H1902" s="237">
        <v>43713</v>
      </c>
      <c r="I1902" s="214">
        <v>96422.4927868852</v>
      </c>
      <c r="J1902" s="215">
        <v>0.278459480092193</v>
      </c>
      <c r="K1902" s="214">
        <v>26849.7572106293</v>
      </c>
      <c r="L1902" s="216">
        <v>7006.28</v>
      </c>
      <c r="M1902" s="217">
        <v>0.285102793493837</v>
      </c>
      <c r="N1902" s="216">
        <v>1997.51</v>
      </c>
      <c r="O1902" s="218">
        <v>61</v>
      </c>
      <c r="P1902" s="246">
        <f t="shared" si="304"/>
        <v>113.857049180328</v>
      </c>
      <c r="Q1902" s="246">
        <f t="shared" si="305"/>
        <v>31.7460655737705</v>
      </c>
      <c r="R1902" s="210">
        <v>118</v>
      </c>
      <c r="S1902" s="220">
        <f t="shared" si="306"/>
        <v>83</v>
      </c>
      <c r="T1902" s="113">
        <f t="shared" si="309"/>
        <v>264.171213114754</v>
      </c>
      <c r="U1902" s="113">
        <f t="shared" si="307"/>
        <v>73.5609786592584</v>
      </c>
      <c r="V1902" s="113">
        <f t="shared" si="310"/>
        <v>84.4130120481928</v>
      </c>
      <c r="W1902" s="113">
        <f t="shared" si="308"/>
        <v>24.0663855421687</v>
      </c>
      <c r="X1902" s="118">
        <v>2015</v>
      </c>
      <c r="Y1902" s="18" t="s">
        <v>66</v>
      </c>
    </row>
    <row r="1903" ht="15.75" customHeight="1" spans="1:25">
      <c r="A1903" s="234">
        <v>6988</v>
      </c>
      <c r="B1903" s="208" t="s">
        <v>2461</v>
      </c>
      <c r="C1903" s="207" t="s">
        <v>27</v>
      </c>
      <c r="D1903" s="209" t="s">
        <v>64</v>
      </c>
      <c r="F1903" s="235" t="s">
        <v>215</v>
      </c>
      <c r="G1903" s="236">
        <v>42021</v>
      </c>
      <c r="H1903" s="237">
        <v>42021</v>
      </c>
      <c r="I1903" s="214">
        <v>96016.628</v>
      </c>
      <c r="J1903" s="215">
        <v>0.226119411271687</v>
      </c>
      <c r="K1903" s="214">
        <v>21711.2233956526</v>
      </c>
      <c r="L1903" s="244">
        <v>83492.72</v>
      </c>
      <c r="M1903" s="245">
        <v>0.214546489801746</v>
      </c>
      <c r="N1903" s="244">
        <v>17913.07</v>
      </c>
      <c r="O1903" s="218">
        <v>330</v>
      </c>
      <c r="P1903" s="246">
        <f t="shared" si="304"/>
        <v>252.008242424242</v>
      </c>
      <c r="Q1903" s="246">
        <f t="shared" si="305"/>
        <v>53.2820303030303</v>
      </c>
      <c r="R1903" s="210">
        <v>1810</v>
      </c>
      <c r="S1903" s="220">
        <f t="shared" si="306"/>
        <v>330</v>
      </c>
      <c r="T1903" s="113">
        <f t="shared" si="309"/>
        <v>263.059254794521</v>
      </c>
      <c r="U1903" s="113">
        <f t="shared" si="307"/>
        <v>59.4828038237058</v>
      </c>
      <c r="V1903" s="113">
        <f t="shared" si="310"/>
        <v>253.008242424242</v>
      </c>
      <c r="W1903" s="113">
        <f t="shared" si="308"/>
        <v>54.2820303030303</v>
      </c>
      <c r="X1903" s="118">
        <v>2015</v>
      </c>
      <c r="Y1903" s="18" t="s">
        <v>66</v>
      </c>
    </row>
    <row r="1904" ht="15.75" customHeight="1" spans="1:25">
      <c r="A1904" s="234">
        <v>5263</v>
      </c>
      <c r="B1904" s="208" t="s">
        <v>2462</v>
      </c>
      <c r="C1904" s="207" t="s">
        <v>23</v>
      </c>
      <c r="D1904" s="209" t="s">
        <v>64</v>
      </c>
      <c r="F1904" s="235" t="s">
        <v>187</v>
      </c>
      <c r="G1904" s="236">
        <v>39620</v>
      </c>
      <c r="H1904" s="237">
        <v>39620</v>
      </c>
      <c r="I1904" s="214">
        <v>95772.012</v>
      </c>
      <c r="J1904" s="215">
        <v>0.272972697068512</v>
      </c>
      <c r="K1904" s="214">
        <v>26143.1444193179</v>
      </c>
      <c r="L1904" s="244">
        <v>79810.01</v>
      </c>
      <c r="M1904" s="245">
        <v>0.235751505356283</v>
      </c>
      <c r="N1904" s="244">
        <v>18815.33</v>
      </c>
      <c r="O1904" s="218">
        <v>330</v>
      </c>
      <c r="P1904" s="246">
        <f t="shared" si="304"/>
        <v>240.848515151515</v>
      </c>
      <c r="Q1904" s="246">
        <f t="shared" si="305"/>
        <v>56.0161515151515</v>
      </c>
      <c r="R1904" s="210">
        <v>4211</v>
      </c>
      <c r="S1904" s="220">
        <f t="shared" si="306"/>
        <v>330</v>
      </c>
      <c r="T1904" s="113">
        <f t="shared" si="309"/>
        <v>262.389073972603</v>
      </c>
      <c r="U1904" s="113">
        <f t="shared" si="307"/>
        <v>71.6250532036107</v>
      </c>
      <c r="V1904" s="113">
        <f t="shared" si="310"/>
        <v>241.848515151515</v>
      </c>
      <c r="W1904" s="113">
        <f t="shared" si="308"/>
        <v>57.0161515151515</v>
      </c>
      <c r="X1904" s="118">
        <v>2008</v>
      </c>
      <c r="Y1904" s="18" t="s">
        <v>66</v>
      </c>
    </row>
    <row r="1905" ht="15.75" customHeight="1" spans="1:25">
      <c r="A1905" s="234">
        <v>8416</v>
      </c>
      <c r="B1905" s="208" t="s">
        <v>2463</v>
      </c>
      <c r="C1905" s="207" t="s">
        <v>21</v>
      </c>
      <c r="D1905" s="209" t="s">
        <v>488</v>
      </c>
      <c r="E1905" s="210" t="s">
        <v>815</v>
      </c>
      <c r="F1905" s="235" t="s">
        <v>142</v>
      </c>
      <c r="G1905" s="284">
        <v>30051</v>
      </c>
      <c r="H1905" s="237">
        <v>43354</v>
      </c>
      <c r="I1905" s="214">
        <v>95416.9597903803</v>
      </c>
      <c r="J1905" s="215">
        <v>0.2594599904122</v>
      </c>
      <c r="K1905" s="214">
        <v>24756.8834723733</v>
      </c>
      <c r="L1905" s="244">
        <v>62383.58</v>
      </c>
      <c r="M1905" s="245">
        <v>0.296904249483598</v>
      </c>
      <c r="N1905" s="244">
        <v>18521.95</v>
      </c>
      <c r="O1905" s="218">
        <v>330</v>
      </c>
      <c r="P1905" s="246">
        <f t="shared" si="304"/>
        <v>188.041151515152</v>
      </c>
      <c r="Q1905" s="246">
        <f t="shared" si="305"/>
        <v>55.1271212121212</v>
      </c>
      <c r="R1905" s="210">
        <v>477</v>
      </c>
      <c r="S1905" s="220">
        <f t="shared" si="306"/>
        <v>330</v>
      </c>
      <c r="T1905" s="113">
        <f t="shared" si="309"/>
        <v>261.416328192823</v>
      </c>
      <c r="U1905" s="113">
        <f t="shared" si="307"/>
        <v>67.8270780065022</v>
      </c>
      <c r="V1905" s="113">
        <f t="shared" si="310"/>
        <v>189.041151515152</v>
      </c>
      <c r="W1905" s="113">
        <f t="shared" si="308"/>
        <v>56.1271212121212</v>
      </c>
      <c r="X1905" s="118">
        <v>1982</v>
      </c>
      <c r="Y1905" s="18" t="s">
        <v>66</v>
      </c>
    </row>
    <row r="1906" ht="15.75" customHeight="1" spans="1:25">
      <c r="A1906" s="234">
        <v>7926</v>
      </c>
      <c r="B1906" s="208" t="s">
        <v>2464</v>
      </c>
      <c r="C1906" s="207" t="s">
        <v>19</v>
      </c>
      <c r="D1906" s="209" t="s">
        <v>64</v>
      </c>
      <c r="F1906" s="235" t="s">
        <v>65</v>
      </c>
      <c r="G1906" s="236">
        <v>43251</v>
      </c>
      <c r="H1906" s="237">
        <v>43251</v>
      </c>
      <c r="I1906" s="214">
        <v>95178.33</v>
      </c>
      <c r="J1906" s="215">
        <v>0.256544384183086</v>
      </c>
      <c r="K1906" s="214">
        <v>24417.4660574245</v>
      </c>
      <c r="L1906" s="244">
        <v>52876.85</v>
      </c>
      <c r="M1906" s="245">
        <v>0.230792303248019</v>
      </c>
      <c r="N1906" s="244">
        <v>12203.57</v>
      </c>
      <c r="O1906" s="218">
        <v>330</v>
      </c>
      <c r="P1906" s="246">
        <f t="shared" si="304"/>
        <v>159.232878787879</v>
      </c>
      <c r="Q1906" s="246">
        <f t="shared" si="305"/>
        <v>35.9805151515151</v>
      </c>
      <c r="R1906" s="210">
        <v>580</v>
      </c>
      <c r="S1906" s="220">
        <f t="shared" si="306"/>
        <v>330</v>
      </c>
      <c r="T1906" s="113">
        <f t="shared" si="309"/>
        <v>260.762547945205</v>
      </c>
      <c r="U1906" s="113">
        <f t="shared" si="307"/>
        <v>66.8971672806151</v>
      </c>
      <c r="V1906" s="113">
        <f t="shared" si="310"/>
        <v>160.232878787879</v>
      </c>
      <c r="W1906" s="113">
        <f t="shared" si="308"/>
        <v>36.9805151515151</v>
      </c>
      <c r="X1906" s="118">
        <v>2018</v>
      </c>
      <c r="Y1906" s="18" t="s">
        <v>84</v>
      </c>
    </row>
    <row r="1907" ht="15.75" customHeight="1" spans="1:25">
      <c r="A1907" s="234">
        <v>5543</v>
      </c>
      <c r="B1907" s="208" t="s">
        <v>2465</v>
      </c>
      <c r="C1907" s="207" t="s">
        <v>21</v>
      </c>
      <c r="D1907" s="209" t="s">
        <v>64</v>
      </c>
      <c r="F1907" s="235" t="s">
        <v>65</v>
      </c>
      <c r="G1907" s="236">
        <v>41076</v>
      </c>
      <c r="H1907" s="237">
        <v>41076</v>
      </c>
      <c r="I1907" s="214">
        <v>93997.1972106744</v>
      </c>
      <c r="J1907" s="215">
        <v>0.240685326747684</v>
      </c>
      <c r="K1907" s="214">
        <v>22623.7461240177</v>
      </c>
      <c r="L1907" s="244">
        <v>79667.17</v>
      </c>
      <c r="M1907" s="245">
        <v>0.337344856105721</v>
      </c>
      <c r="N1907" s="244">
        <v>26875.31</v>
      </c>
      <c r="O1907" s="218">
        <v>330</v>
      </c>
      <c r="P1907" s="246">
        <f t="shared" si="304"/>
        <v>240.415666666667</v>
      </c>
      <c r="Q1907" s="246">
        <f t="shared" si="305"/>
        <v>80.4403333333333</v>
      </c>
      <c r="R1907" s="210">
        <v>2755</v>
      </c>
      <c r="S1907" s="220">
        <f t="shared" si="306"/>
        <v>330</v>
      </c>
      <c r="T1907" s="113">
        <f t="shared" si="309"/>
        <v>257.526567700478</v>
      </c>
      <c r="U1907" s="113">
        <f t="shared" si="307"/>
        <v>61.9828660931992</v>
      </c>
      <c r="V1907" s="113">
        <f t="shared" si="310"/>
        <v>241.415666666667</v>
      </c>
      <c r="W1907" s="113">
        <f t="shared" si="308"/>
        <v>81.4403333333333</v>
      </c>
      <c r="X1907" s="118">
        <v>2012</v>
      </c>
      <c r="Y1907" s="18" t="s">
        <v>66</v>
      </c>
    </row>
    <row r="1908" ht="15.75" customHeight="1" spans="1:25">
      <c r="A1908" s="234">
        <v>5584</v>
      </c>
      <c r="B1908" s="208" t="s">
        <v>2466</v>
      </c>
      <c r="C1908" s="207" t="s">
        <v>23</v>
      </c>
      <c r="D1908" s="209" t="s">
        <v>64</v>
      </c>
      <c r="F1908" s="235" t="s">
        <v>65</v>
      </c>
      <c r="G1908" s="236">
        <v>41178</v>
      </c>
      <c r="H1908" s="237">
        <v>41178</v>
      </c>
      <c r="I1908" s="214">
        <v>93424.5295</v>
      </c>
      <c r="J1908" s="215">
        <v>0.277001329481781</v>
      </c>
      <c r="K1908" s="214">
        <v>25878.7188777099</v>
      </c>
      <c r="L1908" s="244">
        <v>64430.71</v>
      </c>
      <c r="M1908" s="245">
        <v>0.299549857513599</v>
      </c>
      <c r="N1908" s="244">
        <v>19300.21</v>
      </c>
      <c r="O1908" s="218">
        <v>330</v>
      </c>
      <c r="P1908" s="246">
        <f t="shared" si="304"/>
        <v>194.244575757576</v>
      </c>
      <c r="Q1908" s="246">
        <f t="shared" si="305"/>
        <v>57.4854848484848</v>
      </c>
      <c r="R1908" s="210">
        <v>2653</v>
      </c>
      <c r="S1908" s="220">
        <f t="shared" si="306"/>
        <v>330</v>
      </c>
      <c r="T1908" s="113">
        <f t="shared" si="309"/>
        <v>255.957615068493</v>
      </c>
      <c r="U1908" s="113">
        <f t="shared" si="307"/>
        <v>70.9005996649586</v>
      </c>
      <c r="V1908" s="113">
        <f t="shared" si="310"/>
        <v>195.244575757576</v>
      </c>
      <c r="W1908" s="113">
        <f t="shared" si="308"/>
        <v>58.4854848484848</v>
      </c>
      <c r="X1908" s="118">
        <v>2012</v>
      </c>
      <c r="Y1908" s="18" t="s">
        <v>66</v>
      </c>
    </row>
    <row r="1909" ht="15.75" customHeight="1" spans="1:25">
      <c r="A1909" s="234">
        <v>5208</v>
      </c>
      <c r="B1909" s="208" t="s">
        <v>2467</v>
      </c>
      <c r="C1909" s="207" t="s">
        <v>21</v>
      </c>
      <c r="D1909" s="209" t="s">
        <v>64</v>
      </c>
      <c r="F1909" s="235" t="s">
        <v>65</v>
      </c>
      <c r="G1909" s="236">
        <v>39928</v>
      </c>
      <c r="H1909" s="237">
        <v>39928</v>
      </c>
      <c r="I1909" s="214">
        <v>93317.4955798882</v>
      </c>
      <c r="J1909" s="215">
        <v>0.261675599133778</v>
      </c>
      <c r="K1909" s="214">
        <v>24418.9115655309</v>
      </c>
      <c r="L1909" s="244">
        <v>79091.09</v>
      </c>
      <c r="M1909" s="245">
        <v>0.297014113726338</v>
      </c>
      <c r="N1909" s="244">
        <v>23491.17</v>
      </c>
      <c r="O1909" s="218">
        <v>330</v>
      </c>
      <c r="P1909" s="246">
        <f t="shared" si="304"/>
        <v>238.66996969697</v>
      </c>
      <c r="Q1909" s="246">
        <f t="shared" si="305"/>
        <v>70.1853636363636</v>
      </c>
      <c r="R1909" s="210">
        <v>3903</v>
      </c>
      <c r="S1909" s="220">
        <f t="shared" si="306"/>
        <v>330</v>
      </c>
      <c r="T1909" s="113">
        <f t="shared" si="309"/>
        <v>255.664371451748</v>
      </c>
      <c r="U1909" s="113">
        <f t="shared" si="307"/>
        <v>66.901127576797</v>
      </c>
      <c r="V1909" s="113">
        <f t="shared" si="310"/>
        <v>239.66996969697</v>
      </c>
      <c r="W1909" s="113">
        <f t="shared" si="308"/>
        <v>71.1853636363636</v>
      </c>
      <c r="X1909" s="118">
        <v>2009</v>
      </c>
      <c r="Y1909" s="18" t="s">
        <v>66</v>
      </c>
    </row>
    <row r="1910" ht="15.75" customHeight="1" spans="1:25">
      <c r="A1910" s="234">
        <v>5067</v>
      </c>
      <c r="B1910" s="208" t="s">
        <v>2468</v>
      </c>
      <c r="C1910" s="207" t="s">
        <v>19</v>
      </c>
      <c r="D1910" s="209" t="s">
        <v>64</v>
      </c>
      <c r="F1910" s="235" t="s">
        <v>65</v>
      </c>
      <c r="G1910" s="236">
        <v>39557</v>
      </c>
      <c r="H1910" s="237">
        <v>39557</v>
      </c>
      <c r="I1910" s="214">
        <v>93041.352</v>
      </c>
      <c r="J1910" s="215">
        <v>0.265969356011923</v>
      </c>
      <c r="K1910" s="214">
        <v>24746.1484739186</v>
      </c>
      <c r="L1910" s="244">
        <v>51689.64</v>
      </c>
      <c r="M1910" s="245">
        <v>0.287429550679788</v>
      </c>
      <c r="N1910" s="244">
        <v>14857.13</v>
      </c>
      <c r="O1910" s="218">
        <v>330</v>
      </c>
      <c r="P1910" s="246">
        <f t="shared" si="304"/>
        <v>155.635272727273</v>
      </c>
      <c r="Q1910" s="246">
        <f t="shared" si="305"/>
        <v>44.0216060606061</v>
      </c>
      <c r="R1910" s="210">
        <v>4274</v>
      </c>
      <c r="S1910" s="220">
        <f t="shared" si="306"/>
        <v>330</v>
      </c>
      <c r="T1910" s="113">
        <f t="shared" si="309"/>
        <v>254.90781369863</v>
      </c>
      <c r="U1910" s="113">
        <f t="shared" si="307"/>
        <v>67.7976670518318</v>
      </c>
      <c r="V1910" s="113">
        <f t="shared" si="310"/>
        <v>156.635272727273</v>
      </c>
      <c r="W1910" s="113">
        <f t="shared" si="308"/>
        <v>45.0216060606061</v>
      </c>
      <c r="X1910" s="118">
        <v>2008</v>
      </c>
      <c r="Y1910" s="18" t="s">
        <v>66</v>
      </c>
    </row>
    <row r="1911" ht="15.75" customHeight="1" spans="1:25">
      <c r="A1911" s="234">
        <v>8974</v>
      </c>
      <c r="B1911" s="208" t="s">
        <v>2469</v>
      </c>
      <c r="C1911" s="207" t="s">
        <v>34</v>
      </c>
      <c r="D1911" s="209" t="s">
        <v>488</v>
      </c>
      <c r="E1911" s="210" t="s">
        <v>30</v>
      </c>
      <c r="F1911" s="235" t="s">
        <v>288</v>
      </c>
      <c r="G1911" s="283">
        <v>39203</v>
      </c>
      <c r="H1911" s="237">
        <v>43728</v>
      </c>
      <c r="I1911" s="214">
        <v>92832.2209259259</v>
      </c>
      <c r="J1911" s="215">
        <v>0.232907776031456</v>
      </c>
      <c r="K1911" s="214">
        <v>21621.3461199182</v>
      </c>
      <c r="L1911" s="216">
        <v>5971.34</v>
      </c>
      <c r="M1911" s="217">
        <v>0.262076853771515</v>
      </c>
      <c r="N1911" s="216">
        <v>1564.95</v>
      </c>
      <c r="O1911" s="218">
        <v>54</v>
      </c>
      <c r="P1911" s="246">
        <f t="shared" si="304"/>
        <v>109.58037037037</v>
      </c>
      <c r="Q1911" s="246">
        <f t="shared" si="305"/>
        <v>27.9805555555556</v>
      </c>
      <c r="R1911" s="210">
        <v>103</v>
      </c>
      <c r="S1911" s="220">
        <f t="shared" si="306"/>
        <v>68</v>
      </c>
      <c r="T1911" s="113">
        <f t="shared" si="309"/>
        <v>254.334851851852</v>
      </c>
      <c r="U1911" s="113">
        <f t="shared" si="307"/>
        <v>59.2365647121047</v>
      </c>
      <c r="V1911" s="113">
        <f t="shared" si="310"/>
        <v>87.8138235294118</v>
      </c>
      <c r="W1911" s="113">
        <f t="shared" si="308"/>
        <v>23.0139705882353</v>
      </c>
      <c r="X1911" s="118">
        <v>2007</v>
      </c>
      <c r="Y1911" s="18" t="s">
        <v>66</v>
      </c>
    </row>
    <row r="1912" ht="15.75" customHeight="1" spans="1:25">
      <c r="A1912" s="234">
        <v>5096</v>
      </c>
      <c r="B1912" s="208" t="s">
        <v>2470</v>
      </c>
      <c r="C1912" s="207" t="s">
        <v>33</v>
      </c>
      <c r="D1912" s="209" t="s">
        <v>64</v>
      </c>
      <c r="F1912" s="235" t="s">
        <v>65</v>
      </c>
      <c r="G1912" s="236">
        <v>39970</v>
      </c>
      <c r="H1912" s="237">
        <v>39970</v>
      </c>
      <c r="I1912" s="214">
        <v>92381.66</v>
      </c>
      <c r="J1912" s="215">
        <v>0.249053173679521</v>
      </c>
      <c r="K1912" s="214">
        <v>23007.9456127825</v>
      </c>
      <c r="L1912" s="244">
        <v>46190.83</v>
      </c>
      <c r="M1912" s="245">
        <v>0.246335040959429</v>
      </c>
      <c r="N1912" s="244">
        <v>11378.42</v>
      </c>
      <c r="O1912" s="218">
        <v>330</v>
      </c>
      <c r="P1912" s="246">
        <f t="shared" si="304"/>
        <v>138.972212121212</v>
      </c>
      <c r="Q1912" s="246">
        <f t="shared" si="305"/>
        <v>33.4800606060606</v>
      </c>
      <c r="R1912" s="210">
        <v>3861</v>
      </c>
      <c r="S1912" s="220">
        <f t="shared" si="306"/>
        <v>330</v>
      </c>
      <c r="T1912" s="113">
        <f t="shared" si="309"/>
        <v>253.100438356164</v>
      </c>
      <c r="U1912" s="113">
        <f t="shared" si="307"/>
        <v>63.0354674322808</v>
      </c>
      <c r="V1912" s="113">
        <f t="shared" si="310"/>
        <v>139.972212121212</v>
      </c>
      <c r="W1912" s="113">
        <f t="shared" si="308"/>
        <v>34.4800606060606</v>
      </c>
      <c r="X1912" s="118">
        <v>2009</v>
      </c>
      <c r="Y1912" s="18" t="s">
        <v>66</v>
      </c>
    </row>
    <row r="1913" ht="15.75" customHeight="1" spans="1:25">
      <c r="A1913" s="234">
        <v>7095</v>
      </c>
      <c r="B1913" s="208" t="s">
        <v>2471</v>
      </c>
      <c r="C1913" s="207" t="s">
        <v>29</v>
      </c>
      <c r="D1913" s="209" t="s">
        <v>64</v>
      </c>
      <c r="F1913" s="235" t="s">
        <v>65</v>
      </c>
      <c r="G1913" s="236">
        <v>42224</v>
      </c>
      <c r="H1913" s="237">
        <v>42224</v>
      </c>
      <c r="I1913" s="214">
        <v>92367.024</v>
      </c>
      <c r="J1913" s="215">
        <v>0.268648895009659</v>
      </c>
      <c r="K1913" s="214">
        <v>24814.2989329307</v>
      </c>
      <c r="L1913" s="244">
        <v>57729.39</v>
      </c>
      <c r="M1913" s="245">
        <v>0.352462238038545</v>
      </c>
      <c r="N1913" s="244">
        <v>20347.43</v>
      </c>
      <c r="O1913" s="218">
        <v>330</v>
      </c>
      <c r="P1913" s="246">
        <f t="shared" si="304"/>
        <v>173.937545454545</v>
      </c>
      <c r="Q1913" s="246">
        <f t="shared" si="305"/>
        <v>60.6588787878788</v>
      </c>
      <c r="R1913" s="210">
        <v>1607</v>
      </c>
      <c r="S1913" s="220">
        <f t="shared" si="306"/>
        <v>330</v>
      </c>
      <c r="T1913" s="113">
        <f t="shared" si="309"/>
        <v>253.060339726027</v>
      </c>
      <c r="U1913" s="113">
        <f t="shared" si="307"/>
        <v>67.9843806381663</v>
      </c>
      <c r="V1913" s="113">
        <f t="shared" si="310"/>
        <v>174.937545454545</v>
      </c>
      <c r="W1913" s="113">
        <f t="shared" si="308"/>
        <v>61.6588787878788</v>
      </c>
      <c r="X1913" s="118">
        <v>2015</v>
      </c>
      <c r="Y1913" s="18" t="s">
        <v>66</v>
      </c>
    </row>
    <row r="1914" ht="15.75" customHeight="1" spans="1:25">
      <c r="A1914" s="234">
        <v>6648</v>
      </c>
      <c r="B1914" s="208" t="s">
        <v>2472</v>
      </c>
      <c r="C1914" s="207" t="s">
        <v>25</v>
      </c>
      <c r="D1914" s="209" t="s">
        <v>64</v>
      </c>
      <c r="F1914" s="235" t="s">
        <v>204</v>
      </c>
      <c r="G1914" s="236">
        <v>42700</v>
      </c>
      <c r="H1914" s="237">
        <v>42700</v>
      </c>
      <c r="I1914" s="214">
        <v>92319.1646286603</v>
      </c>
      <c r="J1914" s="215">
        <v>0.266728154097199</v>
      </c>
      <c r="K1914" s="214">
        <v>24624.120369198</v>
      </c>
      <c r="L1914" s="244">
        <v>80900.13</v>
      </c>
      <c r="M1914" s="245">
        <v>0.30037627875258</v>
      </c>
      <c r="N1914" s="244">
        <v>24300.48</v>
      </c>
      <c r="O1914" s="218">
        <v>330</v>
      </c>
      <c r="P1914" s="246">
        <f t="shared" si="304"/>
        <v>244.151909090909</v>
      </c>
      <c r="Q1914" s="246">
        <f t="shared" si="305"/>
        <v>72.6378181818182</v>
      </c>
      <c r="R1914" s="210">
        <v>1131</v>
      </c>
      <c r="S1914" s="220">
        <f t="shared" si="306"/>
        <v>330</v>
      </c>
      <c r="T1914" s="113">
        <f t="shared" si="309"/>
        <v>252.929218160713</v>
      </c>
      <c r="U1914" s="113">
        <f t="shared" si="307"/>
        <v>67.4633434772548</v>
      </c>
      <c r="V1914" s="113">
        <f t="shared" si="310"/>
        <v>245.151909090909</v>
      </c>
      <c r="W1914" s="113">
        <f t="shared" si="308"/>
        <v>73.6378181818182</v>
      </c>
      <c r="X1914" s="118">
        <v>2016</v>
      </c>
      <c r="Y1914" s="18" t="s">
        <v>82</v>
      </c>
    </row>
    <row r="1915" ht="15.75" customHeight="1" spans="1:25">
      <c r="A1915" s="234">
        <v>5624</v>
      </c>
      <c r="B1915" s="208" t="s">
        <v>2473</v>
      </c>
      <c r="C1915" s="207" t="s">
        <v>23</v>
      </c>
      <c r="D1915" s="209" t="s">
        <v>64</v>
      </c>
      <c r="F1915" s="235" t="s">
        <v>178</v>
      </c>
      <c r="G1915" s="236">
        <v>41349</v>
      </c>
      <c r="H1915" s="237">
        <v>41349</v>
      </c>
      <c r="I1915" s="214">
        <v>92150.951</v>
      </c>
      <c r="J1915" s="215">
        <v>0.275900652651369</v>
      </c>
      <c r="K1915" s="214">
        <v>25424.5075233443</v>
      </c>
      <c r="L1915" s="244">
        <v>63552.38</v>
      </c>
      <c r="M1915" s="245">
        <v>0.285367754913349</v>
      </c>
      <c r="N1915" s="244">
        <v>18135.8</v>
      </c>
      <c r="O1915" s="218">
        <v>330</v>
      </c>
      <c r="P1915" s="246">
        <f t="shared" si="304"/>
        <v>191.58296969697</v>
      </c>
      <c r="Q1915" s="246">
        <f t="shared" si="305"/>
        <v>53.9569696969697</v>
      </c>
      <c r="R1915" s="210">
        <v>2482</v>
      </c>
      <c r="S1915" s="220">
        <f t="shared" si="306"/>
        <v>330</v>
      </c>
      <c r="T1915" s="113">
        <f t="shared" si="309"/>
        <v>252.46835890411</v>
      </c>
      <c r="U1915" s="113">
        <f t="shared" si="307"/>
        <v>69.6561849954638</v>
      </c>
      <c r="V1915" s="113">
        <f t="shared" si="310"/>
        <v>192.58296969697</v>
      </c>
      <c r="W1915" s="113">
        <f t="shared" si="308"/>
        <v>54.9569696969697</v>
      </c>
      <c r="X1915" s="118">
        <v>2013</v>
      </c>
      <c r="Y1915" s="18" t="s">
        <v>66</v>
      </c>
    </row>
    <row r="1916" ht="15.75" customHeight="1" spans="1:25">
      <c r="A1916" s="234">
        <v>5162</v>
      </c>
      <c r="B1916" s="208" t="s">
        <v>2474</v>
      </c>
      <c r="C1916" s="207" t="s">
        <v>19</v>
      </c>
      <c r="D1916" s="209" t="s">
        <v>64</v>
      </c>
      <c r="F1916" s="235" t="s">
        <v>65</v>
      </c>
      <c r="G1916" s="236">
        <v>40481</v>
      </c>
      <c r="H1916" s="237">
        <v>40481</v>
      </c>
      <c r="I1916" s="214">
        <v>92029.6355</v>
      </c>
      <c r="J1916" s="215">
        <v>0.245656371950395</v>
      </c>
      <c r="K1916" s="214">
        <v>22607.6663688473</v>
      </c>
      <c r="L1916" s="244">
        <v>80025.77</v>
      </c>
      <c r="M1916" s="245">
        <v>0.20472792701651</v>
      </c>
      <c r="N1916" s="244">
        <v>16383.51</v>
      </c>
      <c r="O1916" s="218">
        <v>330</v>
      </c>
      <c r="P1916" s="246">
        <f t="shared" si="304"/>
        <v>241.502333333333</v>
      </c>
      <c r="Q1916" s="246">
        <f t="shared" si="305"/>
        <v>48.647</v>
      </c>
      <c r="R1916" s="210">
        <v>3350</v>
      </c>
      <c r="S1916" s="220">
        <f t="shared" si="306"/>
        <v>330</v>
      </c>
      <c r="T1916" s="113">
        <f t="shared" si="309"/>
        <v>252.135987671233</v>
      </c>
      <c r="U1916" s="113">
        <f t="shared" si="307"/>
        <v>61.9388119694447</v>
      </c>
      <c r="V1916" s="113">
        <f t="shared" si="310"/>
        <v>242.502333333333</v>
      </c>
      <c r="W1916" s="113">
        <f t="shared" si="308"/>
        <v>49.647</v>
      </c>
      <c r="X1916" s="118">
        <v>2010</v>
      </c>
      <c r="Y1916" s="18" t="s">
        <v>66</v>
      </c>
    </row>
    <row r="1917" ht="15.75" customHeight="1" spans="1:25">
      <c r="A1917" s="234">
        <v>5449</v>
      </c>
      <c r="B1917" s="208" t="s">
        <v>2475</v>
      </c>
      <c r="C1917" s="207" t="s">
        <v>21</v>
      </c>
      <c r="D1917" s="209" t="s">
        <v>64</v>
      </c>
      <c r="F1917" s="235" t="s">
        <v>65</v>
      </c>
      <c r="G1917" s="236">
        <v>40873</v>
      </c>
      <c r="H1917" s="237">
        <v>40873</v>
      </c>
      <c r="I1917" s="214">
        <v>91650.2160797076</v>
      </c>
      <c r="J1917" s="215">
        <v>0.257011790944893</v>
      </c>
      <c r="K1917" s="214">
        <v>23555.1861751321</v>
      </c>
      <c r="L1917" s="244">
        <v>77677.99</v>
      </c>
      <c r="M1917" s="245">
        <v>0.33982328842443</v>
      </c>
      <c r="N1917" s="244">
        <v>26396.79</v>
      </c>
      <c r="O1917" s="218">
        <v>330</v>
      </c>
      <c r="P1917" s="246">
        <f t="shared" si="304"/>
        <v>234.387848484848</v>
      </c>
      <c r="Q1917" s="246">
        <f t="shared" si="305"/>
        <v>78.9902727272727</v>
      </c>
      <c r="R1917" s="210">
        <v>2958</v>
      </c>
      <c r="S1917" s="220">
        <f t="shared" si="306"/>
        <v>330</v>
      </c>
      <c r="T1917" s="113">
        <f t="shared" si="309"/>
        <v>251.096482410158</v>
      </c>
      <c r="U1917" s="113">
        <f t="shared" si="307"/>
        <v>64.5347566441975</v>
      </c>
      <c r="V1917" s="113">
        <f t="shared" si="310"/>
        <v>235.387848484848</v>
      </c>
      <c r="W1917" s="113">
        <f t="shared" si="308"/>
        <v>79.9902727272727</v>
      </c>
      <c r="X1917" s="118">
        <v>2011</v>
      </c>
      <c r="Y1917" s="18" t="s">
        <v>66</v>
      </c>
    </row>
    <row r="1918" ht="15.75" customHeight="1" spans="1:25">
      <c r="A1918" s="234">
        <v>8403</v>
      </c>
      <c r="B1918" s="208" t="s">
        <v>2476</v>
      </c>
      <c r="C1918" s="207" t="s">
        <v>21</v>
      </c>
      <c r="D1918" s="209" t="s">
        <v>488</v>
      </c>
      <c r="E1918" s="210" t="s">
        <v>815</v>
      </c>
      <c r="F1918" s="235" t="s">
        <v>139</v>
      </c>
      <c r="G1918" s="284">
        <v>38674</v>
      </c>
      <c r="H1918" s="237">
        <v>43354</v>
      </c>
      <c r="I1918" s="214">
        <v>91141.9349074911</v>
      </c>
      <c r="J1918" s="215">
        <v>0.263554840061016</v>
      </c>
      <c r="K1918" s="214">
        <v>24020.8980773953</v>
      </c>
      <c r="L1918" s="244">
        <v>59588.57</v>
      </c>
      <c r="M1918" s="245">
        <v>0.377512667278305</v>
      </c>
      <c r="N1918" s="244">
        <v>22495.44</v>
      </c>
      <c r="O1918" s="218">
        <v>330</v>
      </c>
      <c r="P1918" s="246">
        <f t="shared" si="304"/>
        <v>179.571424242424</v>
      </c>
      <c r="Q1918" s="246">
        <f t="shared" si="305"/>
        <v>67.168</v>
      </c>
      <c r="R1918" s="210">
        <v>477</v>
      </c>
      <c r="S1918" s="220">
        <f t="shared" si="306"/>
        <v>330</v>
      </c>
      <c r="T1918" s="113">
        <f t="shared" si="309"/>
        <v>249.7039312534</v>
      </c>
      <c r="U1918" s="113">
        <f t="shared" si="307"/>
        <v>65.8106796640967</v>
      </c>
      <c r="V1918" s="113">
        <f t="shared" si="310"/>
        <v>180.571424242424</v>
      </c>
      <c r="W1918" s="113">
        <f t="shared" si="308"/>
        <v>68.168</v>
      </c>
      <c r="X1918" s="118">
        <v>2005</v>
      </c>
      <c r="Y1918" s="18" t="s">
        <v>66</v>
      </c>
    </row>
    <row r="1919" ht="15.75" customHeight="1" spans="1:25">
      <c r="A1919" s="234">
        <v>5605</v>
      </c>
      <c r="B1919" s="208" t="s">
        <v>2477</v>
      </c>
      <c r="C1919" s="207" t="s">
        <v>19</v>
      </c>
      <c r="D1919" s="209" t="s">
        <v>64</v>
      </c>
      <c r="F1919" s="235" t="s">
        <v>65</v>
      </c>
      <c r="G1919" s="236">
        <v>41258</v>
      </c>
      <c r="H1919" s="237">
        <v>41258</v>
      </c>
      <c r="I1919" s="214">
        <v>90989.244</v>
      </c>
      <c r="J1919" s="215">
        <v>0.25370121220501</v>
      </c>
      <c r="K1919" s="214">
        <v>23084.0815004174</v>
      </c>
      <c r="L1919" s="244">
        <v>50549.58</v>
      </c>
      <c r="M1919" s="245">
        <v>0.276744139120444</v>
      </c>
      <c r="N1919" s="244">
        <v>13989.3</v>
      </c>
      <c r="O1919" s="218">
        <v>330</v>
      </c>
      <c r="P1919" s="246">
        <f t="shared" si="304"/>
        <v>152.180545454545</v>
      </c>
      <c r="Q1919" s="246">
        <f t="shared" si="305"/>
        <v>41.3918181818182</v>
      </c>
      <c r="R1919" s="210">
        <v>2573</v>
      </c>
      <c r="S1919" s="220">
        <f t="shared" si="306"/>
        <v>330</v>
      </c>
      <c r="T1919" s="113">
        <f t="shared" si="309"/>
        <v>249.2856</v>
      </c>
      <c r="U1919" s="113">
        <f t="shared" si="307"/>
        <v>63.2440589052531</v>
      </c>
      <c r="V1919" s="113">
        <f t="shared" si="310"/>
        <v>153.180545454545</v>
      </c>
      <c r="W1919" s="113">
        <f t="shared" si="308"/>
        <v>42.3918181818182</v>
      </c>
      <c r="X1919" s="118">
        <v>2012</v>
      </c>
      <c r="Y1919" s="18" t="s">
        <v>66</v>
      </c>
    </row>
    <row r="1920" ht="15.75" customHeight="1" spans="1:25">
      <c r="A1920" s="234">
        <v>6769</v>
      </c>
      <c r="B1920" s="208" t="s">
        <v>2478</v>
      </c>
      <c r="C1920" s="207" t="s">
        <v>23</v>
      </c>
      <c r="D1920" s="209" t="s">
        <v>380</v>
      </c>
      <c r="E1920" s="210" t="s">
        <v>2216</v>
      </c>
      <c r="F1920" s="235" t="s">
        <v>196</v>
      </c>
      <c r="G1920" s="284">
        <v>42064</v>
      </c>
      <c r="H1920" s="237">
        <v>42832</v>
      </c>
      <c r="I1920" s="214">
        <v>90646.4165</v>
      </c>
      <c r="J1920" s="215">
        <v>0.250655851460946</v>
      </c>
      <c r="K1920" s="214">
        <v>22721.054709691</v>
      </c>
      <c r="L1920" s="244">
        <v>62514.77</v>
      </c>
      <c r="M1920" s="245">
        <v>0.260005115591084</v>
      </c>
      <c r="N1920" s="244">
        <v>16254.16</v>
      </c>
      <c r="O1920" s="218">
        <v>330</v>
      </c>
      <c r="P1920" s="246">
        <f t="shared" si="304"/>
        <v>188.438696969697</v>
      </c>
      <c r="Q1920" s="246">
        <f t="shared" si="305"/>
        <v>48.2550303030303</v>
      </c>
      <c r="R1920" s="210">
        <v>999</v>
      </c>
      <c r="S1920" s="220">
        <f t="shared" si="306"/>
        <v>330</v>
      </c>
      <c r="T1920" s="113">
        <f t="shared" si="309"/>
        <v>248.346346575342</v>
      </c>
      <c r="U1920" s="113">
        <f t="shared" si="307"/>
        <v>62.2494649580575</v>
      </c>
      <c r="V1920" s="113">
        <f t="shared" si="310"/>
        <v>189.438696969697</v>
      </c>
      <c r="W1920" s="113">
        <f t="shared" si="308"/>
        <v>49.2550303030303</v>
      </c>
      <c r="X1920" s="118">
        <v>2015</v>
      </c>
      <c r="Y1920" s="18" t="s">
        <v>66</v>
      </c>
    </row>
    <row r="1921" ht="15.75" customHeight="1" spans="1:25">
      <c r="A1921" s="234">
        <v>6444</v>
      </c>
      <c r="B1921" s="208" t="s">
        <v>2479</v>
      </c>
      <c r="C1921" s="207" t="s">
        <v>29</v>
      </c>
      <c r="D1921" s="209" t="s">
        <v>64</v>
      </c>
      <c r="E1921" s="210" t="s">
        <v>335</v>
      </c>
      <c r="F1921" s="235" t="s">
        <v>65</v>
      </c>
      <c r="G1921" s="283">
        <v>42570</v>
      </c>
      <c r="H1921" s="237">
        <v>42570</v>
      </c>
      <c r="I1921" s="214">
        <v>90466.576</v>
      </c>
      <c r="J1921" s="215">
        <v>0.275642797360878</v>
      </c>
      <c r="K1921" s="214">
        <v>24936.4600763005</v>
      </c>
      <c r="L1921" s="244">
        <v>56541.61</v>
      </c>
      <c r="M1921" s="245">
        <v>0.311877040643165</v>
      </c>
      <c r="N1921" s="244">
        <v>17634.03</v>
      </c>
      <c r="O1921" s="218">
        <v>330</v>
      </c>
      <c r="P1921" s="246">
        <f t="shared" si="304"/>
        <v>170.338212121212</v>
      </c>
      <c r="Q1921" s="246">
        <f t="shared" si="305"/>
        <v>52.4364545454545</v>
      </c>
      <c r="R1921" s="210">
        <v>1261</v>
      </c>
      <c r="S1921" s="220">
        <f t="shared" si="306"/>
        <v>330</v>
      </c>
      <c r="T1921" s="113">
        <f t="shared" si="309"/>
        <v>247.853632876712</v>
      </c>
      <c r="U1921" s="113">
        <f t="shared" si="307"/>
        <v>68.3190687021931</v>
      </c>
      <c r="V1921" s="113">
        <f t="shared" si="310"/>
        <v>171.338212121212</v>
      </c>
      <c r="W1921" s="113">
        <f t="shared" si="308"/>
        <v>53.4364545454545</v>
      </c>
      <c r="X1921" s="118">
        <v>2016</v>
      </c>
      <c r="Y1921" s="18" t="s">
        <v>82</v>
      </c>
    </row>
    <row r="1922" ht="15.75" customHeight="1" spans="1:25">
      <c r="A1922" s="234">
        <v>6357</v>
      </c>
      <c r="B1922" s="208" t="s">
        <v>2480</v>
      </c>
      <c r="C1922" s="207" t="s">
        <v>19</v>
      </c>
      <c r="D1922" s="209" t="s">
        <v>64</v>
      </c>
      <c r="F1922" s="235" t="s">
        <v>65</v>
      </c>
      <c r="G1922" s="236">
        <v>42521</v>
      </c>
      <c r="H1922" s="237">
        <v>42521</v>
      </c>
      <c r="I1922" s="214">
        <v>90312.282</v>
      </c>
      <c r="J1922" s="215">
        <v>0.224111067502135</v>
      </c>
      <c r="K1922" s="214">
        <v>20239.9819275738</v>
      </c>
      <c r="L1922" s="244">
        <v>50173.49</v>
      </c>
      <c r="M1922" s="245">
        <v>0.234791918999456</v>
      </c>
      <c r="N1922" s="244">
        <v>11780.33</v>
      </c>
      <c r="O1922" s="218">
        <v>330</v>
      </c>
      <c r="P1922" s="246">
        <f t="shared" si="304"/>
        <v>151.040878787879</v>
      </c>
      <c r="Q1922" s="246">
        <f t="shared" si="305"/>
        <v>34.6979696969697</v>
      </c>
      <c r="R1922" s="210">
        <v>1310</v>
      </c>
      <c r="S1922" s="220">
        <f t="shared" si="306"/>
        <v>330</v>
      </c>
      <c r="T1922" s="113">
        <f t="shared" si="309"/>
        <v>247.430909589041</v>
      </c>
      <c r="U1922" s="113">
        <f t="shared" si="307"/>
        <v>55.4520052810241</v>
      </c>
      <c r="V1922" s="113">
        <f t="shared" si="310"/>
        <v>152.040878787879</v>
      </c>
      <c r="W1922" s="113">
        <f t="shared" si="308"/>
        <v>35.6979696969697</v>
      </c>
      <c r="X1922" s="118">
        <v>2016</v>
      </c>
      <c r="Y1922" s="18" t="s">
        <v>82</v>
      </c>
    </row>
    <row r="1923" ht="15.75" customHeight="1" spans="1:25">
      <c r="A1923" s="234">
        <v>7212</v>
      </c>
      <c r="B1923" s="208" t="s">
        <v>2481</v>
      </c>
      <c r="C1923" s="207" t="s">
        <v>19</v>
      </c>
      <c r="D1923" s="209" t="s">
        <v>64</v>
      </c>
      <c r="F1923" s="235" t="s">
        <v>65</v>
      </c>
      <c r="G1923" s="236">
        <v>42978</v>
      </c>
      <c r="H1923" s="237">
        <v>42978</v>
      </c>
      <c r="I1923" s="214">
        <v>89848.4535</v>
      </c>
      <c r="J1923" s="215">
        <v>0.255670483150409</v>
      </c>
      <c r="K1923" s="214">
        <v>22971.5975166621</v>
      </c>
      <c r="L1923" s="244">
        <v>78129.09</v>
      </c>
      <c r="M1923" s="245">
        <v>0.284256606598131</v>
      </c>
      <c r="N1923" s="244">
        <v>22208.71</v>
      </c>
      <c r="O1923" s="218">
        <v>330</v>
      </c>
      <c r="P1923" s="246">
        <f t="shared" ref="P1923:P1986" si="311">IFERROR(L1923/O1923-1,0)</f>
        <v>235.754818181818</v>
      </c>
      <c r="Q1923" s="246">
        <f t="shared" ref="Q1923:Q1986" si="312">IFERROR(N1923/O1923-1,0)</f>
        <v>66.2991212121212</v>
      </c>
      <c r="R1923" s="210">
        <v>853</v>
      </c>
      <c r="S1923" s="220">
        <f t="shared" ref="S1923:S1986" si="313">MIN(R1923-35,365-35)</f>
        <v>330</v>
      </c>
      <c r="T1923" s="113">
        <f t="shared" si="309"/>
        <v>246.160146575342</v>
      </c>
      <c r="U1923" s="113">
        <f t="shared" ref="U1923:U1986" si="314">IFERROR(K1923/365,0)</f>
        <v>62.9358836072934</v>
      </c>
      <c r="V1923" s="113">
        <f t="shared" si="310"/>
        <v>236.754818181818</v>
      </c>
      <c r="W1923" s="113">
        <f t="shared" ref="W1923:W1986" si="315">N1923/S1923</f>
        <v>67.2991212121212</v>
      </c>
      <c r="X1923" s="118">
        <v>2017</v>
      </c>
      <c r="Y1923" s="18" t="s">
        <v>83</v>
      </c>
    </row>
    <row r="1924" ht="15.75" customHeight="1" spans="1:25">
      <c r="A1924" s="234">
        <v>9693</v>
      </c>
      <c r="B1924" s="208" t="s">
        <v>2482</v>
      </c>
      <c r="C1924" s="207" t="s">
        <v>19</v>
      </c>
      <c r="D1924" s="209" t="s">
        <v>64</v>
      </c>
      <c r="F1924" s="235" t="s">
        <v>65</v>
      </c>
      <c r="G1924" s="236">
        <v>43554</v>
      </c>
      <c r="H1924" s="237">
        <v>43554</v>
      </c>
      <c r="I1924" s="214">
        <v>89750.8783941606</v>
      </c>
      <c r="J1924" s="215">
        <v>0.261933434066804</v>
      </c>
      <c r="K1924" s="214">
        <v>23508.7557882946</v>
      </c>
      <c r="L1924" s="244">
        <v>18209.36</v>
      </c>
      <c r="M1924" s="245">
        <v>0.178226472539397</v>
      </c>
      <c r="N1924" s="244">
        <v>3245.39</v>
      </c>
      <c r="O1924" s="218">
        <v>137</v>
      </c>
      <c r="P1924" s="246">
        <f t="shared" si="311"/>
        <v>131.91503649635</v>
      </c>
      <c r="Q1924" s="246">
        <f t="shared" si="312"/>
        <v>22.6889781021898</v>
      </c>
      <c r="R1924" s="210">
        <v>277</v>
      </c>
      <c r="S1924" s="220">
        <f t="shared" si="313"/>
        <v>242</v>
      </c>
      <c r="T1924" s="113">
        <f t="shared" ref="T1924:T1987" si="316">IFERROR(I1924/365,0)</f>
        <v>245.892817518248</v>
      </c>
      <c r="U1924" s="113">
        <f t="shared" si="314"/>
        <v>64.4075501049167</v>
      </c>
      <c r="V1924" s="113">
        <f t="shared" ref="V1924:V1987" si="317">L1924/S1924</f>
        <v>75.2452892561983</v>
      </c>
      <c r="W1924" s="113">
        <f t="shared" si="315"/>
        <v>13.4107024793388</v>
      </c>
      <c r="X1924" s="118">
        <v>2019</v>
      </c>
      <c r="Y1924" s="18" t="s">
        <v>85</v>
      </c>
    </row>
    <row r="1925" ht="15.75" customHeight="1" spans="1:25">
      <c r="A1925" s="234">
        <v>5282</v>
      </c>
      <c r="B1925" s="208" t="s">
        <v>2483</v>
      </c>
      <c r="C1925" s="207" t="s">
        <v>23</v>
      </c>
      <c r="D1925" s="209" t="s">
        <v>64</v>
      </c>
      <c r="F1925" s="235" t="s">
        <v>178</v>
      </c>
      <c r="G1925" s="236">
        <v>40082</v>
      </c>
      <c r="H1925" s="237">
        <v>40082</v>
      </c>
      <c r="I1925" s="214">
        <v>89578.272</v>
      </c>
      <c r="J1925" s="215">
        <v>0.274816056766843</v>
      </c>
      <c r="K1925" s="214">
        <v>24617.5474830277</v>
      </c>
      <c r="L1925" s="244">
        <v>74648.56</v>
      </c>
      <c r="M1925" s="245">
        <v>0.286902922172913</v>
      </c>
      <c r="N1925" s="244">
        <v>21416.89</v>
      </c>
      <c r="O1925" s="218">
        <v>330</v>
      </c>
      <c r="P1925" s="246">
        <f t="shared" si="311"/>
        <v>225.207757575758</v>
      </c>
      <c r="Q1925" s="246">
        <f t="shared" si="312"/>
        <v>63.8996666666667</v>
      </c>
      <c r="R1925" s="210">
        <v>3749</v>
      </c>
      <c r="S1925" s="220">
        <f t="shared" si="313"/>
        <v>330</v>
      </c>
      <c r="T1925" s="113">
        <f t="shared" si="316"/>
        <v>245.419923287671</v>
      </c>
      <c r="U1925" s="113">
        <f t="shared" si="314"/>
        <v>67.4453355699389</v>
      </c>
      <c r="V1925" s="113">
        <f t="shared" si="317"/>
        <v>226.207757575758</v>
      </c>
      <c r="W1925" s="113">
        <f t="shared" si="315"/>
        <v>64.8996666666667</v>
      </c>
      <c r="X1925" s="118">
        <v>2009</v>
      </c>
      <c r="Y1925" s="18" t="s">
        <v>66</v>
      </c>
    </row>
    <row r="1926" ht="15.75" customHeight="1" spans="1:25">
      <c r="A1926" s="234">
        <v>5153</v>
      </c>
      <c r="B1926" s="208" t="s">
        <v>2484</v>
      </c>
      <c r="C1926" s="207" t="s">
        <v>33</v>
      </c>
      <c r="D1926" s="209" t="s">
        <v>64</v>
      </c>
      <c r="F1926" s="235" t="s">
        <v>65</v>
      </c>
      <c r="G1926" s="236">
        <v>40390</v>
      </c>
      <c r="H1926" s="237">
        <v>40390</v>
      </c>
      <c r="I1926" s="214">
        <v>89483.4</v>
      </c>
      <c r="J1926" s="215">
        <v>0.261084685513272</v>
      </c>
      <c r="K1926" s="214">
        <v>23362.7453476583</v>
      </c>
      <c r="L1926" s="244">
        <v>44741.7</v>
      </c>
      <c r="M1926" s="245">
        <v>0.278063640854058</v>
      </c>
      <c r="N1926" s="244">
        <v>12441.04</v>
      </c>
      <c r="O1926" s="218">
        <v>330</v>
      </c>
      <c r="P1926" s="246">
        <f t="shared" si="311"/>
        <v>134.580909090909</v>
      </c>
      <c r="Q1926" s="246">
        <f t="shared" si="312"/>
        <v>36.7001212121212</v>
      </c>
      <c r="R1926" s="210">
        <v>3441</v>
      </c>
      <c r="S1926" s="220">
        <f t="shared" si="313"/>
        <v>330</v>
      </c>
      <c r="T1926" s="113">
        <f t="shared" si="316"/>
        <v>245.16</v>
      </c>
      <c r="U1926" s="113">
        <f t="shared" si="314"/>
        <v>64.0075215004337</v>
      </c>
      <c r="V1926" s="113">
        <f t="shared" si="317"/>
        <v>135.580909090909</v>
      </c>
      <c r="W1926" s="113">
        <f t="shared" si="315"/>
        <v>37.7001212121212</v>
      </c>
      <c r="X1926" s="118">
        <v>2010</v>
      </c>
      <c r="Y1926" s="18" t="s">
        <v>66</v>
      </c>
    </row>
    <row r="1927" ht="15.75" customHeight="1" spans="1:25">
      <c r="A1927" s="234">
        <v>6371</v>
      </c>
      <c r="B1927" s="208" t="s">
        <v>2485</v>
      </c>
      <c r="C1927" s="207" t="s">
        <v>23</v>
      </c>
      <c r="D1927" s="209" t="s">
        <v>64</v>
      </c>
      <c r="F1927" s="235" t="s">
        <v>178</v>
      </c>
      <c r="G1927" s="236">
        <v>42602</v>
      </c>
      <c r="H1927" s="237">
        <v>42602</v>
      </c>
      <c r="I1927" s="214">
        <v>88620.085</v>
      </c>
      <c r="J1927" s="215">
        <v>0.26788241667303</v>
      </c>
      <c r="K1927" s="214">
        <v>23739.7625355693</v>
      </c>
      <c r="L1927" s="244">
        <v>61117.3</v>
      </c>
      <c r="M1927" s="245">
        <v>0.302542651589648</v>
      </c>
      <c r="N1927" s="244">
        <v>18490.59</v>
      </c>
      <c r="O1927" s="218">
        <v>330</v>
      </c>
      <c r="P1927" s="246">
        <f t="shared" si="311"/>
        <v>184.203939393939</v>
      </c>
      <c r="Q1927" s="246">
        <f t="shared" si="312"/>
        <v>55.0320909090909</v>
      </c>
      <c r="R1927" s="210">
        <v>1229</v>
      </c>
      <c r="S1927" s="220">
        <f t="shared" si="313"/>
        <v>330</v>
      </c>
      <c r="T1927" s="113">
        <f t="shared" si="316"/>
        <v>242.794753424658</v>
      </c>
      <c r="U1927" s="113">
        <f t="shared" si="314"/>
        <v>65.0404453029296</v>
      </c>
      <c r="V1927" s="113">
        <f t="shared" si="317"/>
        <v>185.203939393939</v>
      </c>
      <c r="W1927" s="113">
        <f t="shared" si="315"/>
        <v>56.0320909090909</v>
      </c>
      <c r="X1927" s="118">
        <v>2016</v>
      </c>
      <c r="Y1927" s="18" t="s">
        <v>82</v>
      </c>
    </row>
    <row r="1928" ht="15.75" customHeight="1" spans="1:25">
      <c r="A1928" s="234">
        <v>6889</v>
      </c>
      <c r="B1928" s="208" t="s">
        <v>2486</v>
      </c>
      <c r="C1928" s="207" t="s">
        <v>19</v>
      </c>
      <c r="D1928" s="209" t="s">
        <v>64</v>
      </c>
      <c r="F1928" s="235" t="s">
        <v>65</v>
      </c>
      <c r="G1928" s="236">
        <v>42886</v>
      </c>
      <c r="H1928" s="237">
        <v>42886</v>
      </c>
      <c r="I1928" s="214">
        <v>87903.7</v>
      </c>
      <c r="J1928" s="215">
        <v>0.249910359426625</v>
      </c>
      <c r="K1928" s="214">
        <v>21968.0452619302</v>
      </c>
      <c r="L1928" s="244">
        <v>76438</v>
      </c>
      <c r="M1928" s="245">
        <v>0.236400873910882</v>
      </c>
      <c r="N1928" s="244">
        <v>18070.01</v>
      </c>
      <c r="O1928" s="218">
        <v>330</v>
      </c>
      <c r="P1928" s="246">
        <f t="shared" si="311"/>
        <v>230.630303030303</v>
      </c>
      <c r="Q1928" s="246">
        <f t="shared" si="312"/>
        <v>53.7576060606061</v>
      </c>
      <c r="R1928" s="210">
        <v>945</v>
      </c>
      <c r="S1928" s="220">
        <f t="shared" si="313"/>
        <v>330</v>
      </c>
      <c r="T1928" s="113">
        <f t="shared" si="316"/>
        <v>240.832054794521</v>
      </c>
      <c r="U1928" s="113">
        <f t="shared" si="314"/>
        <v>60.1864253751512</v>
      </c>
      <c r="V1928" s="113">
        <f t="shared" si="317"/>
        <v>231.630303030303</v>
      </c>
      <c r="W1928" s="113">
        <f t="shared" si="315"/>
        <v>54.7576060606061</v>
      </c>
      <c r="X1928" s="118">
        <v>2017</v>
      </c>
      <c r="Y1928" s="18" t="s">
        <v>83</v>
      </c>
    </row>
    <row r="1929" ht="15.75" customHeight="1" spans="1:25">
      <c r="A1929" s="234">
        <v>7825</v>
      </c>
      <c r="B1929" s="208" t="s">
        <v>2487</v>
      </c>
      <c r="C1929" s="207" t="s">
        <v>23</v>
      </c>
      <c r="D1929" s="209" t="s">
        <v>64</v>
      </c>
      <c r="F1929" s="235" t="s">
        <v>181</v>
      </c>
      <c r="G1929" s="236">
        <v>43295</v>
      </c>
      <c r="H1929" s="237">
        <v>43295</v>
      </c>
      <c r="I1929" s="214">
        <v>87639.8273710207</v>
      </c>
      <c r="J1929" s="215">
        <v>0.256874491398435</v>
      </c>
      <c r="K1929" s="214">
        <v>22512.4360821776</v>
      </c>
      <c r="L1929" s="244">
        <v>48321.18</v>
      </c>
      <c r="M1929" s="245">
        <v>0.2415280421546</v>
      </c>
      <c r="N1929" s="244">
        <v>11670.92</v>
      </c>
      <c r="O1929" s="218">
        <v>306</v>
      </c>
      <c r="P1929" s="246">
        <f t="shared" si="311"/>
        <v>156.912352941176</v>
      </c>
      <c r="Q1929" s="246">
        <f t="shared" si="312"/>
        <v>37.1402614379085</v>
      </c>
      <c r="R1929" s="210">
        <v>536</v>
      </c>
      <c r="S1929" s="220">
        <f t="shared" si="313"/>
        <v>330</v>
      </c>
      <c r="T1929" s="113">
        <f t="shared" si="316"/>
        <v>240.109116084988</v>
      </c>
      <c r="U1929" s="113">
        <f t="shared" si="314"/>
        <v>61.6779070744592</v>
      </c>
      <c r="V1929" s="113">
        <f t="shared" si="317"/>
        <v>146.427818181818</v>
      </c>
      <c r="W1929" s="113">
        <f t="shared" si="315"/>
        <v>35.3664242424242</v>
      </c>
      <c r="X1929" s="118">
        <v>2018</v>
      </c>
      <c r="Y1929" s="18" t="s">
        <v>84</v>
      </c>
    </row>
    <row r="1930" ht="15.75" customHeight="1" spans="1:25">
      <c r="A1930" s="234">
        <v>6242</v>
      </c>
      <c r="B1930" s="208" t="s">
        <v>2488</v>
      </c>
      <c r="C1930" s="207" t="s">
        <v>19</v>
      </c>
      <c r="D1930" s="209" t="s">
        <v>64</v>
      </c>
      <c r="F1930" s="235" t="s">
        <v>65</v>
      </c>
      <c r="G1930" s="236">
        <v>42854</v>
      </c>
      <c r="H1930" s="237">
        <v>42854</v>
      </c>
      <c r="I1930" s="214">
        <v>87296.994</v>
      </c>
      <c r="J1930" s="215">
        <v>0.262240507637447</v>
      </c>
      <c r="K1930" s="214">
        <v>22892.8080217832</v>
      </c>
      <c r="L1930" s="244">
        <v>48498.33</v>
      </c>
      <c r="M1930" s="245">
        <v>0.303378693658112</v>
      </c>
      <c r="N1930" s="244">
        <v>14713.36</v>
      </c>
      <c r="O1930" s="218">
        <v>330</v>
      </c>
      <c r="P1930" s="246">
        <f t="shared" si="311"/>
        <v>145.964636363636</v>
      </c>
      <c r="Q1930" s="246">
        <f t="shared" si="312"/>
        <v>43.5859393939394</v>
      </c>
      <c r="R1930" s="210">
        <v>977</v>
      </c>
      <c r="S1930" s="220">
        <f t="shared" si="313"/>
        <v>330</v>
      </c>
      <c r="T1930" s="113">
        <f t="shared" si="316"/>
        <v>239.169846575342</v>
      </c>
      <c r="U1930" s="113">
        <f t="shared" si="314"/>
        <v>62.7200219774882</v>
      </c>
      <c r="V1930" s="113">
        <f t="shared" si="317"/>
        <v>146.964636363636</v>
      </c>
      <c r="W1930" s="113">
        <f t="shared" si="315"/>
        <v>44.5859393939394</v>
      </c>
      <c r="X1930" s="118">
        <v>2017</v>
      </c>
      <c r="Y1930" s="18" t="s">
        <v>83</v>
      </c>
    </row>
    <row r="1931" ht="15.75" customHeight="1" spans="1:25">
      <c r="A1931" s="234">
        <v>7378</v>
      </c>
      <c r="B1931" s="208" t="s">
        <v>2489</v>
      </c>
      <c r="C1931" s="207" t="s">
        <v>25</v>
      </c>
      <c r="D1931" s="209" t="s">
        <v>64</v>
      </c>
      <c r="F1931" s="235" t="s">
        <v>207</v>
      </c>
      <c r="G1931" s="236">
        <v>43078</v>
      </c>
      <c r="H1931" s="237">
        <v>43078</v>
      </c>
      <c r="I1931" s="214">
        <v>86755.747</v>
      </c>
      <c r="J1931" s="215">
        <v>0.278994293307322</v>
      </c>
      <c r="K1931" s="214">
        <v>24204.3583246138</v>
      </c>
      <c r="L1931" s="244">
        <v>66735.19</v>
      </c>
      <c r="M1931" s="245">
        <v>0.268714302004684</v>
      </c>
      <c r="N1931" s="244">
        <v>17932.7</v>
      </c>
      <c r="O1931" s="218">
        <v>330</v>
      </c>
      <c r="P1931" s="246">
        <f t="shared" si="311"/>
        <v>201.227848484848</v>
      </c>
      <c r="Q1931" s="246">
        <f t="shared" si="312"/>
        <v>53.3415151515152</v>
      </c>
      <c r="R1931" s="210">
        <v>753</v>
      </c>
      <c r="S1931" s="220">
        <f t="shared" si="313"/>
        <v>330</v>
      </c>
      <c r="T1931" s="113">
        <f t="shared" si="316"/>
        <v>237.686978082192</v>
      </c>
      <c r="U1931" s="113">
        <f t="shared" si="314"/>
        <v>66.313310478394</v>
      </c>
      <c r="V1931" s="113">
        <f t="shared" si="317"/>
        <v>202.227848484848</v>
      </c>
      <c r="W1931" s="113">
        <f t="shared" si="315"/>
        <v>54.3415151515152</v>
      </c>
      <c r="X1931" s="118">
        <v>2017</v>
      </c>
      <c r="Y1931" s="18" t="s">
        <v>83</v>
      </c>
    </row>
    <row r="1932" ht="15.75" customHeight="1" spans="1:25">
      <c r="A1932" s="234">
        <v>7294</v>
      </c>
      <c r="B1932" s="208" t="s">
        <v>2490</v>
      </c>
      <c r="C1932" s="207" t="s">
        <v>29</v>
      </c>
      <c r="D1932" s="209" t="s">
        <v>64</v>
      </c>
      <c r="F1932" s="235" t="s">
        <v>65</v>
      </c>
      <c r="G1932" s="236">
        <v>43099</v>
      </c>
      <c r="H1932" s="237">
        <v>43099</v>
      </c>
      <c r="I1932" s="214">
        <v>86563.744</v>
      </c>
      <c r="J1932" s="215">
        <v>0.279270244015325</v>
      </c>
      <c r="K1932" s="214">
        <v>24174.6779097601</v>
      </c>
      <c r="L1932" s="244">
        <v>54102.34</v>
      </c>
      <c r="M1932" s="245">
        <v>0.358585599070207</v>
      </c>
      <c r="N1932" s="244">
        <v>19400.32</v>
      </c>
      <c r="O1932" s="218">
        <v>330</v>
      </c>
      <c r="P1932" s="246">
        <f t="shared" si="311"/>
        <v>162.946484848485</v>
      </c>
      <c r="Q1932" s="246">
        <f t="shared" si="312"/>
        <v>57.7888484848485</v>
      </c>
      <c r="R1932" s="210">
        <v>732</v>
      </c>
      <c r="S1932" s="220">
        <f t="shared" si="313"/>
        <v>330</v>
      </c>
      <c r="T1932" s="113">
        <f t="shared" si="316"/>
        <v>237.160942465753</v>
      </c>
      <c r="U1932" s="113">
        <f t="shared" si="314"/>
        <v>66.2319942733153</v>
      </c>
      <c r="V1932" s="113">
        <f t="shared" si="317"/>
        <v>163.946484848485</v>
      </c>
      <c r="W1932" s="113">
        <f t="shared" si="315"/>
        <v>58.7888484848485</v>
      </c>
      <c r="X1932" s="118">
        <v>2017</v>
      </c>
      <c r="Y1932" s="18" t="s">
        <v>83</v>
      </c>
    </row>
    <row r="1933" ht="15.75" customHeight="1" spans="1:25">
      <c r="A1933" s="234">
        <v>6083</v>
      </c>
      <c r="B1933" s="208" t="s">
        <v>2491</v>
      </c>
      <c r="C1933" s="207" t="s">
        <v>19</v>
      </c>
      <c r="D1933" s="209" t="s">
        <v>64</v>
      </c>
      <c r="F1933" s="235" t="s">
        <v>65</v>
      </c>
      <c r="G1933" s="236">
        <v>42287</v>
      </c>
      <c r="H1933" s="237">
        <v>42287</v>
      </c>
      <c r="I1933" s="214">
        <v>86334.1225</v>
      </c>
      <c r="J1933" s="215">
        <v>0.24972435971858</v>
      </c>
      <c r="K1933" s="214">
        <v>21559.733463178</v>
      </c>
      <c r="L1933" s="244">
        <v>75073.15</v>
      </c>
      <c r="M1933" s="245">
        <v>0.206092191415972</v>
      </c>
      <c r="N1933" s="244">
        <v>15471.99</v>
      </c>
      <c r="O1933" s="218">
        <v>330</v>
      </c>
      <c r="P1933" s="246">
        <f t="shared" si="311"/>
        <v>226.494393939394</v>
      </c>
      <c r="Q1933" s="246">
        <f t="shared" si="312"/>
        <v>45.8848181818182</v>
      </c>
      <c r="R1933" s="210">
        <v>1544</v>
      </c>
      <c r="S1933" s="220">
        <f t="shared" si="313"/>
        <v>330</v>
      </c>
      <c r="T1933" s="113">
        <f t="shared" si="316"/>
        <v>236.531842465753</v>
      </c>
      <c r="U1933" s="113">
        <f t="shared" si="314"/>
        <v>59.0677629128164</v>
      </c>
      <c r="V1933" s="113">
        <f t="shared" si="317"/>
        <v>227.494393939394</v>
      </c>
      <c r="W1933" s="113">
        <f t="shared" si="315"/>
        <v>46.8848181818182</v>
      </c>
      <c r="X1933" s="118">
        <v>2015</v>
      </c>
      <c r="Y1933" s="18" t="s">
        <v>66</v>
      </c>
    </row>
    <row r="1934" ht="15.75" customHeight="1" spans="1:25">
      <c r="A1934" s="234">
        <v>7827</v>
      </c>
      <c r="B1934" s="208" t="s">
        <v>2492</v>
      </c>
      <c r="C1934" s="207" t="s">
        <v>23</v>
      </c>
      <c r="D1934" s="209" t="s">
        <v>64</v>
      </c>
      <c r="F1934" s="235" t="s">
        <v>184</v>
      </c>
      <c r="G1934" s="236">
        <v>43281</v>
      </c>
      <c r="H1934" s="237">
        <v>43281</v>
      </c>
      <c r="I1934" s="214">
        <v>86252.2463014783</v>
      </c>
      <c r="J1934" s="215">
        <v>0.268405084454</v>
      </c>
      <c r="K1934" s="214">
        <v>23150.5414528955</v>
      </c>
      <c r="L1934" s="244">
        <v>38075.98</v>
      </c>
      <c r="M1934" s="245">
        <v>0.203953778733994</v>
      </c>
      <c r="N1934" s="244">
        <v>7765.74</v>
      </c>
      <c r="O1934" s="218">
        <v>245</v>
      </c>
      <c r="P1934" s="246">
        <f t="shared" si="311"/>
        <v>154.412163265306</v>
      </c>
      <c r="Q1934" s="246">
        <f t="shared" si="312"/>
        <v>30.6968979591837</v>
      </c>
      <c r="R1934" s="210">
        <v>550</v>
      </c>
      <c r="S1934" s="220">
        <f t="shared" si="313"/>
        <v>330</v>
      </c>
      <c r="T1934" s="113">
        <f t="shared" si="316"/>
        <v>236.307524113639</v>
      </c>
      <c r="U1934" s="113">
        <f t="shared" si="314"/>
        <v>63.426140966837</v>
      </c>
      <c r="V1934" s="113">
        <f t="shared" si="317"/>
        <v>115.381757575758</v>
      </c>
      <c r="W1934" s="113">
        <f t="shared" si="315"/>
        <v>23.5325454545455</v>
      </c>
      <c r="X1934" s="118">
        <v>2018</v>
      </c>
      <c r="Y1934" s="18" t="s">
        <v>84</v>
      </c>
    </row>
    <row r="1935" ht="15.75" customHeight="1" spans="1:25">
      <c r="A1935" s="234">
        <v>7292</v>
      </c>
      <c r="B1935" s="208" t="s">
        <v>2493</v>
      </c>
      <c r="C1935" s="207" t="s">
        <v>19</v>
      </c>
      <c r="D1935" s="209" t="s">
        <v>64</v>
      </c>
      <c r="F1935" s="235" t="s">
        <v>65</v>
      </c>
      <c r="G1935" s="236">
        <v>43006</v>
      </c>
      <c r="H1935" s="237">
        <v>43006</v>
      </c>
      <c r="I1935" s="214">
        <v>85907.34</v>
      </c>
      <c r="J1935" s="215">
        <v>0.241743747158399</v>
      </c>
      <c r="K1935" s="214">
        <v>20767.5622800106</v>
      </c>
      <c r="L1935" s="244">
        <v>47726.3</v>
      </c>
      <c r="M1935" s="245">
        <v>0.209033803165131</v>
      </c>
      <c r="N1935" s="244">
        <v>9976.41</v>
      </c>
      <c r="O1935" s="218">
        <v>330</v>
      </c>
      <c r="P1935" s="246">
        <f t="shared" si="311"/>
        <v>143.625151515152</v>
      </c>
      <c r="Q1935" s="246">
        <f t="shared" si="312"/>
        <v>29.2315454545455</v>
      </c>
      <c r="R1935" s="210">
        <v>825</v>
      </c>
      <c r="S1935" s="220">
        <f t="shared" si="313"/>
        <v>330</v>
      </c>
      <c r="T1935" s="113">
        <f t="shared" si="316"/>
        <v>235.362575342466</v>
      </c>
      <c r="U1935" s="113">
        <f t="shared" si="314"/>
        <v>56.8974309041386</v>
      </c>
      <c r="V1935" s="113">
        <f t="shared" si="317"/>
        <v>144.625151515152</v>
      </c>
      <c r="W1935" s="113">
        <f t="shared" si="315"/>
        <v>30.2315454545455</v>
      </c>
      <c r="X1935" s="118">
        <v>2017</v>
      </c>
      <c r="Y1935" s="18" t="s">
        <v>83</v>
      </c>
    </row>
    <row r="1936" ht="15.75" customHeight="1" spans="1:25">
      <c r="A1936" s="234">
        <v>8550</v>
      </c>
      <c r="B1936" s="208" t="s">
        <v>2494</v>
      </c>
      <c r="C1936" s="207" t="s">
        <v>19</v>
      </c>
      <c r="D1936" s="209" t="s">
        <v>64</v>
      </c>
      <c r="F1936" s="235" t="s">
        <v>65</v>
      </c>
      <c r="G1936" s="236">
        <v>43393</v>
      </c>
      <c r="H1936" s="237">
        <v>43393</v>
      </c>
      <c r="I1936" s="214">
        <v>85848.12</v>
      </c>
      <c r="J1936" s="215">
        <v>0.232073644628887</v>
      </c>
      <c r="K1936" s="214">
        <v>19923.086092938</v>
      </c>
      <c r="L1936" s="244">
        <v>47693.4</v>
      </c>
      <c r="M1936" s="245">
        <v>0.177084250651033</v>
      </c>
      <c r="N1936" s="244">
        <v>8445.75</v>
      </c>
      <c r="O1936" s="218">
        <v>330</v>
      </c>
      <c r="P1936" s="246">
        <f t="shared" si="311"/>
        <v>143.525454545455</v>
      </c>
      <c r="Q1936" s="246">
        <f t="shared" si="312"/>
        <v>24.5931818181818</v>
      </c>
      <c r="R1936" s="210">
        <v>438</v>
      </c>
      <c r="S1936" s="220">
        <f t="shared" si="313"/>
        <v>330</v>
      </c>
      <c r="T1936" s="113">
        <f t="shared" si="316"/>
        <v>235.200328767123</v>
      </c>
      <c r="U1936" s="113">
        <f t="shared" si="314"/>
        <v>54.5837975148986</v>
      </c>
      <c r="V1936" s="113">
        <f t="shared" si="317"/>
        <v>144.525454545455</v>
      </c>
      <c r="W1936" s="113">
        <f t="shared" si="315"/>
        <v>25.5931818181818</v>
      </c>
      <c r="X1936" s="118">
        <v>2018</v>
      </c>
      <c r="Y1936" s="18" t="s">
        <v>84</v>
      </c>
    </row>
    <row r="1937" ht="15.75" customHeight="1" spans="1:25">
      <c r="A1937" s="234">
        <v>5741</v>
      </c>
      <c r="B1937" s="208" t="s">
        <v>2495</v>
      </c>
      <c r="C1937" s="207" t="s">
        <v>33</v>
      </c>
      <c r="D1937" s="209" t="s">
        <v>64</v>
      </c>
      <c r="F1937" s="235" t="s">
        <v>65</v>
      </c>
      <c r="G1937" s="236">
        <v>41727</v>
      </c>
      <c r="H1937" s="237">
        <v>41727</v>
      </c>
      <c r="I1937" s="214">
        <v>85698.32</v>
      </c>
      <c r="J1937" s="215">
        <v>0.253998077184384</v>
      </c>
      <c r="K1937" s="214">
        <v>21767.208497932</v>
      </c>
      <c r="L1937" s="244">
        <v>42849.16</v>
      </c>
      <c r="M1937" s="245">
        <v>0.284645019879036</v>
      </c>
      <c r="N1937" s="244">
        <v>12196.8</v>
      </c>
      <c r="O1937" s="218">
        <v>330</v>
      </c>
      <c r="P1937" s="246">
        <f t="shared" si="311"/>
        <v>128.845939393939</v>
      </c>
      <c r="Q1937" s="246">
        <f t="shared" si="312"/>
        <v>35.96</v>
      </c>
      <c r="R1937" s="210">
        <v>2104</v>
      </c>
      <c r="S1937" s="220">
        <f t="shared" si="313"/>
        <v>330</v>
      </c>
      <c r="T1937" s="113">
        <f t="shared" si="316"/>
        <v>234.789917808219</v>
      </c>
      <c r="U1937" s="113">
        <f t="shared" si="314"/>
        <v>59.6361876655671</v>
      </c>
      <c r="V1937" s="113">
        <f t="shared" si="317"/>
        <v>129.845939393939</v>
      </c>
      <c r="W1937" s="113">
        <f t="shared" si="315"/>
        <v>36.96</v>
      </c>
      <c r="X1937" s="118">
        <v>2014</v>
      </c>
      <c r="Y1937" s="18" t="s">
        <v>66</v>
      </c>
    </row>
    <row r="1938" ht="15.75" customHeight="1" spans="1:25">
      <c r="A1938" s="234">
        <v>5295</v>
      </c>
      <c r="B1938" s="208" t="s">
        <v>2496</v>
      </c>
      <c r="C1938" s="207" t="s">
        <v>23</v>
      </c>
      <c r="D1938" s="209" t="s">
        <v>64</v>
      </c>
      <c r="F1938" s="235" t="s">
        <v>65</v>
      </c>
      <c r="G1938" s="236">
        <v>40250</v>
      </c>
      <c r="H1938" s="237">
        <v>40250</v>
      </c>
      <c r="I1938" s="214">
        <v>85575.7375</v>
      </c>
      <c r="J1938" s="215">
        <v>0.277561362476938</v>
      </c>
      <c r="K1938" s="214">
        <v>23752.5182954688</v>
      </c>
      <c r="L1938" s="244">
        <v>59017.75</v>
      </c>
      <c r="M1938" s="245">
        <v>0.252317650198457</v>
      </c>
      <c r="N1938" s="244">
        <v>14891.22</v>
      </c>
      <c r="O1938" s="218">
        <v>330</v>
      </c>
      <c r="P1938" s="246">
        <f t="shared" si="311"/>
        <v>177.841666666667</v>
      </c>
      <c r="Q1938" s="246">
        <f t="shared" si="312"/>
        <v>44.1249090909091</v>
      </c>
      <c r="R1938" s="210">
        <v>3581</v>
      </c>
      <c r="S1938" s="220">
        <f t="shared" si="313"/>
        <v>330</v>
      </c>
      <c r="T1938" s="113">
        <f t="shared" si="316"/>
        <v>234.454075342466</v>
      </c>
      <c r="U1938" s="113">
        <f t="shared" si="314"/>
        <v>65.0753925903255</v>
      </c>
      <c r="V1938" s="113">
        <f t="shared" si="317"/>
        <v>178.841666666667</v>
      </c>
      <c r="W1938" s="113">
        <f t="shared" si="315"/>
        <v>45.1249090909091</v>
      </c>
      <c r="X1938" s="118">
        <v>2010</v>
      </c>
      <c r="Y1938" s="18" t="s">
        <v>66</v>
      </c>
    </row>
    <row r="1939" ht="15.75" customHeight="1" spans="1:25">
      <c r="A1939" s="234">
        <v>5697</v>
      </c>
      <c r="B1939" s="208" t="s">
        <v>2497</v>
      </c>
      <c r="C1939" s="207" t="s">
        <v>17</v>
      </c>
      <c r="D1939" s="209" t="s">
        <v>64</v>
      </c>
      <c r="F1939" s="235" t="s">
        <v>65</v>
      </c>
      <c r="G1939" s="236">
        <v>41615</v>
      </c>
      <c r="H1939" s="237">
        <v>41615</v>
      </c>
      <c r="I1939" s="214">
        <v>85479.14</v>
      </c>
      <c r="J1939" s="215">
        <v>0.266875560938495</v>
      </c>
      <c r="K1939" s="214">
        <v>22812.2934360401</v>
      </c>
      <c r="L1939" s="244">
        <v>42739.57</v>
      </c>
      <c r="M1939" s="245">
        <v>0.308169689119474</v>
      </c>
      <c r="N1939" s="244">
        <v>13171.04</v>
      </c>
      <c r="O1939" s="218">
        <v>330</v>
      </c>
      <c r="P1939" s="246">
        <f t="shared" si="311"/>
        <v>128.513848484848</v>
      </c>
      <c r="Q1939" s="246">
        <f t="shared" si="312"/>
        <v>38.9122424242424</v>
      </c>
      <c r="R1939" s="210">
        <v>2216</v>
      </c>
      <c r="S1939" s="220">
        <f t="shared" si="313"/>
        <v>330</v>
      </c>
      <c r="T1939" s="113">
        <f t="shared" si="316"/>
        <v>234.189424657534</v>
      </c>
      <c r="U1939" s="113">
        <f t="shared" si="314"/>
        <v>62.4994340713427</v>
      </c>
      <c r="V1939" s="113">
        <f t="shared" si="317"/>
        <v>129.513848484848</v>
      </c>
      <c r="W1939" s="113">
        <f t="shared" si="315"/>
        <v>39.9122424242424</v>
      </c>
      <c r="X1939" s="118">
        <v>2013</v>
      </c>
      <c r="Y1939" s="18" t="s">
        <v>66</v>
      </c>
    </row>
    <row r="1940" ht="15.75" customHeight="1" spans="1:25">
      <c r="A1940" s="234">
        <v>8412</v>
      </c>
      <c r="B1940" s="208" t="s">
        <v>2498</v>
      </c>
      <c r="C1940" s="207" t="s">
        <v>21</v>
      </c>
      <c r="D1940" s="209" t="s">
        <v>488</v>
      </c>
      <c r="E1940" s="210" t="s">
        <v>815</v>
      </c>
      <c r="F1940" s="235" t="s">
        <v>142</v>
      </c>
      <c r="G1940" s="284">
        <v>39826</v>
      </c>
      <c r="H1940" s="237">
        <v>43354</v>
      </c>
      <c r="I1940" s="214">
        <v>85454.0002368666</v>
      </c>
      <c r="J1940" s="215">
        <v>0.244062282239783</v>
      </c>
      <c r="K1940" s="214">
        <v>20856.0983243286</v>
      </c>
      <c r="L1940" s="244">
        <v>55869.8</v>
      </c>
      <c r="M1940" s="245">
        <v>0.263210535924596</v>
      </c>
      <c r="N1940" s="244">
        <v>14705.52</v>
      </c>
      <c r="O1940" s="218">
        <v>330</v>
      </c>
      <c r="P1940" s="246">
        <f t="shared" si="311"/>
        <v>168.302424242424</v>
      </c>
      <c r="Q1940" s="246">
        <f t="shared" si="312"/>
        <v>43.5621818181818</v>
      </c>
      <c r="R1940" s="210">
        <v>477</v>
      </c>
      <c r="S1940" s="220">
        <f t="shared" si="313"/>
        <v>330</v>
      </c>
      <c r="T1940" s="113">
        <f t="shared" si="316"/>
        <v>234.120548594155</v>
      </c>
      <c r="U1940" s="113">
        <f t="shared" si="314"/>
        <v>57.1399954091195</v>
      </c>
      <c r="V1940" s="113">
        <f t="shared" si="317"/>
        <v>169.302424242424</v>
      </c>
      <c r="W1940" s="113">
        <f t="shared" si="315"/>
        <v>44.5621818181818</v>
      </c>
      <c r="X1940" s="118">
        <v>2009</v>
      </c>
      <c r="Y1940" s="18" t="s">
        <v>66</v>
      </c>
    </row>
    <row r="1941" ht="15.75" customHeight="1" spans="1:25">
      <c r="A1941" s="234">
        <v>8164</v>
      </c>
      <c r="B1941" s="208" t="s">
        <v>2499</v>
      </c>
      <c r="C1941" s="207" t="s">
        <v>19</v>
      </c>
      <c r="D1941" s="209" t="s">
        <v>380</v>
      </c>
      <c r="E1941" s="210" t="s">
        <v>2375</v>
      </c>
      <c r="F1941" s="235" t="s">
        <v>112</v>
      </c>
      <c r="G1941" s="283" t="s">
        <v>907</v>
      </c>
      <c r="H1941" s="237">
        <v>43278</v>
      </c>
      <c r="I1941" s="214">
        <v>85312.8</v>
      </c>
      <c r="J1941" s="215">
        <v>0.260322851735621</v>
      </c>
      <c r="K1941" s="214">
        <v>22208.8713855507</v>
      </c>
      <c r="L1941" s="244">
        <v>47396</v>
      </c>
      <c r="M1941" s="245">
        <v>0.200656173516752</v>
      </c>
      <c r="N1941" s="244">
        <v>9510.3</v>
      </c>
      <c r="O1941" s="218">
        <v>330</v>
      </c>
      <c r="P1941" s="246">
        <f t="shared" si="311"/>
        <v>142.624242424242</v>
      </c>
      <c r="Q1941" s="246">
        <f t="shared" si="312"/>
        <v>27.8190909090909</v>
      </c>
      <c r="R1941" s="210">
        <v>553</v>
      </c>
      <c r="S1941" s="220">
        <f t="shared" si="313"/>
        <v>330</v>
      </c>
      <c r="T1941" s="113">
        <f t="shared" si="316"/>
        <v>233.733698630137</v>
      </c>
      <c r="U1941" s="113">
        <f t="shared" si="314"/>
        <v>60.8462229741115</v>
      </c>
      <c r="V1941" s="113">
        <f t="shared" si="317"/>
        <v>143.624242424242</v>
      </c>
      <c r="W1941" s="113">
        <f t="shared" si="315"/>
        <v>28.8190909090909</v>
      </c>
      <c r="X1941" s="118">
        <v>2018</v>
      </c>
      <c r="Y1941" s="18" t="s">
        <v>84</v>
      </c>
    </row>
    <row r="1942" ht="15.75" customHeight="1" spans="1:25">
      <c r="A1942" s="234">
        <v>7127</v>
      </c>
      <c r="B1942" s="208" t="s">
        <v>2500</v>
      </c>
      <c r="C1942" s="207" t="s">
        <v>29</v>
      </c>
      <c r="D1942" s="209" t="s">
        <v>64</v>
      </c>
      <c r="F1942" s="235" t="s">
        <v>65</v>
      </c>
      <c r="G1942" s="236">
        <v>42704</v>
      </c>
      <c r="H1942" s="237">
        <v>42704</v>
      </c>
      <c r="I1942" s="214">
        <v>84987.632</v>
      </c>
      <c r="J1942" s="215">
        <v>0.278163879065073</v>
      </c>
      <c r="K1942" s="214">
        <v>23640.4893896749</v>
      </c>
      <c r="L1942" s="244">
        <v>53117.27</v>
      </c>
      <c r="M1942" s="245">
        <v>0.341324582381587</v>
      </c>
      <c r="N1942" s="244">
        <v>18130.23</v>
      </c>
      <c r="O1942" s="218">
        <v>330</v>
      </c>
      <c r="P1942" s="246">
        <f t="shared" si="311"/>
        <v>159.961424242424</v>
      </c>
      <c r="Q1942" s="246">
        <f t="shared" si="312"/>
        <v>53.9400909090909</v>
      </c>
      <c r="R1942" s="210">
        <v>1127</v>
      </c>
      <c r="S1942" s="220">
        <f t="shared" si="313"/>
        <v>330</v>
      </c>
      <c r="T1942" s="113">
        <f t="shared" si="316"/>
        <v>232.84282739726</v>
      </c>
      <c r="U1942" s="113">
        <f t="shared" si="314"/>
        <v>64.7684640813011</v>
      </c>
      <c r="V1942" s="113">
        <f t="shared" si="317"/>
        <v>160.961424242424</v>
      </c>
      <c r="W1942" s="113">
        <f t="shared" si="315"/>
        <v>54.9400909090909</v>
      </c>
      <c r="X1942" s="118">
        <v>2016</v>
      </c>
      <c r="Y1942" s="18" t="s">
        <v>82</v>
      </c>
    </row>
    <row r="1943" ht="15.75" customHeight="1" spans="1:25">
      <c r="A1943" s="234">
        <v>6537</v>
      </c>
      <c r="B1943" s="208" t="s">
        <v>2501</v>
      </c>
      <c r="C1943" s="207" t="s">
        <v>19</v>
      </c>
      <c r="D1943" s="209" t="s">
        <v>64</v>
      </c>
      <c r="F1943" s="235" t="s">
        <v>65</v>
      </c>
      <c r="G1943" s="236">
        <v>42630</v>
      </c>
      <c r="H1943" s="237">
        <v>42630</v>
      </c>
      <c r="I1943" s="214">
        <v>84982.32</v>
      </c>
      <c r="J1943" s="215">
        <v>0.241718219213581</v>
      </c>
      <c r="K1943" s="214">
        <v>20541.7750550387</v>
      </c>
      <c r="L1943" s="244">
        <v>47212.4</v>
      </c>
      <c r="M1943" s="245">
        <v>0.238422109445824</v>
      </c>
      <c r="N1943" s="244">
        <v>11256.48</v>
      </c>
      <c r="O1943" s="218">
        <v>330</v>
      </c>
      <c r="P1943" s="246">
        <f t="shared" si="311"/>
        <v>142.067878787879</v>
      </c>
      <c r="Q1943" s="246">
        <f t="shared" si="312"/>
        <v>33.1105454545455</v>
      </c>
      <c r="R1943" s="210">
        <v>1201</v>
      </c>
      <c r="S1943" s="220">
        <f t="shared" si="313"/>
        <v>330</v>
      </c>
      <c r="T1943" s="113">
        <f t="shared" si="316"/>
        <v>232.828273972603</v>
      </c>
      <c r="U1943" s="113">
        <f t="shared" si="314"/>
        <v>56.2788357672293</v>
      </c>
      <c r="V1943" s="113">
        <f t="shared" si="317"/>
        <v>143.067878787879</v>
      </c>
      <c r="W1943" s="113">
        <f t="shared" si="315"/>
        <v>34.1105454545455</v>
      </c>
      <c r="X1943" s="118">
        <v>2016</v>
      </c>
      <c r="Y1943" s="18" t="s">
        <v>82</v>
      </c>
    </row>
    <row r="1944" ht="15.75" customHeight="1" spans="1:25">
      <c r="A1944" s="234">
        <v>7353</v>
      </c>
      <c r="B1944" s="208" t="s">
        <v>2502</v>
      </c>
      <c r="C1944" s="207" t="s">
        <v>27</v>
      </c>
      <c r="D1944" s="209" t="s">
        <v>64</v>
      </c>
      <c r="F1944" s="235" t="s">
        <v>65</v>
      </c>
      <c r="G1944" s="236">
        <v>43096</v>
      </c>
      <c r="H1944" s="237">
        <v>43096</v>
      </c>
      <c r="I1944" s="214">
        <v>84231.45</v>
      </c>
      <c r="J1944" s="215">
        <v>0.25348455308962</v>
      </c>
      <c r="K1944" s="214">
        <v>21351.3714593407</v>
      </c>
      <c r="L1944" s="244">
        <v>56154.3</v>
      </c>
      <c r="M1944" s="245">
        <v>0.307053422444942</v>
      </c>
      <c r="N1944" s="244">
        <v>17242.37</v>
      </c>
      <c r="O1944" s="218">
        <v>330</v>
      </c>
      <c r="P1944" s="246">
        <f t="shared" si="311"/>
        <v>169.164545454545</v>
      </c>
      <c r="Q1944" s="246">
        <f t="shared" si="312"/>
        <v>51.2496060606061</v>
      </c>
      <c r="R1944" s="210">
        <v>735</v>
      </c>
      <c r="S1944" s="220">
        <f t="shared" si="313"/>
        <v>330</v>
      </c>
      <c r="T1944" s="113">
        <f t="shared" si="316"/>
        <v>230.771095890411</v>
      </c>
      <c r="U1944" s="113">
        <f t="shared" si="314"/>
        <v>58.4969081077827</v>
      </c>
      <c r="V1944" s="113">
        <f t="shared" si="317"/>
        <v>170.164545454545</v>
      </c>
      <c r="W1944" s="113">
        <f t="shared" si="315"/>
        <v>52.2496060606061</v>
      </c>
      <c r="X1944" s="118">
        <v>2017</v>
      </c>
      <c r="Y1944" s="18" t="s">
        <v>83</v>
      </c>
    </row>
    <row r="1945" ht="15.75" customHeight="1" spans="1:25">
      <c r="A1945" s="234">
        <v>6147</v>
      </c>
      <c r="B1945" s="208" t="s">
        <v>2503</v>
      </c>
      <c r="C1945" s="207" t="s">
        <v>17</v>
      </c>
      <c r="D1945" s="209" t="s">
        <v>64</v>
      </c>
      <c r="F1945" s="235" t="s">
        <v>65</v>
      </c>
      <c r="G1945" s="236">
        <v>42336</v>
      </c>
      <c r="H1945" s="237">
        <v>42336</v>
      </c>
      <c r="I1945" s="214">
        <v>84222.1</v>
      </c>
      <c r="J1945" s="215">
        <v>0.263392486097647</v>
      </c>
      <c r="K1945" s="214">
        <v>22183.4683033646</v>
      </c>
      <c r="L1945" s="244">
        <v>42111.05</v>
      </c>
      <c r="M1945" s="245">
        <v>0.369933782225805</v>
      </c>
      <c r="N1945" s="244">
        <v>15578.3</v>
      </c>
      <c r="O1945" s="218">
        <v>330</v>
      </c>
      <c r="P1945" s="246">
        <f t="shared" si="311"/>
        <v>126.609242424242</v>
      </c>
      <c r="Q1945" s="246">
        <f t="shared" si="312"/>
        <v>46.2069696969697</v>
      </c>
      <c r="R1945" s="210">
        <v>1495</v>
      </c>
      <c r="S1945" s="220">
        <f t="shared" si="313"/>
        <v>330</v>
      </c>
      <c r="T1945" s="113">
        <f t="shared" si="316"/>
        <v>230.745479452055</v>
      </c>
      <c r="U1945" s="113">
        <f t="shared" si="314"/>
        <v>60.7766254886701</v>
      </c>
      <c r="V1945" s="113">
        <f t="shared" si="317"/>
        <v>127.609242424242</v>
      </c>
      <c r="W1945" s="113">
        <f t="shared" si="315"/>
        <v>47.2069696969697</v>
      </c>
      <c r="X1945" s="118">
        <v>2015</v>
      </c>
      <c r="Y1945" s="18" t="s">
        <v>66</v>
      </c>
    </row>
    <row r="1946" ht="15.75" customHeight="1" spans="1:25">
      <c r="A1946" s="234">
        <v>5294</v>
      </c>
      <c r="B1946" s="208" t="s">
        <v>2504</v>
      </c>
      <c r="C1946" s="207" t="s">
        <v>23</v>
      </c>
      <c r="D1946" s="209" t="s">
        <v>64</v>
      </c>
      <c r="F1946" s="235" t="s">
        <v>178</v>
      </c>
      <c r="G1946" s="236">
        <v>40212</v>
      </c>
      <c r="H1946" s="237">
        <v>40212</v>
      </c>
      <c r="I1946" s="214">
        <v>84129.8555</v>
      </c>
      <c r="J1946" s="215">
        <v>0.251915515283071</v>
      </c>
      <c r="K1946" s="214">
        <v>21193.6158989728</v>
      </c>
      <c r="L1946" s="244">
        <v>58020.59</v>
      </c>
      <c r="M1946" s="245">
        <v>0.255692332670178</v>
      </c>
      <c r="N1946" s="244">
        <v>14835.42</v>
      </c>
      <c r="O1946" s="218">
        <v>330</v>
      </c>
      <c r="P1946" s="246">
        <f t="shared" si="311"/>
        <v>174.81996969697</v>
      </c>
      <c r="Q1946" s="246">
        <f t="shared" si="312"/>
        <v>43.9558181818182</v>
      </c>
      <c r="R1946" s="210">
        <v>3619</v>
      </c>
      <c r="S1946" s="220">
        <f t="shared" si="313"/>
        <v>330</v>
      </c>
      <c r="T1946" s="113">
        <f t="shared" si="316"/>
        <v>230.492754794521</v>
      </c>
      <c r="U1946" s="113">
        <f t="shared" si="314"/>
        <v>58.0647010930762</v>
      </c>
      <c r="V1946" s="113">
        <f t="shared" si="317"/>
        <v>175.81996969697</v>
      </c>
      <c r="W1946" s="113">
        <f t="shared" si="315"/>
        <v>44.9558181818182</v>
      </c>
      <c r="X1946" s="118">
        <v>2010</v>
      </c>
      <c r="Y1946" s="18" t="s">
        <v>66</v>
      </c>
    </row>
    <row r="1947" ht="15.75" customHeight="1" spans="1:25">
      <c r="A1947" s="234">
        <v>5364</v>
      </c>
      <c r="B1947" s="208" t="s">
        <v>2505</v>
      </c>
      <c r="C1947" s="207" t="s">
        <v>21</v>
      </c>
      <c r="D1947" s="209" t="s">
        <v>64</v>
      </c>
      <c r="F1947" s="235" t="s">
        <v>65</v>
      </c>
      <c r="G1947" s="236">
        <v>40614</v>
      </c>
      <c r="H1947" s="237">
        <v>40614</v>
      </c>
      <c r="I1947" s="214">
        <v>84072.8195197649</v>
      </c>
      <c r="J1947" s="215">
        <v>0.243012917107521</v>
      </c>
      <c r="K1947" s="214">
        <v>20430.7811209522</v>
      </c>
      <c r="L1947" s="244">
        <v>71255.78</v>
      </c>
      <c r="M1947" s="245">
        <v>0.290837459080512</v>
      </c>
      <c r="N1947" s="244">
        <v>20723.85</v>
      </c>
      <c r="O1947" s="218">
        <v>330</v>
      </c>
      <c r="P1947" s="246">
        <f t="shared" si="311"/>
        <v>214.926606060606</v>
      </c>
      <c r="Q1947" s="246">
        <f t="shared" si="312"/>
        <v>61.7995454545455</v>
      </c>
      <c r="R1947" s="210">
        <v>3217</v>
      </c>
      <c r="S1947" s="220">
        <f t="shared" si="313"/>
        <v>330</v>
      </c>
      <c r="T1947" s="113">
        <f t="shared" si="316"/>
        <v>230.336491834972</v>
      </c>
      <c r="U1947" s="113">
        <f t="shared" si="314"/>
        <v>55.9747427971293</v>
      </c>
      <c r="V1947" s="113">
        <f t="shared" si="317"/>
        <v>215.926606060606</v>
      </c>
      <c r="W1947" s="113">
        <f t="shared" si="315"/>
        <v>62.7995454545455</v>
      </c>
      <c r="X1947" s="118">
        <v>2011</v>
      </c>
      <c r="Y1947" s="18" t="s">
        <v>66</v>
      </c>
    </row>
    <row r="1948" ht="15.75" customHeight="1" spans="1:25">
      <c r="A1948" s="234">
        <v>8491</v>
      </c>
      <c r="B1948" s="208" t="s">
        <v>2506</v>
      </c>
      <c r="C1948" s="207" t="s">
        <v>19</v>
      </c>
      <c r="D1948" s="209" t="s">
        <v>64</v>
      </c>
      <c r="F1948" s="235" t="s">
        <v>65</v>
      </c>
      <c r="G1948" s="236">
        <v>43389</v>
      </c>
      <c r="H1948" s="237">
        <v>43389</v>
      </c>
      <c r="I1948" s="214">
        <v>83996.584491018</v>
      </c>
      <c r="J1948" s="215">
        <v>0.236719087245369</v>
      </c>
      <c r="K1948" s="214">
        <v>19883.5948124423</v>
      </c>
      <c r="L1948" s="244">
        <v>42701.46</v>
      </c>
      <c r="M1948" s="245">
        <v>0.0442432179133922</v>
      </c>
      <c r="N1948" s="244">
        <v>1889.25</v>
      </c>
      <c r="O1948" s="218">
        <v>330</v>
      </c>
      <c r="P1948" s="246">
        <f t="shared" si="311"/>
        <v>128.398363636364</v>
      </c>
      <c r="Q1948" s="246">
        <f t="shared" si="312"/>
        <v>4.725</v>
      </c>
      <c r="R1948" s="210">
        <v>442</v>
      </c>
      <c r="S1948" s="220">
        <f t="shared" si="313"/>
        <v>330</v>
      </c>
      <c r="T1948" s="113">
        <f t="shared" si="316"/>
        <v>230.127628742515</v>
      </c>
      <c r="U1948" s="113">
        <f t="shared" si="314"/>
        <v>54.4756022258693</v>
      </c>
      <c r="V1948" s="113">
        <f t="shared" si="317"/>
        <v>129.398363636364</v>
      </c>
      <c r="W1948" s="113">
        <f t="shared" si="315"/>
        <v>5.725</v>
      </c>
      <c r="X1948" s="118">
        <v>2018</v>
      </c>
      <c r="Y1948" s="18" t="s">
        <v>84</v>
      </c>
    </row>
    <row r="1949" ht="15.75" customHeight="1" spans="1:25">
      <c r="A1949" s="234">
        <v>8858</v>
      </c>
      <c r="B1949" s="208" t="s">
        <v>2507</v>
      </c>
      <c r="C1949" s="207" t="s">
        <v>34</v>
      </c>
      <c r="D1949" s="209" t="s">
        <v>488</v>
      </c>
      <c r="E1949" s="210" t="s">
        <v>30</v>
      </c>
      <c r="F1949" s="235" t="s">
        <v>282</v>
      </c>
      <c r="G1949" s="283">
        <v>40186</v>
      </c>
      <c r="H1949" s="237">
        <v>43715</v>
      </c>
      <c r="I1949" s="214">
        <v>83924.815</v>
      </c>
      <c r="J1949" s="215">
        <v>0.264726268831109</v>
      </c>
      <c r="K1949" s="214">
        <v>22217.1031372911</v>
      </c>
      <c r="L1949" s="216">
        <v>7497.75</v>
      </c>
      <c r="M1949" s="217">
        <v>0.123863825814411</v>
      </c>
      <c r="N1949" s="216">
        <v>928.7</v>
      </c>
      <c r="O1949" s="218">
        <v>75</v>
      </c>
      <c r="P1949" s="246">
        <f t="shared" si="311"/>
        <v>98.97</v>
      </c>
      <c r="Q1949" s="246">
        <f t="shared" si="312"/>
        <v>11.3826666666667</v>
      </c>
      <c r="R1949" s="210">
        <v>116</v>
      </c>
      <c r="S1949" s="220">
        <f t="shared" si="313"/>
        <v>81</v>
      </c>
      <c r="T1949" s="113">
        <f t="shared" si="316"/>
        <v>229.931</v>
      </c>
      <c r="U1949" s="113">
        <f t="shared" si="314"/>
        <v>60.8687757186057</v>
      </c>
      <c r="V1949" s="113">
        <f t="shared" si="317"/>
        <v>92.5648148148148</v>
      </c>
      <c r="W1949" s="113">
        <f t="shared" si="315"/>
        <v>11.4654320987654</v>
      </c>
      <c r="X1949" s="118">
        <v>2010</v>
      </c>
      <c r="Y1949" s="18" t="s">
        <v>66</v>
      </c>
    </row>
    <row r="1950" ht="15.75" customHeight="1" spans="1:25">
      <c r="A1950" s="234">
        <v>5109</v>
      </c>
      <c r="B1950" s="208" t="s">
        <v>2508</v>
      </c>
      <c r="C1950" s="207" t="s">
        <v>17</v>
      </c>
      <c r="D1950" s="209" t="s">
        <v>64</v>
      </c>
      <c r="F1950" s="235" t="s">
        <v>65</v>
      </c>
      <c r="G1950" s="236">
        <v>40054</v>
      </c>
      <c r="H1950" s="237">
        <v>40054</v>
      </c>
      <c r="I1950" s="214">
        <v>83735.4</v>
      </c>
      <c r="J1950" s="215">
        <v>0.266875560938495</v>
      </c>
      <c r="K1950" s="214">
        <v>22346.9318454093</v>
      </c>
      <c r="L1950" s="244">
        <v>41867.7</v>
      </c>
      <c r="M1950" s="245">
        <v>0.311126954669112</v>
      </c>
      <c r="N1950" s="244">
        <v>13026.17</v>
      </c>
      <c r="O1950" s="218">
        <v>330</v>
      </c>
      <c r="P1950" s="246">
        <f t="shared" si="311"/>
        <v>125.871818181818</v>
      </c>
      <c r="Q1950" s="246">
        <f t="shared" si="312"/>
        <v>38.4732424242424</v>
      </c>
      <c r="R1950" s="210">
        <v>3777</v>
      </c>
      <c r="S1950" s="220">
        <f t="shared" si="313"/>
        <v>330</v>
      </c>
      <c r="T1950" s="113">
        <f t="shared" si="316"/>
        <v>229.412054794521</v>
      </c>
      <c r="U1950" s="113">
        <f t="shared" si="314"/>
        <v>61.2244708093406</v>
      </c>
      <c r="V1950" s="113">
        <f t="shared" si="317"/>
        <v>126.871818181818</v>
      </c>
      <c r="W1950" s="113">
        <f t="shared" si="315"/>
        <v>39.4732424242424</v>
      </c>
      <c r="X1950" s="118">
        <v>2009</v>
      </c>
      <c r="Y1950" s="18" t="s">
        <v>66</v>
      </c>
    </row>
    <row r="1951" ht="15.75" customHeight="1" spans="1:25">
      <c r="A1951" s="234">
        <v>6140</v>
      </c>
      <c r="B1951" s="208" t="s">
        <v>2509</v>
      </c>
      <c r="C1951" s="207" t="s">
        <v>19</v>
      </c>
      <c r="D1951" s="209" t="s">
        <v>64</v>
      </c>
      <c r="F1951" s="235" t="s">
        <v>65</v>
      </c>
      <c r="G1951" s="236">
        <v>42399</v>
      </c>
      <c r="H1951" s="237">
        <v>42399</v>
      </c>
      <c r="I1951" s="214">
        <v>83547.36</v>
      </c>
      <c r="J1951" s="215">
        <v>0.251172733416635</v>
      </c>
      <c r="K1951" s="214">
        <v>20984.8187809436</v>
      </c>
      <c r="L1951" s="244">
        <v>46415.2</v>
      </c>
      <c r="M1951" s="245">
        <v>0.296207707819852</v>
      </c>
      <c r="N1951" s="244">
        <v>13748.54</v>
      </c>
      <c r="O1951" s="218">
        <v>330</v>
      </c>
      <c r="P1951" s="246">
        <f t="shared" si="311"/>
        <v>139.652121212121</v>
      </c>
      <c r="Q1951" s="246">
        <f t="shared" si="312"/>
        <v>40.6622424242424</v>
      </c>
      <c r="R1951" s="210">
        <v>1432</v>
      </c>
      <c r="S1951" s="220">
        <f t="shared" si="313"/>
        <v>330</v>
      </c>
      <c r="T1951" s="113">
        <f t="shared" si="316"/>
        <v>228.896876712329</v>
      </c>
      <c r="U1951" s="113">
        <f t="shared" si="314"/>
        <v>57.492654194366</v>
      </c>
      <c r="V1951" s="113">
        <f t="shared" si="317"/>
        <v>140.652121212121</v>
      </c>
      <c r="W1951" s="113">
        <f t="shared" si="315"/>
        <v>41.6622424242424</v>
      </c>
      <c r="X1951" s="118">
        <v>2016</v>
      </c>
      <c r="Y1951" s="18" t="s">
        <v>82</v>
      </c>
    </row>
    <row r="1952" ht="15.75" customHeight="1" spans="1:25">
      <c r="A1952" s="234">
        <v>6777</v>
      </c>
      <c r="B1952" s="208" t="s">
        <v>2510</v>
      </c>
      <c r="C1952" s="207" t="s">
        <v>23</v>
      </c>
      <c r="D1952" s="209" t="s">
        <v>380</v>
      </c>
      <c r="E1952" s="210" t="s">
        <v>2216</v>
      </c>
      <c r="F1952" s="235" t="s">
        <v>196</v>
      </c>
      <c r="G1952" s="284">
        <v>37408</v>
      </c>
      <c r="H1952" s="237">
        <v>42832</v>
      </c>
      <c r="I1952" s="214">
        <v>83534.6885</v>
      </c>
      <c r="J1952" s="215">
        <v>0.279857234914134</v>
      </c>
      <c r="K1952" s="214">
        <v>23377.7869430235</v>
      </c>
      <c r="L1952" s="244">
        <v>57610.13</v>
      </c>
      <c r="M1952" s="245">
        <v>0.267967803578989</v>
      </c>
      <c r="N1952" s="244">
        <v>15437.66</v>
      </c>
      <c r="O1952" s="218">
        <v>330</v>
      </c>
      <c r="P1952" s="246">
        <f t="shared" si="311"/>
        <v>173.576151515152</v>
      </c>
      <c r="Q1952" s="246">
        <f t="shared" si="312"/>
        <v>45.7807878787879</v>
      </c>
      <c r="R1952" s="210">
        <v>999</v>
      </c>
      <c r="S1952" s="220">
        <f t="shared" si="313"/>
        <v>330</v>
      </c>
      <c r="T1952" s="113">
        <f t="shared" si="316"/>
        <v>228.862160273973</v>
      </c>
      <c r="U1952" s="113">
        <f t="shared" si="314"/>
        <v>64.0487313507493</v>
      </c>
      <c r="V1952" s="113">
        <f t="shared" si="317"/>
        <v>174.576151515152</v>
      </c>
      <c r="W1952" s="113">
        <f t="shared" si="315"/>
        <v>46.7807878787879</v>
      </c>
      <c r="X1952" s="118">
        <v>2002</v>
      </c>
      <c r="Y1952" s="18" t="s">
        <v>66</v>
      </c>
    </row>
    <row r="1953" ht="15.75" customHeight="1" spans="1:25">
      <c r="A1953" s="234">
        <v>5407</v>
      </c>
      <c r="B1953" s="208" t="s">
        <v>2511</v>
      </c>
      <c r="C1953" s="207" t="s">
        <v>19</v>
      </c>
      <c r="D1953" s="209" t="s">
        <v>64</v>
      </c>
      <c r="F1953" s="235" t="s">
        <v>65</v>
      </c>
      <c r="G1953" s="236">
        <v>40782</v>
      </c>
      <c r="H1953" s="237">
        <v>40782</v>
      </c>
      <c r="I1953" s="214">
        <v>83504.88</v>
      </c>
      <c r="J1953" s="215">
        <v>0.231968968668916</v>
      </c>
      <c r="K1953" s="214">
        <v>19370.5408924216</v>
      </c>
      <c r="L1953" s="244">
        <v>46391.6</v>
      </c>
      <c r="M1953" s="245">
        <v>0.198612464325438</v>
      </c>
      <c r="N1953" s="244">
        <v>9213.95</v>
      </c>
      <c r="O1953" s="218">
        <v>330</v>
      </c>
      <c r="P1953" s="246">
        <f t="shared" si="311"/>
        <v>139.580606060606</v>
      </c>
      <c r="Q1953" s="246">
        <f t="shared" si="312"/>
        <v>26.9210606060606</v>
      </c>
      <c r="R1953" s="210">
        <v>3049</v>
      </c>
      <c r="S1953" s="220">
        <f t="shared" si="313"/>
        <v>330</v>
      </c>
      <c r="T1953" s="113">
        <f t="shared" si="316"/>
        <v>228.780493150685</v>
      </c>
      <c r="U1953" s="113">
        <f t="shared" si="314"/>
        <v>53.0699750477304</v>
      </c>
      <c r="V1953" s="113">
        <f t="shared" si="317"/>
        <v>140.580606060606</v>
      </c>
      <c r="W1953" s="113">
        <f t="shared" si="315"/>
        <v>27.9210606060606</v>
      </c>
      <c r="X1953" s="118">
        <v>2011</v>
      </c>
      <c r="Y1953" s="18" t="s">
        <v>66</v>
      </c>
    </row>
    <row r="1954" ht="15.75" customHeight="1" spans="1:25">
      <c r="A1954" s="234">
        <v>5430</v>
      </c>
      <c r="B1954" s="208" t="s">
        <v>2512</v>
      </c>
      <c r="C1954" s="207" t="s">
        <v>19</v>
      </c>
      <c r="D1954" s="209" t="s">
        <v>64</v>
      </c>
      <c r="F1954" s="235" t="s">
        <v>65</v>
      </c>
      <c r="G1954" s="236">
        <v>40845</v>
      </c>
      <c r="H1954" s="237">
        <v>40845</v>
      </c>
      <c r="I1954" s="214">
        <v>83419.1255</v>
      </c>
      <c r="J1954" s="215">
        <v>0.245642393011888</v>
      </c>
      <c r="K1954" s="214">
        <v>20491.273610779</v>
      </c>
      <c r="L1954" s="244">
        <v>72538.37</v>
      </c>
      <c r="M1954" s="245">
        <v>0.191938831821007</v>
      </c>
      <c r="N1954" s="244">
        <v>13922.93</v>
      </c>
      <c r="O1954" s="218">
        <v>330</v>
      </c>
      <c r="P1954" s="246">
        <f t="shared" si="311"/>
        <v>218.813242424242</v>
      </c>
      <c r="Q1954" s="246">
        <f t="shared" si="312"/>
        <v>41.190696969697</v>
      </c>
      <c r="R1954" s="210">
        <v>2986</v>
      </c>
      <c r="S1954" s="220">
        <f t="shared" si="313"/>
        <v>330</v>
      </c>
      <c r="T1954" s="113">
        <f t="shared" si="316"/>
        <v>228.545549315068</v>
      </c>
      <c r="U1954" s="113">
        <f t="shared" si="314"/>
        <v>56.1404756459699</v>
      </c>
      <c r="V1954" s="113">
        <f t="shared" si="317"/>
        <v>219.813242424242</v>
      </c>
      <c r="W1954" s="113">
        <f t="shared" si="315"/>
        <v>42.190696969697</v>
      </c>
      <c r="X1954" s="118">
        <v>2011</v>
      </c>
      <c r="Y1954" s="18" t="s">
        <v>66</v>
      </c>
    </row>
    <row r="1955" ht="15.75" customHeight="1" spans="1:25">
      <c r="A1955" s="234">
        <v>6647</v>
      </c>
      <c r="B1955" s="208" t="s">
        <v>2513</v>
      </c>
      <c r="C1955" s="207" t="s">
        <v>23</v>
      </c>
      <c r="D1955" s="209" t="s">
        <v>64</v>
      </c>
      <c r="F1955" s="235" t="s">
        <v>181</v>
      </c>
      <c r="G1955" s="236">
        <v>42714</v>
      </c>
      <c r="H1955" s="237">
        <v>42714</v>
      </c>
      <c r="I1955" s="214">
        <v>83379.7125</v>
      </c>
      <c r="J1955" s="215">
        <v>0.234453910348965</v>
      </c>
      <c r="K1955" s="214">
        <v>19548.6996393975</v>
      </c>
      <c r="L1955" s="244">
        <v>57503.25</v>
      </c>
      <c r="M1955" s="245">
        <v>0.22786729445727</v>
      </c>
      <c r="N1955" s="244">
        <v>13103.11</v>
      </c>
      <c r="O1955" s="218">
        <v>330</v>
      </c>
      <c r="P1955" s="246">
        <f t="shared" si="311"/>
        <v>173.252272727273</v>
      </c>
      <c r="Q1955" s="246">
        <f t="shared" si="312"/>
        <v>38.7063939393939</v>
      </c>
      <c r="R1955" s="210">
        <v>1117</v>
      </c>
      <c r="S1955" s="220">
        <f t="shared" si="313"/>
        <v>330</v>
      </c>
      <c r="T1955" s="113">
        <f t="shared" si="316"/>
        <v>228.437568493151</v>
      </c>
      <c r="U1955" s="113">
        <f t="shared" si="314"/>
        <v>53.5580812038288</v>
      </c>
      <c r="V1955" s="113">
        <f t="shared" si="317"/>
        <v>174.252272727273</v>
      </c>
      <c r="W1955" s="113">
        <f t="shared" si="315"/>
        <v>39.7063939393939</v>
      </c>
      <c r="X1955" s="118">
        <v>2016</v>
      </c>
      <c r="Y1955" s="18" t="s">
        <v>82</v>
      </c>
    </row>
    <row r="1956" ht="15.75" customHeight="1" spans="1:25">
      <c r="A1956" s="234">
        <v>8700</v>
      </c>
      <c r="B1956" s="208" t="s">
        <v>2514</v>
      </c>
      <c r="C1956" s="207" t="s">
        <v>34</v>
      </c>
      <c r="D1956" s="209" t="s">
        <v>488</v>
      </c>
      <c r="E1956" s="210" t="s">
        <v>30</v>
      </c>
      <c r="F1956" s="235" t="s">
        <v>282</v>
      </c>
      <c r="G1956" s="283">
        <v>41592</v>
      </c>
      <c r="H1956" s="237">
        <v>43715</v>
      </c>
      <c r="I1956" s="214">
        <v>83287.3546666667</v>
      </c>
      <c r="J1956" s="215">
        <v>0.243785895407502</v>
      </c>
      <c r="K1956" s="214">
        <v>20304.2823335355</v>
      </c>
      <c r="L1956" s="216">
        <v>7440.8</v>
      </c>
      <c r="M1956" s="217">
        <v>0.33956563810343</v>
      </c>
      <c r="N1956" s="216">
        <v>2526.64</v>
      </c>
      <c r="O1956" s="218">
        <v>75</v>
      </c>
      <c r="P1956" s="246">
        <f t="shared" si="311"/>
        <v>98.2106666666667</v>
      </c>
      <c r="Q1956" s="246">
        <f t="shared" si="312"/>
        <v>32.6885333333333</v>
      </c>
      <c r="R1956" s="210">
        <v>116</v>
      </c>
      <c r="S1956" s="220">
        <f t="shared" si="313"/>
        <v>81</v>
      </c>
      <c r="T1956" s="113">
        <f t="shared" si="316"/>
        <v>228.184533333333</v>
      </c>
      <c r="U1956" s="113">
        <f t="shared" si="314"/>
        <v>55.6281707768096</v>
      </c>
      <c r="V1956" s="113">
        <f t="shared" si="317"/>
        <v>91.8617283950617</v>
      </c>
      <c r="W1956" s="113">
        <f t="shared" si="315"/>
        <v>31.1930864197531</v>
      </c>
      <c r="X1956" s="118">
        <v>2013</v>
      </c>
      <c r="Y1956" s="18" t="s">
        <v>66</v>
      </c>
    </row>
    <row r="1957" ht="15.75" customHeight="1" spans="1:25">
      <c r="A1957" s="234">
        <v>9111</v>
      </c>
      <c r="B1957" s="208" t="s">
        <v>2515</v>
      </c>
      <c r="C1957" s="207" t="s">
        <v>34</v>
      </c>
      <c r="D1957" s="209" t="s">
        <v>488</v>
      </c>
      <c r="E1957" s="210" t="s">
        <v>30</v>
      </c>
      <c r="F1957" s="235" t="s">
        <v>291</v>
      </c>
      <c r="G1957" s="283">
        <v>37987</v>
      </c>
      <c r="H1957" s="237">
        <v>43706</v>
      </c>
      <c r="I1957" s="214">
        <v>83125.9984615385</v>
      </c>
      <c r="J1957" s="215">
        <v>0.27</v>
      </c>
      <c r="K1957" s="214">
        <v>22444.0195846154</v>
      </c>
      <c r="L1957" s="216">
        <v>3861.72</v>
      </c>
      <c r="M1957" s="217">
        <v>0.371862796888433</v>
      </c>
      <c r="N1957" s="216">
        <v>1436.03</v>
      </c>
      <c r="O1957" s="218">
        <v>39</v>
      </c>
      <c r="P1957" s="246">
        <f t="shared" si="311"/>
        <v>98.0184615384615</v>
      </c>
      <c r="Q1957" s="246">
        <f t="shared" si="312"/>
        <v>35.821282051282</v>
      </c>
      <c r="R1957" s="210">
        <v>125</v>
      </c>
      <c r="S1957" s="220">
        <f t="shared" si="313"/>
        <v>90</v>
      </c>
      <c r="T1957" s="113">
        <f t="shared" si="316"/>
        <v>227.742461538462</v>
      </c>
      <c r="U1957" s="113">
        <f t="shared" si="314"/>
        <v>61.4904646153847</v>
      </c>
      <c r="V1957" s="113">
        <f t="shared" si="317"/>
        <v>42.908</v>
      </c>
      <c r="W1957" s="113">
        <f t="shared" si="315"/>
        <v>15.9558888888889</v>
      </c>
      <c r="X1957" s="118">
        <v>2004</v>
      </c>
      <c r="Y1957" s="18" t="s">
        <v>66</v>
      </c>
    </row>
    <row r="1958" ht="15.75" customHeight="1" spans="1:25">
      <c r="A1958" s="234">
        <v>8542</v>
      </c>
      <c r="B1958" s="208" t="s">
        <v>2516</v>
      </c>
      <c r="C1958" s="207" t="s">
        <v>21</v>
      </c>
      <c r="D1958" s="209" t="s">
        <v>64</v>
      </c>
      <c r="F1958" s="235" t="s">
        <v>65</v>
      </c>
      <c r="G1958" s="236">
        <v>43421</v>
      </c>
      <c r="H1958" s="237">
        <v>43421</v>
      </c>
      <c r="I1958" s="214">
        <v>83074.8025652861</v>
      </c>
      <c r="J1958" s="215">
        <v>0.229054216014568</v>
      </c>
      <c r="K1958" s="214">
        <v>19028.6337721566</v>
      </c>
      <c r="L1958" s="244">
        <v>19354.16</v>
      </c>
      <c r="M1958" s="245">
        <v>0.243867984970673</v>
      </c>
      <c r="N1958" s="244">
        <v>4719.86</v>
      </c>
      <c r="O1958" s="218">
        <v>191</v>
      </c>
      <c r="P1958" s="246">
        <f t="shared" si="311"/>
        <v>100.330680628272</v>
      </c>
      <c r="Q1958" s="246">
        <f t="shared" si="312"/>
        <v>23.7113089005236</v>
      </c>
      <c r="R1958" s="210">
        <v>410</v>
      </c>
      <c r="S1958" s="220">
        <f t="shared" si="313"/>
        <v>330</v>
      </c>
      <c r="T1958" s="113">
        <f t="shared" si="316"/>
        <v>227.602198809003</v>
      </c>
      <c r="U1958" s="113">
        <f t="shared" si="314"/>
        <v>52.1332432113879</v>
      </c>
      <c r="V1958" s="113">
        <f t="shared" si="317"/>
        <v>58.6489696969697</v>
      </c>
      <c r="W1958" s="113">
        <f t="shared" si="315"/>
        <v>14.3026060606061</v>
      </c>
      <c r="X1958" s="118">
        <v>2018</v>
      </c>
      <c r="Y1958" s="18" t="s">
        <v>84</v>
      </c>
    </row>
    <row r="1959" ht="15.75" customHeight="1" spans="1:25">
      <c r="A1959" s="234">
        <v>7110</v>
      </c>
      <c r="B1959" s="208" t="s">
        <v>2517</v>
      </c>
      <c r="C1959" s="207" t="s">
        <v>29</v>
      </c>
      <c r="D1959" s="209" t="s">
        <v>64</v>
      </c>
      <c r="F1959" s="235" t="s">
        <v>65</v>
      </c>
      <c r="G1959" s="236">
        <v>42483</v>
      </c>
      <c r="H1959" s="237">
        <v>42483</v>
      </c>
      <c r="I1959" s="214">
        <v>82320.7680000002</v>
      </c>
      <c r="J1959" s="215">
        <v>0.267172100830768</v>
      </c>
      <c r="K1959" s="214">
        <v>21993.8125285623</v>
      </c>
      <c r="L1959" s="244">
        <v>51450.4800000001</v>
      </c>
      <c r="M1959" s="245">
        <v>0.33459415733342</v>
      </c>
      <c r="N1959" s="244">
        <v>17215.03</v>
      </c>
      <c r="O1959" s="218">
        <v>330</v>
      </c>
      <c r="P1959" s="246">
        <f t="shared" si="311"/>
        <v>154.910545454546</v>
      </c>
      <c r="Q1959" s="246">
        <f t="shared" si="312"/>
        <v>51.1667575757576</v>
      </c>
      <c r="R1959" s="210">
        <v>1348</v>
      </c>
      <c r="S1959" s="220">
        <f t="shared" si="313"/>
        <v>330</v>
      </c>
      <c r="T1959" s="113">
        <f t="shared" si="316"/>
        <v>225.536350684932</v>
      </c>
      <c r="U1959" s="113">
        <f t="shared" si="314"/>
        <v>60.2570206261981</v>
      </c>
      <c r="V1959" s="113">
        <f t="shared" si="317"/>
        <v>155.910545454546</v>
      </c>
      <c r="W1959" s="113">
        <f t="shared" si="315"/>
        <v>52.1667575757576</v>
      </c>
      <c r="X1959" s="118">
        <v>2016</v>
      </c>
      <c r="Y1959" s="18" t="s">
        <v>82</v>
      </c>
    </row>
    <row r="1960" ht="15.75" customHeight="1" spans="1:25">
      <c r="A1960" s="234">
        <v>7170</v>
      </c>
      <c r="B1960" s="208" t="s">
        <v>2518</v>
      </c>
      <c r="C1960" s="207" t="s">
        <v>21</v>
      </c>
      <c r="D1960" s="209" t="s">
        <v>64</v>
      </c>
      <c r="F1960" s="235" t="s">
        <v>65</v>
      </c>
      <c r="G1960" s="236">
        <v>42910</v>
      </c>
      <c r="H1960" s="237">
        <v>42910</v>
      </c>
      <c r="I1960" s="214">
        <v>82291.965378945</v>
      </c>
      <c r="J1960" s="215">
        <v>0.246761656714344</v>
      </c>
      <c r="K1960" s="214">
        <v>20306.5017111879</v>
      </c>
      <c r="L1960" s="244">
        <v>69746.42</v>
      </c>
      <c r="M1960" s="245">
        <v>0.276213890261321</v>
      </c>
      <c r="N1960" s="244">
        <v>19264.93</v>
      </c>
      <c r="O1960" s="218">
        <v>330</v>
      </c>
      <c r="P1960" s="246">
        <f t="shared" si="311"/>
        <v>210.352787878788</v>
      </c>
      <c r="Q1960" s="246">
        <f t="shared" si="312"/>
        <v>57.3785757575758</v>
      </c>
      <c r="R1960" s="210">
        <v>921</v>
      </c>
      <c r="S1960" s="220">
        <f t="shared" si="313"/>
        <v>330</v>
      </c>
      <c r="T1960" s="113">
        <f t="shared" si="316"/>
        <v>225.45743939437</v>
      </c>
      <c r="U1960" s="113">
        <f t="shared" si="314"/>
        <v>55.6342512635285</v>
      </c>
      <c r="V1960" s="113">
        <f t="shared" si="317"/>
        <v>211.352787878788</v>
      </c>
      <c r="W1960" s="113">
        <f t="shared" si="315"/>
        <v>58.3785757575758</v>
      </c>
      <c r="X1960" s="118">
        <v>2017</v>
      </c>
      <c r="Y1960" s="18" t="s">
        <v>83</v>
      </c>
    </row>
    <row r="1961" ht="15.75" customHeight="1" spans="1:25">
      <c r="A1961" s="234">
        <v>7038</v>
      </c>
      <c r="B1961" s="208" t="s">
        <v>2519</v>
      </c>
      <c r="C1961" s="207" t="s">
        <v>27</v>
      </c>
      <c r="D1961" s="209" t="s">
        <v>64</v>
      </c>
      <c r="F1961" s="235" t="s">
        <v>204</v>
      </c>
      <c r="G1961" s="236">
        <v>42520</v>
      </c>
      <c r="H1961" s="237">
        <v>42520</v>
      </c>
      <c r="I1961" s="214">
        <v>82093.05</v>
      </c>
      <c r="J1961" s="215">
        <v>0.247112867745138</v>
      </c>
      <c r="K1961" s="214">
        <v>20286.249007445</v>
      </c>
      <c r="L1961" s="244">
        <v>54728.7</v>
      </c>
      <c r="M1961" s="245">
        <v>0.275614439955636</v>
      </c>
      <c r="N1961" s="244">
        <v>15084.02</v>
      </c>
      <c r="O1961" s="218">
        <v>330</v>
      </c>
      <c r="P1961" s="246">
        <f t="shared" si="311"/>
        <v>164.844545454545</v>
      </c>
      <c r="Q1961" s="246">
        <f t="shared" si="312"/>
        <v>44.7091515151515</v>
      </c>
      <c r="R1961" s="210">
        <v>1311</v>
      </c>
      <c r="S1961" s="220">
        <f t="shared" si="313"/>
        <v>330</v>
      </c>
      <c r="T1961" s="113">
        <f t="shared" si="316"/>
        <v>224.912465753425</v>
      </c>
      <c r="U1961" s="113">
        <f t="shared" si="314"/>
        <v>55.5787644039589</v>
      </c>
      <c r="V1961" s="113">
        <f t="shared" si="317"/>
        <v>165.844545454545</v>
      </c>
      <c r="W1961" s="113">
        <f t="shared" si="315"/>
        <v>45.7091515151515</v>
      </c>
      <c r="X1961" s="118">
        <v>2016</v>
      </c>
      <c r="Y1961" s="18" t="s">
        <v>82</v>
      </c>
    </row>
    <row r="1962" ht="15.75" customHeight="1" spans="1:25">
      <c r="A1962" s="234">
        <v>8945</v>
      </c>
      <c r="B1962" s="208" t="s">
        <v>2520</v>
      </c>
      <c r="C1962" s="207" t="s">
        <v>34</v>
      </c>
      <c r="D1962" s="209" t="s">
        <v>488</v>
      </c>
      <c r="E1962" s="210" t="s">
        <v>30</v>
      </c>
      <c r="F1962" s="235" t="s">
        <v>288</v>
      </c>
      <c r="G1962" s="283">
        <v>42370</v>
      </c>
      <c r="H1962" s="237">
        <v>43713</v>
      </c>
      <c r="I1962" s="214">
        <v>82058.18675</v>
      </c>
      <c r="J1962" s="215">
        <v>0.278719446985391</v>
      </c>
      <c r="K1962" s="214">
        <v>22871.2124315839</v>
      </c>
      <c r="L1962" s="216">
        <v>5864.79</v>
      </c>
      <c r="M1962" s="217">
        <v>0.190603585124105</v>
      </c>
      <c r="N1962" s="216">
        <v>1117.85</v>
      </c>
      <c r="O1962" s="218">
        <v>60</v>
      </c>
      <c r="P1962" s="246">
        <f t="shared" si="311"/>
        <v>96.7465</v>
      </c>
      <c r="Q1962" s="246">
        <f t="shared" si="312"/>
        <v>17.6308333333333</v>
      </c>
      <c r="R1962" s="210">
        <v>118</v>
      </c>
      <c r="S1962" s="220">
        <f t="shared" si="313"/>
        <v>83</v>
      </c>
      <c r="T1962" s="113">
        <f t="shared" si="316"/>
        <v>224.81695</v>
      </c>
      <c r="U1962" s="113">
        <f t="shared" si="314"/>
        <v>62.6608559769422</v>
      </c>
      <c r="V1962" s="113">
        <f t="shared" si="317"/>
        <v>70.6601204819277</v>
      </c>
      <c r="W1962" s="113">
        <f t="shared" si="315"/>
        <v>13.4680722891566</v>
      </c>
      <c r="X1962" s="118">
        <v>2016</v>
      </c>
      <c r="Y1962" s="18" t="s">
        <v>82</v>
      </c>
    </row>
    <row r="1963" ht="15.75" customHeight="1" spans="1:25">
      <c r="A1963" s="234">
        <v>8347</v>
      </c>
      <c r="B1963" s="208" t="s">
        <v>2521</v>
      </c>
      <c r="C1963" s="207" t="s">
        <v>23</v>
      </c>
      <c r="D1963" s="209" t="s">
        <v>64</v>
      </c>
      <c r="F1963" s="235" t="s">
        <v>65</v>
      </c>
      <c r="G1963" s="236">
        <v>43358</v>
      </c>
      <c r="H1963" s="237">
        <v>43358</v>
      </c>
      <c r="I1963" s="214">
        <v>82058.0703221945</v>
      </c>
      <c r="J1963" s="215">
        <v>0.271462684166664</v>
      </c>
      <c r="K1963" s="214">
        <v>22275.7040271998</v>
      </c>
      <c r="L1963" s="244">
        <v>34893.77</v>
      </c>
      <c r="M1963" s="245">
        <v>0.247593195003005</v>
      </c>
      <c r="N1963" s="244">
        <v>8639.46</v>
      </c>
      <c r="O1963" s="218">
        <v>236</v>
      </c>
      <c r="P1963" s="246">
        <f t="shared" si="311"/>
        <v>146.854957627119</v>
      </c>
      <c r="Q1963" s="246">
        <f t="shared" si="312"/>
        <v>35.6078813559322</v>
      </c>
      <c r="R1963" s="210">
        <v>473</v>
      </c>
      <c r="S1963" s="220">
        <f t="shared" si="313"/>
        <v>330</v>
      </c>
      <c r="T1963" s="113">
        <f t="shared" si="316"/>
        <v>224.816631019711</v>
      </c>
      <c r="U1963" s="113">
        <f t="shared" si="314"/>
        <v>61.0293261019173</v>
      </c>
      <c r="V1963" s="113">
        <f t="shared" si="317"/>
        <v>105.738696969697</v>
      </c>
      <c r="W1963" s="113">
        <f t="shared" si="315"/>
        <v>26.1801818181818</v>
      </c>
      <c r="X1963" s="118">
        <v>2018</v>
      </c>
      <c r="Y1963" s="18" t="s">
        <v>84</v>
      </c>
    </row>
    <row r="1964" ht="15.75" customHeight="1" spans="1:25">
      <c r="A1964" s="234">
        <v>9388</v>
      </c>
      <c r="B1964" s="208" t="s">
        <v>2522</v>
      </c>
      <c r="C1964" s="207" t="s">
        <v>21</v>
      </c>
      <c r="D1964" s="209" t="s">
        <v>64</v>
      </c>
      <c r="F1964" s="235" t="s">
        <v>65</v>
      </c>
      <c r="G1964" s="236">
        <v>43524</v>
      </c>
      <c r="H1964" s="237">
        <v>43524</v>
      </c>
      <c r="I1964" s="214">
        <v>82007.6622753612</v>
      </c>
      <c r="J1964" s="215">
        <v>0.261025624661067</v>
      </c>
      <c r="K1964" s="214">
        <v>21406.10127242</v>
      </c>
      <c r="L1964" s="244">
        <v>20706.01</v>
      </c>
      <c r="M1964" s="245">
        <v>0.216951020500811</v>
      </c>
      <c r="N1964" s="244">
        <v>4492.19</v>
      </c>
      <c r="O1964" s="218">
        <v>207</v>
      </c>
      <c r="P1964" s="246">
        <f t="shared" si="311"/>
        <v>99.0290338164251</v>
      </c>
      <c r="Q1964" s="246">
        <f t="shared" si="312"/>
        <v>20.7014009661836</v>
      </c>
      <c r="R1964" s="210">
        <v>307</v>
      </c>
      <c r="S1964" s="220">
        <f t="shared" si="313"/>
        <v>272</v>
      </c>
      <c r="T1964" s="113">
        <f t="shared" si="316"/>
        <v>224.678526781812</v>
      </c>
      <c r="U1964" s="113">
        <f t="shared" si="314"/>
        <v>58.6468528011507</v>
      </c>
      <c r="V1964" s="113">
        <f t="shared" si="317"/>
        <v>76.1250367647059</v>
      </c>
      <c r="W1964" s="113">
        <f t="shared" si="315"/>
        <v>16.5154044117647</v>
      </c>
      <c r="X1964" s="118">
        <v>2019</v>
      </c>
      <c r="Y1964" s="18" t="s">
        <v>85</v>
      </c>
    </row>
    <row r="1965" ht="15.75" customHeight="1" spans="1:25">
      <c r="A1965" s="234">
        <v>5774</v>
      </c>
      <c r="B1965" s="208" t="s">
        <v>2523</v>
      </c>
      <c r="C1965" s="207" t="s">
        <v>23</v>
      </c>
      <c r="D1965" s="209" t="s">
        <v>64</v>
      </c>
      <c r="F1965" s="235" t="s">
        <v>65</v>
      </c>
      <c r="G1965" s="236">
        <v>41783</v>
      </c>
      <c r="H1965" s="237">
        <v>41783</v>
      </c>
      <c r="I1965" s="214">
        <v>81719.0855</v>
      </c>
      <c r="J1965" s="215">
        <v>0.279258051764479</v>
      </c>
      <c r="K1965" s="214">
        <v>22820.7126087049</v>
      </c>
      <c r="L1965" s="244">
        <v>56357.99</v>
      </c>
      <c r="M1965" s="245">
        <v>0.339631168535287</v>
      </c>
      <c r="N1965" s="244">
        <v>19140.93</v>
      </c>
      <c r="O1965" s="218">
        <v>330</v>
      </c>
      <c r="P1965" s="246">
        <f t="shared" si="311"/>
        <v>169.781787878788</v>
      </c>
      <c r="Q1965" s="246">
        <f t="shared" si="312"/>
        <v>57.0028181818182</v>
      </c>
      <c r="R1965" s="210">
        <v>2048</v>
      </c>
      <c r="S1965" s="220">
        <f t="shared" si="313"/>
        <v>330</v>
      </c>
      <c r="T1965" s="113">
        <f t="shared" si="316"/>
        <v>223.887905479452</v>
      </c>
      <c r="U1965" s="113">
        <f t="shared" si="314"/>
        <v>62.5225002978216</v>
      </c>
      <c r="V1965" s="113">
        <f t="shared" si="317"/>
        <v>170.781787878788</v>
      </c>
      <c r="W1965" s="113">
        <f t="shared" si="315"/>
        <v>58.0028181818182</v>
      </c>
      <c r="X1965" s="118">
        <v>2014</v>
      </c>
      <c r="Y1965" s="18" t="s">
        <v>66</v>
      </c>
    </row>
    <row r="1966" ht="15.75" customHeight="1" spans="1:25">
      <c r="A1966" s="234">
        <v>8729</v>
      </c>
      <c r="B1966" s="208" t="s">
        <v>2524</v>
      </c>
      <c r="C1966" s="207" t="s">
        <v>34</v>
      </c>
      <c r="D1966" s="209" t="s">
        <v>488</v>
      </c>
      <c r="E1966" s="210" t="s">
        <v>30</v>
      </c>
      <c r="F1966" s="235" t="s">
        <v>282</v>
      </c>
      <c r="G1966" s="283">
        <v>41790</v>
      </c>
      <c r="H1966" s="237">
        <v>43715</v>
      </c>
      <c r="I1966" s="214">
        <v>81616.5170779221</v>
      </c>
      <c r="J1966" s="215">
        <v>0.260938233048769</v>
      </c>
      <c r="K1966" s="214">
        <v>21296.8697539077</v>
      </c>
      <c r="L1966" s="216">
        <v>7485.97</v>
      </c>
      <c r="M1966" s="217">
        <v>0.34442430306293</v>
      </c>
      <c r="N1966" s="216">
        <v>2578.35</v>
      </c>
      <c r="O1966" s="218">
        <v>77</v>
      </c>
      <c r="P1966" s="246">
        <f t="shared" si="311"/>
        <v>96.2203896103896</v>
      </c>
      <c r="Q1966" s="246">
        <f t="shared" si="312"/>
        <v>32.4850649350649</v>
      </c>
      <c r="R1966" s="210">
        <v>116</v>
      </c>
      <c r="S1966" s="220">
        <f t="shared" si="313"/>
        <v>81</v>
      </c>
      <c r="T1966" s="113">
        <f t="shared" si="316"/>
        <v>223.606896103896</v>
      </c>
      <c r="U1966" s="113">
        <f t="shared" si="314"/>
        <v>58.3475883668704</v>
      </c>
      <c r="V1966" s="113">
        <f t="shared" si="317"/>
        <v>92.4193827160494</v>
      </c>
      <c r="W1966" s="113">
        <f t="shared" si="315"/>
        <v>31.8314814814815</v>
      </c>
      <c r="X1966" s="118">
        <v>2014</v>
      </c>
      <c r="Y1966" s="18" t="s">
        <v>66</v>
      </c>
    </row>
    <row r="1967" ht="15.75" customHeight="1" spans="1:25">
      <c r="A1967" s="234">
        <v>7046</v>
      </c>
      <c r="B1967" s="208" t="s">
        <v>2525</v>
      </c>
      <c r="C1967" s="207" t="s">
        <v>27</v>
      </c>
      <c r="D1967" s="209" t="s">
        <v>64</v>
      </c>
      <c r="F1967" s="235" t="s">
        <v>204</v>
      </c>
      <c r="G1967" s="236">
        <v>42574</v>
      </c>
      <c r="H1967" s="237">
        <v>42574</v>
      </c>
      <c r="I1967" s="214">
        <v>81613.2</v>
      </c>
      <c r="J1967" s="215">
        <v>0.265019789009798</v>
      </c>
      <c r="K1967" s="214">
        <v>21629.1130444144</v>
      </c>
      <c r="L1967" s="244">
        <v>70968</v>
      </c>
      <c r="M1967" s="245">
        <v>0.189913623041371</v>
      </c>
      <c r="N1967" s="244">
        <v>13477.79</v>
      </c>
      <c r="O1967" s="218">
        <v>330</v>
      </c>
      <c r="P1967" s="246">
        <f t="shared" si="311"/>
        <v>214.054545454545</v>
      </c>
      <c r="Q1967" s="246">
        <f t="shared" si="312"/>
        <v>39.8417878787879</v>
      </c>
      <c r="R1967" s="210">
        <v>1257</v>
      </c>
      <c r="S1967" s="220">
        <f t="shared" si="313"/>
        <v>330</v>
      </c>
      <c r="T1967" s="113">
        <f t="shared" si="316"/>
        <v>223.597808219178</v>
      </c>
      <c r="U1967" s="113">
        <f t="shared" si="314"/>
        <v>59.2578439572997</v>
      </c>
      <c r="V1967" s="113">
        <f t="shared" si="317"/>
        <v>215.054545454545</v>
      </c>
      <c r="W1967" s="113">
        <f t="shared" si="315"/>
        <v>40.8417878787879</v>
      </c>
      <c r="X1967" s="118">
        <v>2016</v>
      </c>
      <c r="Y1967" s="18" t="s">
        <v>82</v>
      </c>
    </row>
    <row r="1968" ht="15.75" customHeight="1" spans="1:25">
      <c r="A1968" s="234">
        <v>9204</v>
      </c>
      <c r="B1968" s="208" t="s">
        <v>2526</v>
      </c>
      <c r="C1968" s="207" t="s">
        <v>19</v>
      </c>
      <c r="D1968" s="209" t="s">
        <v>64</v>
      </c>
      <c r="F1968" s="235" t="s">
        <v>65</v>
      </c>
      <c r="G1968" s="236">
        <v>43463</v>
      </c>
      <c r="H1968" s="237">
        <v>43463</v>
      </c>
      <c r="I1968" s="214">
        <v>81501.1252459017</v>
      </c>
      <c r="J1968" s="215">
        <v>0.267094167468505</v>
      </c>
      <c r="K1968" s="214">
        <v>21768.4751953005</v>
      </c>
      <c r="L1968" s="244">
        <v>29450.24</v>
      </c>
      <c r="M1968" s="245">
        <v>-0.0353929203972531</v>
      </c>
      <c r="N1968" s="244">
        <v>-1042.33</v>
      </c>
      <c r="O1968" s="218">
        <v>244</v>
      </c>
      <c r="P1968" s="246">
        <f t="shared" si="311"/>
        <v>119.697704918033</v>
      </c>
      <c r="Q1968" s="246">
        <f t="shared" si="312"/>
        <v>-5.27184426229508</v>
      </c>
      <c r="R1968" s="210">
        <v>368</v>
      </c>
      <c r="S1968" s="220">
        <f t="shared" si="313"/>
        <v>330</v>
      </c>
      <c r="T1968" s="113">
        <f t="shared" si="316"/>
        <v>223.290754098361</v>
      </c>
      <c r="U1968" s="113">
        <f t="shared" si="314"/>
        <v>59.6396580693164</v>
      </c>
      <c r="V1968" s="113">
        <f t="shared" si="317"/>
        <v>89.2431515151515</v>
      </c>
      <c r="W1968" s="113">
        <f t="shared" si="315"/>
        <v>-3.15857575757576</v>
      </c>
      <c r="X1968" s="118">
        <v>2018</v>
      </c>
      <c r="Y1968" s="18" t="s">
        <v>84</v>
      </c>
    </row>
    <row r="1969" ht="15.75" customHeight="1" spans="1:25">
      <c r="A1969" s="234">
        <v>6398</v>
      </c>
      <c r="B1969" s="208" t="s">
        <v>2527</v>
      </c>
      <c r="C1969" s="207" t="s">
        <v>23</v>
      </c>
      <c r="D1969" s="209" t="s">
        <v>64</v>
      </c>
      <c r="E1969" s="210" t="s">
        <v>330</v>
      </c>
      <c r="F1969" s="235" t="s">
        <v>65</v>
      </c>
      <c r="G1969" s="283">
        <v>42543</v>
      </c>
      <c r="H1969" s="237">
        <v>42543</v>
      </c>
      <c r="I1969" s="214">
        <v>81213.108</v>
      </c>
      <c r="J1969" s="215">
        <v>0.261404860312433</v>
      </c>
      <c r="K1969" s="214">
        <v>21229.5011522785</v>
      </c>
      <c r="L1969" s="244">
        <v>56009.04</v>
      </c>
      <c r="M1969" s="245">
        <v>0.348559982459974</v>
      </c>
      <c r="N1969" s="244">
        <v>19522.51</v>
      </c>
      <c r="O1969" s="218">
        <v>330</v>
      </c>
      <c r="P1969" s="246">
        <f t="shared" si="311"/>
        <v>168.724363636364</v>
      </c>
      <c r="Q1969" s="246">
        <f t="shared" si="312"/>
        <v>58.1591212121212</v>
      </c>
      <c r="R1969" s="210">
        <v>1288</v>
      </c>
      <c r="S1969" s="220">
        <f t="shared" si="313"/>
        <v>330</v>
      </c>
      <c r="T1969" s="113">
        <f t="shared" si="316"/>
        <v>222.501665753425</v>
      </c>
      <c r="U1969" s="113">
        <f t="shared" si="314"/>
        <v>58.1630168555575</v>
      </c>
      <c r="V1969" s="113">
        <f t="shared" si="317"/>
        <v>169.724363636364</v>
      </c>
      <c r="W1969" s="113">
        <f t="shared" si="315"/>
        <v>59.1591212121212</v>
      </c>
      <c r="X1969" s="118">
        <v>2016</v>
      </c>
      <c r="Y1969" s="18" t="s">
        <v>82</v>
      </c>
    </row>
    <row r="1970" ht="15.75" customHeight="1" spans="1:25">
      <c r="A1970" s="234">
        <v>7047</v>
      </c>
      <c r="B1970" s="208" t="s">
        <v>2528</v>
      </c>
      <c r="C1970" s="207" t="s">
        <v>27</v>
      </c>
      <c r="D1970" s="209" t="s">
        <v>64</v>
      </c>
      <c r="F1970" s="235" t="s">
        <v>204</v>
      </c>
      <c r="G1970" s="236">
        <v>42581</v>
      </c>
      <c r="H1970" s="237">
        <v>42581</v>
      </c>
      <c r="I1970" s="214">
        <v>80578.545</v>
      </c>
      <c r="J1970" s="215">
        <v>0.225713607231826</v>
      </c>
      <c r="K1970" s="214">
        <v>18187.674057442</v>
      </c>
      <c r="L1970" s="244">
        <v>70068.3</v>
      </c>
      <c r="M1970" s="245">
        <v>0.216576968472191</v>
      </c>
      <c r="N1970" s="244">
        <v>15175.18</v>
      </c>
      <c r="O1970" s="218">
        <v>330</v>
      </c>
      <c r="P1970" s="246">
        <f t="shared" si="311"/>
        <v>211.328181818182</v>
      </c>
      <c r="Q1970" s="246">
        <f t="shared" si="312"/>
        <v>44.9853939393939</v>
      </c>
      <c r="R1970" s="210">
        <v>1250</v>
      </c>
      <c r="S1970" s="220">
        <f t="shared" si="313"/>
        <v>330</v>
      </c>
      <c r="T1970" s="113">
        <f t="shared" si="316"/>
        <v>220.763136986301</v>
      </c>
      <c r="U1970" s="113">
        <f t="shared" si="314"/>
        <v>49.8292439929918</v>
      </c>
      <c r="V1970" s="113">
        <f t="shared" si="317"/>
        <v>212.328181818182</v>
      </c>
      <c r="W1970" s="113">
        <f t="shared" si="315"/>
        <v>45.9853939393939</v>
      </c>
      <c r="X1970" s="118">
        <v>2016</v>
      </c>
      <c r="Y1970" s="18" t="s">
        <v>82</v>
      </c>
    </row>
    <row r="1971" ht="15.75" customHeight="1" spans="1:25">
      <c r="A1971" s="234">
        <v>8807</v>
      </c>
      <c r="B1971" s="208" t="s">
        <v>2529</v>
      </c>
      <c r="C1971" s="207" t="s">
        <v>34</v>
      </c>
      <c r="D1971" s="209" t="s">
        <v>488</v>
      </c>
      <c r="E1971" s="210" t="s">
        <v>30</v>
      </c>
      <c r="F1971" s="235" t="s">
        <v>282</v>
      </c>
      <c r="G1971" s="283">
        <v>36838</v>
      </c>
      <c r="H1971" s="237">
        <v>43715</v>
      </c>
      <c r="I1971" s="214">
        <v>80494.5307792208</v>
      </c>
      <c r="J1971" s="215">
        <v>0.251227223300002</v>
      </c>
      <c r="K1971" s="214">
        <v>20222.4174585002</v>
      </c>
      <c r="L1971" s="216">
        <v>7383.06</v>
      </c>
      <c r="M1971" s="217">
        <v>0.267693883024112</v>
      </c>
      <c r="N1971" s="216">
        <v>1976.4</v>
      </c>
      <c r="O1971" s="218">
        <v>77</v>
      </c>
      <c r="P1971" s="246">
        <f t="shared" si="311"/>
        <v>94.8838961038961</v>
      </c>
      <c r="Q1971" s="246">
        <f t="shared" si="312"/>
        <v>24.6675324675325</v>
      </c>
      <c r="R1971" s="210">
        <v>116</v>
      </c>
      <c r="S1971" s="220">
        <f t="shared" si="313"/>
        <v>81</v>
      </c>
      <c r="T1971" s="113">
        <f t="shared" si="316"/>
        <v>220.532961038961</v>
      </c>
      <c r="U1971" s="113">
        <f t="shared" si="314"/>
        <v>55.4038834479458</v>
      </c>
      <c r="V1971" s="113">
        <f t="shared" si="317"/>
        <v>91.1488888888889</v>
      </c>
      <c r="W1971" s="113">
        <f t="shared" si="315"/>
        <v>24.4</v>
      </c>
      <c r="X1971" s="118">
        <v>2000</v>
      </c>
      <c r="Y1971" s="18" t="s">
        <v>66</v>
      </c>
    </row>
    <row r="1972" ht="15.75" customHeight="1" spans="1:25">
      <c r="A1972" s="234">
        <v>5490</v>
      </c>
      <c r="B1972" s="208" t="s">
        <v>2530</v>
      </c>
      <c r="C1972" s="207" t="s">
        <v>21</v>
      </c>
      <c r="D1972" s="209" t="s">
        <v>64</v>
      </c>
      <c r="F1972" s="235" t="s">
        <v>65</v>
      </c>
      <c r="G1972" s="236">
        <v>41020</v>
      </c>
      <c r="H1972" s="237">
        <v>41020</v>
      </c>
      <c r="I1972" s="214">
        <v>80447.1266883446</v>
      </c>
      <c r="J1972" s="215">
        <v>0.263277957913214</v>
      </c>
      <c r="K1972" s="214">
        <v>21179.955234493</v>
      </c>
      <c r="L1972" s="244">
        <v>68182.83</v>
      </c>
      <c r="M1972" s="245">
        <v>0.260710651053938</v>
      </c>
      <c r="N1972" s="244">
        <v>17775.99</v>
      </c>
      <c r="O1972" s="218">
        <v>330</v>
      </c>
      <c r="P1972" s="246">
        <f t="shared" si="311"/>
        <v>205.614636363636</v>
      </c>
      <c r="Q1972" s="246">
        <f t="shared" si="312"/>
        <v>52.8666363636364</v>
      </c>
      <c r="R1972" s="210">
        <v>2811</v>
      </c>
      <c r="S1972" s="220">
        <f t="shared" si="313"/>
        <v>330</v>
      </c>
      <c r="T1972" s="113">
        <f t="shared" si="316"/>
        <v>220.403086817382</v>
      </c>
      <c r="U1972" s="113">
        <f t="shared" si="314"/>
        <v>58.0272746150493</v>
      </c>
      <c r="V1972" s="113">
        <f t="shared" si="317"/>
        <v>206.614636363636</v>
      </c>
      <c r="W1972" s="113">
        <f t="shared" si="315"/>
        <v>53.8666363636364</v>
      </c>
      <c r="X1972" s="118">
        <v>2012</v>
      </c>
      <c r="Y1972" s="18" t="s">
        <v>66</v>
      </c>
    </row>
    <row r="1973" ht="15.75" customHeight="1" spans="1:25">
      <c r="A1973" s="234">
        <v>8786</v>
      </c>
      <c r="B1973" s="208" t="s">
        <v>2531</v>
      </c>
      <c r="C1973" s="207" t="s">
        <v>34</v>
      </c>
      <c r="D1973" s="209" t="s">
        <v>488</v>
      </c>
      <c r="E1973" s="210" t="s">
        <v>30</v>
      </c>
      <c r="F1973" s="235" t="s">
        <v>282</v>
      </c>
      <c r="G1973" s="283">
        <v>41388</v>
      </c>
      <c r="H1973" s="237">
        <v>43715</v>
      </c>
      <c r="I1973" s="214">
        <v>80429.8783766234</v>
      </c>
      <c r="J1973" s="215">
        <v>0.267044397552889</v>
      </c>
      <c r="K1973" s="214">
        <v>21478.3484163375</v>
      </c>
      <c r="L1973" s="216">
        <v>7377.13</v>
      </c>
      <c r="M1973" s="217">
        <v>0.230832315548187</v>
      </c>
      <c r="N1973" s="216">
        <v>1702.88</v>
      </c>
      <c r="O1973" s="218">
        <v>77</v>
      </c>
      <c r="P1973" s="246">
        <f t="shared" si="311"/>
        <v>94.8068831168831</v>
      </c>
      <c r="Q1973" s="246">
        <f t="shared" si="312"/>
        <v>21.1153246753247</v>
      </c>
      <c r="R1973" s="210">
        <v>116</v>
      </c>
      <c r="S1973" s="220">
        <f t="shared" si="313"/>
        <v>81</v>
      </c>
      <c r="T1973" s="113">
        <f t="shared" si="316"/>
        <v>220.355831168831</v>
      </c>
      <c r="U1973" s="113">
        <f t="shared" si="314"/>
        <v>58.8447901817466</v>
      </c>
      <c r="V1973" s="113">
        <f t="shared" si="317"/>
        <v>91.0756790123457</v>
      </c>
      <c r="W1973" s="113">
        <f t="shared" si="315"/>
        <v>21.0232098765432</v>
      </c>
      <c r="X1973" s="118">
        <v>2013</v>
      </c>
      <c r="Y1973" s="18" t="s">
        <v>66</v>
      </c>
    </row>
    <row r="1974" ht="15.75" customHeight="1" spans="1:25">
      <c r="A1974" s="234">
        <v>7415</v>
      </c>
      <c r="B1974" s="208" t="s">
        <v>2532</v>
      </c>
      <c r="C1974" s="207" t="s">
        <v>27</v>
      </c>
      <c r="D1974" s="209" t="s">
        <v>64</v>
      </c>
      <c r="F1974" s="235" t="s">
        <v>204</v>
      </c>
      <c r="G1974" s="236">
        <v>43069</v>
      </c>
      <c r="H1974" s="237">
        <v>43069</v>
      </c>
      <c r="I1974" s="214">
        <v>80006.0110778443</v>
      </c>
      <c r="J1974" s="215">
        <v>0.228224929988182</v>
      </c>
      <c r="K1974" s="214">
        <v>18259.3662768747</v>
      </c>
      <c r="L1974" s="244">
        <v>48807.32</v>
      </c>
      <c r="M1974" s="245">
        <v>0.228335216930575</v>
      </c>
      <c r="N1974" s="244">
        <v>11144.43</v>
      </c>
      <c r="O1974" s="218">
        <v>330</v>
      </c>
      <c r="P1974" s="246">
        <f t="shared" si="311"/>
        <v>146.90096969697</v>
      </c>
      <c r="Q1974" s="246">
        <f t="shared" si="312"/>
        <v>32.771</v>
      </c>
      <c r="R1974" s="210">
        <v>762</v>
      </c>
      <c r="S1974" s="220">
        <f t="shared" si="313"/>
        <v>330</v>
      </c>
      <c r="T1974" s="113">
        <f t="shared" si="316"/>
        <v>219.194550898204</v>
      </c>
      <c r="U1974" s="113">
        <f t="shared" si="314"/>
        <v>50.0256610325334</v>
      </c>
      <c r="V1974" s="113">
        <f t="shared" si="317"/>
        <v>147.90096969697</v>
      </c>
      <c r="W1974" s="113">
        <f t="shared" si="315"/>
        <v>33.771</v>
      </c>
      <c r="X1974" s="118">
        <v>2017</v>
      </c>
      <c r="Y1974" s="18" t="s">
        <v>83</v>
      </c>
    </row>
    <row r="1975" ht="15.75" customHeight="1" spans="1:25">
      <c r="A1975" s="234">
        <v>7189</v>
      </c>
      <c r="B1975" s="208" t="s">
        <v>2533</v>
      </c>
      <c r="C1975" s="207" t="s">
        <v>27</v>
      </c>
      <c r="D1975" s="209" t="s">
        <v>380</v>
      </c>
      <c r="E1975" s="210" t="s">
        <v>2534</v>
      </c>
      <c r="F1975" s="235" t="s">
        <v>231</v>
      </c>
      <c r="G1975" s="284">
        <v>41932</v>
      </c>
      <c r="H1975" s="237">
        <v>42915</v>
      </c>
      <c r="I1975" s="214">
        <v>79889.835</v>
      </c>
      <c r="J1975" s="215">
        <v>0.229764482308344</v>
      </c>
      <c r="K1975" s="214">
        <v>18355.846580474</v>
      </c>
      <c r="L1975" s="244">
        <v>53259.89</v>
      </c>
      <c r="M1975" s="245">
        <v>0.28739713882248</v>
      </c>
      <c r="N1975" s="244">
        <v>15306.74</v>
      </c>
      <c r="O1975" s="218">
        <v>330</v>
      </c>
      <c r="P1975" s="246">
        <f t="shared" si="311"/>
        <v>160.393606060606</v>
      </c>
      <c r="Q1975" s="246">
        <f t="shared" si="312"/>
        <v>45.3840606060606</v>
      </c>
      <c r="R1975" s="210">
        <v>916</v>
      </c>
      <c r="S1975" s="220">
        <f t="shared" si="313"/>
        <v>330</v>
      </c>
      <c r="T1975" s="113">
        <f t="shared" si="316"/>
        <v>218.876260273973</v>
      </c>
      <c r="U1975" s="113">
        <f t="shared" si="314"/>
        <v>50.2899906314356</v>
      </c>
      <c r="V1975" s="113">
        <f t="shared" si="317"/>
        <v>161.393606060606</v>
      </c>
      <c r="W1975" s="113">
        <f t="shared" si="315"/>
        <v>46.3840606060606</v>
      </c>
      <c r="X1975" s="118">
        <v>2014</v>
      </c>
      <c r="Y1975" s="18" t="s">
        <v>66</v>
      </c>
    </row>
    <row r="1976" ht="15.75" customHeight="1" spans="1:25">
      <c r="A1976" s="234">
        <v>5590</v>
      </c>
      <c r="B1976" s="208" t="s">
        <v>2535</v>
      </c>
      <c r="C1976" s="207" t="s">
        <v>21</v>
      </c>
      <c r="D1976" s="209" t="s">
        <v>64</v>
      </c>
      <c r="F1976" s="235" t="s">
        <v>65</v>
      </c>
      <c r="G1976" s="236">
        <v>41209</v>
      </c>
      <c r="H1976" s="237">
        <v>41209</v>
      </c>
      <c r="I1976" s="214">
        <v>79806.3844865414</v>
      </c>
      <c r="J1976" s="215">
        <v>0.260170495625316</v>
      </c>
      <c r="K1976" s="214">
        <v>20763.266605928</v>
      </c>
      <c r="L1976" s="244">
        <v>67639.77</v>
      </c>
      <c r="M1976" s="245">
        <v>0.299865744664714</v>
      </c>
      <c r="N1976" s="244">
        <v>20282.85</v>
      </c>
      <c r="O1976" s="218">
        <v>330</v>
      </c>
      <c r="P1976" s="246">
        <f t="shared" si="311"/>
        <v>203.969</v>
      </c>
      <c r="Q1976" s="246">
        <f t="shared" si="312"/>
        <v>60.4631818181818</v>
      </c>
      <c r="R1976" s="210">
        <v>2622</v>
      </c>
      <c r="S1976" s="220">
        <f t="shared" si="313"/>
        <v>330</v>
      </c>
      <c r="T1976" s="113">
        <f t="shared" si="316"/>
        <v>218.64762873025</v>
      </c>
      <c r="U1976" s="113">
        <f t="shared" si="314"/>
        <v>56.8856619340493</v>
      </c>
      <c r="V1976" s="113">
        <f t="shared" si="317"/>
        <v>204.969</v>
      </c>
      <c r="W1976" s="113">
        <f t="shared" si="315"/>
        <v>61.4631818181818</v>
      </c>
      <c r="X1976" s="118">
        <v>2012</v>
      </c>
      <c r="Y1976" s="18" t="s">
        <v>66</v>
      </c>
    </row>
    <row r="1977" ht="15.75" customHeight="1" spans="1:25">
      <c r="A1977" s="234">
        <v>8812</v>
      </c>
      <c r="B1977" s="208" t="s">
        <v>2536</v>
      </c>
      <c r="C1977" s="207" t="s">
        <v>34</v>
      </c>
      <c r="D1977" s="209" t="s">
        <v>488</v>
      </c>
      <c r="E1977" s="210" t="s">
        <v>30</v>
      </c>
      <c r="F1977" s="235" t="s">
        <v>282</v>
      </c>
      <c r="G1977" s="283">
        <v>37572</v>
      </c>
      <c r="H1977" s="237">
        <v>43715</v>
      </c>
      <c r="I1977" s="214">
        <v>79676.5031578947</v>
      </c>
      <c r="J1977" s="215">
        <v>0.278135418657537</v>
      </c>
      <c r="K1977" s="214">
        <v>22160.8575629896</v>
      </c>
      <c r="L1977" s="216">
        <v>7213.12</v>
      </c>
      <c r="M1977" s="217">
        <v>0.314113726099108</v>
      </c>
      <c r="N1977" s="216">
        <v>2265.74</v>
      </c>
      <c r="O1977" s="218">
        <v>76</v>
      </c>
      <c r="P1977" s="246">
        <f t="shared" si="311"/>
        <v>93.9094736842105</v>
      </c>
      <c r="Q1977" s="246">
        <f t="shared" si="312"/>
        <v>28.8123684210526</v>
      </c>
      <c r="R1977" s="210">
        <v>116</v>
      </c>
      <c r="S1977" s="220">
        <f t="shared" si="313"/>
        <v>81</v>
      </c>
      <c r="T1977" s="113">
        <f t="shared" si="316"/>
        <v>218.291789473684</v>
      </c>
      <c r="U1977" s="113">
        <f t="shared" si="314"/>
        <v>60.714678254766</v>
      </c>
      <c r="V1977" s="113">
        <f t="shared" si="317"/>
        <v>89.0508641975309</v>
      </c>
      <c r="W1977" s="113">
        <f t="shared" si="315"/>
        <v>27.9720987654321</v>
      </c>
      <c r="X1977" s="118">
        <v>2002</v>
      </c>
      <c r="Y1977" s="18" t="s">
        <v>66</v>
      </c>
    </row>
    <row r="1978" ht="15.75" customHeight="1" spans="1:25">
      <c r="A1978" s="234">
        <v>7161</v>
      </c>
      <c r="B1978" s="208" t="s">
        <v>2537</v>
      </c>
      <c r="C1978" s="207" t="s">
        <v>29</v>
      </c>
      <c r="D1978" s="209" t="s">
        <v>64</v>
      </c>
      <c r="F1978" s="235" t="s">
        <v>65</v>
      </c>
      <c r="G1978" s="236">
        <v>42931</v>
      </c>
      <c r="H1978" s="237">
        <v>42931</v>
      </c>
      <c r="I1978" s="214">
        <v>79561.5680000002</v>
      </c>
      <c r="J1978" s="215">
        <v>0.279613903135068</v>
      </c>
      <c r="K1978" s="214">
        <v>22246.5205680262</v>
      </c>
      <c r="L1978" s="244">
        <v>49725.9800000001</v>
      </c>
      <c r="M1978" s="245">
        <v>0.335576493414508</v>
      </c>
      <c r="N1978" s="244">
        <v>16686.87</v>
      </c>
      <c r="O1978" s="218">
        <v>330</v>
      </c>
      <c r="P1978" s="246">
        <f t="shared" si="311"/>
        <v>149.684787878788</v>
      </c>
      <c r="Q1978" s="246">
        <f t="shared" si="312"/>
        <v>49.5662727272727</v>
      </c>
      <c r="R1978" s="210">
        <v>900</v>
      </c>
      <c r="S1978" s="220">
        <f t="shared" si="313"/>
        <v>330</v>
      </c>
      <c r="T1978" s="113">
        <f t="shared" si="316"/>
        <v>217.976898630138</v>
      </c>
      <c r="U1978" s="113">
        <f t="shared" si="314"/>
        <v>60.9493714192499</v>
      </c>
      <c r="V1978" s="113">
        <f t="shared" si="317"/>
        <v>150.684787878788</v>
      </c>
      <c r="W1978" s="113">
        <f t="shared" si="315"/>
        <v>50.5662727272727</v>
      </c>
      <c r="X1978" s="118">
        <v>2017</v>
      </c>
      <c r="Y1978" s="18" t="s">
        <v>83</v>
      </c>
    </row>
    <row r="1979" ht="15.75" customHeight="1" spans="1:25">
      <c r="A1979" s="234">
        <v>5503</v>
      </c>
      <c r="B1979" s="208" t="s">
        <v>2538</v>
      </c>
      <c r="C1979" s="207" t="s">
        <v>19</v>
      </c>
      <c r="D1979" s="209" t="s">
        <v>64</v>
      </c>
      <c r="F1979" s="235" t="s">
        <v>65</v>
      </c>
      <c r="G1979" s="236">
        <v>40999</v>
      </c>
      <c r="H1979" s="237">
        <v>40999</v>
      </c>
      <c r="I1979" s="214">
        <v>79438.159</v>
      </c>
      <c r="J1979" s="215">
        <v>0.249274847943523</v>
      </c>
      <c r="K1979" s="214">
        <v>19801.9350056384</v>
      </c>
      <c r="L1979" s="244">
        <v>69076.66</v>
      </c>
      <c r="M1979" s="245">
        <v>0.182846420194607</v>
      </c>
      <c r="N1979" s="244">
        <v>12630.42</v>
      </c>
      <c r="O1979" s="218">
        <v>330</v>
      </c>
      <c r="P1979" s="246">
        <f t="shared" si="311"/>
        <v>208.323212121212</v>
      </c>
      <c r="Q1979" s="246">
        <f t="shared" si="312"/>
        <v>37.274</v>
      </c>
      <c r="R1979" s="210">
        <v>2832</v>
      </c>
      <c r="S1979" s="220">
        <f t="shared" si="313"/>
        <v>330</v>
      </c>
      <c r="T1979" s="113">
        <f t="shared" si="316"/>
        <v>217.638791780822</v>
      </c>
      <c r="U1979" s="113">
        <f t="shared" si="314"/>
        <v>54.2518767277764</v>
      </c>
      <c r="V1979" s="113">
        <f t="shared" si="317"/>
        <v>209.323212121212</v>
      </c>
      <c r="W1979" s="113">
        <f t="shared" si="315"/>
        <v>38.274</v>
      </c>
      <c r="X1979" s="118">
        <v>2012</v>
      </c>
      <c r="Y1979" s="18" t="s">
        <v>66</v>
      </c>
    </row>
    <row r="1980" ht="15.75" customHeight="1" spans="1:25">
      <c r="A1980" s="234">
        <v>5597</v>
      </c>
      <c r="B1980" s="208" t="s">
        <v>2539</v>
      </c>
      <c r="C1980" s="207" t="s">
        <v>21</v>
      </c>
      <c r="D1980" s="209" t="s">
        <v>64</v>
      </c>
      <c r="F1980" s="235" t="s">
        <v>65</v>
      </c>
      <c r="G1980" s="236">
        <v>41230</v>
      </c>
      <c r="H1980" s="237">
        <v>41230</v>
      </c>
      <c r="I1980" s="214">
        <v>79387.6473167629</v>
      </c>
      <c r="J1980" s="215">
        <v>0.252688320528267</v>
      </c>
      <c r="K1980" s="214">
        <v>20060.3312711632</v>
      </c>
      <c r="L1980" s="244">
        <v>67284.87</v>
      </c>
      <c r="M1980" s="245">
        <v>0.39865336739151</v>
      </c>
      <c r="N1980" s="244">
        <v>26823.34</v>
      </c>
      <c r="O1980" s="218">
        <v>330</v>
      </c>
      <c r="P1980" s="246">
        <f t="shared" si="311"/>
        <v>202.893545454545</v>
      </c>
      <c r="Q1980" s="246">
        <f t="shared" si="312"/>
        <v>80.2828484848485</v>
      </c>
      <c r="R1980" s="210">
        <v>2601</v>
      </c>
      <c r="S1980" s="220">
        <f t="shared" si="313"/>
        <v>330</v>
      </c>
      <c r="T1980" s="113">
        <f t="shared" si="316"/>
        <v>217.50040360757</v>
      </c>
      <c r="U1980" s="113">
        <f t="shared" si="314"/>
        <v>54.959811701817</v>
      </c>
      <c r="V1980" s="113">
        <f t="shared" si="317"/>
        <v>203.893545454545</v>
      </c>
      <c r="W1980" s="113">
        <f t="shared" si="315"/>
        <v>81.2828484848485</v>
      </c>
      <c r="X1980" s="118">
        <v>2012</v>
      </c>
      <c r="Y1980" s="18" t="s">
        <v>66</v>
      </c>
    </row>
    <row r="1981" ht="15.75" customHeight="1" spans="1:25">
      <c r="A1981" s="234">
        <v>6997</v>
      </c>
      <c r="B1981" s="208" t="s">
        <v>2540</v>
      </c>
      <c r="C1981" s="207" t="s">
        <v>27</v>
      </c>
      <c r="D1981" s="209" t="s">
        <v>64</v>
      </c>
      <c r="F1981" s="235" t="s">
        <v>215</v>
      </c>
      <c r="G1981" s="236">
        <v>42133</v>
      </c>
      <c r="H1981" s="237">
        <v>42133</v>
      </c>
      <c r="I1981" s="214">
        <v>79303.2755</v>
      </c>
      <c r="J1981" s="215">
        <v>0.262983562732992</v>
      </c>
      <c r="K1981" s="214">
        <v>20855.457927386</v>
      </c>
      <c r="L1981" s="244">
        <v>68959.37</v>
      </c>
      <c r="M1981" s="245">
        <v>0.160742187754906</v>
      </c>
      <c r="N1981" s="244">
        <v>11084.68</v>
      </c>
      <c r="O1981" s="218">
        <v>330</v>
      </c>
      <c r="P1981" s="246">
        <f t="shared" si="311"/>
        <v>207.967787878788</v>
      </c>
      <c r="Q1981" s="246">
        <f t="shared" si="312"/>
        <v>32.5899393939394</v>
      </c>
      <c r="R1981" s="210">
        <v>1698</v>
      </c>
      <c r="S1981" s="220">
        <f t="shared" si="313"/>
        <v>330</v>
      </c>
      <c r="T1981" s="113">
        <f t="shared" si="316"/>
        <v>217.269247945205</v>
      </c>
      <c r="U1981" s="113">
        <f t="shared" si="314"/>
        <v>57.1382408969479</v>
      </c>
      <c r="V1981" s="113">
        <f t="shared" si="317"/>
        <v>208.967787878788</v>
      </c>
      <c r="W1981" s="113">
        <f t="shared" si="315"/>
        <v>33.5899393939394</v>
      </c>
      <c r="X1981" s="118">
        <v>2015</v>
      </c>
      <c r="Y1981" s="18" t="s">
        <v>66</v>
      </c>
    </row>
    <row r="1982" ht="15.75" customHeight="1" spans="1:25">
      <c r="A1982" s="234">
        <v>5497</v>
      </c>
      <c r="B1982" s="208" t="s">
        <v>2541</v>
      </c>
      <c r="C1982" s="207" t="s">
        <v>17</v>
      </c>
      <c r="D1982" s="209" t="s">
        <v>64</v>
      </c>
      <c r="F1982" s="235" t="s">
        <v>65</v>
      </c>
      <c r="G1982" s="236">
        <v>40992</v>
      </c>
      <c r="H1982" s="237">
        <v>40992</v>
      </c>
      <c r="I1982" s="214">
        <v>79252.254</v>
      </c>
      <c r="J1982" s="215">
        <v>0.265031378570266</v>
      </c>
      <c r="K1982" s="214">
        <v>21004.3341324209</v>
      </c>
      <c r="L1982" s="244">
        <v>44029.03</v>
      </c>
      <c r="M1982" s="245">
        <v>0.326393972340522</v>
      </c>
      <c r="N1982" s="244">
        <v>14370.81</v>
      </c>
      <c r="O1982" s="218">
        <v>330</v>
      </c>
      <c r="P1982" s="246">
        <f t="shared" si="311"/>
        <v>132.421303030303</v>
      </c>
      <c r="Q1982" s="246">
        <f t="shared" si="312"/>
        <v>42.5479090909091</v>
      </c>
      <c r="R1982" s="210">
        <v>2839</v>
      </c>
      <c r="S1982" s="220">
        <f t="shared" si="313"/>
        <v>330</v>
      </c>
      <c r="T1982" s="113">
        <f t="shared" si="316"/>
        <v>217.129463013699</v>
      </c>
      <c r="U1982" s="113">
        <f t="shared" si="314"/>
        <v>57.5461209107422</v>
      </c>
      <c r="V1982" s="113">
        <f t="shared" si="317"/>
        <v>133.421303030303</v>
      </c>
      <c r="W1982" s="113">
        <f t="shared" si="315"/>
        <v>43.5479090909091</v>
      </c>
      <c r="X1982" s="118">
        <v>2012</v>
      </c>
      <c r="Y1982" s="18" t="s">
        <v>66</v>
      </c>
    </row>
    <row r="1983" ht="15.75" customHeight="1" spans="1:25">
      <c r="A1983" s="234">
        <v>8087</v>
      </c>
      <c r="B1983" s="208" t="s">
        <v>2542</v>
      </c>
      <c r="C1983" s="207" t="s">
        <v>19</v>
      </c>
      <c r="D1983" s="209" t="s">
        <v>64</v>
      </c>
      <c r="F1983" s="235" t="s">
        <v>65</v>
      </c>
      <c r="G1983" s="236">
        <v>43281</v>
      </c>
      <c r="H1983" s="237">
        <v>43281</v>
      </c>
      <c r="I1983" s="214">
        <v>79059.294</v>
      </c>
      <c r="J1983" s="215">
        <v>0.231087760344571</v>
      </c>
      <c r="K1983" s="214">
        <v>18269.635184883</v>
      </c>
      <c r="L1983" s="244">
        <v>43921.83</v>
      </c>
      <c r="M1983" s="245">
        <v>0.172184537848264</v>
      </c>
      <c r="N1983" s="244">
        <v>7562.66</v>
      </c>
      <c r="O1983" s="218">
        <v>330</v>
      </c>
      <c r="P1983" s="246">
        <f t="shared" si="311"/>
        <v>132.096454545455</v>
      </c>
      <c r="Q1983" s="246">
        <f t="shared" si="312"/>
        <v>21.9171515151515</v>
      </c>
      <c r="R1983" s="210">
        <v>550</v>
      </c>
      <c r="S1983" s="220">
        <f t="shared" si="313"/>
        <v>330</v>
      </c>
      <c r="T1983" s="113">
        <f t="shared" si="316"/>
        <v>216.600805479452</v>
      </c>
      <c r="U1983" s="113">
        <f t="shared" si="314"/>
        <v>50.0537950270767</v>
      </c>
      <c r="V1983" s="113">
        <f t="shared" si="317"/>
        <v>133.096454545455</v>
      </c>
      <c r="W1983" s="113">
        <f t="shared" si="315"/>
        <v>22.9171515151515</v>
      </c>
      <c r="X1983" s="118">
        <v>2018</v>
      </c>
      <c r="Y1983" s="18" t="s">
        <v>84</v>
      </c>
    </row>
    <row r="1984" ht="15.75" customHeight="1" spans="1:25">
      <c r="A1984" s="234">
        <v>7829</v>
      </c>
      <c r="B1984" s="208" t="s">
        <v>2543</v>
      </c>
      <c r="C1984" s="207" t="s">
        <v>19</v>
      </c>
      <c r="D1984" s="209" t="s">
        <v>64</v>
      </c>
      <c r="F1984" s="235" t="s">
        <v>65</v>
      </c>
      <c r="G1984" s="236">
        <v>43225</v>
      </c>
      <c r="H1984" s="237">
        <v>43225</v>
      </c>
      <c r="I1984" s="214">
        <v>78224.112</v>
      </c>
      <c r="J1984" s="215">
        <v>0.26270796626967</v>
      </c>
      <c r="K1984" s="214">
        <v>20550.0973767709</v>
      </c>
      <c r="L1984" s="244">
        <v>43457.84</v>
      </c>
      <c r="M1984" s="245">
        <v>0.229318346240862</v>
      </c>
      <c r="N1984" s="244">
        <v>9965.68</v>
      </c>
      <c r="O1984" s="218">
        <v>330</v>
      </c>
      <c r="P1984" s="246">
        <f t="shared" si="311"/>
        <v>130.690424242424</v>
      </c>
      <c r="Q1984" s="246">
        <f t="shared" si="312"/>
        <v>29.1990303030303</v>
      </c>
      <c r="R1984" s="210">
        <v>606</v>
      </c>
      <c r="S1984" s="220">
        <f t="shared" si="313"/>
        <v>330</v>
      </c>
      <c r="T1984" s="113">
        <f t="shared" si="316"/>
        <v>214.312635616438</v>
      </c>
      <c r="U1984" s="113">
        <f t="shared" si="314"/>
        <v>56.3016366486874</v>
      </c>
      <c r="V1984" s="113">
        <f t="shared" si="317"/>
        <v>131.690424242424</v>
      </c>
      <c r="W1984" s="113">
        <f t="shared" si="315"/>
        <v>30.1990303030303</v>
      </c>
      <c r="X1984" s="118">
        <v>2018</v>
      </c>
      <c r="Y1984" s="18" t="s">
        <v>84</v>
      </c>
    </row>
    <row r="1985" ht="15.75" customHeight="1" spans="1:25">
      <c r="A1985" s="234">
        <v>5084</v>
      </c>
      <c r="B1985" s="208" t="s">
        <v>2544</v>
      </c>
      <c r="C1985" s="207" t="s">
        <v>19</v>
      </c>
      <c r="D1985" s="209" t="s">
        <v>64</v>
      </c>
      <c r="F1985" s="235" t="s">
        <v>65</v>
      </c>
      <c r="G1985" s="236">
        <v>39774</v>
      </c>
      <c r="H1985" s="237">
        <v>39774</v>
      </c>
      <c r="I1985" s="214">
        <v>78009.876</v>
      </c>
      <c r="J1985" s="215">
        <v>0.250547171519772</v>
      </c>
      <c r="K1985" s="214">
        <v>19545.1537824081</v>
      </c>
      <c r="L1985" s="244">
        <v>43338.82</v>
      </c>
      <c r="M1985" s="245">
        <v>0.322203742510756</v>
      </c>
      <c r="N1985" s="244">
        <v>13963.93</v>
      </c>
      <c r="O1985" s="218">
        <v>330</v>
      </c>
      <c r="P1985" s="246">
        <f t="shared" si="311"/>
        <v>130.329757575758</v>
      </c>
      <c r="Q1985" s="246">
        <f t="shared" si="312"/>
        <v>41.3149393939394</v>
      </c>
      <c r="R1985" s="210">
        <v>4057</v>
      </c>
      <c r="S1985" s="220">
        <f t="shared" si="313"/>
        <v>330</v>
      </c>
      <c r="T1985" s="113">
        <f t="shared" si="316"/>
        <v>213.725687671233</v>
      </c>
      <c r="U1985" s="113">
        <f t="shared" si="314"/>
        <v>53.5483665271455</v>
      </c>
      <c r="V1985" s="113">
        <f t="shared" si="317"/>
        <v>131.329757575758</v>
      </c>
      <c r="W1985" s="113">
        <f t="shared" si="315"/>
        <v>42.3149393939394</v>
      </c>
      <c r="X1985" s="118">
        <v>2008</v>
      </c>
      <c r="Y1985" s="18" t="s">
        <v>66</v>
      </c>
    </row>
    <row r="1986" ht="15.75" customHeight="1" spans="1:25">
      <c r="A1986" s="234">
        <v>9151</v>
      </c>
      <c r="B1986" s="208" t="s">
        <v>2545</v>
      </c>
      <c r="C1986" s="207" t="s">
        <v>19</v>
      </c>
      <c r="D1986" s="209" t="s">
        <v>64</v>
      </c>
      <c r="F1986" s="235" t="s">
        <v>65</v>
      </c>
      <c r="G1986" s="236">
        <v>43428</v>
      </c>
      <c r="H1986" s="237">
        <v>43428</v>
      </c>
      <c r="I1986" s="214">
        <v>78001.684372428</v>
      </c>
      <c r="J1986" s="215">
        <v>0.230035460197491</v>
      </c>
      <c r="K1986" s="214">
        <v>17943.1533607909</v>
      </c>
      <c r="L1986" s="244">
        <v>28070.21</v>
      </c>
      <c r="M1986" s="245">
        <v>0.0962379690070007</v>
      </c>
      <c r="N1986" s="244">
        <v>2701.42</v>
      </c>
      <c r="O1986" s="218">
        <v>243</v>
      </c>
      <c r="P1986" s="246">
        <f t="shared" si="311"/>
        <v>114.515267489712</v>
      </c>
      <c r="Q1986" s="246">
        <f t="shared" si="312"/>
        <v>10.1169547325103</v>
      </c>
      <c r="R1986" s="210">
        <v>403</v>
      </c>
      <c r="S1986" s="220">
        <f t="shared" si="313"/>
        <v>330</v>
      </c>
      <c r="T1986" s="113">
        <f t="shared" si="316"/>
        <v>213.703244855967</v>
      </c>
      <c r="U1986" s="113">
        <f t="shared" si="314"/>
        <v>49.1593242761395</v>
      </c>
      <c r="V1986" s="113">
        <f t="shared" si="317"/>
        <v>85.0612424242424</v>
      </c>
      <c r="W1986" s="113">
        <f t="shared" si="315"/>
        <v>8.18612121212121</v>
      </c>
      <c r="X1986" s="118">
        <v>2018</v>
      </c>
      <c r="Y1986" s="18" t="s">
        <v>84</v>
      </c>
    </row>
    <row r="1987" ht="15.75" customHeight="1" spans="1:25">
      <c r="A1987" s="234">
        <v>8826</v>
      </c>
      <c r="B1987" s="208" t="s">
        <v>2546</v>
      </c>
      <c r="C1987" s="207" t="s">
        <v>34</v>
      </c>
      <c r="D1987" s="209" t="s">
        <v>488</v>
      </c>
      <c r="E1987" s="210" t="s">
        <v>30</v>
      </c>
      <c r="F1987" s="235" t="s">
        <v>282</v>
      </c>
      <c r="G1987" s="283">
        <v>39324</v>
      </c>
      <c r="H1987" s="237">
        <v>43715</v>
      </c>
      <c r="I1987" s="214">
        <v>77961.2032467532</v>
      </c>
      <c r="J1987" s="215">
        <v>0.253301482540709</v>
      </c>
      <c r="K1987" s="214">
        <v>19747.6883630601</v>
      </c>
      <c r="L1987" s="216">
        <v>7150.7</v>
      </c>
      <c r="M1987" s="217">
        <v>0.32826856111989</v>
      </c>
      <c r="N1987" s="216">
        <v>2347.35</v>
      </c>
      <c r="O1987" s="218">
        <v>77</v>
      </c>
      <c r="P1987" s="246">
        <f t="shared" ref="P1987:P2050" si="318">IFERROR(L1987/O1987-1,0)</f>
        <v>91.8662337662338</v>
      </c>
      <c r="Q1987" s="246">
        <f t="shared" ref="Q1987:Q2050" si="319">IFERROR(N1987/O1987-1,0)</f>
        <v>29.4850649350649</v>
      </c>
      <c r="R1987" s="210">
        <v>116</v>
      </c>
      <c r="S1987" s="220">
        <f t="shared" ref="S1987:S2050" si="320">MIN(R1987-35,365-35)</f>
        <v>81</v>
      </c>
      <c r="T1987" s="113">
        <f t="shared" si="316"/>
        <v>213.592337662338</v>
      </c>
      <c r="U1987" s="113">
        <f t="shared" ref="U1987:U2050" si="321">IFERROR(K1987/365,0)</f>
        <v>54.1032557892058</v>
      </c>
      <c r="V1987" s="113">
        <f t="shared" si="317"/>
        <v>88.2802469135802</v>
      </c>
      <c r="W1987" s="113">
        <f t="shared" ref="W1987:W2050" si="322">N1987/S1987</f>
        <v>28.9796296296296</v>
      </c>
      <c r="X1987" s="118">
        <v>2007</v>
      </c>
      <c r="Y1987" s="18" t="s">
        <v>66</v>
      </c>
    </row>
    <row r="1988" ht="15.75" customHeight="1" spans="1:25">
      <c r="A1988" s="234">
        <v>6979</v>
      </c>
      <c r="B1988" s="208" t="s">
        <v>2547</v>
      </c>
      <c r="C1988" s="207" t="s">
        <v>27</v>
      </c>
      <c r="D1988" s="209" t="s">
        <v>64</v>
      </c>
      <c r="F1988" s="235" t="s">
        <v>215</v>
      </c>
      <c r="G1988" s="236">
        <v>41937</v>
      </c>
      <c r="H1988" s="237">
        <v>41937</v>
      </c>
      <c r="I1988" s="214">
        <v>77853.0565</v>
      </c>
      <c r="J1988" s="215">
        <v>0.261450663052251</v>
      </c>
      <c r="K1988" s="214">
        <v>20354.7332425694</v>
      </c>
      <c r="L1988" s="244">
        <v>67698.31</v>
      </c>
      <c r="M1988" s="245">
        <v>0.202622635631525</v>
      </c>
      <c r="N1988" s="244">
        <v>13717.21</v>
      </c>
      <c r="O1988" s="218">
        <v>330</v>
      </c>
      <c r="P1988" s="246">
        <f t="shared" si="318"/>
        <v>204.146393939394</v>
      </c>
      <c r="Q1988" s="246">
        <f t="shared" si="319"/>
        <v>40.567303030303</v>
      </c>
      <c r="R1988" s="210">
        <v>1894</v>
      </c>
      <c r="S1988" s="220">
        <f t="shared" si="320"/>
        <v>330</v>
      </c>
      <c r="T1988" s="113">
        <f t="shared" ref="T1988:T2051" si="323">IFERROR(I1988/365,0)</f>
        <v>213.296045205479</v>
      </c>
      <c r="U1988" s="113">
        <f t="shared" si="321"/>
        <v>55.7663924453956</v>
      </c>
      <c r="V1988" s="113">
        <f t="shared" ref="V1988:V2051" si="324">L1988/S1988</f>
        <v>205.146393939394</v>
      </c>
      <c r="W1988" s="113">
        <f t="shared" si="322"/>
        <v>41.567303030303</v>
      </c>
      <c r="X1988" s="118">
        <v>2014</v>
      </c>
      <c r="Y1988" s="18" t="s">
        <v>66</v>
      </c>
    </row>
    <row r="1989" ht="15.75" customHeight="1" spans="1:25">
      <c r="A1989" s="234">
        <v>5648</v>
      </c>
      <c r="B1989" s="208" t="s">
        <v>2548</v>
      </c>
      <c r="C1989" s="207" t="s">
        <v>21</v>
      </c>
      <c r="D1989" s="209" t="s">
        <v>64</v>
      </c>
      <c r="F1989" s="235" t="s">
        <v>65</v>
      </c>
      <c r="G1989" s="236">
        <v>40067</v>
      </c>
      <c r="H1989" s="237">
        <v>40067</v>
      </c>
      <c r="I1989" s="214">
        <v>77627.8775186421</v>
      </c>
      <c r="J1989" s="215">
        <v>0.232661394294872</v>
      </c>
      <c r="K1989" s="214">
        <v>18061.0102196388</v>
      </c>
      <c r="L1989" s="244">
        <v>65793.38</v>
      </c>
      <c r="M1989" s="245">
        <v>0.30441892482192</v>
      </c>
      <c r="N1989" s="244">
        <v>20028.75</v>
      </c>
      <c r="O1989" s="218">
        <v>330</v>
      </c>
      <c r="P1989" s="246">
        <f t="shared" si="318"/>
        <v>198.373878787879</v>
      </c>
      <c r="Q1989" s="246">
        <f t="shared" si="319"/>
        <v>59.6931818181818</v>
      </c>
      <c r="R1989" s="210">
        <v>3764</v>
      </c>
      <c r="S1989" s="220">
        <f t="shared" si="320"/>
        <v>330</v>
      </c>
      <c r="T1989" s="113">
        <f t="shared" si="323"/>
        <v>212.67911648943</v>
      </c>
      <c r="U1989" s="113">
        <f t="shared" si="321"/>
        <v>49.4822197798323</v>
      </c>
      <c r="V1989" s="113">
        <f t="shared" si="324"/>
        <v>199.373878787879</v>
      </c>
      <c r="W1989" s="113">
        <f t="shared" si="322"/>
        <v>60.6931818181818</v>
      </c>
      <c r="X1989" s="118">
        <v>2009</v>
      </c>
      <c r="Y1989" s="18" t="s">
        <v>66</v>
      </c>
    </row>
    <row r="1990" ht="15.75" customHeight="1" spans="1:25">
      <c r="A1990" s="234">
        <v>8128</v>
      </c>
      <c r="B1990" s="208" t="s">
        <v>2549</v>
      </c>
      <c r="C1990" s="207" t="s">
        <v>25</v>
      </c>
      <c r="D1990" s="209" t="s">
        <v>488</v>
      </c>
      <c r="E1990" s="210" t="s">
        <v>32</v>
      </c>
      <c r="F1990" s="235" t="s">
        <v>212</v>
      </c>
      <c r="G1990" s="283">
        <v>41689</v>
      </c>
      <c r="H1990" s="237">
        <v>43321</v>
      </c>
      <c r="I1990" s="214">
        <v>77187.773</v>
      </c>
      <c r="J1990" s="215">
        <v>0.255518528032315</v>
      </c>
      <c r="K1990" s="214">
        <v>19722.9061390525</v>
      </c>
      <c r="L1990" s="244">
        <v>59375.21</v>
      </c>
      <c r="M1990" s="245">
        <v>0.294797273138066</v>
      </c>
      <c r="N1990" s="244">
        <v>17503.65</v>
      </c>
      <c r="O1990" s="218">
        <v>330</v>
      </c>
      <c r="P1990" s="246">
        <f t="shared" si="318"/>
        <v>178.924878787879</v>
      </c>
      <c r="Q1990" s="246">
        <f t="shared" si="319"/>
        <v>52.0413636363636</v>
      </c>
      <c r="R1990" s="210">
        <v>510</v>
      </c>
      <c r="S1990" s="220">
        <f t="shared" si="320"/>
        <v>330</v>
      </c>
      <c r="T1990" s="113">
        <f t="shared" si="323"/>
        <v>211.473350684932</v>
      </c>
      <c r="U1990" s="113">
        <f t="shared" si="321"/>
        <v>54.0353592850753</v>
      </c>
      <c r="V1990" s="113">
        <f t="shared" si="324"/>
        <v>179.924878787879</v>
      </c>
      <c r="W1990" s="113">
        <f t="shared" si="322"/>
        <v>53.0413636363636</v>
      </c>
      <c r="X1990" s="118">
        <v>2014</v>
      </c>
      <c r="Y1990" s="18" t="s">
        <v>66</v>
      </c>
    </row>
    <row r="1991" ht="15.75" customHeight="1" spans="1:25">
      <c r="A1991" s="234">
        <v>5504</v>
      </c>
      <c r="B1991" s="208" t="s">
        <v>2550</v>
      </c>
      <c r="C1991" s="207" t="s">
        <v>23</v>
      </c>
      <c r="D1991" s="209" t="s">
        <v>64</v>
      </c>
      <c r="F1991" s="235" t="s">
        <v>178</v>
      </c>
      <c r="G1991" s="236">
        <v>40999</v>
      </c>
      <c r="H1991" s="237">
        <v>40999</v>
      </c>
      <c r="I1991" s="214">
        <v>77151.7305</v>
      </c>
      <c r="J1991" s="215">
        <v>0.274312789901997</v>
      </c>
      <c r="K1991" s="214">
        <v>21163.706439222</v>
      </c>
      <c r="L1991" s="244">
        <v>53208.09</v>
      </c>
      <c r="M1991" s="245">
        <v>0.257813426492099</v>
      </c>
      <c r="N1991" s="244">
        <v>13717.76</v>
      </c>
      <c r="O1991" s="218">
        <v>330</v>
      </c>
      <c r="P1991" s="246">
        <f t="shared" si="318"/>
        <v>160.236636363636</v>
      </c>
      <c r="Q1991" s="246">
        <f t="shared" si="319"/>
        <v>40.5689696969697</v>
      </c>
      <c r="R1991" s="210">
        <v>2832</v>
      </c>
      <c r="S1991" s="220">
        <f t="shared" si="320"/>
        <v>330</v>
      </c>
      <c r="T1991" s="113">
        <f t="shared" si="323"/>
        <v>211.374604109589</v>
      </c>
      <c r="U1991" s="113">
        <f t="shared" si="321"/>
        <v>57.9827573677315</v>
      </c>
      <c r="V1991" s="113">
        <f t="shared" si="324"/>
        <v>161.236636363636</v>
      </c>
      <c r="W1991" s="113">
        <f t="shared" si="322"/>
        <v>41.5689696969697</v>
      </c>
      <c r="X1991" s="118">
        <v>2012</v>
      </c>
      <c r="Y1991" s="18" t="s">
        <v>66</v>
      </c>
    </row>
    <row r="1992" ht="15.75" customHeight="1" spans="1:25">
      <c r="A1992" s="234">
        <v>7097</v>
      </c>
      <c r="B1992" s="208" t="s">
        <v>2551</v>
      </c>
      <c r="C1992" s="207" t="s">
        <v>29</v>
      </c>
      <c r="D1992" s="209" t="s">
        <v>64</v>
      </c>
      <c r="E1992" s="210" t="s">
        <v>2113</v>
      </c>
      <c r="F1992" s="235" t="s">
        <v>65</v>
      </c>
      <c r="G1992" s="283">
        <v>42232</v>
      </c>
      <c r="H1992" s="237">
        <v>42232</v>
      </c>
      <c r="I1992" s="214">
        <v>76929.776</v>
      </c>
      <c r="J1992" s="215">
        <v>0.260225831942915</v>
      </c>
      <c r="K1992" s="214">
        <v>20019.1149607821</v>
      </c>
      <c r="L1992" s="244">
        <v>48081.11</v>
      </c>
      <c r="M1992" s="245">
        <v>0.326240804340832</v>
      </c>
      <c r="N1992" s="244">
        <v>15686.02</v>
      </c>
      <c r="O1992" s="218">
        <v>330</v>
      </c>
      <c r="P1992" s="246">
        <f t="shared" si="318"/>
        <v>144.700333333333</v>
      </c>
      <c r="Q1992" s="246">
        <f t="shared" si="319"/>
        <v>46.5333939393939</v>
      </c>
      <c r="R1992" s="210">
        <v>1599</v>
      </c>
      <c r="S1992" s="220">
        <f t="shared" si="320"/>
        <v>330</v>
      </c>
      <c r="T1992" s="113">
        <f t="shared" si="323"/>
        <v>210.766509589041</v>
      </c>
      <c r="U1992" s="113">
        <f t="shared" si="321"/>
        <v>54.8468903035126</v>
      </c>
      <c r="V1992" s="113">
        <f t="shared" si="324"/>
        <v>145.700333333333</v>
      </c>
      <c r="W1992" s="113">
        <f t="shared" si="322"/>
        <v>47.5333939393939</v>
      </c>
      <c r="X1992" s="118">
        <v>2015</v>
      </c>
      <c r="Y1992" s="18" t="s">
        <v>66</v>
      </c>
    </row>
    <row r="1993" ht="15.75" customHeight="1" spans="1:25">
      <c r="A1993" s="234">
        <v>8289</v>
      </c>
      <c r="B1993" s="208" t="s">
        <v>2552</v>
      </c>
      <c r="C1993" s="207" t="s">
        <v>23</v>
      </c>
      <c r="D1993" s="209" t="s">
        <v>64</v>
      </c>
      <c r="F1993" s="235" t="s">
        <v>65</v>
      </c>
      <c r="G1993" s="236">
        <v>43323</v>
      </c>
      <c r="H1993" s="237">
        <v>43323</v>
      </c>
      <c r="I1993" s="214">
        <v>76852.8297121461</v>
      </c>
      <c r="J1993" s="215">
        <v>0.279066970700861</v>
      </c>
      <c r="K1993" s="214">
        <v>21447.0863775577</v>
      </c>
      <c r="L1993" s="244">
        <v>31018.62</v>
      </c>
      <c r="M1993" s="245">
        <v>0.279763574266037</v>
      </c>
      <c r="N1993" s="244">
        <v>8677.87999999999</v>
      </c>
      <c r="O1993" s="218">
        <v>224</v>
      </c>
      <c r="P1993" s="246">
        <f t="shared" si="318"/>
        <v>137.475982142857</v>
      </c>
      <c r="Q1993" s="246">
        <f t="shared" si="319"/>
        <v>37.7405357142857</v>
      </c>
      <c r="R1993" s="210">
        <v>508</v>
      </c>
      <c r="S1993" s="220">
        <f t="shared" si="320"/>
        <v>330</v>
      </c>
      <c r="T1993" s="113">
        <f t="shared" si="323"/>
        <v>210.555697841496</v>
      </c>
      <c r="U1993" s="113">
        <f t="shared" si="321"/>
        <v>58.7591407604321</v>
      </c>
      <c r="V1993" s="113">
        <f t="shared" si="324"/>
        <v>93.9958181818182</v>
      </c>
      <c r="W1993" s="113">
        <f t="shared" si="322"/>
        <v>26.296606060606</v>
      </c>
      <c r="X1993" s="118">
        <v>2018</v>
      </c>
      <c r="Y1993" s="18" t="s">
        <v>84</v>
      </c>
    </row>
    <row r="1994" ht="15.75" customHeight="1" spans="1:25">
      <c r="A1994" s="234">
        <v>8417</v>
      </c>
      <c r="B1994" s="208" t="s">
        <v>2553</v>
      </c>
      <c r="C1994" s="207" t="s">
        <v>21</v>
      </c>
      <c r="D1994" s="209" t="s">
        <v>488</v>
      </c>
      <c r="E1994" s="210" t="s">
        <v>815</v>
      </c>
      <c r="F1994" s="235" t="s">
        <v>142</v>
      </c>
      <c r="G1994" s="284">
        <v>31107</v>
      </c>
      <c r="H1994" s="237">
        <v>43354</v>
      </c>
      <c r="I1994" s="214">
        <v>76704.1798083878</v>
      </c>
      <c r="J1994" s="215">
        <v>0.266179476177989</v>
      </c>
      <c r="K1994" s="214">
        <v>20417.0784020589</v>
      </c>
      <c r="L1994" s="244">
        <v>50149.17</v>
      </c>
      <c r="M1994" s="245">
        <v>0.302629734450241</v>
      </c>
      <c r="N1994" s="244">
        <v>15176.63</v>
      </c>
      <c r="O1994" s="218">
        <v>330</v>
      </c>
      <c r="P1994" s="246">
        <f t="shared" si="318"/>
        <v>150.967181818182</v>
      </c>
      <c r="Q1994" s="246">
        <f t="shared" si="319"/>
        <v>44.9897878787879</v>
      </c>
      <c r="R1994" s="210">
        <v>477</v>
      </c>
      <c r="S1994" s="220">
        <f t="shared" si="320"/>
        <v>330</v>
      </c>
      <c r="T1994" s="113">
        <f t="shared" si="323"/>
        <v>210.148437831199</v>
      </c>
      <c r="U1994" s="113">
        <f t="shared" si="321"/>
        <v>55.9372011015312</v>
      </c>
      <c r="V1994" s="113">
        <f t="shared" si="324"/>
        <v>151.967181818182</v>
      </c>
      <c r="W1994" s="113">
        <f t="shared" si="322"/>
        <v>45.9897878787879</v>
      </c>
      <c r="X1994" s="118">
        <v>1985</v>
      </c>
      <c r="Y1994" s="18" t="s">
        <v>66</v>
      </c>
    </row>
    <row r="1995" ht="15.75" customHeight="1" spans="1:25">
      <c r="A1995" s="234">
        <v>8407</v>
      </c>
      <c r="B1995" s="208" t="s">
        <v>2554</v>
      </c>
      <c r="C1995" s="207" t="s">
        <v>21</v>
      </c>
      <c r="D1995" s="209" t="s">
        <v>488</v>
      </c>
      <c r="E1995" s="210" t="s">
        <v>815</v>
      </c>
      <c r="F1995" s="235" t="s">
        <v>142</v>
      </c>
      <c r="G1995" s="284">
        <v>37417</v>
      </c>
      <c r="H1995" s="237">
        <v>43354</v>
      </c>
      <c r="I1995" s="214">
        <v>76308.7681881344</v>
      </c>
      <c r="J1995" s="215">
        <v>0.262346760477731</v>
      </c>
      <c r="K1995" s="214">
        <v>20019.3581302032</v>
      </c>
      <c r="L1995" s="244">
        <v>49890.65</v>
      </c>
      <c r="M1995" s="245">
        <v>0.312257707606535</v>
      </c>
      <c r="N1995" s="244">
        <v>15578.74</v>
      </c>
      <c r="O1995" s="218">
        <v>330</v>
      </c>
      <c r="P1995" s="246">
        <f t="shared" si="318"/>
        <v>150.183787878788</v>
      </c>
      <c r="Q1995" s="246">
        <f t="shared" si="319"/>
        <v>46.208303030303</v>
      </c>
      <c r="R1995" s="210">
        <v>477</v>
      </c>
      <c r="S1995" s="220">
        <f t="shared" si="320"/>
        <v>330</v>
      </c>
      <c r="T1995" s="113">
        <f t="shared" si="323"/>
        <v>209.065118323656</v>
      </c>
      <c r="U1995" s="113">
        <f t="shared" si="321"/>
        <v>54.8475565211047</v>
      </c>
      <c r="V1995" s="113">
        <f t="shared" si="324"/>
        <v>151.183787878788</v>
      </c>
      <c r="W1995" s="113">
        <f t="shared" si="322"/>
        <v>47.208303030303</v>
      </c>
      <c r="X1995" s="118">
        <v>2002</v>
      </c>
      <c r="Y1995" s="18" t="s">
        <v>66</v>
      </c>
    </row>
    <row r="1996" ht="15.75" customHeight="1" spans="1:25">
      <c r="A1996" s="234">
        <v>7941</v>
      </c>
      <c r="B1996" s="208" t="s">
        <v>2555</v>
      </c>
      <c r="C1996" s="207" t="s">
        <v>25</v>
      </c>
      <c r="D1996" s="209" t="s">
        <v>64</v>
      </c>
      <c r="F1996" s="235" t="s">
        <v>207</v>
      </c>
      <c r="G1996" s="236">
        <v>43274</v>
      </c>
      <c r="H1996" s="237">
        <v>43274</v>
      </c>
      <c r="I1996" s="214">
        <v>76282.6779143646</v>
      </c>
      <c r="J1996" s="215">
        <v>0.247885339512853</v>
      </c>
      <c r="K1996" s="214">
        <v>18909.3575137519</v>
      </c>
      <c r="L1996" s="244">
        <v>58196.69</v>
      </c>
      <c r="M1996" s="245">
        <v>0.267835851145486</v>
      </c>
      <c r="N1996" s="244">
        <v>15587.16</v>
      </c>
      <c r="O1996" s="218">
        <v>330</v>
      </c>
      <c r="P1996" s="246">
        <f t="shared" si="318"/>
        <v>175.353606060606</v>
      </c>
      <c r="Q1996" s="246">
        <f t="shared" si="319"/>
        <v>46.2338181818182</v>
      </c>
      <c r="R1996" s="210">
        <v>557</v>
      </c>
      <c r="S1996" s="220">
        <f t="shared" si="320"/>
        <v>330</v>
      </c>
      <c r="T1996" s="113">
        <f t="shared" si="323"/>
        <v>208.993638121547</v>
      </c>
      <c r="U1996" s="113">
        <f t="shared" si="321"/>
        <v>51.806458941786</v>
      </c>
      <c r="V1996" s="113">
        <f t="shared" si="324"/>
        <v>176.353606060606</v>
      </c>
      <c r="W1996" s="113">
        <f t="shared" si="322"/>
        <v>47.2338181818182</v>
      </c>
      <c r="X1996" s="118">
        <v>2018</v>
      </c>
      <c r="Y1996" s="18" t="s">
        <v>84</v>
      </c>
    </row>
    <row r="1997" ht="15.75" customHeight="1" spans="1:25">
      <c r="A1997" s="234">
        <v>6385</v>
      </c>
      <c r="B1997" s="208" t="s">
        <v>2556</v>
      </c>
      <c r="C1997" s="207" t="s">
        <v>21</v>
      </c>
      <c r="D1997" s="209" t="s">
        <v>64</v>
      </c>
      <c r="F1997" s="235" t="s">
        <v>65</v>
      </c>
      <c r="G1997" s="236">
        <v>42560</v>
      </c>
      <c r="H1997" s="237">
        <v>42560</v>
      </c>
      <c r="I1997" s="214">
        <v>76191.511096786</v>
      </c>
      <c r="J1997" s="215">
        <v>0.266055984879382</v>
      </c>
      <c r="K1997" s="214">
        <v>20271.2075243038</v>
      </c>
      <c r="L1997" s="244">
        <v>64575.99</v>
      </c>
      <c r="M1997" s="245">
        <v>0.306161005042277</v>
      </c>
      <c r="N1997" s="244">
        <v>19770.65</v>
      </c>
      <c r="O1997" s="218">
        <v>330</v>
      </c>
      <c r="P1997" s="246">
        <f t="shared" si="318"/>
        <v>194.684818181818</v>
      </c>
      <c r="Q1997" s="246">
        <f t="shared" si="319"/>
        <v>58.9110606060606</v>
      </c>
      <c r="R1997" s="210">
        <v>1271</v>
      </c>
      <c r="S1997" s="220">
        <f t="shared" si="320"/>
        <v>330</v>
      </c>
      <c r="T1997" s="113">
        <f t="shared" si="323"/>
        <v>208.743866018592</v>
      </c>
      <c r="U1997" s="113">
        <f t="shared" si="321"/>
        <v>55.5375548611063</v>
      </c>
      <c r="V1997" s="113">
        <f t="shared" si="324"/>
        <v>195.684818181818</v>
      </c>
      <c r="W1997" s="113">
        <f t="shared" si="322"/>
        <v>59.9110606060606</v>
      </c>
      <c r="X1997" s="118">
        <v>2016</v>
      </c>
      <c r="Y1997" s="18" t="s">
        <v>82</v>
      </c>
    </row>
    <row r="1998" ht="15.75" customHeight="1" spans="1:25">
      <c r="A1998" s="234">
        <v>8840</v>
      </c>
      <c r="B1998" s="208" t="s">
        <v>2557</v>
      </c>
      <c r="C1998" s="207" t="s">
        <v>34</v>
      </c>
      <c r="D1998" s="209" t="s">
        <v>488</v>
      </c>
      <c r="E1998" s="210" t="s">
        <v>30</v>
      </c>
      <c r="F1998" s="235" t="s">
        <v>282</v>
      </c>
      <c r="G1998" s="283">
        <v>39877</v>
      </c>
      <c r="H1998" s="237">
        <v>43715</v>
      </c>
      <c r="I1998" s="214">
        <v>76150.7179220779</v>
      </c>
      <c r="J1998" s="215">
        <v>0.278418130280669</v>
      </c>
      <c r="K1998" s="214">
        <v>21201.7405033956</v>
      </c>
      <c r="L1998" s="216">
        <v>6984.64</v>
      </c>
      <c r="M1998" s="217">
        <v>0.263954906766848</v>
      </c>
      <c r="N1998" s="216">
        <v>1843.63</v>
      </c>
      <c r="O1998" s="218">
        <v>77</v>
      </c>
      <c r="P1998" s="246">
        <f t="shared" si="318"/>
        <v>89.7096103896104</v>
      </c>
      <c r="Q1998" s="246">
        <f t="shared" si="319"/>
        <v>22.9432467532468</v>
      </c>
      <c r="R1998" s="210">
        <v>116</v>
      </c>
      <c r="S1998" s="220">
        <f t="shared" si="320"/>
        <v>81</v>
      </c>
      <c r="T1998" s="113">
        <f t="shared" si="323"/>
        <v>208.632103896104</v>
      </c>
      <c r="U1998" s="113">
        <f t="shared" si="321"/>
        <v>58.0869602832756</v>
      </c>
      <c r="V1998" s="113">
        <f t="shared" si="324"/>
        <v>86.2301234567901</v>
      </c>
      <c r="W1998" s="113">
        <f t="shared" si="322"/>
        <v>22.7608641975309</v>
      </c>
      <c r="X1998" s="118">
        <v>2009</v>
      </c>
      <c r="Y1998" s="18" t="s">
        <v>66</v>
      </c>
    </row>
    <row r="1999" ht="15.75" customHeight="1" spans="1:25">
      <c r="A1999" s="234">
        <v>6823</v>
      </c>
      <c r="B1999" s="208" t="s">
        <v>2558</v>
      </c>
      <c r="C1999" s="207" t="s">
        <v>29</v>
      </c>
      <c r="D1999" s="209" t="s">
        <v>380</v>
      </c>
      <c r="E1999" s="210" t="s">
        <v>395</v>
      </c>
      <c r="F1999" s="235" t="s">
        <v>241</v>
      </c>
      <c r="G1999" s="283">
        <v>38777</v>
      </c>
      <c r="H1999" s="237">
        <v>42879</v>
      </c>
      <c r="I1999" s="214">
        <v>76140.576</v>
      </c>
      <c r="J1999" s="215">
        <v>0.279015470511203</v>
      </c>
      <c r="K1999" s="214">
        <v>21244.398637634</v>
      </c>
      <c r="L1999" s="244">
        <v>47587.86</v>
      </c>
      <c r="M1999" s="245">
        <v>0.308972918723389</v>
      </c>
      <c r="N1999" s="244">
        <v>14703.36</v>
      </c>
      <c r="O1999" s="218">
        <v>330</v>
      </c>
      <c r="P1999" s="246">
        <f t="shared" si="318"/>
        <v>143.205636363636</v>
      </c>
      <c r="Q1999" s="246">
        <f t="shared" si="319"/>
        <v>43.5556363636364</v>
      </c>
      <c r="R1999" s="210">
        <v>952</v>
      </c>
      <c r="S1999" s="220">
        <f t="shared" si="320"/>
        <v>330</v>
      </c>
      <c r="T1999" s="113">
        <f t="shared" si="323"/>
        <v>208.604317808219</v>
      </c>
      <c r="U1999" s="113">
        <f t="shared" si="321"/>
        <v>58.2038318839288</v>
      </c>
      <c r="V1999" s="113">
        <f t="shared" si="324"/>
        <v>144.205636363636</v>
      </c>
      <c r="W1999" s="113">
        <f t="shared" si="322"/>
        <v>44.5556363636364</v>
      </c>
      <c r="X1999" s="118">
        <v>2006</v>
      </c>
      <c r="Y1999" s="18" t="s">
        <v>66</v>
      </c>
    </row>
    <row r="2000" ht="15.75" customHeight="1" spans="1:25">
      <c r="A2000" s="234">
        <v>6246</v>
      </c>
      <c r="B2000" s="208" t="s">
        <v>2559</v>
      </c>
      <c r="C2000" s="207" t="s">
        <v>21</v>
      </c>
      <c r="D2000" s="209" t="s">
        <v>64</v>
      </c>
      <c r="F2000" s="235" t="s">
        <v>65</v>
      </c>
      <c r="G2000" s="236">
        <v>42455</v>
      </c>
      <c r="H2000" s="237">
        <v>42455</v>
      </c>
      <c r="I2000" s="214">
        <v>76058.3623517606</v>
      </c>
      <c r="J2000" s="215">
        <v>0.254306525109439</v>
      </c>
      <c r="K2000" s="214">
        <v>19342.1378351908</v>
      </c>
      <c r="L2000" s="244">
        <v>64463.14</v>
      </c>
      <c r="M2000" s="245">
        <v>0.312876940217309</v>
      </c>
      <c r="N2000" s="244">
        <v>20169.03</v>
      </c>
      <c r="O2000" s="218">
        <v>330</v>
      </c>
      <c r="P2000" s="246">
        <f t="shared" si="318"/>
        <v>194.342848484848</v>
      </c>
      <c r="Q2000" s="246">
        <f t="shared" si="319"/>
        <v>60.1182727272727</v>
      </c>
      <c r="R2000" s="210">
        <v>1376</v>
      </c>
      <c r="S2000" s="220">
        <f t="shared" si="320"/>
        <v>330</v>
      </c>
      <c r="T2000" s="113">
        <f t="shared" si="323"/>
        <v>208.37907493633</v>
      </c>
      <c r="U2000" s="113">
        <f t="shared" si="321"/>
        <v>52.9921584525775</v>
      </c>
      <c r="V2000" s="113">
        <f t="shared" si="324"/>
        <v>195.342848484848</v>
      </c>
      <c r="W2000" s="113">
        <f t="shared" si="322"/>
        <v>61.1182727272727</v>
      </c>
      <c r="X2000" s="118">
        <v>2016</v>
      </c>
      <c r="Y2000" s="18" t="s">
        <v>82</v>
      </c>
    </row>
    <row r="2001" ht="15.75" customHeight="1" spans="1:25">
      <c r="A2001" s="234">
        <v>9758</v>
      </c>
      <c r="B2001" s="208" t="s">
        <v>2560</v>
      </c>
      <c r="C2001" s="207" t="s">
        <v>21</v>
      </c>
      <c r="D2001" s="209" t="s">
        <v>488</v>
      </c>
      <c r="E2001" s="210" t="s">
        <v>1362</v>
      </c>
      <c r="F2001" s="235" t="s">
        <v>133</v>
      </c>
      <c r="G2001" s="284">
        <v>42209</v>
      </c>
      <c r="H2001" s="237">
        <v>43561</v>
      </c>
      <c r="I2001" s="214">
        <v>75924.2330264961</v>
      </c>
      <c r="J2001" s="215">
        <v>0.257667041640512</v>
      </c>
      <c r="K2001" s="214">
        <v>19563.1725127621</v>
      </c>
      <c r="L2001" s="244">
        <v>16391.75</v>
      </c>
      <c r="M2001" s="245">
        <v>0.26024188997514</v>
      </c>
      <c r="N2001" s="244">
        <v>4265.82</v>
      </c>
      <c r="O2001" s="218">
        <v>177</v>
      </c>
      <c r="P2001" s="246">
        <f t="shared" si="318"/>
        <v>91.6087570621469</v>
      </c>
      <c r="Q2001" s="246">
        <f t="shared" si="319"/>
        <v>23.1006779661017</v>
      </c>
      <c r="R2001" s="210">
        <v>270</v>
      </c>
      <c r="S2001" s="220">
        <f t="shared" si="320"/>
        <v>235</v>
      </c>
      <c r="T2001" s="113">
        <f t="shared" si="323"/>
        <v>208.011597332866</v>
      </c>
      <c r="U2001" s="113">
        <f t="shared" si="321"/>
        <v>53.597732911677</v>
      </c>
      <c r="V2001" s="113">
        <f t="shared" si="324"/>
        <v>69.7521276595745</v>
      </c>
      <c r="W2001" s="113">
        <f t="shared" si="322"/>
        <v>18.1524255319149</v>
      </c>
      <c r="X2001" s="118">
        <v>2015</v>
      </c>
      <c r="Y2001" s="18" t="s">
        <v>66</v>
      </c>
    </row>
    <row r="2002" ht="15.75" customHeight="1" spans="1:25">
      <c r="A2002" s="234">
        <v>5016</v>
      </c>
      <c r="B2002" s="208" t="s">
        <v>2561</v>
      </c>
      <c r="C2002" s="207" t="s">
        <v>17</v>
      </c>
      <c r="D2002" s="209" t="s">
        <v>64</v>
      </c>
      <c r="F2002" s="235" t="s">
        <v>65</v>
      </c>
      <c r="G2002" s="236">
        <v>37877</v>
      </c>
      <c r="H2002" s="237">
        <v>37877</v>
      </c>
      <c r="I2002" s="214">
        <v>75896.52</v>
      </c>
      <c r="J2002" s="215">
        <v>0.266807743664077</v>
      </c>
      <c r="K2002" s="214">
        <v>20249.7792531555</v>
      </c>
      <c r="L2002" s="244">
        <v>37948.26</v>
      </c>
      <c r="M2002" s="245">
        <v>0.306697065952431</v>
      </c>
      <c r="N2002" s="244">
        <v>11638.62</v>
      </c>
      <c r="O2002" s="218">
        <v>330</v>
      </c>
      <c r="P2002" s="246">
        <f t="shared" si="318"/>
        <v>113.994727272727</v>
      </c>
      <c r="Q2002" s="246">
        <f t="shared" si="319"/>
        <v>34.2685454545455</v>
      </c>
      <c r="R2002" s="210">
        <v>5954</v>
      </c>
      <c r="S2002" s="220">
        <f t="shared" si="320"/>
        <v>330</v>
      </c>
      <c r="T2002" s="113">
        <f t="shared" si="323"/>
        <v>207.935671232877</v>
      </c>
      <c r="U2002" s="113">
        <f t="shared" si="321"/>
        <v>55.4788472689192</v>
      </c>
      <c r="V2002" s="113">
        <f t="shared" si="324"/>
        <v>114.994727272727</v>
      </c>
      <c r="W2002" s="113">
        <f t="shared" si="322"/>
        <v>35.2685454545455</v>
      </c>
      <c r="X2002" s="118">
        <v>2003</v>
      </c>
      <c r="Y2002" s="18" t="s">
        <v>66</v>
      </c>
    </row>
    <row r="2003" ht="15.75" customHeight="1" spans="1:25">
      <c r="A2003" s="234">
        <v>6420</v>
      </c>
      <c r="B2003" s="208" t="s">
        <v>2562</v>
      </c>
      <c r="C2003" s="207" t="s">
        <v>23</v>
      </c>
      <c r="D2003" s="209" t="s">
        <v>64</v>
      </c>
      <c r="E2003" s="210" t="s">
        <v>330</v>
      </c>
      <c r="F2003" s="235" t="s">
        <v>65</v>
      </c>
      <c r="G2003" s="283">
        <v>42543</v>
      </c>
      <c r="H2003" s="237">
        <v>42543</v>
      </c>
      <c r="I2003" s="214">
        <v>75809.9005</v>
      </c>
      <c r="J2003" s="215">
        <v>0.263281037878667</v>
      </c>
      <c r="K2003" s="214">
        <v>19959.3092851185</v>
      </c>
      <c r="L2003" s="244">
        <v>52282.69</v>
      </c>
      <c r="M2003" s="245">
        <v>0.426148501540376</v>
      </c>
      <c r="N2003" s="244">
        <v>22280.19</v>
      </c>
      <c r="O2003" s="218">
        <v>330</v>
      </c>
      <c r="P2003" s="246">
        <f t="shared" si="318"/>
        <v>157.432393939394</v>
      </c>
      <c r="Q2003" s="246">
        <f t="shared" si="319"/>
        <v>66.5157272727273</v>
      </c>
      <c r="R2003" s="210">
        <v>1288</v>
      </c>
      <c r="S2003" s="220">
        <f t="shared" si="320"/>
        <v>330</v>
      </c>
      <c r="T2003" s="113">
        <f t="shared" si="323"/>
        <v>207.698357534247</v>
      </c>
      <c r="U2003" s="113">
        <f t="shared" si="321"/>
        <v>54.683039137311</v>
      </c>
      <c r="V2003" s="113">
        <f t="shared" si="324"/>
        <v>158.432393939394</v>
      </c>
      <c r="W2003" s="113">
        <f t="shared" si="322"/>
        <v>67.5157272727273</v>
      </c>
      <c r="X2003" s="118">
        <v>2016</v>
      </c>
      <c r="Y2003" s="18" t="s">
        <v>82</v>
      </c>
    </row>
    <row r="2004" ht="15.75" customHeight="1" spans="1:25">
      <c r="A2004" s="234">
        <v>8979</v>
      </c>
      <c r="B2004" s="208" t="s">
        <v>2563</v>
      </c>
      <c r="C2004" s="207" t="s">
        <v>34</v>
      </c>
      <c r="D2004" s="209" t="s">
        <v>488</v>
      </c>
      <c r="E2004" s="210" t="s">
        <v>30</v>
      </c>
      <c r="F2004" s="235" t="s">
        <v>288</v>
      </c>
      <c r="G2004" s="283">
        <v>41189</v>
      </c>
      <c r="H2004" s="237">
        <v>43728</v>
      </c>
      <c r="I2004" s="214">
        <v>75530.1259259259</v>
      </c>
      <c r="J2004" s="215">
        <v>0.234064988373192</v>
      </c>
      <c r="K2004" s="214">
        <v>17678.9580466776</v>
      </c>
      <c r="L2004" s="216">
        <v>4858.4</v>
      </c>
      <c r="M2004" s="217">
        <v>0.25877655195126</v>
      </c>
      <c r="N2004" s="216">
        <v>1257.24</v>
      </c>
      <c r="O2004" s="218">
        <v>54</v>
      </c>
      <c r="P2004" s="246">
        <f t="shared" si="318"/>
        <v>88.9703703703704</v>
      </c>
      <c r="Q2004" s="246">
        <f t="shared" si="319"/>
        <v>22.2822222222222</v>
      </c>
      <c r="R2004" s="210">
        <v>103</v>
      </c>
      <c r="S2004" s="220">
        <f t="shared" si="320"/>
        <v>68</v>
      </c>
      <c r="T2004" s="113">
        <f t="shared" si="323"/>
        <v>206.931851851852</v>
      </c>
      <c r="U2004" s="113">
        <f t="shared" si="321"/>
        <v>48.4355014977468</v>
      </c>
      <c r="V2004" s="113">
        <f t="shared" si="324"/>
        <v>71.4470588235294</v>
      </c>
      <c r="W2004" s="113">
        <f t="shared" si="322"/>
        <v>18.4888235294118</v>
      </c>
      <c r="X2004" s="118">
        <v>2012</v>
      </c>
      <c r="Y2004" s="18" t="s">
        <v>66</v>
      </c>
    </row>
    <row r="2005" ht="15.75" customHeight="1" spans="1:25">
      <c r="A2005" s="234">
        <v>5198</v>
      </c>
      <c r="B2005" s="208" t="s">
        <v>2564</v>
      </c>
      <c r="C2005" s="207" t="s">
        <v>21</v>
      </c>
      <c r="D2005" s="209" t="s">
        <v>64</v>
      </c>
      <c r="F2005" s="235" t="s">
        <v>65</v>
      </c>
      <c r="G2005" s="236">
        <v>39641</v>
      </c>
      <c r="H2005" s="237">
        <v>39641</v>
      </c>
      <c r="I2005" s="214">
        <v>75496.1997371856</v>
      </c>
      <c r="J2005" s="215">
        <v>0.256485995220459</v>
      </c>
      <c r="K2005" s="214">
        <v>19363.7179249546</v>
      </c>
      <c r="L2005" s="244">
        <v>63986.68</v>
      </c>
      <c r="M2005" s="245">
        <v>0.317877564518115</v>
      </c>
      <c r="N2005" s="244">
        <v>20339.93</v>
      </c>
      <c r="O2005" s="218">
        <v>330</v>
      </c>
      <c r="P2005" s="246">
        <f t="shared" si="318"/>
        <v>192.89903030303</v>
      </c>
      <c r="Q2005" s="246">
        <f t="shared" si="319"/>
        <v>60.6361515151515</v>
      </c>
      <c r="R2005" s="210">
        <v>4190</v>
      </c>
      <c r="S2005" s="220">
        <f t="shared" si="320"/>
        <v>330</v>
      </c>
      <c r="T2005" s="113">
        <f t="shared" si="323"/>
        <v>206.83890338955</v>
      </c>
      <c r="U2005" s="113">
        <f t="shared" si="321"/>
        <v>53.051281986177</v>
      </c>
      <c r="V2005" s="113">
        <f t="shared" si="324"/>
        <v>193.89903030303</v>
      </c>
      <c r="W2005" s="113">
        <f t="shared" si="322"/>
        <v>61.6361515151515</v>
      </c>
      <c r="X2005" s="118">
        <v>2008</v>
      </c>
      <c r="Y2005" s="18" t="s">
        <v>66</v>
      </c>
    </row>
    <row r="2006" ht="15.75" customHeight="1" spans="1:25">
      <c r="A2006" s="234">
        <v>5038</v>
      </c>
      <c r="B2006" s="208" t="s">
        <v>2565</v>
      </c>
      <c r="C2006" s="207" t="s">
        <v>17</v>
      </c>
      <c r="D2006" s="209" t="s">
        <v>64</v>
      </c>
      <c r="F2006" s="235" t="s">
        <v>65</v>
      </c>
      <c r="G2006" s="236">
        <v>38773</v>
      </c>
      <c r="H2006" s="237">
        <v>38773</v>
      </c>
      <c r="I2006" s="214">
        <v>75429.72</v>
      </c>
      <c r="J2006" s="215">
        <v>0.261699669137507</v>
      </c>
      <c r="K2006" s="214">
        <v>19739.9327671348</v>
      </c>
      <c r="L2006" s="244">
        <v>37714.86</v>
      </c>
      <c r="M2006" s="245">
        <v>0.324012869197977</v>
      </c>
      <c r="N2006" s="244">
        <v>12220.1</v>
      </c>
      <c r="O2006" s="218">
        <v>330</v>
      </c>
      <c r="P2006" s="246">
        <f t="shared" si="318"/>
        <v>113.287454545455</v>
      </c>
      <c r="Q2006" s="246">
        <f t="shared" si="319"/>
        <v>36.0306060606061</v>
      </c>
      <c r="R2006" s="210">
        <v>5058</v>
      </c>
      <c r="S2006" s="220">
        <f t="shared" si="320"/>
        <v>330</v>
      </c>
      <c r="T2006" s="113">
        <f t="shared" si="323"/>
        <v>206.656767123288</v>
      </c>
      <c r="U2006" s="113">
        <f t="shared" si="321"/>
        <v>54.0820075811912</v>
      </c>
      <c r="V2006" s="113">
        <f t="shared" si="324"/>
        <v>114.287454545455</v>
      </c>
      <c r="W2006" s="113">
        <f t="shared" si="322"/>
        <v>37.0306060606061</v>
      </c>
      <c r="X2006" s="118">
        <v>2006</v>
      </c>
      <c r="Y2006" s="18" t="s">
        <v>66</v>
      </c>
    </row>
    <row r="2007" ht="15.75" customHeight="1" spans="1:25">
      <c r="A2007" s="234">
        <v>5154</v>
      </c>
      <c r="B2007" s="208" t="s">
        <v>2566</v>
      </c>
      <c r="C2007" s="207" t="s">
        <v>33</v>
      </c>
      <c r="D2007" s="209" t="s">
        <v>64</v>
      </c>
      <c r="F2007" s="235" t="s">
        <v>65</v>
      </c>
      <c r="G2007" s="236">
        <v>40411</v>
      </c>
      <c r="H2007" s="237">
        <v>40411</v>
      </c>
      <c r="I2007" s="214">
        <v>75428.62</v>
      </c>
      <c r="J2007" s="215">
        <v>0.258872106909085</v>
      </c>
      <c r="K2007" s="214">
        <v>19526.3657806447</v>
      </c>
      <c r="L2007" s="244">
        <v>37714.31</v>
      </c>
      <c r="M2007" s="245">
        <v>0.349145722141012</v>
      </c>
      <c r="N2007" s="244">
        <v>13167.79</v>
      </c>
      <c r="O2007" s="218">
        <v>330</v>
      </c>
      <c r="P2007" s="246">
        <f t="shared" si="318"/>
        <v>113.285787878788</v>
      </c>
      <c r="Q2007" s="246">
        <f t="shared" si="319"/>
        <v>38.9023939393939</v>
      </c>
      <c r="R2007" s="210">
        <v>3420</v>
      </c>
      <c r="S2007" s="220">
        <f t="shared" si="320"/>
        <v>330</v>
      </c>
      <c r="T2007" s="113">
        <f t="shared" si="323"/>
        <v>206.653753424658</v>
      </c>
      <c r="U2007" s="113">
        <f t="shared" si="321"/>
        <v>53.4968925497115</v>
      </c>
      <c r="V2007" s="113">
        <f t="shared" si="324"/>
        <v>114.285787878788</v>
      </c>
      <c r="W2007" s="113">
        <f t="shared" si="322"/>
        <v>39.9023939393939</v>
      </c>
      <c r="X2007" s="118">
        <v>2010</v>
      </c>
      <c r="Y2007" s="18" t="s">
        <v>66</v>
      </c>
    </row>
    <row r="2008" ht="15.75" customHeight="1" spans="1:25">
      <c r="A2008" s="234">
        <v>8803</v>
      </c>
      <c r="B2008" s="208" t="s">
        <v>2567</v>
      </c>
      <c r="C2008" s="207" t="s">
        <v>34</v>
      </c>
      <c r="D2008" s="209" t="s">
        <v>488</v>
      </c>
      <c r="E2008" s="210" t="s">
        <v>30</v>
      </c>
      <c r="F2008" s="235" t="s">
        <v>269</v>
      </c>
      <c r="G2008" s="283">
        <v>41460</v>
      </c>
      <c r="H2008" s="237">
        <v>43715</v>
      </c>
      <c r="I2008" s="214">
        <v>75401.0916666667</v>
      </c>
      <c r="J2008" s="215">
        <v>0.267684159002042</v>
      </c>
      <c r="K2008" s="214">
        <v>20183.6778106275</v>
      </c>
      <c r="L2008" s="216">
        <v>6736.25</v>
      </c>
      <c r="M2008" s="217">
        <v>0.350695119688254</v>
      </c>
      <c r="N2008" s="216">
        <v>2362.37</v>
      </c>
      <c r="O2008" s="218">
        <v>75</v>
      </c>
      <c r="P2008" s="246">
        <f t="shared" si="318"/>
        <v>88.8166666666667</v>
      </c>
      <c r="Q2008" s="246">
        <f t="shared" si="319"/>
        <v>30.4982666666667</v>
      </c>
      <c r="R2008" s="210">
        <v>116</v>
      </c>
      <c r="S2008" s="220">
        <f t="shared" si="320"/>
        <v>81</v>
      </c>
      <c r="T2008" s="113">
        <f t="shared" si="323"/>
        <v>206.578333333333</v>
      </c>
      <c r="U2008" s="113">
        <f t="shared" si="321"/>
        <v>55.2977474263767</v>
      </c>
      <c r="V2008" s="113">
        <f t="shared" si="324"/>
        <v>83.1635802469136</v>
      </c>
      <c r="W2008" s="113">
        <f t="shared" si="322"/>
        <v>29.1650617283951</v>
      </c>
      <c r="X2008" s="118">
        <v>2013</v>
      </c>
      <c r="Y2008" s="18" t="s">
        <v>66</v>
      </c>
    </row>
    <row r="2009" ht="15.75" customHeight="1" spans="1:25">
      <c r="A2009" s="234">
        <v>7355</v>
      </c>
      <c r="B2009" s="208" t="s">
        <v>2568</v>
      </c>
      <c r="C2009" s="207" t="s">
        <v>25</v>
      </c>
      <c r="D2009" s="209" t="s">
        <v>64</v>
      </c>
      <c r="F2009" s="235" t="s">
        <v>207</v>
      </c>
      <c r="G2009" s="236">
        <v>43022</v>
      </c>
      <c r="H2009" s="237">
        <v>43022</v>
      </c>
      <c r="I2009" s="214">
        <v>75386.259</v>
      </c>
      <c r="J2009" s="215">
        <v>0.273616283245902</v>
      </c>
      <c r="K2009" s="214">
        <v>20626.9079953929</v>
      </c>
      <c r="L2009" s="244">
        <v>57989.43</v>
      </c>
      <c r="M2009" s="245">
        <v>0.314314350046207</v>
      </c>
      <c r="N2009" s="244">
        <v>18226.91</v>
      </c>
      <c r="O2009" s="218">
        <v>330</v>
      </c>
      <c r="P2009" s="246">
        <f t="shared" si="318"/>
        <v>174.725545454545</v>
      </c>
      <c r="Q2009" s="246">
        <f t="shared" si="319"/>
        <v>54.2330606060606</v>
      </c>
      <c r="R2009" s="210">
        <v>809</v>
      </c>
      <c r="S2009" s="220">
        <f t="shared" si="320"/>
        <v>330</v>
      </c>
      <c r="T2009" s="113">
        <f t="shared" si="323"/>
        <v>206.537695890411</v>
      </c>
      <c r="U2009" s="113">
        <f t="shared" si="321"/>
        <v>56.5120766997066</v>
      </c>
      <c r="V2009" s="113">
        <f t="shared" si="324"/>
        <v>175.725545454545</v>
      </c>
      <c r="W2009" s="113">
        <f t="shared" si="322"/>
        <v>55.2330606060606</v>
      </c>
      <c r="X2009" s="118">
        <v>2017</v>
      </c>
      <c r="Y2009" s="18" t="s">
        <v>83</v>
      </c>
    </row>
    <row r="2010" ht="15.75" customHeight="1" spans="1:25">
      <c r="A2010" s="234">
        <v>6441</v>
      </c>
      <c r="B2010" s="208" t="s">
        <v>2569</v>
      </c>
      <c r="C2010" s="207" t="s">
        <v>19</v>
      </c>
      <c r="D2010" s="209" t="s">
        <v>64</v>
      </c>
      <c r="F2010" s="235" t="s">
        <v>65</v>
      </c>
      <c r="G2010" s="236">
        <v>42551</v>
      </c>
      <c r="H2010" s="237">
        <v>42551</v>
      </c>
      <c r="I2010" s="214">
        <v>75198.258</v>
      </c>
      <c r="J2010" s="215">
        <v>0.247033757052712</v>
      </c>
      <c r="K2010" s="214">
        <v>18576.5081975592</v>
      </c>
      <c r="L2010" s="244">
        <v>41776.81</v>
      </c>
      <c r="M2010" s="245">
        <v>0.273317900529026</v>
      </c>
      <c r="N2010" s="244">
        <v>11418.35</v>
      </c>
      <c r="O2010" s="218">
        <v>330</v>
      </c>
      <c r="P2010" s="246">
        <f t="shared" si="318"/>
        <v>125.596393939394</v>
      </c>
      <c r="Q2010" s="246">
        <f t="shared" si="319"/>
        <v>33.6010606060606</v>
      </c>
      <c r="R2010" s="210">
        <v>1280</v>
      </c>
      <c r="S2010" s="220">
        <f t="shared" si="320"/>
        <v>330</v>
      </c>
      <c r="T2010" s="113">
        <f t="shared" si="323"/>
        <v>206.022624657534</v>
      </c>
      <c r="U2010" s="113">
        <f t="shared" si="321"/>
        <v>50.8945430070115</v>
      </c>
      <c r="V2010" s="113">
        <f t="shared" si="324"/>
        <v>126.596393939394</v>
      </c>
      <c r="W2010" s="113">
        <f t="shared" si="322"/>
        <v>34.6010606060606</v>
      </c>
      <c r="X2010" s="118">
        <v>2016</v>
      </c>
      <c r="Y2010" s="18" t="s">
        <v>82</v>
      </c>
    </row>
    <row r="2011" ht="15.75" customHeight="1" spans="1:25">
      <c r="A2011" s="234">
        <v>5876</v>
      </c>
      <c r="B2011" s="208" t="s">
        <v>2570</v>
      </c>
      <c r="C2011" s="207" t="s">
        <v>19</v>
      </c>
      <c r="D2011" s="209" t="s">
        <v>64</v>
      </c>
      <c r="F2011" s="235" t="s">
        <v>65</v>
      </c>
      <c r="G2011" s="236">
        <v>42004</v>
      </c>
      <c r="H2011" s="237">
        <v>42004</v>
      </c>
      <c r="I2011" s="214">
        <v>75101.832</v>
      </c>
      <c r="J2011" s="215">
        <v>0.260507471391833</v>
      </c>
      <c r="K2011" s="214">
        <v>19564.5883512142</v>
      </c>
      <c r="L2011" s="244">
        <v>41723.24</v>
      </c>
      <c r="M2011" s="245">
        <v>0.290845341828679</v>
      </c>
      <c r="N2011" s="244">
        <v>12135.01</v>
      </c>
      <c r="O2011" s="218">
        <v>330</v>
      </c>
      <c r="P2011" s="246">
        <f t="shared" si="318"/>
        <v>125.434060606061</v>
      </c>
      <c r="Q2011" s="246">
        <f t="shared" si="319"/>
        <v>35.7727575757576</v>
      </c>
      <c r="R2011" s="210">
        <v>1827</v>
      </c>
      <c r="S2011" s="220">
        <f t="shared" si="320"/>
        <v>330</v>
      </c>
      <c r="T2011" s="113">
        <f t="shared" si="323"/>
        <v>205.758443835616</v>
      </c>
      <c r="U2011" s="113">
        <f t="shared" si="321"/>
        <v>53.6016119211348</v>
      </c>
      <c r="V2011" s="113">
        <f t="shared" si="324"/>
        <v>126.434060606061</v>
      </c>
      <c r="W2011" s="113">
        <f t="shared" si="322"/>
        <v>36.7727575757576</v>
      </c>
      <c r="X2011" s="118">
        <v>2014</v>
      </c>
      <c r="Y2011" s="18" t="s">
        <v>66</v>
      </c>
    </row>
    <row r="2012" ht="15.75" customHeight="1" spans="1:25">
      <c r="A2012" s="234">
        <v>8824</v>
      </c>
      <c r="B2012" s="208" t="s">
        <v>2571</v>
      </c>
      <c r="C2012" s="207" t="s">
        <v>34</v>
      </c>
      <c r="D2012" s="209" t="s">
        <v>488</v>
      </c>
      <c r="E2012" s="210" t="s">
        <v>30</v>
      </c>
      <c r="F2012" s="235" t="s">
        <v>282</v>
      </c>
      <c r="G2012" s="283">
        <v>39234</v>
      </c>
      <c r="H2012" s="237">
        <v>43715</v>
      </c>
      <c r="I2012" s="214">
        <v>75052.3902597403</v>
      </c>
      <c r="J2012" s="215">
        <v>0.278662124021822</v>
      </c>
      <c r="K2012" s="214">
        <v>20914.2584826939</v>
      </c>
      <c r="L2012" s="216">
        <v>6883.9</v>
      </c>
      <c r="M2012" s="217">
        <v>0.260019756242827</v>
      </c>
      <c r="N2012" s="216">
        <v>1789.95</v>
      </c>
      <c r="O2012" s="218">
        <v>77</v>
      </c>
      <c r="P2012" s="246">
        <f t="shared" si="318"/>
        <v>88.4012987012987</v>
      </c>
      <c r="Q2012" s="246">
        <f t="shared" si="319"/>
        <v>22.2461038961039</v>
      </c>
      <c r="R2012" s="210">
        <v>116</v>
      </c>
      <c r="S2012" s="220">
        <f t="shared" si="320"/>
        <v>81</v>
      </c>
      <c r="T2012" s="113">
        <f t="shared" si="323"/>
        <v>205.622987012987</v>
      </c>
      <c r="U2012" s="113">
        <f t="shared" si="321"/>
        <v>57.2993383087504</v>
      </c>
      <c r="V2012" s="113">
        <f t="shared" si="324"/>
        <v>84.9864197530864</v>
      </c>
      <c r="W2012" s="113">
        <f t="shared" si="322"/>
        <v>22.0981481481481</v>
      </c>
      <c r="X2012" s="118">
        <v>2007</v>
      </c>
      <c r="Y2012" s="18" t="s">
        <v>66</v>
      </c>
    </row>
    <row r="2013" ht="15.75" customHeight="1" spans="1:25">
      <c r="A2013" s="234">
        <v>8242</v>
      </c>
      <c r="B2013" s="208" t="s">
        <v>2572</v>
      </c>
      <c r="C2013" s="207" t="s">
        <v>23</v>
      </c>
      <c r="D2013" s="209" t="s">
        <v>488</v>
      </c>
      <c r="E2013" s="210" t="s">
        <v>745</v>
      </c>
      <c r="F2013" s="235" t="s">
        <v>160</v>
      </c>
      <c r="G2013" s="284">
        <v>43231</v>
      </c>
      <c r="H2013" s="237">
        <v>43573</v>
      </c>
      <c r="I2013" s="214">
        <v>74666.9859036854</v>
      </c>
      <c r="J2013" s="215">
        <v>0.27097979954627</v>
      </c>
      <c r="K2013" s="214">
        <v>20233.2448729048</v>
      </c>
      <c r="L2013" s="244">
        <v>15337.27</v>
      </c>
      <c r="M2013" s="245">
        <v>0.171646583779251</v>
      </c>
      <c r="N2013" s="244">
        <v>2632.59</v>
      </c>
      <c r="O2013" s="218">
        <v>114</v>
      </c>
      <c r="P2013" s="246">
        <f t="shared" si="318"/>
        <v>133.537456140351</v>
      </c>
      <c r="Q2013" s="246">
        <f t="shared" si="319"/>
        <v>22.0928947368421</v>
      </c>
      <c r="R2013" s="210">
        <v>258</v>
      </c>
      <c r="S2013" s="220">
        <f t="shared" si="320"/>
        <v>223</v>
      </c>
      <c r="T2013" s="113">
        <f t="shared" si="323"/>
        <v>204.567084667631</v>
      </c>
      <c r="U2013" s="113">
        <f t="shared" si="321"/>
        <v>55.4335475969995</v>
      </c>
      <c r="V2013" s="113">
        <f t="shared" si="324"/>
        <v>68.7769955156951</v>
      </c>
      <c r="W2013" s="113">
        <f t="shared" si="322"/>
        <v>11.80533632287</v>
      </c>
      <c r="X2013" s="118">
        <v>2018</v>
      </c>
      <c r="Y2013" s="18" t="s">
        <v>84</v>
      </c>
    </row>
    <row r="2014" ht="15.75" customHeight="1" spans="1:25">
      <c r="A2014" s="234">
        <v>5101</v>
      </c>
      <c r="B2014" s="208" t="s">
        <v>2573</v>
      </c>
      <c r="C2014" s="207" t="s">
        <v>17</v>
      </c>
      <c r="D2014" s="209" t="s">
        <v>64</v>
      </c>
      <c r="F2014" s="235" t="s">
        <v>65</v>
      </c>
      <c r="G2014" s="236">
        <v>40033</v>
      </c>
      <c r="H2014" s="237">
        <v>40033</v>
      </c>
      <c r="I2014" s="214">
        <v>74457.76</v>
      </c>
      <c r="J2014" s="215">
        <v>0.266875560938495</v>
      </c>
      <c r="K2014" s="214">
        <v>19870.9564662238</v>
      </c>
      <c r="L2014" s="244">
        <v>37228.88</v>
      </c>
      <c r="M2014" s="245">
        <v>0.295460943224722</v>
      </c>
      <c r="N2014" s="244">
        <v>10999.68</v>
      </c>
      <c r="O2014" s="218">
        <v>330</v>
      </c>
      <c r="P2014" s="246">
        <f t="shared" si="318"/>
        <v>111.814787878788</v>
      </c>
      <c r="Q2014" s="246">
        <f t="shared" si="319"/>
        <v>32.3323636363636</v>
      </c>
      <c r="R2014" s="210">
        <v>3798</v>
      </c>
      <c r="S2014" s="220">
        <f t="shared" si="320"/>
        <v>330</v>
      </c>
      <c r="T2014" s="113">
        <f t="shared" si="323"/>
        <v>203.993863013699</v>
      </c>
      <c r="U2014" s="113">
        <f t="shared" si="321"/>
        <v>54.4409766197912</v>
      </c>
      <c r="V2014" s="113">
        <f t="shared" si="324"/>
        <v>112.814787878788</v>
      </c>
      <c r="W2014" s="113">
        <f t="shared" si="322"/>
        <v>33.3323636363636</v>
      </c>
      <c r="X2014" s="118">
        <v>2009</v>
      </c>
      <c r="Y2014" s="18" t="s">
        <v>66</v>
      </c>
    </row>
    <row r="2015" ht="15.75" customHeight="1" spans="1:25">
      <c r="A2015" s="234">
        <v>8860</v>
      </c>
      <c r="B2015" s="208" t="s">
        <v>2574</v>
      </c>
      <c r="C2015" s="207" t="s">
        <v>34</v>
      </c>
      <c r="D2015" s="209" t="s">
        <v>488</v>
      </c>
      <c r="E2015" s="210" t="s">
        <v>30</v>
      </c>
      <c r="F2015" s="235" t="s">
        <v>272</v>
      </c>
      <c r="G2015" s="283">
        <v>40186</v>
      </c>
      <c r="H2015" s="237">
        <v>43715</v>
      </c>
      <c r="I2015" s="214">
        <v>74405.1059210526</v>
      </c>
      <c r="J2015" s="215">
        <v>0.25462383368706</v>
      </c>
      <c r="K2015" s="214">
        <v>18945.3133155102</v>
      </c>
      <c r="L2015" s="216">
        <v>6735.9</v>
      </c>
      <c r="M2015" s="217">
        <v>0.222313276622278</v>
      </c>
      <c r="N2015" s="216">
        <v>1497.48</v>
      </c>
      <c r="O2015" s="218">
        <v>76</v>
      </c>
      <c r="P2015" s="246">
        <f t="shared" si="318"/>
        <v>87.6302631578947</v>
      </c>
      <c r="Q2015" s="246">
        <f t="shared" si="319"/>
        <v>18.7036842105263</v>
      </c>
      <c r="R2015" s="210">
        <v>116</v>
      </c>
      <c r="S2015" s="220">
        <f t="shared" si="320"/>
        <v>81</v>
      </c>
      <c r="T2015" s="113">
        <f t="shared" si="323"/>
        <v>203.849605263158</v>
      </c>
      <c r="U2015" s="113">
        <f t="shared" si="321"/>
        <v>51.9049679876992</v>
      </c>
      <c r="V2015" s="113">
        <f t="shared" si="324"/>
        <v>83.1592592592593</v>
      </c>
      <c r="W2015" s="113">
        <f t="shared" si="322"/>
        <v>18.4874074074074</v>
      </c>
      <c r="X2015" s="118">
        <v>2010</v>
      </c>
      <c r="Y2015" s="18" t="s">
        <v>66</v>
      </c>
    </row>
    <row r="2016" ht="15.75" customHeight="1" spans="1:25">
      <c r="A2016" s="234">
        <v>5001</v>
      </c>
      <c r="B2016" s="208" t="s">
        <v>2575</v>
      </c>
      <c r="C2016" s="207" t="s">
        <v>17</v>
      </c>
      <c r="D2016" s="209" t="s">
        <v>64</v>
      </c>
      <c r="F2016" s="235" t="s">
        <v>65</v>
      </c>
      <c r="G2016" s="236">
        <v>37051</v>
      </c>
      <c r="H2016" s="237">
        <v>37051</v>
      </c>
      <c r="I2016" s="214">
        <v>74373.588</v>
      </c>
      <c r="J2016" s="215">
        <v>0.277102790703878</v>
      </c>
      <c r="K2016" s="214">
        <v>20609.1287894605</v>
      </c>
      <c r="L2016" s="244">
        <v>41318.66</v>
      </c>
      <c r="M2016" s="245">
        <v>0.338210871310928</v>
      </c>
      <c r="N2016" s="244">
        <v>13974.42</v>
      </c>
      <c r="O2016" s="218">
        <v>330</v>
      </c>
      <c r="P2016" s="246">
        <f t="shared" si="318"/>
        <v>124.208060606061</v>
      </c>
      <c r="Q2016" s="246">
        <f t="shared" si="319"/>
        <v>41.3467272727273</v>
      </c>
      <c r="R2016" s="210">
        <v>6780</v>
      </c>
      <c r="S2016" s="220">
        <f t="shared" si="320"/>
        <v>330</v>
      </c>
      <c r="T2016" s="113">
        <f t="shared" si="323"/>
        <v>203.763254794521</v>
      </c>
      <c r="U2016" s="113">
        <f t="shared" si="321"/>
        <v>56.4633665464671</v>
      </c>
      <c r="V2016" s="113">
        <f t="shared" si="324"/>
        <v>125.208060606061</v>
      </c>
      <c r="W2016" s="113">
        <f t="shared" si="322"/>
        <v>42.3467272727273</v>
      </c>
      <c r="X2016" s="118">
        <v>2001</v>
      </c>
      <c r="Y2016" s="18" t="s">
        <v>66</v>
      </c>
    </row>
    <row r="2017" ht="15.75" customHeight="1" spans="1:25">
      <c r="A2017" s="234">
        <v>5365</v>
      </c>
      <c r="B2017" s="208" t="s">
        <v>2576</v>
      </c>
      <c r="C2017" s="207" t="s">
        <v>23</v>
      </c>
      <c r="D2017" s="209" t="s">
        <v>64</v>
      </c>
      <c r="F2017" s="235" t="s">
        <v>178</v>
      </c>
      <c r="G2017" s="236">
        <v>40621</v>
      </c>
      <c r="H2017" s="237">
        <v>40621</v>
      </c>
      <c r="I2017" s="214">
        <v>74180.3325</v>
      </c>
      <c r="J2017" s="215">
        <v>0.250666949821031</v>
      </c>
      <c r="K2017" s="214">
        <v>18594.5576844849</v>
      </c>
      <c r="L2017" s="244">
        <v>51158.85</v>
      </c>
      <c r="M2017" s="245">
        <v>0.276044125307742</v>
      </c>
      <c r="N2017" s="244">
        <v>14122.1</v>
      </c>
      <c r="O2017" s="218">
        <v>330</v>
      </c>
      <c r="P2017" s="246">
        <f t="shared" si="318"/>
        <v>154.026818181818</v>
      </c>
      <c r="Q2017" s="246">
        <f t="shared" si="319"/>
        <v>41.7942424242424</v>
      </c>
      <c r="R2017" s="210">
        <v>3210</v>
      </c>
      <c r="S2017" s="220">
        <f t="shared" si="320"/>
        <v>330</v>
      </c>
      <c r="T2017" s="113">
        <f t="shared" si="323"/>
        <v>203.233787671233</v>
      </c>
      <c r="U2017" s="113">
        <f t="shared" si="321"/>
        <v>50.943993656123</v>
      </c>
      <c r="V2017" s="113">
        <f t="shared" si="324"/>
        <v>155.026818181818</v>
      </c>
      <c r="W2017" s="113">
        <f t="shared" si="322"/>
        <v>42.7942424242424</v>
      </c>
      <c r="X2017" s="118">
        <v>2011</v>
      </c>
      <c r="Y2017" s="18" t="s">
        <v>66</v>
      </c>
    </row>
    <row r="2018" ht="15.75" customHeight="1" spans="1:25">
      <c r="A2018" s="234">
        <v>8956</v>
      </c>
      <c r="B2018" s="208" t="s">
        <v>2577</v>
      </c>
      <c r="C2018" s="207" t="s">
        <v>34</v>
      </c>
      <c r="D2018" s="209" t="s">
        <v>488</v>
      </c>
      <c r="E2018" s="210" t="s">
        <v>30</v>
      </c>
      <c r="F2018" s="235" t="s">
        <v>285</v>
      </c>
      <c r="G2018" s="283">
        <v>41640</v>
      </c>
      <c r="H2018" s="237">
        <v>43711</v>
      </c>
      <c r="I2018" s="214">
        <v>74025.431</v>
      </c>
      <c r="J2018" s="215">
        <v>0.278719446985391</v>
      </c>
      <c r="K2018" s="214">
        <v>20632.3271911752</v>
      </c>
      <c r="L2018" s="216">
        <v>3086.23</v>
      </c>
      <c r="M2018" s="217">
        <v>0.341491074871283</v>
      </c>
      <c r="N2018" s="216">
        <v>1053.92</v>
      </c>
      <c r="O2018" s="218">
        <v>35</v>
      </c>
      <c r="P2018" s="246">
        <f t="shared" si="318"/>
        <v>87.178</v>
      </c>
      <c r="Q2018" s="246">
        <f t="shared" si="319"/>
        <v>29.112</v>
      </c>
      <c r="R2018" s="210">
        <v>120</v>
      </c>
      <c r="S2018" s="220">
        <f t="shared" si="320"/>
        <v>85</v>
      </c>
      <c r="T2018" s="113">
        <f t="shared" si="323"/>
        <v>202.8094</v>
      </c>
      <c r="U2018" s="113">
        <f t="shared" si="321"/>
        <v>56.5269238114389</v>
      </c>
      <c r="V2018" s="113">
        <f t="shared" si="324"/>
        <v>36.3085882352941</v>
      </c>
      <c r="W2018" s="113">
        <f t="shared" si="322"/>
        <v>12.3990588235294</v>
      </c>
      <c r="X2018" s="118">
        <v>2014</v>
      </c>
      <c r="Y2018" s="18" t="s">
        <v>66</v>
      </c>
    </row>
    <row r="2019" ht="15.75" customHeight="1" spans="1:25">
      <c r="A2019" s="234">
        <v>7087</v>
      </c>
      <c r="B2019" s="208" t="s">
        <v>2578</v>
      </c>
      <c r="C2019" s="207" t="s">
        <v>29</v>
      </c>
      <c r="D2019" s="209" t="s">
        <v>64</v>
      </c>
      <c r="F2019" s="235" t="s">
        <v>65</v>
      </c>
      <c r="G2019" s="236">
        <v>42000</v>
      </c>
      <c r="H2019" s="237">
        <v>42000</v>
      </c>
      <c r="I2019" s="214">
        <v>73946.128</v>
      </c>
      <c r="J2019" s="215">
        <v>0.274140863117219</v>
      </c>
      <c r="K2019" s="214">
        <v>20271.6553540964</v>
      </c>
      <c r="L2019" s="244">
        <v>46216.33</v>
      </c>
      <c r="M2019" s="245">
        <v>0.33203307142735</v>
      </c>
      <c r="N2019" s="244">
        <v>15345.35</v>
      </c>
      <c r="O2019" s="218">
        <v>330</v>
      </c>
      <c r="P2019" s="246">
        <f t="shared" si="318"/>
        <v>139.049484848485</v>
      </c>
      <c r="Q2019" s="246">
        <f t="shared" si="319"/>
        <v>45.5010606060606</v>
      </c>
      <c r="R2019" s="210">
        <v>1831</v>
      </c>
      <c r="S2019" s="220">
        <f t="shared" si="320"/>
        <v>330</v>
      </c>
      <c r="T2019" s="113">
        <f t="shared" si="323"/>
        <v>202.592131506849</v>
      </c>
      <c r="U2019" s="113">
        <f t="shared" si="321"/>
        <v>55.5387817920449</v>
      </c>
      <c r="V2019" s="113">
        <f t="shared" si="324"/>
        <v>140.049484848485</v>
      </c>
      <c r="W2019" s="113">
        <f t="shared" si="322"/>
        <v>46.5010606060606</v>
      </c>
      <c r="X2019" s="118">
        <v>2014</v>
      </c>
      <c r="Y2019" s="18" t="s">
        <v>66</v>
      </c>
    </row>
    <row r="2020" ht="15.75" customHeight="1" spans="1:25">
      <c r="A2020" s="234">
        <v>6821</v>
      </c>
      <c r="B2020" s="208" t="s">
        <v>2579</v>
      </c>
      <c r="C2020" s="207" t="s">
        <v>29</v>
      </c>
      <c r="D2020" s="209" t="s">
        <v>380</v>
      </c>
      <c r="E2020" s="210" t="s">
        <v>395</v>
      </c>
      <c r="F2020" s="235" t="s">
        <v>241</v>
      </c>
      <c r="G2020" s="283">
        <v>37438</v>
      </c>
      <c r="H2020" s="237">
        <v>42879</v>
      </c>
      <c r="I2020" s="214">
        <v>73904.304</v>
      </c>
      <c r="J2020" s="215">
        <v>0.279139053843062</v>
      </c>
      <c r="K2020" s="214">
        <v>20629.57749349</v>
      </c>
      <c r="L2020" s="244">
        <v>46190.19</v>
      </c>
      <c r="M2020" s="245">
        <v>0.315644728891568</v>
      </c>
      <c r="N2020" s="244">
        <v>14579.69</v>
      </c>
      <c r="O2020" s="218">
        <v>330</v>
      </c>
      <c r="P2020" s="246">
        <f t="shared" si="318"/>
        <v>138.970272727273</v>
      </c>
      <c r="Q2020" s="246">
        <f t="shared" si="319"/>
        <v>43.1808787878788</v>
      </c>
      <c r="R2020" s="210">
        <v>952</v>
      </c>
      <c r="S2020" s="220">
        <f t="shared" si="320"/>
        <v>330</v>
      </c>
      <c r="T2020" s="113">
        <f t="shared" si="323"/>
        <v>202.477545205479</v>
      </c>
      <c r="U2020" s="113">
        <f t="shared" si="321"/>
        <v>56.5193903931233</v>
      </c>
      <c r="V2020" s="113">
        <f t="shared" si="324"/>
        <v>139.970272727273</v>
      </c>
      <c r="W2020" s="113">
        <f t="shared" si="322"/>
        <v>44.1808787878788</v>
      </c>
      <c r="X2020" s="118">
        <v>2002</v>
      </c>
      <c r="Y2020" s="18" t="s">
        <v>66</v>
      </c>
    </row>
    <row r="2021" ht="15.75" customHeight="1" spans="1:25">
      <c r="A2021" s="234">
        <v>8773</v>
      </c>
      <c r="B2021" s="208" t="s">
        <v>2580</v>
      </c>
      <c r="C2021" s="207" t="s">
        <v>34</v>
      </c>
      <c r="D2021" s="209" t="s">
        <v>488</v>
      </c>
      <c r="E2021" s="210" t="s">
        <v>30</v>
      </c>
      <c r="F2021" s="235" t="s">
        <v>282</v>
      </c>
      <c r="G2021" s="283">
        <v>40789</v>
      </c>
      <c r="H2021" s="237">
        <v>43715</v>
      </c>
      <c r="I2021" s="214">
        <v>73853.3225974026</v>
      </c>
      <c r="J2021" s="215">
        <v>0.264562252791415</v>
      </c>
      <c r="K2021" s="214">
        <v>19538.8014025</v>
      </c>
      <c r="L2021" s="216">
        <v>6773.92</v>
      </c>
      <c r="M2021" s="217">
        <v>0.253762961475778</v>
      </c>
      <c r="N2021" s="216">
        <v>1718.97</v>
      </c>
      <c r="O2021" s="218">
        <v>77</v>
      </c>
      <c r="P2021" s="246">
        <f t="shared" si="318"/>
        <v>86.972987012987</v>
      </c>
      <c r="Q2021" s="246">
        <f t="shared" si="319"/>
        <v>21.3242857142857</v>
      </c>
      <c r="R2021" s="210">
        <v>116</v>
      </c>
      <c r="S2021" s="220">
        <f t="shared" si="320"/>
        <v>81</v>
      </c>
      <c r="T2021" s="113">
        <f t="shared" si="323"/>
        <v>202.33787012987</v>
      </c>
      <c r="U2021" s="113">
        <f t="shared" si="321"/>
        <v>53.5309627465753</v>
      </c>
      <c r="V2021" s="113">
        <f t="shared" si="324"/>
        <v>83.6286419753086</v>
      </c>
      <c r="W2021" s="113">
        <f t="shared" si="322"/>
        <v>21.2218518518519</v>
      </c>
      <c r="X2021" s="118">
        <v>2011</v>
      </c>
      <c r="Y2021" s="18" t="s">
        <v>66</v>
      </c>
    </row>
    <row r="2022" ht="15.75" customHeight="1" spans="1:25">
      <c r="A2022" s="234">
        <v>5395</v>
      </c>
      <c r="B2022" s="208" t="s">
        <v>2581</v>
      </c>
      <c r="C2022" s="207" t="s">
        <v>23</v>
      </c>
      <c r="D2022" s="209" t="s">
        <v>64</v>
      </c>
      <c r="F2022" s="235" t="s">
        <v>65</v>
      </c>
      <c r="G2022" s="236">
        <v>40747</v>
      </c>
      <c r="H2022" s="237">
        <v>40747</v>
      </c>
      <c r="I2022" s="214">
        <v>73835.8125</v>
      </c>
      <c r="J2022" s="215">
        <v>0.237715172275408</v>
      </c>
      <c r="K2022" s="214">
        <v>17551.8928885322</v>
      </c>
      <c r="L2022" s="244">
        <v>50921.25</v>
      </c>
      <c r="M2022" s="245">
        <v>0.322521933377519</v>
      </c>
      <c r="N2022" s="244">
        <v>16423.22</v>
      </c>
      <c r="O2022" s="218">
        <v>330</v>
      </c>
      <c r="P2022" s="246">
        <f t="shared" si="318"/>
        <v>153.306818181818</v>
      </c>
      <c r="Q2022" s="246">
        <f t="shared" si="319"/>
        <v>48.7673333333333</v>
      </c>
      <c r="R2022" s="210">
        <v>3084</v>
      </c>
      <c r="S2022" s="220">
        <f t="shared" si="320"/>
        <v>330</v>
      </c>
      <c r="T2022" s="113">
        <f t="shared" si="323"/>
        <v>202.289897260274</v>
      </c>
      <c r="U2022" s="113">
        <f t="shared" si="321"/>
        <v>48.0873777768005</v>
      </c>
      <c r="V2022" s="113">
        <f t="shared" si="324"/>
        <v>154.306818181818</v>
      </c>
      <c r="W2022" s="113">
        <f t="shared" si="322"/>
        <v>49.7673333333333</v>
      </c>
      <c r="X2022" s="118">
        <v>2011</v>
      </c>
      <c r="Y2022" s="18" t="s">
        <v>66</v>
      </c>
    </row>
    <row r="2023" ht="15.75" customHeight="1" spans="1:25">
      <c r="A2023" s="234">
        <v>6311</v>
      </c>
      <c r="B2023" s="208" t="s">
        <v>2582</v>
      </c>
      <c r="C2023" s="207" t="s">
        <v>25</v>
      </c>
      <c r="D2023" s="209" t="s">
        <v>64</v>
      </c>
      <c r="F2023" s="235" t="s">
        <v>204</v>
      </c>
      <c r="G2023" s="236">
        <v>42511</v>
      </c>
      <c r="H2023" s="237">
        <v>42511</v>
      </c>
      <c r="I2023" s="214">
        <v>73794.8918465844</v>
      </c>
      <c r="J2023" s="215">
        <v>0.27432528031319</v>
      </c>
      <c r="K2023" s="214">
        <v>20243.8043914958</v>
      </c>
      <c r="L2023" s="244">
        <v>64667.14</v>
      </c>
      <c r="M2023" s="245">
        <v>0.300406821764501</v>
      </c>
      <c r="N2023" s="244">
        <v>19426.45</v>
      </c>
      <c r="O2023" s="218">
        <v>330</v>
      </c>
      <c r="P2023" s="246">
        <f t="shared" si="318"/>
        <v>194.96103030303</v>
      </c>
      <c r="Q2023" s="246">
        <f t="shared" si="319"/>
        <v>57.8680303030303</v>
      </c>
      <c r="R2023" s="210">
        <v>1320</v>
      </c>
      <c r="S2023" s="220">
        <f t="shared" si="320"/>
        <v>330</v>
      </c>
      <c r="T2023" s="113">
        <f t="shared" si="323"/>
        <v>202.177785881053</v>
      </c>
      <c r="U2023" s="113">
        <f t="shared" si="321"/>
        <v>55.46247778492</v>
      </c>
      <c r="V2023" s="113">
        <f t="shared" si="324"/>
        <v>195.96103030303</v>
      </c>
      <c r="W2023" s="113">
        <f t="shared" si="322"/>
        <v>58.8680303030303</v>
      </c>
      <c r="X2023" s="118">
        <v>2016</v>
      </c>
      <c r="Y2023" s="18" t="s">
        <v>82</v>
      </c>
    </row>
    <row r="2024" ht="15.75" customHeight="1" spans="1:25">
      <c r="A2024" s="234">
        <v>7167</v>
      </c>
      <c r="B2024" s="208" t="s">
        <v>2583</v>
      </c>
      <c r="C2024" s="207" t="s">
        <v>23</v>
      </c>
      <c r="D2024" s="209" t="s">
        <v>64</v>
      </c>
      <c r="F2024" s="235" t="s">
        <v>181</v>
      </c>
      <c r="G2024" s="236">
        <v>43001</v>
      </c>
      <c r="H2024" s="237">
        <v>43001</v>
      </c>
      <c r="I2024" s="214">
        <v>73696.25</v>
      </c>
      <c r="J2024" s="215">
        <v>0.27261894450841</v>
      </c>
      <c r="K2024" s="214">
        <v>20090.9938892279</v>
      </c>
      <c r="L2024" s="244">
        <v>50825</v>
      </c>
      <c r="M2024" s="245">
        <v>0.231483325135268</v>
      </c>
      <c r="N2024" s="244">
        <v>11765.14</v>
      </c>
      <c r="O2024" s="218">
        <v>330</v>
      </c>
      <c r="P2024" s="246">
        <f t="shared" si="318"/>
        <v>153.015151515152</v>
      </c>
      <c r="Q2024" s="246">
        <f t="shared" si="319"/>
        <v>34.6519393939394</v>
      </c>
      <c r="R2024" s="210">
        <v>830</v>
      </c>
      <c r="S2024" s="220">
        <f t="shared" si="320"/>
        <v>330</v>
      </c>
      <c r="T2024" s="113">
        <f t="shared" si="323"/>
        <v>201.907534246575</v>
      </c>
      <c r="U2024" s="113">
        <f t="shared" si="321"/>
        <v>55.043818874597</v>
      </c>
      <c r="V2024" s="113">
        <f t="shared" si="324"/>
        <v>154.015151515152</v>
      </c>
      <c r="W2024" s="113">
        <f t="shared" si="322"/>
        <v>35.6519393939394</v>
      </c>
      <c r="X2024" s="118">
        <v>2017</v>
      </c>
      <c r="Y2024" s="18" t="s">
        <v>83</v>
      </c>
    </row>
    <row r="2025" ht="15.75" customHeight="1" spans="1:25">
      <c r="A2025" s="234">
        <v>6181</v>
      </c>
      <c r="B2025" s="208" t="s">
        <v>2584</v>
      </c>
      <c r="C2025" s="207" t="s">
        <v>21</v>
      </c>
      <c r="D2025" s="209" t="s">
        <v>64</v>
      </c>
      <c r="F2025" s="235" t="s">
        <v>65</v>
      </c>
      <c r="G2025" s="236">
        <v>42364</v>
      </c>
      <c r="H2025" s="237">
        <v>42364</v>
      </c>
      <c r="I2025" s="214">
        <v>73286.1665445004</v>
      </c>
      <c r="J2025" s="215">
        <v>0.265802999666318</v>
      </c>
      <c r="K2025" s="214">
        <v>19479.6829015736</v>
      </c>
      <c r="L2025" s="244">
        <v>62113.57</v>
      </c>
      <c r="M2025" s="245">
        <v>0.300504060545868</v>
      </c>
      <c r="N2025" s="244">
        <v>18665.38</v>
      </c>
      <c r="O2025" s="218">
        <v>330</v>
      </c>
      <c r="P2025" s="246">
        <f t="shared" si="318"/>
        <v>187.222939393939</v>
      </c>
      <c r="Q2025" s="246">
        <f t="shared" si="319"/>
        <v>55.5617575757576</v>
      </c>
      <c r="R2025" s="210">
        <v>1467</v>
      </c>
      <c r="S2025" s="220">
        <f t="shared" si="320"/>
        <v>330</v>
      </c>
      <c r="T2025" s="113">
        <f t="shared" si="323"/>
        <v>200.784017930138</v>
      </c>
      <c r="U2025" s="113">
        <f t="shared" si="321"/>
        <v>53.3689942508866</v>
      </c>
      <c r="V2025" s="113">
        <f t="shared" si="324"/>
        <v>188.222939393939</v>
      </c>
      <c r="W2025" s="113">
        <f t="shared" si="322"/>
        <v>56.5617575757576</v>
      </c>
      <c r="X2025" s="118">
        <v>2015</v>
      </c>
      <c r="Y2025" s="18" t="s">
        <v>66</v>
      </c>
    </row>
    <row r="2026" ht="15.75" customHeight="1" spans="1:25">
      <c r="A2026" s="234">
        <v>8864</v>
      </c>
      <c r="B2026" s="208" t="s">
        <v>2585</v>
      </c>
      <c r="C2026" s="207" t="s">
        <v>34</v>
      </c>
      <c r="D2026" s="209" t="s">
        <v>488</v>
      </c>
      <c r="E2026" s="210" t="s">
        <v>30</v>
      </c>
      <c r="F2026" s="235" t="s">
        <v>276</v>
      </c>
      <c r="G2026" s="283">
        <v>40218</v>
      </c>
      <c r="H2026" s="237">
        <v>43715</v>
      </c>
      <c r="I2026" s="214">
        <v>73181.31375</v>
      </c>
      <c r="J2026" s="215">
        <v>0.277411966410042</v>
      </c>
      <c r="K2026" s="214">
        <v>20301.3721518577</v>
      </c>
      <c r="L2026" s="216">
        <v>6625.11</v>
      </c>
      <c r="M2026" s="217">
        <v>0.259437201797404</v>
      </c>
      <c r="N2026" s="216">
        <v>1718.8</v>
      </c>
      <c r="O2026" s="218">
        <v>76</v>
      </c>
      <c r="P2026" s="246">
        <f t="shared" si="318"/>
        <v>86.1725</v>
      </c>
      <c r="Q2026" s="246">
        <f t="shared" si="319"/>
        <v>21.6157894736842</v>
      </c>
      <c r="R2026" s="210">
        <v>116</v>
      </c>
      <c r="S2026" s="220">
        <f t="shared" si="320"/>
        <v>81</v>
      </c>
      <c r="T2026" s="113">
        <f t="shared" si="323"/>
        <v>200.49675</v>
      </c>
      <c r="U2026" s="113">
        <f t="shared" si="321"/>
        <v>55.6201976763225</v>
      </c>
      <c r="V2026" s="113">
        <f t="shared" si="324"/>
        <v>81.7914814814815</v>
      </c>
      <c r="W2026" s="113">
        <f t="shared" si="322"/>
        <v>21.2197530864198</v>
      </c>
      <c r="X2026" s="118">
        <v>2010</v>
      </c>
      <c r="Y2026" s="18" t="s">
        <v>66</v>
      </c>
    </row>
    <row r="2027" ht="15.75" customHeight="1" spans="1:25">
      <c r="A2027" s="234">
        <v>5528</v>
      </c>
      <c r="B2027" s="208" t="s">
        <v>2586</v>
      </c>
      <c r="C2027" s="207" t="s">
        <v>25</v>
      </c>
      <c r="D2027" s="209" t="s">
        <v>64</v>
      </c>
      <c r="F2027" s="235" t="s">
        <v>204</v>
      </c>
      <c r="G2027" s="236">
        <v>41069</v>
      </c>
      <c r="H2027" s="237">
        <v>41069</v>
      </c>
      <c r="I2027" s="214">
        <v>73044.9396301627</v>
      </c>
      <c r="J2027" s="215">
        <v>0.273680899174007</v>
      </c>
      <c r="K2027" s="214">
        <v>19991.004758094</v>
      </c>
      <c r="L2027" s="244">
        <v>64009.95</v>
      </c>
      <c r="M2027" s="245">
        <v>0.192196994373531</v>
      </c>
      <c r="N2027" s="244">
        <v>12302.52</v>
      </c>
      <c r="O2027" s="218">
        <v>330</v>
      </c>
      <c r="P2027" s="246">
        <f t="shared" si="318"/>
        <v>192.969545454545</v>
      </c>
      <c r="Q2027" s="246">
        <f t="shared" si="319"/>
        <v>36.2803636363636</v>
      </c>
      <c r="R2027" s="210">
        <v>2762</v>
      </c>
      <c r="S2027" s="220">
        <f t="shared" si="320"/>
        <v>330</v>
      </c>
      <c r="T2027" s="113">
        <f t="shared" si="323"/>
        <v>200.123122274418</v>
      </c>
      <c r="U2027" s="113">
        <f t="shared" si="321"/>
        <v>54.7698760495726</v>
      </c>
      <c r="V2027" s="113">
        <f t="shared" si="324"/>
        <v>193.969545454545</v>
      </c>
      <c r="W2027" s="113">
        <f t="shared" si="322"/>
        <v>37.2803636363636</v>
      </c>
      <c r="X2027" s="118">
        <v>2012</v>
      </c>
      <c r="Y2027" s="18" t="s">
        <v>66</v>
      </c>
    </row>
    <row r="2028" ht="15.75" customHeight="1" spans="1:25">
      <c r="A2028" s="234">
        <v>8758</v>
      </c>
      <c r="B2028" s="208" t="s">
        <v>2587</v>
      </c>
      <c r="C2028" s="207" t="s">
        <v>34</v>
      </c>
      <c r="D2028" s="209" t="s">
        <v>488</v>
      </c>
      <c r="E2028" s="210" t="s">
        <v>30</v>
      </c>
      <c r="F2028" s="235" t="s">
        <v>279</v>
      </c>
      <c r="G2028" s="283">
        <v>43224</v>
      </c>
      <c r="H2028" s="237">
        <v>43715</v>
      </c>
      <c r="I2028" s="214">
        <v>72996.5964935065</v>
      </c>
      <c r="J2028" s="215">
        <v>0.27251590608874</v>
      </c>
      <c r="K2028" s="214">
        <v>19892.7336348221</v>
      </c>
      <c r="L2028" s="216">
        <v>6695.34</v>
      </c>
      <c r="M2028" s="217">
        <v>0.188247348155583</v>
      </c>
      <c r="N2028" s="216">
        <v>1260.38</v>
      </c>
      <c r="O2028" s="218">
        <v>77</v>
      </c>
      <c r="P2028" s="246">
        <f t="shared" si="318"/>
        <v>85.9524675324675</v>
      </c>
      <c r="Q2028" s="246">
        <f t="shared" si="319"/>
        <v>15.3685714285714</v>
      </c>
      <c r="R2028" s="210">
        <v>116</v>
      </c>
      <c r="S2028" s="220">
        <f t="shared" si="320"/>
        <v>81</v>
      </c>
      <c r="T2028" s="113">
        <f t="shared" si="323"/>
        <v>199.990675324675</v>
      </c>
      <c r="U2028" s="113">
        <f t="shared" si="321"/>
        <v>54.500640095403</v>
      </c>
      <c r="V2028" s="113">
        <f t="shared" si="324"/>
        <v>82.6585185185185</v>
      </c>
      <c r="W2028" s="113">
        <f t="shared" si="322"/>
        <v>15.5602469135802</v>
      </c>
      <c r="X2028" s="118">
        <v>2018</v>
      </c>
      <c r="Y2028" s="18" t="s">
        <v>84</v>
      </c>
    </row>
    <row r="2029" ht="15.75" customHeight="1" spans="1:25">
      <c r="A2029" s="234">
        <v>5370</v>
      </c>
      <c r="B2029" s="208" t="s">
        <v>2588</v>
      </c>
      <c r="C2029" s="207" t="s">
        <v>21</v>
      </c>
      <c r="D2029" s="209" t="s">
        <v>64</v>
      </c>
      <c r="F2029" s="235" t="s">
        <v>65</v>
      </c>
      <c r="G2029" s="236">
        <v>40684</v>
      </c>
      <c r="H2029" s="237">
        <v>40684</v>
      </c>
      <c r="I2029" s="214">
        <v>72918.2583329469</v>
      </c>
      <c r="J2029" s="215">
        <v>0.261332312600617</v>
      </c>
      <c r="K2029" s="214">
        <v>19055.8970809582</v>
      </c>
      <c r="L2029" s="244">
        <v>61801.75</v>
      </c>
      <c r="M2029" s="245">
        <v>0.288590371631871</v>
      </c>
      <c r="N2029" s="244">
        <v>17835.39</v>
      </c>
      <c r="O2029" s="218">
        <v>330</v>
      </c>
      <c r="P2029" s="246">
        <f t="shared" si="318"/>
        <v>186.27803030303</v>
      </c>
      <c r="Q2029" s="246">
        <f t="shared" si="319"/>
        <v>53.0466363636364</v>
      </c>
      <c r="R2029" s="210">
        <v>3147</v>
      </c>
      <c r="S2029" s="220">
        <f t="shared" si="320"/>
        <v>330</v>
      </c>
      <c r="T2029" s="113">
        <f t="shared" si="323"/>
        <v>199.776050227252</v>
      </c>
      <c r="U2029" s="113">
        <f t="shared" si="321"/>
        <v>52.2079372081047</v>
      </c>
      <c r="V2029" s="113">
        <f t="shared" si="324"/>
        <v>187.27803030303</v>
      </c>
      <c r="W2029" s="113">
        <f t="shared" si="322"/>
        <v>54.0466363636364</v>
      </c>
      <c r="X2029" s="118">
        <v>2011</v>
      </c>
      <c r="Y2029" s="18" t="s">
        <v>66</v>
      </c>
    </row>
    <row r="2030" ht="15.75" customHeight="1" spans="1:25">
      <c r="A2030" s="234">
        <v>8147</v>
      </c>
      <c r="B2030" s="208" t="s">
        <v>2589</v>
      </c>
      <c r="C2030" s="207" t="s">
        <v>25</v>
      </c>
      <c r="D2030" s="209" t="s">
        <v>488</v>
      </c>
      <c r="E2030" s="210" t="s">
        <v>32</v>
      </c>
      <c r="F2030" s="235" t="s">
        <v>212</v>
      </c>
      <c r="G2030" s="283">
        <v>41656</v>
      </c>
      <c r="H2030" s="237">
        <v>43395</v>
      </c>
      <c r="I2030" s="214">
        <v>72632.6431695573</v>
      </c>
      <c r="J2030" s="215">
        <v>0.255518528032315</v>
      </c>
      <c r="K2030" s="214">
        <v>18558.9860697817</v>
      </c>
      <c r="L2030" s="244">
        <v>37885.6</v>
      </c>
      <c r="M2030" s="245">
        <v>0.337438499060329</v>
      </c>
      <c r="N2030" s="244">
        <v>12784.06</v>
      </c>
      <c r="O2030" s="218">
        <v>272</v>
      </c>
      <c r="P2030" s="246">
        <f t="shared" si="318"/>
        <v>138.285294117647</v>
      </c>
      <c r="Q2030" s="246">
        <f t="shared" si="319"/>
        <v>46.0002205882353</v>
      </c>
      <c r="R2030" s="210">
        <v>436</v>
      </c>
      <c r="S2030" s="220">
        <f t="shared" si="320"/>
        <v>330</v>
      </c>
      <c r="T2030" s="113">
        <f t="shared" si="323"/>
        <v>198.993542930294</v>
      </c>
      <c r="U2030" s="113">
        <f t="shared" si="321"/>
        <v>50.8465371774841</v>
      </c>
      <c r="V2030" s="113">
        <f t="shared" si="324"/>
        <v>114.804848484848</v>
      </c>
      <c r="W2030" s="113">
        <f t="shared" si="322"/>
        <v>38.7395757575758</v>
      </c>
      <c r="X2030" s="118">
        <v>2014</v>
      </c>
      <c r="Y2030" s="18" t="s">
        <v>66</v>
      </c>
    </row>
    <row r="2031" ht="15.75" customHeight="1" spans="1:25">
      <c r="A2031" s="234">
        <v>9765</v>
      </c>
      <c r="B2031" s="208" t="s">
        <v>2590</v>
      </c>
      <c r="C2031" s="207" t="s">
        <v>21</v>
      </c>
      <c r="D2031" s="209" t="s">
        <v>64</v>
      </c>
      <c r="F2031" s="235" t="s">
        <v>65</v>
      </c>
      <c r="G2031" s="236">
        <v>43533</v>
      </c>
      <c r="H2031" s="237">
        <v>43533</v>
      </c>
      <c r="I2031" s="214">
        <v>72306.8890840767</v>
      </c>
      <c r="J2031" s="215">
        <v>0.266938334340969</v>
      </c>
      <c r="K2031" s="214">
        <v>19301.4805334806</v>
      </c>
      <c r="L2031" s="244">
        <v>13582.26</v>
      </c>
      <c r="M2031" s="245">
        <v>0.245583577401699</v>
      </c>
      <c r="N2031" s="244">
        <v>3335.58</v>
      </c>
      <c r="O2031" s="218">
        <v>154</v>
      </c>
      <c r="P2031" s="246">
        <f t="shared" si="318"/>
        <v>87.1964935064935</v>
      </c>
      <c r="Q2031" s="246">
        <f t="shared" si="319"/>
        <v>20.6596103896104</v>
      </c>
      <c r="R2031" s="210">
        <v>298</v>
      </c>
      <c r="S2031" s="220">
        <f t="shared" si="320"/>
        <v>263</v>
      </c>
      <c r="T2031" s="113">
        <f t="shared" si="323"/>
        <v>198.101065983772</v>
      </c>
      <c r="U2031" s="113">
        <f t="shared" si="321"/>
        <v>52.8807685848784</v>
      </c>
      <c r="V2031" s="113">
        <f t="shared" si="324"/>
        <v>51.6435741444867</v>
      </c>
      <c r="W2031" s="113">
        <f t="shared" si="322"/>
        <v>12.6828136882129</v>
      </c>
      <c r="X2031" s="118">
        <v>2019</v>
      </c>
      <c r="Y2031" s="18" t="s">
        <v>85</v>
      </c>
    </row>
    <row r="2032" ht="15.75" customHeight="1" spans="1:25">
      <c r="A2032" s="234">
        <v>8831</v>
      </c>
      <c r="B2032" s="208" t="s">
        <v>2591</v>
      </c>
      <c r="C2032" s="207" t="s">
        <v>34</v>
      </c>
      <c r="D2032" s="209" t="s">
        <v>488</v>
      </c>
      <c r="E2032" s="210" t="s">
        <v>30</v>
      </c>
      <c r="F2032" s="235" t="s">
        <v>282</v>
      </c>
      <c r="G2032" s="283">
        <v>39674</v>
      </c>
      <c r="H2032" s="237">
        <v>43715</v>
      </c>
      <c r="I2032" s="214">
        <v>72171.0518181818</v>
      </c>
      <c r="J2032" s="215">
        <v>0.248225544550673</v>
      </c>
      <c r="K2032" s="214">
        <v>17914.698638363</v>
      </c>
      <c r="L2032" s="216">
        <v>6619.62</v>
      </c>
      <c r="M2032" s="217">
        <v>0.191801039938848</v>
      </c>
      <c r="N2032" s="216">
        <v>1269.65</v>
      </c>
      <c r="O2032" s="218">
        <v>77</v>
      </c>
      <c r="P2032" s="246">
        <f t="shared" si="318"/>
        <v>84.9690909090909</v>
      </c>
      <c r="Q2032" s="246">
        <f t="shared" si="319"/>
        <v>15.488961038961</v>
      </c>
      <c r="R2032" s="210">
        <v>116</v>
      </c>
      <c r="S2032" s="220">
        <f t="shared" si="320"/>
        <v>81</v>
      </c>
      <c r="T2032" s="113">
        <f t="shared" si="323"/>
        <v>197.728909090909</v>
      </c>
      <c r="U2032" s="113">
        <f t="shared" si="321"/>
        <v>49.0813661325014</v>
      </c>
      <c r="V2032" s="113">
        <f t="shared" si="324"/>
        <v>81.7237037037037</v>
      </c>
      <c r="W2032" s="113">
        <f t="shared" si="322"/>
        <v>15.6746913580247</v>
      </c>
      <c r="X2032" s="118">
        <v>2008</v>
      </c>
      <c r="Y2032" s="18" t="s">
        <v>66</v>
      </c>
    </row>
    <row r="2033" ht="15.75" customHeight="1" spans="1:25">
      <c r="A2033" s="234">
        <v>5802</v>
      </c>
      <c r="B2033" s="208" t="s">
        <v>2592</v>
      </c>
      <c r="C2033" s="207" t="s">
        <v>19</v>
      </c>
      <c r="D2033" s="209" t="s">
        <v>64</v>
      </c>
      <c r="F2033" s="235" t="s">
        <v>65</v>
      </c>
      <c r="G2033" s="236">
        <v>41850</v>
      </c>
      <c r="H2033" s="237">
        <v>41850</v>
      </c>
      <c r="I2033" s="214">
        <v>72128.718</v>
      </c>
      <c r="J2033" s="215">
        <v>0.262933819518454</v>
      </c>
      <c r="K2033" s="214">
        <v>18965.0793207095</v>
      </c>
      <c r="L2033" s="244">
        <v>40071.51</v>
      </c>
      <c r="M2033" s="245">
        <v>0.317226128987902</v>
      </c>
      <c r="N2033" s="244">
        <v>12711.73</v>
      </c>
      <c r="O2033" s="218">
        <v>330</v>
      </c>
      <c r="P2033" s="246">
        <f t="shared" si="318"/>
        <v>120.428818181818</v>
      </c>
      <c r="Q2033" s="246">
        <f t="shared" si="319"/>
        <v>37.5203939393939</v>
      </c>
      <c r="R2033" s="210">
        <v>1981</v>
      </c>
      <c r="S2033" s="220">
        <f t="shared" si="320"/>
        <v>330</v>
      </c>
      <c r="T2033" s="113">
        <f t="shared" si="323"/>
        <v>197.612926027397</v>
      </c>
      <c r="U2033" s="113">
        <f t="shared" si="321"/>
        <v>51.9591214266014</v>
      </c>
      <c r="V2033" s="113">
        <f t="shared" si="324"/>
        <v>121.428818181818</v>
      </c>
      <c r="W2033" s="113">
        <f t="shared" si="322"/>
        <v>38.5203939393939</v>
      </c>
      <c r="X2033" s="118">
        <v>2014</v>
      </c>
      <c r="Y2033" s="18" t="s">
        <v>66</v>
      </c>
    </row>
    <row r="2034" ht="15.75" customHeight="1" spans="1:25">
      <c r="A2034" s="234">
        <v>8440</v>
      </c>
      <c r="B2034" s="208" t="s">
        <v>2593</v>
      </c>
      <c r="C2034" s="207" t="s">
        <v>21</v>
      </c>
      <c r="D2034" s="209" t="s">
        <v>488</v>
      </c>
      <c r="E2034" s="210" t="s">
        <v>815</v>
      </c>
      <c r="F2034" s="235" t="s">
        <v>139</v>
      </c>
      <c r="G2034" s="284">
        <v>37762</v>
      </c>
      <c r="H2034" s="237">
        <v>43354</v>
      </c>
      <c r="I2034" s="214">
        <v>72032.5349841095</v>
      </c>
      <c r="J2034" s="215">
        <v>0.245339091137464</v>
      </c>
      <c r="K2034" s="214">
        <v>17672.396665329</v>
      </c>
      <c r="L2034" s="244">
        <v>47094.85</v>
      </c>
      <c r="M2034" s="245">
        <v>0.281804061378261</v>
      </c>
      <c r="N2034" s="244">
        <v>13271.52</v>
      </c>
      <c r="O2034" s="218">
        <v>330</v>
      </c>
      <c r="P2034" s="246">
        <f t="shared" si="318"/>
        <v>141.711666666667</v>
      </c>
      <c r="Q2034" s="246">
        <f t="shared" si="319"/>
        <v>39.2167272727273</v>
      </c>
      <c r="R2034" s="210">
        <v>477</v>
      </c>
      <c r="S2034" s="220">
        <f t="shared" si="320"/>
        <v>330</v>
      </c>
      <c r="T2034" s="113">
        <f t="shared" si="323"/>
        <v>197.349410915369</v>
      </c>
      <c r="U2034" s="113">
        <f t="shared" si="321"/>
        <v>48.4175251104904</v>
      </c>
      <c r="V2034" s="113">
        <f t="shared" si="324"/>
        <v>142.711666666667</v>
      </c>
      <c r="W2034" s="113">
        <f t="shared" si="322"/>
        <v>40.2167272727273</v>
      </c>
      <c r="X2034" s="118">
        <v>2019</v>
      </c>
      <c r="Y2034" s="18" t="s">
        <v>85</v>
      </c>
    </row>
    <row r="2035" ht="15.75" customHeight="1" spans="1:25">
      <c r="A2035" s="234">
        <v>6488</v>
      </c>
      <c r="B2035" s="208" t="s">
        <v>2594</v>
      </c>
      <c r="C2035" s="207" t="s">
        <v>21</v>
      </c>
      <c r="D2035" s="209" t="s">
        <v>64</v>
      </c>
      <c r="F2035" s="235" t="s">
        <v>65</v>
      </c>
      <c r="G2035" s="236">
        <v>42651</v>
      </c>
      <c r="H2035" s="237">
        <v>42651</v>
      </c>
      <c r="I2035" s="214">
        <v>72024.8107859108</v>
      </c>
      <c r="J2035" s="215">
        <v>0.26649027209257</v>
      </c>
      <c r="K2035" s="214">
        <v>19193.9114237532</v>
      </c>
      <c r="L2035" s="244">
        <v>61044.51</v>
      </c>
      <c r="M2035" s="245">
        <v>0.319166129763348</v>
      </c>
      <c r="N2035" s="244">
        <v>19483.34</v>
      </c>
      <c r="O2035" s="218">
        <v>330</v>
      </c>
      <c r="P2035" s="246">
        <f t="shared" si="318"/>
        <v>183.983363636364</v>
      </c>
      <c r="Q2035" s="246">
        <f t="shared" si="319"/>
        <v>58.0404242424242</v>
      </c>
      <c r="R2035" s="210">
        <v>1180</v>
      </c>
      <c r="S2035" s="220">
        <f t="shared" si="320"/>
        <v>330</v>
      </c>
      <c r="T2035" s="113">
        <f t="shared" si="323"/>
        <v>197.328248728523</v>
      </c>
      <c r="U2035" s="113">
        <f t="shared" si="321"/>
        <v>52.5860586952142</v>
      </c>
      <c r="V2035" s="113">
        <f t="shared" si="324"/>
        <v>184.983363636364</v>
      </c>
      <c r="W2035" s="113">
        <f t="shared" si="322"/>
        <v>59.0404242424242</v>
      </c>
      <c r="X2035" s="118">
        <v>2016</v>
      </c>
      <c r="Y2035" s="18" t="s">
        <v>82</v>
      </c>
    </row>
    <row r="2036" ht="15.75" customHeight="1" spans="1:25">
      <c r="A2036" s="234">
        <v>7781</v>
      </c>
      <c r="B2036" s="208" t="s">
        <v>2595</v>
      </c>
      <c r="C2036" s="207" t="s">
        <v>23</v>
      </c>
      <c r="D2036" s="209" t="s">
        <v>64</v>
      </c>
      <c r="F2036" s="235" t="s">
        <v>65</v>
      </c>
      <c r="G2036" s="236">
        <v>43219</v>
      </c>
      <c r="H2036" s="237">
        <v>43219</v>
      </c>
      <c r="I2036" s="214">
        <v>71963.0550740802</v>
      </c>
      <c r="J2036" s="215">
        <v>0.280383568846371</v>
      </c>
      <c r="K2036" s="214">
        <v>20177.2582067586</v>
      </c>
      <c r="L2036" s="244">
        <v>30601.04</v>
      </c>
      <c r="M2036" s="245">
        <v>0.271013991681328</v>
      </c>
      <c r="N2036" s="244">
        <v>8293.31</v>
      </c>
      <c r="O2036" s="218">
        <v>236</v>
      </c>
      <c r="P2036" s="246">
        <f t="shared" si="318"/>
        <v>128.665423728814</v>
      </c>
      <c r="Q2036" s="246">
        <f t="shared" si="319"/>
        <v>34.1411440677966</v>
      </c>
      <c r="R2036" s="210">
        <v>612</v>
      </c>
      <c r="S2036" s="220">
        <f t="shared" si="320"/>
        <v>330</v>
      </c>
      <c r="T2036" s="113">
        <f t="shared" si="323"/>
        <v>197.15905499748</v>
      </c>
      <c r="U2036" s="113">
        <f t="shared" si="321"/>
        <v>55.2801594705715</v>
      </c>
      <c r="V2036" s="113">
        <f t="shared" si="324"/>
        <v>92.7304242424242</v>
      </c>
      <c r="W2036" s="113">
        <f t="shared" si="322"/>
        <v>25.1312424242424</v>
      </c>
      <c r="X2036" s="118">
        <v>2018</v>
      </c>
      <c r="Y2036" s="18" t="s">
        <v>84</v>
      </c>
    </row>
    <row r="2037" ht="15.75" customHeight="1" spans="1:25">
      <c r="A2037" s="234">
        <v>5484</v>
      </c>
      <c r="B2037" s="208" t="s">
        <v>2596</v>
      </c>
      <c r="C2037" s="207" t="s">
        <v>23</v>
      </c>
      <c r="D2037" s="209" t="s">
        <v>64</v>
      </c>
      <c r="F2037" s="235" t="s">
        <v>178</v>
      </c>
      <c r="G2037" s="236">
        <v>40922</v>
      </c>
      <c r="H2037" s="237">
        <v>40922</v>
      </c>
      <c r="I2037" s="214">
        <v>71611.9475</v>
      </c>
      <c r="J2037" s="215">
        <v>0.245281927367302</v>
      </c>
      <c r="K2037" s="214">
        <v>17565.116505326</v>
      </c>
      <c r="L2037" s="244">
        <v>49387.55</v>
      </c>
      <c r="M2037" s="245">
        <v>0.210444535110569</v>
      </c>
      <c r="N2037" s="244">
        <v>10393.34</v>
      </c>
      <c r="O2037" s="218">
        <v>330</v>
      </c>
      <c r="P2037" s="246">
        <f t="shared" si="318"/>
        <v>148.659242424242</v>
      </c>
      <c r="Q2037" s="246">
        <f t="shared" si="319"/>
        <v>30.4949696969697</v>
      </c>
      <c r="R2037" s="210">
        <v>2909</v>
      </c>
      <c r="S2037" s="220">
        <f t="shared" si="320"/>
        <v>330</v>
      </c>
      <c r="T2037" s="113">
        <f t="shared" si="323"/>
        <v>196.197116438356</v>
      </c>
      <c r="U2037" s="113">
        <f t="shared" si="321"/>
        <v>48.1236068639069</v>
      </c>
      <c r="V2037" s="113">
        <f t="shared" si="324"/>
        <v>149.659242424242</v>
      </c>
      <c r="W2037" s="113">
        <f t="shared" si="322"/>
        <v>31.4949696969697</v>
      </c>
      <c r="X2037" s="118">
        <v>2012</v>
      </c>
      <c r="Y2037" s="18" t="s">
        <v>66</v>
      </c>
    </row>
    <row r="2038" ht="15.75" customHeight="1" spans="1:25">
      <c r="A2038" s="234">
        <v>5831</v>
      </c>
      <c r="B2038" s="208" t="s">
        <v>2597</v>
      </c>
      <c r="C2038" s="207" t="s">
        <v>21</v>
      </c>
      <c r="D2038" s="209" t="s">
        <v>64</v>
      </c>
      <c r="F2038" s="235" t="s">
        <v>65</v>
      </c>
      <c r="G2038" s="236">
        <v>41965</v>
      </c>
      <c r="H2038" s="237">
        <v>41965</v>
      </c>
      <c r="I2038" s="214">
        <v>71423.8657234049</v>
      </c>
      <c r="J2038" s="215">
        <v>0.263395841831201</v>
      </c>
      <c r="K2038" s="214">
        <v>18812.7492390549</v>
      </c>
      <c r="L2038" s="244">
        <v>60535.18</v>
      </c>
      <c r="M2038" s="245">
        <v>0.283779944158091</v>
      </c>
      <c r="N2038" s="244">
        <v>17178.67</v>
      </c>
      <c r="O2038" s="218">
        <v>330</v>
      </c>
      <c r="P2038" s="246">
        <f t="shared" si="318"/>
        <v>182.439939393939</v>
      </c>
      <c r="Q2038" s="246">
        <f t="shared" si="319"/>
        <v>51.0565757575758</v>
      </c>
      <c r="R2038" s="210">
        <v>1866</v>
      </c>
      <c r="S2038" s="220">
        <f t="shared" si="320"/>
        <v>330</v>
      </c>
      <c r="T2038" s="113">
        <f t="shared" si="323"/>
        <v>195.681823899739</v>
      </c>
      <c r="U2038" s="113">
        <f t="shared" si="321"/>
        <v>51.5417787371367</v>
      </c>
      <c r="V2038" s="113">
        <f t="shared" si="324"/>
        <v>183.439939393939</v>
      </c>
      <c r="W2038" s="113">
        <f t="shared" si="322"/>
        <v>52.0565757575758</v>
      </c>
      <c r="X2038" s="118">
        <v>2014</v>
      </c>
      <c r="Y2038" s="18" t="s">
        <v>66</v>
      </c>
    </row>
    <row r="2039" ht="15.75" customHeight="1" spans="1:25">
      <c r="A2039" s="234">
        <v>5938</v>
      </c>
      <c r="B2039" s="208" t="s">
        <v>2598</v>
      </c>
      <c r="C2039" s="207" t="s">
        <v>25</v>
      </c>
      <c r="D2039" s="209" t="s">
        <v>64</v>
      </c>
      <c r="F2039" s="235" t="s">
        <v>204</v>
      </c>
      <c r="G2039" s="236">
        <v>42124</v>
      </c>
      <c r="H2039" s="237">
        <v>42124</v>
      </c>
      <c r="I2039" s="214">
        <v>71393.4448620592</v>
      </c>
      <c r="J2039" s="215">
        <v>0.265950377578627</v>
      </c>
      <c r="K2039" s="214">
        <v>18987.1136177035</v>
      </c>
      <c r="L2039" s="244">
        <v>62562.73</v>
      </c>
      <c r="M2039" s="245">
        <v>0.335124921818469</v>
      </c>
      <c r="N2039" s="244">
        <v>20966.33</v>
      </c>
      <c r="O2039" s="218">
        <v>330</v>
      </c>
      <c r="P2039" s="246">
        <f t="shared" si="318"/>
        <v>188.58403030303</v>
      </c>
      <c r="Q2039" s="246">
        <f t="shared" si="319"/>
        <v>62.5343333333333</v>
      </c>
      <c r="R2039" s="210">
        <v>1707</v>
      </c>
      <c r="S2039" s="220">
        <f t="shared" si="320"/>
        <v>330</v>
      </c>
      <c r="T2039" s="113">
        <f t="shared" si="323"/>
        <v>195.598479074135</v>
      </c>
      <c r="U2039" s="113">
        <f t="shared" si="321"/>
        <v>52.0194893635712</v>
      </c>
      <c r="V2039" s="113">
        <f t="shared" si="324"/>
        <v>189.58403030303</v>
      </c>
      <c r="W2039" s="113">
        <f t="shared" si="322"/>
        <v>63.5343333333333</v>
      </c>
      <c r="X2039" s="118">
        <v>2015</v>
      </c>
      <c r="Y2039" s="18" t="s">
        <v>66</v>
      </c>
    </row>
    <row r="2040" ht="15.75" customHeight="1" spans="1:25">
      <c r="A2040" s="234">
        <v>9302</v>
      </c>
      <c r="B2040" s="208" t="s">
        <v>2599</v>
      </c>
      <c r="C2040" s="207" t="s">
        <v>21</v>
      </c>
      <c r="D2040" s="209" t="s">
        <v>64</v>
      </c>
      <c r="F2040" s="235" t="s">
        <v>65</v>
      </c>
      <c r="G2040" s="236">
        <v>43540</v>
      </c>
      <c r="H2040" s="237">
        <v>43540</v>
      </c>
      <c r="I2040" s="214">
        <v>71303.9243698223</v>
      </c>
      <c r="J2040" s="215">
        <v>0.258662281569394</v>
      </c>
      <c r="K2040" s="214">
        <v>18443.6357623498</v>
      </c>
      <c r="L2040" s="244">
        <v>16698.84</v>
      </c>
      <c r="M2040" s="245">
        <v>0.196744803830685</v>
      </c>
      <c r="N2040" s="244">
        <v>3285.41</v>
      </c>
      <c r="O2040" s="218">
        <v>192</v>
      </c>
      <c r="P2040" s="246">
        <f t="shared" si="318"/>
        <v>85.973125</v>
      </c>
      <c r="Q2040" s="246">
        <f t="shared" si="319"/>
        <v>16.1115104166667</v>
      </c>
      <c r="R2040" s="210">
        <v>291</v>
      </c>
      <c r="S2040" s="220">
        <f t="shared" si="320"/>
        <v>256</v>
      </c>
      <c r="T2040" s="113">
        <f t="shared" si="323"/>
        <v>195.353217451568</v>
      </c>
      <c r="U2040" s="113">
        <f t="shared" si="321"/>
        <v>50.5305089379447</v>
      </c>
      <c r="V2040" s="113">
        <f t="shared" si="324"/>
        <v>65.22984375</v>
      </c>
      <c r="W2040" s="113">
        <f t="shared" si="322"/>
        <v>12.8336328125</v>
      </c>
      <c r="X2040" s="118">
        <v>2019</v>
      </c>
      <c r="Y2040" s="18" t="s">
        <v>85</v>
      </c>
    </row>
    <row r="2041" ht="15.75" customHeight="1" spans="1:25">
      <c r="A2041" s="234">
        <v>5362</v>
      </c>
      <c r="B2041" s="208" t="s">
        <v>2600</v>
      </c>
      <c r="C2041" s="207" t="s">
        <v>19</v>
      </c>
      <c r="D2041" s="209" t="s">
        <v>64</v>
      </c>
      <c r="F2041" s="235" t="s">
        <v>65</v>
      </c>
      <c r="G2041" s="236">
        <v>40602</v>
      </c>
      <c r="H2041" s="237">
        <v>40602</v>
      </c>
      <c r="I2041" s="214">
        <v>71285.096</v>
      </c>
      <c r="J2041" s="215">
        <v>0.250257969439379</v>
      </c>
      <c r="K2041" s="214">
        <v>17839.6633762512</v>
      </c>
      <c r="L2041" s="244">
        <v>61987.04</v>
      </c>
      <c r="M2041" s="245">
        <v>0.261950401245163</v>
      </c>
      <c r="N2041" s="244">
        <v>16237.53</v>
      </c>
      <c r="O2041" s="218">
        <v>330</v>
      </c>
      <c r="P2041" s="246">
        <f t="shared" si="318"/>
        <v>186.839515151515</v>
      </c>
      <c r="Q2041" s="246">
        <f t="shared" si="319"/>
        <v>48.2046363636364</v>
      </c>
      <c r="R2041" s="210">
        <v>3229</v>
      </c>
      <c r="S2041" s="220">
        <f t="shared" si="320"/>
        <v>330</v>
      </c>
      <c r="T2041" s="113">
        <f t="shared" si="323"/>
        <v>195.301632876712</v>
      </c>
      <c r="U2041" s="113">
        <f t="shared" si="321"/>
        <v>48.8757900719211</v>
      </c>
      <c r="V2041" s="113">
        <f t="shared" si="324"/>
        <v>187.839515151515</v>
      </c>
      <c r="W2041" s="113">
        <f t="shared" si="322"/>
        <v>49.2046363636364</v>
      </c>
      <c r="X2041" s="118">
        <v>2011</v>
      </c>
      <c r="Y2041" s="18" t="s">
        <v>66</v>
      </c>
    </row>
    <row r="2042" ht="15.75" customHeight="1" spans="1:25">
      <c r="A2042" s="234">
        <v>6199</v>
      </c>
      <c r="B2042" s="208" t="s">
        <v>2601</v>
      </c>
      <c r="C2042" s="207" t="s">
        <v>23</v>
      </c>
      <c r="D2042" s="209" t="s">
        <v>64</v>
      </c>
      <c r="F2042" s="235" t="s">
        <v>178</v>
      </c>
      <c r="G2042" s="236">
        <v>42427</v>
      </c>
      <c r="H2042" s="237">
        <v>42427</v>
      </c>
      <c r="I2042" s="214">
        <v>71050.4205</v>
      </c>
      <c r="J2042" s="215">
        <v>0.249879200807722</v>
      </c>
      <c r="K2042" s="214">
        <v>17754.0222915926</v>
      </c>
      <c r="L2042" s="244">
        <v>49000.29</v>
      </c>
      <c r="M2042" s="245">
        <v>0.309713881285192</v>
      </c>
      <c r="N2042" s="244">
        <v>15176.07</v>
      </c>
      <c r="O2042" s="218">
        <v>330</v>
      </c>
      <c r="P2042" s="246">
        <f t="shared" si="318"/>
        <v>147.485727272727</v>
      </c>
      <c r="Q2042" s="246">
        <f t="shared" si="319"/>
        <v>44.9880909090909</v>
      </c>
      <c r="R2042" s="210">
        <v>1404</v>
      </c>
      <c r="S2042" s="220">
        <f t="shared" si="320"/>
        <v>330</v>
      </c>
      <c r="T2042" s="113">
        <f t="shared" si="323"/>
        <v>194.65868630137</v>
      </c>
      <c r="U2042" s="113">
        <f t="shared" si="321"/>
        <v>48.6411569632674</v>
      </c>
      <c r="V2042" s="113">
        <f t="shared" si="324"/>
        <v>148.485727272727</v>
      </c>
      <c r="W2042" s="113">
        <f t="shared" si="322"/>
        <v>45.9880909090909</v>
      </c>
      <c r="X2042" s="118">
        <v>2016</v>
      </c>
      <c r="Y2042" s="18" t="s">
        <v>82</v>
      </c>
    </row>
    <row r="2043" ht="15.75" customHeight="1" spans="1:25">
      <c r="A2043" s="234">
        <v>6666</v>
      </c>
      <c r="B2043" s="208" t="s">
        <v>2602</v>
      </c>
      <c r="C2043" s="207" t="s">
        <v>33</v>
      </c>
      <c r="D2043" s="209" t="s">
        <v>64</v>
      </c>
      <c r="F2043" s="235" t="s">
        <v>65</v>
      </c>
      <c r="G2043" s="236">
        <v>42728</v>
      </c>
      <c r="H2043" s="237">
        <v>42728</v>
      </c>
      <c r="I2043" s="214">
        <v>70749.44</v>
      </c>
      <c r="J2043" s="215">
        <v>0.259664726101485</v>
      </c>
      <c r="K2043" s="214">
        <v>18371.1339594334</v>
      </c>
      <c r="L2043" s="244">
        <v>35374.72</v>
      </c>
      <c r="M2043" s="245">
        <v>0.293597800915456</v>
      </c>
      <c r="N2043" s="244">
        <v>10385.94</v>
      </c>
      <c r="O2043" s="218">
        <v>330</v>
      </c>
      <c r="P2043" s="246">
        <f t="shared" si="318"/>
        <v>106.196121212121</v>
      </c>
      <c r="Q2043" s="246">
        <f t="shared" si="319"/>
        <v>30.4725454545455</v>
      </c>
      <c r="R2043" s="210">
        <v>1103</v>
      </c>
      <c r="S2043" s="220">
        <f t="shared" si="320"/>
        <v>330</v>
      </c>
      <c r="T2043" s="113">
        <f t="shared" si="323"/>
        <v>193.834082191781</v>
      </c>
      <c r="U2043" s="113">
        <f t="shared" si="321"/>
        <v>50.3318738614614</v>
      </c>
      <c r="V2043" s="113">
        <f t="shared" si="324"/>
        <v>107.196121212121</v>
      </c>
      <c r="W2043" s="113">
        <f t="shared" si="322"/>
        <v>31.4725454545455</v>
      </c>
      <c r="X2043" s="118">
        <v>2016</v>
      </c>
      <c r="Y2043" s="18" t="s">
        <v>82</v>
      </c>
    </row>
    <row r="2044" ht="15.75" customHeight="1" spans="1:25">
      <c r="A2044" s="234">
        <v>6175</v>
      </c>
      <c r="B2044" s="208" t="s">
        <v>2603</v>
      </c>
      <c r="C2044" s="207" t="s">
        <v>19</v>
      </c>
      <c r="D2044" s="209" t="s">
        <v>64</v>
      </c>
      <c r="F2044" s="235" t="s">
        <v>65</v>
      </c>
      <c r="G2044" s="236">
        <v>42367</v>
      </c>
      <c r="H2044" s="237">
        <v>42367</v>
      </c>
      <c r="I2044" s="214">
        <v>70747.308</v>
      </c>
      <c r="J2044" s="215">
        <v>0.224437026714116</v>
      </c>
      <c r="K2044" s="214">
        <v>15878.3154555478</v>
      </c>
      <c r="L2044" s="244">
        <v>39304.06</v>
      </c>
      <c r="M2044" s="245">
        <v>0.30748426498433</v>
      </c>
      <c r="N2044" s="244">
        <v>12085.38</v>
      </c>
      <c r="O2044" s="218">
        <v>330</v>
      </c>
      <c r="P2044" s="246">
        <f t="shared" si="318"/>
        <v>118.103212121212</v>
      </c>
      <c r="Q2044" s="246">
        <f t="shared" si="319"/>
        <v>35.6223636363636</v>
      </c>
      <c r="R2044" s="210">
        <v>1464</v>
      </c>
      <c r="S2044" s="220">
        <f t="shared" si="320"/>
        <v>330</v>
      </c>
      <c r="T2044" s="113">
        <f t="shared" si="323"/>
        <v>193.82824109589</v>
      </c>
      <c r="U2044" s="113">
        <f t="shared" si="321"/>
        <v>43.5022341247885</v>
      </c>
      <c r="V2044" s="113">
        <f t="shared" si="324"/>
        <v>119.103212121212</v>
      </c>
      <c r="W2044" s="113">
        <f t="shared" si="322"/>
        <v>36.6223636363636</v>
      </c>
      <c r="X2044" s="118">
        <v>2015</v>
      </c>
      <c r="Y2044" s="18" t="s">
        <v>66</v>
      </c>
    </row>
    <row r="2045" ht="15.75" customHeight="1" spans="1:25">
      <c r="A2045" s="234">
        <v>6945</v>
      </c>
      <c r="B2045" s="208" t="s">
        <v>2604</v>
      </c>
      <c r="C2045" s="207" t="s">
        <v>27</v>
      </c>
      <c r="D2045" s="209" t="s">
        <v>64</v>
      </c>
      <c r="F2045" s="235" t="s">
        <v>215</v>
      </c>
      <c r="G2045" s="236">
        <v>41489</v>
      </c>
      <c r="H2045" s="237">
        <v>41489</v>
      </c>
      <c r="I2045" s="214">
        <v>70670.3175</v>
      </c>
      <c r="J2045" s="215">
        <v>0.238940233755775</v>
      </c>
      <c r="K2045" s="214">
        <v>16885.9821830448</v>
      </c>
      <c r="L2045" s="244">
        <v>61452.45</v>
      </c>
      <c r="M2045" s="245">
        <v>0.162400848135428</v>
      </c>
      <c r="N2045" s="244">
        <v>9979.93</v>
      </c>
      <c r="O2045" s="218">
        <v>330</v>
      </c>
      <c r="P2045" s="246">
        <f t="shared" si="318"/>
        <v>185.219545454545</v>
      </c>
      <c r="Q2045" s="246">
        <f t="shared" si="319"/>
        <v>29.2422121212121</v>
      </c>
      <c r="R2045" s="210">
        <v>2342</v>
      </c>
      <c r="S2045" s="220">
        <f t="shared" si="320"/>
        <v>330</v>
      </c>
      <c r="T2045" s="113">
        <f t="shared" si="323"/>
        <v>193.617308219178</v>
      </c>
      <c r="U2045" s="113">
        <f t="shared" si="321"/>
        <v>46.2629648850543</v>
      </c>
      <c r="V2045" s="113">
        <f t="shared" si="324"/>
        <v>186.219545454545</v>
      </c>
      <c r="W2045" s="113">
        <f t="shared" si="322"/>
        <v>30.2422121212121</v>
      </c>
      <c r="X2045" s="118">
        <v>2013</v>
      </c>
      <c r="Y2045" s="18" t="s">
        <v>66</v>
      </c>
    </row>
    <row r="2046" ht="15.75" customHeight="1" spans="1:25">
      <c r="A2046" s="234">
        <v>5411</v>
      </c>
      <c r="B2046" s="208" t="s">
        <v>2605</v>
      </c>
      <c r="C2046" s="207" t="s">
        <v>25</v>
      </c>
      <c r="D2046" s="209" t="s">
        <v>64</v>
      </c>
      <c r="F2046" s="235" t="s">
        <v>215</v>
      </c>
      <c r="G2046" s="236">
        <v>40785</v>
      </c>
      <c r="H2046" s="237">
        <v>40785</v>
      </c>
      <c r="I2046" s="214">
        <v>70647.1443248969</v>
      </c>
      <c r="J2046" s="215">
        <v>0.267105512977941</v>
      </c>
      <c r="K2046" s="214">
        <v>18870.2417253282</v>
      </c>
      <c r="L2046" s="244">
        <v>61908.74</v>
      </c>
      <c r="M2046" s="245">
        <v>0.201891526139928</v>
      </c>
      <c r="N2046" s="244">
        <v>12498.85</v>
      </c>
      <c r="O2046" s="218">
        <v>330</v>
      </c>
      <c r="P2046" s="246">
        <f t="shared" si="318"/>
        <v>186.602242424242</v>
      </c>
      <c r="Q2046" s="246">
        <f t="shared" si="319"/>
        <v>36.875303030303</v>
      </c>
      <c r="R2046" s="210">
        <v>3046</v>
      </c>
      <c r="S2046" s="220">
        <f t="shared" si="320"/>
        <v>330</v>
      </c>
      <c r="T2046" s="113">
        <f t="shared" si="323"/>
        <v>193.553820068211</v>
      </c>
      <c r="U2046" s="113">
        <f t="shared" si="321"/>
        <v>51.6992923981595</v>
      </c>
      <c r="V2046" s="113">
        <f t="shared" si="324"/>
        <v>187.602242424242</v>
      </c>
      <c r="W2046" s="113">
        <f t="shared" si="322"/>
        <v>37.875303030303</v>
      </c>
      <c r="X2046" s="118">
        <v>2011</v>
      </c>
      <c r="Y2046" s="18" t="s">
        <v>66</v>
      </c>
    </row>
    <row r="2047" ht="15.75" customHeight="1" spans="1:25">
      <c r="A2047" s="234">
        <v>6446</v>
      </c>
      <c r="B2047" s="208" t="s">
        <v>2606</v>
      </c>
      <c r="C2047" s="207" t="s">
        <v>29</v>
      </c>
      <c r="D2047" s="209" t="s">
        <v>64</v>
      </c>
      <c r="E2047" s="210" t="s">
        <v>335</v>
      </c>
      <c r="F2047" s="235" t="s">
        <v>65</v>
      </c>
      <c r="G2047" s="283">
        <v>42570</v>
      </c>
      <c r="H2047" s="237">
        <v>42570</v>
      </c>
      <c r="I2047" s="214">
        <v>70345.344</v>
      </c>
      <c r="J2047" s="215">
        <v>0.279865965184173</v>
      </c>
      <c r="K2047" s="214">
        <v>19687.2675947727</v>
      </c>
      <c r="L2047" s="244">
        <v>43965.84</v>
      </c>
      <c r="M2047" s="245">
        <v>0.338211211249461</v>
      </c>
      <c r="N2047" s="244">
        <v>14869.74</v>
      </c>
      <c r="O2047" s="218">
        <v>330</v>
      </c>
      <c r="P2047" s="246">
        <f t="shared" si="318"/>
        <v>132.229818181818</v>
      </c>
      <c r="Q2047" s="246">
        <f t="shared" si="319"/>
        <v>44.0598181818182</v>
      </c>
      <c r="R2047" s="210">
        <v>1261</v>
      </c>
      <c r="S2047" s="220">
        <f t="shared" si="320"/>
        <v>330</v>
      </c>
      <c r="T2047" s="113">
        <f t="shared" si="323"/>
        <v>192.726969863014</v>
      </c>
      <c r="U2047" s="113">
        <f t="shared" si="321"/>
        <v>53.9377194377334</v>
      </c>
      <c r="V2047" s="113">
        <f t="shared" si="324"/>
        <v>133.229818181818</v>
      </c>
      <c r="W2047" s="113">
        <f t="shared" si="322"/>
        <v>45.0598181818182</v>
      </c>
      <c r="X2047" s="118">
        <v>2016</v>
      </c>
      <c r="Y2047" s="18" t="s">
        <v>82</v>
      </c>
    </row>
    <row r="2048" ht="15.75" customHeight="1" spans="1:25">
      <c r="A2048" s="234">
        <v>5262</v>
      </c>
      <c r="B2048" s="208" t="s">
        <v>2607</v>
      </c>
      <c r="C2048" s="207" t="s">
        <v>23</v>
      </c>
      <c r="D2048" s="209" t="s">
        <v>64</v>
      </c>
      <c r="F2048" s="235" t="s">
        <v>178</v>
      </c>
      <c r="G2048" s="236">
        <v>39585</v>
      </c>
      <c r="H2048" s="237">
        <v>39585</v>
      </c>
      <c r="I2048" s="214">
        <v>70170.4155</v>
      </c>
      <c r="J2048" s="215">
        <v>0.278906664865677</v>
      </c>
      <c r="K2048" s="214">
        <v>19570.9965593438</v>
      </c>
      <c r="L2048" s="244">
        <v>48393.39</v>
      </c>
      <c r="M2048" s="245">
        <v>0.271626352276623</v>
      </c>
      <c r="N2048" s="244">
        <v>13144.92</v>
      </c>
      <c r="O2048" s="218">
        <v>330</v>
      </c>
      <c r="P2048" s="246">
        <f t="shared" si="318"/>
        <v>145.646636363636</v>
      </c>
      <c r="Q2048" s="246">
        <f t="shared" si="319"/>
        <v>38.8330909090909</v>
      </c>
      <c r="R2048" s="210">
        <v>4246</v>
      </c>
      <c r="S2048" s="220">
        <f t="shared" si="320"/>
        <v>330</v>
      </c>
      <c r="T2048" s="113">
        <f t="shared" si="323"/>
        <v>192.24771369863</v>
      </c>
      <c r="U2048" s="113">
        <f t="shared" si="321"/>
        <v>53.6191686557364</v>
      </c>
      <c r="V2048" s="113">
        <f t="shared" si="324"/>
        <v>146.646636363636</v>
      </c>
      <c r="W2048" s="113">
        <f t="shared" si="322"/>
        <v>39.8330909090909</v>
      </c>
      <c r="X2048" s="118">
        <v>2008</v>
      </c>
      <c r="Y2048" s="18" t="s">
        <v>66</v>
      </c>
    </row>
    <row r="2049" ht="15.75" customHeight="1" spans="1:25">
      <c r="A2049" s="234">
        <v>6914</v>
      </c>
      <c r="B2049" s="208" t="s">
        <v>2608</v>
      </c>
      <c r="C2049" s="207" t="s">
        <v>19</v>
      </c>
      <c r="D2049" s="209" t="s">
        <v>64</v>
      </c>
      <c r="F2049" s="235" t="s">
        <v>65</v>
      </c>
      <c r="G2049" s="236">
        <v>42916</v>
      </c>
      <c r="H2049" s="237">
        <v>42916</v>
      </c>
      <c r="I2049" s="214">
        <v>70018.632</v>
      </c>
      <c r="J2049" s="215">
        <v>0.243462955371765</v>
      </c>
      <c r="K2049" s="214">
        <v>17046.943077808</v>
      </c>
      <c r="L2049" s="244">
        <v>38899.24</v>
      </c>
      <c r="M2049" s="245">
        <v>0.24003373844836</v>
      </c>
      <c r="N2049" s="244">
        <v>9337.13</v>
      </c>
      <c r="O2049" s="218">
        <v>330</v>
      </c>
      <c r="P2049" s="246">
        <f t="shared" si="318"/>
        <v>116.876484848485</v>
      </c>
      <c r="Q2049" s="246">
        <f t="shared" si="319"/>
        <v>27.2943333333333</v>
      </c>
      <c r="R2049" s="210">
        <v>915</v>
      </c>
      <c r="S2049" s="220">
        <f t="shared" si="320"/>
        <v>330</v>
      </c>
      <c r="T2049" s="113">
        <f t="shared" si="323"/>
        <v>191.831868493151</v>
      </c>
      <c r="U2049" s="113">
        <f t="shared" si="321"/>
        <v>46.7039536378301</v>
      </c>
      <c r="V2049" s="113">
        <f t="shared" si="324"/>
        <v>117.876484848485</v>
      </c>
      <c r="W2049" s="113">
        <f t="shared" si="322"/>
        <v>28.2943333333333</v>
      </c>
      <c r="X2049" s="118">
        <v>2017</v>
      </c>
      <c r="Y2049" s="18" t="s">
        <v>83</v>
      </c>
    </row>
    <row r="2050" ht="15.75" customHeight="1" spans="1:25">
      <c r="A2050" s="234">
        <v>8787</v>
      </c>
      <c r="B2050" s="208" t="s">
        <v>2609</v>
      </c>
      <c r="C2050" s="207" t="s">
        <v>34</v>
      </c>
      <c r="D2050" s="209" t="s">
        <v>488</v>
      </c>
      <c r="E2050" s="210" t="s">
        <v>30</v>
      </c>
      <c r="F2050" s="235" t="s">
        <v>276</v>
      </c>
      <c r="G2050" s="283">
        <v>41303</v>
      </c>
      <c r="H2050" s="237">
        <v>43715</v>
      </c>
      <c r="I2050" s="214">
        <v>69878.1265584416</v>
      </c>
      <c r="J2050" s="215">
        <v>0.275376143798256</v>
      </c>
      <c r="K2050" s="214">
        <v>19242.7690275101</v>
      </c>
      <c r="L2050" s="216">
        <v>6409.31</v>
      </c>
      <c r="M2050" s="217">
        <v>0.198685973997201</v>
      </c>
      <c r="N2050" s="216">
        <v>1273.44</v>
      </c>
      <c r="O2050" s="218">
        <v>77</v>
      </c>
      <c r="P2050" s="246">
        <f t="shared" si="318"/>
        <v>82.2377922077922</v>
      </c>
      <c r="Q2050" s="246">
        <f t="shared" si="319"/>
        <v>15.5381818181818</v>
      </c>
      <c r="R2050" s="210">
        <v>116</v>
      </c>
      <c r="S2050" s="220">
        <f t="shared" si="320"/>
        <v>81</v>
      </c>
      <c r="T2050" s="113">
        <f t="shared" si="323"/>
        <v>191.446922077922</v>
      </c>
      <c r="U2050" s="113">
        <f t="shared" si="321"/>
        <v>52.7199151438633</v>
      </c>
      <c r="V2050" s="113">
        <f t="shared" si="324"/>
        <v>79.1272839506173</v>
      </c>
      <c r="W2050" s="113">
        <f t="shared" si="322"/>
        <v>15.7214814814815</v>
      </c>
      <c r="X2050" s="118">
        <v>2013</v>
      </c>
      <c r="Y2050" s="18" t="s">
        <v>66</v>
      </c>
    </row>
    <row r="2051" ht="15.75" customHeight="1" spans="1:25">
      <c r="A2051" s="234">
        <v>9031</v>
      </c>
      <c r="B2051" s="208" t="s">
        <v>2610</v>
      </c>
      <c r="C2051" s="207" t="s">
        <v>34</v>
      </c>
      <c r="D2051" s="209" t="s">
        <v>488</v>
      </c>
      <c r="E2051" s="210" t="s">
        <v>30</v>
      </c>
      <c r="F2051" s="235" t="s">
        <v>291</v>
      </c>
      <c r="G2051" s="283">
        <v>41787</v>
      </c>
      <c r="H2051" s="237">
        <v>43713</v>
      </c>
      <c r="I2051" s="214">
        <v>69630.1775609756</v>
      </c>
      <c r="J2051" s="215">
        <v>0.278719446985391</v>
      </c>
      <c r="K2051" s="214">
        <v>19407.2845832897</v>
      </c>
      <c r="L2051" s="216">
        <v>3400.64</v>
      </c>
      <c r="M2051" s="217">
        <v>0.281576409146514</v>
      </c>
      <c r="N2051" s="216">
        <v>957.54</v>
      </c>
      <c r="O2051" s="218">
        <v>41</v>
      </c>
      <c r="P2051" s="246">
        <f t="shared" ref="P2051:P2114" si="325">IFERROR(L2051/O2051-1,0)</f>
        <v>81.9424390243902</v>
      </c>
      <c r="Q2051" s="246">
        <f t="shared" ref="Q2051:Q2114" si="326">IFERROR(N2051/O2051-1,0)</f>
        <v>22.3546341463415</v>
      </c>
      <c r="R2051" s="210">
        <v>118</v>
      </c>
      <c r="S2051" s="220">
        <f t="shared" ref="S2051:S2114" si="327">MIN(R2051-35,365-35)</f>
        <v>83</v>
      </c>
      <c r="T2051" s="113">
        <f t="shared" si="323"/>
        <v>190.767609756098</v>
      </c>
      <c r="U2051" s="113">
        <f t="shared" ref="U2051:U2114" si="328">IFERROR(K2051/365,0)</f>
        <v>53.1706426939444</v>
      </c>
      <c r="V2051" s="113">
        <f t="shared" si="324"/>
        <v>40.9715662650602</v>
      </c>
      <c r="W2051" s="113">
        <f t="shared" ref="W2051:W2114" si="329">N2051/S2051</f>
        <v>11.5366265060241</v>
      </c>
      <c r="X2051" s="118">
        <v>2014</v>
      </c>
      <c r="Y2051" s="18" t="s">
        <v>66</v>
      </c>
    </row>
    <row r="2052" ht="15.75" customHeight="1" spans="1:25">
      <c r="A2052" s="234">
        <v>8866</v>
      </c>
      <c r="B2052" s="208" t="s">
        <v>2611</v>
      </c>
      <c r="C2052" s="207" t="s">
        <v>34</v>
      </c>
      <c r="D2052" s="209" t="s">
        <v>488</v>
      </c>
      <c r="E2052" s="210" t="s">
        <v>30</v>
      </c>
      <c r="F2052" s="235" t="s">
        <v>282</v>
      </c>
      <c r="G2052" s="283">
        <v>40203</v>
      </c>
      <c r="H2052" s="237">
        <v>43715</v>
      </c>
      <c r="I2052" s="214">
        <v>69626.03125</v>
      </c>
      <c r="J2052" s="215">
        <v>0.272779136319543</v>
      </c>
      <c r="K2052" s="214">
        <v>18992.5286697325</v>
      </c>
      <c r="L2052" s="216">
        <v>6303.25</v>
      </c>
      <c r="M2052" s="217">
        <v>0.235530876928569</v>
      </c>
      <c r="N2052" s="216">
        <v>1484.61</v>
      </c>
      <c r="O2052" s="218">
        <v>76</v>
      </c>
      <c r="P2052" s="246">
        <f t="shared" si="325"/>
        <v>81.9375</v>
      </c>
      <c r="Q2052" s="246">
        <f t="shared" si="326"/>
        <v>18.5343421052632</v>
      </c>
      <c r="R2052" s="210">
        <v>116</v>
      </c>
      <c r="S2052" s="220">
        <f t="shared" si="327"/>
        <v>81</v>
      </c>
      <c r="T2052" s="113">
        <f t="shared" ref="T2052:T2115" si="330">IFERROR(I2052/365,0)</f>
        <v>190.75625</v>
      </c>
      <c r="U2052" s="113">
        <f t="shared" si="328"/>
        <v>52.0343251225548</v>
      </c>
      <c r="V2052" s="113">
        <f t="shared" ref="V2052:V2115" si="331">L2052/S2052</f>
        <v>77.8179012345679</v>
      </c>
      <c r="W2052" s="113">
        <f t="shared" si="329"/>
        <v>18.3285185185185</v>
      </c>
      <c r="X2052" s="118">
        <v>2010</v>
      </c>
      <c r="Y2052" s="18" t="s">
        <v>66</v>
      </c>
    </row>
    <row r="2053" ht="15.75" customHeight="1" spans="1:25">
      <c r="A2053" s="234">
        <v>7441</v>
      </c>
      <c r="B2053" s="208" t="s">
        <v>2612</v>
      </c>
      <c r="C2053" s="207" t="s">
        <v>19</v>
      </c>
      <c r="D2053" s="209" t="s">
        <v>64</v>
      </c>
      <c r="F2053" s="235" t="s">
        <v>65</v>
      </c>
      <c r="G2053" s="236">
        <v>43092</v>
      </c>
      <c r="H2053" s="237">
        <v>43092</v>
      </c>
      <c r="I2053" s="214">
        <v>69619.842</v>
      </c>
      <c r="J2053" s="215">
        <v>0.242091742397923</v>
      </c>
      <c r="K2053" s="214">
        <v>16854.3888552481</v>
      </c>
      <c r="L2053" s="244">
        <v>38677.69</v>
      </c>
      <c r="M2053" s="245">
        <v>0.227143865106732</v>
      </c>
      <c r="N2053" s="244">
        <v>8785.4</v>
      </c>
      <c r="O2053" s="218">
        <v>330</v>
      </c>
      <c r="P2053" s="246">
        <f t="shared" si="325"/>
        <v>116.205121212121</v>
      </c>
      <c r="Q2053" s="246">
        <f t="shared" si="326"/>
        <v>25.6224242424242</v>
      </c>
      <c r="R2053" s="210">
        <v>739</v>
      </c>
      <c r="S2053" s="220">
        <f t="shared" si="327"/>
        <v>330</v>
      </c>
      <c r="T2053" s="113">
        <f t="shared" si="330"/>
        <v>190.739293150685</v>
      </c>
      <c r="U2053" s="113">
        <f t="shared" si="328"/>
        <v>46.1764078225975</v>
      </c>
      <c r="V2053" s="113">
        <f t="shared" si="331"/>
        <v>117.205121212121</v>
      </c>
      <c r="W2053" s="113">
        <f t="shared" si="329"/>
        <v>26.6224242424242</v>
      </c>
      <c r="X2053" s="118">
        <v>2017</v>
      </c>
      <c r="Y2053" s="18" t="s">
        <v>83</v>
      </c>
    </row>
    <row r="2054" ht="15.75" customHeight="1" spans="1:25">
      <c r="A2054" s="234">
        <v>8869</v>
      </c>
      <c r="B2054" s="208" t="s">
        <v>2613</v>
      </c>
      <c r="C2054" s="207" t="s">
        <v>34</v>
      </c>
      <c r="D2054" s="209" t="s">
        <v>488</v>
      </c>
      <c r="E2054" s="210" t="s">
        <v>30</v>
      </c>
      <c r="F2054" s="235" t="s">
        <v>282</v>
      </c>
      <c r="G2054" s="283">
        <v>40218</v>
      </c>
      <c r="H2054" s="237">
        <v>43715</v>
      </c>
      <c r="I2054" s="214">
        <v>69188.232</v>
      </c>
      <c r="J2054" s="215">
        <v>0.274282397120753</v>
      </c>
      <c r="K2054" s="214">
        <v>18977.1141255068</v>
      </c>
      <c r="L2054" s="216">
        <v>6181.2</v>
      </c>
      <c r="M2054" s="217">
        <v>0.1965734808775</v>
      </c>
      <c r="N2054" s="216">
        <v>1215.06</v>
      </c>
      <c r="O2054" s="218">
        <v>75</v>
      </c>
      <c r="P2054" s="246">
        <f t="shared" si="325"/>
        <v>81.416</v>
      </c>
      <c r="Q2054" s="246">
        <f t="shared" si="326"/>
        <v>15.2008</v>
      </c>
      <c r="R2054" s="210">
        <v>116</v>
      </c>
      <c r="S2054" s="220">
        <f t="shared" si="327"/>
        <v>81</v>
      </c>
      <c r="T2054" s="113">
        <f t="shared" si="330"/>
        <v>189.5568</v>
      </c>
      <c r="U2054" s="113">
        <f t="shared" si="328"/>
        <v>51.9920934945392</v>
      </c>
      <c r="V2054" s="113">
        <f t="shared" si="331"/>
        <v>76.3111111111111</v>
      </c>
      <c r="W2054" s="113">
        <f t="shared" si="329"/>
        <v>15.0007407407407</v>
      </c>
      <c r="X2054" s="118">
        <v>2010</v>
      </c>
      <c r="Y2054" s="18" t="s">
        <v>66</v>
      </c>
    </row>
    <row r="2055" ht="15.75" customHeight="1" spans="1:25">
      <c r="A2055" s="234">
        <v>8421</v>
      </c>
      <c r="B2055" s="208" t="s">
        <v>2614</v>
      </c>
      <c r="C2055" s="207" t="s">
        <v>21</v>
      </c>
      <c r="D2055" s="209" t="s">
        <v>488</v>
      </c>
      <c r="E2055" s="210" t="s">
        <v>815</v>
      </c>
      <c r="F2055" s="235" t="s">
        <v>142</v>
      </c>
      <c r="G2055" s="284">
        <v>31177</v>
      </c>
      <c r="H2055" s="237">
        <v>43354</v>
      </c>
      <c r="I2055" s="214">
        <v>69027.2567771818</v>
      </c>
      <c r="J2055" s="215">
        <v>0.237062017329688</v>
      </c>
      <c r="K2055" s="214">
        <v>16363.7407423331</v>
      </c>
      <c r="L2055" s="244">
        <v>45130</v>
      </c>
      <c r="M2055" s="245">
        <v>0.255804121426989</v>
      </c>
      <c r="N2055" s="244">
        <v>11544.44</v>
      </c>
      <c r="O2055" s="218">
        <v>330</v>
      </c>
      <c r="P2055" s="246">
        <f t="shared" si="325"/>
        <v>135.757575757576</v>
      </c>
      <c r="Q2055" s="246">
        <f t="shared" si="326"/>
        <v>33.9831515151515</v>
      </c>
      <c r="R2055" s="210">
        <v>477</v>
      </c>
      <c r="S2055" s="220">
        <f t="shared" si="327"/>
        <v>330</v>
      </c>
      <c r="T2055" s="113">
        <f t="shared" si="330"/>
        <v>189.115771992279</v>
      </c>
      <c r="U2055" s="113">
        <f t="shared" si="328"/>
        <v>44.832166417351</v>
      </c>
      <c r="V2055" s="113">
        <f t="shared" si="331"/>
        <v>136.757575757576</v>
      </c>
      <c r="W2055" s="113">
        <f t="shared" si="329"/>
        <v>34.9831515151515</v>
      </c>
      <c r="X2055" s="118">
        <v>1985</v>
      </c>
      <c r="Y2055" s="18" t="s">
        <v>66</v>
      </c>
    </row>
    <row r="2056" ht="15.75" customHeight="1" spans="1:25">
      <c r="A2056" s="234">
        <v>6585</v>
      </c>
      <c r="B2056" s="208" t="s">
        <v>2615</v>
      </c>
      <c r="C2056" s="207" t="s">
        <v>23</v>
      </c>
      <c r="D2056" s="209" t="s">
        <v>64</v>
      </c>
      <c r="E2056" s="210" t="s">
        <v>346</v>
      </c>
      <c r="F2056" s="235" t="s">
        <v>65</v>
      </c>
      <c r="G2056" s="283">
        <v>42641</v>
      </c>
      <c r="H2056" s="237">
        <v>42641</v>
      </c>
      <c r="I2056" s="214">
        <v>68916.963</v>
      </c>
      <c r="J2056" s="215">
        <v>0.276276050081078</v>
      </c>
      <c r="K2056" s="214">
        <v>19040.1063212238</v>
      </c>
      <c r="L2056" s="244">
        <v>47528.94</v>
      </c>
      <c r="M2056" s="245">
        <v>0.381942664826945</v>
      </c>
      <c r="N2056" s="244">
        <v>18153.33</v>
      </c>
      <c r="O2056" s="218">
        <v>330</v>
      </c>
      <c r="P2056" s="246">
        <f t="shared" si="325"/>
        <v>143.027090909091</v>
      </c>
      <c r="Q2056" s="246">
        <f t="shared" si="326"/>
        <v>54.0100909090909</v>
      </c>
      <c r="R2056" s="210">
        <v>1190</v>
      </c>
      <c r="S2056" s="220">
        <f t="shared" si="327"/>
        <v>330</v>
      </c>
      <c r="T2056" s="113">
        <f t="shared" si="330"/>
        <v>188.813597260274</v>
      </c>
      <c r="U2056" s="113">
        <f t="shared" si="328"/>
        <v>52.1646748526679</v>
      </c>
      <c r="V2056" s="113">
        <f t="shared" si="331"/>
        <v>144.027090909091</v>
      </c>
      <c r="W2056" s="113">
        <f t="shared" si="329"/>
        <v>55.0100909090909</v>
      </c>
      <c r="X2056" s="118">
        <v>2016</v>
      </c>
      <c r="Y2056" s="18" t="s">
        <v>82</v>
      </c>
    </row>
    <row r="2057" ht="15.75" customHeight="1" spans="1:25">
      <c r="A2057" s="234">
        <v>8975</v>
      </c>
      <c r="B2057" s="208" t="s">
        <v>2616</v>
      </c>
      <c r="C2057" s="207" t="s">
        <v>34</v>
      </c>
      <c r="D2057" s="209" t="s">
        <v>488</v>
      </c>
      <c r="E2057" s="210" t="s">
        <v>30</v>
      </c>
      <c r="F2057" s="235" t="s">
        <v>288</v>
      </c>
      <c r="G2057" s="283">
        <v>40012</v>
      </c>
      <c r="H2057" s="237">
        <v>43728</v>
      </c>
      <c r="I2057" s="214">
        <v>68898.9860909091</v>
      </c>
      <c r="J2057" s="215">
        <v>0.233318454219898</v>
      </c>
      <c r="K2057" s="214">
        <v>16075.4049320492</v>
      </c>
      <c r="L2057" s="216">
        <v>4513.93</v>
      </c>
      <c r="M2057" s="217">
        <v>0.324331569164785</v>
      </c>
      <c r="N2057" s="216">
        <v>1464.01</v>
      </c>
      <c r="O2057" s="218">
        <v>55</v>
      </c>
      <c r="P2057" s="246">
        <f t="shared" si="325"/>
        <v>81.0714545454546</v>
      </c>
      <c r="Q2057" s="246">
        <f t="shared" si="326"/>
        <v>25.6183636363636</v>
      </c>
      <c r="R2057" s="210">
        <v>103</v>
      </c>
      <c r="S2057" s="220">
        <f t="shared" si="327"/>
        <v>68</v>
      </c>
      <c r="T2057" s="113">
        <f t="shared" si="330"/>
        <v>188.764345454545</v>
      </c>
      <c r="U2057" s="113">
        <f t="shared" si="328"/>
        <v>44.0422052932855</v>
      </c>
      <c r="V2057" s="113">
        <f t="shared" si="331"/>
        <v>66.3813235294118</v>
      </c>
      <c r="W2057" s="113">
        <f t="shared" si="329"/>
        <v>21.5295588235294</v>
      </c>
      <c r="X2057" s="118">
        <v>2009</v>
      </c>
      <c r="Y2057" s="18" t="s">
        <v>66</v>
      </c>
    </row>
    <row r="2058" ht="15.75" customHeight="1" spans="1:25">
      <c r="A2058" s="234">
        <v>8565</v>
      </c>
      <c r="B2058" s="208" t="s">
        <v>2617</v>
      </c>
      <c r="C2058" s="207" t="s">
        <v>23</v>
      </c>
      <c r="D2058" s="209" t="s">
        <v>64</v>
      </c>
      <c r="F2058" s="235" t="s">
        <v>184</v>
      </c>
      <c r="G2058" s="236">
        <v>43484</v>
      </c>
      <c r="H2058" s="237">
        <v>43484</v>
      </c>
      <c r="I2058" s="214">
        <v>68838.4647543681</v>
      </c>
      <c r="J2058" s="215">
        <v>0.280229146680247</v>
      </c>
      <c r="K2058" s="214">
        <v>19290.5442368948</v>
      </c>
      <c r="L2058" s="244">
        <v>15752.5</v>
      </c>
      <c r="M2058" s="245">
        <v>0.280348516108554</v>
      </c>
      <c r="N2058" s="244">
        <v>4416.19</v>
      </c>
      <c r="O2058" s="218">
        <v>127</v>
      </c>
      <c r="P2058" s="246">
        <f t="shared" si="325"/>
        <v>123.035433070866</v>
      </c>
      <c r="Q2058" s="246">
        <f t="shared" si="326"/>
        <v>33.7731496062992</v>
      </c>
      <c r="R2058" s="210">
        <v>347</v>
      </c>
      <c r="S2058" s="220">
        <f t="shared" si="327"/>
        <v>312</v>
      </c>
      <c r="T2058" s="113">
        <f t="shared" si="330"/>
        <v>188.598533573611</v>
      </c>
      <c r="U2058" s="113">
        <f t="shared" si="328"/>
        <v>52.8508061284789</v>
      </c>
      <c r="V2058" s="113">
        <f t="shared" si="331"/>
        <v>50.4887820512821</v>
      </c>
      <c r="W2058" s="113">
        <f t="shared" si="329"/>
        <v>14.1544551282051</v>
      </c>
      <c r="X2058" s="118">
        <v>2019</v>
      </c>
      <c r="Y2058" s="18" t="s">
        <v>85</v>
      </c>
    </row>
    <row r="2059" ht="15.75" customHeight="1" spans="1:25">
      <c r="A2059" s="234">
        <v>6716</v>
      </c>
      <c r="B2059" s="208" t="s">
        <v>2618</v>
      </c>
      <c r="C2059" s="207" t="s">
        <v>25</v>
      </c>
      <c r="D2059" s="209" t="s">
        <v>64</v>
      </c>
      <c r="F2059" s="235" t="s">
        <v>204</v>
      </c>
      <c r="G2059" s="236">
        <v>42753</v>
      </c>
      <c r="H2059" s="237">
        <v>42753</v>
      </c>
      <c r="I2059" s="214">
        <v>68207.1264781933</v>
      </c>
      <c r="J2059" s="215">
        <v>0.265839915618188</v>
      </c>
      <c r="K2059" s="214">
        <v>18132.176747522</v>
      </c>
      <c r="L2059" s="244">
        <v>59770.53</v>
      </c>
      <c r="M2059" s="245">
        <v>0.273548686953253</v>
      </c>
      <c r="N2059" s="244">
        <v>16350.15</v>
      </c>
      <c r="O2059" s="218">
        <v>330</v>
      </c>
      <c r="P2059" s="246">
        <f t="shared" si="325"/>
        <v>180.122818181818</v>
      </c>
      <c r="Q2059" s="246">
        <f t="shared" si="326"/>
        <v>48.5459090909091</v>
      </c>
      <c r="R2059" s="210">
        <v>1078</v>
      </c>
      <c r="S2059" s="220">
        <f t="shared" si="327"/>
        <v>330</v>
      </c>
      <c r="T2059" s="113">
        <f t="shared" si="330"/>
        <v>186.868839666283</v>
      </c>
      <c r="U2059" s="113">
        <f t="shared" si="328"/>
        <v>49.6771965685534</v>
      </c>
      <c r="V2059" s="113">
        <f t="shared" si="331"/>
        <v>181.122818181818</v>
      </c>
      <c r="W2059" s="113">
        <f t="shared" si="329"/>
        <v>49.5459090909091</v>
      </c>
      <c r="X2059" s="118">
        <v>2017</v>
      </c>
      <c r="Y2059" s="18" t="s">
        <v>83</v>
      </c>
    </row>
    <row r="2060" ht="15.75" customHeight="1" spans="1:25">
      <c r="A2060" s="234">
        <v>5138</v>
      </c>
      <c r="B2060" s="208" t="s">
        <v>2619</v>
      </c>
      <c r="C2060" s="207" t="s">
        <v>19</v>
      </c>
      <c r="D2060" s="209" t="s">
        <v>64</v>
      </c>
      <c r="F2060" s="235" t="s">
        <v>65</v>
      </c>
      <c r="G2060" s="236">
        <v>40292</v>
      </c>
      <c r="H2060" s="237">
        <v>40292</v>
      </c>
      <c r="I2060" s="214">
        <v>68079.258</v>
      </c>
      <c r="J2060" s="215">
        <v>0.224443061363637</v>
      </c>
      <c r="K2060" s="214">
        <v>15279.9170808849</v>
      </c>
      <c r="L2060" s="244">
        <v>37821.81</v>
      </c>
      <c r="M2060" s="245">
        <v>0.190696320456372</v>
      </c>
      <c r="N2060" s="244">
        <v>7212.48</v>
      </c>
      <c r="O2060" s="218">
        <v>330</v>
      </c>
      <c r="P2060" s="246">
        <f t="shared" si="325"/>
        <v>113.611545454545</v>
      </c>
      <c r="Q2060" s="246">
        <f t="shared" si="326"/>
        <v>20.856</v>
      </c>
      <c r="R2060" s="210">
        <v>3539</v>
      </c>
      <c r="S2060" s="220">
        <f t="shared" si="327"/>
        <v>330</v>
      </c>
      <c r="T2060" s="113">
        <f t="shared" si="330"/>
        <v>186.518515068493</v>
      </c>
      <c r="U2060" s="113">
        <f t="shared" si="328"/>
        <v>41.8627865229723</v>
      </c>
      <c r="V2060" s="113">
        <f t="shared" si="331"/>
        <v>114.611545454545</v>
      </c>
      <c r="W2060" s="113">
        <f t="shared" si="329"/>
        <v>21.856</v>
      </c>
      <c r="X2060" s="118">
        <v>2010</v>
      </c>
      <c r="Y2060" s="18" t="s">
        <v>66</v>
      </c>
    </row>
    <row r="2061" ht="15.75" customHeight="1" spans="1:25">
      <c r="A2061" s="234">
        <v>8862</v>
      </c>
      <c r="B2061" s="208" t="s">
        <v>2620</v>
      </c>
      <c r="C2061" s="207" t="s">
        <v>34</v>
      </c>
      <c r="D2061" s="209" t="s">
        <v>488</v>
      </c>
      <c r="E2061" s="210" t="s">
        <v>30</v>
      </c>
      <c r="F2061" s="235" t="s">
        <v>282</v>
      </c>
      <c r="G2061" s="283">
        <v>40203</v>
      </c>
      <c r="H2061" s="237">
        <v>43715</v>
      </c>
      <c r="I2061" s="214">
        <v>67866.8369078947</v>
      </c>
      <c r="J2061" s="215">
        <v>0.270913524105137</v>
      </c>
      <c r="K2061" s="214">
        <v>18386.0439565863</v>
      </c>
      <c r="L2061" s="216">
        <v>6143.99</v>
      </c>
      <c r="M2061" s="217">
        <v>0.328480352344323</v>
      </c>
      <c r="N2061" s="216">
        <v>2018.18</v>
      </c>
      <c r="O2061" s="218">
        <v>76</v>
      </c>
      <c r="P2061" s="246">
        <f t="shared" si="325"/>
        <v>79.8419736842105</v>
      </c>
      <c r="Q2061" s="246">
        <f t="shared" si="326"/>
        <v>25.555</v>
      </c>
      <c r="R2061" s="210">
        <v>116</v>
      </c>
      <c r="S2061" s="220">
        <f t="shared" si="327"/>
        <v>81</v>
      </c>
      <c r="T2061" s="113">
        <f t="shared" si="330"/>
        <v>185.936539473684</v>
      </c>
      <c r="U2061" s="113">
        <f t="shared" si="328"/>
        <v>50.3727231687296</v>
      </c>
      <c r="V2061" s="113">
        <f t="shared" si="331"/>
        <v>75.8517283950617</v>
      </c>
      <c r="W2061" s="113">
        <f t="shared" si="329"/>
        <v>24.9158024691358</v>
      </c>
      <c r="X2061" s="118">
        <v>2010</v>
      </c>
      <c r="Y2061" s="18" t="s">
        <v>66</v>
      </c>
    </row>
    <row r="2062" ht="15.75" customHeight="1" spans="1:25">
      <c r="A2062" s="234">
        <v>6987</v>
      </c>
      <c r="B2062" s="208" t="s">
        <v>2621</v>
      </c>
      <c r="C2062" s="207" t="s">
        <v>27</v>
      </c>
      <c r="D2062" s="209" t="s">
        <v>64</v>
      </c>
      <c r="F2062" s="235" t="s">
        <v>215</v>
      </c>
      <c r="G2062" s="236">
        <v>42014</v>
      </c>
      <c r="H2062" s="237">
        <v>42014</v>
      </c>
      <c r="I2062" s="214">
        <v>67816.2935</v>
      </c>
      <c r="J2062" s="215">
        <v>0.231754803014397</v>
      </c>
      <c r="K2062" s="214">
        <v>15716.751741259</v>
      </c>
      <c r="L2062" s="244">
        <v>58970.69</v>
      </c>
      <c r="M2062" s="245">
        <v>0.21009216612524</v>
      </c>
      <c r="N2062" s="244">
        <v>12389.28</v>
      </c>
      <c r="O2062" s="218">
        <v>330</v>
      </c>
      <c r="P2062" s="246">
        <f t="shared" si="325"/>
        <v>177.699060606061</v>
      </c>
      <c r="Q2062" s="246">
        <f t="shared" si="326"/>
        <v>36.5432727272727</v>
      </c>
      <c r="R2062" s="210">
        <v>1817</v>
      </c>
      <c r="S2062" s="220">
        <f t="shared" si="327"/>
        <v>330</v>
      </c>
      <c r="T2062" s="113">
        <f t="shared" si="330"/>
        <v>185.798064383562</v>
      </c>
      <c r="U2062" s="113">
        <f t="shared" si="328"/>
        <v>43.0595938116685</v>
      </c>
      <c r="V2062" s="113">
        <f t="shared" si="331"/>
        <v>178.699060606061</v>
      </c>
      <c r="W2062" s="113">
        <f t="shared" si="329"/>
        <v>37.5432727272727</v>
      </c>
      <c r="X2062" s="118">
        <v>2015</v>
      </c>
      <c r="Y2062" s="18" t="s">
        <v>66</v>
      </c>
    </row>
    <row r="2063" ht="15.75" customHeight="1" spans="1:25">
      <c r="A2063" s="234">
        <v>5859</v>
      </c>
      <c r="B2063" s="208" t="s">
        <v>2622</v>
      </c>
      <c r="C2063" s="207" t="s">
        <v>25</v>
      </c>
      <c r="D2063" s="209" t="s">
        <v>64</v>
      </c>
      <c r="F2063" s="235" t="s">
        <v>204</v>
      </c>
      <c r="G2063" s="236">
        <v>41972</v>
      </c>
      <c r="H2063" s="237">
        <v>41972</v>
      </c>
      <c r="I2063" s="214">
        <v>67681.7068902399</v>
      </c>
      <c r="J2063" s="215">
        <v>0.251316974475944</v>
      </c>
      <c r="K2063" s="214">
        <v>17009.5618030227</v>
      </c>
      <c r="L2063" s="244">
        <v>59310.1</v>
      </c>
      <c r="M2063" s="245">
        <v>0.320782969511095</v>
      </c>
      <c r="N2063" s="244">
        <v>19025.67</v>
      </c>
      <c r="O2063" s="218">
        <v>330</v>
      </c>
      <c r="P2063" s="246">
        <f t="shared" si="325"/>
        <v>178.727575757576</v>
      </c>
      <c r="Q2063" s="246">
        <f t="shared" si="326"/>
        <v>56.6535454545455</v>
      </c>
      <c r="R2063" s="210">
        <v>1859</v>
      </c>
      <c r="S2063" s="220">
        <f t="shared" si="327"/>
        <v>330</v>
      </c>
      <c r="T2063" s="113">
        <f t="shared" si="330"/>
        <v>185.429333945863</v>
      </c>
      <c r="U2063" s="113">
        <f t="shared" si="328"/>
        <v>46.6015391863636</v>
      </c>
      <c r="V2063" s="113">
        <f t="shared" si="331"/>
        <v>179.727575757576</v>
      </c>
      <c r="W2063" s="113">
        <f t="shared" si="329"/>
        <v>57.6535454545455</v>
      </c>
      <c r="X2063" s="118">
        <v>2014</v>
      </c>
      <c r="Y2063" s="18" t="s">
        <v>66</v>
      </c>
    </row>
    <row r="2064" ht="15.75" customHeight="1" spans="1:25">
      <c r="A2064" s="234">
        <v>9173</v>
      </c>
      <c r="B2064" s="208" t="s">
        <v>2623</v>
      </c>
      <c r="C2064" s="207" t="s">
        <v>19</v>
      </c>
      <c r="D2064" s="209" t="s">
        <v>64</v>
      </c>
      <c r="F2064" s="235" t="s">
        <v>65</v>
      </c>
      <c r="G2064" s="236">
        <v>43449</v>
      </c>
      <c r="H2064" s="237">
        <v>43449</v>
      </c>
      <c r="I2064" s="214">
        <v>67354.8518406594</v>
      </c>
      <c r="J2064" s="215">
        <v>0.267094167468505</v>
      </c>
      <c r="K2064" s="214">
        <v>17990.0880773454</v>
      </c>
      <c r="L2064" s="244">
        <v>18154.14</v>
      </c>
      <c r="M2064" s="245">
        <v>0.297729884202722</v>
      </c>
      <c r="N2064" s="244">
        <v>5405.03</v>
      </c>
      <c r="O2064" s="218">
        <v>182</v>
      </c>
      <c r="P2064" s="246">
        <f t="shared" si="325"/>
        <v>98.748021978022</v>
      </c>
      <c r="Q2064" s="246">
        <f t="shared" si="326"/>
        <v>28.697967032967</v>
      </c>
      <c r="R2064" s="210">
        <v>382</v>
      </c>
      <c r="S2064" s="220">
        <f t="shared" si="327"/>
        <v>330</v>
      </c>
      <c r="T2064" s="113">
        <f t="shared" si="330"/>
        <v>184.533840659341</v>
      </c>
      <c r="U2064" s="113">
        <f t="shared" si="328"/>
        <v>49.2879125406723</v>
      </c>
      <c r="V2064" s="113">
        <f t="shared" si="331"/>
        <v>55.0125454545455</v>
      </c>
      <c r="W2064" s="113">
        <f t="shared" si="329"/>
        <v>16.3788787878788</v>
      </c>
      <c r="X2064" s="118">
        <v>2018</v>
      </c>
      <c r="Y2064" s="18" t="s">
        <v>84</v>
      </c>
    </row>
    <row r="2065" ht="15.75" customHeight="1" spans="1:25">
      <c r="A2065" s="234">
        <v>5315</v>
      </c>
      <c r="B2065" s="208" t="s">
        <v>2624</v>
      </c>
      <c r="C2065" s="207" t="s">
        <v>23</v>
      </c>
      <c r="D2065" s="209" t="s">
        <v>64</v>
      </c>
      <c r="F2065" s="235" t="s">
        <v>178</v>
      </c>
      <c r="G2065" s="236">
        <v>40446</v>
      </c>
      <c r="H2065" s="237">
        <v>40446</v>
      </c>
      <c r="I2065" s="214">
        <v>67283.172</v>
      </c>
      <c r="J2065" s="215">
        <v>0.272905855750513</v>
      </c>
      <c r="K2065" s="214">
        <v>18361.971632269</v>
      </c>
      <c r="L2065" s="244">
        <v>56069.31</v>
      </c>
      <c r="M2065" s="245">
        <v>0.273919725425549</v>
      </c>
      <c r="N2065" s="244">
        <v>15358.49</v>
      </c>
      <c r="O2065" s="218">
        <v>330</v>
      </c>
      <c r="P2065" s="246">
        <f t="shared" si="325"/>
        <v>168.907</v>
      </c>
      <c r="Q2065" s="246">
        <f t="shared" si="326"/>
        <v>45.5408787878788</v>
      </c>
      <c r="R2065" s="210">
        <v>3385</v>
      </c>
      <c r="S2065" s="220">
        <f t="shared" si="327"/>
        <v>330</v>
      </c>
      <c r="T2065" s="113">
        <f t="shared" si="330"/>
        <v>184.337457534247</v>
      </c>
      <c r="U2065" s="113">
        <f t="shared" si="328"/>
        <v>50.3067715952575</v>
      </c>
      <c r="V2065" s="113">
        <f t="shared" si="331"/>
        <v>169.907</v>
      </c>
      <c r="W2065" s="113">
        <f t="shared" si="329"/>
        <v>46.5408787878788</v>
      </c>
      <c r="X2065" s="118">
        <v>2010</v>
      </c>
      <c r="Y2065" s="18" t="s">
        <v>66</v>
      </c>
    </row>
    <row r="2066" ht="15.75" customHeight="1" spans="1:25">
      <c r="A2066" s="234">
        <v>6778</v>
      </c>
      <c r="B2066" s="208" t="s">
        <v>2625</v>
      </c>
      <c r="C2066" s="207" t="s">
        <v>23</v>
      </c>
      <c r="D2066" s="209" t="s">
        <v>380</v>
      </c>
      <c r="E2066" s="210" t="s">
        <v>2216</v>
      </c>
      <c r="F2066" s="235" t="s">
        <v>196</v>
      </c>
      <c r="G2066" s="284">
        <v>39508</v>
      </c>
      <c r="H2066" s="237">
        <v>42832</v>
      </c>
      <c r="I2066" s="214">
        <v>67204.1505</v>
      </c>
      <c r="J2066" s="215">
        <v>0.277321502230779</v>
      </c>
      <c r="K2066" s="214">
        <v>18637.1559728034</v>
      </c>
      <c r="L2066" s="244">
        <v>46347.69</v>
      </c>
      <c r="M2066" s="245">
        <v>0.26039765951658</v>
      </c>
      <c r="N2066" s="244">
        <v>12068.83</v>
      </c>
      <c r="O2066" s="218">
        <v>330</v>
      </c>
      <c r="P2066" s="246">
        <f t="shared" si="325"/>
        <v>139.447545454545</v>
      </c>
      <c r="Q2066" s="246">
        <f t="shared" si="326"/>
        <v>35.5722121212121</v>
      </c>
      <c r="R2066" s="210">
        <v>999</v>
      </c>
      <c r="S2066" s="220">
        <f t="shared" si="327"/>
        <v>330</v>
      </c>
      <c r="T2066" s="113">
        <f t="shared" si="330"/>
        <v>184.120960273973</v>
      </c>
      <c r="U2066" s="113">
        <f t="shared" si="328"/>
        <v>51.0607012953518</v>
      </c>
      <c r="V2066" s="113">
        <f t="shared" si="331"/>
        <v>140.447545454545</v>
      </c>
      <c r="W2066" s="113">
        <f t="shared" si="329"/>
        <v>36.5722121212121</v>
      </c>
      <c r="X2066" s="118">
        <v>2008</v>
      </c>
      <c r="Y2066" s="18" t="s">
        <v>66</v>
      </c>
    </row>
    <row r="2067" ht="15.75" customHeight="1" spans="1:25">
      <c r="A2067" s="234">
        <v>5399</v>
      </c>
      <c r="B2067" s="208" t="s">
        <v>2626</v>
      </c>
      <c r="C2067" s="207" t="s">
        <v>25</v>
      </c>
      <c r="D2067" s="209" t="s">
        <v>64</v>
      </c>
      <c r="F2067" s="235" t="s">
        <v>215</v>
      </c>
      <c r="G2067" s="236">
        <v>40740</v>
      </c>
      <c r="H2067" s="237">
        <v>40740</v>
      </c>
      <c r="I2067" s="214">
        <v>67162.5750375115</v>
      </c>
      <c r="J2067" s="215">
        <v>0.274079239393916</v>
      </c>
      <c r="K2067" s="214">
        <v>18407.867482018</v>
      </c>
      <c r="L2067" s="244">
        <v>58855.18</v>
      </c>
      <c r="M2067" s="245">
        <v>0.240451902449368</v>
      </c>
      <c r="N2067" s="244">
        <v>14151.84</v>
      </c>
      <c r="O2067" s="218">
        <v>330</v>
      </c>
      <c r="P2067" s="246">
        <f t="shared" si="325"/>
        <v>177.34903030303</v>
      </c>
      <c r="Q2067" s="246">
        <f t="shared" si="326"/>
        <v>41.8843636363636</v>
      </c>
      <c r="R2067" s="210">
        <v>3091</v>
      </c>
      <c r="S2067" s="220">
        <f t="shared" si="327"/>
        <v>330</v>
      </c>
      <c r="T2067" s="113">
        <f t="shared" si="330"/>
        <v>184.007054897292</v>
      </c>
      <c r="U2067" s="113">
        <f t="shared" si="328"/>
        <v>50.4325136493644</v>
      </c>
      <c r="V2067" s="113">
        <f t="shared" si="331"/>
        <v>178.34903030303</v>
      </c>
      <c r="W2067" s="113">
        <f t="shared" si="329"/>
        <v>42.8843636363636</v>
      </c>
      <c r="X2067" s="118">
        <v>2011</v>
      </c>
      <c r="Y2067" s="18" t="s">
        <v>66</v>
      </c>
    </row>
    <row r="2068" ht="15.75" customHeight="1" spans="1:25">
      <c r="A2068" s="234">
        <v>8405</v>
      </c>
      <c r="B2068" s="208" t="s">
        <v>2627</v>
      </c>
      <c r="C2068" s="207" t="s">
        <v>21</v>
      </c>
      <c r="D2068" s="209" t="s">
        <v>488</v>
      </c>
      <c r="E2068" s="210" t="s">
        <v>815</v>
      </c>
      <c r="F2068" s="235" t="s">
        <v>142</v>
      </c>
      <c r="G2068" s="284">
        <v>31178</v>
      </c>
      <c r="H2068" s="237">
        <v>43354</v>
      </c>
      <c r="I2068" s="214">
        <v>67070.709544813</v>
      </c>
      <c r="J2068" s="215">
        <v>0.262890847279594</v>
      </c>
      <c r="K2068" s="214">
        <v>17632.2756598794</v>
      </c>
      <c r="L2068" s="244">
        <v>43850.81</v>
      </c>
      <c r="M2068" s="245">
        <v>0.279572942894327</v>
      </c>
      <c r="N2068" s="244">
        <v>12259.5</v>
      </c>
      <c r="O2068" s="218">
        <v>330</v>
      </c>
      <c r="P2068" s="246">
        <f t="shared" si="325"/>
        <v>131.881242424242</v>
      </c>
      <c r="Q2068" s="246">
        <f t="shared" si="326"/>
        <v>36.15</v>
      </c>
      <c r="R2068" s="210">
        <v>477</v>
      </c>
      <c r="S2068" s="220">
        <f t="shared" si="327"/>
        <v>330</v>
      </c>
      <c r="T2068" s="113">
        <f t="shared" si="330"/>
        <v>183.755368615926</v>
      </c>
      <c r="U2068" s="113">
        <f t="shared" si="328"/>
        <v>48.3076045476148</v>
      </c>
      <c r="V2068" s="113">
        <f t="shared" si="331"/>
        <v>132.881242424242</v>
      </c>
      <c r="W2068" s="113">
        <f t="shared" si="329"/>
        <v>37.15</v>
      </c>
      <c r="X2068" s="118">
        <v>1985</v>
      </c>
      <c r="Y2068" s="18" t="s">
        <v>66</v>
      </c>
    </row>
    <row r="2069" ht="15.75" customHeight="1" spans="1:25">
      <c r="A2069" s="234">
        <v>5507</v>
      </c>
      <c r="B2069" s="208" t="s">
        <v>2628</v>
      </c>
      <c r="C2069" s="207" t="s">
        <v>17</v>
      </c>
      <c r="D2069" s="209" t="s">
        <v>64</v>
      </c>
      <c r="F2069" s="235" t="s">
        <v>65</v>
      </c>
      <c r="G2069" s="236">
        <v>40999</v>
      </c>
      <c r="H2069" s="237">
        <v>40999</v>
      </c>
      <c r="I2069" s="214">
        <v>66930.02</v>
      </c>
      <c r="J2069" s="215">
        <v>0.241678071563627</v>
      </c>
      <c r="K2069" s="214">
        <v>16175.518163315</v>
      </c>
      <c r="L2069" s="244">
        <v>33465.01</v>
      </c>
      <c r="M2069" s="245">
        <v>0.298894576753451</v>
      </c>
      <c r="N2069" s="244">
        <v>10002.51</v>
      </c>
      <c r="O2069" s="218">
        <v>330</v>
      </c>
      <c r="P2069" s="246">
        <f t="shared" si="325"/>
        <v>100.409121212121</v>
      </c>
      <c r="Q2069" s="246">
        <f t="shared" si="326"/>
        <v>29.3106363636364</v>
      </c>
      <c r="R2069" s="210">
        <v>2832</v>
      </c>
      <c r="S2069" s="220">
        <f t="shared" si="327"/>
        <v>330</v>
      </c>
      <c r="T2069" s="113">
        <f t="shared" si="330"/>
        <v>183.369917808219</v>
      </c>
      <c r="U2069" s="113">
        <f t="shared" si="328"/>
        <v>44.3164881186712</v>
      </c>
      <c r="V2069" s="113">
        <f t="shared" si="331"/>
        <v>101.409121212121</v>
      </c>
      <c r="W2069" s="113">
        <f t="shared" si="329"/>
        <v>30.3106363636364</v>
      </c>
      <c r="X2069" s="118">
        <v>2012</v>
      </c>
      <c r="Y2069" s="18" t="s">
        <v>66</v>
      </c>
    </row>
    <row r="2070" ht="15.75" customHeight="1" spans="1:25">
      <c r="A2070" s="234">
        <v>5158</v>
      </c>
      <c r="B2070" s="208" t="s">
        <v>2629</v>
      </c>
      <c r="C2070" s="207" t="s">
        <v>19</v>
      </c>
      <c r="D2070" s="209" t="s">
        <v>64</v>
      </c>
      <c r="F2070" s="235" t="s">
        <v>65</v>
      </c>
      <c r="G2070" s="236">
        <v>40446</v>
      </c>
      <c r="H2070" s="237">
        <v>40446</v>
      </c>
      <c r="I2070" s="214">
        <v>66867.588</v>
      </c>
      <c r="J2070" s="215">
        <v>0.267094167468505</v>
      </c>
      <c r="K2070" s="214">
        <v>17859.942747487</v>
      </c>
      <c r="L2070" s="244">
        <v>37148.66</v>
      </c>
      <c r="M2070" s="245">
        <v>0.223515733811125</v>
      </c>
      <c r="N2070" s="244">
        <v>8303.31</v>
      </c>
      <c r="O2070" s="218">
        <v>330</v>
      </c>
      <c r="P2070" s="246">
        <f t="shared" si="325"/>
        <v>111.571696969697</v>
      </c>
      <c r="Q2070" s="246">
        <f t="shared" si="326"/>
        <v>24.1615454545455</v>
      </c>
      <c r="R2070" s="210">
        <v>3385</v>
      </c>
      <c r="S2070" s="220">
        <f t="shared" si="327"/>
        <v>330</v>
      </c>
      <c r="T2070" s="113">
        <f t="shared" si="330"/>
        <v>183.198871232877</v>
      </c>
      <c r="U2070" s="113">
        <f t="shared" si="328"/>
        <v>48.9313499931151</v>
      </c>
      <c r="V2070" s="113">
        <f t="shared" si="331"/>
        <v>112.571696969697</v>
      </c>
      <c r="W2070" s="113">
        <f t="shared" si="329"/>
        <v>25.1615454545455</v>
      </c>
      <c r="X2070" s="118">
        <v>2010</v>
      </c>
      <c r="Y2070" s="18" t="s">
        <v>66</v>
      </c>
    </row>
    <row r="2071" ht="15.75" customHeight="1" spans="1:25">
      <c r="A2071" s="234">
        <v>9349</v>
      </c>
      <c r="B2071" s="208" t="s">
        <v>2630</v>
      </c>
      <c r="C2071" s="207" t="s">
        <v>19</v>
      </c>
      <c r="D2071" s="209" t="s">
        <v>380</v>
      </c>
      <c r="E2071" s="210" t="s">
        <v>1166</v>
      </c>
      <c r="F2071" s="235" t="s">
        <v>115</v>
      </c>
      <c r="G2071" s="283">
        <v>42304</v>
      </c>
      <c r="H2071" s="237">
        <v>43474</v>
      </c>
      <c r="I2071" s="214">
        <v>66828.142</v>
      </c>
      <c r="J2071" s="215">
        <v>0.224484334356188</v>
      </c>
      <c r="K2071" s="214">
        <v>15001.8709731308</v>
      </c>
      <c r="L2071" s="244">
        <v>19793.6</v>
      </c>
      <c r="M2071" s="245">
        <v>0.226306988117371</v>
      </c>
      <c r="N2071" s="244">
        <v>4479.43</v>
      </c>
      <c r="O2071" s="218">
        <v>200</v>
      </c>
      <c r="P2071" s="246">
        <f t="shared" si="325"/>
        <v>97.968</v>
      </c>
      <c r="Q2071" s="246">
        <f t="shared" si="326"/>
        <v>21.39715</v>
      </c>
      <c r="R2071" s="210">
        <v>357</v>
      </c>
      <c r="S2071" s="220">
        <f t="shared" si="327"/>
        <v>322</v>
      </c>
      <c r="T2071" s="113">
        <f t="shared" si="330"/>
        <v>183.0908</v>
      </c>
      <c r="U2071" s="113">
        <f t="shared" si="328"/>
        <v>41.1010163647419</v>
      </c>
      <c r="V2071" s="113">
        <f t="shared" si="331"/>
        <v>61.4708074534161</v>
      </c>
      <c r="W2071" s="113">
        <f t="shared" si="329"/>
        <v>13.9112732919255</v>
      </c>
      <c r="X2071" s="118">
        <v>2015</v>
      </c>
      <c r="Y2071" s="18" t="s">
        <v>66</v>
      </c>
    </row>
    <row r="2072" ht="15.75" customHeight="1" spans="1:25">
      <c r="A2072" s="234">
        <v>7113</v>
      </c>
      <c r="B2072" s="208" t="s">
        <v>2631</v>
      </c>
      <c r="C2072" s="207" t="s">
        <v>29</v>
      </c>
      <c r="D2072" s="209" t="s">
        <v>64</v>
      </c>
      <c r="F2072" s="235" t="s">
        <v>65</v>
      </c>
      <c r="G2072" s="236">
        <v>42623</v>
      </c>
      <c r="H2072" s="237">
        <v>42623</v>
      </c>
      <c r="I2072" s="214">
        <v>66757.2484765877</v>
      </c>
      <c r="J2072" s="215">
        <v>0.27608748270213</v>
      </c>
      <c r="K2072" s="214">
        <v>18430.8406840217</v>
      </c>
      <c r="L2072" s="244">
        <v>10553.22</v>
      </c>
      <c r="M2072" s="245">
        <v>0.255093705996843</v>
      </c>
      <c r="N2072" s="244">
        <v>2692.06</v>
      </c>
      <c r="O2072" s="218">
        <v>111</v>
      </c>
      <c r="P2072" s="246">
        <f t="shared" si="325"/>
        <v>94.074054054054</v>
      </c>
      <c r="Q2072" s="246">
        <f t="shared" si="326"/>
        <v>23.2527927927928</v>
      </c>
      <c r="R2072" s="210">
        <v>1208</v>
      </c>
      <c r="S2072" s="220">
        <f t="shared" si="327"/>
        <v>330</v>
      </c>
      <c r="T2072" s="113">
        <f t="shared" si="330"/>
        <v>182.896571168733</v>
      </c>
      <c r="U2072" s="113">
        <f t="shared" si="328"/>
        <v>50.4954539288266</v>
      </c>
      <c r="V2072" s="113">
        <f t="shared" si="331"/>
        <v>31.9794545454545</v>
      </c>
      <c r="W2072" s="113">
        <f t="shared" si="329"/>
        <v>8.15775757575758</v>
      </c>
      <c r="X2072" s="118">
        <v>2016</v>
      </c>
      <c r="Y2072" s="18" t="s">
        <v>82</v>
      </c>
    </row>
    <row r="2073" ht="15.75" customHeight="1" spans="1:25">
      <c r="A2073" s="234">
        <v>5647</v>
      </c>
      <c r="B2073" s="208" t="s">
        <v>2632</v>
      </c>
      <c r="C2073" s="207" t="s">
        <v>25</v>
      </c>
      <c r="D2073" s="209" t="s">
        <v>64</v>
      </c>
      <c r="F2073" s="235" t="s">
        <v>204</v>
      </c>
      <c r="G2073" s="236">
        <v>41377</v>
      </c>
      <c r="H2073" s="237">
        <v>41377</v>
      </c>
      <c r="I2073" s="214">
        <v>66553.2923530642</v>
      </c>
      <c r="J2073" s="215">
        <v>0.275401096011214</v>
      </c>
      <c r="K2073" s="214">
        <v>18328.8496571886</v>
      </c>
      <c r="L2073" s="244">
        <v>58321.26</v>
      </c>
      <c r="M2073" s="245">
        <v>0.274726403373315</v>
      </c>
      <c r="N2073" s="244">
        <v>16022.39</v>
      </c>
      <c r="O2073" s="218">
        <v>330</v>
      </c>
      <c r="P2073" s="246">
        <f t="shared" si="325"/>
        <v>175.731090909091</v>
      </c>
      <c r="Q2073" s="246">
        <f t="shared" si="326"/>
        <v>47.552696969697</v>
      </c>
      <c r="R2073" s="210">
        <v>2454</v>
      </c>
      <c r="S2073" s="220">
        <f t="shared" si="327"/>
        <v>330</v>
      </c>
      <c r="T2073" s="113">
        <f t="shared" si="330"/>
        <v>182.337787268669</v>
      </c>
      <c r="U2073" s="113">
        <f t="shared" si="328"/>
        <v>50.216026458051</v>
      </c>
      <c r="V2073" s="113">
        <f t="shared" si="331"/>
        <v>176.731090909091</v>
      </c>
      <c r="W2073" s="113">
        <f t="shared" si="329"/>
        <v>48.552696969697</v>
      </c>
      <c r="X2073" s="118">
        <v>2013</v>
      </c>
      <c r="Y2073" s="18" t="s">
        <v>66</v>
      </c>
    </row>
    <row r="2074" ht="15.75" customHeight="1" spans="1:25">
      <c r="A2074" s="234">
        <v>6570</v>
      </c>
      <c r="B2074" s="208" t="s">
        <v>2633</v>
      </c>
      <c r="C2074" s="207" t="s">
        <v>23</v>
      </c>
      <c r="D2074" s="209" t="s">
        <v>64</v>
      </c>
      <c r="E2074" s="210" t="s">
        <v>346</v>
      </c>
      <c r="F2074" s="235" t="s">
        <v>65</v>
      </c>
      <c r="G2074" s="283">
        <v>42641</v>
      </c>
      <c r="H2074" s="237">
        <v>42641</v>
      </c>
      <c r="I2074" s="214">
        <v>66345.8665</v>
      </c>
      <c r="J2074" s="215">
        <v>0.260080382235591</v>
      </c>
      <c r="K2074" s="214">
        <v>17255.2583190715</v>
      </c>
      <c r="L2074" s="244">
        <v>45755.77</v>
      </c>
      <c r="M2074" s="245">
        <v>0.422011256722376</v>
      </c>
      <c r="N2074" s="244">
        <v>19309.45</v>
      </c>
      <c r="O2074" s="218">
        <v>330</v>
      </c>
      <c r="P2074" s="246">
        <f t="shared" si="325"/>
        <v>137.653848484848</v>
      </c>
      <c r="Q2074" s="246">
        <f t="shared" si="326"/>
        <v>57.5134848484849</v>
      </c>
      <c r="R2074" s="210">
        <v>1190</v>
      </c>
      <c r="S2074" s="220">
        <f t="shared" si="327"/>
        <v>330</v>
      </c>
      <c r="T2074" s="113">
        <f t="shared" si="330"/>
        <v>181.769497260274</v>
      </c>
      <c r="U2074" s="113">
        <f t="shared" si="328"/>
        <v>47.2746803262233</v>
      </c>
      <c r="V2074" s="113">
        <f t="shared" si="331"/>
        <v>138.653848484848</v>
      </c>
      <c r="W2074" s="113">
        <f t="shared" si="329"/>
        <v>58.5134848484849</v>
      </c>
      <c r="X2074" s="118">
        <v>2016</v>
      </c>
      <c r="Y2074" s="18" t="s">
        <v>82</v>
      </c>
    </row>
    <row r="2075" ht="15.75" customHeight="1" spans="1:25">
      <c r="A2075" s="234">
        <v>6013</v>
      </c>
      <c r="B2075" s="208" t="s">
        <v>2634</v>
      </c>
      <c r="C2075" s="207" t="s">
        <v>23</v>
      </c>
      <c r="D2075" s="209" t="s">
        <v>64</v>
      </c>
      <c r="F2075" s="235" t="s">
        <v>178</v>
      </c>
      <c r="G2075" s="236">
        <v>42238</v>
      </c>
      <c r="H2075" s="237">
        <v>42238</v>
      </c>
      <c r="I2075" s="214">
        <v>66255.5895</v>
      </c>
      <c r="J2075" s="215">
        <v>0.270630534177664</v>
      </c>
      <c r="K2075" s="214">
        <v>17930.785578641</v>
      </c>
      <c r="L2075" s="244">
        <v>45693.51</v>
      </c>
      <c r="M2075" s="245">
        <v>0.280265403117423</v>
      </c>
      <c r="N2075" s="244">
        <v>12806.31</v>
      </c>
      <c r="O2075" s="218">
        <v>330</v>
      </c>
      <c r="P2075" s="246">
        <f t="shared" si="325"/>
        <v>137.465181818182</v>
      </c>
      <c r="Q2075" s="246">
        <f t="shared" si="326"/>
        <v>37.807</v>
      </c>
      <c r="R2075" s="210">
        <v>1593</v>
      </c>
      <c r="S2075" s="220">
        <f t="shared" si="327"/>
        <v>330</v>
      </c>
      <c r="T2075" s="113">
        <f t="shared" si="330"/>
        <v>181.522163013699</v>
      </c>
      <c r="U2075" s="113">
        <f t="shared" si="328"/>
        <v>49.1254399414822</v>
      </c>
      <c r="V2075" s="113">
        <f t="shared" si="331"/>
        <v>138.465181818182</v>
      </c>
      <c r="W2075" s="113">
        <f t="shared" si="329"/>
        <v>38.807</v>
      </c>
      <c r="X2075" s="118">
        <v>2015</v>
      </c>
      <c r="Y2075" s="18" t="s">
        <v>66</v>
      </c>
    </row>
    <row r="2076" ht="15.75" customHeight="1" spans="1:25">
      <c r="A2076" s="234">
        <v>8522</v>
      </c>
      <c r="B2076" s="208" t="s">
        <v>2635</v>
      </c>
      <c r="C2076" s="207" t="s">
        <v>17</v>
      </c>
      <c r="D2076" s="209" t="s">
        <v>64</v>
      </c>
      <c r="F2076" s="235" t="s">
        <v>65</v>
      </c>
      <c r="G2076" s="236">
        <v>43421</v>
      </c>
      <c r="H2076" s="237">
        <v>43421</v>
      </c>
      <c r="I2076" s="214">
        <v>66162.6718771494</v>
      </c>
      <c r="J2076" s="215">
        <v>0.266875560938495</v>
      </c>
      <c r="K2076" s="214">
        <v>17657.2001704038</v>
      </c>
      <c r="L2076" s="244">
        <v>25055.91</v>
      </c>
      <c r="M2076" s="245">
        <v>0.347134069367267</v>
      </c>
      <c r="N2076" s="244">
        <v>8697.76</v>
      </c>
      <c r="O2076" s="218">
        <v>313</v>
      </c>
      <c r="P2076" s="246">
        <f t="shared" si="325"/>
        <v>79.0508306709265</v>
      </c>
      <c r="Q2076" s="246">
        <f t="shared" si="326"/>
        <v>26.7883706070288</v>
      </c>
      <c r="R2076" s="210">
        <v>410</v>
      </c>
      <c r="S2076" s="220">
        <f t="shared" si="327"/>
        <v>330</v>
      </c>
      <c r="T2076" s="113">
        <f t="shared" si="330"/>
        <v>181.267594183971</v>
      </c>
      <c r="U2076" s="113">
        <f t="shared" si="328"/>
        <v>48.3758908778186</v>
      </c>
      <c r="V2076" s="113">
        <f t="shared" si="331"/>
        <v>75.927</v>
      </c>
      <c r="W2076" s="113">
        <f t="shared" si="329"/>
        <v>26.3568484848485</v>
      </c>
      <c r="X2076" s="118">
        <v>2018</v>
      </c>
      <c r="Y2076" s="18" t="s">
        <v>84</v>
      </c>
    </row>
    <row r="2077" ht="15.75" customHeight="1" spans="1:25">
      <c r="A2077" s="234">
        <v>7079</v>
      </c>
      <c r="B2077" s="208" t="s">
        <v>2636</v>
      </c>
      <c r="C2077" s="207" t="s">
        <v>29</v>
      </c>
      <c r="D2077" s="209" t="s">
        <v>64</v>
      </c>
      <c r="F2077" s="235" t="s">
        <v>65</v>
      </c>
      <c r="G2077" s="236">
        <v>40481</v>
      </c>
      <c r="H2077" s="237">
        <v>40481</v>
      </c>
      <c r="I2077" s="214">
        <v>66137.648</v>
      </c>
      <c r="J2077" s="215">
        <v>0.260757525212826</v>
      </c>
      <c r="K2077" s="214">
        <v>17245.889415877</v>
      </c>
      <c r="L2077" s="244">
        <v>41336.03</v>
      </c>
      <c r="M2077" s="245">
        <v>0.300612322954091</v>
      </c>
      <c r="N2077" s="244">
        <v>12426.12</v>
      </c>
      <c r="O2077" s="218">
        <v>330</v>
      </c>
      <c r="P2077" s="246">
        <f t="shared" si="325"/>
        <v>124.260696969697</v>
      </c>
      <c r="Q2077" s="246">
        <f t="shared" si="326"/>
        <v>36.6549090909091</v>
      </c>
      <c r="R2077" s="210">
        <v>3350</v>
      </c>
      <c r="S2077" s="220">
        <f t="shared" si="327"/>
        <v>330</v>
      </c>
      <c r="T2077" s="113">
        <f t="shared" si="330"/>
        <v>181.199035616438</v>
      </c>
      <c r="U2077" s="113">
        <f t="shared" si="328"/>
        <v>47.2490120982932</v>
      </c>
      <c r="V2077" s="113">
        <f t="shared" si="331"/>
        <v>125.260696969697</v>
      </c>
      <c r="W2077" s="113">
        <f t="shared" si="329"/>
        <v>37.6549090909091</v>
      </c>
      <c r="X2077" s="118">
        <v>2010</v>
      </c>
      <c r="Y2077" s="18" t="s">
        <v>66</v>
      </c>
    </row>
    <row r="2078" ht="15.75" customHeight="1" spans="1:25">
      <c r="A2078" s="234">
        <v>7188</v>
      </c>
      <c r="B2078" s="208" t="s">
        <v>2637</v>
      </c>
      <c r="C2078" s="207" t="s">
        <v>27</v>
      </c>
      <c r="D2078" s="209" t="s">
        <v>380</v>
      </c>
      <c r="E2078" s="210" t="s">
        <v>2534</v>
      </c>
      <c r="F2078" s="235" t="s">
        <v>231</v>
      </c>
      <c r="G2078" s="284">
        <v>41887</v>
      </c>
      <c r="H2078" s="237">
        <v>42915</v>
      </c>
      <c r="I2078" s="214">
        <v>66114.66</v>
      </c>
      <c r="J2078" s="215">
        <v>0.263940292749324</v>
      </c>
      <c r="K2078" s="214">
        <v>17450.322715422</v>
      </c>
      <c r="L2078" s="244">
        <v>44076.44</v>
      </c>
      <c r="M2078" s="245">
        <v>0.287491684900142</v>
      </c>
      <c r="N2078" s="244">
        <v>12671.61</v>
      </c>
      <c r="O2078" s="218">
        <v>330</v>
      </c>
      <c r="P2078" s="246">
        <f t="shared" si="325"/>
        <v>132.56496969697</v>
      </c>
      <c r="Q2078" s="246">
        <f t="shared" si="326"/>
        <v>37.3988181818182</v>
      </c>
      <c r="R2078" s="210">
        <v>916</v>
      </c>
      <c r="S2078" s="220">
        <f t="shared" si="327"/>
        <v>330</v>
      </c>
      <c r="T2078" s="113">
        <f t="shared" si="330"/>
        <v>181.136054794521</v>
      </c>
      <c r="U2078" s="113">
        <f t="shared" si="328"/>
        <v>47.8091033299233</v>
      </c>
      <c r="V2078" s="113">
        <f t="shared" si="331"/>
        <v>133.56496969697</v>
      </c>
      <c r="W2078" s="113">
        <f t="shared" si="329"/>
        <v>38.3988181818182</v>
      </c>
      <c r="X2078" s="118">
        <v>2014</v>
      </c>
      <c r="Y2078" s="18" t="s">
        <v>66</v>
      </c>
    </row>
    <row r="2079" ht="15.75" customHeight="1" spans="1:25">
      <c r="A2079" s="234">
        <v>7677</v>
      </c>
      <c r="B2079" s="208" t="s">
        <v>2638</v>
      </c>
      <c r="C2079" s="207" t="s">
        <v>23</v>
      </c>
      <c r="D2079" s="209" t="s">
        <v>64</v>
      </c>
      <c r="F2079" s="235" t="s">
        <v>181</v>
      </c>
      <c r="G2079" s="236">
        <v>43169</v>
      </c>
      <c r="H2079" s="237">
        <v>43169</v>
      </c>
      <c r="I2079" s="214">
        <v>66105.036</v>
      </c>
      <c r="J2079" s="215">
        <v>0.269006091707746</v>
      </c>
      <c r="K2079" s="214">
        <v>17782.6573765598</v>
      </c>
      <c r="L2079" s="244">
        <v>45589.68</v>
      </c>
      <c r="M2079" s="245">
        <v>0.229928132858138</v>
      </c>
      <c r="N2079" s="244">
        <v>10482.35</v>
      </c>
      <c r="O2079" s="218">
        <v>330</v>
      </c>
      <c r="P2079" s="246">
        <f t="shared" si="325"/>
        <v>137.150545454545</v>
      </c>
      <c r="Q2079" s="246">
        <f t="shared" si="326"/>
        <v>30.764696969697</v>
      </c>
      <c r="R2079" s="210">
        <v>662</v>
      </c>
      <c r="S2079" s="220">
        <f t="shared" si="327"/>
        <v>330</v>
      </c>
      <c r="T2079" s="113">
        <f t="shared" si="330"/>
        <v>181.109687671233</v>
      </c>
      <c r="U2079" s="113">
        <f t="shared" si="328"/>
        <v>48.7196092508488</v>
      </c>
      <c r="V2079" s="113">
        <f t="shared" si="331"/>
        <v>138.150545454545</v>
      </c>
      <c r="W2079" s="113">
        <f t="shared" si="329"/>
        <v>31.764696969697</v>
      </c>
      <c r="X2079" s="118">
        <v>2018</v>
      </c>
      <c r="Y2079" s="18" t="s">
        <v>84</v>
      </c>
    </row>
    <row r="2080" ht="15.75" customHeight="1" spans="1:25">
      <c r="A2080" s="234">
        <v>6961</v>
      </c>
      <c r="B2080" s="208" t="s">
        <v>2639</v>
      </c>
      <c r="C2080" s="207" t="s">
        <v>27</v>
      </c>
      <c r="D2080" s="209" t="s">
        <v>64</v>
      </c>
      <c r="F2080" s="235" t="s">
        <v>215</v>
      </c>
      <c r="G2080" s="236">
        <v>41783</v>
      </c>
      <c r="H2080" s="237">
        <v>41783</v>
      </c>
      <c r="I2080" s="214">
        <v>66098.481</v>
      </c>
      <c r="J2080" s="215">
        <v>0.259831459458464</v>
      </c>
      <c r="K2080" s="214">
        <v>17174.4647862176</v>
      </c>
      <c r="L2080" s="244">
        <v>57476.94</v>
      </c>
      <c r="M2080" s="245">
        <v>0.213536419997307</v>
      </c>
      <c r="N2080" s="244">
        <v>12273.42</v>
      </c>
      <c r="O2080" s="218">
        <v>330</v>
      </c>
      <c r="P2080" s="246">
        <f t="shared" si="325"/>
        <v>173.172545454545</v>
      </c>
      <c r="Q2080" s="246">
        <f t="shared" si="326"/>
        <v>36.1921818181818</v>
      </c>
      <c r="R2080" s="210">
        <v>2048</v>
      </c>
      <c r="S2080" s="220">
        <f t="shared" si="327"/>
        <v>330</v>
      </c>
      <c r="T2080" s="113">
        <f t="shared" si="330"/>
        <v>181.091728767123</v>
      </c>
      <c r="U2080" s="113">
        <f t="shared" si="328"/>
        <v>47.0533281814181</v>
      </c>
      <c r="V2080" s="113">
        <f t="shared" si="331"/>
        <v>174.172545454545</v>
      </c>
      <c r="W2080" s="113">
        <f t="shared" si="329"/>
        <v>37.1921818181818</v>
      </c>
      <c r="X2080" s="118">
        <v>2014</v>
      </c>
      <c r="Y2080" s="18" t="s">
        <v>66</v>
      </c>
    </row>
    <row r="2081" ht="15.75" customHeight="1" spans="1:25">
      <c r="A2081" s="234">
        <v>7937</v>
      </c>
      <c r="B2081" s="208" t="s">
        <v>2640</v>
      </c>
      <c r="C2081" s="207" t="s">
        <v>27</v>
      </c>
      <c r="D2081" s="209" t="s">
        <v>64</v>
      </c>
      <c r="F2081" s="235" t="s">
        <v>65</v>
      </c>
      <c r="G2081" s="236">
        <v>43246</v>
      </c>
      <c r="H2081" s="237">
        <v>43246</v>
      </c>
      <c r="I2081" s="214">
        <v>66054.7146268657</v>
      </c>
      <c r="J2081" s="215">
        <v>0.226616008472057</v>
      </c>
      <c r="K2081" s="214">
        <v>14969.0557695011</v>
      </c>
      <c r="L2081" s="244">
        <v>40417.04</v>
      </c>
      <c r="M2081" s="245">
        <v>0.272480122245469</v>
      </c>
      <c r="N2081" s="244">
        <v>11012.84</v>
      </c>
      <c r="O2081" s="218">
        <v>330</v>
      </c>
      <c r="P2081" s="246">
        <f t="shared" si="325"/>
        <v>121.475878787879</v>
      </c>
      <c r="Q2081" s="246">
        <f t="shared" si="326"/>
        <v>32.3722424242424</v>
      </c>
      <c r="R2081" s="210">
        <v>585</v>
      </c>
      <c r="S2081" s="220">
        <f t="shared" si="327"/>
        <v>330</v>
      </c>
      <c r="T2081" s="113">
        <f t="shared" si="330"/>
        <v>180.971820895522</v>
      </c>
      <c r="U2081" s="113">
        <f t="shared" si="328"/>
        <v>41.0111116972633</v>
      </c>
      <c r="V2081" s="113">
        <f t="shared" si="331"/>
        <v>122.475878787879</v>
      </c>
      <c r="W2081" s="113">
        <f t="shared" si="329"/>
        <v>33.3722424242424</v>
      </c>
      <c r="X2081" s="118">
        <v>2018</v>
      </c>
      <c r="Y2081" s="18" t="s">
        <v>84</v>
      </c>
    </row>
    <row r="2082" ht="15.75" customHeight="1" spans="1:25">
      <c r="A2082" s="234">
        <v>6433</v>
      </c>
      <c r="B2082" s="208" t="s">
        <v>2641</v>
      </c>
      <c r="C2082" s="207" t="s">
        <v>23</v>
      </c>
      <c r="D2082" s="209" t="s">
        <v>64</v>
      </c>
      <c r="F2082" s="235" t="s">
        <v>178</v>
      </c>
      <c r="G2082" s="236">
        <v>42574</v>
      </c>
      <c r="H2082" s="237">
        <v>42574</v>
      </c>
      <c r="I2082" s="214">
        <v>65996.256</v>
      </c>
      <c r="J2082" s="215">
        <v>0.276316961439814</v>
      </c>
      <c r="K2082" s="214">
        <v>18235.8849243241</v>
      </c>
      <c r="L2082" s="244">
        <v>54996.88</v>
      </c>
      <c r="M2082" s="245">
        <v>0.282620941406131</v>
      </c>
      <c r="N2082" s="244">
        <v>15543.27</v>
      </c>
      <c r="O2082" s="218">
        <v>330</v>
      </c>
      <c r="P2082" s="246">
        <f t="shared" si="325"/>
        <v>165.657212121212</v>
      </c>
      <c r="Q2082" s="246">
        <f t="shared" si="326"/>
        <v>46.1008181818182</v>
      </c>
      <c r="R2082" s="210">
        <v>1257</v>
      </c>
      <c r="S2082" s="220">
        <f t="shared" si="327"/>
        <v>330</v>
      </c>
      <c r="T2082" s="113">
        <f t="shared" si="330"/>
        <v>180.811660273973</v>
      </c>
      <c r="U2082" s="113">
        <f t="shared" si="328"/>
        <v>49.9613285597921</v>
      </c>
      <c r="V2082" s="113">
        <f t="shared" si="331"/>
        <v>166.657212121212</v>
      </c>
      <c r="W2082" s="113">
        <f t="shared" si="329"/>
        <v>47.1008181818182</v>
      </c>
      <c r="X2082" s="118">
        <v>2016</v>
      </c>
      <c r="Y2082" s="18" t="s">
        <v>82</v>
      </c>
    </row>
    <row r="2083" ht="15.75" customHeight="1" spans="1:25">
      <c r="A2083" s="234">
        <v>7498</v>
      </c>
      <c r="B2083" s="208" t="s">
        <v>2642</v>
      </c>
      <c r="C2083" s="207" t="s">
        <v>23</v>
      </c>
      <c r="D2083" s="209" t="s">
        <v>64</v>
      </c>
      <c r="F2083" s="235" t="s">
        <v>181</v>
      </c>
      <c r="G2083" s="236">
        <v>43131</v>
      </c>
      <c r="H2083" s="237">
        <v>43131</v>
      </c>
      <c r="I2083" s="214">
        <v>65827.245</v>
      </c>
      <c r="J2083" s="215">
        <v>0.269758866326603</v>
      </c>
      <c r="K2083" s="214">
        <v>17757.4829846035</v>
      </c>
      <c r="L2083" s="244">
        <v>45398.1</v>
      </c>
      <c r="M2083" s="245">
        <v>0.229138444119908</v>
      </c>
      <c r="N2083" s="244">
        <v>10402.45</v>
      </c>
      <c r="O2083" s="218">
        <v>330</v>
      </c>
      <c r="P2083" s="246">
        <f t="shared" si="325"/>
        <v>136.57</v>
      </c>
      <c r="Q2083" s="246">
        <f t="shared" si="326"/>
        <v>30.5225757575758</v>
      </c>
      <c r="R2083" s="210">
        <v>700</v>
      </c>
      <c r="S2083" s="220">
        <f t="shared" si="327"/>
        <v>330</v>
      </c>
      <c r="T2083" s="113">
        <f t="shared" si="330"/>
        <v>180.348616438356</v>
      </c>
      <c r="U2083" s="113">
        <f t="shared" si="328"/>
        <v>48.6506383139822</v>
      </c>
      <c r="V2083" s="113">
        <f t="shared" si="331"/>
        <v>137.57</v>
      </c>
      <c r="W2083" s="113">
        <f t="shared" si="329"/>
        <v>31.5225757575758</v>
      </c>
      <c r="X2083" s="118">
        <v>2018</v>
      </c>
      <c r="Y2083" s="18" t="s">
        <v>84</v>
      </c>
    </row>
    <row r="2084" ht="15.75" customHeight="1" spans="1:25">
      <c r="A2084" s="234">
        <v>5493</v>
      </c>
      <c r="B2084" s="208" t="s">
        <v>2643</v>
      </c>
      <c r="C2084" s="207" t="s">
        <v>23</v>
      </c>
      <c r="D2084" s="209" t="s">
        <v>64</v>
      </c>
      <c r="F2084" s="235" t="s">
        <v>65</v>
      </c>
      <c r="G2084" s="236">
        <v>40985</v>
      </c>
      <c r="H2084" s="237">
        <v>40985</v>
      </c>
      <c r="I2084" s="214">
        <v>65733.6185</v>
      </c>
      <c r="J2084" s="215">
        <v>0.277104868520249</v>
      </c>
      <c r="K2084" s="214">
        <v>18215.1057118027</v>
      </c>
      <c r="L2084" s="244">
        <v>45333.53</v>
      </c>
      <c r="M2084" s="245">
        <v>0.411654022971518</v>
      </c>
      <c r="N2084" s="244">
        <v>18661.73</v>
      </c>
      <c r="O2084" s="218">
        <v>330</v>
      </c>
      <c r="P2084" s="246">
        <f t="shared" si="325"/>
        <v>136.374333333333</v>
      </c>
      <c r="Q2084" s="246">
        <f t="shared" si="326"/>
        <v>55.550696969697</v>
      </c>
      <c r="R2084" s="210">
        <v>2846</v>
      </c>
      <c r="S2084" s="220">
        <f t="shared" si="327"/>
        <v>330</v>
      </c>
      <c r="T2084" s="113">
        <f t="shared" si="330"/>
        <v>180.092105479452</v>
      </c>
      <c r="U2084" s="113">
        <f t="shared" si="328"/>
        <v>49.9043992104184</v>
      </c>
      <c r="V2084" s="113">
        <f t="shared" si="331"/>
        <v>137.374333333333</v>
      </c>
      <c r="W2084" s="113">
        <f t="shared" si="329"/>
        <v>56.550696969697</v>
      </c>
      <c r="X2084" s="118">
        <v>2012</v>
      </c>
      <c r="Y2084" s="18" t="s">
        <v>66</v>
      </c>
    </row>
    <row r="2085" ht="15.75" customHeight="1" spans="1:25">
      <c r="A2085" s="234">
        <v>6497</v>
      </c>
      <c r="B2085" s="208" t="s">
        <v>2644</v>
      </c>
      <c r="C2085" s="207" t="s">
        <v>17</v>
      </c>
      <c r="D2085" s="209" t="s">
        <v>64</v>
      </c>
      <c r="F2085" s="235" t="s">
        <v>65</v>
      </c>
      <c r="G2085" s="236">
        <v>42616</v>
      </c>
      <c r="H2085" s="237">
        <v>42616</v>
      </c>
      <c r="I2085" s="214">
        <v>65604.62</v>
      </c>
      <c r="J2085" s="215">
        <v>0.244665242616494</v>
      </c>
      <c r="K2085" s="214">
        <v>16051.1702690629</v>
      </c>
      <c r="L2085" s="244">
        <v>32802.31</v>
      </c>
      <c r="M2085" s="245">
        <v>0.305379712587315</v>
      </c>
      <c r="N2085" s="244">
        <v>10017.16</v>
      </c>
      <c r="O2085" s="218">
        <v>330</v>
      </c>
      <c r="P2085" s="246">
        <f t="shared" si="325"/>
        <v>98.4009393939394</v>
      </c>
      <c r="Q2085" s="246">
        <f t="shared" si="326"/>
        <v>29.3550303030303</v>
      </c>
      <c r="R2085" s="210">
        <v>1215</v>
      </c>
      <c r="S2085" s="220">
        <f t="shared" si="327"/>
        <v>330</v>
      </c>
      <c r="T2085" s="113">
        <f t="shared" si="330"/>
        <v>179.738684931507</v>
      </c>
      <c r="U2085" s="113">
        <f t="shared" si="328"/>
        <v>43.9758089563367</v>
      </c>
      <c r="V2085" s="113">
        <f t="shared" si="331"/>
        <v>99.4009393939394</v>
      </c>
      <c r="W2085" s="113">
        <f t="shared" si="329"/>
        <v>30.3550303030303</v>
      </c>
      <c r="X2085" s="118">
        <v>2016</v>
      </c>
      <c r="Y2085" s="18" t="s">
        <v>82</v>
      </c>
    </row>
    <row r="2086" ht="15.75" customHeight="1" spans="1:25">
      <c r="A2086" s="234">
        <v>6772</v>
      </c>
      <c r="B2086" s="208" t="s">
        <v>2645</v>
      </c>
      <c r="C2086" s="207" t="s">
        <v>23</v>
      </c>
      <c r="D2086" s="209" t="s">
        <v>380</v>
      </c>
      <c r="E2086" s="210" t="s">
        <v>2216</v>
      </c>
      <c r="F2086" s="235" t="s">
        <v>196</v>
      </c>
      <c r="G2086" s="284">
        <v>41913</v>
      </c>
      <c r="H2086" s="237">
        <v>42832</v>
      </c>
      <c r="I2086" s="214">
        <v>65558.7195</v>
      </c>
      <c r="J2086" s="215">
        <v>0.273497716043998</v>
      </c>
      <c r="K2086" s="214">
        <v>17930.1600500191</v>
      </c>
      <c r="L2086" s="244">
        <v>45212.91</v>
      </c>
      <c r="M2086" s="245">
        <v>0.289795768509481</v>
      </c>
      <c r="N2086" s="244">
        <v>13102.51</v>
      </c>
      <c r="O2086" s="218">
        <v>330</v>
      </c>
      <c r="P2086" s="246">
        <f t="shared" si="325"/>
        <v>136.008818181818</v>
      </c>
      <c r="Q2086" s="246">
        <f t="shared" si="326"/>
        <v>38.7045757575758</v>
      </c>
      <c r="R2086" s="210">
        <v>999</v>
      </c>
      <c r="S2086" s="220">
        <f t="shared" si="327"/>
        <v>330</v>
      </c>
      <c r="T2086" s="113">
        <f t="shared" si="330"/>
        <v>179.612930136986</v>
      </c>
      <c r="U2086" s="113">
        <f t="shared" si="328"/>
        <v>49.1237261644359</v>
      </c>
      <c r="V2086" s="113">
        <f t="shared" si="331"/>
        <v>137.008818181818</v>
      </c>
      <c r="W2086" s="113">
        <f t="shared" si="329"/>
        <v>39.7045757575758</v>
      </c>
      <c r="X2086" s="118">
        <v>2014</v>
      </c>
      <c r="Y2086" s="18" t="s">
        <v>66</v>
      </c>
    </row>
    <row r="2087" ht="15.75" customHeight="1" spans="1:25">
      <c r="A2087" s="234">
        <v>5548</v>
      </c>
      <c r="B2087" s="208" t="s">
        <v>2646</v>
      </c>
      <c r="C2087" s="207" t="s">
        <v>19</v>
      </c>
      <c r="D2087" s="209" t="s">
        <v>64</v>
      </c>
      <c r="F2087" s="235" t="s">
        <v>65</v>
      </c>
      <c r="G2087" s="236">
        <v>41076</v>
      </c>
      <c r="H2087" s="237">
        <v>41076</v>
      </c>
      <c r="I2087" s="214">
        <v>65550.8625</v>
      </c>
      <c r="J2087" s="215">
        <v>0.238766193093438</v>
      </c>
      <c r="K2087" s="214">
        <v>15651.3298931164</v>
      </c>
      <c r="L2087" s="244">
        <v>57000.75</v>
      </c>
      <c r="M2087" s="245">
        <v>0.204497309245931</v>
      </c>
      <c r="N2087" s="244">
        <v>11656.5</v>
      </c>
      <c r="O2087" s="218">
        <v>330</v>
      </c>
      <c r="P2087" s="246">
        <f t="shared" si="325"/>
        <v>171.729545454545</v>
      </c>
      <c r="Q2087" s="246">
        <f t="shared" si="326"/>
        <v>34.3227272727273</v>
      </c>
      <c r="R2087" s="210">
        <v>2755</v>
      </c>
      <c r="S2087" s="220">
        <f t="shared" si="327"/>
        <v>330</v>
      </c>
      <c r="T2087" s="113">
        <f t="shared" si="330"/>
        <v>179.591404109589</v>
      </c>
      <c r="U2087" s="113">
        <f t="shared" si="328"/>
        <v>42.8803558715518</v>
      </c>
      <c r="V2087" s="113">
        <f t="shared" si="331"/>
        <v>172.729545454545</v>
      </c>
      <c r="W2087" s="113">
        <f t="shared" si="329"/>
        <v>35.3227272727273</v>
      </c>
      <c r="X2087" s="118">
        <v>2012</v>
      </c>
      <c r="Y2087" s="18" t="s">
        <v>66</v>
      </c>
    </row>
    <row r="2088" ht="15.75" customHeight="1" spans="1:25">
      <c r="A2088" s="234">
        <v>6673</v>
      </c>
      <c r="B2088" s="208" t="s">
        <v>2647</v>
      </c>
      <c r="C2088" s="207" t="s">
        <v>25</v>
      </c>
      <c r="D2088" s="209" t="s">
        <v>64</v>
      </c>
      <c r="F2088" s="235" t="s">
        <v>207</v>
      </c>
      <c r="G2088" s="236">
        <v>42728</v>
      </c>
      <c r="H2088" s="237">
        <v>42728</v>
      </c>
      <c r="I2088" s="214">
        <v>65544.921</v>
      </c>
      <c r="J2088" s="215">
        <v>0.27753701035376</v>
      </c>
      <c r="K2088" s="214">
        <v>18191.1414182134</v>
      </c>
      <c r="L2088" s="244">
        <v>50419.17</v>
      </c>
      <c r="M2088" s="245">
        <v>0.291536135957811</v>
      </c>
      <c r="N2088" s="244">
        <v>14699.01</v>
      </c>
      <c r="O2088" s="218">
        <v>330</v>
      </c>
      <c r="P2088" s="246">
        <f t="shared" si="325"/>
        <v>151.785363636364</v>
      </c>
      <c r="Q2088" s="246">
        <f t="shared" si="326"/>
        <v>43.5424545454545</v>
      </c>
      <c r="R2088" s="210">
        <v>1103</v>
      </c>
      <c r="S2088" s="220">
        <f t="shared" si="327"/>
        <v>330</v>
      </c>
      <c r="T2088" s="113">
        <f t="shared" si="330"/>
        <v>179.575126027397</v>
      </c>
      <c r="U2088" s="113">
        <f t="shared" si="328"/>
        <v>49.8387436115436</v>
      </c>
      <c r="V2088" s="113">
        <f t="shared" si="331"/>
        <v>152.785363636364</v>
      </c>
      <c r="W2088" s="113">
        <f t="shared" si="329"/>
        <v>44.5424545454545</v>
      </c>
      <c r="X2088" s="118">
        <v>2016</v>
      </c>
      <c r="Y2088" s="18" t="s">
        <v>82</v>
      </c>
    </row>
    <row r="2089" ht="15.75" customHeight="1" spans="1:25">
      <c r="A2089" s="234">
        <v>8427</v>
      </c>
      <c r="B2089" s="208" t="s">
        <v>2648</v>
      </c>
      <c r="C2089" s="207" t="s">
        <v>21</v>
      </c>
      <c r="D2089" s="209" t="s">
        <v>488</v>
      </c>
      <c r="E2089" s="210" t="s">
        <v>815</v>
      </c>
      <c r="F2089" s="235" t="s">
        <v>142</v>
      </c>
      <c r="G2089" s="284">
        <v>34309</v>
      </c>
      <c r="H2089" s="237">
        <v>43354</v>
      </c>
      <c r="I2089" s="214">
        <v>65519.9899667914</v>
      </c>
      <c r="J2089" s="215">
        <v>0.262198875331215</v>
      </c>
      <c r="K2089" s="214">
        <v>17179.2676810052</v>
      </c>
      <c r="L2089" s="244">
        <v>42836.95</v>
      </c>
      <c r="M2089" s="245">
        <v>0.317528909037642</v>
      </c>
      <c r="N2089" s="244">
        <v>13601.97</v>
      </c>
      <c r="O2089" s="218">
        <v>330</v>
      </c>
      <c r="P2089" s="246">
        <f t="shared" si="325"/>
        <v>128.808939393939</v>
      </c>
      <c r="Q2089" s="246">
        <f t="shared" si="326"/>
        <v>40.2180909090909</v>
      </c>
      <c r="R2089" s="210">
        <v>477</v>
      </c>
      <c r="S2089" s="220">
        <f t="shared" si="327"/>
        <v>330</v>
      </c>
      <c r="T2089" s="113">
        <f t="shared" si="330"/>
        <v>179.506821826826</v>
      </c>
      <c r="U2089" s="113">
        <f t="shared" si="328"/>
        <v>47.0664867972745</v>
      </c>
      <c r="V2089" s="113">
        <f t="shared" si="331"/>
        <v>129.808939393939</v>
      </c>
      <c r="W2089" s="113">
        <f t="shared" si="329"/>
        <v>41.2180909090909</v>
      </c>
      <c r="X2089" s="118">
        <v>1993</v>
      </c>
      <c r="Y2089" s="18" t="s">
        <v>66</v>
      </c>
    </row>
    <row r="2090" ht="15.75" customHeight="1" spans="1:25">
      <c r="A2090" s="234">
        <v>9402</v>
      </c>
      <c r="B2090" s="208" t="s">
        <v>2649</v>
      </c>
      <c r="C2090" s="207" t="s">
        <v>21</v>
      </c>
      <c r="D2090" s="209" t="s">
        <v>64</v>
      </c>
      <c r="F2090" s="235" t="s">
        <v>65</v>
      </c>
      <c r="G2090" s="236">
        <v>43568</v>
      </c>
      <c r="H2090" s="237">
        <v>43568</v>
      </c>
      <c r="I2090" s="214">
        <v>65241.4787815505</v>
      </c>
      <c r="J2090" s="215">
        <v>0.265219749686506</v>
      </c>
      <c r="K2090" s="214">
        <v>17303.3286716203</v>
      </c>
      <c r="L2090" s="244">
        <v>13289.6</v>
      </c>
      <c r="M2090" s="245">
        <v>0.215260052973754</v>
      </c>
      <c r="N2090" s="244">
        <v>2860.72</v>
      </c>
      <c r="O2090" s="218">
        <v>167</v>
      </c>
      <c r="P2090" s="246">
        <f t="shared" si="325"/>
        <v>78.5784431137725</v>
      </c>
      <c r="Q2090" s="246">
        <f t="shared" si="326"/>
        <v>16.1300598802395</v>
      </c>
      <c r="R2090" s="210">
        <v>263</v>
      </c>
      <c r="S2090" s="220">
        <f t="shared" si="327"/>
        <v>228</v>
      </c>
      <c r="T2090" s="113">
        <f t="shared" si="330"/>
        <v>178.7437774837</v>
      </c>
      <c r="U2090" s="113">
        <f t="shared" si="328"/>
        <v>47.4063799222474</v>
      </c>
      <c r="V2090" s="113">
        <f t="shared" si="331"/>
        <v>58.2877192982456</v>
      </c>
      <c r="W2090" s="113">
        <f t="shared" si="329"/>
        <v>12.5470175438596</v>
      </c>
      <c r="X2090" s="118">
        <v>2019</v>
      </c>
      <c r="Y2090" s="18" t="s">
        <v>85</v>
      </c>
    </row>
    <row r="2091" ht="15.75" customHeight="1" spans="1:25">
      <c r="A2091" s="234">
        <v>7585</v>
      </c>
      <c r="B2091" s="208" t="s">
        <v>2650</v>
      </c>
      <c r="C2091" s="207" t="s">
        <v>21</v>
      </c>
      <c r="D2091" s="209" t="s">
        <v>64</v>
      </c>
      <c r="F2091" s="235" t="s">
        <v>65</v>
      </c>
      <c r="G2091" s="236">
        <v>43120</v>
      </c>
      <c r="H2091" s="237">
        <v>43120</v>
      </c>
      <c r="I2091" s="214">
        <v>65008.0135949539</v>
      </c>
      <c r="J2091" s="215">
        <v>0.266307691612739</v>
      </c>
      <c r="K2091" s="214">
        <v>17312.1340368017</v>
      </c>
      <c r="L2091" s="244">
        <v>42502.22</v>
      </c>
      <c r="M2091" s="245">
        <v>0.316088194922524</v>
      </c>
      <c r="N2091" s="244">
        <v>13434.45</v>
      </c>
      <c r="O2091" s="218">
        <v>330</v>
      </c>
      <c r="P2091" s="246">
        <f t="shared" si="325"/>
        <v>127.794606060606</v>
      </c>
      <c r="Q2091" s="246">
        <f t="shared" si="326"/>
        <v>39.7104545454545</v>
      </c>
      <c r="R2091" s="210">
        <v>711</v>
      </c>
      <c r="S2091" s="220">
        <f t="shared" si="327"/>
        <v>330</v>
      </c>
      <c r="T2091" s="113">
        <f t="shared" si="330"/>
        <v>178.10414683549</v>
      </c>
      <c r="U2091" s="113">
        <f t="shared" si="328"/>
        <v>47.4305042104156</v>
      </c>
      <c r="V2091" s="113">
        <f t="shared" si="331"/>
        <v>128.794606060606</v>
      </c>
      <c r="W2091" s="113">
        <f t="shared" si="329"/>
        <v>40.7104545454545</v>
      </c>
      <c r="X2091" s="118">
        <v>2018</v>
      </c>
      <c r="Y2091" s="18" t="s">
        <v>84</v>
      </c>
    </row>
    <row r="2092" ht="15.75" customHeight="1" spans="1:25">
      <c r="A2092" s="234">
        <v>5432</v>
      </c>
      <c r="B2092" s="208" t="s">
        <v>2651</v>
      </c>
      <c r="C2092" s="207" t="s">
        <v>19</v>
      </c>
      <c r="D2092" s="209" t="s">
        <v>64</v>
      </c>
      <c r="F2092" s="235" t="s">
        <v>65</v>
      </c>
      <c r="G2092" s="236">
        <v>40845</v>
      </c>
      <c r="H2092" s="237">
        <v>40845</v>
      </c>
      <c r="I2092" s="214">
        <v>64722.2645</v>
      </c>
      <c r="J2092" s="215">
        <v>0.25121531302994</v>
      </c>
      <c r="K2092" s="214">
        <v>16259.2239363741</v>
      </c>
      <c r="L2092" s="244">
        <v>56280.23</v>
      </c>
      <c r="M2092" s="245">
        <v>0.195996356091651</v>
      </c>
      <c r="N2092" s="244">
        <v>11030.72</v>
      </c>
      <c r="O2092" s="218">
        <v>330</v>
      </c>
      <c r="P2092" s="246">
        <f t="shared" si="325"/>
        <v>169.546151515152</v>
      </c>
      <c r="Q2092" s="246">
        <f t="shared" si="326"/>
        <v>32.4264242424242</v>
      </c>
      <c r="R2092" s="210">
        <v>2986</v>
      </c>
      <c r="S2092" s="220">
        <f t="shared" si="327"/>
        <v>330</v>
      </c>
      <c r="T2092" s="113">
        <f t="shared" si="330"/>
        <v>177.32127260274</v>
      </c>
      <c r="U2092" s="113">
        <f t="shared" si="328"/>
        <v>44.5458190037647</v>
      </c>
      <c r="V2092" s="113">
        <f t="shared" si="331"/>
        <v>170.546151515152</v>
      </c>
      <c r="W2092" s="113">
        <f t="shared" si="329"/>
        <v>33.4264242424242</v>
      </c>
      <c r="X2092" s="118">
        <v>2011</v>
      </c>
      <c r="Y2092" s="18" t="s">
        <v>66</v>
      </c>
    </row>
    <row r="2093" ht="15.75" customHeight="1" spans="1:25">
      <c r="A2093" s="234">
        <v>8483</v>
      </c>
      <c r="B2093" s="208" t="s">
        <v>2652</v>
      </c>
      <c r="C2093" s="207" t="s">
        <v>29</v>
      </c>
      <c r="D2093" s="209" t="s">
        <v>64</v>
      </c>
      <c r="F2093" s="235" t="s">
        <v>65</v>
      </c>
      <c r="G2093" s="236">
        <v>43372</v>
      </c>
      <c r="H2093" s="237">
        <v>43372</v>
      </c>
      <c r="I2093" s="214">
        <v>64684.1180952381</v>
      </c>
      <c r="J2093" s="215">
        <v>0.278181722672344</v>
      </c>
      <c r="K2093" s="214">
        <v>17993.9394012747</v>
      </c>
      <c r="L2093" s="244">
        <v>37215.52</v>
      </c>
      <c r="M2093" s="245">
        <v>0.298418777972201</v>
      </c>
      <c r="N2093" s="244">
        <v>11105.81</v>
      </c>
      <c r="O2093" s="218">
        <v>330</v>
      </c>
      <c r="P2093" s="246">
        <f t="shared" si="325"/>
        <v>111.774303030303</v>
      </c>
      <c r="Q2093" s="246">
        <f t="shared" si="326"/>
        <v>32.6539696969697</v>
      </c>
      <c r="R2093" s="210">
        <v>459</v>
      </c>
      <c r="S2093" s="220">
        <f t="shared" si="327"/>
        <v>330</v>
      </c>
      <c r="T2093" s="113">
        <f t="shared" si="330"/>
        <v>177.216761904762</v>
      </c>
      <c r="U2093" s="113">
        <f t="shared" si="328"/>
        <v>49.2984641130814</v>
      </c>
      <c r="V2093" s="113">
        <f t="shared" si="331"/>
        <v>112.774303030303</v>
      </c>
      <c r="W2093" s="113">
        <f t="shared" si="329"/>
        <v>33.6539696969697</v>
      </c>
      <c r="X2093" s="118">
        <v>2018</v>
      </c>
      <c r="Y2093" s="18" t="s">
        <v>84</v>
      </c>
    </row>
    <row r="2094" ht="15.75" customHeight="1" spans="1:25">
      <c r="A2094" s="234">
        <v>8970</v>
      </c>
      <c r="B2094" s="208" t="s">
        <v>2653</v>
      </c>
      <c r="C2094" s="207" t="s">
        <v>34</v>
      </c>
      <c r="D2094" s="209" t="s">
        <v>488</v>
      </c>
      <c r="E2094" s="210" t="s">
        <v>30</v>
      </c>
      <c r="F2094" s="235" t="s">
        <v>291</v>
      </c>
      <c r="G2094" s="283">
        <v>38718</v>
      </c>
      <c r="H2094" s="237">
        <v>43711</v>
      </c>
      <c r="I2094" s="214">
        <v>64683.1951666667</v>
      </c>
      <c r="J2094" s="215">
        <v>0.266609145976823</v>
      </c>
      <c r="K2094" s="214">
        <v>17245.1314224372</v>
      </c>
      <c r="L2094" s="216">
        <v>2311.49</v>
      </c>
      <c r="M2094" s="217">
        <v>0.430302532132953</v>
      </c>
      <c r="N2094" s="216">
        <v>994.64</v>
      </c>
      <c r="O2094" s="218">
        <v>30</v>
      </c>
      <c r="P2094" s="246">
        <f t="shared" si="325"/>
        <v>76.0496666666667</v>
      </c>
      <c r="Q2094" s="246">
        <f t="shared" si="326"/>
        <v>32.1546666666667</v>
      </c>
      <c r="R2094" s="210">
        <v>120</v>
      </c>
      <c r="S2094" s="220">
        <f t="shared" si="327"/>
        <v>85</v>
      </c>
      <c r="T2094" s="113">
        <f t="shared" si="330"/>
        <v>177.214233333333</v>
      </c>
      <c r="U2094" s="113">
        <f t="shared" si="328"/>
        <v>47.2469354039375</v>
      </c>
      <c r="V2094" s="113">
        <f t="shared" si="331"/>
        <v>27.194</v>
      </c>
      <c r="W2094" s="113">
        <f t="shared" si="329"/>
        <v>11.7016470588235</v>
      </c>
      <c r="X2094" s="118">
        <v>2006</v>
      </c>
      <c r="Y2094" s="18" t="s">
        <v>66</v>
      </c>
    </row>
    <row r="2095" ht="15.75" customHeight="1" spans="1:25">
      <c r="A2095" s="234">
        <v>6966</v>
      </c>
      <c r="B2095" s="208" t="s">
        <v>2654</v>
      </c>
      <c r="C2095" s="207" t="s">
        <v>27</v>
      </c>
      <c r="D2095" s="209" t="s">
        <v>64</v>
      </c>
      <c r="F2095" s="235" t="s">
        <v>215</v>
      </c>
      <c r="G2095" s="236">
        <v>41790</v>
      </c>
      <c r="H2095" s="237">
        <v>41790</v>
      </c>
      <c r="I2095" s="214">
        <v>64608.5295</v>
      </c>
      <c r="J2095" s="215">
        <v>0.257649192435775</v>
      </c>
      <c r="K2095" s="214">
        <v>16646.3354501379</v>
      </c>
      <c r="L2095" s="244">
        <v>56181.33</v>
      </c>
      <c r="M2095" s="245">
        <v>0.179178207422288</v>
      </c>
      <c r="N2095" s="244">
        <v>10066.47</v>
      </c>
      <c r="O2095" s="218">
        <v>330</v>
      </c>
      <c r="P2095" s="246">
        <f t="shared" si="325"/>
        <v>169.246454545455</v>
      </c>
      <c r="Q2095" s="246">
        <f t="shared" si="326"/>
        <v>29.5044545454545</v>
      </c>
      <c r="R2095" s="210">
        <v>2041</v>
      </c>
      <c r="S2095" s="220">
        <f t="shared" si="327"/>
        <v>330</v>
      </c>
      <c r="T2095" s="113">
        <f t="shared" si="330"/>
        <v>177.009669863014</v>
      </c>
      <c r="U2095" s="113">
        <f t="shared" si="328"/>
        <v>45.6063984935285</v>
      </c>
      <c r="V2095" s="113">
        <f t="shared" si="331"/>
        <v>170.246454545455</v>
      </c>
      <c r="W2095" s="113">
        <f t="shared" si="329"/>
        <v>30.5044545454545</v>
      </c>
      <c r="X2095" s="118">
        <v>2014</v>
      </c>
      <c r="Y2095" s="18" t="s">
        <v>66</v>
      </c>
    </row>
    <row r="2096" ht="15.75" customHeight="1" spans="1:25">
      <c r="A2096" s="234">
        <v>5830</v>
      </c>
      <c r="B2096" s="208" t="s">
        <v>2655</v>
      </c>
      <c r="C2096" s="207" t="s">
        <v>21</v>
      </c>
      <c r="D2096" s="209" t="s">
        <v>64</v>
      </c>
      <c r="F2096" s="235" t="s">
        <v>65</v>
      </c>
      <c r="G2096" s="236">
        <v>41930</v>
      </c>
      <c r="H2096" s="237">
        <v>41930</v>
      </c>
      <c r="I2096" s="214">
        <v>64589.0934577151</v>
      </c>
      <c r="J2096" s="215">
        <v>0.264598564322349</v>
      </c>
      <c r="K2096" s="214">
        <v>17090.1813997934</v>
      </c>
      <c r="L2096" s="244">
        <v>54742.38</v>
      </c>
      <c r="M2096" s="245">
        <v>0.307977658260383</v>
      </c>
      <c r="N2096" s="244">
        <v>16859.43</v>
      </c>
      <c r="O2096" s="218">
        <v>330</v>
      </c>
      <c r="P2096" s="246">
        <f t="shared" si="325"/>
        <v>164.886</v>
      </c>
      <c r="Q2096" s="246">
        <f t="shared" si="326"/>
        <v>50.0891818181818</v>
      </c>
      <c r="R2096" s="210">
        <v>1901</v>
      </c>
      <c r="S2096" s="220">
        <f t="shared" si="327"/>
        <v>330</v>
      </c>
      <c r="T2096" s="113">
        <f t="shared" si="330"/>
        <v>176.956420432096</v>
      </c>
      <c r="U2096" s="113">
        <f t="shared" si="328"/>
        <v>46.8224147939545</v>
      </c>
      <c r="V2096" s="113">
        <f t="shared" si="331"/>
        <v>165.886</v>
      </c>
      <c r="W2096" s="113">
        <f t="shared" si="329"/>
        <v>51.0891818181818</v>
      </c>
      <c r="X2096" s="118">
        <v>2014</v>
      </c>
      <c r="Y2096" s="18" t="s">
        <v>66</v>
      </c>
    </row>
    <row r="2097" ht="15.75" customHeight="1" spans="1:25">
      <c r="A2097" s="234">
        <v>6800</v>
      </c>
      <c r="B2097" s="208" t="s">
        <v>2656</v>
      </c>
      <c r="C2097" s="207" t="s">
        <v>23</v>
      </c>
      <c r="D2097" s="209" t="s">
        <v>64</v>
      </c>
      <c r="F2097" s="235" t="s">
        <v>181</v>
      </c>
      <c r="G2097" s="236">
        <v>42854</v>
      </c>
      <c r="H2097" s="237">
        <v>42854</v>
      </c>
      <c r="I2097" s="214">
        <v>64480.428</v>
      </c>
      <c r="J2097" s="215">
        <v>0.275118307705792</v>
      </c>
      <c r="K2097" s="214">
        <v>17739.7462315052</v>
      </c>
      <c r="L2097" s="244">
        <v>53733.69</v>
      </c>
      <c r="M2097" s="245">
        <v>0.271919348922436</v>
      </c>
      <c r="N2097" s="244">
        <v>14611.23</v>
      </c>
      <c r="O2097" s="218">
        <v>330</v>
      </c>
      <c r="P2097" s="246">
        <f t="shared" si="325"/>
        <v>161.829363636364</v>
      </c>
      <c r="Q2097" s="246">
        <f t="shared" si="326"/>
        <v>43.2764545454545</v>
      </c>
      <c r="R2097" s="210">
        <v>977</v>
      </c>
      <c r="S2097" s="220">
        <f t="shared" si="327"/>
        <v>330</v>
      </c>
      <c r="T2097" s="113">
        <f t="shared" si="330"/>
        <v>176.658706849315</v>
      </c>
      <c r="U2097" s="113">
        <f t="shared" si="328"/>
        <v>48.6020444698773</v>
      </c>
      <c r="V2097" s="113">
        <f t="shared" si="331"/>
        <v>162.829363636364</v>
      </c>
      <c r="W2097" s="113">
        <f t="shared" si="329"/>
        <v>44.2764545454545</v>
      </c>
      <c r="X2097" s="118">
        <v>2017</v>
      </c>
      <c r="Y2097" s="18" t="s">
        <v>83</v>
      </c>
    </row>
    <row r="2098" ht="15.75" customHeight="1" spans="1:25">
      <c r="A2098" s="234">
        <v>5030</v>
      </c>
      <c r="B2098" s="208" t="s">
        <v>2657</v>
      </c>
      <c r="C2098" s="207" t="s">
        <v>19</v>
      </c>
      <c r="D2098" s="209" t="s">
        <v>64</v>
      </c>
      <c r="F2098" s="235" t="s">
        <v>65</v>
      </c>
      <c r="G2098" s="236">
        <v>38542</v>
      </c>
      <c r="H2098" s="237">
        <v>38542</v>
      </c>
      <c r="I2098" s="214">
        <v>64422.252</v>
      </c>
      <c r="J2098" s="215">
        <v>0.233698555943819</v>
      </c>
      <c r="K2098" s="214">
        <v>15055.3872630488</v>
      </c>
      <c r="L2098" s="244">
        <v>35790.14</v>
      </c>
      <c r="M2098" s="245">
        <v>0.278876528563453</v>
      </c>
      <c r="N2098" s="244">
        <v>9981.02999999999</v>
      </c>
      <c r="O2098" s="218">
        <v>330</v>
      </c>
      <c r="P2098" s="246">
        <f t="shared" si="325"/>
        <v>107.45496969697</v>
      </c>
      <c r="Q2098" s="246">
        <f t="shared" si="326"/>
        <v>29.2455454545454</v>
      </c>
      <c r="R2098" s="210">
        <v>5289</v>
      </c>
      <c r="S2098" s="220">
        <f t="shared" si="327"/>
        <v>330</v>
      </c>
      <c r="T2098" s="113">
        <f t="shared" si="330"/>
        <v>176.499320547945</v>
      </c>
      <c r="U2098" s="113">
        <f t="shared" si="328"/>
        <v>41.24763633712</v>
      </c>
      <c r="V2098" s="113">
        <f t="shared" si="331"/>
        <v>108.45496969697</v>
      </c>
      <c r="W2098" s="113">
        <f t="shared" si="329"/>
        <v>30.2455454545454</v>
      </c>
      <c r="X2098" s="118">
        <v>2005</v>
      </c>
      <c r="Y2098" s="18" t="s">
        <v>66</v>
      </c>
    </row>
    <row r="2099" ht="15.75" customHeight="1" spans="1:25">
      <c r="A2099" s="234">
        <v>6163</v>
      </c>
      <c r="B2099" s="208" t="s">
        <v>2658</v>
      </c>
      <c r="C2099" s="207" t="s">
        <v>25</v>
      </c>
      <c r="D2099" s="209" t="s">
        <v>64</v>
      </c>
      <c r="F2099" s="235" t="s">
        <v>204</v>
      </c>
      <c r="G2099" s="236">
        <v>42343</v>
      </c>
      <c r="H2099" s="237">
        <v>42343</v>
      </c>
      <c r="I2099" s="214">
        <v>64001.86</v>
      </c>
      <c r="J2099" s="215">
        <v>0.272024898122947</v>
      </c>
      <c r="K2099" s="214">
        <v>17410.0994461791</v>
      </c>
      <c r="L2099" s="244">
        <v>49232.2</v>
      </c>
      <c r="M2099" s="245">
        <v>0.231548661242033</v>
      </c>
      <c r="N2099" s="244">
        <v>11399.65</v>
      </c>
      <c r="O2099" s="218">
        <v>330</v>
      </c>
      <c r="P2099" s="246">
        <f t="shared" si="325"/>
        <v>148.188484848485</v>
      </c>
      <c r="Q2099" s="246">
        <f t="shared" si="326"/>
        <v>33.5443939393939</v>
      </c>
      <c r="R2099" s="210">
        <v>1488</v>
      </c>
      <c r="S2099" s="220">
        <f t="shared" si="327"/>
        <v>330</v>
      </c>
      <c r="T2099" s="113">
        <f t="shared" si="330"/>
        <v>175.347561643836</v>
      </c>
      <c r="U2099" s="113">
        <f t="shared" si="328"/>
        <v>47.6989025922715</v>
      </c>
      <c r="V2099" s="113">
        <f t="shared" si="331"/>
        <v>149.188484848485</v>
      </c>
      <c r="W2099" s="113">
        <f t="shared" si="329"/>
        <v>34.5443939393939</v>
      </c>
      <c r="X2099" s="118">
        <v>2015</v>
      </c>
      <c r="Y2099" s="18" t="s">
        <v>66</v>
      </c>
    </row>
    <row r="2100" ht="15.75" customHeight="1" spans="1:25">
      <c r="A2100" s="234">
        <v>9168</v>
      </c>
      <c r="B2100" s="208" t="s">
        <v>2659</v>
      </c>
      <c r="C2100" s="207" t="s">
        <v>19</v>
      </c>
      <c r="D2100" s="209" t="s">
        <v>64</v>
      </c>
      <c r="F2100" s="235" t="s">
        <v>65</v>
      </c>
      <c r="G2100" s="236">
        <v>43434</v>
      </c>
      <c r="H2100" s="237">
        <v>43434</v>
      </c>
      <c r="I2100" s="214">
        <v>63498.821875</v>
      </c>
      <c r="J2100" s="215">
        <v>0.267094167468505</v>
      </c>
      <c r="K2100" s="214">
        <v>16960.164963934</v>
      </c>
      <c r="L2100" s="244">
        <v>22945.15</v>
      </c>
      <c r="M2100" s="245">
        <v>0.190376615537488</v>
      </c>
      <c r="N2100" s="244">
        <v>4368.22</v>
      </c>
      <c r="O2100" s="218">
        <v>244</v>
      </c>
      <c r="P2100" s="246">
        <f t="shared" si="325"/>
        <v>93.0375</v>
      </c>
      <c r="Q2100" s="246">
        <f t="shared" si="326"/>
        <v>16.9025409836066</v>
      </c>
      <c r="R2100" s="210">
        <v>397</v>
      </c>
      <c r="S2100" s="220">
        <f t="shared" si="327"/>
        <v>330</v>
      </c>
      <c r="T2100" s="113">
        <f t="shared" si="330"/>
        <v>173.969375</v>
      </c>
      <c r="U2100" s="113">
        <f t="shared" si="328"/>
        <v>46.4662053806411</v>
      </c>
      <c r="V2100" s="113">
        <f t="shared" si="331"/>
        <v>69.5307575757576</v>
      </c>
      <c r="W2100" s="113">
        <f t="shared" si="329"/>
        <v>13.2370303030303</v>
      </c>
      <c r="X2100" s="118">
        <v>2018</v>
      </c>
      <c r="Y2100" s="18" t="s">
        <v>84</v>
      </c>
    </row>
    <row r="2101" ht="15.75" customHeight="1" spans="1:25">
      <c r="A2101" s="234">
        <v>7824</v>
      </c>
      <c r="B2101" s="208" t="s">
        <v>2660</v>
      </c>
      <c r="C2101" s="207" t="s">
        <v>29</v>
      </c>
      <c r="D2101" s="209" t="s">
        <v>64</v>
      </c>
      <c r="F2101" s="235" t="s">
        <v>65</v>
      </c>
      <c r="G2101" s="236">
        <v>43190</v>
      </c>
      <c r="H2101" s="237">
        <v>43190</v>
      </c>
      <c r="I2101" s="214">
        <v>62938.576</v>
      </c>
      <c r="J2101" s="215">
        <v>0.275990777457919</v>
      </c>
      <c r="K2101" s="214">
        <v>17370.4665223343</v>
      </c>
      <c r="L2101" s="244">
        <v>39336.61</v>
      </c>
      <c r="M2101" s="245">
        <v>0.335640005582586</v>
      </c>
      <c r="N2101" s="244">
        <v>13202.94</v>
      </c>
      <c r="O2101" s="218">
        <v>330</v>
      </c>
      <c r="P2101" s="246">
        <f t="shared" si="325"/>
        <v>118.201848484848</v>
      </c>
      <c r="Q2101" s="246">
        <f t="shared" si="326"/>
        <v>39.0089090909091</v>
      </c>
      <c r="R2101" s="210">
        <v>641</v>
      </c>
      <c r="S2101" s="220">
        <f t="shared" si="327"/>
        <v>330</v>
      </c>
      <c r="T2101" s="113">
        <f t="shared" si="330"/>
        <v>172.434454794521</v>
      </c>
      <c r="U2101" s="113">
        <f t="shared" si="328"/>
        <v>47.5903192392721</v>
      </c>
      <c r="V2101" s="113">
        <f t="shared" si="331"/>
        <v>119.201848484848</v>
      </c>
      <c r="W2101" s="113">
        <f t="shared" si="329"/>
        <v>40.0089090909091</v>
      </c>
      <c r="X2101" s="118">
        <v>2018</v>
      </c>
      <c r="Y2101" s="18" t="s">
        <v>84</v>
      </c>
    </row>
    <row r="2102" ht="15.75" customHeight="1" spans="1:25">
      <c r="A2102" s="234">
        <v>5052</v>
      </c>
      <c r="B2102" s="208" t="s">
        <v>2661</v>
      </c>
      <c r="C2102" s="207" t="s">
        <v>19</v>
      </c>
      <c r="D2102" s="209" t="s">
        <v>64</v>
      </c>
      <c r="F2102" s="235" t="s">
        <v>65</v>
      </c>
      <c r="G2102" s="236">
        <v>39235</v>
      </c>
      <c r="H2102" s="237">
        <v>39235</v>
      </c>
      <c r="I2102" s="214">
        <v>62818.146</v>
      </c>
      <c r="J2102" s="215">
        <v>0.262846887221703</v>
      </c>
      <c r="K2102" s="214">
        <v>16511.5541371385</v>
      </c>
      <c r="L2102" s="244">
        <v>34898.97</v>
      </c>
      <c r="M2102" s="245">
        <v>0.279982475127489</v>
      </c>
      <c r="N2102" s="244">
        <v>9771.1</v>
      </c>
      <c r="O2102" s="218">
        <v>330</v>
      </c>
      <c r="P2102" s="246">
        <f t="shared" si="325"/>
        <v>104.754454545455</v>
      </c>
      <c r="Q2102" s="246">
        <f t="shared" si="326"/>
        <v>28.6093939393939</v>
      </c>
      <c r="R2102" s="210">
        <v>4596</v>
      </c>
      <c r="S2102" s="220">
        <f t="shared" si="327"/>
        <v>330</v>
      </c>
      <c r="T2102" s="113">
        <f t="shared" si="330"/>
        <v>172.104509589041</v>
      </c>
      <c r="U2102" s="113">
        <f t="shared" si="328"/>
        <v>45.2371346222973</v>
      </c>
      <c r="V2102" s="113">
        <f t="shared" si="331"/>
        <v>105.754454545455</v>
      </c>
      <c r="W2102" s="113">
        <f t="shared" si="329"/>
        <v>29.6093939393939</v>
      </c>
      <c r="X2102" s="118">
        <v>2007</v>
      </c>
      <c r="Y2102" s="18" t="s">
        <v>66</v>
      </c>
    </row>
    <row r="2103" ht="15.75" customHeight="1" spans="1:25">
      <c r="A2103" s="234">
        <v>8817</v>
      </c>
      <c r="B2103" s="208" t="s">
        <v>2662</v>
      </c>
      <c r="C2103" s="207" t="s">
        <v>34</v>
      </c>
      <c r="D2103" s="209" t="s">
        <v>488</v>
      </c>
      <c r="E2103" s="210" t="s">
        <v>30</v>
      </c>
      <c r="F2103" s="235" t="s">
        <v>282</v>
      </c>
      <c r="G2103" s="283">
        <v>38838</v>
      </c>
      <c r="H2103" s="237">
        <v>43715</v>
      </c>
      <c r="I2103" s="214">
        <v>62721.3345454545</v>
      </c>
      <c r="J2103" s="215">
        <v>0.277295183282854</v>
      </c>
      <c r="K2103" s="214">
        <v>17392.323958527</v>
      </c>
      <c r="L2103" s="216">
        <v>5752.88</v>
      </c>
      <c r="M2103" s="217">
        <v>0.303161199260197</v>
      </c>
      <c r="N2103" s="216">
        <v>1744.05</v>
      </c>
      <c r="O2103" s="218">
        <v>77</v>
      </c>
      <c r="P2103" s="246">
        <f t="shared" si="325"/>
        <v>73.7127272727273</v>
      </c>
      <c r="Q2103" s="246">
        <f t="shared" si="326"/>
        <v>21.65</v>
      </c>
      <c r="R2103" s="210">
        <v>116</v>
      </c>
      <c r="S2103" s="220">
        <f t="shared" si="327"/>
        <v>81</v>
      </c>
      <c r="T2103" s="113">
        <f t="shared" si="330"/>
        <v>171.839272727273</v>
      </c>
      <c r="U2103" s="113">
        <f t="shared" si="328"/>
        <v>47.6502026261014</v>
      </c>
      <c r="V2103" s="113">
        <f t="shared" si="331"/>
        <v>71.0232098765432</v>
      </c>
      <c r="W2103" s="113">
        <f t="shared" si="329"/>
        <v>21.5314814814815</v>
      </c>
      <c r="X2103" s="118">
        <v>2006</v>
      </c>
      <c r="Y2103" s="18" t="s">
        <v>66</v>
      </c>
    </row>
    <row r="2104" ht="15.75" customHeight="1" spans="1:25">
      <c r="A2104" s="234">
        <v>5708</v>
      </c>
      <c r="B2104" s="208" t="s">
        <v>2663</v>
      </c>
      <c r="C2104" s="207" t="s">
        <v>23</v>
      </c>
      <c r="D2104" s="209" t="s">
        <v>64</v>
      </c>
      <c r="F2104" s="235" t="s">
        <v>65</v>
      </c>
      <c r="G2104" s="236">
        <v>41661</v>
      </c>
      <c r="H2104" s="237">
        <v>41661</v>
      </c>
      <c r="I2104" s="214">
        <v>62720.6635</v>
      </c>
      <c r="J2104" s="215">
        <v>0.270529765544206</v>
      </c>
      <c r="K2104" s="214">
        <v>16967.806391432</v>
      </c>
      <c r="L2104" s="244">
        <v>43255.63</v>
      </c>
      <c r="M2104" s="245">
        <v>0.241331128456573</v>
      </c>
      <c r="N2104" s="244">
        <v>10438.93</v>
      </c>
      <c r="O2104" s="218">
        <v>330</v>
      </c>
      <c r="P2104" s="246">
        <f t="shared" si="325"/>
        <v>130.077666666667</v>
      </c>
      <c r="Q2104" s="246">
        <f t="shared" si="326"/>
        <v>30.6331212121212</v>
      </c>
      <c r="R2104" s="210">
        <v>2170</v>
      </c>
      <c r="S2104" s="220">
        <f t="shared" si="327"/>
        <v>330</v>
      </c>
      <c r="T2104" s="113">
        <f t="shared" si="330"/>
        <v>171.837434246575</v>
      </c>
      <c r="U2104" s="113">
        <f t="shared" si="328"/>
        <v>46.4871407984438</v>
      </c>
      <c r="V2104" s="113">
        <f t="shared" si="331"/>
        <v>131.077666666667</v>
      </c>
      <c r="W2104" s="113">
        <f t="shared" si="329"/>
        <v>31.6331212121212</v>
      </c>
      <c r="X2104" s="118">
        <v>2014</v>
      </c>
      <c r="Y2104" s="18" t="s">
        <v>66</v>
      </c>
    </row>
    <row r="2105" ht="15.75" customHeight="1" spans="1:25">
      <c r="A2105" s="234">
        <v>8296</v>
      </c>
      <c r="B2105" s="208" t="s">
        <v>2664</v>
      </c>
      <c r="C2105" s="207" t="s">
        <v>17</v>
      </c>
      <c r="D2105" s="209" t="s">
        <v>64</v>
      </c>
      <c r="F2105" s="235" t="s">
        <v>65</v>
      </c>
      <c r="G2105" s="236">
        <v>43343</v>
      </c>
      <c r="H2105" s="237">
        <v>43343</v>
      </c>
      <c r="I2105" s="214">
        <v>62683.2740221628</v>
      </c>
      <c r="J2105" s="215">
        <v>0.266875560938495</v>
      </c>
      <c r="K2105" s="214">
        <v>16728.6339161261</v>
      </c>
      <c r="L2105" s="244">
        <v>23283.21</v>
      </c>
      <c r="M2105" s="245">
        <v>0.30724543565943</v>
      </c>
      <c r="N2105" s="244">
        <v>7153.66</v>
      </c>
      <c r="O2105" s="218">
        <v>307</v>
      </c>
      <c r="P2105" s="246">
        <f t="shared" si="325"/>
        <v>74.8410749185668</v>
      </c>
      <c r="Q2105" s="246">
        <f t="shared" si="326"/>
        <v>22.3018241042345</v>
      </c>
      <c r="R2105" s="210">
        <v>488</v>
      </c>
      <c r="S2105" s="220">
        <f t="shared" si="327"/>
        <v>330</v>
      </c>
      <c r="T2105" s="113">
        <f t="shared" si="330"/>
        <v>171.734997320994</v>
      </c>
      <c r="U2105" s="113">
        <f t="shared" si="328"/>
        <v>45.8318737428112</v>
      </c>
      <c r="V2105" s="113">
        <f t="shared" si="331"/>
        <v>70.5551818181818</v>
      </c>
      <c r="W2105" s="113">
        <f t="shared" si="329"/>
        <v>21.6777575757576</v>
      </c>
      <c r="X2105" s="118">
        <v>2018</v>
      </c>
      <c r="Y2105" s="18" t="s">
        <v>84</v>
      </c>
    </row>
    <row r="2106" ht="15.75" customHeight="1" spans="1:25">
      <c r="A2106" s="234">
        <v>6120</v>
      </c>
      <c r="B2106" s="208" t="s">
        <v>2665</v>
      </c>
      <c r="C2106" s="207" t="s">
        <v>27</v>
      </c>
      <c r="D2106" s="209" t="s">
        <v>64</v>
      </c>
      <c r="E2106" s="210" t="s">
        <v>2666</v>
      </c>
      <c r="F2106" s="289" t="s">
        <v>215</v>
      </c>
      <c r="G2106" s="283">
        <v>42272</v>
      </c>
      <c r="H2106" s="237">
        <v>42272</v>
      </c>
      <c r="I2106" s="214">
        <v>62472.615</v>
      </c>
      <c r="J2106" s="215">
        <v>0.251434733538881</v>
      </c>
      <c r="K2106" s="214">
        <v>15707.7853060021</v>
      </c>
      <c r="L2106" s="244">
        <v>41648.41</v>
      </c>
      <c r="M2106" s="245">
        <v>0.27584582460651</v>
      </c>
      <c r="N2106" s="244">
        <v>11488.54</v>
      </c>
      <c r="O2106" s="218">
        <v>330</v>
      </c>
      <c r="P2106" s="246">
        <f t="shared" si="325"/>
        <v>125.207303030303</v>
      </c>
      <c r="Q2106" s="246">
        <f t="shared" si="326"/>
        <v>33.8137575757576</v>
      </c>
      <c r="R2106" s="210">
        <v>1559</v>
      </c>
      <c r="S2106" s="220">
        <f t="shared" si="327"/>
        <v>330</v>
      </c>
      <c r="T2106" s="113">
        <f t="shared" si="330"/>
        <v>171.157849315068</v>
      </c>
      <c r="U2106" s="113">
        <f t="shared" si="328"/>
        <v>43.0350282356222</v>
      </c>
      <c r="V2106" s="113">
        <f t="shared" si="331"/>
        <v>126.207303030303</v>
      </c>
      <c r="W2106" s="113">
        <f t="shared" si="329"/>
        <v>34.8137575757576</v>
      </c>
      <c r="X2106" s="118">
        <v>2015</v>
      </c>
      <c r="Y2106" s="18" t="s">
        <v>66</v>
      </c>
    </row>
    <row r="2107" ht="15.75" customHeight="1" spans="1:25">
      <c r="A2107" s="234">
        <v>5239</v>
      </c>
      <c r="B2107" s="208" t="s">
        <v>2667</v>
      </c>
      <c r="C2107" s="207" t="s">
        <v>21</v>
      </c>
      <c r="D2107" s="209" t="s">
        <v>64</v>
      </c>
      <c r="F2107" s="235" t="s">
        <v>65</v>
      </c>
      <c r="G2107" s="236">
        <v>40418</v>
      </c>
      <c r="H2107" s="237">
        <v>40418</v>
      </c>
      <c r="I2107" s="214">
        <v>62266.2643410209</v>
      </c>
      <c r="J2107" s="215">
        <v>0.253208884681443</v>
      </c>
      <c r="K2107" s="214">
        <v>15766.3713470698</v>
      </c>
      <c r="L2107" s="244">
        <v>52773.67</v>
      </c>
      <c r="M2107" s="245">
        <v>0.293029459577096</v>
      </c>
      <c r="N2107" s="244">
        <v>15464.24</v>
      </c>
      <c r="O2107" s="218">
        <v>330</v>
      </c>
      <c r="P2107" s="246">
        <f t="shared" si="325"/>
        <v>158.920212121212</v>
      </c>
      <c r="Q2107" s="246">
        <f t="shared" si="326"/>
        <v>45.8613333333333</v>
      </c>
      <c r="R2107" s="210">
        <v>3413</v>
      </c>
      <c r="S2107" s="220">
        <f t="shared" si="327"/>
        <v>330</v>
      </c>
      <c r="T2107" s="113">
        <f t="shared" si="330"/>
        <v>170.592505043893</v>
      </c>
      <c r="U2107" s="113">
        <f t="shared" si="328"/>
        <v>43.1955379371775</v>
      </c>
      <c r="V2107" s="113">
        <f t="shared" si="331"/>
        <v>159.920212121212</v>
      </c>
      <c r="W2107" s="113">
        <f t="shared" si="329"/>
        <v>46.8613333333333</v>
      </c>
      <c r="X2107" s="118">
        <v>2010</v>
      </c>
      <c r="Y2107" s="18" t="s">
        <v>66</v>
      </c>
    </row>
    <row r="2108" ht="15.75" customHeight="1" spans="1:25">
      <c r="A2108" s="234">
        <v>6186</v>
      </c>
      <c r="B2108" s="208" t="s">
        <v>2668</v>
      </c>
      <c r="C2108" s="207" t="s">
        <v>23</v>
      </c>
      <c r="D2108" s="209" t="s">
        <v>64</v>
      </c>
      <c r="F2108" s="235" t="s">
        <v>65</v>
      </c>
      <c r="G2108" s="236">
        <v>42378</v>
      </c>
      <c r="H2108" s="237">
        <v>42378</v>
      </c>
      <c r="I2108" s="214">
        <v>62238.321</v>
      </c>
      <c r="J2108" s="215">
        <v>0.253776956385529</v>
      </c>
      <c r="K2108" s="214">
        <v>15794.6516739256</v>
      </c>
      <c r="L2108" s="244">
        <v>42922.98</v>
      </c>
      <c r="M2108" s="245">
        <v>0.319556097922372</v>
      </c>
      <c r="N2108" s="244">
        <v>13716.3</v>
      </c>
      <c r="O2108" s="218">
        <v>330</v>
      </c>
      <c r="P2108" s="246">
        <f t="shared" si="325"/>
        <v>129.069636363636</v>
      </c>
      <c r="Q2108" s="246">
        <f t="shared" si="326"/>
        <v>40.5645454545455</v>
      </c>
      <c r="R2108" s="210">
        <v>1453</v>
      </c>
      <c r="S2108" s="220">
        <f t="shared" si="327"/>
        <v>330</v>
      </c>
      <c r="T2108" s="113">
        <f t="shared" si="330"/>
        <v>170.515947945205</v>
      </c>
      <c r="U2108" s="113">
        <f t="shared" si="328"/>
        <v>43.2730182847277</v>
      </c>
      <c r="V2108" s="113">
        <f t="shared" si="331"/>
        <v>130.069636363636</v>
      </c>
      <c r="W2108" s="113">
        <f t="shared" si="329"/>
        <v>41.5645454545455</v>
      </c>
      <c r="X2108" s="118">
        <v>2016</v>
      </c>
      <c r="Y2108" s="18" t="s">
        <v>82</v>
      </c>
    </row>
    <row r="2109" ht="15.75" customHeight="1" spans="1:25">
      <c r="A2109" s="234">
        <v>5247</v>
      </c>
      <c r="B2109" s="208" t="s">
        <v>2669</v>
      </c>
      <c r="C2109" s="207" t="s">
        <v>21</v>
      </c>
      <c r="D2109" s="209" t="s">
        <v>64</v>
      </c>
      <c r="F2109" s="235" t="s">
        <v>123</v>
      </c>
      <c r="G2109" s="236">
        <v>40530</v>
      </c>
      <c r="H2109" s="237">
        <v>40530</v>
      </c>
      <c r="I2109" s="214">
        <v>62059.7510504423</v>
      </c>
      <c r="J2109" s="215">
        <v>0.256228703519479</v>
      </c>
      <c r="K2109" s="214">
        <v>15901.4895523965</v>
      </c>
      <c r="L2109" s="244">
        <v>52598.64</v>
      </c>
      <c r="M2109" s="245">
        <v>0.313146309486329</v>
      </c>
      <c r="N2109" s="244">
        <v>16471.07</v>
      </c>
      <c r="O2109" s="218">
        <v>330</v>
      </c>
      <c r="P2109" s="246">
        <f t="shared" si="325"/>
        <v>158.389818181818</v>
      </c>
      <c r="Q2109" s="246">
        <f t="shared" si="326"/>
        <v>48.9123333333333</v>
      </c>
      <c r="R2109" s="210">
        <v>3301</v>
      </c>
      <c r="S2109" s="220">
        <f t="shared" si="327"/>
        <v>330</v>
      </c>
      <c r="T2109" s="113">
        <f t="shared" si="330"/>
        <v>170.026715206691</v>
      </c>
      <c r="U2109" s="113">
        <f t="shared" si="328"/>
        <v>43.5657248010863</v>
      </c>
      <c r="V2109" s="113">
        <f t="shared" si="331"/>
        <v>159.389818181818</v>
      </c>
      <c r="W2109" s="113">
        <f t="shared" si="329"/>
        <v>49.9123333333333</v>
      </c>
      <c r="X2109" s="118">
        <v>2010</v>
      </c>
      <c r="Y2109" s="18" t="s">
        <v>66</v>
      </c>
    </row>
    <row r="2110" ht="15.75" customHeight="1" spans="1:25">
      <c r="A2110" s="234">
        <v>5317</v>
      </c>
      <c r="B2110" s="208" t="s">
        <v>2670</v>
      </c>
      <c r="C2110" s="207" t="s">
        <v>23</v>
      </c>
      <c r="D2110" s="209" t="s">
        <v>64</v>
      </c>
      <c r="F2110" s="235" t="s">
        <v>178</v>
      </c>
      <c r="G2110" s="236">
        <v>40481</v>
      </c>
      <c r="H2110" s="237">
        <v>40481</v>
      </c>
      <c r="I2110" s="214">
        <v>61983.204</v>
      </c>
      <c r="J2110" s="215">
        <v>0.249837156639856</v>
      </c>
      <c r="K2110" s="214">
        <v>15485.7074467882</v>
      </c>
      <c r="L2110" s="244">
        <v>51652.67</v>
      </c>
      <c r="M2110" s="245">
        <v>0.284674151403984</v>
      </c>
      <c r="N2110" s="244">
        <v>14704.18</v>
      </c>
      <c r="O2110" s="218">
        <v>330</v>
      </c>
      <c r="P2110" s="246">
        <f t="shared" si="325"/>
        <v>155.523242424242</v>
      </c>
      <c r="Q2110" s="246">
        <f t="shared" si="326"/>
        <v>43.5581212121212</v>
      </c>
      <c r="R2110" s="210">
        <v>3350</v>
      </c>
      <c r="S2110" s="220">
        <f t="shared" si="327"/>
        <v>330</v>
      </c>
      <c r="T2110" s="113">
        <f t="shared" si="330"/>
        <v>169.816997260274</v>
      </c>
      <c r="U2110" s="113">
        <f t="shared" si="328"/>
        <v>42.4265957446252</v>
      </c>
      <c r="V2110" s="113">
        <f t="shared" si="331"/>
        <v>156.523242424242</v>
      </c>
      <c r="W2110" s="113">
        <f t="shared" si="329"/>
        <v>44.5581212121212</v>
      </c>
      <c r="X2110" s="118">
        <v>2010</v>
      </c>
      <c r="Y2110" s="18" t="s">
        <v>66</v>
      </c>
    </row>
    <row r="2111" ht="15.75" customHeight="1" spans="1:25">
      <c r="A2111" s="234">
        <v>7813</v>
      </c>
      <c r="B2111" s="208" t="s">
        <v>2671</v>
      </c>
      <c r="C2111" s="207" t="s">
        <v>29</v>
      </c>
      <c r="D2111" s="209" t="s">
        <v>64</v>
      </c>
      <c r="F2111" s="235" t="s">
        <v>65</v>
      </c>
      <c r="G2111" s="236">
        <v>43190</v>
      </c>
      <c r="H2111" s="237">
        <v>43190</v>
      </c>
      <c r="I2111" s="214">
        <v>61979.44</v>
      </c>
      <c r="J2111" s="215">
        <v>0.278604741611658</v>
      </c>
      <c r="K2111" s="214">
        <v>17267.7658664353</v>
      </c>
      <c r="L2111" s="244">
        <v>38737.15</v>
      </c>
      <c r="M2111" s="245">
        <v>0.342567793448924</v>
      </c>
      <c r="N2111" s="244">
        <v>13270.1</v>
      </c>
      <c r="O2111" s="218">
        <v>330</v>
      </c>
      <c r="P2111" s="246">
        <f t="shared" si="325"/>
        <v>116.385303030303</v>
      </c>
      <c r="Q2111" s="246">
        <f t="shared" si="326"/>
        <v>39.2124242424242</v>
      </c>
      <c r="R2111" s="210">
        <v>641</v>
      </c>
      <c r="S2111" s="220">
        <f t="shared" si="327"/>
        <v>330</v>
      </c>
      <c r="T2111" s="113">
        <f t="shared" si="330"/>
        <v>169.806684931507</v>
      </c>
      <c r="U2111" s="113">
        <f t="shared" si="328"/>
        <v>47.3089475792748</v>
      </c>
      <c r="V2111" s="113">
        <f t="shared" si="331"/>
        <v>117.385303030303</v>
      </c>
      <c r="W2111" s="113">
        <f t="shared" si="329"/>
        <v>40.2124242424242</v>
      </c>
      <c r="X2111" s="118">
        <v>2018</v>
      </c>
      <c r="Y2111" s="18" t="s">
        <v>84</v>
      </c>
    </row>
    <row r="2112" ht="15.75" customHeight="1" spans="1:25">
      <c r="A2112" s="234">
        <v>8286</v>
      </c>
      <c r="B2112" s="208" t="s">
        <v>2672</v>
      </c>
      <c r="C2112" s="207" t="s">
        <v>19</v>
      </c>
      <c r="D2112" s="209" t="s">
        <v>64</v>
      </c>
      <c r="F2112" s="235" t="s">
        <v>65</v>
      </c>
      <c r="G2112" s="236">
        <v>43339</v>
      </c>
      <c r="H2112" s="237">
        <v>43339</v>
      </c>
      <c r="I2112" s="214">
        <v>61787.4689473684</v>
      </c>
      <c r="J2112" s="215">
        <v>0.260974231883615</v>
      </c>
      <c r="K2112" s="214">
        <v>16124.9372485722</v>
      </c>
      <c r="L2112" s="244">
        <v>32163.34</v>
      </c>
      <c r="M2112" s="245">
        <v>0.255813295509732</v>
      </c>
      <c r="N2112" s="244">
        <v>8227.81</v>
      </c>
      <c r="O2112" s="218">
        <v>330</v>
      </c>
      <c r="P2112" s="246">
        <f t="shared" si="325"/>
        <v>96.4646666666667</v>
      </c>
      <c r="Q2112" s="246">
        <f t="shared" si="326"/>
        <v>23.9327575757576</v>
      </c>
      <c r="R2112" s="210">
        <v>492</v>
      </c>
      <c r="S2112" s="220">
        <f t="shared" si="327"/>
        <v>330</v>
      </c>
      <c r="T2112" s="113">
        <f t="shared" si="330"/>
        <v>169.280736842105</v>
      </c>
      <c r="U2112" s="113">
        <f t="shared" si="328"/>
        <v>44.1779102700608</v>
      </c>
      <c r="V2112" s="113">
        <f t="shared" si="331"/>
        <v>97.4646666666667</v>
      </c>
      <c r="W2112" s="113">
        <f t="shared" si="329"/>
        <v>24.9327575757576</v>
      </c>
      <c r="X2112" s="118">
        <v>2018</v>
      </c>
      <c r="Y2112" s="18" t="s">
        <v>84</v>
      </c>
    </row>
    <row r="2113" ht="15.75" customHeight="1" spans="1:25">
      <c r="A2113" s="234">
        <v>6219</v>
      </c>
      <c r="B2113" s="208" t="s">
        <v>2673</v>
      </c>
      <c r="C2113" s="207" t="s">
        <v>23</v>
      </c>
      <c r="D2113" s="209" t="s">
        <v>64</v>
      </c>
      <c r="E2113" s="210" t="s">
        <v>2268</v>
      </c>
      <c r="F2113" s="235" t="s">
        <v>65</v>
      </c>
      <c r="G2113" s="283">
        <v>42451</v>
      </c>
      <c r="H2113" s="237">
        <v>42451</v>
      </c>
      <c r="I2113" s="214">
        <v>61594.44</v>
      </c>
      <c r="J2113" s="215">
        <v>0.267839327305756</v>
      </c>
      <c r="K2113" s="214">
        <v>16497.4133753747</v>
      </c>
      <c r="L2113" s="244">
        <v>51328.7</v>
      </c>
      <c r="M2113" s="245">
        <v>0.287550239924253</v>
      </c>
      <c r="N2113" s="244">
        <v>14759.58</v>
      </c>
      <c r="O2113" s="218">
        <v>330</v>
      </c>
      <c r="P2113" s="246">
        <f t="shared" si="325"/>
        <v>154.541515151515</v>
      </c>
      <c r="Q2113" s="246">
        <f t="shared" si="326"/>
        <v>43.726</v>
      </c>
      <c r="R2113" s="210">
        <v>1380</v>
      </c>
      <c r="S2113" s="220">
        <f t="shared" si="327"/>
        <v>330</v>
      </c>
      <c r="T2113" s="113">
        <f t="shared" si="330"/>
        <v>168.751890410959</v>
      </c>
      <c r="U2113" s="113">
        <f t="shared" si="328"/>
        <v>45.1983928092458</v>
      </c>
      <c r="V2113" s="113">
        <f t="shared" si="331"/>
        <v>155.541515151515</v>
      </c>
      <c r="W2113" s="113">
        <f t="shared" si="329"/>
        <v>44.726</v>
      </c>
      <c r="X2113" s="118">
        <v>2016</v>
      </c>
      <c r="Y2113" s="18" t="s">
        <v>82</v>
      </c>
    </row>
    <row r="2114" ht="15.75" customHeight="1" spans="1:25">
      <c r="A2114" s="234">
        <v>6796</v>
      </c>
      <c r="B2114" s="208" t="s">
        <v>2674</v>
      </c>
      <c r="C2114" s="207" t="s">
        <v>21</v>
      </c>
      <c r="D2114" s="209" t="s">
        <v>64</v>
      </c>
      <c r="F2114" s="235" t="s">
        <v>65</v>
      </c>
      <c r="G2114" s="236">
        <v>42819</v>
      </c>
      <c r="H2114" s="237">
        <v>42819</v>
      </c>
      <c r="I2114" s="214">
        <v>61574.4218100458</v>
      </c>
      <c r="J2114" s="215">
        <v>0.231186045744418</v>
      </c>
      <c r="K2114" s="214">
        <v>14235.1470972633</v>
      </c>
      <c r="L2114" s="244">
        <v>52187.3</v>
      </c>
      <c r="M2114" s="245">
        <v>0.303951536101695</v>
      </c>
      <c r="N2114" s="244">
        <v>15862.41</v>
      </c>
      <c r="O2114" s="218">
        <v>330</v>
      </c>
      <c r="P2114" s="246">
        <f t="shared" si="325"/>
        <v>157.143333333333</v>
      </c>
      <c r="Q2114" s="246">
        <f t="shared" si="326"/>
        <v>47.0679090909091</v>
      </c>
      <c r="R2114" s="210">
        <v>1012</v>
      </c>
      <c r="S2114" s="220">
        <f t="shared" si="327"/>
        <v>330</v>
      </c>
      <c r="T2114" s="113">
        <f t="shared" si="330"/>
        <v>168.69704605492</v>
      </c>
      <c r="U2114" s="113">
        <f t="shared" si="328"/>
        <v>39.0004030062008</v>
      </c>
      <c r="V2114" s="113">
        <f t="shared" si="331"/>
        <v>158.143333333333</v>
      </c>
      <c r="W2114" s="113">
        <f t="shared" si="329"/>
        <v>48.0679090909091</v>
      </c>
      <c r="X2114" s="118">
        <v>2017</v>
      </c>
      <c r="Y2114" s="18" t="s">
        <v>83</v>
      </c>
    </row>
    <row r="2115" ht="15.75" customHeight="1" spans="1:25">
      <c r="A2115" s="234">
        <v>6973</v>
      </c>
      <c r="B2115" s="208" t="s">
        <v>2675</v>
      </c>
      <c r="C2115" s="207" t="s">
        <v>27</v>
      </c>
      <c r="D2115" s="209" t="s">
        <v>64</v>
      </c>
      <c r="F2115" s="235" t="s">
        <v>215</v>
      </c>
      <c r="G2115" s="236">
        <v>41874</v>
      </c>
      <c r="H2115" s="237">
        <v>41874</v>
      </c>
      <c r="I2115" s="214">
        <v>61551.68</v>
      </c>
      <c r="J2115" s="215">
        <v>0.240611896208462</v>
      </c>
      <c r="K2115" s="214">
        <v>14810.0664396165</v>
      </c>
      <c r="L2115" s="244">
        <v>53523.2</v>
      </c>
      <c r="M2115" s="245">
        <v>0.212187238431185</v>
      </c>
      <c r="N2115" s="244">
        <v>11356.94</v>
      </c>
      <c r="O2115" s="218">
        <v>330</v>
      </c>
      <c r="P2115" s="246">
        <f t="shared" ref="P2115:P2178" si="332">IFERROR(L2115/O2115-1,0)</f>
        <v>161.191515151515</v>
      </c>
      <c r="Q2115" s="246">
        <f t="shared" ref="Q2115:Q2178" si="333">IFERROR(N2115/O2115-1,0)</f>
        <v>33.4149696969697</v>
      </c>
      <c r="R2115" s="210">
        <v>1957</v>
      </c>
      <c r="S2115" s="220">
        <f t="shared" ref="S2115:S2178" si="334">MIN(R2115-35,365-35)</f>
        <v>330</v>
      </c>
      <c r="T2115" s="113">
        <f t="shared" si="330"/>
        <v>168.634739726027</v>
      </c>
      <c r="U2115" s="113">
        <f t="shared" ref="U2115:U2178" si="335">IFERROR(K2115/365,0)</f>
        <v>40.5755244921</v>
      </c>
      <c r="V2115" s="113">
        <f t="shared" si="331"/>
        <v>162.191515151515</v>
      </c>
      <c r="W2115" s="113">
        <f t="shared" ref="W2115:W2178" si="336">N2115/S2115</f>
        <v>34.4149696969697</v>
      </c>
      <c r="X2115" s="118">
        <v>2014</v>
      </c>
      <c r="Y2115" s="18" t="s">
        <v>66</v>
      </c>
    </row>
    <row r="2116" ht="15.75" customHeight="1" spans="1:25">
      <c r="A2116" s="234">
        <v>6216</v>
      </c>
      <c r="B2116" s="208" t="s">
        <v>2676</v>
      </c>
      <c r="C2116" s="207" t="s">
        <v>23</v>
      </c>
      <c r="D2116" s="209" t="s">
        <v>64</v>
      </c>
      <c r="E2116" s="210" t="s">
        <v>2268</v>
      </c>
      <c r="F2116" s="235" t="s">
        <v>65</v>
      </c>
      <c r="G2116" s="283">
        <v>42451</v>
      </c>
      <c r="H2116" s="237">
        <v>42451</v>
      </c>
      <c r="I2116" s="214">
        <v>61483.973</v>
      </c>
      <c r="J2116" s="215">
        <v>0.272510607298919</v>
      </c>
      <c r="K2116" s="214">
        <v>16755.0348213803</v>
      </c>
      <c r="L2116" s="244">
        <v>42402.74</v>
      </c>
      <c r="M2116" s="245">
        <v>0.312250812093747</v>
      </c>
      <c r="N2116" s="244">
        <v>13240.29</v>
      </c>
      <c r="O2116" s="218">
        <v>330</v>
      </c>
      <c r="P2116" s="246">
        <f t="shared" si="332"/>
        <v>127.493151515152</v>
      </c>
      <c r="Q2116" s="246">
        <f t="shared" si="333"/>
        <v>39.1220909090909</v>
      </c>
      <c r="R2116" s="210">
        <v>1380</v>
      </c>
      <c r="S2116" s="220">
        <f t="shared" si="334"/>
        <v>330</v>
      </c>
      <c r="T2116" s="113">
        <f t="shared" ref="T2116:T2179" si="337">IFERROR(I2116/365,0)</f>
        <v>168.44924109589</v>
      </c>
      <c r="U2116" s="113">
        <f t="shared" si="335"/>
        <v>45.904204990083</v>
      </c>
      <c r="V2116" s="113">
        <f t="shared" ref="V2116:V2179" si="338">L2116/S2116</f>
        <v>128.493151515152</v>
      </c>
      <c r="W2116" s="113">
        <f t="shared" si="336"/>
        <v>40.1220909090909</v>
      </c>
      <c r="X2116" s="118">
        <v>2016</v>
      </c>
      <c r="Y2116" s="18" t="s">
        <v>82</v>
      </c>
    </row>
    <row r="2117" ht="15.75" customHeight="1" spans="1:25">
      <c r="A2117" s="234">
        <v>6534</v>
      </c>
      <c r="B2117" s="208" t="s">
        <v>2677</v>
      </c>
      <c r="C2117" s="207" t="s">
        <v>25</v>
      </c>
      <c r="D2117" s="209" t="s">
        <v>64</v>
      </c>
      <c r="F2117" s="235" t="s">
        <v>204</v>
      </c>
      <c r="G2117" s="236">
        <v>42693</v>
      </c>
      <c r="H2117" s="237">
        <v>42693</v>
      </c>
      <c r="I2117" s="214">
        <v>61453.1060462998</v>
      </c>
      <c r="J2117" s="215">
        <v>0.278864207774299</v>
      </c>
      <c r="K2117" s="214">
        <v>17137.0717328714</v>
      </c>
      <c r="L2117" s="244">
        <v>53851.92</v>
      </c>
      <c r="M2117" s="245">
        <v>0.264653330837601</v>
      </c>
      <c r="N2117" s="244">
        <v>14252.09</v>
      </c>
      <c r="O2117" s="218">
        <v>330</v>
      </c>
      <c r="P2117" s="246">
        <f t="shared" si="332"/>
        <v>162.187636363636</v>
      </c>
      <c r="Q2117" s="246">
        <f t="shared" si="333"/>
        <v>42.1881515151515</v>
      </c>
      <c r="R2117" s="210">
        <v>1138</v>
      </c>
      <c r="S2117" s="220">
        <f t="shared" si="334"/>
        <v>330</v>
      </c>
      <c r="T2117" s="113">
        <f t="shared" si="337"/>
        <v>168.364674099451</v>
      </c>
      <c r="U2117" s="113">
        <f t="shared" si="335"/>
        <v>46.9508814599216</v>
      </c>
      <c r="V2117" s="113">
        <f t="shared" si="338"/>
        <v>163.187636363636</v>
      </c>
      <c r="W2117" s="113">
        <f t="shared" si="336"/>
        <v>43.1881515151515</v>
      </c>
      <c r="X2117" s="118">
        <v>2016</v>
      </c>
      <c r="Y2117" s="18" t="s">
        <v>82</v>
      </c>
    </row>
    <row r="2118" ht="15.75" customHeight="1" spans="1:25">
      <c r="A2118" s="234">
        <v>5539</v>
      </c>
      <c r="B2118" s="208" t="s">
        <v>2678</v>
      </c>
      <c r="C2118" s="207" t="s">
        <v>21</v>
      </c>
      <c r="D2118" s="209" t="s">
        <v>64</v>
      </c>
      <c r="F2118" s="235" t="s">
        <v>65</v>
      </c>
      <c r="G2118" s="236">
        <v>41076</v>
      </c>
      <c r="H2118" s="237">
        <v>41076</v>
      </c>
      <c r="I2118" s="214">
        <v>61443.0074793331</v>
      </c>
      <c r="J2118" s="215">
        <v>0.244578096472121</v>
      </c>
      <c r="K2118" s="214">
        <v>15027.6138108176</v>
      </c>
      <c r="L2118" s="244">
        <v>52075.92</v>
      </c>
      <c r="M2118" s="245">
        <v>0.289300697904137</v>
      </c>
      <c r="N2118" s="244">
        <v>15065.6</v>
      </c>
      <c r="O2118" s="218">
        <v>330</v>
      </c>
      <c r="P2118" s="246">
        <f t="shared" si="332"/>
        <v>156.805818181818</v>
      </c>
      <c r="Q2118" s="246">
        <f t="shared" si="333"/>
        <v>44.6533333333333</v>
      </c>
      <c r="R2118" s="210">
        <v>2755</v>
      </c>
      <c r="S2118" s="220">
        <f t="shared" si="334"/>
        <v>330</v>
      </c>
      <c r="T2118" s="113">
        <f t="shared" si="337"/>
        <v>168.337006792693</v>
      </c>
      <c r="U2118" s="113">
        <f t="shared" si="335"/>
        <v>41.1715446871715</v>
      </c>
      <c r="V2118" s="113">
        <f t="shared" si="338"/>
        <v>157.805818181818</v>
      </c>
      <c r="W2118" s="113">
        <f t="shared" si="336"/>
        <v>45.6533333333333</v>
      </c>
      <c r="X2118" s="118">
        <v>2012</v>
      </c>
      <c r="Y2118" s="18" t="s">
        <v>66</v>
      </c>
    </row>
    <row r="2119" ht="15.75" customHeight="1" spans="1:25">
      <c r="A2119" s="234">
        <v>6975</v>
      </c>
      <c r="B2119" s="208" t="s">
        <v>2679</v>
      </c>
      <c r="C2119" s="207" t="s">
        <v>27</v>
      </c>
      <c r="D2119" s="209" t="s">
        <v>64</v>
      </c>
      <c r="F2119" s="235" t="s">
        <v>215</v>
      </c>
      <c r="G2119" s="236">
        <v>41902</v>
      </c>
      <c r="H2119" s="237">
        <v>41902</v>
      </c>
      <c r="I2119" s="214">
        <v>61405.837</v>
      </c>
      <c r="J2119" s="215">
        <v>0.244805016560889</v>
      </c>
      <c r="K2119" s="214">
        <v>15032.4569437203</v>
      </c>
      <c r="L2119" s="244">
        <v>53396.38</v>
      </c>
      <c r="M2119" s="245">
        <v>0.230817332560747</v>
      </c>
      <c r="N2119" s="244">
        <v>12324.81</v>
      </c>
      <c r="O2119" s="218">
        <v>330</v>
      </c>
      <c r="P2119" s="246">
        <f t="shared" si="332"/>
        <v>160.807212121212</v>
      </c>
      <c r="Q2119" s="246">
        <f t="shared" si="333"/>
        <v>36.3479090909091</v>
      </c>
      <c r="R2119" s="210">
        <v>1929</v>
      </c>
      <c r="S2119" s="220">
        <f t="shared" si="334"/>
        <v>330</v>
      </c>
      <c r="T2119" s="113">
        <f t="shared" si="337"/>
        <v>168.235169863014</v>
      </c>
      <c r="U2119" s="113">
        <f t="shared" si="335"/>
        <v>41.1848135444392</v>
      </c>
      <c r="V2119" s="113">
        <f t="shared" si="338"/>
        <v>161.807212121212</v>
      </c>
      <c r="W2119" s="113">
        <f t="shared" si="336"/>
        <v>37.3479090909091</v>
      </c>
      <c r="X2119" s="118">
        <v>2014</v>
      </c>
      <c r="Y2119" s="18" t="s">
        <v>66</v>
      </c>
    </row>
    <row r="2120" ht="15.75" customHeight="1" spans="1:25">
      <c r="A2120" s="234">
        <v>6567</v>
      </c>
      <c r="B2120" s="208" t="s">
        <v>2680</v>
      </c>
      <c r="C2120" s="207" t="s">
        <v>23</v>
      </c>
      <c r="D2120" s="209" t="s">
        <v>64</v>
      </c>
      <c r="E2120" s="210" t="s">
        <v>346</v>
      </c>
      <c r="F2120" s="235" t="s">
        <v>65</v>
      </c>
      <c r="G2120" s="283">
        <v>42640</v>
      </c>
      <c r="H2120" s="237">
        <v>42640</v>
      </c>
      <c r="I2120" s="214">
        <v>61355.213</v>
      </c>
      <c r="J2120" s="215">
        <v>0.254719795192323</v>
      </c>
      <c r="K2120" s="214">
        <v>15628.3872893414</v>
      </c>
      <c r="L2120" s="244">
        <v>42313.94</v>
      </c>
      <c r="M2120" s="245">
        <v>0.399919506432159</v>
      </c>
      <c r="N2120" s="244">
        <v>16922.17</v>
      </c>
      <c r="O2120" s="218">
        <v>330</v>
      </c>
      <c r="P2120" s="246">
        <f t="shared" si="332"/>
        <v>127.224060606061</v>
      </c>
      <c r="Q2120" s="246">
        <f t="shared" si="333"/>
        <v>50.279303030303</v>
      </c>
      <c r="R2120" s="210">
        <v>1191</v>
      </c>
      <c r="S2120" s="220">
        <f t="shared" si="334"/>
        <v>330</v>
      </c>
      <c r="T2120" s="113">
        <f t="shared" si="337"/>
        <v>168.096473972603</v>
      </c>
      <c r="U2120" s="113">
        <f t="shared" si="335"/>
        <v>42.8174994228532</v>
      </c>
      <c r="V2120" s="113">
        <f t="shared" si="338"/>
        <v>128.224060606061</v>
      </c>
      <c r="W2120" s="113">
        <f t="shared" si="336"/>
        <v>51.279303030303</v>
      </c>
      <c r="X2120" s="118">
        <v>2016</v>
      </c>
      <c r="Y2120" s="18" t="s">
        <v>82</v>
      </c>
    </row>
    <row r="2121" ht="15.75" customHeight="1" spans="1:25">
      <c r="A2121" s="234">
        <v>6112</v>
      </c>
      <c r="B2121" s="208" t="s">
        <v>2681</v>
      </c>
      <c r="C2121" s="207" t="s">
        <v>27</v>
      </c>
      <c r="D2121" s="209" t="s">
        <v>64</v>
      </c>
      <c r="E2121" s="210" t="s">
        <v>2666</v>
      </c>
      <c r="F2121" s="289" t="s">
        <v>215</v>
      </c>
      <c r="G2121" s="283">
        <v>42272</v>
      </c>
      <c r="H2121" s="237">
        <v>42272</v>
      </c>
      <c r="I2121" s="214">
        <v>61323.3475</v>
      </c>
      <c r="J2121" s="215">
        <v>0.232329043118785</v>
      </c>
      <c r="K2121" s="214">
        <v>14247.1946455157</v>
      </c>
      <c r="L2121" s="244">
        <v>53324.65</v>
      </c>
      <c r="M2121" s="245">
        <v>0.259864621708722</v>
      </c>
      <c r="N2121" s="244">
        <v>13857.19</v>
      </c>
      <c r="O2121" s="218">
        <v>330</v>
      </c>
      <c r="P2121" s="246">
        <f t="shared" si="332"/>
        <v>160.589848484848</v>
      </c>
      <c r="Q2121" s="246">
        <f t="shared" si="333"/>
        <v>40.9914848484849</v>
      </c>
      <c r="R2121" s="210">
        <v>1559</v>
      </c>
      <c r="S2121" s="220">
        <f t="shared" si="334"/>
        <v>330</v>
      </c>
      <c r="T2121" s="113">
        <f t="shared" si="337"/>
        <v>168.009171232877</v>
      </c>
      <c r="U2121" s="113">
        <f t="shared" si="335"/>
        <v>39.0334099877142</v>
      </c>
      <c r="V2121" s="113">
        <f t="shared" si="338"/>
        <v>161.589848484848</v>
      </c>
      <c r="W2121" s="113">
        <f t="shared" si="336"/>
        <v>41.9914848484849</v>
      </c>
      <c r="X2121" s="118">
        <v>2015</v>
      </c>
      <c r="Y2121" s="18" t="s">
        <v>66</v>
      </c>
    </row>
    <row r="2122" ht="15.75" customHeight="1" spans="1:25">
      <c r="A2122" s="234">
        <v>8880</v>
      </c>
      <c r="B2122" s="208" t="s">
        <v>2682</v>
      </c>
      <c r="C2122" s="207" t="s">
        <v>34</v>
      </c>
      <c r="D2122" s="209" t="s">
        <v>488</v>
      </c>
      <c r="E2122" s="210" t="s">
        <v>30</v>
      </c>
      <c r="F2122" s="235" t="s">
        <v>282</v>
      </c>
      <c r="G2122" s="283">
        <v>40388</v>
      </c>
      <c r="H2122" s="237">
        <v>43715</v>
      </c>
      <c r="I2122" s="214">
        <v>61228.5019871795</v>
      </c>
      <c r="J2122" s="215">
        <v>0.251011446956308</v>
      </c>
      <c r="K2122" s="214">
        <v>15369.0548787691</v>
      </c>
      <c r="L2122" s="216">
        <v>5688.89</v>
      </c>
      <c r="M2122" s="217">
        <v>0.165434733313529</v>
      </c>
      <c r="N2122" s="216">
        <v>941.14</v>
      </c>
      <c r="O2122" s="218">
        <v>78</v>
      </c>
      <c r="P2122" s="246">
        <f t="shared" si="332"/>
        <v>71.9344871794872</v>
      </c>
      <c r="Q2122" s="246">
        <f t="shared" si="333"/>
        <v>11.0658974358974</v>
      </c>
      <c r="R2122" s="210">
        <v>116</v>
      </c>
      <c r="S2122" s="220">
        <f t="shared" si="334"/>
        <v>81</v>
      </c>
      <c r="T2122" s="113">
        <f t="shared" si="337"/>
        <v>167.749320512821</v>
      </c>
      <c r="U2122" s="113">
        <f t="shared" si="335"/>
        <v>42.1069996678605</v>
      </c>
      <c r="V2122" s="113">
        <f t="shared" si="338"/>
        <v>70.2332098765432</v>
      </c>
      <c r="W2122" s="113">
        <f t="shared" si="336"/>
        <v>11.619012345679</v>
      </c>
      <c r="X2122" s="118">
        <v>2010</v>
      </c>
      <c r="Y2122" s="18" t="s">
        <v>66</v>
      </c>
    </row>
    <row r="2123" ht="15.75" customHeight="1" spans="1:25">
      <c r="A2123" s="234">
        <v>7051</v>
      </c>
      <c r="B2123" s="208" t="s">
        <v>2683</v>
      </c>
      <c r="C2123" s="207" t="s">
        <v>27</v>
      </c>
      <c r="D2123" s="209" t="s">
        <v>64</v>
      </c>
      <c r="F2123" s="235" t="s">
        <v>204</v>
      </c>
      <c r="G2123" s="236">
        <v>42623</v>
      </c>
      <c r="H2123" s="237">
        <v>42623</v>
      </c>
      <c r="I2123" s="214">
        <v>61151.4455</v>
      </c>
      <c r="J2123" s="215">
        <v>0.252908046447789</v>
      </c>
      <c r="K2123" s="214">
        <v>15465.6926188634</v>
      </c>
      <c r="L2123" s="244">
        <v>53175.17</v>
      </c>
      <c r="M2123" s="245">
        <v>0.2649349310966</v>
      </c>
      <c r="N2123" s="244">
        <v>14087.96</v>
      </c>
      <c r="O2123" s="218">
        <v>330</v>
      </c>
      <c r="P2123" s="246">
        <f t="shared" si="332"/>
        <v>160.136878787879</v>
      </c>
      <c r="Q2123" s="246">
        <f t="shared" si="333"/>
        <v>41.6907878787879</v>
      </c>
      <c r="R2123" s="210">
        <v>1208</v>
      </c>
      <c r="S2123" s="220">
        <f t="shared" si="334"/>
        <v>330</v>
      </c>
      <c r="T2123" s="113">
        <f t="shared" si="337"/>
        <v>167.538206849315</v>
      </c>
      <c r="U2123" s="113">
        <f t="shared" si="335"/>
        <v>42.3717605996258</v>
      </c>
      <c r="V2123" s="113">
        <f t="shared" si="338"/>
        <v>161.136878787879</v>
      </c>
      <c r="W2123" s="113">
        <f t="shared" si="336"/>
        <v>42.6907878787879</v>
      </c>
      <c r="X2123" s="118">
        <v>2016</v>
      </c>
      <c r="Y2123" s="18" t="s">
        <v>82</v>
      </c>
    </row>
    <row r="2124" ht="15.75" customHeight="1" spans="1:25">
      <c r="A2124" s="234">
        <v>8712</v>
      </c>
      <c r="B2124" s="208" t="s">
        <v>2684</v>
      </c>
      <c r="C2124" s="207" t="s">
        <v>34</v>
      </c>
      <c r="D2124" s="209" t="s">
        <v>488</v>
      </c>
      <c r="E2124" s="210" t="s">
        <v>30</v>
      </c>
      <c r="F2124" s="235" t="s">
        <v>282</v>
      </c>
      <c r="G2124" s="283">
        <v>41767</v>
      </c>
      <c r="H2124" s="237">
        <v>43715</v>
      </c>
      <c r="I2124" s="214">
        <v>61005.1394736842</v>
      </c>
      <c r="J2124" s="215">
        <v>0.278719446985391</v>
      </c>
      <c r="K2124" s="214">
        <v>17003.3187373719</v>
      </c>
      <c r="L2124" s="216">
        <v>5522.8</v>
      </c>
      <c r="M2124" s="217">
        <v>0.328098066198305</v>
      </c>
      <c r="N2124" s="216">
        <v>1812.02</v>
      </c>
      <c r="O2124" s="218">
        <v>76</v>
      </c>
      <c r="P2124" s="246">
        <f t="shared" si="332"/>
        <v>71.6684210526316</v>
      </c>
      <c r="Q2124" s="246">
        <f t="shared" si="333"/>
        <v>22.8423684210526</v>
      </c>
      <c r="R2124" s="210">
        <v>116</v>
      </c>
      <c r="S2124" s="220">
        <f t="shared" si="334"/>
        <v>81</v>
      </c>
      <c r="T2124" s="113">
        <f t="shared" si="337"/>
        <v>167.137368421053</v>
      </c>
      <c r="U2124" s="113">
        <f t="shared" si="335"/>
        <v>46.5844348969093</v>
      </c>
      <c r="V2124" s="113">
        <f t="shared" si="338"/>
        <v>68.1827160493827</v>
      </c>
      <c r="W2124" s="113">
        <f t="shared" si="336"/>
        <v>22.3706172839506</v>
      </c>
      <c r="X2124" s="118">
        <v>2014</v>
      </c>
      <c r="Y2124" s="18" t="s">
        <v>66</v>
      </c>
    </row>
    <row r="2125" ht="15.75" customHeight="1" spans="1:25">
      <c r="A2125" s="234">
        <v>5176</v>
      </c>
      <c r="B2125" s="208" t="s">
        <v>2685</v>
      </c>
      <c r="C2125" s="207" t="s">
        <v>17</v>
      </c>
      <c r="D2125" s="209" t="s">
        <v>64</v>
      </c>
      <c r="F2125" s="235" t="s">
        <v>65</v>
      </c>
      <c r="G2125" s="236">
        <v>40537</v>
      </c>
      <c r="H2125" s="237">
        <v>40537</v>
      </c>
      <c r="I2125" s="214">
        <v>60796.36</v>
      </c>
      <c r="J2125" s="215">
        <v>0.26296044259166</v>
      </c>
      <c r="K2125" s="214">
        <v>15987.0377335619</v>
      </c>
      <c r="L2125" s="244">
        <v>30398.18</v>
      </c>
      <c r="M2125" s="245">
        <v>0.279166055336208</v>
      </c>
      <c r="N2125" s="244">
        <v>8486.14</v>
      </c>
      <c r="O2125" s="218">
        <v>330</v>
      </c>
      <c r="P2125" s="246">
        <f t="shared" si="332"/>
        <v>91.115696969697</v>
      </c>
      <c r="Q2125" s="246">
        <f t="shared" si="333"/>
        <v>24.7155757575758</v>
      </c>
      <c r="R2125" s="210">
        <v>3294</v>
      </c>
      <c r="S2125" s="220">
        <f t="shared" si="334"/>
        <v>330</v>
      </c>
      <c r="T2125" s="113">
        <f t="shared" si="337"/>
        <v>166.565369863014</v>
      </c>
      <c r="U2125" s="113">
        <f t="shared" si="335"/>
        <v>43.8001033796216</v>
      </c>
      <c r="V2125" s="113">
        <f t="shared" si="338"/>
        <v>92.115696969697</v>
      </c>
      <c r="W2125" s="113">
        <f t="shared" si="336"/>
        <v>25.7155757575758</v>
      </c>
      <c r="X2125" s="118">
        <v>2010</v>
      </c>
      <c r="Y2125" s="18" t="s">
        <v>66</v>
      </c>
    </row>
    <row r="2126" ht="15.75" customHeight="1" spans="1:25">
      <c r="A2126" s="234">
        <v>7288</v>
      </c>
      <c r="B2126" s="208" t="s">
        <v>2686</v>
      </c>
      <c r="C2126" s="207" t="s">
        <v>23</v>
      </c>
      <c r="D2126" s="209" t="s">
        <v>64</v>
      </c>
      <c r="F2126" s="235" t="s">
        <v>181</v>
      </c>
      <c r="G2126" s="236">
        <v>43176</v>
      </c>
      <c r="H2126" s="237">
        <v>43176</v>
      </c>
      <c r="I2126" s="214">
        <v>60696.188</v>
      </c>
      <c r="J2126" s="215">
        <v>0.273521053897281</v>
      </c>
      <c r="K2126" s="214">
        <v>16601.6853093075</v>
      </c>
      <c r="L2126" s="244">
        <v>41859.44</v>
      </c>
      <c r="M2126" s="245">
        <v>0.247696815819801</v>
      </c>
      <c r="N2126" s="244">
        <v>10368.45</v>
      </c>
      <c r="O2126" s="218">
        <v>330</v>
      </c>
      <c r="P2126" s="246">
        <f t="shared" si="332"/>
        <v>125.846787878788</v>
      </c>
      <c r="Q2126" s="246">
        <f t="shared" si="333"/>
        <v>30.4195454545455</v>
      </c>
      <c r="R2126" s="210">
        <v>655</v>
      </c>
      <c r="S2126" s="220">
        <f t="shared" si="334"/>
        <v>330</v>
      </c>
      <c r="T2126" s="113">
        <f t="shared" si="337"/>
        <v>166.290926027397</v>
      </c>
      <c r="U2126" s="113">
        <f t="shared" si="335"/>
        <v>45.4840693405685</v>
      </c>
      <c r="V2126" s="113">
        <f t="shared" si="338"/>
        <v>126.846787878788</v>
      </c>
      <c r="W2126" s="113">
        <f t="shared" si="336"/>
        <v>31.4195454545455</v>
      </c>
      <c r="X2126" s="118">
        <v>2018</v>
      </c>
      <c r="Y2126" s="18" t="s">
        <v>84</v>
      </c>
    </row>
    <row r="2127" ht="15.75" customHeight="1" spans="1:25">
      <c r="A2127" s="234">
        <v>5270</v>
      </c>
      <c r="B2127" s="208" t="s">
        <v>2687</v>
      </c>
      <c r="C2127" s="207" t="s">
        <v>23</v>
      </c>
      <c r="D2127" s="209" t="s">
        <v>64</v>
      </c>
      <c r="F2127" s="235" t="s">
        <v>65</v>
      </c>
      <c r="G2127" s="236">
        <v>39830</v>
      </c>
      <c r="H2127" s="237">
        <v>39830</v>
      </c>
      <c r="I2127" s="214">
        <v>60542.0385</v>
      </c>
      <c r="J2127" s="215">
        <v>0.280383568846371</v>
      </c>
      <c r="K2127" s="214">
        <v>16974.9928198644</v>
      </c>
      <c r="L2127" s="244">
        <v>41753.13</v>
      </c>
      <c r="M2127" s="245">
        <v>0.326912736841525</v>
      </c>
      <c r="N2127" s="244">
        <v>13649.63</v>
      </c>
      <c r="O2127" s="218">
        <v>330</v>
      </c>
      <c r="P2127" s="246">
        <f t="shared" si="332"/>
        <v>125.524636363636</v>
      </c>
      <c r="Q2127" s="246">
        <f t="shared" si="333"/>
        <v>40.3625151515151</v>
      </c>
      <c r="R2127" s="210">
        <v>4001</v>
      </c>
      <c r="S2127" s="220">
        <f t="shared" si="334"/>
        <v>330</v>
      </c>
      <c r="T2127" s="113">
        <f t="shared" si="337"/>
        <v>165.868598630137</v>
      </c>
      <c r="U2127" s="113">
        <f t="shared" si="335"/>
        <v>46.5068296434641</v>
      </c>
      <c r="V2127" s="113">
        <f t="shared" si="338"/>
        <v>126.524636363636</v>
      </c>
      <c r="W2127" s="113">
        <f t="shared" si="336"/>
        <v>41.3625151515151</v>
      </c>
      <c r="X2127" s="118">
        <v>2009</v>
      </c>
      <c r="Y2127" s="18" t="s">
        <v>66</v>
      </c>
    </row>
    <row r="2128" ht="15.75" customHeight="1" spans="1:25">
      <c r="A2128" s="234">
        <v>6530</v>
      </c>
      <c r="B2128" s="208" t="s">
        <v>2688</v>
      </c>
      <c r="C2128" s="207" t="s">
        <v>23</v>
      </c>
      <c r="D2128" s="209" t="s">
        <v>64</v>
      </c>
      <c r="F2128" s="235" t="s">
        <v>178</v>
      </c>
      <c r="G2128" s="236">
        <v>42637</v>
      </c>
      <c r="H2128" s="237">
        <v>42637</v>
      </c>
      <c r="I2128" s="214">
        <v>60539.868</v>
      </c>
      <c r="J2128" s="215">
        <v>0.247246661576587</v>
      </c>
      <c r="K2128" s="214">
        <v>14968.2802552872</v>
      </c>
      <c r="L2128" s="244">
        <v>50449.89</v>
      </c>
      <c r="M2128" s="245">
        <v>0.225800492330112</v>
      </c>
      <c r="N2128" s="244">
        <v>11391.61</v>
      </c>
      <c r="O2128" s="218">
        <v>330</v>
      </c>
      <c r="P2128" s="246">
        <f t="shared" si="332"/>
        <v>151.878454545455</v>
      </c>
      <c r="Q2128" s="246">
        <f t="shared" si="333"/>
        <v>33.5200303030303</v>
      </c>
      <c r="R2128" s="210">
        <v>1194</v>
      </c>
      <c r="S2128" s="220">
        <f t="shared" si="334"/>
        <v>330</v>
      </c>
      <c r="T2128" s="113">
        <f t="shared" si="337"/>
        <v>165.862652054795</v>
      </c>
      <c r="U2128" s="113">
        <f t="shared" si="335"/>
        <v>41.0089870007868</v>
      </c>
      <c r="V2128" s="113">
        <f t="shared" si="338"/>
        <v>152.878454545455</v>
      </c>
      <c r="W2128" s="113">
        <f t="shared" si="336"/>
        <v>34.5200303030303</v>
      </c>
      <c r="X2128" s="118">
        <v>2016</v>
      </c>
      <c r="Y2128" s="18" t="s">
        <v>82</v>
      </c>
    </row>
    <row r="2129" ht="15.75" customHeight="1" spans="1:25">
      <c r="A2129" s="234">
        <v>7449</v>
      </c>
      <c r="B2129" s="208" t="s">
        <v>2689</v>
      </c>
      <c r="C2129" s="207" t="s">
        <v>21</v>
      </c>
      <c r="D2129" s="209" t="s">
        <v>64</v>
      </c>
      <c r="F2129" s="235" t="s">
        <v>65</v>
      </c>
      <c r="G2129" s="236">
        <v>43057</v>
      </c>
      <c r="H2129" s="237">
        <v>43057</v>
      </c>
      <c r="I2129" s="214">
        <v>60530.9390639312</v>
      </c>
      <c r="J2129" s="215">
        <v>0.263328091424457</v>
      </c>
      <c r="K2129" s="214">
        <v>15939.4966558351</v>
      </c>
      <c r="L2129" s="244">
        <v>39575.11</v>
      </c>
      <c r="M2129" s="245">
        <v>0.302321585461165</v>
      </c>
      <c r="N2129" s="244">
        <v>11964.41</v>
      </c>
      <c r="O2129" s="218">
        <v>330</v>
      </c>
      <c r="P2129" s="246">
        <f t="shared" si="332"/>
        <v>118.924575757576</v>
      </c>
      <c r="Q2129" s="246">
        <f t="shared" si="333"/>
        <v>35.2557878787879</v>
      </c>
      <c r="R2129" s="210">
        <v>774</v>
      </c>
      <c r="S2129" s="220">
        <f t="shared" si="334"/>
        <v>330</v>
      </c>
      <c r="T2129" s="113">
        <f t="shared" si="337"/>
        <v>165.83818921625</v>
      </c>
      <c r="U2129" s="113">
        <f t="shared" si="335"/>
        <v>43.669853851603</v>
      </c>
      <c r="V2129" s="113">
        <f t="shared" si="338"/>
        <v>119.924575757576</v>
      </c>
      <c r="W2129" s="113">
        <f t="shared" si="336"/>
        <v>36.2557878787879</v>
      </c>
      <c r="X2129" s="118">
        <v>2017</v>
      </c>
      <c r="Y2129" s="18" t="s">
        <v>83</v>
      </c>
    </row>
    <row r="2130" ht="15.75" customHeight="1" spans="1:25">
      <c r="A2130" s="234">
        <v>8954</v>
      </c>
      <c r="B2130" s="208" t="s">
        <v>2690</v>
      </c>
      <c r="C2130" s="207" t="s">
        <v>34</v>
      </c>
      <c r="D2130" s="209" t="s">
        <v>488</v>
      </c>
      <c r="E2130" s="210" t="s">
        <v>30</v>
      </c>
      <c r="F2130" s="235" t="s">
        <v>291</v>
      </c>
      <c r="G2130" s="283">
        <v>40909</v>
      </c>
      <c r="H2130" s="237">
        <v>43711</v>
      </c>
      <c r="I2130" s="214">
        <v>60433.6861428571</v>
      </c>
      <c r="J2130" s="215">
        <v>0.266609145976823</v>
      </c>
      <c r="K2130" s="214">
        <v>16112.1734507785</v>
      </c>
      <c r="L2130" s="216">
        <v>2519.57</v>
      </c>
      <c r="M2130" s="217">
        <v>0.373250197454327</v>
      </c>
      <c r="N2130" s="216">
        <v>940.43</v>
      </c>
      <c r="O2130" s="218">
        <v>35</v>
      </c>
      <c r="P2130" s="246">
        <f t="shared" si="332"/>
        <v>70.9877142857143</v>
      </c>
      <c r="Q2130" s="246">
        <f t="shared" si="333"/>
        <v>25.8694285714286</v>
      </c>
      <c r="R2130" s="210">
        <v>120</v>
      </c>
      <c r="S2130" s="220">
        <f t="shared" si="334"/>
        <v>85</v>
      </c>
      <c r="T2130" s="113">
        <f t="shared" si="337"/>
        <v>165.571742857143</v>
      </c>
      <c r="U2130" s="113">
        <f t="shared" si="335"/>
        <v>44.142940961037</v>
      </c>
      <c r="V2130" s="113">
        <f t="shared" si="338"/>
        <v>29.642</v>
      </c>
      <c r="W2130" s="113">
        <f t="shared" si="336"/>
        <v>11.0638823529412</v>
      </c>
      <c r="X2130" s="118">
        <v>2012</v>
      </c>
      <c r="Y2130" s="18" t="s">
        <v>66</v>
      </c>
    </row>
    <row r="2131" ht="15.75" customHeight="1" spans="1:25">
      <c r="A2131" s="234">
        <v>5753</v>
      </c>
      <c r="B2131" s="208" t="s">
        <v>2691</v>
      </c>
      <c r="C2131" s="207" t="s">
        <v>21</v>
      </c>
      <c r="D2131" s="209" t="s">
        <v>64</v>
      </c>
      <c r="F2131" s="235" t="s">
        <v>65</v>
      </c>
      <c r="G2131" s="236">
        <v>41783</v>
      </c>
      <c r="H2131" s="237">
        <v>41783</v>
      </c>
      <c r="I2131" s="214">
        <v>59984.3650423589</v>
      </c>
      <c r="J2131" s="215">
        <v>0.266795602240987</v>
      </c>
      <c r="K2131" s="214">
        <v>16003.5647965193</v>
      </c>
      <c r="L2131" s="244">
        <v>50839.65</v>
      </c>
      <c r="M2131" s="245">
        <v>0.382489651285955</v>
      </c>
      <c r="N2131" s="244">
        <v>19445.64</v>
      </c>
      <c r="O2131" s="218">
        <v>330</v>
      </c>
      <c r="P2131" s="246">
        <f t="shared" si="332"/>
        <v>153.059545454545</v>
      </c>
      <c r="Q2131" s="246">
        <f t="shared" si="333"/>
        <v>57.9261818181818</v>
      </c>
      <c r="R2131" s="210">
        <v>2048</v>
      </c>
      <c r="S2131" s="220">
        <f t="shared" si="334"/>
        <v>330</v>
      </c>
      <c r="T2131" s="113">
        <f t="shared" si="337"/>
        <v>164.340726143449</v>
      </c>
      <c r="U2131" s="113">
        <f t="shared" si="335"/>
        <v>43.8453830041625</v>
      </c>
      <c r="V2131" s="113">
        <f t="shared" si="338"/>
        <v>154.059545454545</v>
      </c>
      <c r="W2131" s="113">
        <f t="shared" si="336"/>
        <v>58.9261818181818</v>
      </c>
      <c r="X2131" s="118">
        <v>2014</v>
      </c>
      <c r="Y2131" s="18" t="s">
        <v>66</v>
      </c>
    </row>
    <row r="2132" ht="15.75" customHeight="1" spans="1:25">
      <c r="A2132" s="234">
        <v>8732</v>
      </c>
      <c r="B2132" s="208" t="s">
        <v>2692</v>
      </c>
      <c r="C2132" s="207" t="s">
        <v>34</v>
      </c>
      <c r="D2132" s="209" t="s">
        <v>488</v>
      </c>
      <c r="E2132" s="210" t="s">
        <v>30</v>
      </c>
      <c r="F2132" s="235" t="s">
        <v>282</v>
      </c>
      <c r="G2132" s="283">
        <v>41852</v>
      </c>
      <c r="H2132" s="237">
        <v>43715</v>
      </c>
      <c r="I2132" s="214">
        <v>59943.7441025641</v>
      </c>
      <c r="J2132" s="215">
        <v>0.223909870418011</v>
      </c>
      <c r="K2132" s="214">
        <v>13421.9959743755</v>
      </c>
      <c r="L2132" s="216">
        <v>5569.52</v>
      </c>
      <c r="M2132" s="217">
        <v>0.343697482009222</v>
      </c>
      <c r="N2132" s="216">
        <v>1914.23</v>
      </c>
      <c r="O2132" s="218">
        <v>78</v>
      </c>
      <c r="P2132" s="246">
        <f t="shared" si="332"/>
        <v>70.4041025641026</v>
      </c>
      <c r="Q2132" s="246">
        <f t="shared" si="333"/>
        <v>23.5414102564103</v>
      </c>
      <c r="R2132" s="210">
        <v>116</v>
      </c>
      <c r="S2132" s="220">
        <f t="shared" si="334"/>
        <v>81</v>
      </c>
      <c r="T2132" s="113">
        <f t="shared" si="337"/>
        <v>164.229435897436</v>
      </c>
      <c r="U2132" s="113">
        <f t="shared" si="335"/>
        <v>36.7725917106178</v>
      </c>
      <c r="V2132" s="113">
        <f t="shared" si="338"/>
        <v>68.7595061728395</v>
      </c>
      <c r="W2132" s="113">
        <f t="shared" si="336"/>
        <v>23.6324691358025</v>
      </c>
      <c r="X2132" s="118">
        <v>2014</v>
      </c>
      <c r="Y2132" s="18" t="s">
        <v>66</v>
      </c>
    </row>
    <row r="2133" ht="15.75" customHeight="1" spans="1:25">
      <c r="A2133" s="234">
        <v>8157</v>
      </c>
      <c r="B2133" s="208" t="s">
        <v>2693</v>
      </c>
      <c r="C2133" s="207" t="s">
        <v>25</v>
      </c>
      <c r="D2133" s="209" t="s">
        <v>488</v>
      </c>
      <c r="E2133" s="210" t="s">
        <v>32</v>
      </c>
      <c r="F2133" s="235" t="s">
        <v>212</v>
      </c>
      <c r="G2133" s="283">
        <v>42825</v>
      </c>
      <c r="H2133" s="237">
        <v>43396</v>
      </c>
      <c r="I2133" s="214">
        <v>59910.4516682802</v>
      </c>
      <c r="J2133" s="215">
        <v>0.255518528032315</v>
      </c>
      <c r="K2133" s="214">
        <v>15308.2304240301</v>
      </c>
      <c r="L2133" s="244">
        <v>35615.39</v>
      </c>
      <c r="M2133" s="245">
        <v>0.33564338338005</v>
      </c>
      <c r="N2133" s="244">
        <v>11954.07</v>
      </c>
      <c r="O2133" s="218">
        <v>310</v>
      </c>
      <c r="P2133" s="246">
        <f t="shared" si="332"/>
        <v>113.88835483871</v>
      </c>
      <c r="Q2133" s="246">
        <f t="shared" si="333"/>
        <v>37.5615161290323</v>
      </c>
      <c r="R2133" s="210">
        <v>435</v>
      </c>
      <c r="S2133" s="220">
        <f t="shared" si="334"/>
        <v>330</v>
      </c>
      <c r="T2133" s="113">
        <f t="shared" si="337"/>
        <v>164.138223748713</v>
      </c>
      <c r="U2133" s="113">
        <f t="shared" si="335"/>
        <v>41.9403573261099</v>
      </c>
      <c r="V2133" s="113">
        <f t="shared" si="338"/>
        <v>107.925424242424</v>
      </c>
      <c r="W2133" s="113">
        <f t="shared" si="336"/>
        <v>36.2244545454545</v>
      </c>
      <c r="X2133" s="118">
        <v>2017</v>
      </c>
      <c r="Y2133" s="18" t="s">
        <v>83</v>
      </c>
    </row>
    <row r="2134" ht="15.75" customHeight="1" spans="1:25">
      <c r="A2134" s="234">
        <v>6972</v>
      </c>
      <c r="B2134" s="208" t="s">
        <v>2694</v>
      </c>
      <c r="C2134" s="207" t="s">
        <v>27</v>
      </c>
      <c r="D2134" s="209" t="s">
        <v>64</v>
      </c>
      <c r="F2134" s="235" t="s">
        <v>215</v>
      </c>
      <c r="G2134" s="236">
        <v>41846</v>
      </c>
      <c r="H2134" s="237">
        <v>41846</v>
      </c>
      <c r="I2134" s="214">
        <v>59909.73</v>
      </c>
      <c r="J2134" s="215">
        <v>0.252587838235395</v>
      </c>
      <c r="K2134" s="214">
        <v>15132.4691899662</v>
      </c>
      <c r="L2134" s="244">
        <v>39939.82</v>
      </c>
      <c r="M2134" s="245">
        <v>0.199877465647066</v>
      </c>
      <c r="N2134" s="244">
        <v>7983.07</v>
      </c>
      <c r="O2134" s="218">
        <v>330</v>
      </c>
      <c r="P2134" s="246">
        <f t="shared" si="332"/>
        <v>120.029757575758</v>
      </c>
      <c r="Q2134" s="246">
        <f t="shared" si="333"/>
        <v>23.1911212121212</v>
      </c>
      <c r="R2134" s="210">
        <v>1985</v>
      </c>
      <c r="S2134" s="220">
        <f t="shared" si="334"/>
        <v>330</v>
      </c>
      <c r="T2134" s="113">
        <f t="shared" si="337"/>
        <v>164.136246575342</v>
      </c>
      <c r="U2134" s="113">
        <f t="shared" si="335"/>
        <v>41.4588196985375</v>
      </c>
      <c r="V2134" s="113">
        <f t="shared" si="338"/>
        <v>121.029757575758</v>
      </c>
      <c r="W2134" s="113">
        <f t="shared" si="336"/>
        <v>24.1911212121212</v>
      </c>
      <c r="X2134" s="118">
        <v>2014</v>
      </c>
      <c r="Y2134" s="18" t="s">
        <v>66</v>
      </c>
    </row>
    <row r="2135" ht="15.75" customHeight="1" spans="1:25">
      <c r="A2135" s="234">
        <v>9285</v>
      </c>
      <c r="B2135" s="208" t="s">
        <v>2695</v>
      </c>
      <c r="C2135" s="207" t="s">
        <v>33</v>
      </c>
      <c r="D2135" s="209" t="s">
        <v>64</v>
      </c>
      <c r="F2135" s="235" t="s">
        <v>65</v>
      </c>
      <c r="G2135" s="236">
        <v>43491</v>
      </c>
      <c r="H2135" s="237">
        <v>43491</v>
      </c>
      <c r="I2135" s="214">
        <v>59794.1455769231</v>
      </c>
      <c r="J2135" s="215">
        <v>0.266270867957479</v>
      </c>
      <c r="K2135" s="214">
        <v>15921.4390415432</v>
      </c>
      <c r="L2135" s="244">
        <v>15077.2</v>
      </c>
      <c r="M2135" s="245">
        <v>0.268014618098851</v>
      </c>
      <c r="N2135" s="244">
        <v>4040.91</v>
      </c>
      <c r="O2135" s="218">
        <v>208</v>
      </c>
      <c r="P2135" s="246">
        <f t="shared" si="332"/>
        <v>71.4865384615385</v>
      </c>
      <c r="Q2135" s="246">
        <f t="shared" si="333"/>
        <v>18.4274519230769</v>
      </c>
      <c r="R2135" s="210">
        <v>340</v>
      </c>
      <c r="S2135" s="220">
        <f t="shared" si="334"/>
        <v>305</v>
      </c>
      <c r="T2135" s="113">
        <f t="shared" si="337"/>
        <v>163.819576923077</v>
      </c>
      <c r="U2135" s="113">
        <f t="shared" si="335"/>
        <v>43.6203809357348</v>
      </c>
      <c r="V2135" s="113">
        <f t="shared" si="338"/>
        <v>49.4334426229508</v>
      </c>
      <c r="W2135" s="113">
        <f t="shared" si="336"/>
        <v>13.2488852459016</v>
      </c>
      <c r="X2135" s="118">
        <v>2019</v>
      </c>
      <c r="Y2135" s="18" t="s">
        <v>85</v>
      </c>
    </row>
    <row r="2136" ht="15.75" customHeight="1" spans="1:25">
      <c r="A2136" s="234">
        <v>5896</v>
      </c>
      <c r="B2136" s="208" t="s">
        <v>2696</v>
      </c>
      <c r="C2136" s="207" t="s">
        <v>25</v>
      </c>
      <c r="D2136" s="209" t="s">
        <v>64</v>
      </c>
      <c r="F2136" s="235" t="s">
        <v>204</v>
      </c>
      <c r="G2136" s="236">
        <v>42084</v>
      </c>
      <c r="H2136" s="237">
        <v>42084</v>
      </c>
      <c r="I2136" s="214">
        <v>59786.142</v>
      </c>
      <c r="J2136" s="215">
        <v>0.272003692819685</v>
      </c>
      <c r="K2136" s="214">
        <v>16262.0514034421</v>
      </c>
      <c r="L2136" s="244">
        <v>45989.34</v>
      </c>
      <c r="M2136" s="245">
        <v>0.177959066166203</v>
      </c>
      <c r="N2136" s="244">
        <v>8184.22</v>
      </c>
      <c r="O2136" s="218">
        <v>330</v>
      </c>
      <c r="P2136" s="246">
        <f t="shared" si="332"/>
        <v>138.361636363636</v>
      </c>
      <c r="Q2136" s="246">
        <f t="shared" si="333"/>
        <v>23.8006666666667</v>
      </c>
      <c r="R2136" s="210">
        <v>1747</v>
      </c>
      <c r="S2136" s="220">
        <f t="shared" si="334"/>
        <v>330</v>
      </c>
      <c r="T2136" s="113">
        <f t="shared" si="337"/>
        <v>163.797649315068</v>
      </c>
      <c r="U2136" s="113">
        <f t="shared" si="335"/>
        <v>44.5535654888825</v>
      </c>
      <c r="V2136" s="113">
        <f t="shared" si="338"/>
        <v>139.361636363636</v>
      </c>
      <c r="W2136" s="113">
        <f t="shared" si="336"/>
        <v>24.8006666666667</v>
      </c>
      <c r="X2136" s="118">
        <v>2015</v>
      </c>
      <c r="Y2136" s="18" t="s">
        <v>66</v>
      </c>
    </row>
    <row r="2137" ht="15.75" customHeight="1" spans="1:25">
      <c r="A2137" s="234">
        <v>6738</v>
      </c>
      <c r="B2137" s="208" t="s">
        <v>2697</v>
      </c>
      <c r="C2137" s="207" t="s">
        <v>17</v>
      </c>
      <c r="D2137" s="209" t="s">
        <v>64</v>
      </c>
      <c r="F2137" s="235" t="s">
        <v>65</v>
      </c>
      <c r="G2137" s="236">
        <v>42825</v>
      </c>
      <c r="H2137" s="237">
        <v>42825</v>
      </c>
      <c r="I2137" s="214">
        <v>59781.546</v>
      </c>
      <c r="J2137" s="215">
        <v>0.235880583004561</v>
      </c>
      <c r="K2137" s="214">
        <v>14101.305923394</v>
      </c>
      <c r="L2137" s="244">
        <v>33211.97</v>
      </c>
      <c r="M2137" s="245">
        <v>0.330936105265662</v>
      </c>
      <c r="N2137" s="244">
        <v>10991.04</v>
      </c>
      <c r="O2137" s="218">
        <v>330</v>
      </c>
      <c r="P2137" s="246">
        <f t="shared" si="332"/>
        <v>99.6423333333333</v>
      </c>
      <c r="Q2137" s="246">
        <f t="shared" si="333"/>
        <v>32.3061818181818</v>
      </c>
      <c r="R2137" s="210">
        <v>1006</v>
      </c>
      <c r="S2137" s="220">
        <f t="shared" si="334"/>
        <v>330</v>
      </c>
      <c r="T2137" s="113">
        <f t="shared" si="337"/>
        <v>163.785057534247</v>
      </c>
      <c r="U2137" s="113">
        <f t="shared" si="335"/>
        <v>38.6337148586137</v>
      </c>
      <c r="V2137" s="113">
        <f t="shared" si="338"/>
        <v>100.642333333333</v>
      </c>
      <c r="W2137" s="113">
        <f t="shared" si="336"/>
        <v>33.3061818181818</v>
      </c>
      <c r="X2137" s="118">
        <v>2017</v>
      </c>
      <c r="Y2137" s="18" t="s">
        <v>83</v>
      </c>
    </row>
    <row r="2138" ht="15.75" customHeight="1" spans="1:25">
      <c r="A2138" s="234">
        <v>7446</v>
      </c>
      <c r="B2138" s="208" t="s">
        <v>2698</v>
      </c>
      <c r="C2138" s="207" t="s">
        <v>21</v>
      </c>
      <c r="D2138" s="209" t="s">
        <v>64</v>
      </c>
      <c r="F2138" s="235" t="s">
        <v>65</v>
      </c>
      <c r="G2138" s="236">
        <v>43099</v>
      </c>
      <c r="H2138" s="237">
        <v>43099</v>
      </c>
      <c r="I2138" s="214">
        <v>59595.989113783</v>
      </c>
      <c r="J2138" s="215">
        <v>0.256669733876469</v>
      </c>
      <c r="K2138" s="214">
        <v>15296.4866659396</v>
      </c>
      <c r="L2138" s="244">
        <v>38963.84</v>
      </c>
      <c r="M2138" s="245">
        <v>0.268558745749906</v>
      </c>
      <c r="N2138" s="244">
        <v>10464.08</v>
      </c>
      <c r="O2138" s="218">
        <v>330</v>
      </c>
      <c r="P2138" s="246">
        <f t="shared" si="332"/>
        <v>117.072242424242</v>
      </c>
      <c r="Q2138" s="246">
        <f t="shared" si="333"/>
        <v>30.7093333333333</v>
      </c>
      <c r="R2138" s="210">
        <v>732</v>
      </c>
      <c r="S2138" s="220">
        <f t="shared" si="334"/>
        <v>330</v>
      </c>
      <c r="T2138" s="113">
        <f t="shared" si="337"/>
        <v>163.276682503515</v>
      </c>
      <c r="U2138" s="113">
        <f t="shared" si="335"/>
        <v>41.9081826464099</v>
      </c>
      <c r="V2138" s="113">
        <f t="shared" si="338"/>
        <v>118.072242424242</v>
      </c>
      <c r="W2138" s="113">
        <f t="shared" si="336"/>
        <v>31.7093333333333</v>
      </c>
      <c r="X2138" s="118">
        <v>2017</v>
      </c>
      <c r="Y2138" s="18" t="s">
        <v>83</v>
      </c>
    </row>
    <row r="2139" ht="15.75" customHeight="1" spans="1:25">
      <c r="A2139" s="234">
        <v>6093</v>
      </c>
      <c r="B2139" s="208" t="s">
        <v>2699</v>
      </c>
      <c r="C2139" s="207" t="s">
        <v>27</v>
      </c>
      <c r="D2139" s="209" t="s">
        <v>64</v>
      </c>
      <c r="E2139" s="210" t="s">
        <v>2666</v>
      </c>
      <c r="F2139" s="289" t="s">
        <v>215</v>
      </c>
      <c r="G2139" s="283">
        <v>42272</v>
      </c>
      <c r="H2139" s="237">
        <v>42272</v>
      </c>
      <c r="I2139" s="214">
        <v>59549.484</v>
      </c>
      <c r="J2139" s="215">
        <v>0.25120632846625</v>
      </c>
      <c r="K2139" s="214">
        <v>14959.2072376997</v>
      </c>
      <c r="L2139" s="244">
        <v>51782.16</v>
      </c>
      <c r="M2139" s="245">
        <v>0.22549600093932</v>
      </c>
      <c r="N2139" s="244">
        <v>11676.67</v>
      </c>
      <c r="O2139" s="218">
        <v>330</v>
      </c>
      <c r="P2139" s="246">
        <f t="shared" si="332"/>
        <v>155.915636363636</v>
      </c>
      <c r="Q2139" s="246">
        <f t="shared" si="333"/>
        <v>34.3838484848485</v>
      </c>
      <c r="R2139" s="210">
        <v>1559</v>
      </c>
      <c r="S2139" s="220">
        <f t="shared" si="334"/>
        <v>330</v>
      </c>
      <c r="T2139" s="113">
        <f t="shared" si="337"/>
        <v>163.149271232877</v>
      </c>
      <c r="U2139" s="113">
        <f t="shared" si="335"/>
        <v>40.9841294183553</v>
      </c>
      <c r="V2139" s="113">
        <f t="shared" si="338"/>
        <v>156.915636363636</v>
      </c>
      <c r="W2139" s="113">
        <f t="shared" si="336"/>
        <v>35.3838484848485</v>
      </c>
      <c r="X2139" s="118">
        <v>2015</v>
      </c>
      <c r="Y2139" s="18" t="s">
        <v>66</v>
      </c>
    </row>
    <row r="2140" ht="15.75" customHeight="1" spans="1:25">
      <c r="A2140" s="234">
        <v>5746</v>
      </c>
      <c r="B2140" s="208" t="s">
        <v>2700</v>
      </c>
      <c r="C2140" s="207" t="s">
        <v>23</v>
      </c>
      <c r="D2140" s="209" t="s">
        <v>64</v>
      </c>
      <c r="F2140" s="235" t="s">
        <v>184</v>
      </c>
      <c r="G2140" s="236">
        <v>41755</v>
      </c>
      <c r="H2140" s="237">
        <v>41755</v>
      </c>
      <c r="I2140" s="214">
        <v>59511.408</v>
      </c>
      <c r="J2140" s="215">
        <v>0.263932435626421</v>
      </c>
      <c r="K2140" s="214">
        <v>15706.9908609977</v>
      </c>
      <c r="L2140" s="244">
        <v>49592.84</v>
      </c>
      <c r="M2140" s="245">
        <v>0.292832392740565</v>
      </c>
      <c r="N2140" s="244">
        <v>14522.39</v>
      </c>
      <c r="O2140" s="218">
        <v>330</v>
      </c>
      <c r="P2140" s="246">
        <f t="shared" si="332"/>
        <v>149.281333333333</v>
      </c>
      <c r="Q2140" s="246">
        <f t="shared" si="333"/>
        <v>43.0072424242424</v>
      </c>
      <c r="R2140" s="210">
        <v>2076</v>
      </c>
      <c r="S2140" s="220">
        <f t="shared" si="334"/>
        <v>330</v>
      </c>
      <c r="T2140" s="113">
        <f t="shared" si="337"/>
        <v>163.044953424658</v>
      </c>
      <c r="U2140" s="113">
        <f t="shared" si="335"/>
        <v>43.0328516739663</v>
      </c>
      <c r="V2140" s="113">
        <f t="shared" si="338"/>
        <v>150.281333333333</v>
      </c>
      <c r="W2140" s="113">
        <f t="shared" si="336"/>
        <v>44.0072424242424</v>
      </c>
      <c r="X2140" s="118">
        <v>2014</v>
      </c>
      <c r="Y2140" s="18" t="s">
        <v>66</v>
      </c>
    </row>
    <row r="2141" ht="15.75" customHeight="1" spans="1:25">
      <c r="A2141" s="234">
        <v>5103</v>
      </c>
      <c r="B2141" s="208" t="s">
        <v>2701</v>
      </c>
      <c r="C2141" s="207" t="s">
        <v>17</v>
      </c>
      <c r="D2141" s="209" t="s">
        <v>64</v>
      </c>
      <c r="F2141" s="235" t="s">
        <v>65</v>
      </c>
      <c r="G2141" s="236">
        <v>40054</v>
      </c>
      <c r="H2141" s="237">
        <v>40054</v>
      </c>
      <c r="I2141" s="214">
        <v>59074.92</v>
      </c>
      <c r="J2141" s="215">
        <v>0.266149333227182</v>
      </c>
      <c r="K2141" s="214">
        <v>15722.7505684491</v>
      </c>
      <c r="L2141" s="244">
        <v>29537.46</v>
      </c>
      <c r="M2141" s="245">
        <v>0.289262177587375</v>
      </c>
      <c r="N2141" s="244">
        <v>8544.07</v>
      </c>
      <c r="O2141" s="218">
        <v>330</v>
      </c>
      <c r="P2141" s="246">
        <f t="shared" si="332"/>
        <v>88.5074545454545</v>
      </c>
      <c r="Q2141" s="246">
        <f t="shared" si="333"/>
        <v>24.8911212121212</v>
      </c>
      <c r="R2141" s="210">
        <v>3777</v>
      </c>
      <c r="S2141" s="220">
        <f t="shared" si="334"/>
        <v>330</v>
      </c>
      <c r="T2141" s="113">
        <f t="shared" si="337"/>
        <v>161.849095890411</v>
      </c>
      <c r="U2141" s="113">
        <f t="shared" si="335"/>
        <v>43.0760289546551</v>
      </c>
      <c r="V2141" s="113">
        <f t="shared" si="338"/>
        <v>89.5074545454545</v>
      </c>
      <c r="W2141" s="113">
        <f t="shared" si="336"/>
        <v>25.8911212121212</v>
      </c>
      <c r="X2141" s="118">
        <v>2009</v>
      </c>
      <c r="Y2141" s="18" t="s">
        <v>66</v>
      </c>
    </row>
    <row r="2142" ht="15.75" customHeight="1" spans="1:25">
      <c r="A2142" s="234">
        <v>8854</v>
      </c>
      <c r="B2142" s="208" t="s">
        <v>2702</v>
      </c>
      <c r="C2142" s="207" t="s">
        <v>34</v>
      </c>
      <c r="D2142" s="209" t="s">
        <v>488</v>
      </c>
      <c r="E2142" s="210" t="s">
        <v>30</v>
      </c>
      <c r="F2142" s="235" t="s">
        <v>282</v>
      </c>
      <c r="G2142" s="283">
        <v>40056</v>
      </c>
      <c r="H2142" s="237">
        <v>43715</v>
      </c>
      <c r="I2142" s="214">
        <v>59030.6178</v>
      </c>
      <c r="J2142" s="215">
        <v>0.27128275484687</v>
      </c>
      <c r="K2142" s="214">
        <v>16013.9886170967</v>
      </c>
      <c r="L2142" s="216">
        <v>5273.73</v>
      </c>
      <c r="M2142" s="217">
        <v>0.222226014604464</v>
      </c>
      <c r="N2142" s="216">
        <v>1171.96</v>
      </c>
      <c r="O2142" s="218">
        <v>75</v>
      </c>
      <c r="P2142" s="246">
        <f t="shared" si="332"/>
        <v>69.3164</v>
      </c>
      <c r="Q2142" s="246">
        <f t="shared" si="333"/>
        <v>14.6261333333333</v>
      </c>
      <c r="R2142" s="210">
        <v>116</v>
      </c>
      <c r="S2142" s="220">
        <f t="shared" si="334"/>
        <v>81</v>
      </c>
      <c r="T2142" s="113">
        <f t="shared" si="337"/>
        <v>161.72772</v>
      </c>
      <c r="U2142" s="113">
        <f t="shared" si="335"/>
        <v>43.8739414167033</v>
      </c>
      <c r="V2142" s="113">
        <f t="shared" si="338"/>
        <v>65.1077777777778</v>
      </c>
      <c r="W2142" s="113">
        <f t="shared" si="336"/>
        <v>14.4686419753086</v>
      </c>
      <c r="X2142" s="118">
        <v>2009</v>
      </c>
      <c r="Y2142" s="18" t="s">
        <v>66</v>
      </c>
    </row>
    <row r="2143" ht="15.75" customHeight="1" spans="1:25">
      <c r="A2143" s="234">
        <v>6104</v>
      </c>
      <c r="B2143" s="208" t="s">
        <v>2703</v>
      </c>
      <c r="C2143" s="207" t="s">
        <v>27</v>
      </c>
      <c r="D2143" s="209" t="s">
        <v>64</v>
      </c>
      <c r="E2143" s="210" t="s">
        <v>2666</v>
      </c>
      <c r="F2143" s="235" t="s">
        <v>215</v>
      </c>
      <c r="G2143" s="283">
        <v>42272</v>
      </c>
      <c r="H2143" s="237">
        <v>42272</v>
      </c>
      <c r="I2143" s="214">
        <v>58606.4955</v>
      </c>
      <c r="J2143" s="215">
        <v>0.231355345039422</v>
      </c>
      <c r="K2143" s="214">
        <v>13558.9259879538</v>
      </c>
      <c r="L2143" s="244">
        <v>50962.17</v>
      </c>
      <c r="M2143" s="245">
        <v>0.209346658511598</v>
      </c>
      <c r="N2143" s="244">
        <v>10668.76</v>
      </c>
      <c r="O2143" s="218">
        <v>330</v>
      </c>
      <c r="P2143" s="246">
        <f t="shared" si="332"/>
        <v>153.430818181818</v>
      </c>
      <c r="Q2143" s="246">
        <f t="shared" si="333"/>
        <v>31.3295757575758</v>
      </c>
      <c r="R2143" s="210">
        <v>1559</v>
      </c>
      <c r="S2143" s="220">
        <f t="shared" si="334"/>
        <v>330</v>
      </c>
      <c r="T2143" s="113">
        <f t="shared" si="337"/>
        <v>160.56574109589</v>
      </c>
      <c r="U2143" s="113">
        <f t="shared" si="335"/>
        <v>37.1477424327501</v>
      </c>
      <c r="V2143" s="113">
        <f t="shared" si="338"/>
        <v>154.430818181818</v>
      </c>
      <c r="W2143" s="113">
        <f t="shared" si="336"/>
        <v>32.3295757575758</v>
      </c>
      <c r="X2143" s="118">
        <v>2015</v>
      </c>
      <c r="Y2143" s="18" t="s">
        <v>66</v>
      </c>
    </row>
    <row r="2144" ht="15.75" customHeight="1" spans="1:25">
      <c r="A2144" s="234">
        <v>6768</v>
      </c>
      <c r="B2144" s="208" t="s">
        <v>2704</v>
      </c>
      <c r="C2144" s="207" t="s">
        <v>23</v>
      </c>
      <c r="D2144" s="209" t="s">
        <v>380</v>
      </c>
      <c r="E2144" s="210" t="s">
        <v>2216</v>
      </c>
      <c r="F2144" s="235" t="s">
        <v>196</v>
      </c>
      <c r="G2144" s="284">
        <v>41365</v>
      </c>
      <c r="H2144" s="237">
        <v>42832</v>
      </c>
      <c r="I2144" s="214">
        <v>58458.7945</v>
      </c>
      <c r="J2144" s="215">
        <v>0.271782676698617</v>
      </c>
      <c r="K2144" s="214">
        <v>15888.0876457844</v>
      </c>
      <c r="L2144" s="244">
        <v>40316.41</v>
      </c>
      <c r="M2144" s="245">
        <v>0.266749445201098</v>
      </c>
      <c r="N2144" s="244">
        <v>10754.38</v>
      </c>
      <c r="O2144" s="218">
        <v>330</v>
      </c>
      <c r="P2144" s="246">
        <f t="shared" si="332"/>
        <v>121.170939393939</v>
      </c>
      <c r="Q2144" s="246">
        <f t="shared" si="333"/>
        <v>31.5890303030303</v>
      </c>
      <c r="R2144" s="210">
        <v>999</v>
      </c>
      <c r="S2144" s="220">
        <f t="shared" si="334"/>
        <v>330</v>
      </c>
      <c r="T2144" s="113">
        <f t="shared" si="337"/>
        <v>160.161080821918</v>
      </c>
      <c r="U2144" s="113">
        <f t="shared" si="335"/>
        <v>43.5290072487244</v>
      </c>
      <c r="V2144" s="113">
        <f t="shared" si="338"/>
        <v>122.170939393939</v>
      </c>
      <c r="W2144" s="113">
        <f t="shared" si="336"/>
        <v>32.5890303030303</v>
      </c>
      <c r="X2144" s="118">
        <v>2013</v>
      </c>
      <c r="Y2144" s="18" t="s">
        <v>66</v>
      </c>
    </row>
    <row r="2145" ht="15.75" customHeight="1" spans="1:25">
      <c r="A2145" s="234">
        <v>7358</v>
      </c>
      <c r="B2145" s="208" t="s">
        <v>2705</v>
      </c>
      <c r="C2145" s="207" t="s">
        <v>23</v>
      </c>
      <c r="D2145" s="209" t="s">
        <v>64</v>
      </c>
      <c r="F2145" s="235" t="s">
        <v>184</v>
      </c>
      <c r="G2145" s="236">
        <v>43113</v>
      </c>
      <c r="H2145" s="237">
        <v>43113</v>
      </c>
      <c r="I2145" s="214">
        <v>58104.98</v>
      </c>
      <c r="J2145" s="215">
        <v>0.272842250268773</v>
      </c>
      <c r="K2145" s="214">
        <v>15853.4934950221</v>
      </c>
      <c r="L2145" s="244">
        <v>40072.4</v>
      </c>
      <c r="M2145" s="245">
        <v>0.252560615286332</v>
      </c>
      <c r="N2145" s="244">
        <v>10120.71</v>
      </c>
      <c r="O2145" s="218">
        <v>330</v>
      </c>
      <c r="P2145" s="246">
        <f t="shared" si="332"/>
        <v>120.431515151515</v>
      </c>
      <c r="Q2145" s="246">
        <f t="shared" si="333"/>
        <v>29.6688181818182</v>
      </c>
      <c r="R2145" s="210">
        <v>718</v>
      </c>
      <c r="S2145" s="220">
        <f t="shared" si="334"/>
        <v>330</v>
      </c>
      <c r="T2145" s="113">
        <f t="shared" si="337"/>
        <v>159.191726027397</v>
      </c>
      <c r="U2145" s="113">
        <f t="shared" si="335"/>
        <v>43.4342287534852</v>
      </c>
      <c r="V2145" s="113">
        <f t="shared" si="338"/>
        <v>121.431515151515</v>
      </c>
      <c r="W2145" s="113">
        <f t="shared" si="336"/>
        <v>30.6688181818182</v>
      </c>
      <c r="X2145" s="118">
        <v>2018</v>
      </c>
      <c r="Y2145" s="18" t="s">
        <v>84</v>
      </c>
    </row>
    <row r="2146" ht="15.75" customHeight="1" spans="1:25">
      <c r="A2146" s="234">
        <v>7461</v>
      </c>
      <c r="B2146" s="208" t="s">
        <v>2706</v>
      </c>
      <c r="C2146" s="207" t="s">
        <v>23</v>
      </c>
      <c r="D2146" s="209" t="s">
        <v>64</v>
      </c>
      <c r="F2146" s="235" t="s">
        <v>181</v>
      </c>
      <c r="G2146" s="236">
        <v>43092</v>
      </c>
      <c r="H2146" s="237">
        <v>43092</v>
      </c>
      <c r="I2146" s="214">
        <v>57944.4215</v>
      </c>
      <c r="J2146" s="215">
        <v>0.274335193574771</v>
      </c>
      <c r="K2146" s="214">
        <v>15896.1940887806</v>
      </c>
      <c r="L2146" s="244">
        <v>39961.67</v>
      </c>
      <c r="M2146" s="245">
        <v>0.245106122942309</v>
      </c>
      <c r="N2146" s="244">
        <v>9794.85</v>
      </c>
      <c r="O2146" s="218">
        <v>330</v>
      </c>
      <c r="P2146" s="246">
        <f t="shared" si="332"/>
        <v>120.09596969697</v>
      </c>
      <c r="Q2146" s="246">
        <f t="shared" si="333"/>
        <v>28.6813636363636</v>
      </c>
      <c r="R2146" s="210">
        <v>739</v>
      </c>
      <c r="S2146" s="220">
        <f t="shared" si="334"/>
        <v>330</v>
      </c>
      <c r="T2146" s="113">
        <f t="shared" si="337"/>
        <v>158.751839726027</v>
      </c>
      <c r="U2146" s="113">
        <f t="shared" si="335"/>
        <v>43.5512166815907</v>
      </c>
      <c r="V2146" s="113">
        <f t="shared" si="338"/>
        <v>121.09596969697</v>
      </c>
      <c r="W2146" s="113">
        <f t="shared" si="336"/>
        <v>29.6813636363636</v>
      </c>
      <c r="X2146" s="118">
        <v>2017</v>
      </c>
      <c r="Y2146" s="18" t="s">
        <v>83</v>
      </c>
    </row>
    <row r="2147" ht="15.75" customHeight="1" spans="1:25">
      <c r="A2147" s="234">
        <v>5148</v>
      </c>
      <c r="B2147" s="208" t="s">
        <v>2707</v>
      </c>
      <c r="C2147" s="207" t="s">
        <v>19</v>
      </c>
      <c r="D2147" s="209" t="s">
        <v>64</v>
      </c>
      <c r="F2147" s="235" t="s">
        <v>65</v>
      </c>
      <c r="G2147" s="236">
        <v>40348</v>
      </c>
      <c r="H2147" s="237">
        <v>40348</v>
      </c>
      <c r="I2147" s="214">
        <v>57913.776</v>
      </c>
      <c r="J2147" s="215">
        <v>0.242642420152543</v>
      </c>
      <c r="K2147" s="214">
        <v>14052.3387688123</v>
      </c>
      <c r="L2147" s="244">
        <v>32174.32</v>
      </c>
      <c r="M2147" s="245">
        <v>0.284049204458711</v>
      </c>
      <c r="N2147" s="244">
        <v>9139.09</v>
      </c>
      <c r="O2147" s="218">
        <v>330</v>
      </c>
      <c r="P2147" s="246">
        <f t="shared" si="332"/>
        <v>96.4979393939394</v>
      </c>
      <c r="Q2147" s="246">
        <f t="shared" si="333"/>
        <v>26.6942121212121</v>
      </c>
      <c r="R2147" s="210">
        <v>3483</v>
      </c>
      <c r="S2147" s="220">
        <f t="shared" si="334"/>
        <v>330</v>
      </c>
      <c r="T2147" s="113">
        <f t="shared" si="337"/>
        <v>158.667879452055</v>
      </c>
      <c r="U2147" s="113">
        <f t="shared" si="335"/>
        <v>38.4995582707186</v>
      </c>
      <c r="V2147" s="113">
        <f t="shared" si="338"/>
        <v>97.4979393939394</v>
      </c>
      <c r="W2147" s="113">
        <f t="shared" si="336"/>
        <v>27.6942121212121</v>
      </c>
      <c r="X2147" s="118">
        <v>2010</v>
      </c>
      <c r="Y2147" s="18" t="s">
        <v>66</v>
      </c>
    </row>
    <row r="2148" ht="15.75" customHeight="1" spans="1:25">
      <c r="A2148" s="234">
        <v>8693</v>
      </c>
      <c r="B2148" s="208" t="s">
        <v>2708</v>
      </c>
      <c r="C2148" s="207" t="s">
        <v>34</v>
      </c>
      <c r="D2148" s="209" t="s">
        <v>488</v>
      </c>
      <c r="E2148" s="210" t="s">
        <v>30</v>
      </c>
      <c r="F2148" s="235" t="s">
        <v>272</v>
      </c>
      <c r="G2148" s="283">
        <v>41498</v>
      </c>
      <c r="H2148" s="237">
        <v>43715</v>
      </c>
      <c r="I2148" s="214">
        <v>57890.2630921053</v>
      </c>
      <c r="J2148" s="215">
        <v>0.266609145976823</v>
      </c>
      <c r="K2148" s="214">
        <v>15434.0736033598</v>
      </c>
      <c r="L2148" s="216">
        <v>5240.81</v>
      </c>
      <c r="M2148" s="217">
        <v>0.177844646152026</v>
      </c>
      <c r="N2148" s="216">
        <v>932.05</v>
      </c>
      <c r="O2148" s="218">
        <v>76</v>
      </c>
      <c r="P2148" s="246">
        <f t="shared" si="332"/>
        <v>67.9580263157895</v>
      </c>
      <c r="Q2148" s="246">
        <f t="shared" si="333"/>
        <v>11.2638157894737</v>
      </c>
      <c r="R2148" s="210">
        <v>116</v>
      </c>
      <c r="S2148" s="220">
        <f t="shared" si="334"/>
        <v>81</v>
      </c>
      <c r="T2148" s="113">
        <f t="shared" si="337"/>
        <v>158.603460526316</v>
      </c>
      <c r="U2148" s="113">
        <f t="shared" si="335"/>
        <v>42.2851331598899</v>
      </c>
      <c r="V2148" s="113">
        <f t="shared" si="338"/>
        <v>64.7013580246914</v>
      </c>
      <c r="W2148" s="113">
        <f t="shared" si="336"/>
        <v>11.5067901234568</v>
      </c>
      <c r="X2148" s="118">
        <v>2013</v>
      </c>
      <c r="Y2148" s="18" t="s">
        <v>66</v>
      </c>
    </row>
    <row r="2149" ht="15.75" customHeight="1" spans="1:25">
      <c r="A2149" s="234">
        <v>6531</v>
      </c>
      <c r="B2149" s="208" t="s">
        <v>2709</v>
      </c>
      <c r="C2149" s="207" t="s">
        <v>23</v>
      </c>
      <c r="D2149" s="209" t="s">
        <v>64</v>
      </c>
      <c r="F2149" s="235" t="s">
        <v>178</v>
      </c>
      <c r="G2149" s="236">
        <v>42637</v>
      </c>
      <c r="H2149" s="237">
        <v>42637</v>
      </c>
      <c r="I2149" s="214">
        <v>57878.928</v>
      </c>
      <c r="J2149" s="215">
        <v>0.264621760924206</v>
      </c>
      <c r="K2149" s="214">
        <v>15316.0238477653</v>
      </c>
      <c r="L2149" s="244">
        <v>48232.44</v>
      </c>
      <c r="M2149" s="245">
        <v>0.282242822465544</v>
      </c>
      <c r="N2149" s="244">
        <v>13613.26</v>
      </c>
      <c r="O2149" s="218">
        <v>330</v>
      </c>
      <c r="P2149" s="246">
        <f t="shared" si="332"/>
        <v>145.158909090909</v>
      </c>
      <c r="Q2149" s="246">
        <f t="shared" si="333"/>
        <v>40.252303030303</v>
      </c>
      <c r="R2149" s="210">
        <v>1194</v>
      </c>
      <c r="S2149" s="220">
        <f t="shared" si="334"/>
        <v>330</v>
      </c>
      <c r="T2149" s="113">
        <f t="shared" si="337"/>
        <v>158.572405479452</v>
      </c>
      <c r="U2149" s="113">
        <f t="shared" si="335"/>
        <v>41.9617091719597</v>
      </c>
      <c r="V2149" s="113">
        <f t="shared" si="338"/>
        <v>146.158909090909</v>
      </c>
      <c r="W2149" s="113">
        <f t="shared" si="336"/>
        <v>41.252303030303</v>
      </c>
      <c r="X2149" s="118">
        <v>2016</v>
      </c>
      <c r="Y2149" s="18" t="s">
        <v>82</v>
      </c>
    </row>
    <row r="2150" ht="15.75" customHeight="1" spans="1:25">
      <c r="A2150" s="234">
        <v>8410</v>
      </c>
      <c r="B2150" s="208" t="s">
        <v>2710</v>
      </c>
      <c r="C2150" s="207" t="s">
        <v>21</v>
      </c>
      <c r="D2150" s="209" t="s">
        <v>488</v>
      </c>
      <c r="E2150" s="210" t="s">
        <v>815</v>
      </c>
      <c r="F2150" s="235" t="s">
        <v>142</v>
      </c>
      <c r="G2150" s="284">
        <v>40961</v>
      </c>
      <c r="H2150" s="237">
        <v>43354</v>
      </c>
      <c r="I2150" s="214">
        <v>57254.7521993396</v>
      </c>
      <c r="J2150" s="215">
        <v>0.259823530634737</v>
      </c>
      <c r="K2150" s="214">
        <v>14876.1318620494</v>
      </c>
      <c r="L2150" s="244">
        <v>37433.14</v>
      </c>
      <c r="M2150" s="245">
        <v>0.317330312124497</v>
      </c>
      <c r="N2150" s="244">
        <v>11878.67</v>
      </c>
      <c r="O2150" s="218">
        <v>330</v>
      </c>
      <c r="P2150" s="246">
        <f t="shared" si="332"/>
        <v>112.433757575758</v>
      </c>
      <c r="Q2150" s="246">
        <f t="shared" si="333"/>
        <v>34.9959696969697</v>
      </c>
      <c r="R2150" s="210">
        <v>477</v>
      </c>
      <c r="S2150" s="220">
        <f t="shared" si="334"/>
        <v>330</v>
      </c>
      <c r="T2150" s="113">
        <f t="shared" si="337"/>
        <v>156.862334792711</v>
      </c>
      <c r="U2150" s="113">
        <f t="shared" si="335"/>
        <v>40.7565256494504</v>
      </c>
      <c r="V2150" s="113">
        <f t="shared" si="338"/>
        <v>113.433757575758</v>
      </c>
      <c r="W2150" s="113">
        <f t="shared" si="336"/>
        <v>35.9959696969697</v>
      </c>
      <c r="X2150" s="118">
        <v>2012</v>
      </c>
      <c r="Y2150" s="18" t="s">
        <v>66</v>
      </c>
    </row>
    <row r="2151" ht="15.75" customHeight="1" spans="1:25">
      <c r="A2151" s="234">
        <v>6658</v>
      </c>
      <c r="B2151" s="208" t="s">
        <v>2711</v>
      </c>
      <c r="C2151" s="207" t="s">
        <v>19</v>
      </c>
      <c r="D2151" s="209" t="s">
        <v>64</v>
      </c>
      <c r="F2151" s="235" t="s">
        <v>65</v>
      </c>
      <c r="G2151" s="236">
        <v>42704</v>
      </c>
      <c r="H2151" s="237">
        <v>42704</v>
      </c>
      <c r="I2151" s="214">
        <v>57139.506</v>
      </c>
      <c r="J2151" s="215">
        <v>0.239897415098277</v>
      </c>
      <c r="K2151" s="214">
        <v>13707.6197893925</v>
      </c>
      <c r="L2151" s="244">
        <v>31744.17</v>
      </c>
      <c r="M2151" s="245">
        <v>0.227172737545193</v>
      </c>
      <c r="N2151" s="244">
        <v>7211.41</v>
      </c>
      <c r="O2151" s="218">
        <v>330</v>
      </c>
      <c r="P2151" s="246">
        <f t="shared" si="332"/>
        <v>95.1944545454545</v>
      </c>
      <c r="Q2151" s="246">
        <f t="shared" si="333"/>
        <v>20.8527575757576</v>
      </c>
      <c r="R2151" s="210">
        <v>1127</v>
      </c>
      <c r="S2151" s="220">
        <f t="shared" si="334"/>
        <v>330</v>
      </c>
      <c r="T2151" s="113">
        <f t="shared" si="337"/>
        <v>156.546591780822</v>
      </c>
      <c r="U2151" s="113">
        <f t="shared" si="335"/>
        <v>37.5551227106644</v>
      </c>
      <c r="V2151" s="113">
        <f t="shared" si="338"/>
        <v>96.1944545454545</v>
      </c>
      <c r="W2151" s="113">
        <f t="shared" si="336"/>
        <v>21.8527575757576</v>
      </c>
      <c r="X2151" s="118">
        <v>2016</v>
      </c>
      <c r="Y2151" s="18" t="s">
        <v>82</v>
      </c>
    </row>
    <row r="2152" ht="15.75" customHeight="1" spans="1:25">
      <c r="A2152" s="234">
        <v>6774</v>
      </c>
      <c r="B2152" s="208" t="s">
        <v>2712</v>
      </c>
      <c r="C2152" s="207" t="s">
        <v>23</v>
      </c>
      <c r="D2152" s="209" t="s">
        <v>380</v>
      </c>
      <c r="E2152" s="210" t="s">
        <v>2216</v>
      </c>
      <c r="F2152" s="235" t="s">
        <v>196</v>
      </c>
      <c r="G2152" s="284">
        <v>38169</v>
      </c>
      <c r="H2152" s="237">
        <v>42832</v>
      </c>
      <c r="I2152" s="214">
        <v>56975.749</v>
      </c>
      <c r="J2152" s="215">
        <v>0.269451030999692</v>
      </c>
      <c r="K2152" s="214">
        <v>15352.1743100297</v>
      </c>
      <c r="L2152" s="244">
        <v>39293.62</v>
      </c>
      <c r="M2152" s="245">
        <v>0.306544930194775</v>
      </c>
      <c r="N2152" s="244">
        <v>12045.26</v>
      </c>
      <c r="O2152" s="218">
        <v>330</v>
      </c>
      <c r="P2152" s="246">
        <f t="shared" si="332"/>
        <v>118.071575757576</v>
      </c>
      <c r="Q2152" s="246">
        <f t="shared" si="333"/>
        <v>35.5007878787879</v>
      </c>
      <c r="R2152" s="210">
        <v>999</v>
      </c>
      <c r="S2152" s="220">
        <f t="shared" si="334"/>
        <v>330</v>
      </c>
      <c r="T2152" s="113">
        <f t="shared" si="337"/>
        <v>156.097942465753</v>
      </c>
      <c r="U2152" s="113">
        <f t="shared" si="335"/>
        <v>42.0607515343279</v>
      </c>
      <c r="V2152" s="113">
        <f t="shared" si="338"/>
        <v>119.071575757576</v>
      </c>
      <c r="W2152" s="113">
        <f t="shared" si="336"/>
        <v>36.5007878787879</v>
      </c>
      <c r="X2152" s="118">
        <v>2004</v>
      </c>
      <c r="Y2152" s="18" t="s">
        <v>66</v>
      </c>
    </row>
    <row r="2153" ht="15.75" customHeight="1" spans="1:25">
      <c r="A2153" s="234">
        <v>8413</v>
      </c>
      <c r="B2153" s="208" t="s">
        <v>2713</v>
      </c>
      <c r="C2153" s="207" t="s">
        <v>21</v>
      </c>
      <c r="D2153" s="209" t="s">
        <v>488</v>
      </c>
      <c r="E2153" s="210" t="s">
        <v>815</v>
      </c>
      <c r="F2153" s="235" t="s">
        <v>139</v>
      </c>
      <c r="G2153" s="284">
        <v>39525</v>
      </c>
      <c r="H2153" s="237">
        <v>43354</v>
      </c>
      <c r="I2153" s="214">
        <v>56927.7101420806</v>
      </c>
      <c r="J2153" s="215">
        <v>0.24467730818205</v>
      </c>
      <c r="K2153" s="214">
        <v>13928.9188785323</v>
      </c>
      <c r="L2153" s="244">
        <v>37219.32</v>
      </c>
      <c r="M2153" s="245">
        <v>0.275169992358807</v>
      </c>
      <c r="N2153" s="244">
        <v>10241.64</v>
      </c>
      <c r="O2153" s="218">
        <v>330</v>
      </c>
      <c r="P2153" s="246">
        <f t="shared" si="332"/>
        <v>111.785818181818</v>
      </c>
      <c r="Q2153" s="246">
        <f t="shared" si="333"/>
        <v>30.0352727272727</v>
      </c>
      <c r="R2153" s="210">
        <v>477</v>
      </c>
      <c r="S2153" s="220">
        <f t="shared" si="334"/>
        <v>330</v>
      </c>
      <c r="T2153" s="113">
        <f t="shared" si="337"/>
        <v>155.966329156385</v>
      </c>
      <c r="U2153" s="113">
        <f t="shared" si="335"/>
        <v>38.16142158502</v>
      </c>
      <c r="V2153" s="113">
        <f t="shared" si="338"/>
        <v>112.785818181818</v>
      </c>
      <c r="W2153" s="113">
        <f t="shared" si="336"/>
        <v>31.0352727272727</v>
      </c>
      <c r="X2153" s="118">
        <v>2008</v>
      </c>
      <c r="Y2153" s="18" t="s">
        <v>66</v>
      </c>
    </row>
    <row r="2154" ht="15.75" customHeight="1" spans="1:25">
      <c r="A2154" s="234">
        <v>8448</v>
      </c>
      <c r="B2154" s="208" t="s">
        <v>2714</v>
      </c>
      <c r="C2154" s="207" t="s">
        <v>21</v>
      </c>
      <c r="D2154" s="209" t="s">
        <v>488</v>
      </c>
      <c r="E2154" s="210" t="s">
        <v>815</v>
      </c>
      <c r="F2154" s="235" t="s">
        <v>139</v>
      </c>
      <c r="G2154" s="284">
        <v>39826</v>
      </c>
      <c r="H2154" s="237">
        <v>43354</v>
      </c>
      <c r="I2154" s="214">
        <v>56815.3362764608</v>
      </c>
      <c r="J2154" s="215">
        <v>0.244057198158134</v>
      </c>
      <c r="K2154" s="214">
        <v>13866.1917840452</v>
      </c>
      <c r="L2154" s="244">
        <v>37145.85</v>
      </c>
      <c r="M2154" s="245">
        <v>0.277168243558836</v>
      </c>
      <c r="N2154" s="244">
        <v>10295.65</v>
      </c>
      <c r="O2154" s="218">
        <v>330</v>
      </c>
      <c r="P2154" s="246">
        <f t="shared" si="332"/>
        <v>111.563181818182</v>
      </c>
      <c r="Q2154" s="246">
        <f t="shared" si="333"/>
        <v>30.1989393939394</v>
      </c>
      <c r="R2154" s="210">
        <v>477</v>
      </c>
      <c r="S2154" s="220">
        <f t="shared" si="334"/>
        <v>330</v>
      </c>
      <c r="T2154" s="113">
        <f t="shared" si="337"/>
        <v>155.658455551947</v>
      </c>
      <c r="U2154" s="113">
        <f t="shared" si="335"/>
        <v>37.9895665316307</v>
      </c>
      <c r="V2154" s="113">
        <f t="shared" si="338"/>
        <v>112.563181818182</v>
      </c>
      <c r="W2154" s="113">
        <f t="shared" si="336"/>
        <v>31.1989393939394</v>
      </c>
      <c r="X2154" s="118">
        <v>2009</v>
      </c>
      <c r="Y2154" s="18" t="s">
        <v>66</v>
      </c>
    </row>
    <row r="2155" ht="15.75" customHeight="1" spans="1:25">
      <c r="A2155" s="234">
        <v>6230</v>
      </c>
      <c r="B2155" s="208" t="s">
        <v>2715</v>
      </c>
      <c r="C2155" s="207" t="s">
        <v>19</v>
      </c>
      <c r="D2155" s="209" t="s">
        <v>64</v>
      </c>
      <c r="F2155" s="235" t="s">
        <v>65</v>
      </c>
      <c r="G2155" s="236">
        <v>42427</v>
      </c>
      <c r="H2155" s="237">
        <v>42427</v>
      </c>
      <c r="I2155" s="214">
        <v>56766.474</v>
      </c>
      <c r="J2155" s="215">
        <v>0.224197742799888</v>
      </c>
      <c r="K2155" s="214">
        <v>12726.9153375085</v>
      </c>
      <c r="L2155" s="244">
        <v>31536.93</v>
      </c>
      <c r="M2155" s="245">
        <v>0.226913019117587</v>
      </c>
      <c r="N2155" s="244">
        <v>7156.14</v>
      </c>
      <c r="O2155" s="218">
        <v>330</v>
      </c>
      <c r="P2155" s="246">
        <f t="shared" si="332"/>
        <v>94.5664545454545</v>
      </c>
      <c r="Q2155" s="246">
        <f t="shared" si="333"/>
        <v>20.6852727272727</v>
      </c>
      <c r="R2155" s="210">
        <v>1404</v>
      </c>
      <c r="S2155" s="220">
        <f t="shared" si="334"/>
        <v>330</v>
      </c>
      <c r="T2155" s="113">
        <f t="shared" si="337"/>
        <v>155.52458630137</v>
      </c>
      <c r="U2155" s="113">
        <f t="shared" si="335"/>
        <v>34.8682611986534</v>
      </c>
      <c r="V2155" s="113">
        <f t="shared" si="338"/>
        <v>95.5664545454545</v>
      </c>
      <c r="W2155" s="113">
        <f t="shared" si="336"/>
        <v>21.6852727272727</v>
      </c>
      <c r="X2155" s="118">
        <v>2016</v>
      </c>
      <c r="Y2155" s="18" t="s">
        <v>82</v>
      </c>
    </row>
    <row r="2156" ht="15.75" customHeight="1" spans="1:25">
      <c r="A2156" s="234">
        <v>7503</v>
      </c>
      <c r="B2156" s="208" t="s">
        <v>2716</v>
      </c>
      <c r="C2156" s="207" t="s">
        <v>21</v>
      </c>
      <c r="D2156" s="209" t="s">
        <v>64</v>
      </c>
      <c r="F2156" s="235" t="s">
        <v>65</v>
      </c>
      <c r="G2156" s="236">
        <v>43190</v>
      </c>
      <c r="H2156" s="237">
        <v>43190</v>
      </c>
      <c r="I2156" s="214">
        <v>56706.6026694524</v>
      </c>
      <c r="J2156" s="215">
        <v>0.26588490011585</v>
      </c>
      <c r="K2156" s="214">
        <v>15077.4293866766</v>
      </c>
      <c r="L2156" s="244">
        <v>37074.76</v>
      </c>
      <c r="M2156" s="245">
        <v>0.313239519284818</v>
      </c>
      <c r="N2156" s="244">
        <v>11613.28</v>
      </c>
      <c r="O2156" s="218">
        <v>330</v>
      </c>
      <c r="P2156" s="246">
        <f t="shared" si="332"/>
        <v>111.347757575758</v>
      </c>
      <c r="Q2156" s="246">
        <f t="shared" si="333"/>
        <v>34.1917575757576</v>
      </c>
      <c r="R2156" s="210">
        <v>641</v>
      </c>
      <c r="S2156" s="220">
        <f t="shared" si="334"/>
        <v>330</v>
      </c>
      <c r="T2156" s="113">
        <f t="shared" si="337"/>
        <v>155.360555258774</v>
      </c>
      <c r="U2156" s="113">
        <f t="shared" si="335"/>
        <v>41.3080257169222</v>
      </c>
      <c r="V2156" s="113">
        <f t="shared" si="338"/>
        <v>112.347757575758</v>
      </c>
      <c r="W2156" s="113">
        <f t="shared" si="336"/>
        <v>35.1917575757576</v>
      </c>
      <c r="X2156" s="118">
        <v>2018</v>
      </c>
      <c r="Y2156" s="18" t="s">
        <v>84</v>
      </c>
    </row>
    <row r="2157" ht="15.75" customHeight="1" spans="1:25">
      <c r="A2157" s="234">
        <v>5611</v>
      </c>
      <c r="B2157" s="208" t="s">
        <v>2717</v>
      </c>
      <c r="C2157" s="207" t="s">
        <v>23</v>
      </c>
      <c r="D2157" s="209" t="s">
        <v>64</v>
      </c>
      <c r="F2157" s="235" t="s">
        <v>178</v>
      </c>
      <c r="G2157" s="236">
        <v>41271</v>
      </c>
      <c r="H2157" s="237">
        <v>41271</v>
      </c>
      <c r="I2157" s="214">
        <v>56604.24</v>
      </c>
      <c r="J2157" s="215">
        <v>0.265403127818805</v>
      </c>
      <c r="K2157" s="214">
        <v>15022.9423438063</v>
      </c>
      <c r="L2157" s="244">
        <v>47170.2</v>
      </c>
      <c r="M2157" s="245">
        <v>0.271769676617865</v>
      </c>
      <c r="N2157" s="244">
        <v>12819.43</v>
      </c>
      <c r="O2157" s="218">
        <v>330</v>
      </c>
      <c r="P2157" s="246">
        <f t="shared" si="332"/>
        <v>141.94</v>
      </c>
      <c r="Q2157" s="246">
        <f t="shared" si="333"/>
        <v>37.8467575757576</v>
      </c>
      <c r="R2157" s="210">
        <v>2560</v>
      </c>
      <c r="S2157" s="220">
        <f t="shared" si="334"/>
        <v>330</v>
      </c>
      <c r="T2157" s="113">
        <f t="shared" si="337"/>
        <v>155.080109589041</v>
      </c>
      <c r="U2157" s="113">
        <f t="shared" si="335"/>
        <v>41.1587461474145</v>
      </c>
      <c r="V2157" s="113">
        <f t="shared" si="338"/>
        <v>142.94</v>
      </c>
      <c r="W2157" s="113">
        <f t="shared" si="336"/>
        <v>38.8467575757576</v>
      </c>
      <c r="X2157" s="118">
        <v>2012</v>
      </c>
      <c r="Y2157" s="18" t="s">
        <v>66</v>
      </c>
    </row>
    <row r="2158" ht="15.75" customHeight="1" spans="1:25">
      <c r="A2158" s="234">
        <v>7464</v>
      </c>
      <c r="B2158" s="208" t="s">
        <v>2718</v>
      </c>
      <c r="C2158" s="207" t="s">
        <v>19</v>
      </c>
      <c r="D2158" s="209" t="s">
        <v>64</v>
      </c>
      <c r="F2158" s="235" t="s">
        <v>65</v>
      </c>
      <c r="G2158" s="236">
        <v>43098</v>
      </c>
      <c r="H2158" s="237">
        <v>43098</v>
      </c>
      <c r="I2158" s="214">
        <v>56151.504</v>
      </c>
      <c r="J2158" s="215">
        <v>0.234245118867908</v>
      </c>
      <c r="K2158" s="214">
        <v>13153.2157290918</v>
      </c>
      <c r="L2158" s="244">
        <v>31195.28</v>
      </c>
      <c r="M2158" s="245">
        <v>0.208682210898572</v>
      </c>
      <c r="N2158" s="244">
        <v>6509.9</v>
      </c>
      <c r="O2158" s="218">
        <v>330</v>
      </c>
      <c r="P2158" s="246">
        <f t="shared" si="332"/>
        <v>93.5311515151515</v>
      </c>
      <c r="Q2158" s="246">
        <f t="shared" si="333"/>
        <v>18.7269696969697</v>
      </c>
      <c r="R2158" s="210">
        <v>733</v>
      </c>
      <c r="S2158" s="220">
        <f t="shared" si="334"/>
        <v>330</v>
      </c>
      <c r="T2158" s="113">
        <f t="shared" si="337"/>
        <v>153.839736986301</v>
      </c>
      <c r="U2158" s="113">
        <f t="shared" si="335"/>
        <v>36.0362074769638</v>
      </c>
      <c r="V2158" s="113">
        <f t="shared" si="338"/>
        <v>94.5311515151515</v>
      </c>
      <c r="W2158" s="113">
        <f t="shared" si="336"/>
        <v>19.7269696969697</v>
      </c>
      <c r="X2158" s="118">
        <v>2017</v>
      </c>
      <c r="Y2158" s="18" t="s">
        <v>83</v>
      </c>
    </row>
    <row r="2159" ht="15.75" customHeight="1" spans="1:25">
      <c r="A2159" s="234">
        <v>6027</v>
      </c>
      <c r="B2159" s="208" t="s">
        <v>2719</v>
      </c>
      <c r="C2159" s="207" t="s">
        <v>23</v>
      </c>
      <c r="D2159" s="209" t="s">
        <v>64</v>
      </c>
      <c r="F2159" s="235" t="s">
        <v>65</v>
      </c>
      <c r="G2159" s="236">
        <v>42245</v>
      </c>
      <c r="H2159" s="237">
        <v>42245</v>
      </c>
      <c r="I2159" s="214">
        <v>55962.6485</v>
      </c>
      <c r="J2159" s="215">
        <v>0.278024186984266</v>
      </c>
      <c r="K2159" s="214">
        <v>15558.9698506988</v>
      </c>
      <c r="L2159" s="244">
        <v>38594.93</v>
      </c>
      <c r="M2159" s="245">
        <v>0.411169809091505</v>
      </c>
      <c r="N2159" s="244">
        <v>15869.07</v>
      </c>
      <c r="O2159" s="218">
        <v>330</v>
      </c>
      <c r="P2159" s="246">
        <f t="shared" si="332"/>
        <v>115.954333333333</v>
      </c>
      <c r="Q2159" s="246">
        <f t="shared" si="333"/>
        <v>47.0880909090909</v>
      </c>
      <c r="R2159" s="210">
        <v>1586</v>
      </c>
      <c r="S2159" s="220">
        <f t="shared" si="334"/>
        <v>330</v>
      </c>
      <c r="T2159" s="113">
        <f t="shared" si="337"/>
        <v>153.322324657534</v>
      </c>
      <c r="U2159" s="113">
        <f t="shared" si="335"/>
        <v>42.6273146594488</v>
      </c>
      <c r="V2159" s="113">
        <f t="shared" si="338"/>
        <v>116.954333333333</v>
      </c>
      <c r="W2159" s="113">
        <f t="shared" si="336"/>
        <v>48.0880909090909</v>
      </c>
      <c r="X2159" s="118">
        <v>2015</v>
      </c>
      <c r="Y2159" s="18" t="s">
        <v>66</v>
      </c>
    </row>
    <row r="2160" ht="15.75" customHeight="1" spans="1:25">
      <c r="A2160" s="234">
        <v>6939</v>
      </c>
      <c r="B2160" s="208" t="s">
        <v>2720</v>
      </c>
      <c r="C2160" s="207" t="s">
        <v>27</v>
      </c>
      <c r="D2160" s="209" t="s">
        <v>64</v>
      </c>
      <c r="F2160" s="235" t="s">
        <v>215</v>
      </c>
      <c r="G2160" s="236">
        <v>41238</v>
      </c>
      <c r="H2160" s="237">
        <v>41238</v>
      </c>
      <c r="I2160" s="214">
        <v>55677.802</v>
      </c>
      <c r="J2160" s="215">
        <v>0.251942110448046</v>
      </c>
      <c r="K2160" s="214">
        <v>14027.5829409884</v>
      </c>
      <c r="L2160" s="244">
        <v>48415.48</v>
      </c>
      <c r="M2160" s="245">
        <v>0.183813524104274</v>
      </c>
      <c r="N2160" s="244">
        <v>8899.42</v>
      </c>
      <c r="O2160" s="218">
        <v>330</v>
      </c>
      <c r="P2160" s="246">
        <f t="shared" si="332"/>
        <v>145.713575757576</v>
      </c>
      <c r="Q2160" s="246">
        <f t="shared" si="333"/>
        <v>25.9679393939394</v>
      </c>
      <c r="R2160" s="210">
        <v>2593</v>
      </c>
      <c r="S2160" s="220">
        <f t="shared" si="334"/>
        <v>330</v>
      </c>
      <c r="T2160" s="113">
        <f t="shared" si="337"/>
        <v>152.541923287671</v>
      </c>
      <c r="U2160" s="113">
        <f t="shared" si="335"/>
        <v>38.4317340848997</v>
      </c>
      <c r="V2160" s="113">
        <f t="shared" si="338"/>
        <v>146.713575757576</v>
      </c>
      <c r="W2160" s="113">
        <f t="shared" si="336"/>
        <v>26.9679393939394</v>
      </c>
      <c r="X2160" s="118">
        <v>2012</v>
      </c>
      <c r="Y2160" s="18" t="s">
        <v>66</v>
      </c>
    </row>
    <row r="2161" ht="15.75" customHeight="1" spans="1:25">
      <c r="A2161" s="234">
        <v>7319</v>
      </c>
      <c r="B2161" s="208" t="s">
        <v>2721</v>
      </c>
      <c r="C2161" s="207" t="s">
        <v>23</v>
      </c>
      <c r="D2161" s="209" t="s">
        <v>64</v>
      </c>
      <c r="F2161" s="235" t="s">
        <v>184</v>
      </c>
      <c r="G2161" s="236">
        <v>43085</v>
      </c>
      <c r="H2161" s="237">
        <v>43085</v>
      </c>
      <c r="I2161" s="214">
        <v>55606.253</v>
      </c>
      <c r="J2161" s="215">
        <v>0.250971303398363</v>
      </c>
      <c r="K2161" s="214">
        <v>13955.5737925091</v>
      </c>
      <c r="L2161" s="244">
        <v>38349.14</v>
      </c>
      <c r="M2161" s="245">
        <v>0.275955080087846</v>
      </c>
      <c r="N2161" s="244">
        <v>10582.64</v>
      </c>
      <c r="O2161" s="218">
        <v>330</v>
      </c>
      <c r="P2161" s="246">
        <f t="shared" si="332"/>
        <v>115.209515151515</v>
      </c>
      <c r="Q2161" s="246">
        <f t="shared" si="333"/>
        <v>31.0686060606061</v>
      </c>
      <c r="R2161" s="210">
        <v>746</v>
      </c>
      <c r="S2161" s="220">
        <f t="shared" si="334"/>
        <v>330</v>
      </c>
      <c r="T2161" s="113">
        <f t="shared" si="337"/>
        <v>152.345898630137</v>
      </c>
      <c r="U2161" s="113">
        <f t="shared" si="335"/>
        <v>38.2344487466003</v>
      </c>
      <c r="V2161" s="113">
        <f t="shared" si="338"/>
        <v>116.209515151515</v>
      </c>
      <c r="W2161" s="113">
        <f t="shared" si="336"/>
        <v>32.0686060606061</v>
      </c>
      <c r="X2161" s="118">
        <v>2017</v>
      </c>
      <c r="Y2161" s="18" t="s">
        <v>83</v>
      </c>
    </row>
    <row r="2162" ht="15.75" customHeight="1" spans="1:25">
      <c r="A2162" s="234">
        <v>7950</v>
      </c>
      <c r="B2162" s="208" t="s">
        <v>2722</v>
      </c>
      <c r="C2162" s="207" t="s">
        <v>23</v>
      </c>
      <c r="D2162" s="209" t="s">
        <v>64</v>
      </c>
      <c r="F2162" s="235" t="s">
        <v>184</v>
      </c>
      <c r="G2162" s="236">
        <v>43281</v>
      </c>
      <c r="H2162" s="237">
        <v>43281</v>
      </c>
      <c r="I2162" s="214">
        <v>55589.0759528163</v>
      </c>
      <c r="J2162" s="215">
        <v>0.279905814413228</v>
      </c>
      <c r="K2162" s="214">
        <v>15559.7055770518</v>
      </c>
      <c r="L2162" s="244">
        <v>25441.21</v>
      </c>
      <c r="M2162" s="245">
        <v>0.146102327680169</v>
      </c>
      <c r="N2162" s="244">
        <v>3717.02</v>
      </c>
      <c r="O2162" s="218">
        <v>254</v>
      </c>
      <c r="P2162" s="246">
        <f t="shared" si="332"/>
        <v>99.1622440944882</v>
      </c>
      <c r="Q2162" s="246">
        <f t="shared" si="333"/>
        <v>13.633937007874</v>
      </c>
      <c r="R2162" s="210">
        <v>550</v>
      </c>
      <c r="S2162" s="220">
        <f t="shared" si="334"/>
        <v>330</v>
      </c>
      <c r="T2162" s="113">
        <f t="shared" si="337"/>
        <v>152.298838226894</v>
      </c>
      <c r="U2162" s="113">
        <f t="shared" si="335"/>
        <v>42.6293303480871</v>
      </c>
      <c r="V2162" s="113">
        <f t="shared" si="338"/>
        <v>77.0945757575758</v>
      </c>
      <c r="W2162" s="113">
        <f t="shared" si="336"/>
        <v>11.263696969697</v>
      </c>
      <c r="X2162" s="118">
        <v>2018</v>
      </c>
      <c r="Y2162" s="18" t="s">
        <v>84</v>
      </c>
    </row>
    <row r="2163" ht="15.75" customHeight="1" spans="1:25">
      <c r="A2163" s="234">
        <v>7190</v>
      </c>
      <c r="B2163" s="208" t="s">
        <v>2723</v>
      </c>
      <c r="C2163" s="207" t="s">
        <v>27</v>
      </c>
      <c r="D2163" s="209" t="s">
        <v>380</v>
      </c>
      <c r="E2163" s="210" t="s">
        <v>2534</v>
      </c>
      <c r="F2163" s="235" t="s">
        <v>231</v>
      </c>
      <c r="G2163" s="284">
        <v>41809</v>
      </c>
      <c r="H2163" s="237">
        <v>42915</v>
      </c>
      <c r="I2163" s="214">
        <v>55490.7</v>
      </c>
      <c r="J2163" s="215">
        <v>0.23691829352528</v>
      </c>
      <c r="K2163" s="214">
        <v>13146.7619505233</v>
      </c>
      <c r="L2163" s="244">
        <v>36993.8</v>
      </c>
      <c r="M2163" s="245">
        <v>0.283874324886873</v>
      </c>
      <c r="N2163" s="244">
        <v>10501.59</v>
      </c>
      <c r="O2163" s="218">
        <v>330</v>
      </c>
      <c r="P2163" s="246">
        <f t="shared" si="332"/>
        <v>111.102424242424</v>
      </c>
      <c r="Q2163" s="246">
        <f t="shared" si="333"/>
        <v>30.823</v>
      </c>
      <c r="R2163" s="210">
        <v>916</v>
      </c>
      <c r="S2163" s="220">
        <f t="shared" si="334"/>
        <v>330</v>
      </c>
      <c r="T2163" s="113">
        <f t="shared" si="337"/>
        <v>152.029315068493</v>
      </c>
      <c r="U2163" s="113">
        <f t="shared" si="335"/>
        <v>36.0185258918447</v>
      </c>
      <c r="V2163" s="113">
        <f t="shared" si="338"/>
        <v>112.102424242424</v>
      </c>
      <c r="W2163" s="113">
        <f t="shared" si="336"/>
        <v>31.823</v>
      </c>
      <c r="X2163" s="118">
        <v>2014</v>
      </c>
      <c r="Y2163" s="18" t="s">
        <v>66</v>
      </c>
    </row>
    <row r="2164" ht="15.75" customHeight="1" spans="1:25">
      <c r="A2164" s="234">
        <v>6890</v>
      </c>
      <c r="B2164" s="208" t="s">
        <v>2724</v>
      </c>
      <c r="C2164" s="207" t="s">
        <v>23</v>
      </c>
      <c r="D2164" s="209" t="s">
        <v>64</v>
      </c>
      <c r="F2164" s="235" t="s">
        <v>181</v>
      </c>
      <c r="G2164" s="236">
        <v>42916</v>
      </c>
      <c r="H2164" s="237">
        <v>42916</v>
      </c>
      <c r="I2164" s="214">
        <v>55449.566</v>
      </c>
      <c r="J2164" s="215">
        <v>0.27192224571724</v>
      </c>
      <c r="K2164" s="214">
        <v>15077.9705107663</v>
      </c>
      <c r="L2164" s="244">
        <v>38241.08</v>
      </c>
      <c r="M2164" s="245">
        <v>0.219580618539016</v>
      </c>
      <c r="N2164" s="244">
        <v>8397</v>
      </c>
      <c r="O2164" s="218">
        <v>330</v>
      </c>
      <c r="P2164" s="246">
        <f t="shared" si="332"/>
        <v>114.882060606061</v>
      </c>
      <c r="Q2164" s="246">
        <f t="shared" si="333"/>
        <v>24.4454545454545</v>
      </c>
      <c r="R2164" s="210">
        <v>915</v>
      </c>
      <c r="S2164" s="220">
        <f t="shared" si="334"/>
        <v>330</v>
      </c>
      <c r="T2164" s="113">
        <f t="shared" si="337"/>
        <v>151.916619178082</v>
      </c>
      <c r="U2164" s="113">
        <f t="shared" si="335"/>
        <v>41.3095082486748</v>
      </c>
      <c r="V2164" s="113">
        <f t="shared" si="338"/>
        <v>115.882060606061</v>
      </c>
      <c r="W2164" s="113">
        <f t="shared" si="336"/>
        <v>25.4454545454545</v>
      </c>
      <c r="X2164" s="118">
        <v>2017</v>
      </c>
      <c r="Y2164" s="18" t="s">
        <v>83</v>
      </c>
    </row>
    <row r="2165" ht="15.75" customHeight="1" spans="1:25">
      <c r="A2165" s="234">
        <v>8788</v>
      </c>
      <c r="B2165" s="208" t="s">
        <v>2725</v>
      </c>
      <c r="C2165" s="207" t="s">
        <v>34</v>
      </c>
      <c r="D2165" s="209" t="s">
        <v>488</v>
      </c>
      <c r="E2165" s="210" t="s">
        <v>30</v>
      </c>
      <c r="F2165" s="235" t="s">
        <v>269</v>
      </c>
      <c r="G2165" s="283">
        <v>41303</v>
      </c>
      <c r="H2165" s="237">
        <v>43715</v>
      </c>
      <c r="I2165" s="214">
        <v>55432.9685333333</v>
      </c>
      <c r="J2165" s="215">
        <v>0.257464793505765</v>
      </c>
      <c r="K2165" s="214">
        <v>14272.0377968462</v>
      </c>
      <c r="L2165" s="216">
        <v>4952.32</v>
      </c>
      <c r="M2165" s="217">
        <v>0.168482650555699</v>
      </c>
      <c r="N2165" s="216">
        <v>834.38</v>
      </c>
      <c r="O2165" s="218">
        <v>75</v>
      </c>
      <c r="P2165" s="246">
        <f t="shared" si="332"/>
        <v>65.0309333333333</v>
      </c>
      <c r="Q2165" s="246">
        <f t="shared" si="333"/>
        <v>10.1250666666667</v>
      </c>
      <c r="R2165" s="210">
        <v>116</v>
      </c>
      <c r="S2165" s="220">
        <f t="shared" si="334"/>
        <v>81</v>
      </c>
      <c r="T2165" s="113">
        <f t="shared" si="337"/>
        <v>151.871146666667</v>
      </c>
      <c r="U2165" s="113">
        <f t="shared" si="335"/>
        <v>39.101473416017</v>
      </c>
      <c r="V2165" s="113">
        <f t="shared" si="338"/>
        <v>61.1397530864198</v>
      </c>
      <c r="W2165" s="113">
        <f t="shared" si="336"/>
        <v>10.300987654321</v>
      </c>
      <c r="X2165" s="118">
        <v>2013</v>
      </c>
      <c r="Y2165" s="18" t="s">
        <v>66</v>
      </c>
    </row>
    <row r="2166" ht="15.75" customHeight="1" spans="1:25">
      <c r="A2166" s="234">
        <v>5040</v>
      </c>
      <c r="B2166" s="208" t="s">
        <v>2726</v>
      </c>
      <c r="C2166" s="207" t="s">
        <v>19</v>
      </c>
      <c r="D2166" s="209" t="s">
        <v>64</v>
      </c>
      <c r="F2166" s="235" t="s">
        <v>65</v>
      </c>
      <c r="G2166" s="236">
        <v>38815</v>
      </c>
      <c r="H2166" s="237">
        <v>38815</v>
      </c>
      <c r="I2166" s="214">
        <v>55389.543</v>
      </c>
      <c r="J2166" s="215">
        <v>0.261285099125105</v>
      </c>
      <c r="K2166" s="214">
        <v>14472.4622332493</v>
      </c>
      <c r="L2166" s="244">
        <v>48164.82</v>
      </c>
      <c r="M2166" s="245">
        <v>0.210532500692414</v>
      </c>
      <c r="N2166" s="244">
        <v>10140.26</v>
      </c>
      <c r="O2166" s="218">
        <v>330</v>
      </c>
      <c r="P2166" s="246">
        <f t="shared" si="332"/>
        <v>144.954</v>
      </c>
      <c r="Q2166" s="246">
        <f t="shared" si="333"/>
        <v>29.7280606060606</v>
      </c>
      <c r="R2166" s="210">
        <v>5016</v>
      </c>
      <c r="S2166" s="220">
        <f t="shared" si="334"/>
        <v>330</v>
      </c>
      <c r="T2166" s="113">
        <f t="shared" si="337"/>
        <v>151.75217260274</v>
      </c>
      <c r="U2166" s="113">
        <f t="shared" si="335"/>
        <v>39.650581460957</v>
      </c>
      <c r="V2166" s="113">
        <f t="shared" si="338"/>
        <v>145.954</v>
      </c>
      <c r="W2166" s="113">
        <f t="shared" si="336"/>
        <v>30.7280606060606</v>
      </c>
      <c r="X2166" s="118">
        <v>2006</v>
      </c>
      <c r="Y2166" s="18" t="s">
        <v>66</v>
      </c>
    </row>
    <row r="2167" ht="15.75" customHeight="1" spans="1:25">
      <c r="A2167" s="234">
        <v>8418</v>
      </c>
      <c r="B2167" s="208" t="s">
        <v>2727</v>
      </c>
      <c r="C2167" s="207" t="s">
        <v>21</v>
      </c>
      <c r="D2167" s="209" t="s">
        <v>488</v>
      </c>
      <c r="E2167" s="210" t="s">
        <v>815</v>
      </c>
      <c r="F2167" s="235" t="s">
        <v>139</v>
      </c>
      <c r="G2167" s="284">
        <v>39828</v>
      </c>
      <c r="H2167" s="237">
        <v>43354</v>
      </c>
      <c r="I2167" s="214">
        <v>55365.7332937315</v>
      </c>
      <c r="J2167" s="215">
        <v>0.254677043780823</v>
      </c>
      <c r="K2167" s="214">
        <v>14100.381282005</v>
      </c>
      <c r="L2167" s="244">
        <v>36198.1</v>
      </c>
      <c r="M2167" s="245">
        <v>0.269756423679696</v>
      </c>
      <c r="N2167" s="244">
        <v>9764.67</v>
      </c>
      <c r="O2167" s="218">
        <v>330</v>
      </c>
      <c r="P2167" s="246">
        <f t="shared" si="332"/>
        <v>108.691212121212</v>
      </c>
      <c r="Q2167" s="246">
        <f t="shared" si="333"/>
        <v>28.5899090909091</v>
      </c>
      <c r="R2167" s="210">
        <v>477</v>
      </c>
      <c r="S2167" s="220">
        <f t="shared" si="334"/>
        <v>330</v>
      </c>
      <c r="T2167" s="113">
        <f t="shared" si="337"/>
        <v>151.686940530771</v>
      </c>
      <c r="U2167" s="113">
        <f t="shared" si="335"/>
        <v>38.6311815945342</v>
      </c>
      <c r="V2167" s="113">
        <f t="shared" si="338"/>
        <v>109.691212121212</v>
      </c>
      <c r="W2167" s="113">
        <f t="shared" si="336"/>
        <v>29.5899090909091</v>
      </c>
      <c r="X2167" s="118">
        <v>2009</v>
      </c>
      <c r="Y2167" s="18" t="s">
        <v>66</v>
      </c>
    </row>
    <row r="2168" ht="15.75" customHeight="1" spans="1:25">
      <c r="A2168" s="234">
        <v>9069</v>
      </c>
      <c r="B2168" s="208" t="s">
        <v>2728</v>
      </c>
      <c r="C2168" s="207" t="s">
        <v>34</v>
      </c>
      <c r="D2168" s="209" t="s">
        <v>488</v>
      </c>
      <c r="E2168" s="210" t="s">
        <v>30</v>
      </c>
      <c r="F2168" s="235" t="s">
        <v>291</v>
      </c>
      <c r="G2168" s="283">
        <v>40848</v>
      </c>
      <c r="H2168" s="237">
        <v>43711</v>
      </c>
      <c r="I2168" s="214">
        <v>55126.5448148148</v>
      </c>
      <c r="J2168" s="215">
        <v>0.266609145976823</v>
      </c>
      <c r="K2168" s="214">
        <v>14697.2410337308</v>
      </c>
      <c r="L2168" s="216">
        <v>1772.98</v>
      </c>
      <c r="M2168" s="217">
        <v>0.322316100576431</v>
      </c>
      <c r="N2168" s="216">
        <v>571.46</v>
      </c>
      <c r="O2168" s="218">
        <v>27</v>
      </c>
      <c r="P2168" s="246">
        <f t="shared" si="332"/>
        <v>64.6659259259259</v>
      </c>
      <c r="Q2168" s="246">
        <f t="shared" si="333"/>
        <v>20.1651851851852</v>
      </c>
      <c r="R2168" s="210">
        <v>120</v>
      </c>
      <c r="S2168" s="220">
        <f t="shared" si="334"/>
        <v>85</v>
      </c>
      <c r="T2168" s="113">
        <f t="shared" si="337"/>
        <v>151.03162962963</v>
      </c>
      <c r="U2168" s="113">
        <f t="shared" si="335"/>
        <v>40.2664137910433</v>
      </c>
      <c r="V2168" s="113">
        <f t="shared" si="338"/>
        <v>20.8585882352941</v>
      </c>
      <c r="W2168" s="113">
        <f t="shared" si="336"/>
        <v>6.72305882352941</v>
      </c>
      <c r="X2168" s="118">
        <v>2011</v>
      </c>
      <c r="Y2168" s="18" t="s">
        <v>66</v>
      </c>
    </row>
    <row r="2169" ht="15.75" customHeight="1" spans="1:25">
      <c r="A2169" s="234">
        <v>5043</v>
      </c>
      <c r="B2169" s="208" t="s">
        <v>2729</v>
      </c>
      <c r="C2169" s="207" t="s">
        <v>19</v>
      </c>
      <c r="D2169" s="209" t="s">
        <v>64</v>
      </c>
      <c r="F2169" s="235" t="s">
        <v>65</v>
      </c>
      <c r="G2169" s="236">
        <v>38864</v>
      </c>
      <c r="H2169" s="237">
        <v>38864</v>
      </c>
      <c r="I2169" s="214">
        <v>54835.5075</v>
      </c>
      <c r="J2169" s="215">
        <v>0.252303679590392</v>
      </c>
      <c r="K2169" s="214">
        <v>13835.2003144565</v>
      </c>
      <c r="L2169" s="244">
        <v>47683.05</v>
      </c>
      <c r="M2169" s="245">
        <v>0.184425702634374</v>
      </c>
      <c r="N2169" s="244">
        <v>8793.98</v>
      </c>
      <c r="O2169" s="218">
        <v>330</v>
      </c>
      <c r="P2169" s="246">
        <f t="shared" si="332"/>
        <v>143.494090909091</v>
      </c>
      <c r="Q2169" s="246">
        <f t="shared" si="333"/>
        <v>25.6484242424242</v>
      </c>
      <c r="R2169" s="210">
        <v>4967</v>
      </c>
      <c r="S2169" s="220">
        <f t="shared" si="334"/>
        <v>330</v>
      </c>
      <c r="T2169" s="113">
        <f t="shared" si="337"/>
        <v>150.234267123288</v>
      </c>
      <c r="U2169" s="113">
        <f t="shared" si="335"/>
        <v>37.9046583957712</v>
      </c>
      <c r="V2169" s="113">
        <f t="shared" si="338"/>
        <v>144.494090909091</v>
      </c>
      <c r="W2169" s="113">
        <f t="shared" si="336"/>
        <v>26.6484242424242</v>
      </c>
      <c r="X2169" s="118">
        <v>2006</v>
      </c>
      <c r="Y2169" s="18" t="s">
        <v>66</v>
      </c>
    </row>
    <row r="2170" ht="15.75" customHeight="1" spans="1:25">
      <c r="A2170" s="234">
        <v>5845</v>
      </c>
      <c r="B2170" s="208" t="s">
        <v>2730</v>
      </c>
      <c r="C2170" s="207" t="s">
        <v>19</v>
      </c>
      <c r="D2170" s="209" t="s">
        <v>64</v>
      </c>
      <c r="F2170" s="235" t="s">
        <v>65</v>
      </c>
      <c r="G2170" s="236">
        <v>41937</v>
      </c>
      <c r="H2170" s="237">
        <v>41937</v>
      </c>
      <c r="I2170" s="214">
        <v>54758.232</v>
      </c>
      <c r="J2170" s="215">
        <v>0.260351617884346</v>
      </c>
      <c r="K2170" s="214">
        <v>14256.3942936864</v>
      </c>
      <c r="L2170" s="244">
        <v>30421.24</v>
      </c>
      <c r="M2170" s="245">
        <v>0.319957371888851</v>
      </c>
      <c r="N2170" s="244">
        <v>9733.5</v>
      </c>
      <c r="O2170" s="218">
        <v>330</v>
      </c>
      <c r="P2170" s="246">
        <f t="shared" si="332"/>
        <v>91.1855757575758</v>
      </c>
      <c r="Q2170" s="246">
        <f t="shared" si="333"/>
        <v>28.4954545454545</v>
      </c>
      <c r="R2170" s="210">
        <v>1894</v>
      </c>
      <c r="S2170" s="220">
        <f t="shared" si="334"/>
        <v>330</v>
      </c>
      <c r="T2170" s="113">
        <f t="shared" si="337"/>
        <v>150.022553424658</v>
      </c>
      <c r="U2170" s="113">
        <f t="shared" si="335"/>
        <v>39.0586145032504</v>
      </c>
      <c r="V2170" s="113">
        <f t="shared" si="338"/>
        <v>92.1855757575758</v>
      </c>
      <c r="W2170" s="113">
        <f t="shared" si="336"/>
        <v>29.4954545454545</v>
      </c>
      <c r="X2170" s="118">
        <v>2014</v>
      </c>
      <c r="Y2170" s="18" t="s">
        <v>66</v>
      </c>
    </row>
    <row r="2171" ht="15.75" customHeight="1" spans="1:25">
      <c r="A2171" s="234">
        <v>9390</v>
      </c>
      <c r="B2171" s="208" t="s">
        <v>2731</v>
      </c>
      <c r="C2171" s="207" t="s">
        <v>21</v>
      </c>
      <c r="D2171" s="209" t="s">
        <v>64</v>
      </c>
      <c r="F2171" s="235" t="s">
        <v>65</v>
      </c>
      <c r="G2171" s="236">
        <v>43540</v>
      </c>
      <c r="H2171" s="237">
        <v>43540</v>
      </c>
      <c r="I2171" s="214">
        <v>54750.7808094418</v>
      </c>
      <c r="J2171" s="215">
        <v>0.232203310778871</v>
      </c>
      <c r="K2171" s="214">
        <v>12713.3125716807</v>
      </c>
      <c r="L2171" s="244">
        <v>13690.39</v>
      </c>
      <c r="M2171" s="245">
        <v>0.206925441861043</v>
      </c>
      <c r="N2171" s="244">
        <v>2832.89</v>
      </c>
      <c r="O2171" s="218">
        <v>205</v>
      </c>
      <c r="P2171" s="246">
        <f t="shared" si="332"/>
        <v>65.7823902439024</v>
      </c>
      <c r="Q2171" s="246">
        <f t="shared" si="333"/>
        <v>12.8189756097561</v>
      </c>
      <c r="R2171" s="210">
        <v>291</v>
      </c>
      <c r="S2171" s="220">
        <f t="shared" si="334"/>
        <v>256</v>
      </c>
      <c r="T2171" s="113">
        <f t="shared" si="337"/>
        <v>150.00213920395</v>
      </c>
      <c r="U2171" s="113">
        <f t="shared" si="335"/>
        <v>34.8309933470704</v>
      </c>
      <c r="V2171" s="113">
        <f t="shared" si="338"/>
        <v>53.4780859375</v>
      </c>
      <c r="W2171" s="113">
        <f t="shared" si="336"/>
        <v>11.0659765625</v>
      </c>
      <c r="X2171" s="118">
        <v>2019</v>
      </c>
      <c r="Y2171" s="18" t="s">
        <v>85</v>
      </c>
    </row>
    <row r="2172" ht="15.75" customHeight="1" spans="1:25">
      <c r="A2172" s="234">
        <v>6117</v>
      </c>
      <c r="B2172" s="208" t="s">
        <v>2732</v>
      </c>
      <c r="C2172" s="207" t="s">
        <v>27</v>
      </c>
      <c r="D2172" s="209" t="s">
        <v>64</v>
      </c>
      <c r="E2172" s="210" t="s">
        <v>2666</v>
      </c>
      <c r="F2172" s="289" t="s">
        <v>215</v>
      </c>
      <c r="G2172" s="283">
        <v>42272</v>
      </c>
      <c r="H2172" s="237">
        <v>42272</v>
      </c>
      <c r="I2172" s="214">
        <v>54698.968</v>
      </c>
      <c r="J2172" s="215">
        <v>0.237136599253668</v>
      </c>
      <c r="K2172" s="214">
        <v>12971.1272542052</v>
      </c>
      <c r="L2172" s="244">
        <v>47564.32</v>
      </c>
      <c r="M2172" s="245">
        <v>0.265034588952391</v>
      </c>
      <c r="N2172" s="244">
        <v>12606.19</v>
      </c>
      <c r="O2172" s="218">
        <v>330</v>
      </c>
      <c r="P2172" s="246">
        <f t="shared" si="332"/>
        <v>143.134303030303</v>
      </c>
      <c r="Q2172" s="246">
        <f t="shared" si="333"/>
        <v>37.2005757575758</v>
      </c>
      <c r="R2172" s="210">
        <v>1559</v>
      </c>
      <c r="S2172" s="220">
        <f t="shared" si="334"/>
        <v>330</v>
      </c>
      <c r="T2172" s="113">
        <f t="shared" si="337"/>
        <v>149.86018630137</v>
      </c>
      <c r="U2172" s="113">
        <f t="shared" si="335"/>
        <v>35.5373349430279</v>
      </c>
      <c r="V2172" s="113">
        <f t="shared" si="338"/>
        <v>144.134303030303</v>
      </c>
      <c r="W2172" s="113">
        <f t="shared" si="336"/>
        <v>38.2005757575758</v>
      </c>
      <c r="X2172" s="118">
        <v>2015</v>
      </c>
      <c r="Y2172" s="18" t="s">
        <v>66</v>
      </c>
    </row>
    <row r="2173" ht="15.75" customHeight="1" spans="1:25">
      <c r="A2173" s="234">
        <v>5579</v>
      </c>
      <c r="B2173" s="208" t="s">
        <v>2733</v>
      </c>
      <c r="C2173" s="207" t="s">
        <v>19</v>
      </c>
      <c r="D2173" s="209" t="s">
        <v>64</v>
      </c>
      <c r="F2173" s="235" t="s">
        <v>65</v>
      </c>
      <c r="G2173" s="236">
        <v>41195</v>
      </c>
      <c r="H2173" s="237">
        <v>41195</v>
      </c>
      <c r="I2173" s="214">
        <v>54673.1045</v>
      </c>
      <c r="J2173" s="215">
        <v>0.248557070254509</v>
      </c>
      <c r="K2173" s="214">
        <v>13589.3866762386</v>
      </c>
      <c r="L2173" s="244">
        <v>47541.83</v>
      </c>
      <c r="M2173" s="245">
        <v>0.166587403135302</v>
      </c>
      <c r="N2173" s="244">
        <v>7919.87</v>
      </c>
      <c r="O2173" s="218">
        <v>330</v>
      </c>
      <c r="P2173" s="246">
        <f t="shared" si="332"/>
        <v>143.066151515152</v>
      </c>
      <c r="Q2173" s="246">
        <f t="shared" si="333"/>
        <v>22.9996060606061</v>
      </c>
      <c r="R2173" s="210">
        <v>2636</v>
      </c>
      <c r="S2173" s="220">
        <f t="shared" si="334"/>
        <v>330</v>
      </c>
      <c r="T2173" s="113">
        <f t="shared" si="337"/>
        <v>149.78932739726</v>
      </c>
      <c r="U2173" s="113">
        <f t="shared" si="335"/>
        <v>37.2311963732564</v>
      </c>
      <c r="V2173" s="113">
        <f t="shared" si="338"/>
        <v>144.066151515152</v>
      </c>
      <c r="W2173" s="113">
        <f t="shared" si="336"/>
        <v>23.9996060606061</v>
      </c>
      <c r="X2173" s="118">
        <v>2012</v>
      </c>
      <c r="Y2173" s="18" t="s">
        <v>66</v>
      </c>
    </row>
    <row r="2174" ht="15.75" customHeight="1" spans="1:25">
      <c r="A2174" s="234">
        <v>7000</v>
      </c>
      <c r="B2174" s="208" t="s">
        <v>2734</v>
      </c>
      <c r="C2174" s="207" t="s">
        <v>27</v>
      </c>
      <c r="D2174" s="209" t="s">
        <v>64</v>
      </c>
      <c r="F2174" s="235" t="s">
        <v>215</v>
      </c>
      <c r="G2174" s="236">
        <v>42216</v>
      </c>
      <c r="H2174" s="237">
        <v>42216</v>
      </c>
      <c r="I2174" s="214">
        <v>54601.356</v>
      </c>
      <c r="J2174" s="215">
        <v>0.246236319739012</v>
      </c>
      <c r="K2174" s="214">
        <v>13444.8369541996</v>
      </c>
      <c r="L2174" s="244">
        <v>47479.44</v>
      </c>
      <c r="M2174" s="245">
        <v>0.183298918437117</v>
      </c>
      <c r="N2174" s="244">
        <v>8702.93</v>
      </c>
      <c r="O2174" s="218">
        <v>330</v>
      </c>
      <c r="P2174" s="246">
        <f t="shared" si="332"/>
        <v>142.877090909091</v>
      </c>
      <c r="Q2174" s="246">
        <f t="shared" si="333"/>
        <v>25.3725151515152</v>
      </c>
      <c r="R2174" s="210">
        <v>1615</v>
      </c>
      <c r="S2174" s="220">
        <f t="shared" si="334"/>
        <v>330</v>
      </c>
      <c r="T2174" s="113">
        <f t="shared" si="337"/>
        <v>149.592756164384</v>
      </c>
      <c r="U2174" s="113">
        <f t="shared" si="335"/>
        <v>36.8351697375331</v>
      </c>
      <c r="V2174" s="113">
        <f t="shared" si="338"/>
        <v>143.877090909091</v>
      </c>
      <c r="W2174" s="113">
        <f t="shared" si="336"/>
        <v>26.3725151515152</v>
      </c>
      <c r="X2174" s="118">
        <v>2015</v>
      </c>
      <c r="Y2174" s="18" t="s">
        <v>66</v>
      </c>
    </row>
    <row r="2175" ht="15.75" customHeight="1" spans="1:25">
      <c r="A2175" s="234">
        <v>7018</v>
      </c>
      <c r="B2175" s="208" t="s">
        <v>2735</v>
      </c>
      <c r="C2175" s="207" t="s">
        <v>27</v>
      </c>
      <c r="D2175" s="209" t="s">
        <v>64</v>
      </c>
      <c r="F2175" s="235" t="s">
        <v>204</v>
      </c>
      <c r="G2175" s="236">
        <v>42392</v>
      </c>
      <c r="H2175" s="237">
        <v>42392</v>
      </c>
      <c r="I2175" s="214">
        <v>54454.4895</v>
      </c>
      <c r="J2175" s="215">
        <v>0.261394828612438</v>
      </c>
      <c r="K2175" s="214">
        <v>14234.1219500303</v>
      </c>
      <c r="L2175" s="244">
        <v>47351.73</v>
      </c>
      <c r="M2175" s="245">
        <v>0.221028038468711</v>
      </c>
      <c r="N2175" s="244">
        <v>10466.06</v>
      </c>
      <c r="O2175" s="218">
        <v>330</v>
      </c>
      <c r="P2175" s="246">
        <f t="shared" si="332"/>
        <v>142.490090909091</v>
      </c>
      <c r="Q2175" s="246">
        <f t="shared" si="333"/>
        <v>30.7153333333333</v>
      </c>
      <c r="R2175" s="210">
        <v>1439</v>
      </c>
      <c r="S2175" s="220">
        <f t="shared" si="334"/>
        <v>330</v>
      </c>
      <c r="T2175" s="113">
        <f t="shared" si="337"/>
        <v>149.190382191781</v>
      </c>
      <c r="U2175" s="113">
        <f t="shared" si="335"/>
        <v>38.9975943836447</v>
      </c>
      <c r="V2175" s="113">
        <f t="shared" si="338"/>
        <v>143.490090909091</v>
      </c>
      <c r="W2175" s="113">
        <f t="shared" si="336"/>
        <v>31.7153333333333</v>
      </c>
      <c r="X2175" s="118">
        <v>2016</v>
      </c>
      <c r="Y2175" s="18" t="s">
        <v>82</v>
      </c>
    </row>
    <row r="2176" ht="15.75" customHeight="1" spans="1:25">
      <c r="A2176" s="234">
        <v>8118</v>
      </c>
      <c r="B2176" s="208" t="s">
        <v>2736</v>
      </c>
      <c r="C2176" s="207" t="s">
        <v>19</v>
      </c>
      <c r="D2176" s="209" t="s">
        <v>380</v>
      </c>
      <c r="E2176" s="210" t="s">
        <v>2375</v>
      </c>
      <c r="F2176" s="235" t="s">
        <v>112</v>
      </c>
      <c r="G2176" s="283" t="s">
        <v>500</v>
      </c>
      <c r="H2176" s="237">
        <v>43278</v>
      </c>
      <c r="I2176" s="214">
        <v>54389.538</v>
      </c>
      <c r="J2176" s="215">
        <v>0.254556753901863</v>
      </c>
      <c r="K2176" s="214">
        <v>13845.224239502</v>
      </c>
      <c r="L2176" s="244">
        <v>30216.41</v>
      </c>
      <c r="M2176" s="245">
        <v>0.17199065011363</v>
      </c>
      <c r="N2176" s="244">
        <v>5196.94</v>
      </c>
      <c r="O2176" s="218">
        <v>330</v>
      </c>
      <c r="P2176" s="246">
        <f t="shared" si="332"/>
        <v>90.5648787878788</v>
      </c>
      <c r="Q2176" s="246">
        <f t="shared" si="333"/>
        <v>14.748303030303</v>
      </c>
      <c r="R2176" s="210">
        <v>553</v>
      </c>
      <c r="S2176" s="220">
        <f t="shared" si="334"/>
        <v>330</v>
      </c>
      <c r="T2176" s="113">
        <f t="shared" si="337"/>
        <v>149.012432876712</v>
      </c>
      <c r="U2176" s="113">
        <f t="shared" si="335"/>
        <v>37.9321212041151</v>
      </c>
      <c r="V2176" s="113">
        <f t="shared" si="338"/>
        <v>91.5648787878788</v>
      </c>
      <c r="W2176" s="113">
        <f t="shared" si="336"/>
        <v>15.748303030303</v>
      </c>
      <c r="X2176" s="118">
        <v>2009</v>
      </c>
      <c r="Y2176" s="18" t="s">
        <v>66</v>
      </c>
    </row>
    <row r="2177" ht="15.75" customHeight="1" spans="1:25">
      <c r="A2177" s="234">
        <v>8829</v>
      </c>
      <c r="B2177" s="208" t="s">
        <v>2737</v>
      </c>
      <c r="C2177" s="207" t="s">
        <v>34</v>
      </c>
      <c r="D2177" s="209" t="s">
        <v>488</v>
      </c>
      <c r="E2177" s="210" t="s">
        <v>30</v>
      </c>
      <c r="F2177" s="235" t="s">
        <v>282</v>
      </c>
      <c r="G2177" s="283">
        <v>39675</v>
      </c>
      <c r="H2177" s="237">
        <v>43715</v>
      </c>
      <c r="I2177" s="214">
        <v>54096.4845333333</v>
      </c>
      <c r="J2177" s="215">
        <v>0.233975747538704</v>
      </c>
      <c r="K2177" s="214">
        <v>12657.2654079026</v>
      </c>
      <c r="L2177" s="216">
        <v>4832.92</v>
      </c>
      <c r="M2177" s="217">
        <v>0.285494069837696</v>
      </c>
      <c r="N2177" s="216">
        <v>1379.77</v>
      </c>
      <c r="O2177" s="218">
        <v>75</v>
      </c>
      <c r="P2177" s="246">
        <f t="shared" si="332"/>
        <v>63.4389333333333</v>
      </c>
      <c r="Q2177" s="246">
        <f t="shared" si="333"/>
        <v>17.3969333333333</v>
      </c>
      <c r="R2177" s="210">
        <v>116</v>
      </c>
      <c r="S2177" s="220">
        <f t="shared" si="334"/>
        <v>81</v>
      </c>
      <c r="T2177" s="113">
        <f t="shared" si="337"/>
        <v>148.209546666667</v>
      </c>
      <c r="U2177" s="113">
        <f t="shared" si="335"/>
        <v>34.6774394737058</v>
      </c>
      <c r="V2177" s="113">
        <f t="shared" si="338"/>
        <v>59.6656790123457</v>
      </c>
      <c r="W2177" s="113">
        <f t="shared" si="336"/>
        <v>17.0341975308642</v>
      </c>
      <c r="X2177" s="118">
        <v>2008</v>
      </c>
      <c r="Y2177" s="18" t="s">
        <v>66</v>
      </c>
    </row>
    <row r="2178" ht="15.75" customHeight="1" spans="1:25">
      <c r="A2178" s="234">
        <v>5578</v>
      </c>
      <c r="B2178" s="208" t="s">
        <v>2738</v>
      </c>
      <c r="C2178" s="207" t="s">
        <v>21</v>
      </c>
      <c r="D2178" s="209" t="s">
        <v>64</v>
      </c>
      <c r="F2178" s="235" t="s">
        <v>65</v>
      </c>
      <c r="G2178" s="236">
        <v>41174</v>
      </c>
      <c r="H2178" s="237">
        <v>41174</v>
      </c>
      <c r="I2178" s="214">
        <v>54080.9968600585</v>
      </c>
      <c r="J2178" s="215">
        <v>0.26678734935983</v>
      </c>
      <c r="K2178" s="214">
        <v>14428.1258030323</v>
      </c>
      <c r="L2178" s="244">
        <v>45836.26</v>
      </c>
      <c r="M2178" s="245">
        <v>0.434424841817373</v>
      </c>
      <c r="N2178" s="244">
        <v>19912.41</v>
      </c>
      <c r="O2178" s="218">
        <v>330</v>
      </c>
      <c r="P2178" s="246">
        <f t="shared" si="332"/>
        <v>137.897757575758</v>
      </c>
      <c r="Q2178" s="246">
        <f t="shared" si="333"/>
        <v>59.3406363636364</v>
      </c>
      <c r="R2178" s="210">
        <v>2657</v>
      </c>
      <c r="S2178" s="220">
        <f t="shared" si="334"/>
        <v>330</v>
      </c>
      <c r="T2178" s="113">
        <f t="shared" si="337"/>
        <v>148.167114685092</v>
      </c>
      <c r="U2178" s="113">
        <f t="shared" si="335"/>
        <v>39.5291117891296</v>
      </c>
      <c r="V2178" s="113">
        <f t="shared" si="338"/>
        <v>138.897757575758</v>
      </c>
      <c r="W2178" s="113">
        <f t="shared" si="336"/>
        <v>60.3406363636364</v>
      </c>
      <c r="X2178" s="118">
        <v>2012</v>
      </c>
      <c r="Y2178" s="18" t="s">
        <v>66</v>
      </c>
    </row>
    <row r="2179" ht="15.75" customHeight="1" spans="1:25">
      <c r="A2179" s="234">
        <v>8930</v>
      </c>
      <c r="B2179" s="208" t="s">
        <v>2739</v>
      </c>
      <c r="C2179" s="207" t="s">
        <v>34</v>
      </c>
      <c r="D2179" s="209" t="s">
        <v>488</v>
      </c>
      <c r="E2179" s="210" t="s">
        <v>30</v>
      </c>
      <c r="F2179" s="235" t="s">
        <v>285</v>
      </c>
      <c r="G2179" s="283">
        <v>39814</v>
      </c>
      <c r="H2179" s="237">
        <v>43713</v>
      </c>
      <c r="I2179" s="214">
        <v>53957.0635714286</v>
      </c>
      <c r="J2179" s="215">
        <v>0.25009039203401</v>
      </c>
      <c r="K2179" s="214">
        <v>13494.1431815826</v>
      </c>
      <c r="L2179" s="216">
        <v>4049.19</v>
      </c>
      <c r="M2179" s="217">
        <v>0.212489411462539</v>
      </c>
      <c r="N2179" s="216">
        <v>860.41</v>
      </c>
      <c r="O2179" s="218">
        <v>63</v>
      </c>
      <c r="P2179" s="246">
        <f t="shared" ref="P2179:P2242" si="339">IFERROR(L2179/O2179-1,0)</f>
        <v>63.2728571428571</v>
      </c>
      <c r="Q2179" s="246">
        <f t="shared" ref="Q2179:Q2242" si="340">IFERROR(N2179/O2179-1,0)</f>
        <v>12.6573015873016</v>
      </c>
      <c r="R2179" s="210">
        <v>118</v>
      </c>
      <c r="S2179" s="220">
        <f t="shared" ref="S2179:S2242" si="341">MIN(R2179-35,365-35)</f>
        <v>83</v>
      </c>
      <c r="T2179" s="113">
        <f t="shared" si="337"/>
        <v>147.827571428572</v>
      </c>
      <c r="U2179" s="113">
        <f t="shared" ref="U2179:U2242" si="342">IFERROR(K2179/365,0)</f>
        <v>36.9702552920071</v>
      </c>
      <c r="V2179" s="113">
        <f t="shared" si="338"/>
        <v>48.785421686747</v>
      </c>
      <c r="W2179" s="113">
        <f t="shared" ref="W2179:W2242" si="343">N2179/S2179</f>
        <v>10.3663855421687</v>
      </c>
      <c r="X2179" s="118">
        <v>2009</v>
      </c>
      <c r="Y2179" s="18" t="s">
        <v>66</v>
      </c>
    </row>
    <row r="2180" ht="15.75" customHeight="1" spans="1:25">
      <c r="A2180" s="234">
        <v>6895</v>
      </c>
      <c r="B2180" s="208" t="s">
        <v>2740</v>
      </c>
      <c r="C2180" s="207" t="s">
        <v>19</v>
      </c>
      <c r="D2180" s="209" t="s">
        <v>64</v>
      </c>
      <c r="F2180" s="235" t="s">
        <v>65</v>
      </c>
      <c r="G2180" s="236">
        <v>42875</v>
      </c>
      <c r="H2180" s="237">
        <v>42875</v>
      </c>
      <c r="I2180" s="214">
        <v>53906.67</v>
      </c>
      <c r="J2180" s="215">
        <v>0.258393978823634</v>
      </c>
      <c r="K2180" s="214">
        <v>13929.1589464326</v>
      </c>
      <c r="L2180" s="244">
        <v>29948.15</v>
      </c>
      <c r="M2180" s="245">
        <v>0.290312423304945</v>
      </c>
      <c r="N2180" s="244">
        <v>8694.32</v>
      </c>
      <c r="O2180" s="218">
        <v>330</v>
      </c>
      <c r="P2180" s="246">
        <f t="shared" si="339"/>
        <v>89.7519696969697</v>
      </c>
      <c r="Q2180" s="246">
        <f t="shared" si="340"/>
        <v>25.3464242424242</v>
      </c>
      <c r="R2180" s="210">
        <v>956</v>
      </c>
      <c r="S2180" s="220">
        <f t="shared" si="341"/>
        <v>330</v>
      </c>
      <c r="T2180" s="113">
        <f t="shared" ref="T2180:T2243" si="344">IFERROR(I2180/365,0)</f>
        <v>147.689506849315</v>
      </c>
      <c r="U2180" s="113">
        <f t="shared" si="342"/>
        <v>38.1620793052948</v>
      </c>
      <c r="V2180" s="113">
        <f t="shared" ref="V2180:V2243" si="345">L2180/S2180</f>
        <v>90.7519696969697</v>
      </c>
      <c r="W2180" s="113">
        <f t="shared" si="343"/>
        <v>26.3464242424242</v>
      </c>
      <c r="X2180" s="118">
        <v>2017</v>
      </c>
      <c r="Y2180" s="18" t="s">
        <v>83</v>
      </c>
    </row>
    <row r="2181" ht="15.75" customHeight="1" spans="1:25">
      <c r="A2181" s="234">
        <v>7828</v>
      </c>
      <c r="B2181" s="208" t="s">
        <v>2741</v>
      </c>
      <c r="C2181" s="207" t="s">
        <v>19</v>
      </c>
      <c r="D2181" s="209" t="s">
        <v>64</v>
      </c>
      <c r="F2181" s="235" t="s">
        <v>65</v>
      </c>
      <c r="G2181" s="236">
        <v>43218</v>
      </c>
      <c r="H2181" s="237">
        <v>43218</v>
      </c>
      <c r="I2181" s="214">
        <v>53608.698</v>
      </c>
      <c r="J2181" s="215">
        <v>0.257163104208843</v>
      </c>
      <c r="K2181" s="214">
        <v>13786.1791902744</v>
      </c>
      <c r="L2181" s="244">
        <v>29782.61</v>
      </c>
      <c r="M2181" s="245">
        <v>0.248163273803068</v>
      </c>
      <c r="N2181" s="244">
        <v>7390.95</v>
      </c>
      <c r="O2181" s="218">
        <v>330</v>
      </c>
      <c r="P2181" s="246">
        <f t="shared" si="339"/>
        <v>89.2503333333333</v>
      </c>
      <c r="Q2181" s="246">
        <f t="shared" si="340"/>
        <v>21.3968181818182</v>
      </c>
      <c r="R2181" s="210">
        <v>613</v>
      </c>
      <c r="S2181" s="220">
        <f t="shared" si="341"/>
        <v>330</v>
      </c>
      <c r="T2181" s="113">
        <f t="shared" si="344"/>
        <v>146.873145205479</v>
      </c>
      <c r="U2181" s="113">
        <f t="shared" si="342"/>
        <v>37.7703539459573</v>
      </c>
      <c r="V2181" s="113">
        <f t="shared" si="345"/>
        <v>90.2503333333333</v>
      </c>
      <c r="W2181" s="113">
        <f t="shared" si="343"/>
        <v>22.3968181818182</v>
      </c>
      <c r="X2181" s="118">
        <v>2018</v>
      </c>
      <c r="Y2181" s="18" t="s">
        <v>84</v>
      </c>
    </row>
    <row r="2182" ht="15.75" customHeight="1" spans="1:25">
      <c r="A2182" s="234">
        <v>8281</v>
      </c>
      <c r="B2182" s="208" t="s">
        <v>2742</v>
      </c>
      <c r="C2182" s="207" t="s">
        <v>25</v>
      </c>
      <c r="D2182" s="209" t="s">
        <v>64</v>
      </c>
      <c r="F2182" s="235" t="s">
        <v>207</v>
      </c>
      <c r="G2182" s="236">
        <v>43372</v>
      </c>
      <c r="H2182" s="237">
        <v>43372</v>
      </c>
      <c r="I2182" s="214">
        <v>53527.9072172619</v>
      </c>
      <c r="J2182" s="215">
        <v>0.279612774189036</v>
      </c>
      <c r="K2182" s="214">
        <v>14967.0866335519</v>
      </c>
      <c r="L2182" s="244">
        <v>37903.85</v>
      </c>
      <c r="M2182" s="245">
        <v>0.288385216805153</v>
      </c>
      <c r="N2182" s="244">
        <v>10930.91</v>
      </c>
      <c r="O2182" s="218">
        <v>330</v>
      </c>
      <c r="P2182" s="246">
        <f t="shared" si="339"/>
        <v>113.860151515152</v>
      </c>
      <c r="Q2182" s="246">
        <f t="shared" si="340"/>
        <v>32.1239696969697</v>
      </c>
      <c r="R2182" s="210">
        <v>459</v>
      </c>
      <c r="S2182" s="220">
        <f t="shared" si="341"/>
        <v>330</v>
      </c>
      <c r="T2182" s="113">
        <f t="shared" si="344"/>
        <v>146.651800595238</v>
      </c>
      <c r="U2182" s="113">
        <f t="shared" si="342"/>
        <v>41.0057168042518</v>
      </c>
      <c r="V2182" s="113">
        <f t="shared" si="345"/>
        <v>114.860151515152</v>
      </c>
      <c r="W2182" s="113">
        <f t="shared" si="343"/>
        <v>33.1239696969697</v>
      </c>
      <c r="X2182" s="118">
        <v>2018</v>
      </c>
      <c r="Y2182" s="18" t="s">
        <v>84</v>
      </c>
    </row>
    <row r="2183" ht="15.75" customHeight="1" spans="1:25">
      <c r="A2183" s="234">
        <v>6029</v>
      </c>
      <c r="B2183" s="208" t="s">
        <v>2743</v>
      </c>
      <c r="C2183" s="207" t="s">
        <v>17</v>
      </c>
      <c r="D2183" s="209" t="s">
        <v>64</v>
      </c>
      <c r="F2183" s="235" t="s">
        <v>65</v>
      </c>
      <c r="G2183" s="236">
        <v>42238</v>
      </c>
      <c r="H2183" s="237">
        <v>42238</v>
      </c>
      <c r="I2183" s="214">
        <v>53438.82</v>
      </c>
      <c r="J2183" s="215">
        <v>0.266875560938495</v>
      </c>
      <c r="K2183" s="214">
        <v>14261.5150633913</v>
      </c>
      <c r="L2183" s="244">
        <v>26719.41</v>
      </c>
      <c r="M2183" s="245">
        <v>0.2987749355244</v>
      </c>
      <c r="N2183" s="244">
        <v>7983.09000000001</v>
      </c>
      <c r="O2183" s="218">
        <v>330</v>
      </c>
      <c r="P2183" s="246">
        <f t="shared" si="339"/>
        <v>79.9679090909091</v>
      </c>
      <c r="Q2183" s="246">
        <f t="shared" si="340"/>
        <v>23.1911818181818</v>
      </c>
      <c r="R2183" s="210">
        <v>1593</v>
      </c>
      <c r="S2183" s="220">
        <f t="shared" si="341"/>
        <v>330</v>
      </c>
      <c r="T2183" s="113">
        <f t="shared" si="344"/>
        <v>146.407726027397</v>
      </c>
      <c r="U2183" s="113">
        <f t="shared" si="342"/>
        <v>39.0726440092912</v>
      </c>
      <c r="V2183" s="113">
        <f t="shared" si="345"/>
        <v>80.9679090909091</v>
      </c>
      <c r="W2183" s="113">
        <f t="shared" si="343"/>
        <v>24.1911818181818</v>
      </c>
      <c r="X2183" s="118">
        <v>2015</v>
      </c>
      <c r="Y2183" s="18" t="s">
        <v>66</v>
      </c>
    </row>
    <row r="2184" ht="15.75" customHeight="1" spans="1:25">
      <c r="A2184" s="234">
        <v>6356</v>
      </c>
      <c r="B2184" s="208" t="s">
        <v>2744</v>
      </c>
      <c r="C2184" s="207" t="s">
        <v>19</v>
      </c>
      <c r="D2184" s="209" t="s">
        <v>64</v>
      </c>
      <c r="F2184" s="235" t="s">
        <v>65</v>
      </c>
      <c r="G2184" s="236">
        <v>42521</v>
      </c>
      <c r="H2184" s="237">
        <v>42521</v>
      </c>
      <c r="I2184" s="214">
        <v>53412.732</v>
      </c>
      <c r="J2184" s="215">
        <v>0.251153524329741</v>
      </c>
      <c r="K2184" s="214">
        <v>13414.7958858799</v>
      </c>
      <c r="L2184" s="244">
        <v>29673.74</v>
      </c>
      <c r="M2184" s="245">
        <v>0.269668063412297</v>
      </c>
      <c r="N2184" s="244">
        <v>8002.06</v>
      </c>
      <c r="O2184" s="218">
        <v>330</v>
      </c>
      <c r="P2184" s="246">
        <f t="shared" si="339"/>
        <v>88.9204242424242</v>
      </c>
      <c r="Q2184" s="246">
        <f t="shared" si="340"/>
        <v>23.2486666666667</v>
      </c>
      <c r="R2184" s="210">
        <v>1310</v>
      </c>
      <c r="S2184" s="220">
        <f t="shared" si="341"/>
        <v>330</v>
      </c>
      <c r="T2184" s="113">
        <f t="shared" si="344"/>
        <v>146.336252054795</v>
      </c>
      <c r="U2184" s="113">
        <f t="shared" si="342"/>
        <v>36.7528654407668</v>
      </c>
      <c r="V2184" s="113">
        <f t="shared" si="345"/>
        <v>89.9204242424242</v>
      </c>
      <c r="W2184" s="113">
        <f t="shared" si="343"/>
        <v>24.2486666666667</v>
      </c>
      <c r="X2184" s="118">
        <v>2016</v>
      </c>
      <c r="Y2184" s="18" t="s">
        <v>82</v>
      </c>
    </row>
    <row r="2185" ht="15.75" customHeight="1" spans="1:25">
      <c r="A2185" s="234">
        <v>8949</v>
      </c>
      <c r="B2185" s="208" t="s">
        <v>2745</v>
      </c>
      <c r="C2185" s="207" t="s">
        <v>34</v>
      </c>
      <c r="D2185" s="209" t="s">
        <v>488</v>
      </c>
      <c r="E2185" s="210" t="s">
        <v>30</v>
      </c>
      <c r="F2185" s="235" t="s">
        <v>288</v>
      </c>
      <c r="G2185" s="283">
        <v>42370</v>
      </c>
      <c r="H2185" s="237">
        <v>43713</v>
      </c>
      <c r="I2185" s="214">
        <v>53384.5457352941</v>
      </c>
      <c r="J2185" s="215">
        <v>0.278719446985391</v>
      </c>
      <c r="K2185" s="214">
        <v>14879.3110649075</v>
      </c>
      <c r="L2185" s="216">
        <v>2162.09</v>
      </c>
      <c r="M2185" s="217">
        <v>0.285839164882128</v>
      </c>
      <c r="N2185" s="216">
        <v>618.01</v>
      </c>
      <c r="O2185" s="218">
        <v>34</v>
      </c>
      <c r="P2185" s="246">
        <f t="shared" si="339"/>
        <v>62.5908823529412</v>
      </c>
      <c r="Q2185" s="246">
        <f t="shared" si="340"/>
        <v>17.1767647058824</v>
      </c>
      <c r="R2185" s="210">
        <v>118</v>
      </c>
      <c r="S2185" s="220">
        <f t="shared" si="341"/>
        <v>83</v>
      </c>
      <c r="T2185" s="113">
        <f t="shared" si="344"/>
        <v>146.259029411765</v>
      </c>
      <c r="U2185" s="113">
        <f t="shared" si="342"/>
        <v>40.7652357942671</v>
      </c>
      <c r="V2185" s="113">
        <f t="shared" si="345"/>
        <v>26.0492771084337</v>
      </c>
      <c r="W2185" s="113">
        <f t="shared" si="343"/>
        <v>7.44590361445783</v>
      </c>
      <c r="X2185" s="118">
        <v>2016</v>
      </c>
      <c r="Y2185" s="18" t="s">
        <v>82</v>
      </c>
    </row>
    <row r="2186" ht="15.75" customHeight="1" spans="1:25">
      <c r="A2186" s="234">
        <v>9248</v>
      </c>
      <c r="B2186" s="208" t="s">
        <v>2746</v>
      </c>
      <c r="C2186" s="207" t="s">
        <v>23</v>
      </c>
      <c r="D2186" s="209" t="s">
        <v>64</v>
      </c>
      <c r="F2186" s="235" t="s">
        <v>65</v>
      </c>
      <c r="G2186" s="236">
        <v>43484</v>
      </c>
      <c r="H2186" s="237">
        <v>43484</v>
      </c>
      <c r="I2186" s="214">
        <v>53255.0762936496</v>
      </c>
      <c r="J2186" s="215">
        <v>0.277899279183364</v>
      </c>
      <c r="K2186" s="214">
        <v>14799.5473148603</v>
      </c>
      <c r="L2186" s="244">
        <v>22549.84</v>
      </c>
      <c r="M2186" s="245">
        <v>0.22772933200413</v>
      </c>
      <c r="N2186" s="244">
        <v>5135.26</v>
      </c>
      <c r="O2186" s="218">
        <v>235</v>
      </c>
      <c r="P2186" s="246">
        <f t="shared" si="339"/>
        <v>94.9567659574468</v>
      </c>
      <c r="Q2186" s="246">
        <f t="shared" si="340"/>
        <v>20.852170212766</v>
      </c>
      <c r="R2186" s="210">
        <v>347</v>
      </c>
      <c r="S2186" s="220">
        <f t="shared" si="341"/>
        <v>312</v>
      </c>
      <c r="T2186" s="113">
        <f t="shared" si="344"/>
        <v>145.904318612739</v>
      </c>
      <c r="U2186" s="113">
        <f t="shared" si="342"/>
        <v>40.54670497222</v>
      </c>
      <c r="V2186" s="113">
        <f t="shared" si="345"/>
        <v>72.2751282051282</v>
      </c>
      <c r="W2186" s="113">
        <f t="shared" si="343"/>
        <v>16.4591666666667</v>
      </c>
      <c r="X2186" s="118">
        <v>2019</v>
      </c>
      <c r="Y2186" s="18" t="s">
        <v>85</v>
      </c>
    </row>
    <row r="2187" ht="15.75" customHeight="1" spans="1:25">
      <c r="A2187" s="234">
        <v>5835</v>
      </c>
      <c r="B2187" s="208" t="s">
        <v>2747</v>
      </c>
      <c r="C2187" s="207" t="s">
        <v>17</v>
      </c>
      <c r="D2187" s="209" t="s">
        <v>64</v>
      </c>
      <c r="F2187" s="235" t="s">
        <v>65</v>
      </c>
      <c r="G2187" s="236">
        <v>41912</v>
      </c>
      <c r="H2187" s="237">
        <v>41912</v>
      </c>
      <c r="I2187" s="214">
        <v>52860.84</v>
      </c>
      <c r="J2187" s="215">
        <v>0.230983178475197</v>
      </c>
      <c r="K2187" s="214">
        <v>12209.9648400688</v>
      </c>
      <c r="L2187" s="244">
        <v>26430.42</v>
      </c>
      <c r="M2187" s="245">
        <v>0.350374303548714</v>
      </c>
      <c r="N2187" s="244">
        <v>9260.54</v>
      </c>
      <c r="O2187" s="218">
        <v>330</v>
      </c>
      <c r="P2187" s="246">
        <f t="shared" si="339"/>
        <v>79.0921818181818</v>
      </c>
      <c r="Q2187" s="246">
        <f t="shared" si="340"/>
        <v>27.0622424242424</v>
      </c>
      <c r="R2187" s="210">
        <v>1919</v>
      </c>
      <c r="S2187" s="220">
        <f t="shared" si="341"/>
        <v>330</v>
      </c>
      <c r="T2187" s="113">
        <f t="shared" si="344"/>
        <v>144.824219178082</v>
      </c>
      <c r="U2187" s="113">
        <f t="shared" si="342"/>
        <v>33.4519584659419</v>
      </c>
      <c r="V2187" s="113">
        <f t="shared" si="345"/>
        <v>80.0921818181818</v>
      </c>
      <c r="W2187" s="113">
        <f t="shared" si="343"/>
        <v>28.0622424242424</v>
      </c>
      <c r="X2187" s="118">
        <v>2014</v>
      </c>
      <c r="Y2187" s="18" t="s">
        <v>66</v>
      </c>
    </row>
    <row r="2188" ht="15.75" customHeight="1" spans="1:25">
      <c r="A2188" s="234">
        <v>8136</v>
      </c>
      <c r="B2188" s="208" t="s">
        <v>2748</v>
      </c>
      <c r="C2188" s="207" t="s">
        <v>25</v>
      </c>
      <c r="D2188" s="209" t="s">
        <v>488</v>
      </c>
      <c r="E2188" s="210" t="s">
        <v>32</v>
      </c>
      <c r="F2188" s="235" t="s">
        <v>212</v>
      </c>
      <c r="G2188" s="283">
        <v>41844</v>
      </c>
      <c r="H2188" s="237">
        <v>43396</v>
      </c>
      <c r="I2188" s="214">
        <v>52797.8021196285</v>
      </c>
      <c r="J2188" s="215">
        <v>0.255518528032315</v>
      </c>
      <c r="K2188" s="214">
        <v>13490.8166809489</v>
      </c>
      <c r="L2188" s="244">
        <v>27843.38</v>
      </c>
      <c r="M2188" s="245">
        <v>0.335706728134299</v>
      </c>
      <c r="N2188" s="244">
        <v>9347.20999999999</v>
      </c>
      <c r="O2188" s="218">
        <v>275</v>
      </c>
      <c r="P2188" s="246">
        <f t="shared" si="339"/>
        <v>100.248654545455</v>
      </c>
      <c r="Q2188" s="246">
        <f t="shared" si="340"/>
        <v>32.9898545454545</v>
      </c>
      <c r="R2188" s="210">
        <v>435</v>
      </c>
      <c r="S2188" s="220">
        <f t="shared" si="341"/>
        <v>330</v>
      </c>
      <c r="T2188" s="113">
        <f t="shared" si="344"/>
        <v>144.651512656516</v>
      </c>
      <c r="U2188" s="113">
        <f t="shared" si="342"/>
        <v>36.9611415916408</v>
      </c>
      <c r="V2188" s="113">
        <f t="shared" si="345"/>
        <v>84.3738787878788</v>
      </c>
      <c r="W2188" s="113">
        <f t="shared" si="343"/>
        <v>28.3248787878788</v>
      </c>
      <c r="X2188" s="118">
        <v>2014</v>
      </c>
      <c r="Y2188" s="18" t="s">
        <v>66</v>
      </c>
    </row>
    <row r="2189" ht="15.75" customHeight="1" spans="1:25">
      <c r="A2189" s="234">
        <v>5368</v>
      </c>
      <c r="B2189" s="208" t="s">
        <v>2749</v>
      </c>
      <c r="C2189" s="207" t="s">
        <v>17</v>
      </c>
      <c r="D2189" s="209" t="s">
        <v>64</v>
      </c>
      <c r="F2189" s="235" t="s">
        <v>65</v>
      </c>
      <c r="G2189" s="236">
        <v>40628</v>
      </c>
      <c r="H2189" s="237">
        <v>40628</v>
      </c>
      <c r="I2189" s="214">
        <v>52775.76</v>
      </c>
      <c r="J2189" s="215">
        <v>0.265016770038613</v>
      </c>
      <c r="K2189" s="214">
        <v>13986.461451533</v>
      </c>
      <c r="L2189" s="244">
        <v>26387.88</v>
      </c>
      <c r="M2189" s="245">
        <v>0.329650203047763</v>
      </c>
      <c r="N2189" s="244">
        <v>8698.77</v>
      </c>
      <c r="O2189" s="218">
        <v>330</v>
      </c>
      <c r="P2189" s="246">
        <f t="shared" si="339"/>
        <v>78.9632727272727</v>
      </c>
      <c r="Q2189" s="246">
        <f t="shared" si="340"/>
        <v>25.3599090909091</v>
      </c>
      <c r="R2189" s="210">
        <v>3203</v>
      </c>
      <c r="S2189" s="220">
        <f t="shared" si="341"/>
        <v>330</v>
      </c>
      <c r="T2189" s="113">
        <f t="shared" si="344"/>
        <v>144.591123287671</v>
      </c>
      <c r="U2189" s="113">
        <f t="shared" si="342"/>
        <v>38.3190724699534</v>
      </c>
      <c r="V2189" s="113">
        <f t="shared" si="345"/>
        <v>79.9632727272727</v>
      </c>
      <c r="W2189" s="113">
        <f t="shared" si="343"/>
        <v>26.3599090909091</v>
      </c>
      <c r="X2189" s="118">
        <v>2011</v>
      </c>
      <c r="Y2189" s="18" t="s">
        <v>66</v>
      </c>
    </row>
    <row r="2190" ht="15.75" customHeight="1" spans="1:25">
      <c r="A2190" s="234">
        <v>8836</v>
      </c>
      <c r="B2190" s="208" t="s">
        <v>2750</v>
      </c>
      <c r="C2190" s="207" t="s">
        <v>34</v>
      </c>
      <c r="D2190" s="209" t="s">
        <v>488</v>
      </c>
      <c r="E2190" s="210" t="s">
        <v>30</v>
      </c>
      <c r="F2190" s="235" t="s">
        <v>282</v>
      </c>
      <c r="G2190" s="283">
        <v>39686</v>
      </c>
      <c r="H2190" s="237">
        <v>43715</v>
      </c>
      <c r="I2190" s="214">
        <v>52716.457012987</v>
      </c>
      <c r="J2190" s="215">
        <v>0.268741583646187</v>
      </c>
      <c r="K2190" s="214">
        <v>14167.1041418863</v>
      </c>
      <c r="L2190" s="216">
        <v>4835.22</v>
      </c>
      <c r="M2190" s="217">
        <v>0.15043162462101</v>
      </c>
      <c r="N2190" s="216">
        <v>727.37</v>
      </c>
      <c r="O2190" s="218">
        <v>77</v>
      </c>
      <c r="P2190" s="246">
        <f t="shared" si="339"/>
        <v>61.7950649350649</v>
      </c>
      <c r="Q2190" s="246">
        <f t="shared" si="340"/>
        <v>8.44636363636364</v>
      </c>
      <c r="R2190" s="210">
        <v>116</v>
      </c>
      <c r="S2190" s="220">
        <f t="shared" si="341"/>
        <v>81</v>
      </c>
      <c r="T2190" s="113">
        <f t="shared" si="344"/>
        <v>144.428649350649</v>
      </c>
      <c r="U2190" s="113">
        <f t="shared" si="342"/>
        <v>38.8139839503734</v>
      </c>
      <c r="V2190" s="113">
        <f t="shared" si="345"/>
        <v>59.6940740740741</v>
      </c>
      <c r="W2190" s="113">
        <f t="shared" si="343"/>
        <v>8.97987654320988</v>
      </c>
      <c r="X2190" s="118">
        <v>2008</v>
      </c>
      <c r="Y2190" s="18" t="s">
        <v>66</v>
      </c>
    </row>
    <row r="2191" ht="15.75" customHeight="1" spans="1:25">
      <c r="A2191" s="234">
        <v>5836</v>
      </c>
      <c r="B2191" s="208" t="s">
        <v>2751</v>
      </c>
      <c r="C2191" s="207" t="s">
        <v>19</v>
      </c>
      <c r="D2191" s="209" t="s">
        <v>64</v>
      </c>
      <c r="F2191" s="235" t="s">
        <v>65</v>
      </c>
      <c r="G2191" s="236">
        <v>41912</v>
      </c>
      <c r="H2191" s="237">
        <v>41912</v>
      </c>
      <c r="I2191" s="214">
        <v>52670.9775</v>
      </c>
      <c r="J2191" s="215">
        <v>0.232174596569845</v>
      </c>
      <c r="K2191" s="214">
        <v>12228.8629520019</v>
      </c>
      <c r="L2191" s="244">
        <v>45800.85</v>
      </c>
      <c r="M2191" s="245">
        <v>0.177692117067696</v>
      </c>
      <c r="N2191" s="244">
        <v>8138.45</v>
      </c>
      <c r="O2191" s="218">
        <v>330</v>
      </c>
      <c r="P2191" s="246">
        <f t="shared" si="339"/>
        <v>137.790454545455</v>
      </c>
      <c r="Q2191" s="246">
        <f t="shared" si="340"/>
        <v>23.6619696969697</v>
      </c>
      <c r="R2191" s="210">
        <v>1919</v>
      </c>
      <c r="S2191" s="220">
        <f t="shared" si="341"/>
        <v>330</v>
      </c>
      <c r="T2191" s="113">
        <f t="shared" si="344"/>
        <v>144.304047945205</v>
      </c>
      <c r="U2191" s="113">
        <f t="shared" si="342"/>
        <v>33.5037341150737</v>
      </c>
      <c r="V2191" s="113">
        <f t="shared" si="345"/>
        <v>138.790454545455</v>
      </c>
      <c r="W2191" s="113">
        <f t="shared" si="343"/>
        <v>24.6619696969697</v>
      </c>
      <c r="X2191" s="118">
        <v>2014</v>
      </c>
      <c r="Y2191" s="18" t="s">
        <v>66</v>
      </c>
    </row>
    <row r="2192" ht="15.75" customHeight="1" spans="1:25">
      <c r="A2192" s="234">
        <v>6372</v>
      </c>
      <c r="B2192" s="208" t="s">
        <v>2752</v>
      </c>
      <c r="C2192" s="207" t="s">
        <v>23</v>
      </c>
      <c r="D2192" s="209" t="s">
        <v>64</v>
      </c>
      <c r="F2192" s="235" t="s">
        <v>65</v>
      </c>
      <c r="G2192" s="236">
        <v>42551</v>
      </c>
      <c r="H2192" s="237">
        <v>42551</v>
      </c>
      <c r="I2192" s="214">
        <v>52620.7813988322</v>
      </c>
      <c r="J2192" s="215">
        <v>0.279127699711833</v>
      </c>
      <c r="K2192" s="214">
        <v>14687.9176688953</v>
      </c>
      <c r="L2192" s="244">
        <v>22281.26</v>
      </c>
      <c r="M2192" s="245">
        <v>0.293056586566469</v>
      </c>
      <c r="N2192" s="244">
        <v>6529.67</v>
      </c>
      <c r="O2192" s="218">
        <v>235</v>
      </c>
      <c r="P2192" s="246">
        <f t="shared" si="339"/>
        <v>93.8138723404255</v>
      </c>
      <c r="Q2192" s="246">
        <f t="shared" si="340"/>
        <v>26.785829787234</v>
      </c>
      <c r="R2192" s="210">
        <v>1280</v>
      </c>
      <c r="S2192" s="220">
        <f t="shared" si="341"/>
        <v>330</v>
      </c>
      <c r="T2192" s="113">
        <f t="shared" si="344"/>
        <v>144.166524380362</v>
      </c>
      <c r="U2192" s="113">
        <f t="shared" si="342"/>
        <v>40.2408703257405</v>
      </c>
      <c r="V2192" s="113">
        <f t="shared" si="345"/>
        <v>67.5189696969697</v>
      </c>
      <c r="W2192" s="113">
        <f t="shared" si="343"/>
        <v>19.7868787878788</v>
      </c>
      <c r="X2192" s="118">
        <v>2016</v>
      </c>
      <c r="Y2192" s="18" t="s">
        <v>82</v>
      </c>
    </row>
    <row r="2193" ht="15.75" customHeight="1" spans="1:25">
      <c r="A2193" s="234">
        <v>8977</v>
      </c>
      <c r="B2193" s="208" t="s">
        <v>2753</v>
      </c>
      <c r="C2193" s="207" t="s">
        <v>34</v>
      </c>
      <c r="D2193" s="209" t="s">
        <v>488</v>
      </c>
      <c r="E2193" s="210" t="s">
        <v>30</v>
      </c>
      <c r="F2193" s="235" t="s">
        <v>288</v>
      </c>
      <c r="G2193" s="283">
        <v>39722</v>
      </c>
      <c r="H2193" s="237">
        <v>43728</v>
      </c>
      <c r="I2193" s="214">
        <v>52353.4292105263</v>
      </c>
      <c r="J2193" s="215">
        <v>0.240653000286374</v>
      </c>
      <c r="K2193" s="214">
        <v>12599.0098147935</v>
      </c>
      <c r="L2193" s="216">
        <v>3554.67</v>
      </c>
      <c r="M2193" s="217">
        <v>0.230553047118298</v>
      </c>
      <c r="N2193" s="216">
        <v>819.54</v>
      </c>
      <c r="O2193" s="218">
        <v>57</v>
      </c>
      <c r="P2193" s="246">
        <f t="shared" si="339"/>
        <v>61.3626315789474</v>
      </c>
      <c r="Q2193" s="246">
        <f t="shared" si="340"/>
        <v>13.3778947368421</v>
      </c>
      <c r="R2193" s="210">
        <v>103</v>
      </c>
      <c r="S2193" s="220">
        <f t="shared" si="341"/>
        <v>68</v>
      </c>
      <c r="T2193" s="113">
        <f t="shared" si="344"/>
        <v>143.434052631579</v>
      </c>
      <c r="U2193" s="113">
        <f t="shared" si="342"/>
        <v>34.5178351090233</v>
      </c>
      <c r="V2193" s="113">
        <f t="shared" si="345"/>
        <v>52.2745588235294</v>
      </c>
      <c r="W2193" s="113">
        <f t="shared" si="343"/>
        <v>12.0520588235294</v>
      </c>
      <c r="X2193" s="118">
        <v>2008</v>
      </c>
      <c r="Y2193" s="18" t="s">
        <v>66</v>
      </c>
    </row>
    <row r="2194" ht="15.75" customHeight="1" spans="1:25">
      <c r="A2194" s="234">
        <v>5164</v>
      </c>
      <c r="B2194" s="208" t="s">
        <v>2754</v>
      </c>
      <c r="C2194" s="207" t="s">
        <v>19</v>
      </c>
      <c r="D2194" s="209" t="s">
        <v>64</v>
      </c>
      <c r="F2194" s="235" t="s">
        <v>65</v>
      </c>
      <c r="G2194" s="236">
        <v>40481</v>
      </c>
      <c r="H2194" s="237">
        <v>40481</v>
      </c>
      <c r="I2194" s="214">
        <v>52349.832</v>
      </c>
      <c r="J2194" s="215">
        <v>0.22884676812347</v>
      </c>
      <c r="K2194" s="214">
        <v>11980.0898650066</v>
      </c>
      <c r="L2194" s="244">
        <v>29083.24</v>
      </c>
      <c r="M2194" s="245">
        <v>0.347561344609473</v>
      </c>
      <c r="N2194" s="244">
        <v>10108.21</v>
      </c>
      <c r="O2194" s="218">
        <v>330</v>
      </c>
      <c r="P2194" s="246">
        <f t="shared" si="339"/>
        <v>87.1310303030303</v>
      </c>
      <c r="Q2194" s="246">
        <f t="shared" si="340"/>
        <v>29.6309393939394</v>
      </c>
      <c r="R2194" s="210">
        <v>3350</v>
      </c>
      <c r="S2194" s="220">
        <f t="shared" si="341"/>
        <v>330</v>
      </c>
      <c r="T2194" s="113">
        <f t="shared" si="344"/>
        <v>143.424197260274</v>
      </c>
      <c r="U2194" s="113">
        <f t="shared" si="342"/>
        <v>32.8221640137167</v>
      </c>
      <c r="V2194" s="113">
        <f t="shared" si="345"/>
        <v>88.1310303030303</v>
      </c>
      <c r="W2194" s="113">
        <f t="shared" si="343"/>
        <v>30.6309393939394</v>
      </c>
      <c r="X2194" s="118">
        <v>2010</v>
      </c>
      <c r="Y2194" s="18" t="s">
        <v>66</v>
      </c>
    </row>
    <row r="2195" ht="15.75" customHeight="1" spans="1:25">
      <c r="A2195" s="234">
        <v>8821</v>
      </c>
      <c r="B2195" s="208" t="s">
        <v>2755</v>
      </c>
      <c r="C2195" s="207" t="s">
        <v>34</v>
      </c>
      <c r="D2195" s="209" t="s">
        <v>488</v>
      </c>
      <c r="E2195" s="210" t="s">
        <v>30</v>
      </c>
      <c r="F2195" s="235" t="s">
        <v>282</v>
      </c>
      <c r="G2195" s="283">
        <v>39024</v>
      </c>
      <c r="H2195" s="237">
        <v>43715</v>
      </c>
      <c r="I2195" s="214">
        <v>52314.8416666667</v>
      </c>
      <c r="J2195" s="215">
        <v>0.271151709116151</v>
      </c>
      <c r="K2195" s="214">
        <v>14185.2587300575</v>
      </c>
      <c r="L2195" s="216">
        <v>4673.75</v>
      </c>
      <c r="M2195" s="217">
        <v>0.206568601230275</v>
      </c>
      <c r="N2195" s="216">
        <v>965.45</v>
      </c>
      <c r="O2195" s="218">
        <v>75</v>
      </c>
      <c r="P2195" s="246">
        <f t="shared" si="339"/>
        <v>61.3166666666667</v>
      </c>
      <c r="Q2195" s="246">
        <f t="shared" si="340"/>
        <v>11.8726666666667</v>
      </c>
      <c r="R2195" s="210">
        <v>116</v>
      </c>
      <c r="S2195" s="220">
        <f t="shared" si="341"/>
        <v>81</v>
      </c>
      <c r="T2195" s="113">
        <f t="shared" si="344"/>
        <v>143.328333333333</v>
      </c>
      <c r="U2195" s="113">
        <f t="shared" si="342"/>
        <v>38.8637225481027</v>
      </c>
      <c r="V2195" s="113">
        <f t="shared" si="345"/>
        <v>57.7006172839506</v>
      </c>
      <c r="W2195" s="113">
        <f t="shared" si="343"/>
        <v>11.9191358024691</v>
      </c>
      <c r="X2195" s="118">
        <v>2006</v>
      </c>
      <c r="Y2195" s="18" t="s">
        <v>66</v>
      </c>
    </row>
    <row r="2196" ht="15.75" customHeight="1" spans="1:25">
      <c r="A2196" s="234">
        <v>8855</v>
      </c>
      <c r="B2196" s="208" t="s">
        <v>2756</v>
      </c>
      <c r="C2196" s="207" t="s">
        <v>34</v>
      </c>
      <c r="D2196" s="209" t="s">
        <v>488</v>
      </c>
      <c r="E2196" s="210" t="s">
        <v>30</v>
      </c>
      <c r="F2196" s="235" t="s">
        <v>282</v>
      </c>
      <c r="G2196" s="283">
        <v>40102</v>
      </c>
      <c r="H2196" s="237">
        <v>43715</v>
      </c>
      <c r="I2196" s="214">
        <v>52264.2875657895</v>
      </c>
      <c r="J2196" s="215">
        <v>0.269448398488852</v>
      </c>
      <c r="K2196" s="214">
        <v>14082.5285827628</v>
      </c>
      <c r="L2196" s="216">
        <v>4731.49</v>
      </c>
      <c r="M2196" s="217">
        <v>0.267752864319696</v>
      </c>
      <c r="N2196" s="216">
        <v>1266.87</v>
      </c>
      <c r="O2196" s="218">
        <v>76</v>
      </c>
      <c r="P2196" s="246">
        <f t="shared" si="339"/>
        <v>61.256447368421</v>
      </c>
      <c r="Q2196" s="246">
        <f t="shared" si="340"/>
        <v>15.6693421052632</v>
      </c>
      <c r="R2196" s="210">
        <v>116</v>
      </c>
      <c r="S2196" s="220">
        <f t="shared" si="341"/>
        <v>81</v>
      </c>
      <c r="T2196" s="113">
        <f t="shared" si="344"/>
        <v>143.189828947368</v>
      </c>
      <c r="U2196" s="113">
        <f t="shared" si="342"/>
        <v>38.5822700897611</v>
      </c>
      <c r="V2196" s="113">
        <f t="shared" si="345"/>
        <v>58.4134567901235</v>
      </c>
      <c r="W2196" s="113">
        <f t="shared" si="343"/>
        <v>15.6403703703704</v>
      </c>
      <c r="X2196" s="118">
        <v>2009</v>
      </c>
      <c r="Y2196" s="18" t="s">
        <v>66</v>
      </c>
    </row>
    <row r="2197" ht="15.75" customHeight="1" spans="1:25">
      <c r="A2197" s="234">
        <v>6030</v>
      </c>
      <c r="B2197" s="208" t="s">
        <v>2757</v>
      </c>
      <c r="C2197" s="207" t="s">
        <v>23</v>
      </c>
      <c r="D2197" s="209" t="s">
        <v>64</v>
      </c>
      <c r="F2197" s="235" t="s">
        <v>178</v>
      </c>
      <c r="G2197" s="236">
        <v>42301</v>
      </c>
      <c r="H2197" s="237">
        <v>42301</v>
      </c>
      <c r="I2197" s="214">
        <v>52252.577</v>
      </c>
      <c r="J2197" s="215">
        <v>0.260286957740679</v>
      </c>
      <c r="K2197" s="214">
        <v>13600.6643014406</v>
      </c>
      <c r="L2197" s="244">
        <v>36036.26</v>
      </c>
      <c r="M2197" s="245">
        <v>0.286961521534144</v>
      </c>
      <c r="N2197" s="244">
        <v>10341.02</v>
      </c>
      <c r="O2197" s="218">
        <v>330</v>
      </c>
      <c r="P2197" s="246">
        <f t="shared" si="339"/>
        <v>108.200787878788</v>
      </c>
      <c r="Q2197" s="246">
        <f t="shared" si="340"/>
        <v>30.3364242424242</v>
      </c>
      <c r="R2197" s="210">
        <v>1530</v>
      </c>
      <c r="S2197" s="220">
        <f t="shared" si="341"/>
        <v>330</v>
      </c>
      <c r="T2197" s="113">
        <f t="shared" si="344"/>
        <v>143.157745205479</v>
      </c>
      <c r="U2197" s="113">
        <f t="shared" si="342"/>
        <v>37.2620939765496</v>
      </c>
      <c r="V2197" s="113">
        <f t="shared" si="345"/>
        <v>109.200787878788</v>
      </c>
      <c r="W2197" s="113">
        <f t="shared" si="343"/>
        <v>31.3364242424242</v>
      </c>
      <c r="X2197" s="118">
        <v>2015</v>
      </c>
      <c r="Y2197" s="18" t="s">
        <v>66</v>
      </c>
    </row>
    <row r="2198" ht="15.75" customHeight="1" spans="1:25">
      <c r="A2198" s="234">
        <v>7153</v>
      </c>
      <c r="B2198" s="208" t="s">
        <v>2758</v>
      </c>
      <c r="C2198" s="207" t="s">
        <v>27</v>
      </c>
      <c r="D2198" s="209" t="s">
        <v>64</v>
      </c>
      <c r="F2198" s="235" t="s">
        <v>204</v>
      </c>
      <c r="G2198" s="236">
        <v>42886</v>
      </c>
      <c r="H2198" s="237">
        <v>42886</v>
      </c>
      <c r="I2198" s="214">
        <v>51790.066</v>
      </c>
      <c r="J2198" s="215">
        <v>0.253637505214297</v>
      </c>
      <c r="K2198" s="214">
        <v>13135.9031351238</v>
      </c>
      <c r="L2198" s="244">
        <v>45034.84</v>
      </c>
      <c r="M2198" s="245">
        <v>0.234437826358437</v>
      </c>
      <c r="N2198" s="244">
        <v>10557.87</v>
      </c>
      <c r="O2198" s="218">
        <v>330</v>
      </c>
      <c r="P2198" s="246">
        <f t="shared" si="339"/>
        <v>135.469212121212</v>
      </c>
      <c r="Q2198" s="246">
        <f t="shared" si="340"/>
        <v>30.9935454545455</v>
      </c>
      <c r="R2198" s="210">
        <v>945</v>
      </c>
      <c r="S2198" s="220">
        <f t="shared" si="341"/>
        <v>330</v>
      </c>
      <c r="T2198" s="113">
        <f t="shared" si="344"/>
        <v>141.890591780822</v>
      </c>
      <c r="U2198" s="113">
        <f t="shared" si="342"/>
        <v>35.9887757126679</v>
      </c>
      <c r="V2198" s="113">
        <f t="shared" si="345"/>
        <v>136.469212121212</v>
      </c>
      <c r="W2198" s="113">
        <f t="shared" si="343"/>
        <v>31.9935454545455</v>
      </c>
      <c r="X2198" s="118">
        <v>2017</v>
      </c>
      <c r="Y2198" s="18" t="s">
        <v>83</v>
      </c>
    </row>
    <row r="2199" ht="15.75" customHeight="1" spans="1:25">
      <c r="A2199" s="234">
        <v>5680</v>
      </c>
      <c r="B2199" s="208" t="s">
        <v>2759</v>
      </c>
      <c r="C2199" s="207" t="s">
        <v>25</v>
      </c>
      <c r="D2199" s="209" t="s">
        <v>64</v>
      </c>
      <c r="F2199" s="235" t="s">
        <v>215</v>
      </c>
      <c r="G2199" s="236">
        <v>41524</v>
      </c>
      <c r="H2199" s="237">
        <v>41524</v>
      </c>
      <c r="I2199" s="214">
        <v>51679.927</v>
      </c>
      <c r="J2199" s="215">
        <v>0.250620718319674</v>
      </c>
      <c r="K2199" s="214">
        <v>12952.0604274483</v>
      </c>
      <c r="L2199" s="244">
        <v>39753.79</v>
      </c>
      <c r="M2199" s="245">
        <v>0.268063246296768</v>
      </c>
      <c r="N2199" s="244">
        <v>10656.53</v>
      </c>
      <c r="O2199" s="218">
        <v>330</v>
      </c>
      <c r="P2199" s="246">
        <f t="shared" si="339"/>
        <v>119.46603030303</v>
      </c>
      <c r="Q2199" s="246">
        <f t="shared" si="340"/>
        <v>31.2925151515152</v>
      </c>
      <c r="R2199" s="210">
        <v>2307</v>
      </c>
      <c r="S2199" s="220">
        <f t="shared" si="341"/>
        <v>330</v>
      </c>
      <c r="T2199" s="113">
        <f t="shared" si="344"/>
        <v>141.58884109589</v>
      </c>
      <c r="U2199" s="113">
        <f t="shared" si="342"/>
        <v>35.4850970615022</v>
      </c>
      <c r="V2199" s="113">
        <f t="shared" si="345"/>
        <v>120.46603030303</v>
      </c>
      <c r="W2199" s="113">
        <f t="shared" si="343"/>
        <v>32.2925151515152</v>
      </c>
      <c r="X2199" s="118">
        <v>2013</v>
      </c>
      <c r="Y2199" s="18" t="s">
        <v>66</v>
      </c>
    </row>
    <row r="2200" ht="15.75" customHeight="1" spans="1:25">
      <c r="A2200" s="234">
        <v>5652</v>
      </c>
      <c r="B2200" s="208" t="s">
        <v>2760</v>
      </c>
      <c r="C2200" s="207" t="s">
        <v>19</v>
      </c>
      <c r="D2200" s="209" t="s">
        <v>64</v>
      </c>
      <c r="F2200" s="235" t="s">
        <v>65</v>
      </c>
      <c r="G2200" s="236">
        <v>41419</v>
      </c>
      <c r="H2200" s="237">
        <v>41419</v>
      </c>
      <c r="I2200" s="214">
        <v>51543.99</v>
      </c>
      <c r="J2200" s="215">
        <v>0.250430267460641</v>
      </c>
      <c r="K2200" s="214">
        <v>12908.1752016886</v>
      </c>
      <c r="L2200" s="244">
        <v>28635.55</v>
      </c>
      <c r="M2200" s="245">
        <v>0.201640618042957</v>
      </c>
      <c r="N2200" s="244">
        <v>5774.09</v>
      </c>
      <c r="O2200" s="218">
        <v>330</v>
      </c>
      <c r="P2200" s="246">
        <f t="shared" si="339"/>
        <v>85.7743939393939</v>
      </c>
      <c r="Q2200" s="246">
        <f t="shared" si="340"/>
        <v>16.4972424242424</v>
      </c>
      <c r="R2200" s="210">
        <v>2412</v>
      </c>
      <c r="S2200" s="220">
        <f t="shared" si="341"/>
        <v>330</v>
      </c>
      <c r="T2200" s="113">
        <f t="shared" si="344"/>
        <v>141.216410958904</v>
      </c>
      <c r="U2200" s="113">
        <f t="shared" si="342"/>
        <v>35.3648635662701</v>
      </c>
      <c r="V2200" s="113">
        <f t="shared" si="345"/>
        <v>86.7743939393939</v>
      </c>
      <c r="W2200" s="113">
        <f t="shared" si="343"/>
        <v>17.4972424242424</v>
      </c>
      <c r="X2200" s="118">
        <v>2013</v>
      </c>
      <c r="Y2200" s="18" t="s">
        <v>66</v>
      </c>
    </row>
    <row r="2201" ht="15.75" customHeight="1" spans="1:25">
      <c r="A2201" s="234">
        <v>7019</v>
      </c>
      <c r="B2201" s="208" t="s">
        <v>2761</v>
      </c>
      <c r="C2201" s="207" t="s">
        <v>27</v>
      </c>
      <c r="D2201" s="209" t="s">
        <v>64</v>
      </c>
      <c r="F2201" s="235" t="s">
        <v>204</v>
      </c>
      <c r="G2201" s="236">
        <v>42392</v>
      </c>
      <c r="H2201" s="237">
        <v>42392</v>
      </c>
      <c r="I2201" s="214">
        <v>51260.6405</v>
      </c>
      <c r="J2201" s="215">
        <v>0.255220832235003</v>
      </c>
      <c r="K2201" s="214">
        <v>13082.7833293093</v>
      </c>
      <c r="L2201" s="244">
        <v>44574.47</v>
      </c>
      <c r="M2201" s="245">
        <v>0.171074608402523</v>
      </c>
      <c r="N2201" s="244">
        <v>7625.56</v>
      </c>
      <c r="O2201" s="218">
        <v>330</v>
      </c>
      <c r="P2201" s="246">
        <f t="shared" si="339"/>
        <v>134.074151515152</v>
      </c>
      <c r="Q2201" s="246">
        <f t="shared" si="340"/>
        <v>22.1077575757576</v>
      </c>
      <c r="R2201" s="210">
        <v>1439</v>
      </c>
      <c r="S2201" s="220">
        <f t="shared" si="341"/>
        <v>330</v>
      </c>
      <c r="T2201" s="113">
        <f t="shared" si="344"/>
        <v>140.440110958904</v>
      </c>
      <c r="U2201" s="113">
        <f t="shared" si="342"/>
        <v>35.8432419981077</v>
      </c>
      <c r="V2201" s="113">
        <f t="shared" si="345"/>
        <v>135.074151515152</v>
      </c>
      <c r="W2201" s="113">
        <f t="shared" si="343"/>
        <v>23.1077575757576</v>
      </c>
      <c r="X2201" s="118">
        <v>2016</v>
      </c>
      <c r="Y2201" s="18" t="s">
        <v>82</v>
      </c>
    </row>
    <row r="2202" ht="15.75" customHeight="1" spans="1:25">
      <c r="A2202" s="234">
        <v>6430</v>
      </c>
      <c r="B2202" s="208" t="s">
        <v>2762</v>
      </c>
      <c r="C2202" s="207" t="s">
        <v>23</v>
      </c>
      <c r="D2202" s="209" t="s">
        <v>64</v>
      </c>
      <c r="E2202" s="210" t="s">
        <v>330</v>
      </c>
      <c r="F2202" s="235" t="s">
        <v>65</v>
      </c>
      <c r="G2202" s="283">
        <v>42543</v>
      </c>
      <c r="H2202" s="237">
        <v>42543</v>
      </c>
      <c r="I2202" s="214">
        <v>51129.4795</v>
      </c>
      <c r="J2202" s="215">
        <v>0.275033005801052</v>
      </c>
      <c r="K2202" s="214">
        <v>14062.2944319283</v>
      </c>
      <c r="L2202" s="244">
        <v>35261.71</v>
      </c>
      <c r="M2202" s="245">
        <v>0.377760182362115</v>
      </c>
      <c r="N2202" s="244">
        <v>13320.47</v>
      </c>
      <c r="O2202" s="218">
        <v>330</v>
      </c>
      <c r="P2202" s="246">
        <f t="shared" si="339"/>
        <v>105.853666666667</v>
      </c>
      <c r="Q2202" s="246">
        <f t="shared" si="340"/>
        <v>39.3650606060606</v>
      </c>
      <c r="R2202" s="210">
        <v>1288</v>
      </c>
      <c r="S2202" s="220">
        <f t="shared" si="341"/>
        <v>330</v>
      </c>
      <c r="T2202" s="113">
        <f t="shared" si="344"/>
        <v>140.080765753425</v>
      </c>
      <c r="U2202" s="113">
        <f t="shared" si="342"/>
        <v>38.5268340600775</v>
      </c>
      <c r="V2202" s="113">
        <f t="shared" si="345"/>
        <v>106.853666666667</v>
      </c>
      <c r="W2202" s="113">
        <f t="shared" si="343"/>
        <v>40.3650606060606</v>
      </c>
      <c r="X2202" s="118">
        <v>2016</v>
      </c>
      <c r="Y2202" s="18" t="s">
        <v>82</v>
      </c>
    </row>
    <row r="2203" ht="15.75" customHeight="1" spans="1:25">
      <c r="A2203" s="234">
        <v>7389</v>
      </c>
      <c r="B2203" s="208" t="s">
        <v>2763</v>
      </c>
      <c r="C2203" s="207" t="s">
        <v>29</v>
      </c>
      <c r="D2203" s="209" t="s">
        <v>64</v>
      </c>
      <c r="F2203" s="235" t="s">
        <v>65</v>
      </c>
      <c r="G2203" s="236">
        <v>43039</v>
      </c>
      <c r="H2203" s="237">
        <v>43039</v>
      </c>
      <c r="I2203" s="214">
        <v>51043.92</v>
      </c>
      <c r="J2203" s="215">
        <v>0.275689638228056</v>
      </c>
      <c r="K2203" s="214">
        <v>14072.2798385418</v>
      </c>
      <c r="L2203" s="244">
        <v>31902.45</v>
      </c>
      <c r="M2203" s="245">
        <v>0.365570355881758</v>
      </c>
      <c r="N2203" s="244">
        <v>11662.59</v>
      </c>
      <c r="O2203" s="218">
        <v>330</v>
      </c>
      <c r="P2203" s="246">
        <f t="shared" si="339"/>
        <v>95.6740909090909</v>
      </c>
      <c r="Q2203" s="246">
        <f t="shared" si="340"/>
        <v>34.3411818181818</v>
      </c>
      <c r="R2203" s="210">
        <v>792</v>
      </c>
      <c r="S2203" s="220">
        <f t="shared" si="341"/>
        <v>330</v>
      </c>
      <c r="T2203" s="113">
        <f t="shared" si="344"/>
        <v>139.846356164384</v>
      </c>
      <c r="U2203" s="113">
        <f t="shared" si="342"/>
        <v>38.5541913384707</v>
      </c>
      <c r="V2203" s="113">
        <f t="shared" si="345"/>
        <v>96.6740909090909</v>
      </c>
      <c r="W2203" s="113">
        <f t="shared" si="343"/>
        <v>35.3411818181818</v>
      </c>
      <c r="X2203" s="118">
        <v>2017</v>
      </c>
      <c r="Y2203" s="18" t="s">
        <v>83</v>
      </c>
    </row>
    <row r="2204" ht="15.75" customHeight="1" spans="1:25">
      <c r="A2204" s="234">
        <v>8955</v>
      </c>
      <c r="B2204" s="208" t="s">
        <v>2764</v>
      </c>
      <c r="C2204" s="207" t="s">
        <v>34</v>
      </c>
      <c r="D2204" s="209" t="s">
        <v>488</v>
      </c>
      <c r="E2204" s="210" t="s">
        <v>30</v>
      </c>
      <c r="F2204" s="235" t="s">
        <v>291</v>
      </c>
      <c r="G2204" s="283">
        <v>42005</v>
      </c>
      <c r="H2204" s="237">
        <v>43711</v>
      </c>
      <c r="I2204" s="214">
        <v>50906.3205714286</v>
      </c>
      <c r="J2204" s="215">
        <v>0.218036789596876</v>
      </c>
      <c r="K2204" s="214">
        <v>11099.4507075837</v>
      </c>
      <c r="L2204" s="216">
        <v>2122.36</v>
      </c>
      <c r="M2204" s="217">
        <v>0.378328841478354</v>
      </c>
      <c r="N2204" s="216">
        <v>802.95</v>
      </c>
      <c r="O2204" s="218">
        <v>35</v>
      </c>
      <c r="P2204" s="246">
        <f t="shared" si="339"/>
        <v>59.6388571428571</v>
      </c>
      <c r="Q2204" s="246">
        <f t="shared" si="340"/>
        <v>21.9414285714286</v>
      </c>
      <c r="R2204" s="210">
        <v>120</v>
      </c>
      <c r="S2204" s="220">
        <f t="shared" si="341"/>
        <v>85</v>
      </c>
      <c r="T2204" s="113">
        <f t="shared" si="344"/>
        <v>139.469371428572</v>
      </c>
      <c r="U2204" s="113">
        <f t="shared" si="342"/>
        <v>30.40945399338</v>
      </c>
      <c r="V2204" s="113">
        <f t="shared" si="345"/>
        <v>24.9689411764706</v>
      </c>
      <c r="W2204" s="113">
        <f t="shared" si="343"/>
        <v>9.44647058823529</v>
      </c>
      <c r="X2204" s="118">
        <v>2015</v>
      </c>
      <c r="Y2204" s="18" t="s">
        <v>66</v>
      </c>
    </row>
    <row r="2205" ht="15.75" customHeight="1" spans="1:25">
      <c r="A2205" s="234">
        <v>8342</v>
      </c>
      <c r="B2205" s="208" t="s">
        <v>2765</v>
      </c>
      <c r="C2205" s="207" t="s">
        <v>19</v>
      </c>
      <c r="D2205" s="209" t="s">
        <v>64</v>
      </c>
      <c r="F2205" s="235" t="s">
        <v>65</v>
      </c>
      <c r="G2205" s="236">
        <v>43342</v>
      </c>
      <c r="H2205" s="237">
        <v>43342</v>
      </c>
      <c r="I2205" s="214">
        <v>50848.632</v>
      </c>
      <c r="J2205" s="215">
        <v>0.253129196862116</v>
      </c>
      <c r="K2205" s="214">
        <v>12871.2733796973</v>
      </c>
      <c r="L2205" s="244">
        <v>28249.24</v>
      </c>
      <c r="M2205" s="245">
        <v>0.280654630000665</v>
      </c>
      <c r="N2205" s="244">
        <v>7928.28</v>
      </c>
      <c r="O2205" s="218">
        <v>330</v>
      </c>
      <c r="P2205" s="246">
        <f t="shared" si="339"/>
        <v>84.6037575757576</v>
      </c>
      <c r="Q2205" s="246">
        <f t="shared" si="340"/>
        <v>23.0250909090909</v>
      </c>
      <c r="R2205" s="210">
        <v>489</v>
      </c>
      <c r="S2205" s="220">
        <f t="shared" si="341"/>
        <v>330</v>
      </c>
      <c r="T2205" s="113">
        <f t="shared" si="344"/>
        <v>139.311320547945</v>
      </c>
      <c r="U2205" s="113">
        <f t="shared" si="342"/>
        <v>35.2637626841022</v>
      </c>
      <c r="V2205" s="113">
        <f t="shared" si="345"/>
        <v>85.6037575757576</v>
      </c>
      <c r="W2205" s="113">
        <f t="shared" si="343"/>
        <v>24.0250909090909</v>
      </c>
      <c r="X2205" s="118">
        <v>2018</v>
      </c>
      <c r="Y2205" s="18" t="s">
        <v>84</v>
      </c>
    </row>
    <row r="2206" ht="15.75" customHeight="1" spans="1:25">
      <c r="A2206" s="234">
        <v>7077</v>
      </c>
      <c r="B2206" s="208" t="s">
        <v>2766</v>
      </c>
      <c r="C2206" s="207" t="s">
        <v>29</v>
      </c>
      <c r="D2206" s="209" t="s">
        <v>64</v>
      </c>
      <c r="F2206" s="235" t="s">
        <v>65</v>
      </c>
      <c r="G2206" s="236">
        <v>40327</v>
      </c>
      <c r="H2206" s="237">
        <v>40327</v>
      </c>
      <c r="I2206" s="214">
        <v>50761.76</v>
      </c>
      <c r="J2206" s="215">
        <v>0.273146258448451</v>
      </c>
      <c r="K2206" s="214">
        <v>13865.3848162582</v>
      </c>
      <c r="L2206" s="244">
        <v>31726.1</v>
      </c>
      <c r="M2206" s="245">
        <v>0.275019305871191</v>
      </c>
      <c r="N2206" s="244">
        <v>8725.29</v>
      </c>
      <c r="O2206" s="218">
        <v>330</v>
      </c>
      <c r="P2206" s="246">
        <f t="shared" si="339"/>
        <v>95.139696969697</v>
      </c>
      <c r="Q2206" s="246">
        <f t="shared" si="340"/>
        <v>25.4402727272727</v>
      </c>
      <c r="R2206" s="210">
        <v>3504</v>
      </c>
      <c r="S2206" s="220">
        <f t="shared" si="341"/>
        <v>330</v>
      </c>
      <c r="T2206" s="113">
        <f t="shared" si="344"/>
        <v>139.073315068493</v>
      </c>
      <c r="U2206" s="113">
        <f t="shared" si="342"/>
        <v>37.9873556609814</v>
      </c>
      <c r="V2206" s="113">
        <f t="shared" si="345"/>
        <v>96.139696969697</v>
      </c>
      <c r="W2206" s="113">
        <f t="shared" si="343"/>
        <v>26.4402727272727</v>
      </c>
      <c r="X2206" s="118">
        <v>2010</v>
      </c>
      <c r="Y2206" s="18" t="s">
        <v>66</v>
      </c>
    </row>
    <row r="2207" ht="15.75" customHeight="1" spans="1:25">
      <c r="A2207" s="234">
        <v>6017</v>
      </c>
      <c r="B2207" s="208" t="s">
        <v>2767</v>
      </c>
      <c r="C2207" s="207" t="s">
        <v>25</v>
      </c>
      <c r="D2207" s="209" t="s">
        <v>64</v>
      </c>
      <c r="F2207" s="235" t="s">
        <v>204</v>
      </c>
      <c r="G2207" s="236">
        <v>42244</v>
      </c>
      <c r="H2207" s="237">
        <v>42244</v>
      </c>
      <c r="I2207" s="214">
        <v>50700.143</v>
      </c>
      <c r="J2207" s="215">
        <v>0.268092260783488</v>
      </c>
      <c r="K2207" s="214">
        <v>13592.3159589161</v>
      </c>
      <c r="L2207" s="244">
        <v>39000.11</v>
      </c>
      <c r="M2207" s="245">
        <v>0.18513793935453</v>
      </c>
      <c r="N2207" s="244">
        <v>7220.4</v>
      </c>
      <c r="O2207" s="218">
        <v>330</v>
      </c>
      <c r="P2207" s="246">
        <f t="shared" si="339"/>
        <v>117.182151515152</v>
      </c>
      <c r="Q2207" s="246">
        <f t="shared" si="340"/>
        <v>20.88</v>
      </c>
      <c r="R2207" s="210">
        <v>1587</v>
      </c>
      <c r="S2207" s="220">
        <f t="shared" si="341"/>
        <v>330</v>
      </c>
      <c r="T2207" s="113">
        <f t="shared" si="344"/>
        <v>138.904501369863</v>
      </c>
      <c r="U2207" s="113">
        <f t="shared" si="342"/>
        <v>37.2392218052496</v>
      </c>
      <c r="V2207" s="113">
        <f t="shared" si="345"/>
        <v>118.182151515152</v>
      </c>
      <c r="W2207" s="113">
        <f t="shared" si="343"/>
        <v>21.88</v>
      </c>
      <c r="X2207" s="118">
        <v>2015</v>
      </c>
      <c r="Y2207" s="18" t="s">
        <v>66</v>
      </c>
    </row>
    <row r="2208" ht="15.75" customHeight="1" spans="1:25">
      <c r="A2208" s="234">
        <v>5073</v>
      </c>
      <c r="B2208" s="208" t="s">
        <v>2768</v>
      </c>
      <c r="C2208" s="207" t="s">
        <v>19</v>
      </c>
      <c r="D2208" s="209" t="s">
        <v>64</v>
      </c>
      <c r="F2208" s="235" t="s">
        <v>65</v>
      </c>
      <c r="G2208" s="236">
        <v>39627</v>
      </c>
      <c r="H2208" s="237">
        <v>39627</v>
      </c>
      <c r="I2208" s="214">
        <v>50515.884</v>
      </c>
      <c r="J2208" s="215">
        <v>0.255257494849544</v>
      </c>
      <c r="K2208" s="214">
        <v>12894.5579999502</v>
      </c>
      <c r="L2208" s="244">
        <v>28064.38</v>
      </c>
      <c r="M2208" s="245">
        <v>0.157074555005313</v>
      </c>
      <c r="N2208" s="244">
        <v>4408.2</v>
      </c>
      <c r="O2208" s="218">
        <v>330</v>
      </c>
      <c r="P2208" s="246">
        <f t="shared" si="339"/>
        <v>84.0435757575758</v>
      </c>
      <c r="Q2208" s="246">
        <f t="shared" si="340"/>
        <v>12.3581818181818</v>
      </c>
      <c r="R2208" s="210">
        <v>4204</v>
      </c>
      <c r="S2208" s="220">
        <f t="shared" si="341"/>
        <v>330</v>
      </c>
      <c r="T2208" s="113">
        <f t="shared" si="344"/>
        <v>138.399682191781</v>
      </c>
      <c r="U2208" s="113">
        <f t="shared" si="342"/>
        <v>35.3275561642471</v>
      </c>
      <c r="V2208" s="113">
        <f t="shared" si="345"/>
        <v>85.0435757575758</v>
      </c>
      <c r="W2208" s="113">
        <f t="shared" si="343"/>
        <v>13.3581818181818</v>
      </c>
      <c r="X2208" s="118">
        <v>2008</v>
      </c>
      <c r="Y2208" s="18" t="s">
        <v>66</v>
      </c>
    </row>
    <row r="2209" ht="15.75" customHeight="1" spans="1:25">
      <c r="A2209" s="234">
        <v>8935</v>
      </c>
      <c r="B2209" s="208" t="s">
        <v>2769</v>
      </c>
      <c r="C2209" s="207" t="s">
        <v>34</v>
      </c>
      <c r="D2209" s="209" t="s">
        <v>488</v>
      </c>
      <c r="E2209" s="210" t="s">
        <v>30</v>
      </c>
      <c r="F2209" s="235" t="s">
        <v>285</v>
      </c>
      <c r="G2209" s="283">
        <v>40909</v>
      </c>
      <c r="H2209" s="237">
        <v>43713</v>
      </c>
      <c r="I2209" s="214">
        <v>50503.1207142857</v>
      </c>
      <c r="J2209" s="215">
        <v>0.266609145976823</v>
      </c>
      <c r="K2209" s="214">
        <v>13464.5938828001</v>
      </c>
      <c r="L2209" s="216">
        <v>2105.55</v>
      </c>
      <c r="M2209" s="217">
        <v>0.293576500201847</v>
      </c>
      <c r="N2209" s="216">
        <v>618.14</v>
      </c>
      <c r="O2209" s="218">
        <v>35</v>
      </c>
      <c r="P2209" s="246">
        <f t="shared" si="339"/>
        <v>59.1585714285714</v>
      </c>
      <c r="Q2209" s="246">
        <f t="shared" si="340"/>
        <v>16.6611428571429</v>
      </c>
      <c r="R2209" s="210">
        <v>118</v>
      </c>
      <c r="S2209" s="220">
        <f t="shared" si="341"/>
        <v>83</v>
      </c>
      <c r="T2209" s="113">
        <f t="shared" si="344"/>
        <v>138.364714285714</v>
      </c>
      <c r="U2209" s="113">
        <f t="shared" si="342"/>
        <v>36.8892983090414</v>
      </c>
      <c r="V2209" s="113">
        <f t="shared" si="345"/>
        <v>25.3680722891566</v>
      </c>
      <c r="W2209" s="113">
        <f t="shared" si="343"/>
        <v>7.44746987951807</v>
      </c>
      <c r="X2209" s="118">
        <v>2012</v>
      </c>
      <c r="Y2209" s="18" t="s">
        <v>66</v>
      </c>
    </row>
    <row r="2210" ht="15.75" customHeight="1" spans="1:25">
      <c r="A2210" s="234">
        <v>8839</v>
      </c>
      <c r="B2210" s="208" t="s">
        <v>2770</v>
      </c>
      <c r="C2210" s="207" t="s">
        <v>34</v>
      </c>
      <c r="D2210" s="209" t="s">
        <v>488</v>
      </c>
      <c r="E2210" s="210" t="s">
        <v>30</v>
      </c>
      <c r="F2210" s="235" t="s">
        <v>282</v>
      </c>
      <c r="G2210" s="283">
        <v>39854</v>
      </c>
      <c r="H2210" s="237">
        <v>43715</v>
      </c>
      <c r="I2210" s="214">
        <v>50502.597948718</v>
      </c>
      <c r="J2210" s="215">
        <v>0.273071472276127</v>
      </c>
      <c r="K2210" s="214">
        <v>13790.8187756257</v>
      </c>
      <c r="L2210" s="216">
        <v>4692.32</v>
      </c>
      <c r="M2210" s="217">
        <v>0.284635318989327</v>
      </c>
      <c r="N2210" s="216">
        <v>1335.6</v>
      </c>
      <c r="O2210" s="218">
        <v>78</v>
      </c>
      <c r="P2210" s="246">
        <f t="shared" si="339"/>
        <v>59.1579487179487</v>
      </c>
      <c r="Q2210" s="246">
        <f t="shared" si="340"/>
        <v>16.1230769230769</v>
      </c>
      <c r="R2210" s="210">
        <v>116</v>
      </c>
      <c r="S2210" s="220">
        <f t="shared" si="341"/>
        <v>81</v>
      </c>
      <c r="T2210" s="113">
        <f t="shared" si="344"/>
        <v>138.363282051282</v>
      </c>
      <c r="U2210" s="113">
        <f t="shared" si="342"/>
        <v>37.7830651387005</v>
      </c>
      <c r="V2210" s="113">
        <f t="shared" si="345"/>
        <v>57.9298765432099</v>
      </c>
      <c r="W2210" s="113">
        <f t="shared" si="343"/>
        <v>16.4888888888889</v>
      </c>
      <c r="X2210" s="118">
        <v>2009</v>
      </c>
      <c r="Y2210" s="18" t="s">
        <v>66</v>
      </c>
    </row>
    <row r="2211" ht="15.75" customHeight="1" spans="1:25">
      <c r="A2211" s="234">
        <v>5219</v>
      </c>
      <c r="B2211" s="208" t="s">
        <v>2771</v>
      </c>
      <c r="C2211" s="207" t="s">
        <v>21</v>
      </c>
      <c r="D2211" s="209" t="s">
        <v>64</v>
      </c>
      <c r="F2211" s="235" t="s">
        <v>65</v>
      </c>
      <c r="G2211" s="236">
        <v>40131</v>
      </c>
      <c r="H2211" s="237">
        <v>40131</v>
      </c>
      <c r="I2211" s="214">
        <v>50438.2902501423</v>
      </c>
      <c r="J2211" s="215">
        <v>0.254837930874223</v>
      </c>
      <c r="K2211" s="214">
        <v>12853.5895241798</v>
      </c>
      <c r="L2211" s="244">
        <v>42748.89</v>
      </c>
      <c r="M2211" s="245">
        <v>0.29995936736603</v>
      </c>
      <c r="N2211" s="244">
        <v>12822.93</v>
      </c>
      <c r="O2211" s="218">
        <v>330</v>
      </c>
      <c r="P2211" s="246">
        <f t="shared" si="339"/>
        <v>128.542090909091</v>
      </c>
      <c r="Q2211" s="246">
        <f t="shared" si="340"/>
        <v>37.8573636363636</v>
      </c>
      <c r="R2211" s="210">
        <v>3700</v>
      </c>
      <c r="S2211" s="220">
        <f t="shared" si="341"/>
        <v>330</v>
      </c>
      <c r="T2211" s="113">
        <f t="shared" si="344"/>
        <v>138.187096575732</v>
      </c>
      <c r="U2211" s="113">
        <f t="shared" si="342"/>
        <v>35.2153137648762</v>
      </c>
      <c r="V2211" s="113">
        <f t="shared" si="345"/>
        <v>129.542090909091</v>
      </c>
      <c r="W2211" s="113">
        <f t="shared" si="343"/>
        <v>38.8573636363636</v>
      </c>
      <c r="X2211" s="118">
        <v>2009</v>
      </c>
      <c r="Y2211" s="18" t="s">
        <v>66</v>
      </c>
    </row>
    <row r="2212" ht="15.75" customHeight="1" spans="1:25">
      <c r="A2212" s="234">
        <v>6947</v>
      </c>
      <c r="B2212" s="208" t="s">
        <v>2772</v>
      </c>
      <c r="C2212" s="207" t="s">
        <v>27</v>
      </c>
      <c r="D2212" s="209" t="s">
        <v>64</v>
      </c>
      <c r="F2212" s="235" t="s">
        <v>215</v>
      </c>
      <c r="G2212" s="236">
        <v>41566</v>
      </c>
      <c r="H2212" s="237">
        <v>41566</v>
      </c>
      <c r="I2212" s="214">
        <v>50410.5835</v>
      </c>
      <c r="J2212" s="215">
        <v>0.247797396223145</v>
      </c>
      <c r="K2212" s="214">
        <v>12491.6113333894</v>
      </c>
      <c r="L2212" s="244">
        <v>43835.29</v>
      </c>
      <c r="M2212" s="245">
        <v>0.264372153121378</v>
      </c>
      <c r="N2212" s="244">
        <v>11588.83</v>
      </c>
      <c r="O2212" s="218">
        <v>330</v>
      </c>
      <c r="P2212" s="246">
        <f t="shared" si="339"/>
        <v>131.834212121212</v>
      </c>
      <c r="Q2212" s="246">
        <f t="shared" si="340"/>
        <v>34.1176666666667</v>
      </c>
      <c r="R2212" s="210">
        <v>2265</v>
      </c>
      <c r="S2212" s="220">
        <f t="shared" si="341"/>
        <v>330</v>
      </c>
      <c r="T2212" s="113">
        <f t="shared" si="344"/>
        <v>138.111187671233</v>
      </c>
      <c r="U2212" s="113">
        <f t="shared" si="342"/>
        <v>34.2235926942175</v>
      </c>
      <c r="V2212" s="113">
        <f t="shared" si="345"/>
        <v>132.834212121212</v>
      </c>
      <c r="W2212" s="113">
        <f t="shared" si="343"/>
        <v>35.1176666666667</v>
      </c>
      <c r="X2212" s="118">
        <v>2013</v>
      </c>
      <c r="Y2212" s="18" t="s">
        <v>66</v>
      </c>
    </row>
    <row r="2213" ht="15.75" customHeight="1" spans="1:25">
      <c r="A2213" s="234">
        <v>7361</v>
      </c>
      <c r="B2213" s="208" t="s">
        <v>2773</v>
      </c>
      <c r="C2213" s="207" t="s">
        <v>19</v>
      </c>
      <c r="D2213" s="209" t="s">
        <v>64</v>
      </c>
      <c r="F2213" s="235" t="s">
        <v>65</v>
      </c>
      <c r="G2213" s="236">
        <v>43050</v>
      </c>
      <c r="H2213" s="237">
        <v>43050</v>
      </c>
      <c r="I2213" s="214">
        <v>50335.614</v>
      </c>
      <c r="J2213" s="215">
        <v>0.263498469084475</v>
      </c>
      <c r="K2213" s="214">
        <v>13263.3572294271</v>
      </c>
      <c r="L2213" s="244">
        <v>27964.23</v>
      </c>
      <c r="M2213" s="245">
        <v>0.178392181726441</v>
      </c>
      <c r="N2213" s="244">
        <v>4988.6</v>
      </c>
      <c r="O2213" s="218">
        <v>330</v>
      </c>
      <c r="P2213" s="246">
        <f t="shared" si="339"/>
        <v>83.7400909090909</v>
      </c>
      <c r="Q2213" s="246">
        <f t="shared" si="340"/>
        <v>14.1169696969697</v>
      </c>
      <c r="R2213" s="210">
        <v>781</v>
      </c>
      <c r="S2213" s="220">
        <f t="shared" si="341"/>
        <v>330</v>
      </c>
      <c r="T2213" s="113">
        <f t="shared" si="344"/>
        <v>137.905791780822</v>
      </c>
      <c r="U2213" s="113">
        <f t="shared" si="342"/>
        <v>36.337965012129</v>
      </c>
      <c r="V2213" s="113">
        <f t="shared" si="345"/>
        <v>84.7400909090909</v>
      </c>
      <c r="W2213" s="113">
        <f t="shared" si="343"/>
        <v>15.1169696969697</v>
      </c>
      <c r="X2213" s="118">
        <v>2017</v>
      </c>
      <c r="Y2213" s="18" t="s">
        <v>83</v>
      </c>
    </row>
    <row r="2214" ht="15.75" customHeight="1" spans="1:25">
      <c r="A2214" s="234">
        <v>5026</v>
      </c>
      <c r="B2214" s="208" t="s">
        <v>2774</v>
      </c>
      <c r="C2214" s="207" t="s">
        <v>17</v>
      </c>
      <c r="D2214" s="209" t="s">
        <v>64</v>
      </c>
      <c r="F2214" s="235" t="s">
        <v>65</v>
      </c>
      <c r="G2214" s="236">
        <v>38382</v>
      </c>
      <c r="H2214" s="237">
        <v>38382</v>
      </c>
      <c r="I2214" s="214">
        <v>50325.012</v>
      </c>
      <c r="J2214" s="215">
        <v>0.248049453531512</v>
      </c>
      <c r="K2214" s="214">
        <v>12483.0917255668</v>
      </c>
      <c r="L2214" s="244">
        <v>27958.34</v>
      </c>
      <c r="M2214" s="245">
        <v>0.257595765699966</v>
      </c>
      <c r="N2214" s="244">
        <v>7201.95</v>
      </c>
      <c r="O2214" s="218">
        <v>330</v>
      </c>
      <c r="P2214" s="246">
        <f t="shared" si="339"/>
        <v>83.7222424242424</v>
      </c>
      <c r="Q2214" s="246">
        <f t="shared" si="340"/>
        <v>20.8240909090909</v>
      </c>
      <c r="R2214" s="210">
        <v>5449</v>
      </c>
      <c r="S2214" s="220">
        <f t="shared" si="341"/>
        <v>330</v>
      </c>
      <c r="T2214" s="113">
        <f t="shared" si="344"/>
        <v>137.876745205479</v>
      </c>
      <c r="U2214" s="113">
        <f t="shared" si="342"/>
        <v>34.2002513029227</v>
      </c>
      <c r="V2214" s="113">
        <f t="shared" si="345"/>
        <v>84.7222424242424</v>
      </c>
      <c r="W2214" s="113">
        <f t="shared" si="343"/>
        <v>21.8240909090909</v>
      </c>
      <c r="X2214" s="118">
        <v>2005</v>
      </c>
      <c r="Y2214" s="18" t="s">
        <v>66</v>
      </c>
    </row>
    <row r="2215" ht="15.75" customHeight="1" spans="1:25">
      <c r="A2215" s="234">
        <v>8368</v>
      </c>
      <c r="B2215" s="208" t="s">
        <v>2775</v>
      </c>
      <c r="C2215" s="207" t="s">
        <v>19</v>
      </c>
      <c r="D2215" s="209" t="s">
        <v>64</v>
      </c>
      <c r="F2215" s="235" t="s">
        <v>65</v>
      </c>
      <c r="G2215" s="236">
        <v>43371</v>
      </c>
      <c r="H2215" s="237">
        <v>43371</v>
      </c>
      <c r="I2215" s="214">
        <v>50139.1288579387</v>
      </c>
      <c r="J2215" s="215">
        <v>0.254854500269773</v>
      </c>
      <c r="K2215" s="214">
        <v>12778.1826290517</v>
      </c>
      <c r="L2215" s="244">
        <v>27397.18</v>
      </c>
      <c r="M2215" s="245">
        <v>0.267047192448274</v>
      </c>
      <c r="N2215" s="244">
        <v>7316.34</v>
      </c>
      <c r="O2215" s="218">
        <v>330</v>
      </c>
      <c r="P2215" s="246">
        <f t="shared" si="339"/>
        <v>82.0217575757576</v>
      </c>
      <c r="Q2215" s="246">
        <f t="shared" si="340"/>
        <v>21.1707272727273</v>
      </c>
      <c r="R2215" s="210">
        <v>460</v>
      </c>
      <c r="S2215" s="220">
        <f t="shared" si="341"/>
        <v>330</v>
      </c>
      <c r="T2215" s="113">
        <f t="shared" si="344"/>
        <v>137.36747632312</v>
      </c>
      <c r="U2215" s="113">
        <f t="shared" si="342"/>
        <v>35.0087195316485</v>
      </c>
      <c r="V2215" s="113">
        <f t="shared" si="345"/>
        <v>83.0217575757576</v>
      </c>
      <c r="W2215" s="113">
        <f t="shared" si="343"/>
        <v>22.1707272727273</v>
      </c>
      <c r="X2215" s="118">
        <v>2018</v>
      </c>
      <c r="Y2215" s="18" t="s">
        <v>84</v>
      </c>
    </row>
    <row r="2216" ht="15.75" customHeight="1" spans="1:25">
      <c r="A2216" s="234">
        <v>6974</v>
      </c>
      <c r="B2216" s="208" t="s">
        <v>2776</v>
      </c>
      <c r="C2216" s="207" t="s">
        <v>27</v>
      </c>
      <c r="D2216" s="209" t="s">
        <v>64</v>
      </c>
      <c r="F2216" s="235" t="s">
        <v>215</v>
      </c>
      <c r="G2216" s="236">
        <v>41895</v>
      </c>
      <c r="H2216" s="237">
        <v>41895</v>
      </c>
      <c r="I2216" s="214">
        <v>50098.29</v>
      </c>
      <c r="J2216" s="215">
        <v>0.261131206148437</v>
      </c>
      <c r="K2216" s="214">
        <v>13082.2268936742</v>
      </c>
      <c r="L2216" s="244">
        <v>33398.86</v>
      </c>
      <c r="M2216" s="245">
        <v>0.136439686863564</v>
      </c>
      <c r="N2216" s="244">
        <v>4556.93</v>
      </c>
      <c r="O2216" s="218">
        <v>330</v>
      </c>
      <c r="P2216" s="246">
        <f t="shared" si="339"/>
        <v>100.208666666667</v>
      </c>
      <c r="Q2216" s="246">
        <f t="shared" si="340"/>
        <v>12.8088787878788</v>
      </c>
      <c r="R2216" s="210">
        <v>1936</v>
      </c>
      <c r="S2216" s="220">
        <f t="shared" si="341"/>
        <v>330</v>
      </c>
      <c r="T2216" s="113">
        <f t="shared" si="344"/>
        <v>137.255589041096</v>
      </c>
      <c r="U2216" s="113">
        <f t="shared" si="342"/>
        <v>35.8417175169156</v>
      </c>
      <c r="V2216" s="113">
        <f t="shared" si="345"/>
        <v>101.208666666667</v>
      </c>
      <c r="W2216" s="113">
        <f t="shared" si="343"/>
        <v>13.8088787878788</v>
      </c>
      <c r="X2216" s="118">
        <v>2014</v>
      </c>
      <c r="Y2216" s="18" t="s">
        <v>66</v>
      </c>
    </row>
    <row r="2217" ht="15.75" customHeight="1" spans="1:25">
      <c r="A2217" s="234">
        <v>6952</v>
      </c>
      <c r="B2217" s="208" t="s">
        <v>2777</v>
      </c>
      <c r="C2217" s="207" t="s">
        <v>27</v>
      </c>
      <c r="D2217" s="209" t="s">
        <v>64</v>
      </c>
      <c r="F2217" s="235" t="s">
        <v>215</v>
      </c>
      <c r="G2217" s="236">
        <v>41636</v>
      </c>
      <c r="H2217" s="237">
        <v>41636</v>
      </c>
      <c r="I2217" s="214">
        <v>49862.873</v>
      </c>
      <c r="J2217" s="215">
        <v>0.239577590821219</v>
      </c>
      <c r="K2217" s="214">
        <v>11946.0269847644</v>
      </c>
      <c r="L2217" s="244">
        <v>43359.02</v>
      </c>
      <c r="M2217" s="245">
        <v>0.222716749594433</v>
      </c>
      <c r="N2217" s="244">
        <v>9656.78</v>
      </c>
      <c r="O2217" s="218">
        <v>330</v>
      </c>
      <c r="P2217" s="246">
        <f t="shared" si="339"/>
        <v>130.39096969697</v>
      </c>
      <c r="Q2217" s="246">
        <f t="shared" si="340"/>
        <v>28.2629696969697</v>
      </c>
      <c r="R2217" s="210">
        <v>2195</v>
      </c>
      <c r="S2217" s="220">
        <f t="shared" si="341"/>
        <v>330</v>
      </c>
      <c r="T2217" s="113">
        <f t="shared" si="344"/>
        <v>136.610610958904</v>
      </c>
      <c r="U2217" s="113">
        <f t="shared" si="342"/>
        <v>32.728841054149</v>
      </c>
      <c r="V2217" s="113">
        <f t="shared" si="345"/>
        <v>131.39096969697</v>
      </c>
      <c r="W2217" s="113">
        <f t="shared" si="343"/>
        <v>29.2629696969697</v>
      </c>
      <c r="X2217" s="118">
        <v>2013</v>
      </c>
      <c r="Y2217" s="18" t="s">
        <v>66</v>
      </c>
    </row>
    <row r="2218" ht="15.75" customHeight="1" spans="1:25">
      <c r="A2218" s="234">
        <v>8846</v>
      </c>
      <c r="B2218" s="208" t="s">
        <v>2778</v>
      </c>
      <c r="C2218" s="207" t="s">
        <v>34</v>
      </c>
      <c r="D2218" s="209" t="s">
        <v>488</v>
      </c>
      <c r="E2218" s="210" t="s">
        <v>30</v>
      </c>
      <c r="F2218" s="235" t="s">
        <v>282</v>
      </c>
      <c r="G2218" s="283">
        <v>40118</v>
      </c>
      <c r="H2218" s="237">
        <v>43715</v>
      </c>
      <c r="I2218" s="214">
        <v>49663.9363157895</v>
      </c>
      <c r="J2218" s="215">
        <v>0.278719446985391</v>
      </c>
      <c r="K2218" s="214">
        <v>13842.3048650545</v>
      </c>
      <c r="L2218" s="216">
        <v>4496.08</v>
      </c>
      <c r="M2218" s="217">
        <v>0.213668351096956</v>
      </c>
      <c r="N2218" s="216">
        <v>960.67</v>
      </c>
      <c r="O2218" s="218">
        <v>76</v>
      </c>
      <c r="P2218" s="246">
        <f t="shared" si="339"/>
        <v>58.1589473684211</v>
      </c>
      <c r="Q2218" s="246">
        <f t="shared" si="340"/>
        <v>11.6403947368421</v>
      </c>
      <c r="R2218" s="210">
        <v>116</v>
      </c>
      <c r="S2218" s="220">
        <f t="shared" si="341"/>
        <v>81</v>
      </c>
      <c r="T2218" s="113">
        <f t="shared" si="344"/>
        <v>136.065578947368</v>
      </c>
      <c r="U2218" s="113">
        <f t="shared" si="342"/>
        <v>37.9241229179575</v>
      </c>
      <c r="V2218" s="113">
        <f t="shared" si="345"/>
        <v>55.5071604938272</v>
      </c>
      <c r="W2218" s="113">
        <f t="shared" si="343"/>
        <v>11.8601234567901</v>
      </c>
      <c r="X2218" s="118">
        <v>2009</v>
      </c>
      <c r="Y2218" s="18" t="s">
        <v>66</v>
      </c>
    </row>
    <row r="2219" ht="15.75" customHeight="1" spans="1:25">
      <c r="A2219" s="234">
        <v>6483</v>
      </c>
      <c r="B2219" s="208" t="s">
        <v>2779</v>
      </c>
      <c r="C2219" s="207" t="s">
        <v>33</v>
      </c>
      <c r="D2219" s="209" t="s">
        <v>64</v>
      </c>
      <c r="F2219" s="235" t="s">
        <v>65</v>
      </c>
      <c r="G2219" s="236">
        <v>42595</v>
      </c>
      <c r="H2219" s="237">
        <v>42595</v>
      </c>
      <c r="I2219" s="214">
        <v>49662.26</v>
      </c>
      <c r="J2219" s="215">
        <v>0.265729663205659</v>
      </c>
      <c r="K2219" s="214">
        <v>13196.7356238319</v>
      </c>
      <c r="L2219" s="244">
        <v>24831.13</v>
      </c>
      <c r="M2219" s="245">
        <v>0.342499515728845</v>
      </c>
      <c r="N2219" s="244">
        <v>8504.65</v>
      </c>
      <c r="O2219" s="218">
        <v>330</v>
      </c>
      <c r="P2219" s="246">
        <f t="shared" si="339"/>
        <v>74.2458484848485</v>
      </c>
      <c r="Q2219" s="246">
        <f t="shared" si="340"/>
        <v>24.7716666666667</v>
      </c>
      <c r="R2219" s="210">
        <v>1236</v>
      </c>
      <c r="S2219" s="220">
        <f t="shared" si="341"/>
        <v>330</v>
      </c>
      <c r="T2219" s="113">
        <f t="shared" si="344"/>
        <v>136.06098630137</v>
      </c>
      <c r="U2219" s="113">
        <f t="shared" si="342"/>
        <v>36.1554400652929</v>
      </c>
      <c r="V2219" s="113">
        <f t="shared" si="345"/>
        <v>75.2458484848485</v>
      </c>
      <c r="W2219" s="113">
        <f t="shared" si="343"/>
        <v>25.7716666666667</v>
      </c>
      <c r="X2219" s="118">
        <v>2016</v>
      </c>
      <c r="Y2219" s="18" t="s">
        <v>82</v>
      </c>
    </row>
    <row r="2220" ht="15.75" customHeight="1" spans="1:25">
      <c r="A2220" s="234">
        <v>8971</v>
      </c>
      <c r="B2220" s="208" t="s">
        <v>2780</v>
      </c>
      <c r="C2220" s="207" t="s">
        <v>34</v>
      </c>
      <c r="D2220" s="209" t="s">
        <v>488</v>
      </c>
      <c r="E2220" s="210" t="s">
        <v>30</v>
      </c>
      <c r="F2220" s="235" t="s">
        <v>288</v>
      </c>
      <c r="G2220" s="283">
        <v>40242</v>
      </c>
      <c r="H2220" s="237">
        <v>43728</v>
      </c>
      <c r="I2220" s="214">
        <v>49416.5217307692</v>
      </c>
      <c r="J2220" s="215">
        <v>0.238784414075609</v>
      </c>
      <c r="K2220" s="214">
        <v>11799.8951871363</v>
      </c>
      <c r="L2220" s="216">
        <v>3060.94</v>
      </c>
      <c r="M2220" s="217">
        <v>0.32491652890942</v>
      </c>
      <c r="N2220" s="216">
        <v>994.55</v>
      </c>
      <c r="O2220" s="218">
        <v>52</v>
      </c>
      <c r="P2220" s="246">
        <f t="shared" si="339"/>
        <v>57.8642307692308</v>
      </c>
      <c r="Q2220" s="246">
        <f t="shared" si="340"/>
        <v>18.1259615384615</v>
      </c>
      <c r="R2220" s="210">
        <v>103</v>
      </c>
      <c r="S2220" s="220">
        <f t="shared" si="341"/>
        <v>68</v>
      </c>
      <c r="T2220" s="113">
        <f t="shared" si="344"/>
        <v>135.387730769231</v>
      </c>
      <c r="U2220" s="113">
        <f t="shared" si="342"/>
        <v>32.328479964757</v>
      </c>
      <c r="V2220" s="113">
        <f t="shared" si="345"/>
        <v>45.0138235294118</v>
      </c>
      <c r="W2220" s="113">
        <f t="shared" si="343"/>
        <v>14.6257352941176</v>
      </c>
      <c r="X2220" s="118">
        <v>2010</v>
      </c>
      <c r="Y2220" s="18" t="s">
        <v>66</v>
      </c>
    </row>
    <row r="2221" ht="15.75" customHeight="1" spans="1:25">
      <c r="A2221" s="234">
        <v>7404</v>
      </c>
      <c r="B2221" s="208" t="s">
        <v>2781</v>
      </c>
      <c r="C2221" s="207" t="s">
        <v>19</v>
      </c>
      <c r="D2221" s="209" t="s">
        <v>64</v>
      </c>
      <c r="F2221" s="235" t="s">
        <v>65</v>
      </c>
      <c r="G2221" s="236">
        <v>43069</v>
      </c>
      <c r="H2221" s="237">
        <v>43069</v>
      </c>
      <c r="I2221" s="214">
        <v>48865.086</v>
      </c>
      <c r="J2221" s="215">
        <v>0.23397945841328</v>
      </c>
      <c r="K2221" s="214">
        <v>11433.4263575983</v>
      </c>
      <c r="L2221" s="244">
        <v>27147.27</v>
      </c>
      <c r="M2221" s="245">
        <v>0.182283890792702</v>
      </c>
      <c r="N2221" s="244">
        <v>4948.51</v>
      </c>
      <c r="O2221" s="218">
        <v>330</v>
      </c>
      <c r="P2221" s="246">
        <f t="shared" si="339"/>
        <v>81.2644545454545</v>
      </c>
      <c r="Q2221" s="246">
        <f t="shared" si="340"/>
        <v>13.9954848484848</v>
      </c>
      <c r="R2221" s="210">
        <v>762</v>
      </c>
      <c r="S2221" s="220">
        <f t="shared" si="341"/>
        <v>330</v>
      </c>
      <c r="T2221" s="113">
        <f t="shared" si="344"/>
        <v>133.876947945206</v>
      </c>
      <c r="U2221" s="113">
        <f t="shared" si="342"/>
        <v>31.3244557742419</v>
      </c>
      <c r="V2221" s="113">
        <f t="shared" si="345"/>
        <v>82.2644545454545</v>
      </c>
      <c r="W2221" s="113">
        <f t="shared" si="343"/>
        <v>14.9954848484848</v>
      </c>
      <c r="X2221" s="118">
        <v>2017</v>
      </c>
      <c r="Y2221" s="18" t="s">
        <v>83</v>
      </c>
    </row>
    <row r="2222" ht="15.75" customHeight="1" spans="1:25">
      <c r="A2222" s="234">
        <v>7609</v>
      </c>
      <c r="B2222" s="208" t="s">
        <v>2782</v>
      </c>
      <c r="C2222" s="207" t="s">
        <v>23</v>
      </c>
      <c r="D2222" s="209" t="s">
        <v>64</v>
      </c>
      <c r="F2222" s="235" t="s">
        <v>184</v>
      </c>
      <c r="G2222" s="236">
        <v>43211</v>
      </c>
      <c r="H2222" s="237">
        <v>43211</v>
      </c>
      <c r="I2222" s="214">
        <v>48743.258</v>
      </c>
      <c r="J2222" s="215">
        <v>0.252551260615533</v>
      </c>
      <c r="K2222" s="214">
        <v>12310.1712544082</v>
      </c>
      <c r="L2222" s="244">
        <v>33616.04</v>
      </c>
      <c r="M2222" s="245">
        <v>0.28589595919091</v>
      </c>
      <c r="N2222" s="244">
        <v>9610.69</v>
      </c>
      <c r="O2222" s="218">
        <v>330</v>
      </c>
      <c r="P2222" s="246">
        <f t="shared" si="339"/>
        <v>100.866787878788</v>
      </c>
      <c r="Q2222" s="246">
        <f t="shared" si="340"/>
        <v>28.123303030303</v>
      </c>
      <c r="R2222" s="210">
        <v>620</v>
      </c>
      <c r="S2222" s="220">
        <f t="shared" si="341"/>
        <v>330</v>
      </c>
      <c r="T2222" s="113">
        <f t="shared" si="344"/>
        <v>133.54317260274</v>
      </c>
      <c r="U2222" s="113">
        <f t="shared" si="342"/>
        <v>33.7264965874197</v>
      </c>
      <c r="V2222" s="113">
        <f t="shared" si="345"/>
        <v>101.866787878788</v>
      </c>
      <c r="W2222" s="113">
        <f t="shared" si="343"/>
        <v>29.123303030303</v>
      </c>
      <c r="X2222" s="118">
        <v>2018</v>
      </c>
      <c r="Y2222" s="18" t="s">
        <v>84</v>
      </c>
    </row>
    <row r="2223" ht="15.75" customHeight="1" spans="1:25">
      <c r="A2223" s="234">
        <v>8338</v>
      </c>
      <c r="B2223" s="208" t="s">
        <v>2783</v>
      </c>
      <c r="C2223" s="207" t="s">
        <v>23</v>
      </c>
      <c r="D2223" s="209" t="s">
        <v>64</v>
      </c>
      <c r="F2223" s="235" t="s">
        <v>65</v>
      </c>
      <c r="G2223" s="236">
        <v>43442</v>
      </c>
      <c r="H2223" s="237">
        <v>43442</v>
      </c>
      <c r="I2223" s="214">
        <v>48522.7354855133</v>
      </c>
      <c r="J2223" s="215">
        <v>0.273483372891628</v>
      </c>
      <c r="K2223" s="214">
        <v>13270.1613625065</v>
      </c>
      <c r="L2223" s="244">
        <v>21332.89</v>
      </c>
      <c r="M2223" s="245">
        <v>0.238328234008613</v>
      </c>
      <c r="N2223" s="244">
        <v>5084.23</v>
      </c>
      <c r="O2223" s="218">
        <v>244</v>
      </c>
      <c r="P2223" s="246">
        <f t="shared" si="339"/>
        <v>86.4298770491803</v>
      </c>
      <c r="Q2223" s="246">
        <f t="shared" si="340"/>
        <v>19.8370081967213</v>
      </c>
      <c r="R2223" s="210">
        <v>389</v>
      </c>
      <c r="S2223" s="220">
        <f t="shared" si="341"/>
        <v>330</v>
      </c>
      <c r="T2223" s="113">
        <f t="shared" si="344"/>
        <v>132.939001330173</v>
      </c>
      <c r="U2223" s="113">
        <f t="shared" si="342"/>
        <v>36.3566064726205</v>
      </c>
      <c r="V2223" s="113">
        <f t="shared" si="345"/>
        <v>64.6451212121212</v>
      </c>
      <c r="W2223" s="113">
        <f t="shared" si="343"/>
        <v>15.4067575757576</v>
      </c>
      <c r="X2223" s="118">
        <v>2018</v>
      </c>
      <c r="Y2223" s="18" t="s">
        <v>84</v>
      </c>
    </row>
    <row r="2224" ht="15.75" customHeight="1" spans="1:25">
      <c r="A2224" s="234">
        <v>6236</v>
      </c>
      <c r="B2224" s="208" t="s">
        <v>2784</v>
      </c>
      <c r="C2224" s="207" t="s">
        <v>23</v>
      </c>
      <c r="D2224" s="209" t="s">
        <v>64</v>
      </c>
      <c r="F2224" s="235" t="s">
        <v>178</v>
      </c>
      <c r="G2224" s="236">
        <v>42546</v>
      </c>
      <c r="H2224" s="237">
        <v>42546</v>
      </c>
      <c r="I2224" s="214">
        <v>48507.408</v>
      </c>
      <c r="J2224" s="215">
        <v>0.260280922896982</v>
      </c>
      <c r="K2224" s="214">
        <v>12625.5529215804</v>
      </c>
      <c r="L2224" s="244">
        <v>40422.84</v>
      </c>
      <c r="M2224" s="245">
        <v>0.273497606798533</v>
      </c>
      <c r="N2224" s="244">
        <v>11055.55</v>
      </c>
      <c r="O2224" s="218">
        <v>330</v>
      </c>
      <c r="P2224" s="246">
        <f t="shared" si="339"/>
        <v>121.493454545455</v>
      </c>
      <c r="Q2224" s="246">
        <f t="shared" si="340"/>
        <v>32.5016666666667</v>
      </c>
      <c r="R2224" s="210">
        <v>1285</v>
      </c>
      <c r="S2224" s="220">
        <f t="shared" si="341"/>
        <v>330</v>
      </c>
      <c r="T2224" s="113">
        <f t="shared" si="344"/>
        <v>132.897008219178</v>
      </c>
      <c r="U2224" s="113">
        <f t="shared" si="342"/>
        <v>34.5905559495353</v>
      </c>
      <c r="V2224" s="113">
        <f t="shared" si="345"/>
        <v>122.493454545455</v>
      </c>
      <c r="W2224" s="113">
        <f t="shared" si="343"/>
        <v>33.5016666666667</v>
      </c>
      <c r="X2224" s="118">
        <v>2016</v>
      </c>
      <c r="Y2224" s="18" t="s">
        <v>82</v>
      </c>
    </row>
    <row r="2225" ht="15.75" customHeight="1" spans="1:25">
      <c r="A2225" s="234">
        <v>7948</v>
      </c>
      <c r="B2225" s="208" t="s">
        <v>2785</v>
      </c>
      <c r="C2225" s="207" t="s">
        <v>19</v>
      </c>
      <c r="D2225" s="209" t="s">
        <v>64</v>
      </c>
      <c r="F2225" s="235" t="s">
        <v>65</v>
      </c>
      <c r="G2225" s="236">
        <v>43274</v>
      </c>
      <c r="H2225" s="237">
        <v>43274</v>
      </c>
      <c r="I2225" s="214">
        <v>48465.54</v>
      </c>
      <c r="J2225" s="215">
        <v>0.266800287240266</v>
      </c>
      <c r="K2225" s="214">
        <v>12930.6199932546</v>
      </c>
      <c r="L2225" s="244">
        <v>26925.3</v>
      </c>
      <c r="M2225" s="245">
        <v>0.132275592101109</v>
      </c>
      <c r="N2225" s="244">
        <v>3561.56</v>
      </c>
      <c r="O2225" s="218">
        <v>330</v>
      </c>
      <c r="P2225" s="246">
        <f t="shared" si="339"/>
        <v>80.5918181818182</v>
      </c>
      <c r="Q2225" s="246">
        <f t="shared" si="340"/>
        <v>9.79260606060606</v>
      </c>
      <c r="R2225" s="210">
        <v>557</v>
      </c>
      <c r="S2225" s="220">
        <f t="shared" si="341"/>
        <v>330</v>
      </c>
      <c r="T2225" s="113">
        <f t="shared" si="344"/>
        <v>132.782301369863</v>
      </c>
      <c r="U2225" s="113">
        <f t="shared" si="342"/>
        <v>35.426356145903</v>
      </c>
      <c r="V2225" s="113">
        <f t="shared" si="345"/>
        <v>81.5918181818182</v>
      </c>
      <c r="W2225" s="113">
        <f t="shared" si="343"/>
        <v>10.7926060606061</v>
      </c>
      <c r="X2225" s="118">
        <v>2018</v>
      </c>
      <c r="Y2225" s="18" t="s">
        <v>84</v>
      </c>
    </row>
    <row r="2226" ht="15.75" customHeight="1" spans="1:25">
      <c r="A2226" s="234">
        <v>5837</v>
      </c>
      <c r="B2226" s="208" t="s">
        <v>2786</v>
      </c>
      <c r="C2226" s="207" t="s">
        <v>21</v>
      </c>
      <c r="D2226" s="209" t="s">
        <v>64</v>
      </c>
      <c r="F2226" s="235" t="s">
        <v>65</v>
      </c>
      <c r="G2226" s="236">
        <v>41943</v>
      </c>
      <c r="H2226" s="237">
        <v>41943</v>
      </c>
      <c r="I2226" s="214">
        <v>48378.1600087684</v>
      </c>
      <c r="J2226" s="215">
        <v>0.254274611211758</v>
      </c>
      <c r="K2226" s="214">
        <v>12301.3378273698</v>
      </c>
      <c r="L2226" s="244">
        <v>41002.83</v>
      </c>
      <c r="M2226" s="245">
        <v>0.301120678743394</v>
      </c>
      <c r="N2226" s="244">
        <v>12346.8</v>
      </c>
      <c r="O2226" s="218">
        <v>330</v>
      </c>
      <c r="P2226" s="246">
        <f t="shared" si="339"/>
        <v>123.251</v>
      </c>
      <c r="Q2226" s="246">
        <f t="shared" si="340"/>
        <v>36.4145454545455</v>
      </c>
      <c r="R2226" s="210">
        <v>1888</v>
      </c>
      <c r="S2226" s="220">
        <f t="shared" si="341"/>
        <v>330</v>
      </c>
      <c r="T2226" s="113">
        <f t="shared" si="344"/>
        <v>132.542904133612</v>
      </c>
      <c r="U2226" s="113">
        <f t="shared" si="342"/>
        <v>33.7022954174515</v>
      </c>
      <c r="V2226" s="113">
        <f t="shared" si="345"/>
        <v>124.251</v>
      </c>
      <c r="W2226" s="113">
        <f t="shared" si="343"/>
        <v>37.4145454545455</v>
      </c>
      <c r="X2226" s="118">
        <v>2014</v>
      </c>
      <c r="Y2226" s="18" t="s">
        <v>66</v>
      </c>
    </row>
    <row r="2227" ht="15.75" customHeight="1" spans="1:25">
      <c r="A2227" s="234">
        <v>6964</v>
      </c>
      <c r="B2227" s="208" t="s">
        <v>2787</v>
      </c>
      <c r="C2227" s="207" t="s">
        <v>27</v>
      </c>
      <c r="D2227" s="209" t="s">
        <v>64</v>
      </c>
      <c r="F2227" s="235" t="s">
        <v>215</v>
      </c>
      <c r="G2227" s="236">
        <v>41811</v>
      </c>
      <c r="H2227" s="237">
        <v>41811</v>
      </c>
      <c r="I2227" s="214">
        <v>48280.91</v>
      </c>
      <c r="J2227" s="215">
        <v>0.255087990042583</v>
      </c>
      <c r="K2227" s="214">
        <v>12315.8802893268</v>
      </c>
      <c r="L2227" s="244">
        <v>41983.4</v>
      </c>
      <c r="M2227" s="245">
        <v>0.234552465974647</v>
      </c>
      <c r="N2227" s="244">
        <v>9847.31000000001</v>
      </c>
      <c r="O2227" s="218">
        <v>330</v>
      </c>
      <c r="P2227" s="246">
        <f t="shared" si="339"/>
        <v>126.222424242424</v>
      </c>
      <c r="Q2227" s="246">
        <f t="shared" si="340"/>
        <v>28.8403333333334</v>
      </c>
      <c r="R2227" s="210">
        <v>2020</v>
      </c>
      <c r="S2227" s="220">
        <f t="shared" si="341"/>
        <v>330</v>
      </c>
      <c r="T2227" s="113">
        <f t="shared" si="344"/>
        <v>132.276465753425</v>
      </c>
      <c r="U2227" s="113">
        <f t="shared" si="342"/>
        <v>33.7421377789775</v>
      </c>
      <c r="V2227" s="113">
        <f t="shared" si="345"/>
        <v>127.222424242424</v>
      </c>
      <c r="W2227" s="113">
        <f t="shared" si="343"/>
        <v>29.8403333333334</v>
      </c>
      <c r="X2227" s="118">
        <v>2014</v>
      </c>
      <c r="Y2227" s="18" t="s">
        <v>66</v>
      </c>
    </row>
    <row r="2228" ht="15.75" customHeight="1" spans="1:25">
      <c r="A2228" s="234">
        <v>8113</v>
      </c>
      <c r="B2228" s="208" t="s">
        <v>2788</v>
      </c>
      <c r="C2228" s="207" t="s">
        <v>19</v>
      </c>
      <c r="D2228" s="209" t="s">
        <v>380</v>
      </c>
      <c r="E2228" s="210" t="s">
        <v>2375</v>
      </c>
      <c r="F2228" s="235" t="s">
        <v>112</v>
      </c>
      <c r="G2228" s="283" t="s">
        <v>2789</v>
      </c>
      <c r="H2228" s="237">
        <v>43278</v>
      </c>
      <c r="I2228" s="214">
        <v>48187.08</v>
      </c>
      <c r="J2228" s="215">
        <v>0.25242771725731</v>
      </c>
      <c r="K2228" s="214">
        <v>12163.7546056954</v>
      </c>
      <c r="L2228" s="244">
        <v>26770.6</v>
      </c>
      <c r="M2228" s="245">
        <v>0.239300202460909</v>
      </c>
      <c r="N2228" s="244">
        <v>6406.21</v>
      </c>
      <c r="O2228" s="218">
        <v>330</v>
      </c>
      <c r="P2228" s="246">
        <f t="shared" si="339"/>
        <v>80.1230303030303</v>
      </c>
      <c r="Q2228" s="246">
        <f t="shared" si="340"/>
        <v>18.4127575757576</v>
      </c>
      <c r="R2228" s="210">
        <v>553</v>
      </c>
      <c r="S2228" s="220">
        <f t="shared" si="341"/>
        <v>330</v>
      </c>
      <c r="T2228" s="113">
        <f t="shared" si="344"/>
        <v>132.019397260274</v>
      </c>
      <c r="U2228" s="113">
        <f t="shared" si="342"/>
        <v>33.325355084097</v>
      </c>
      <c r="V2228" s="113">
        <f t="shared" si="345"/>
        <v>81.1230303030303</v>
      </c>
      <c r="W2228" s="113">
        <f t="shared" si="343"/>
        <v>19.4127575757576</v>
      </c>
      <c r="X2228" s="118">
        <v>2003</v>
      </c>
      <c r="Y2228" s="18" t="s">
        <v>66</v>
      </c>
    </row>
    <row r="2229" ht="15.75" customHeight="1" spans="1:25">
      <c r="A2229" s="234">
        <v>7613</v>
      </c>
      <c r="B2229" s="208" t="s">
        <v>2790</v>
      </c>
      <c r="C2229" s="207" t="s">
        <v>33</v>
      </c>
      <c r="D2229" s="209" t="s">
        <v>64</v>
      </c>
      <c r="F2229" s="235" t="s">
        <v>65</v>
      </c>
      <c r="G2229" s="236">
        <v>43141</v>
      </c>
      <c r="H2229" s="237">
        <v>43141</v>
      </c>
      <c r="I2229" s="214">
        <v>48003.72</v>
      </c>
      <c r="J2229" s="215">
        <v>0.266270867957479</v>
      </c>
      <c r="K2229" s="214">
        <v>12781.9921895878</v>
      </c>
      <c r="L2229" s="244">
        <v>24001.86</v>
      </c>
      <c r="M2229" s="245">
        <v>0.255572276481906</v>
      </c>
      <c r="N2229" s="244">
        <v>6134.21</v>
      </c>
      <c r="O2229" s="218">
        <v>330</v>
      </c>
      <c r="P2229" s="246">
        <f t="shared" si="339"/>
        <v>71.7329090909091</v>
      </c>
      <c r="Q2229" s="246">
        <f t="shared" si="340"/>
        <v>17.5885151515151</v>
      </c>
      <c r="R2229" s="210">
        <v>690</v>
      </c>
      <c r="S2229" s="220">
        <f t="shared" si="341"/>
        <v>330</v>
      </c>
      <c r="T2229" s="113">
        <f t="shared" si="344"/>
        <v>131.51704109589</v>
      </c>
      <c r="U2229" s="113">
        <f t="shared" si="342"/>
        <v>35.0191566838022</v>
      </c>
      <c r="V2229" s="113">
        <f t="shared" si="345"/>
        <v>72.7329090909091</v>
      </c>
      <c r="W2229" s="113">
        <f t="shared" si="343"/>
        <v>18.5885151515151</v>
      </c>
      <c r="X2229" s="118">
        <v>2018</v>
      </c>
      <c r="Y2229" s="18" t="s">
        <v>84</v>
      </c>
    </row>
    <row r="2230" ht="15.75" customHeight="1" spans="1:25">
      <c r="A2230" s="234">
        <v>8677</v>
      </c>
      <c r="B2230" s="208" t="s">
        <v>2791</v>
      </c>
      <c r="C2230" s="207" t="s">
        <v>34</v>
      </c>
      <c r="D2230" s="209" t="s">
        <v>488</v>
      </c>
      <c r="E2230" s="210" t="s">
        <v>30</v>
      </c>
      <c r="F2230" s="235" t="s">
        <v>282</v>
      </c>
      <c r="G2230" s="283">
        <v>42769</v>
      </c>
      <c r="H2230" s="237">
        <v>43715</v>
      </c>
      <c r="I2230" s="214">
        <v>47960.1183846154</v>
      </c>
      <c r="J2230" s="215">
        <v>0.278719446985391</v>
      </c>
      <c r="K2230" s="214">
        <v>13367.4176735139</v>
      </c>
      <c r="L2230" s="216">
        <v>3713.41</v>
      </c>
      <c r="M2230" s="217">
        <v>0.185139804115355</v>
      </c>
      <c r="N2230" s="216">
        <v>687.5</v>
      </c>
      <c r="O2230" s="218">
        <v>65</v>
      </c>
      <c r="P2230" s="246">
        <f t="shared" si="339"/>
        <v>56.1293846153846</v>
      </c>
      <c r="Q2230" s="246">
        <f t="shared" si="340"/>
        <v>9.57692307692308</v>
      </c>
      <c r="R2230" s="210">
        <v>116</v>
      </c>
      <c r="S2230" s="220">
        <f t="shared" si="341"/>
        <v>81</v>
      </c>
      <c r="T2230" s="113">
        <f t="shared" si="344"/>
        <v>131.397584615385</v>
      </c>
      <c r="U2230" s="113">
        <f t="shared" si="342"/>
        <v>36.6230621192162</v>
      </c>
      <c r="V2230" s="113">
        <f t="shared" si="345"/>
        <v>45.8445679012346</v>
      </c>
      <c r="W2230" s="113">
        <f t="shared" si="343"/>
        <v>8.48765432098766</v>
      </c>
      <c r="X2230" s="118">
        <v>2017</v>
      </c>
      <c r="Y2230" s="18" t="s">
        <v>83</v>
      </c>
    </row>
    <row r="2231" ht="15.75" customHeight="1" spans="1:25">
      <c r="A2231" s="234">
        <v>7857</v>
      </c>
      <c r="B2231" s="208" t="s">
        <v>2792</v>
      </c>
      <c r="C2231" s="207" t="s">
        <v>33</v>
      </c>
      <c r="D2231" s="209" t="s">
        <v>380</v>
      </c>
      <c r="E2231" s="210" t="s">
        <v>597</v>
      </c>
      <c r="F2231" s="235" t="s">
        <v>261</v>
      </c>
      <c r="G2231" s="283" t="s">
        <v>513</v>
      </c>
      <c r="H2231" s="237">
        <v>43254</v>
      </c>
      <c r="I2231" s="214">
        <v>47880.5085905512</v>
      </c>
      <c r="J2231" s="215">
        <v>0.266270867957479</v>
      </c>
      <c r="K2231" s="214">
        <v>12749.1845806516</v>
      </c>
      <c r="L2231" s="244">
        <v>7371.59</v>
      </c>
      <c r="M2231" s="245">
        <v>0.270679731238444</v>
      </c>
      <c r="N2231" s="244">
        <v>1995.34</v>
      </c>
      <c r="O2231" s="218">
        <v>127</v>
      </c>
      <c r="P2231" s="246">
        <f t="shared" si="339"/>
        <v>57.0440157480315</v>
      </c>
      <c r="Q2231" s="246">
        <f t="shared" si="340"/>
        <v>14.7113385826772</v>
      </c>
      <c r="R2231" s="210">
        <v>577</v>
      </c>
      <c r="S2231" s="220">
        <f t="shared" si="341"/>
        <v>330</v>
      </c>
      <c r="T2231" s="113">
        <f t="shared" si="344"/>
        <v>131.179475590551</v>
      </c>
      <c r="U2231" s="113">
        <f t="shared" si="342"/>
        <v>34.929272823703</v>
      </c>
      <c r="V2231" s="113">
        <f t="shared" si="345"/>
        <v>22.3381515151515</v>
      </c>
      <c r="W2231" s="113">
        <f t="shared" si="343"/>
        <v>6.04648484848485</v>
      </c>
      <c r="X2231" s="118">
        <v>2013</v>
      </c>
      <c r="Y2231" s="18" t="s">
        <v>66</v>
      </c>
    </row>
    <row r="2232" ht="15.75" customHeight="1" spans="1:25">
      <c r="A2232" s="234">
        <v>6248</v>
      </c>
      <c r="B2232" s="208" t="s">
        <v>2793</v>
      </c>
      <c r="C2232" s="207" t="s">
        <v>25</v>
      </c>
      <c r="D2232" s="209" t="s">
        <v>64</v>
      </c>
      <c r="F2232" s="235" t="s">
        <v>204</v>
      </c>
      <c r="G2232" s="236">
        <v>42483</v>
      </c>
      <c r="H2232" s="237">
        <v>42483</v>
      </c>
      <c r="I2232" s="214">
        <v>47797.7085128945</v>
      </c>
      <c r="J2232" s="215">
        <v>0.256228098405992</v>
      </c>
      <c r="K2232" s="214">
        <v>12247.1159604229</v>
      </c>
      <c r="L2232" s="244">
        <v>41885.57</v>
      </c>
      <c r="M2232" s="245">
        <v>0.233738970246794</v>
      </c>
      <c r="N2232" s="244">
        <v>9790.29</v>
      </c>
      <c r="O2232" s="218">
        <v>330</v>
      </c>
      <c r="P2232" s="246">
        <f t="shared" si="339"/>
        <v>125.92596969697</v>
      </c>
      <c r="Q2232" s="246">
        <f t="shared" si="340"/>
        <v>28.6675454545455</v>
      </c>
      <c r="R2232" s="210">
        <v>1348</v>
      </c>
      <c r="S2232" s="220">
        <f t="shared" si="341"/>
        <v>330</v>
      </c>
      <c r="T2232" s="113">
        <f t="shared" si="344"/>
        <v>130.952626062725</v>
      </c>
      <c r="U2232" s="113">
        <f t="shared" si="342"/>
        <v>33.553742357323</v>
      </c>
      <c r="V2232" s="113">
        <f t="shared" si="345"/>
        <v>126.92596969697</v>
      </c>
      <c r="W2232" s="113">
        <f t="shared" si="343"/>
        <v>29.6675454545455</v>
      </c>
      <c r="X2232" s="118">
        <v>2016</v>
      </c>
      <c r="Y2232" s="18" t="s">
        <v>82</v>
      </c>
    </row>
    <row r="2233" ht="15.75" customHeight="1" spans="1:25">
      <c r="A2233" s="234">
        <v>6244</v>
      </c>
      <c r="B2233" s="208" t="s">
        <v>2794</v>
      </c>
      <c r="C2233" s="207" t="s">
        <v>19</v>
      </c>
      <c r="D2233" s="209" t="s">
        <v>64</v>
      </c>
      <c r="F2233" s="235" t="s">
        <v>65</v>
      </c>
      <c r="G2233" s="236">
        <v>42459</v>
      </c>
      <c r="H2233" s="237">
        <v>42459</v>
      </c>
      <c r="I2233" s="214">
        <v>47779.763</v>
      </c>
      <c r="J2233" s="215">
        <v>0.238999784360115</v>
      </c>
      <c r="K2233" s="214">
        <v>11419.3530537774</v>
      </c>
      <c r="L2233" s="244">
        <v>41547.62</v>
      </c>
      <c r="M2233" s="245">
        <v>0.202332407969458</v>
      </c>
      <c r="N2233" s="244">
        <v>8406.43</v>
      </c>
      <c r="O2233" s="218">
        <v>330</v>
      </c>
      <c r="P2233" s="246">
        <f t="shared" si="339"/>
        <v>124.901878787879</v>
      </c>
      <c r="Q2233" s="246">
        <f t="shared" si="340"/>
        <v>24.4740303030303</v>
      </c>
      <c r="R2233" s="210">
        <v>1372</v>
      </c>
      <c r="S2233" s="220">
        <f t="shared" si="341"/>
        <v>330</v>
      </c>
      <c r="T2233" s="113">
        <f t="shared" si="344"/>
        <v>130.903460273973</v>
      </c>
      <c r="U2233" s="113">
        <f t="shared" si="342"/>
        <v>31.2858987774723</v>
      </c>
      <c r="V2233" s="113">
        <f t="shared" si="345"/>
        <v>125.901878787879</v>
      </c>
      <c r="W2233" s="113">
        <f t="shared" si="343"/>
        <v>25.4740303030303</v>
      </c>
      <c r="X2233" s="118">
        <v>2016</v>
      </c>
      <c r="Y2233" s="18" t="s">
        <v>82</v>
      </c>
    </row>
    <row r="2234" ht="15.75" customHeight="1" spans="1:25">
      <c r="A2234" s="234">
        <v>9182</v>
      </c>
      <c r="B2234" s="208" t="s">
        <v>2795</v>
      </c>
      <c r="C2234" s="207" t="s">
        <v>33</v>
      </c>
      <c r="D2234" s="209" t="s">
        <v>64</v>
      </c>
      <c r="F2234" s="235" t="s">
        <v>65</v>
      </c>
      <c r="G2234" s="236">
        <v>43465</v>
      </c>
      <c r="H2234" s="237">
        <v>43465</v>
      </c>
      <c r="I2234" s="214">
        <v>47681.292408867</v>
      </c>
      <c r="J2234" s="215">
        <v>0.266270867957479</v>
      </c>
      <c r="K2234" s="214">
        <v>12696.1391150434</v>
      </c>
      <c r="L2234" s="244">
        <v>11733.91</v>
      </c>
      <c r="M2234" s="245">
        <v>0.272735175231445</v>
      </c>
      <c r="N2234" s="244">
        <v>3200.25</v>
      </c>
      <c r="O2234" s="218">
        <v>203</v>
      </c>
      <c r="P2234" s="246">
        <f t="shared" si="339"/>
        <v>56.8025123152709</v>
      </c>
      <c r="Q2234" s="246">
        <f t="shared" si="340"/>
        <v>14.7647783251232</v>
      </c>
      <c r="R2234" s="210">
        <v>366</v>
      </c>
      <c r="S2234" s="220">
        <f t="shared" si="341"/>
        <v>330</v>
      </c>
      <c r="T2234" s="113">
        <f t="shared" si="344"/>
        <v>130.633677832512</v>
      </c>
      <c r="U2234" s="113">
        <f t="shared" si="342"/>
        <v>34.7839427809408</v>
      </c>
      <c r="V2234" s="113">
        <f t="shared" si="345"/>
        <v>35.557303030303</v>
      </c>
      <c r="W2234" s="113">
        <f t="shared" si="343"/>
        <v>9.69772727272727</v>
      </c>
      <c r="X2234" s="118">
        <v>2018</v>
      </c>
      <c r="Y2234" s="18" t="s">
        <v>84</v>
      </c>
    </row>
    <row r="2235" ht="15.75" customHeight="1" spans="1:25">
      <c r="A2235" s="234">
        <v>6510</v>
      </c>
      <c r="B2235" s="208" t="s">
        <v>2796</v>
      </c>
      <c r="C2235" s="207" t="s">
        <v>23</v>
      </c>
      <c r="D2235" s="209" t="s">
        <v>64</v>
      </c>
      <c r="F2235" s="235" t="s">
        <v>178</v>
      </c>
      <c r="G2235" s="236">
        <v>42609</v>
      </c>
      <c r="H2235" s="237">
        <v>42609</v>
      </c>
      <c r="I2235" s="214">
        <v>47515.4705</v>
      </c>
      <c r="J2235" s="215">
        <v>0.269532688531772</v>
      </c>
      <c r="K2235" s="214">
        <v>12806.9725107171</v>
      </c>
      <c r="L2235" s="244">
        <v>32769.29</v>
      </c>
      <c r="M2235" s="245">
        <v>0.307819913095462</v>
      </c>
      <c r="N2235" s="244">
        <v>10087.04</v>
      </c>
      <c r="O2235" s="218">
        <v>330</v>
      </c>
      <c r="P2235" s="246">
        <f t="shared" si="339"/>
        <v>98.3008787878788</v>
      </c>
      <c r="Q2235" s="246">
        <f t="shared" si="340"/>
        <v>29.5667878787879</v>
      </c>
      <c r="R2235" s="210">
        <v>1222</v>
      </c>
      <c r="S2235" s="220">
        <f t="shared" si="341"/>
        <v>330</v>
      </c>
      <c r="T2235" s="113">
        <f t="shared" si="344"/>
        <v>130.179371232877</v>
      </c>
      <c r="U2235" s="113">
        <f t="shared" si="342"/>
        <v>35.0875959197729</v>
      </c>
      <c r="V2235" s="113">
        <f t="shared" si="345"/>
        <v>99.3008787878788</v>
      </c>
      <c r="W2235" s="113">
        <f t="shared" si="343"/>
        <v>30.5667878787879</v>
      </c>
      <c r="X2235" s="118">
        <v>2016</v>
      </c>
      <c r="Y2235" s="18" t="s">
        <v>82</v>
      </c>
    </row>
    <row r="2236" ht="15.75" customHeight="1" spans="1:25">
      <c r="A2236" s="234">
        <v>6959</v>
      </c>
      <c r="B2236" s="208" t="s">
        <v>2797</v>
      </c>
      <c r="C2236" s="207" t="s">
        <v>27</v>
      </c>
      <c r="D2236" s="209" t="s">
        <v>64</v>
      </c>
      <c r="F2236" s="235" t="s">
        <v>215</v>
      </c>
      <c r="G2236" s="236">
        <v>41755</v>
      </c>
      <c r="H2236" s="237">
        <v>41755</v>
      </c>
      <c r="I2236" s="214">
        <v>47481.292</v>
      </c>
      <c r="J2236" s="215">
        <v>0.237145123955931</v>
      </c>
      <c r="K2236" s="214">
        <v>11259.9568769278</v>
      </c>
      <c r="L2236" s="244">
        <v>41288.08</v>
      </c>
      <c r="M2236" s="245">
        <v>0.209272264537368</v>
      </c>
      <c r="N2236" s="244">
        <v>8640.45</v>
      </c>
      <c r="O2236" s="218">
        <v>330</v>
      </c>
      <c r="P2236" s="246">
        <f t="shared" si="339"/>
        <v>124.115393939394</v>
      </c>
      <c r="Q2236" s="246">
        <f t="shared" si="340"/>
        <v>25.1831818181818</v>
      </c>
      <c r="R2236" s="210">
        <v>2076</v>
      </c>
      <c r="S2236" s="220">
        <f t="shared" si="341"/>
        <v>330</v>
      </c>
      <c r="T2236" s="113">
        <f t="shared" si="344"/>
        <v>130.085731506849</v>
      </c>
      <c r="U2236" s="113">
        <f t="shared" si="342"/>
        <v>30.8491969230899</v>
      </c>
      <c r="V2236" s="113">
        <f t="shared" si="345"/>
        <v>125.115393939394</v>
      </c>
      <c r="W2236" s="113">
        <f t="shared" si="343"/>
        <v>26.1831818181818</v>
      </c>
      <c r="X2236" s="118">
        <v>2014</v>
      </c>
      <c r="Y2236" s="18" t="s">
        <v>66</v>
      </c>
    </row>
    <row r="2237" ht="15.75" customHeight="1" spans="1:25">
      <c r="A2237" s="234">
        <v>7080</v>
      </c>
      <c r="B2237" s="208" t="s">
        <v>2798</v>
      </c>
      <c r="C2237" s="207" t="s">
        <v>29</v>
      </c>
      <c r="D2237" s="209" t="s">
        <v>64</v>
      </c>
      <c r="F2237" s="235" t="s">
        <v>65</v>
      </c>
      <c r="G2237" s="236">
        <v>40558</v>
      </c>
      <c r="H2237" s="237">
        <v>40558</v>
      </c>
      <c r="I2237" s="214">
        <v>47480.032</v>
      </c>
      <c r="J2237" s="215">
        <v>0.27279302076787</v>
      </c>
      <c r="K2237" s="214">
        <v>12952.2213554351</v>
      </c>
      <c r="L2237" s="244">
        <v>29675.02</v>
      </c>
      <c r="M2237" s="245">
        <v>0.270034527356679</v>
      </c>
      <c r="N2237" s="244">
        <v>8013.28</v>
      </c>
      <c r="O2237" s="218">
        <v>330</v>
      </c>
      <c r="P2237" s="246">
        <f t="shared" si="339"/>
        <v>88.924303030303</v>
      </c>
      <c r="Q2237" s="246">
        <f t="shared" si="340"/>
        <v>23.2826666666667</v>
      </c>
      <c r="R2237" s="210">
        <v>3273</v>
      </c>
      <c r="S2237" s="220">
        <f t="shared" si="341"/>
        <v>330</v>
      </c>
      <c r="T2237" s="113">
        <f t="shared" si="344"/>
        <v>130.082279452055</v>
      </c>
      <c r="U2237" s="113">
        <f t="shared" si="342"/>
        <v>35.4855379600962</v>
      </c>
      <c r="V2237" s="113">
        <f t="shared" si="345"/>
        <v>89.924303030303</v>
      </c>
      <c r="W2237" s="113">
        <f t="shared" si="343"/>
        <v>24.2826666666667</v>
      </c>
      <c r="X2237" s="118">
        <v>2011</v>
      </c>
      <c r="Y2237" s="18" t="s">
        <v>66</v>
      </c>
    </row>
    <row r="2238" ht="15.75" customHeight="1" spans="1:25">
      <c r="A2238" s="234">
        <v>7011</v>
      </c>
      <c r="B2238" s="208" t="s">
        <v>2799</v>
      </c>
      <c r="C2238" s="207" t="s">
        <v>27</v>
      </c>
      <c r="D2238" s="209" t="s">
        <v>64</v>
      </c>
      <c r="F2238" s="235" t="s">
        <v>204</v>
      </c>
      <c r="G2238" s="236">
        <v>42336</v>
      </c>
      <c r="H2238" s="237">
        <v>42336</v>
      </c>
      <c r="I2238" s="214">
        <v>47387.912</v>
      </c>
      <c r="J2238" s="215">
        <v>0.248305479023531</v>
      </c>
      <c r="K2238" s="214">
        <v>11766.6781890849</v>
      </c>
      <c r="L2238" s="244">
        <v>41206.88</v>
      </c>
      <c r="M2238" s="245">
        <v>0.201594733694956</v>
      </c>
      <c r="N2238" s="244">
        <v>8307.09</v>
      </c>
      <c r="O2238" s="218">
        <v>330</v>
      </c>
      <c r="P2238" s="246">
        <f t="shared" si="339"/>
        <v>123.869333333333</v>
      </c>
      <c r="Q2238" s="246">
        <f t="shared" si="340"/>
        <v>24.173</v>
      </c>
      <c r="R2238" s="210">
        <v>1495</v>
      </c>
      <c r="S2238" s="220">
        <f t="shared" si="341"/>
        <v>330</v>
      </c>
      <c r="T2238" s="113">
        <f t="shared" si="344"/>
        <v>129.829895890411</v>
      </c>
      <c r="U2238" s="113">
        <f t="shared" si="342"/>
        <v>32.2374744906436</v>
      </c>
      <c r="V2238" s="113">
        <f t="shared" si="345"/>
        <v>124.869333333333</v>
      </c>
      <c r="W2238" s="113">
        <f t="shared" si="343"/>
        <v>25.173</v>
      </c>
      <c r="X2238" s="118">
        <v>2015</v>
      </c>
      <c r="Y2238" s="18" t="s">
        <v>66</v>
      </c>
    </row>
    <row r="2239" ht="15.75" customHeight="1" spans="1:25">
      <c r="A2239" s="234">
        <v>7506</v>
      </c>
      <c r="B2239" s="208" t="s">
        <v>2800</v>
      </c>
      <c r="C2239" s="207" t="s">
        <v>19</v>
      </c>
      <c r="D2239" s="209" t="s">
        <v>64</v>
      </c>
      <c r="F2239" s="235" t="s">
        <v>65</v>
      </c>
      <c r="G2239" s="236">
        <v>43120</v>
      </c>
      <c r="H2239" s="237">
        <v>43120</v>
      </c>
      <c r="I2239" s="214">
        <v>47381.58</v>
      </c>
      <c r="J2239" s="215">
        <v>0.239113298002656</v>
      </c>
      <c r="K2239" s="214">
        <v>11329.5658583767</v>
      </c>
      <c r="L2239" s="244">
        <v>26323.1</v>
      </c>
      <c r="M2239" s="245">
        <v>0.246369918436658</v>
      </c>
      <c r="N2239" s="244">
        <v>6485.22</v>
      </c>
      <c r="O2239" s="218">
        <v>330</v>
      </c>
      <c r="P2239" s="246">
        <f t="shared" si="339"/>
        <v>78.7669696969697</v>
      </c>
      <c r="Q2239" s="246">
        <f t="shared" si="340"/>
        <v>18.6521818181818</v>
      </c>
      <c r="R2239" s="210">
        <v>711</v>
      </c>
      <c r="S2239" s="220">
        <f t="shared" si="341"/>
        <v>330</v>
      </c>
      <c r="T2239" s="113">
        <f t="shared" si="344"/>
        <v>129.812547945205</v>
      </c>
      <c r="U2239" s="113">
        <f t="shared" si="342"/>
        <v>31.039906461306</v>
      </c>
      <c r="V2239" s="113">
        <f t="shared" si="345"/>
        <v>79.7669696969697</v>
      </c>
      <c r="W2239" s="113">
        <f t="shared" si="343"/>
        <v>19.6521818181818</v>
      </c>
      <c r="X2239" s="118">
        <v>2018</v>
      </c>
      <c r="Y2239" s="18" t="s">
        <v>84</v>
      </c>
    </row>
    <row r="2240" ht="15.75" customHeight="1" spans="1:25">
      <c r="A2240" s="234">
        <v>7405</v>
      </c>
      <c r="B2240" s="208" t="s">
        <v>2801</v>
      </c>
      <c r="C2240" s="207" t="s">
        <v>19</v>
      </c>
      <c r="D2240" s="209" t="s">
        <v>64</v>
      </c>
      <c r="F2240" s="235" t="s">
        <v>65</v>
      </c>
      <c r="G2240" s="236">
        <v>43064</v>
      </c>
      <c r="H2240" s="237">
        <v>43064</v>
      </c>
      <c r="I2240" s="214">
        <v>47324.826</v>
      </c>
      <c r="J2240" s="215">
        <v>0.259101189489072</v>
      </c>
      <c r="K2240" s="214">
        <v>12261.9187089634</v>
      </c>
      <c r="L2240" s="244">
        <v>26291.57</v>
      </c>
      <c r="M2240" s="245">
        <v>0.234728089650029</v>
      </c>
      <c r="N2240" s="244">
        <v>6171.37</v>
      </c>
      <c r="O2240" s="218">
        <v>330</v>
      </c>
      <c r="P2240" s="246">
        <f t="shared" si="339"/>
        <v>78.6714242424242</v>
      </c>
      <c r="Q2240" s="246">
        <f t="shared" si="340"/>
        <v>17.7011212121212</v>
      </c>
      <c r="R2240" s="210">
        <v>767</v>
      </c>
      <c r="S2240" s="220">
        <f t="shared" si="341"/>
        <v>330</v>
      </c>
      <c r="T2240" s="113">
        <f t="shared" si="344"/>
        <v>129.657057534247</v>
      </c>
      <c r="U2240" s="113">
        <f t="shared" si="342"/>
        <v>33.5942978327764</v>
      </c>
      <c r="V2240" s="113">
        <f t="shared" si="345"/>
        <v>79.6714242424242</v>
      </c>
      <c r="W2240" s="113">
        <f t="shared" si="343"/>
        <v>18.7011212121212</v>
      </c>
      <c r="X2240" s="118">
        <v>2017</v>
      </c>
      <c r="Y2240" s="18" t="s">
        <v>83</v>
      </c>
    </row>
    <row r="2241" ht="15.75" customHeight="1" spans="1:25">
      <c r="A2241" s="234">
        <v>6955</v>
      </c>
      <c r="B2241" s="208" t="s">
        <v>2802</v>
      </c>
      <c r="C2241" s="207" t="s">
        <v>27</v>
      </c>
      <c r="D2241" s="209" t="s">
        <v>64</v>
      </c>
      <c r="F2241" s="235" t="s">
        <v>215</v>
      </c>
      <c r="G2241" s="236">
        <v>41660</v>
      </c>
      <c r="H2241" s="237">
        <v>41660</v>
      </c>
      <c r="I2241" s="214">
        <v>47185.328</v>
      </c>
      <c r="J2241" s="215">
        <v>0.24356113475786</v>
      </c>
      <c r="K2241" s="214">
        <v>11492.5120316018</v>
      </c>
      <c r="L2241" s="244">
        <v>41030.72</v>
      </c>
      <c r="M2241" s="245">
        <v>0.235367792717262</v>
      </c>
      <c r="N2241" s="244">
        <v>9657.31</v>
      </c>
      <c r="O2241" s="218">
        <v>330</v>
      </c>
      <c r="P2241" s="246">
        <f t="shared" si="339"/>
        <v>123.335515151515</v>
      </c>
      <c r="Q2241" s="246">
        <f t="shared" si="340"/>
        <v>28.2645757575758</v>
      </c>
      <c r="R2241" s="210">
        <v>2171</v>
      </c>
      <c r="S2241" s="220">
        <f t="shared" si="341"/>
        <v>330</v>
      </c>
      <c r="T2241" s="113">
        <f t="shared" si="344"/>
        <v>129.274871232877</v>
      </c>
      <c r="U2241" s="113">
        <f t="shared" si="342"/>
        <v>31.4863343331556</v>
      </c>
      <c r="V2241" s="113">
        <f t="shared" si="345"/>
        <v>124.335515151515</v>
      </c>
      <c r="W2241" s="113">
        <f t="shared" si="343"/>
        <v>29.2645757575758</v>
      </c>
      <c r="X2241" s="118">
        <v>2014</v>
      </c>
      <c r="Y2241" s="18" t="s">
        <v>66</v>
      </c>
    </row>
    <row r="2242" ht="15.75" customHeight="1" spans="1:25">
      <c r="A2242" s="234">
        <v>6166</v>
      </c>
      <c r="B2242" s="208" t="s">
        <v>2803</v>
      </c>
      <c r="C2242" s="207" t="s">
        <v>23</v>
      </c>
      <c r="D2242" s="209" t="s">
        <v>64</v>
      </c>
      <c r="F2242" s="235" t="s">
        <v>65</v>
      </c>
      <c r="G2242" s="236">
        <v>42364</v>
      </c>
      <c r="H2242" s="237">
        <v>42364</v>
      </c>
      <c r="I2242" s="214">
        <v>47080.108</v>
      </c>
      <c r="J2242" s="215">
        <v>0.260120995393055</v>
      </c>
      <c r="K2242" s="214">
        <v>12246.5245561725</v>
      </c>
      <c r="L2242" s="244">
        <v>32469.04</v>
      </c>
      <c r="M2242" s="245">
        <v>0.39836595107216</v>
      </c>
      <c r="N2242" s="244">
        <v>12934.56</v>
      </c>
      <c r="O2242" s="218">
        <v>330</v>
      </c>
      <c r="P2242" s="246">
        <f t="shared" si="339"/>
        <v>97.3910303030303</v>
      </c>
      <c r="Q2242" s="246">
        <f t="shared" si="340"/>
        <v>38.1956363636364</v>
      </c>
      <c r="R2242" s="210">
        <v>1467</v>
      </c>
      <c r="S2242" s="220">
        <f t="shared" si="341"/>
        <v>330</v>
      </c>
      <c r="T2242" s="113">
        <f t="shared" si="344"/>
        <v>128.986597260274</v>
      </c>
      <c r="U2242" s="113">
        <f t="shared" si="342"/>
        <v>33.5521220717055</v>
      </c>
      <c r="V2242" s="113">
        <f t="shared" si="345"/>
        <v>98.3910303030303</v>
      </c>
      <c r="W2242" s="113">
        <f t="shared" si="343"/>
        <v>39.1956363636364</v>
      </c>
      <c r="X2242" s="118">
        <v>2015</v>
      </c>
      <c r="Y2242" s="18" t="s">
        <v>66</v>
      </c>
    </row>
    <row r="2243" ht="15.75" customHeight="1" spans="1:25">
      <c r="A2243" s="234">
        <v>5287</v>
      </c>
      <c r="B2243" s="208" t="s">
        <v>2804</v>
      </c>
      <c r="C2243" s="207" t="s">
        <v>23</v>
      </c>
      <c r="D2243" s="209" t="s">
        <v>64</v>
      </c>
      <c r="F2243" s="235" t="s">
        <v>178</v>
      </c>
      <c r="G2243" s="236">
        <v>40159</v>
      </c>
      <c r="H2243" s="237">
        <v>40159</v>
      </c>
      <c r="I2243" s="214">
        <v>47021.876</v>
      </c>
      <c r="J2243" s="215">
        <v>0.274719394404996</v>
      </c>
      <c r="K2243" s="214">
        <v>12917.8212985068</v>
      </c>
      <c r="L2243" s="244">
        <v>32428.88</v>
      </c>
      <c r="M2243" s="245">
        <v>0.274618488211742</v>
      </c>
      <c r="N2243" s="244">
        <v>8905.57</v>
      </c>
      <c r="O2243" s="218">
        <v>330</v>
      </c>
      <c r="P2243" s="246">
        <f t="shared" ref="P2243:P2306" si="346">IFERROR(L2243/O2243-1,0)</f>
        <v>97.2693333333333</v>
      </c>
      <c r="Q2243" s="246">
        <f t="shared" ref="Q2243:Q2306" si="347">IFERROR(N2243/O2243-1,0)</f>
        <v>25.9865757575758</v>
      </c>
      <c r="R2243" s="210">
        <v>3672</v>
      </c>
      <c r="S2243" s="220">
        <f t="shared" ref="S2243:S2306" si="348">MIN(R2243-35,365-35)</f>
        <v>330</v>
      </c>
      <c r="T2243" s="113">
        <f t="shared" si="344"/>
        <v>128.827057534247</v>
      </c>
      <c r="U2243" s="113">
        <f t="shared" ref="U2243:U2306" si="349">IFERROR(K2243/365,0)</f>
        <v>35.3912912287858</v>
      </c>
      <c r="V2243" s="113">
        <f t="shared" si="345"/>
        <v>98.2693333333333</v>
      </c>
      <c r="W2243" s="113">
        <f t="shared" ref="W2243:W2306" si="350">N2243/S2243</f>
        <v>26.9865757575758</v>
      </c>
      <c r="X2243" s="118">
        <v>2009</v>
      </c>
      <c r="Y2243" s="18" t="s">
        <v>66</v>
      </c>
    </row>
    <row r="2244" ht="15.75" customHeight="1" spans="1:25">
      <c r="A2244" s="234">
        <v>6697</v>
      </c>
      <c r="B2244" s="208" t="s">
        <v>2805</v>
      </c>
      <c r="C2244" s="207" t="s">
        <v>23</v>
      </c>
      <c r="D2244" s="209" t="s">
        <v>64</v>
      </c>
      <c r="F2244" s="235" t="s">
        <v>181</v>
      </c>
      <c r="G2244" s="236">
        <v>42735</v>
      </c>
      <c r="H2244" s="237">
        <v>42735</v>
      </c>
      <c r="I2244" s="214">
        <v>46952.247</v>
      </c>
      <c r="J2244" s="215">
        <v>0.277776252094169</v>
      </c>
      <c r="K2244" s="214">
        <v>13042.2191990597</v>
      </c>
      <c r="L2244" s="244">
        <v>32380.86</v>
      </c>
      <c r="M2244" s="245">
        <v>0.298391704235156</v>
      </c>
      <c r="N2244" s="244">
        <v>9662.18</v>
      </c>
      <c r="O2244" s="218">
        <v>330</v>
      </c>
      <c r="P2244" s="246">
        <f t="shared" si="346"/>
        <v>97.1238181818182</v>
      </c>
      <c r="Q2244" s="246">
        <f t="shared" si="347"/>
        <v>28.2793333333333</v>
      </c>
      <c r="R2244" s="210">
        <v>1096</v>
      </c>
      <c r="S2244" s="220">
        <f t="shared" si="348"/>
        <v>330</v>
      </c>
      <c r="T2244" s="113">
        <f t="shared" ref="T2244:T2307" si="351">IFERROR(I2244/365,0)</f>
        <v>128.636293150685</v>
      </c>
      <c r="U2244" s="113">
        <f t="shared" si="349"/>
        <v>35.7321073946841</v>
      </c>
      <c r="V2244" s="113">
        <f t="shared" ref="V2244:V2307" si="352">L2244/S2244</f>
        <v>98.1238181818182</v>
      </c>
      <c r="W2244" s="113">
        <f t="shared" si="350"/>
        <v>29.2793333333333</v>
      </c>
      <c r="X2244" s="118">
        <v>2016</v>
      </c>
      <c r="Y2244" s="18" t="s">
        <v>82</v>
      </c>
    </row>
    <row r="2245" ht="15.75" customHeight="1" spans="1:25">
      <c r="A2245" s="234">
        <v>7071</v>
      </c>
      <c r="B2245" s="208" t="s">
        <v>2806</v>
      </c>
      <c r="C2245" s="207" t="s">
        <v>29</v>
      </c>
      <c r="D2245" s="209" t="s">
        <v>64</v>
      </c>
      <c r="F2245" s="235" t="s">
        <v>65</v>
      </c>
      <c r="G2245" s="236">
        <v>38714</v>
      </c>
      <c r="H2245" s="237">
        <v>38714</v>
      </c>
      <c r="I2245" s="214">
        <v>46697.424</v>
      </c>
      <c r="J2245" s="215">
        <v>0.27931937509602</v>
      </c>
      <c r="K2245" s="214">
        <v>13043.4952902739</v>
      </c>
      <c r="L2245" s="244">
        <v>29185.89</v>
      </c>
      <c r="M2245" s="245">
        <v>0.284127364284591</v>
      </c>
      <c r="N2245" s="244">
        <v>8292.51</v>
      </c>
      <c r="O2245" s="218">
        <v>330</v>
      </c>
      <c r="P2245" s="246">
        <f t="shared" si="346"/>
        <v>87.4420909090909</v>
      </c>
      <c r="Q2245" s="246">
        <f t="shared" si="347"/>
        <v>24.1288181818182</v>
      </c>
      <c r="R2245" s="210">
        <v>5117</v>
      </c>
      <c r="S2245" s="220">
        <f t="shared" si="348"/>
        <v>330</v>
      </c>
      <c r="T2245" s="113">
        <f t="shared" si="351"/>
        <v>127.938147945205</v>
      </c>
      <c r="U2245" s="113">
        <f t="shared" si="349"/>
        <v>35.735603534997</v>
      </c>
      <c r="V2245" s="113">
        <f t="shared" si="352"/>
        <v>88.4420909090909</v>
      </c>
      <c r="W2245" s="113">
        <f t="shared" si="350"/>
        <v>25.1288181818182</v>
      </c>
      <c r="X2245" s="118">
        <v>2005</v>
      </c>
      <c r="Y2245" s="18" t="s">
        <v>66</v>
      </c>
    </row>
    <row r="2246" ht="15.75" customHeight="1" spans="1:25">
      <c r="A2246" s="234">
        <v>6683</v>
      </c>
      <c r="B2246" s="208" t="s">
        <v>2807</v>
      </c>
      <c r="C2246" s="207" t="s">
        <v>23</v>
      </c>
      <c r="D2246" s="209" t="s">
        <v>64</v>
      </c>
      <c r="F2246" s="235" t="s">
        <v>181</v>
      </c>
      <c r="G2246" s="236">
        <v>42735</v>
      </c>
      <c r="H2246" s="237">
        <v>42735</v>
      </c>
      <c r="I2246" s="214">
        <v>46614.1415561351</v>
      </c>
      <c r="J2246" s="215">
        <v>0.261734794169612</v>
      </c>
      <c r="K2246" s="214">
        <v>12200.5427455882</v>
      </c>
      <c r="L2246" s="244">
        <v>12010.7</v>
      </c>
      <c r="M2246" s="245">
        <v>0.293651494084441</v>
      </c>
      <c r="N2246" s="244">
        <v>3526.96</v>
      </c>
      <c r="O2246" s="218">
        <v>143</v>
      </c>
      <c r="P2246" s="246">
        <f t="shared" si="346"/>
        <v>82.9909090909091</v>
      </c>
      <c r="Q2246" s="246">
        <f t="shared" si="347"/>
        <v>23.6640559440559</v>
      </c>
      <c r="R2246" s="210">
        <v>1096</v>
      </c>
      <c r="S2246" s="220">
        <f t="shared" si="348"/>
        <v>330</v>
      </c>
      <c r="T2246" s="113">
        <f t="shared" si="351"/>
        <v>127.709976866124</v>
      </c>
      <c r="U2246" s="113">
        <f t="shared" si="349"/>
        <v>33.4261445084608</v>
      </c>
      <c r="V2246" s="113">
        <f t="shared" si="352"/>
        <v>36.3960606060606</v>
      </c>
      <c r="W2246" s="113">
        <f t="shared" si="350"/>
        <v>10.6877575757576</v>
      </c>
      <c r="X2246" s="118">
        <v>2016</v>
      </c>
      <c r="Y2246" s="18" t="s">
        <v>82</v>
      </c>
    </row>
    <row r="2247" ht="15.75" customHeight="1" spans="1:25">
      <c r="A2247" s="234">
        <v>7833</v>
      </c>
      <c r="B2247" s="208" t="s">
        <v>2808</v>
      </c>
      <c r="C2247" s="207" t="s">
        <v>27</v>
      </c>
      <c r="D2247" s="209" t="s">
        <v>64</v>
      </c>
      <c r="F2247" s="235" t="s">
        <v>65</v>
      </c>
      <c r="G2247" s="236">
        <v>43204</v>
      </c>
      <c r="H2247" s="237">
        <v>43204</v>
      </c>
      <c r="I2247" s="214">
        <v>46561.5</v>
      </c>
      <c r="J2247" s="215">
        <v>0.249947774155959</v>
      </c>
      <c r="K2247" s="214">
        <v>11637.9432863627</v>
      </c>
      <c r="L2247" s="244">
        <v>31041</v>
      </c>
      <c r="M2247" s="245">
        <v>0.269330562804033</v>
      </c>
      <c r="N2247" s="244">
        <v>8360.29</v>
      </c>
      <c r="O2247" s="218">
        <v>330</v>
      </c>
      <c r="P2247" s="246">
        <f t="shared" si="346"/>
        <v>93.0636363636364</v>
      </c>
      <c r="Q2247" s="246">
        <f t="shared" si="347"/>
        <v>24.3342121212121</v>
      </c>
      <c r="R2247" s="210">
        <v>627</v>
      </c>
      <c r="S2247" s="220">
        <f t="shared" si="348"/>
        <v>330</v>
      </c>
      <c r="T2247" s="113">
        <f t="shared" si="351"/>
        <v>127.565753424658</v>
      </c>
      <c r="U2247" s="113">
        <f t="shared" si="349"/>
        <v>31.8847761270211</v>
      </c>
      <c r="V2247" s="113">
        <f t="shared" si="352"/>
        <v>94.0636363636364</v>
      </c>
      <c r="W2247" s="113">
        <f t="shared" si="350"/>
        <v>25.3342121212121</v>
      </c>
      <c r="X2247" s="118">
        <v>2018</v>
      </c>
      <c r="Y2247" s="18" t="s">
        <v>84</v>
      </c>
    </row>
    <row r="2248" ht="15.75" customHeight="1" spans="1:25">
      <c r="A2248" s="234">
        <v>7499</v>
      </c>
      <c r="B2248" s="208" t="s">
        <v>2809</v>
      </c>
      <c r="C2248" s="207" t="s">
        <v>23</v>
      </c>
      <c r="D2248" s="209" t="s">
        <v>64</v>
      </c>
      <c r="F2248" s="235" t="s">
        <v>181</v>
      </c>
      <c r="G2248" s="236">
        <v>43131</v>
      </c>
      <c r="H2248" s="237">
        <v>43131</v>
      </c>
      <c r="I2248" s="214">
        <v>46430.6675</v>
      </c>
      <c r="J2248" s="215">
        <v>0.279072838795195</v>
      </c>
      <c r="K2248" s="214">
        <v>12957.5381863808</v>
      </c>
      <c r="L2248" s="244">
        <v>32021.15</v>
      </c>
      <c r="M2248" s="245">
        <v>0.202783785092041</v>
      </c>
      <c r="N2248" s="244">
        <v>6493.37</v>
      </c>
      <c r="O2248" s="218">
        <v>330</v>
      </c>
      <c r="P2248" s="246">
        <f t="shared" si="346"/>
        <v>96.0337878787879</v>
      </c>
      <c r="Q2248" s="246">
        <f t="shared" si="347"/>
        <v>18.6768787878788</v>
      </c>
      <c r="R2248" s="210">
        <v>700</v>
      </c>
      <c r="S2248" s="220">
        <f t="shared" si="348"/>
        <v>330</v>
      </c>
      <c r="T2248" s="113">
        <f t="shared" si="351"/>
        <v>127.207308219178</v>
      </c>
      <c r="U2248" s="113">
        <f t="shared" si="349"/>
        <v>35.5001046202214</v>
      </c>
      <c r="V2248" s="113">
        <f t="shared" si="352"/>
        <v>97.0337878787879</v>
      </c>
      <c r="W2248" s="113">
        <f t="shared" si="350"/>
        <v>19.6768787878788</v>
      </c>
      <c r="X2248" s="118">
        <v>2018</v>
      </c>
      <c r="Y2248" s="18" t="s">
        <v>84</v>
      </c>
    </row>
    <row r="2249" ht="15.75" customHeight="1" spans="1:25">
      <c r="A2249" s="234">
        <v>6500</v>
      </c>
      <c r="B2249" s="208" t="s">
        <v>2810</v>
      </c>
      <c r="C2249" s="207" t="s">
        <v>23</v>
      </c>
      <c r="D2249" s="209" t="s">
        <v>64</v>
      </c>
      <c r="F2249" s="235" t="s">
        <v>178</v>
      </c>
      <c r="G2249" s="236">
        <v>42602</v>
      </c>
      <c r="H2249" s="237">
        <v>42602</v>
      </c>
      <c r="I2249" s="214">
        <v>46408.294</v>
      </c>
      <c r="J2249" s="215">
        <v>0.258931391153889</v>
      </c>
      <c r="K2249" s="214">
        <v>12016.5641264987</v>
      </c>
      <c r="L2249" s="244">
        <v>32005.72</v>
      </c>
      <c r="M2249" s="245">
        <v>0.29477949566515</v>
      </c>
      <c r="N2249" s="244">
        <v>9434.63</v>
      </c>
      <c r="O2249" s="218">
        <v>330</v>
      </c>
      <c r="P2249" s="246">
        <f t="shared" si="346"/>
        <v>95.9870303030303</v>
      </c>
      <c r="Q2249" s="246">
        <f t="shared" si="347"/>
        <v>27.5897878787879</v>
      </c>
      <c r="R2249" s="210">
        <v>1229</v>
      </c>
      <c r="S2249" s="220">
        <f t="shared" si="348"/>
        <v>330</v>
      </c>
      <c r="T2249" s="113">
        <f t="shared" si="351"/>
        <v>127.146010958904</v>
      </c>
      <c r="U2249" s="113">
        <f t="shared" si="349"/>
        <v>32.9220934972567</v>
      </c>
      <c r="V2249" s="113">
        <f t="shared" si="352"/>
        <v>96.9870303030303</v>
      </c>
      <c r="W2249" s="113">
        <f t="shared" si="350"/>
        <v>28.5897878787879</v>
      </c>
      <c r="X2249" s="118">
        <v>2016</v>
      </c>
      <c r="Y2249" s="18" t="s">
        <v>82</v>
      </c>
    </row>
    <row r="2250" ht="15.75" customHeight="1" spans="1:25">
      <c r="A2250" s="234">
        <v>7122</v>
      </c>
      <c r="B2250" s="208" t="s">
        <v>2811</v>
      </c>
      <c r="C2250" s="207" t="s">
        <v>29</v>
      </c>
      <c r="D2250" s="209" t="s">
        <v>64</v>
      </c>
      <c r="F2250" s="235" t="s">
        <v>65</v>
      </c>
      <c r="G2250" s="236">
        <v>42613</v>
      </c>
      <c r="H2250" s="237">
        <v>42613</v>
      </c>
      <c r="I2250" s="214">
        <v>46360.032</v>
      </c>
      <c r="J2250" s="215">
        <v>0.278911993073687</v>
      </c>
      <c r="K2250" s="214">
        <v>12930.3689240799</v>
      </c>
      <c r="L2250" s="244">
        <v>28975.02</v>
      </c>
      <c r="M2250" s="245">
        <v>0.279162878921222</v>
      </c>
      <c r="N2250" s="244">
        <v>8088.75</v>
      </c>
      <c r="O2250" s="218">
        <v>330</v>
      </c>
      <c r="P2250" s="246">
        <f t="shared" si="346"/>
        <v>86.8030909090909</v>
      </c>
      <c r="Q2250" s="246">
        <f t="shared" si="347"/>
        <v>23.5113636363636</v>
      </c>
      <c r="R2250" s="210">
        <v>1218</v>
      </c>
      <c r="S2250" s="220">
        <f t="shared" si="348"/>
        <v>330</v>
      </c>
      <c r="T2250" s="113">
        <f t="shared" si="351"/>
        <v>127.01378630137</v>
      </c>
      <c r="U2250" s="113">
        <f t="shared" si="349"/>
        <v>35.4256682851504</v>
      </c>
      <c r="V2250" s="113">
        <f t="shared" si="352"/>
        <v>87.8030909090909</v>
      </c>
      <c r="W2250" s="113">
        <f t="shared" si="350"/>
        <v>24.5113636363636</v>
      </c>
      <c r="X2250" s="118">
        <v>2016</v>
      </c>
      <c r="Y2250" s="18" t="s">
        <v>82</v>
      </c>
    </row>
    <row r="2251" ht="15.75" customHeight="1" spans="1:25">
      <c r="A2251" s="234">
        <v>7480</v>
      </c>
      <c r="B2251" s="208" t="s">
        <v>2812</v>
      </c>
      <c r="C2251" s="207" t="s">
        <v>27</v>
      </c>
      <c r="D2251" s="209" t="s">
        <v>64</v>
      </c>
      <c r="F2251" s="235" t="s">
        <v>204</v>
      </c>
      <c r="G2251" s="236">
        <v>43092</v>
      </c>
      <c r="H2251" s="237">
        <v>43092</v>
      </c>
      <c r="I2251" s="214">
        <v>46302.4497767857</v>
      </c>
      <c r="J2251" s="215">
        <v>0.266900864921795</v>
      </c>
      <c r="K2251" s="214">
        <v>12358.1638934221</v>
      </c>
      <c r="L2251" s="244">
        <v>28415.75</v>
      </c>
      <c r="M2251" s="245">
        <v>0.132184088049761</v>
      </c>
      <c r="N2251" s="244">
        <v>3756.11</v>
      </c>
      <c r="O2251" s="218">
        <v>330</v>
      </c>
      <c r="P2251" s="246">
        <f t="shared" si="346"/>
        <v>85.1083333333333</v>
      </c>
      <c r="Q2251" s="246">
        <f t="shared" si="347"/>
        <v>10.3821515151515</v>
      </c>
      <c r="R2251" s="210">
        <v>739</v>
      </c>
      <c r="S2251" s="220">
        <f t="shared" si="348"/>
        <v>330</v>
      </c>
      <c r="T2251" s="113">
        <f t="shared" si="351"/>
        <v>126.856026785714</v>
      </c>
      <c r="U2251" s="113">
        <f t="shared" si="349"/>
        <v>33.8579832696496</v>
      </c>
      <c r="V2251" s="113">
        <f t="shared" si="352"/>
        <v>86.1083333333333</v>
      </c>
      <c r="W2251" s="113">
        <f t="shared" si="350"/>
        <v>11.3821515151515</v>
      </c>
      <c r="X2251" s="118">
        <v>2017</v>
      </c>
      <c r="Y2251" s="18" t="s">
        <v>83</v>
      </c>
    </row>
    <row r="2252" ht="15.75" customHeight="1" spans="1:25">
      <c r="A2252" s="234">
        <v>9027</v>
      </c>
      <c r="B2252" s="208" t="s">
        <v>2813</v>
      </c>
      <c r="C2252" s="207" t="s">
        <v>34</v>
      </c>
      <c r="D2252" s="209" t="s">
        <v>488</v>
      </c>
      <c r="E2252" s="210" t="s">
        <v>30</v>
      </c>
      <c r="F2252" s="235" t="s">
        <v>285</v>
      </c>
      <c r="G2252" s="283">
        <v>42823</v>
      </c>
      <c r="H2252" s="237">
        <v>43713</v>
      </c>
      <c r="I2252" s="214">
        <v>46026.6612790698</v>
      </c>
      <c r="J2252" s="215">
        <v>0.266609145976823</v>
      </c>
      <c r="K2252" s="214">
        <v>12271.1288557773</v>
      </c>
      <c r="L2252" s="216">
        <v>2357.53</v>
      </c>
      <c r="M2252" s="217">
        <v>0.364114136405475</v>
      </c>
      <c r="N2252" s="216">
        <v>858.41</v>
      </c>
      <c r="O2252" s="218">
        <v>43</v>
      </c>
      <c r="P2252" s="246">
        <f t="shared" si="346"/>
        <v>53.8262790697674</v>
      </c>
      <c r="Q2252" s="246">
        <f t="shared" si="347"/>
        <v>18.963023255814</v>
      </c>
      <c r="R2252" s="210">
        <v>118</v>
      </c>
      <c r="S2252" s="220">
        <f t="shared" si="348"/>
        <v>83</v>
      </c>
      <c r="T2252" s="113">
        <f t="shared" si="351"/>
        <v>126.100441860465</v>
      </c>
      <c r="U2252" s="113">
        <f t="shared" si="349"/>
        <v>33.6195311117186</v>
      </c>
      <c r="V2252" s="113">
        <f t="shared" si="352"/>
        <v>28.4039759036145</v>
      </c>
      <c r="W2252" s="113">
        <f t="shared" si="350"/>
        <v>10.3422891566265</v>
      </c>
      <c r="X2252" s="118">
        <v>2017</v>
      </c>
      <c r="Y2252" s="18" t="s">
        <v>83</v>
      </c>
    </row>
    <row r="2253" ht="15.75" customHeight="1" spans="1:25">
      <c r="A2253" s="234">
        <v>8168</v>
      </c>
      <c r="B2253" s="208" t="s">
        <v>2814</v>
      </c>
      <c r="C2253" s="207" t="s">
        <v>25</v>
      </c>
      <c r="D2253" s="209" t="s">
        <v>488</v>
      </c>
      <c r="E2253" s="210" t="s">
        <v>32</v>
      </c>
      <c r="F2253" s="235" t="s">
        <v>212</v>
      </c>
      <c r="G2253" s="283">
        <v>42446</v>
      </c>
      <c r="H2253" s="237">
        <v>43396</v>
      </c>
      <c r="I2253" s="214">
        <v>45972.0163158564</v>
      </c>
      <c r="J2253" s="215">
        <v>0.260322851735621</v>
      </c>
      <c r="K2253" s="214">
        <v>11967.5663873802</v>
      </c>
      <c r="L2253" s="244">
        <v>23538.47</v>
      </c>
      <c r="M2253" s="245">
        <v>0.27876578214302</v>
      </c>
      <c r="N2253" s="244">
        <v>6561.72</v>
      </c>
      <c r="O2253" s="218">
        <v>267</v>
      </c>
      <c r="P2253" s="246">
        <f t="shared" si="346"/>
        <v>87.159063670412</v>
      </c>
      <c r="Q2253" s="246">
        <f t="shared" si="347"/>
        <v>23.5757303370787</v>
      </c>
      <c r="R2253" s="210">
        <v>435</v>
      </c>
      <c r="S2253" s="220">
        <f t="shared" si="348"/>
        <v>330</v>
      </c>
      <c r="T2253" s="113">
        <f t="shared" si="351"/>
        <v>125.950729632483</v>
      </c>
      <c r="U2253" s="113">
        <f t="shared" si="349"/>
        <v>32.7878531161101</v>
      </c>
      <c r="V2253" s="113">
        <f t="shared" si="352"/>
        <v>71.328696969697</v>
      </c>
      <c r="W2253" s="113">
        <f t="shared" si="350"/>
        <v>19.884</v>
      </c>
      <c r="X2253" s="118">
        <v>2016</v>
      </c>
      <c r="Y2253" s="18" t="s">
        <v>82</v>
      </c>
    </row>
    <row r="2254" ht="15.75" customHeight="1" spans="1:25">
      <c r="A2254" s="234">
        <v>6393</v>
      </c>
      <c r="B2254" s="208" t="s">
        <v>2815</v>
      </c>
      <c r="C2254" s="207" t="s">
        <v>19</v>
      </c>
      <c r="D2254" s="209" t="s">
        <v>64</v>
      </c>
      <c r="F2254" s="235" t="s">
        <v>65</v>
      </c>
      <c r="G2254" s="236">
        <v>42581</v>
      </c>
      <c r="H2254" s="237">
        <v>42581</v>
      </c>
      <c r="I2254" s="214">
        <v>45879.526</v>
      </c>
      <c r="J2254" s="215">
        <v>0.266022818707262</v>
      </c>
      <c r="K2254" s="214">
        <v>12205.0008274731</v>
      </c>
      <c r="L2254" s="244">
        <v>39895.24</v>
      </c>
      <c r="M2254" s="245">
        <v>0.189865758421305</v>
      </c>
      <c r="N2254" s="244">
        <v>7574.74</v>
      </c>
      <c r="O2254" s="218">
        <v>330</v>
      </c>
      <c r="P2254" s="246">
        <f t="shared" si="346"/>
        <v>119.894666666667</v>
      </c>
      <c r="Q2254" s="246">
        <f t="shared" si="347"/>
        <v>21.9537575757576</v>
      </c>
      <c r="R2254" s="210">
        <v>1250</v>
      </c>
      <c r="S2254" s="220">
        <f t="shared" si="348"/>
        <v>330</v>
      </c>
      <c r="T2254" s="113">
        <f t="shared" si="351"/>
        <v>125.697331506849</v>
      </c>
      <c r="U2254" s="113">
        <f t="shared" si="349"/>
        <v>33.4383584314332</v>
      </c>
      <c r="V2254" s="113">
        <f t="shared" si="352"/>
        <v>120.894666666667</v>
      </c>
      <c r="W2254" s="113">
        <f t="shared" si="350"/>
        <v>22.9537575757576</v>
      </c>
      <c r="X2254" s="118">
        <v>2016</v>
      </c>
      <c r="Y2254" s="18" t="s">
        <v>82</v>
      </c>
    </row>
    <row r="2255" ht="15.75" customHeight="1" spans="1:25">
      <c r="A2255" s="234">
        <v>5149</v>
      </c>
      <c r="B2255" s="208" t="s">
        <v>2816</v>
      </c>
      <c r="C2255" s="207" t="s">
        <v>19</v>
      </c>
      <c r="D2255" s="209" t="s">
        <v>64</v>
      </c>
      <c r="F2255" s="235" t="s">
        <v>65</v>
      </c>
      <c r="G2255" s="236">
        <v>40348</v>
      </c>
      <c r="H2255" s="237">
        <v>40348</v>
      </c>
      <c r="I2255" s="214">
        <v>45872.676</v>
      </c>
      <c r="J2255" s="215">
        <v>0.250375944353813</v>
      </c>
      <c r="K2255" s="214">
        <v>11485.4145735365</v>
      </c>
      <c r="L2255" s="244">
        <v>25484.82</v>
      </c>
      <c r="M2255" s="245">
        <v>0.270927556090253</v>
      </c>
      <c r="N2255" s="244">
        <v>6904.54</v>
      </c>
      <c r="O2255" s="218">
        <v>330</v>
      </c>
      <c r="P2255" s="246">
        <f t="shared" si="346"/>
        <v>76.2267272727273</v>
      </c>
      <c r="Q2255" s="246">
        <f t="shared" si="347"/>
        <v>19.9228484848485</v>
      </c>
      <c r="R2255" s="210">
        <v>3483</v>
      </c>
      <c r="S2255" s="220">
        <f t="shared" si="348"/>
        <v>330</v>
      </c>
      <c r="T2255" s="113">
        <f t="shared" si="351"/>
        <v>125.678564383562</v>
      </c>
      <c r="U2255" s="113">
        <f t="shared" si="349"/>
        <v>31.4668892425658</v>
      </c>
      <c r="V2255" s="113">
        <f t="shared" si="352"/>
        <v>77.2267272727273</v>
      </c>
      <c r="W2255" s="113">
        <f t="shared" si="350"/>
        <v>20.9228484848485</v>
      </c>
      <c r="X2255" s="118">
        <v>2010</v>
      </c>
      <c r="Y2255" s="18" t="s">
        <v>66</v>
      </c>
    </row>
    <row r="2256" ht="15.75" customHeight="1" spans="1:25">
      <c r="A2256" s="234">
        <v>8843</v>
      </c>
      <c r="B2256" s="208" t="s">
        <v>2817</v>
      </c>
      <c r="C2256" s="207" t="s">
        <v>34</v>
      </c>
      <c r="D2256" s="209" t="s">
        <v>488</v>
      </c>
      <c r="E2256" s="210" t="s">
        <v>30</v>
      </c>
      <c r="F2256" s="235" t="s">
        <v>282</v>
      </c>
      <c r="G2256" s="283">
        <v>41137</v>
      </c>
      <c r="H2256" s="237">
        <v>43715</v>
      </c>
      <c r="I2256" s="214">
        <v>45851.1221794872</v>
      </c>
      <c r="J2256" s="215">
        <v>0.239907175692321</v>
      </c>
      <c r="K2256" s="214">
        <v>11000.0132244043</v>
      </c>
      <c r="L2256" s="216">
        <v>4260.14</v>
      </c>
      <c r="M2256" s="217">
        <v>0.345387710263043</v>
      </c>
      <c r="N2256" s="216">
        <v>1471.4</v>
      </c>
      <c r="O2256" s="218">
        <v>78</v>
      </c>
      <c r="P2256" s="246">
        <f t="shared" si="346"/>
        <v>53.6171794871795</v>
      </c>
      <c r="Q2256" s="246">
        <f t="shared" si="347"/>
        <v>17.8641025641026</v>
      </c>
      <c r="R2256" s="210">
        <v>116</v>
      </c>
      <c r="S2256" s="220">
        <f t="shared" si="348"/>
        <v>81</v>
      </c>
      <c r="T2256" s="113">
        <f t="shared" si="351"/>
        <v>125.619512820513</v>
      </c>
      <c r="U2256" s="113">
        <f t="shared" si="349"/>
        <v>30.1370225326145</v>
      </c>
      <c r="V2256" s="113">
        <f t="shared" si="352"/>
        <v>52.5943209876543</v>
      </c>
      <c r="W2256" s="113">
        <f t="shared" si="350"/>
        <v>18.1654320987654</v>
      </c>
      <c r="X2256" s="118">
        <v>2012</v>
      </c>
      <c r="Y2256" s="18" t="s">
        <v>66</v>
      </c>
    </row>
    <row r="2257" ht="15.75" customHeight="1" spans="1:25">
      <c r="A2257" s="234">
        <v>5418</v>
      </c>
      <c r="B2257" s="208" t="s">
        <v>2818</v>
      </c>
      <c r="C2257" s="207" t="s">
        <v>33</v>
      </c>
      <c r="D2257" s="209" t="s">
        <v>64</v>
      </c>
      <c r="F2257" s="235" t="s">
        <v>65</v>
      </c>
      <c r="G2257" s="236">
        <v>40816</v>
      </c>
      <c r="H2257" s="237">
        <v>40816</v>
      </c>
      <c r="I2257" s="214">
        <v>45739.26</v>
      </c>
      <c r="J2257" s="215">
        <v>0.266270867957479</v>
      </c>
      <c r="K2257" s="214">
        <v>12179.0324599328</v>
      </c>
      <c r="L2257" s="244">
        <v>22869.63</v>
      </c>
      <c r="M2257" s="245">
        <v>0.2008161041521</v>
      </c>
      <c r="N2257" s="244">
        <v>4592.59</v>
      </c>
      <c r="O2257" s="218">
        <v>330</v>
      </c>
      <c r="P2257" s="246">
        <f t="shared" si="346"/>
        <v>68.3019090909091</v>
      </c>
      <c r="Q2257" s="246">
        <f t="shared" si="347"/>
        <v>12.9169393939394</v>
      </c>
      <c r="R2257" s="210">
        <v>3015</v>
      </c>
      <c r="S2257" s="220">
        <f t="shared" si="348"/>
        <v>330</v>
      </c>
      <c r="T2257" s="113">
        <f t="shared" si="351"/>
        <v>125.31304109589</v>
      </c>
      <c r="U2257" s="113">
        <f t="shared" si="349"/>
        <v>33.367212218994</v>
      </c>
      <c r="V2257" s="113">
        <f t="shared" si="352"/>
        <v>69.3019090909091</v>
      </c>
      <c r="W2257" s="113">
        <f t="shared" si="350"/>
        <v>13.9169393939394</v>
      </c>
      <c r="X2257" s="118">
        <v>2011</v>
      </c>
      <c r="Y2257" s="18" t="s">
        <v>66</v>
      </c>
    </row>
    <row r="2258" ht="15.75" customHeight="1" spans="1:25">
      <c r="A2258" s="234">
        <v>5601</v>
      </c>
      <c r="B2258" s="208" t="s">
        <v>2819</v>
      </c>
      <c r="C2258" s="207" t="s">
        <v>21</v>
      </c>
      <c r="D2258" s="209" t="s">
        <v>64</v>
      </c>
      <c r="F2258" s="235" t="s">
        <v>65</v>
      </c>
      <c r="G2258" s="236">
        <v>41251</v>
      </c>
      <c r="H2258" s="237">
        <v>41251</v>
      </c>
      <c r="I2258" s="214">
        <v>45665.0876717185</v>
      </c>
      <c r="J2258" s="215">
        <v>0.262940093401879</v>
      </c>
      <c r="K2258" s="214">
        <v>12007.1824176066</v>
      </c>
      <c r="L2258" s="244">
        <v>38703.37</v>
      </c>
      <c r="M2258" s="245">
        <v>0.33172873576642</v>
      </c>
      <c r="N2258" s="244">
        <v>12839.02</v>
      </c>
      <c r="O2258" s="218">
        <v>330</v>
      </c>
      <c r="P2258" s="246">
        <f t="shared" si="346"/>
        <v>116.282939393939</v>
      </c>
      <c r="Q2258" s="246">
        <f t="shared" si="347"/>
        <v>37.9061212121212</v>
      </c>
      <c r="R2258" s="210">
        <v>2580</v>
      </c>
      <c r="S2258" s="220">
        <f t="shared" si="348"/>
        <v>330</v>
      </c>
      <c r="T2258" s="113">
        <f t="shared" si="351"/>
        <v>125.109829237585</v>
      </c>
      <c r="U2258" s="113">
        <f t="shared" si="349"/>
        <v>32.8963901852236</v>
      </c>
      <c r="V2258" s="113">
        <f t="shared" si="352"/>
        <v>117.282939393939</v>
      </c>
      <c r="W2258" s="113">
        <f t="shared" si="350"/>
        <v>38.9061212121212</v>
      </c>
      <c r="X2258" s="118">
        <v>2012</v>
      </c>
      <c r="Y2258" s="18" t="s">
        <v>66</v>
      </c>
    </row>
    <row r="2259" ht="15.75" customHeight="1" spans="1:25">
      <c r="A2259" s="234">
        <v>5985</v>
      </c>
      <c r="B2259" s="208" t="s">
        <v>2820</v>
      </c>
      <c r="C2259" s="207" t="s">
        <v>23</v>
      </c>
      <c r="D2259" s="209" t="s">
        <v>64</v>
      </c>
      <c r="F2259" s="235" t="s">
        <v>178</v>
      </c>
      <c r="G2259" s="236">
        <v>42168</v>
      </c>
      <c r="H2259" s="237">
        <v>42168</v>
      </c>
      <c r="I2259" s="214">
        <v>45540.4835</v>
      </c>
      <c r="J2259" s="215">
        <v>0.253752278301824</v>
      </c>
      <c r="K2259" s="214">
        <v>11556.0014430916</v>
      </c>
      <c r="L2259" s="244">
        <v>31407.23</v>
      </c>
      <c r="M2259" s="245">
        <v>0.20373143381317</v>
      </c>
      <c r="N2259" s="244">
        <v>6398.64</v>
      </c>
      <c r="O2259" s="218">
        <v>330</v>
      </c>
      <c r="P2259" s="246">
        <f t="shared" si="346"/>
        <v>94.1734242424242</v>
      </c>
      <c r="Q2259" s="246">
        <f t="shared" si="347"/>
        <v>18.3898181818182</v>
      </c>
      <c r="R2259" s="210">
        <v>1663</v>
      </c>
      <c r="S2259" s="220">
        <f t="shared" si="348"/>
        <v>330</v>
      </c>
      <c r="T2259" s="113">
        <f t="shared" si="351"/>
        <v>124.768447945205</v>
      </c>
      <c r="U2259" s="113">
        <f t="shared" si="349"/>
        <v>31.6602779262784</v>
      </c>
      <c r="V2259" s="113">
        <f t="shared" si="352"/>
        <v>95.1734242424242</v>
      </c>
      <c r="W2259" s="113">
        <f t="shared" si="350"/>
        <v>19.3898181818182</v>
      </c>
      <c r="X2259" s="118">
        <v>2015</v>
      </c>
      <c r="Y2259" s="18" t="s">
        <v>66</v>
      </c>
    </row>
    <row r="2260" ht="15.75" customHeight="1" spans="1:25">
      <c r="A2260" s="234">
        <v>5196</v>
      </c>
      <c r="B2260" s="208" t="s">
        <v>2821</v>
      </c>
      <c r="C2260" s="207" t="s">
        <v>21</v>
      </c>
      <c r="D2260" s="209" t="s">
        <v>64</v>
      </c>
      <c r="F2260" s="235" t="s">
        <v>65</v>
      </c>
      <c r="G2260" s="236">
        <v>39508</v>
      </c>
      <c r="H2260" s="237">
        <v>39508</v>
      </c>
      <c r="I2260" s="214">
        <v>45497.8523760171</v>
      </c>
      <c r="J2260" s="215">
        <v>0.265540194460813</v>
      </c>
      <c r="K2260" s="214">
        <v>12081.5085674769</v>
      </c>
      <c r="L2260" s="244">
        <v>38561.63</v>
      </c>
      <c r="M2260" s="245">
        <v>0.331429195290759</v>
      </c>
      <c r="N2260" s="244">
        <v>12780.45</v>
      </c>
      <c r="O2260" s="218">
        <v>330</v>
      </c>
      <c r="P2260" s="246">
        <f t="shared" si="346"/>
        <v>115.853424242424</v>
      </c>
      <c r="Q2260" s="246">
        <f t="shared" si="347"/>
        <v>37.7286363636364</v>
      </c>
      <c r="R2260" s="210">
        <v>4323</v>
      </c>
      <c r="S2260" s="220">
        <f t="shared" si="348"/>
        <v>330</v>
      </c>
      <c r="T2260" s="113">
        <f t="shared" si="351"/>
        <v>124.651650345252</v>
      </c>
      <c r="U2260" s="113">
        <f t="shared" si="349"/>
        <v>33.1000234725395</v>
      </c>
      <c r="V2260" s="113">
        <f t="shared" si="352"/>
        <v>116.853424242424</v>
      </c>
      <c r="W2260" s="113">
        <f t="shared" si="350"/>
        <v>38.7286363636364</v>
      </c>
      <c r="X2260" s="118">
        <v>2008</v>
      </c>
      <c r="Y2260" s="18" t="s">
        <v>66</v>
      </c>
    </row>
    <row r="2261" ht="15.75" customHeight="1" spans="1:25">
      <c r="A2261" s="234">
        <v>5394</v>
      </c>
      <c r="B2261" s="208" t="s">
        <v>2822</v>
      </c>
      <c r="C2261" s="207" t="s">
        <v>23</v>
      </c>
      <c r="D2261" s="209" t="s">
        <v>64</v>
      </c>
      <c r="F2261" s="235" t="s">
        <v>187</v>
      </c>
      <c r="G2261" s="236">
        <v>40733</v>
      </c>
      <c r="H2261" s="237">
        <v>40733</v>
      </c>
      <c r="I2261" s="214">
        <v>45283.935</v>
      </c>
      <c r="J2261" s="215">
        <v>0.249641352726697</v>
      </c>
      <c r="K2261" s="214">
        <v>11304.7427901878</v>
      </c>
      <c r="L2261" s="244">
        <v>31230.3</v>
      </c>
      <c r="M2261" s="245">
        <v>0.208899690364806</v>
      </c>
      <c r="N2261" s="244">
        <v>6524</v>
      </c>
      <c r="O2261" s="218">
        <v>330</v>
      </c>
      <c r="P2261" s="246">
        <f t="shared" si="346"/>
        <v>93.6372727272727</v>
      </c>
      <c r="Q2261" s="246">
        <f t="shared" si="347"/>
        <v>18.769696969697</v>
      </c>
      <c r="R2261" s="210">
        <v>3098</v>
      </c>
      <c r="S2261" s="220">
        <f t="shared" si="348"/>
        <v>330</v>
      </c>
      <c r="T2261" s="113">
        <f t="shared" si="351"/>
        <v>124.065575342466</v>
      </c>
      <c r="U2261" s="113">
        <f t="shared" si="349"/>
        <v>30.971898055309</v>
      </c>
      <c r="V2261" s="113">
        <f t="shared" si="352"/>
        <v>94.6372727272727</v>
      </c>
      <c r="W2261" s="113">
        <f t="shared" si="350"/>
        <v>19.769696969697</v>
      </c>
      <c r="X2261" s="118">
        <v>2011</v>
      </c>
      <c r="Y2261" s="18" t="s">
        <v>66</v>
      </c>
    </row>
    <row r="2262" ht="15.75" customHeight="1" spans="1:25">
      <c r="A2262" s="234">
        <v>6069</v>
      </c>
      <c r="B2262" s="208" t="s">
        <v>2823</v>
      </c>
      <c r="C2262" s="207" t="s">
        <v>23</v>
      </c>
      <c r="D2262" s="209" t="s">
        <v>64</v>
      </c>
      <c r="F2262" s="235" t="s">
        <v>178</v>
      </c>
      <c r="G2262" s="236">
        <v>42252</v>
      </c>
      <c r="H2262" s="237">
        <v>42252</v>
      </c>
      <c r="I2262" s="214">
        <v>45116.7935</v>
      </c>
      <c r="J2262" s="215">
        <v>0.26691399658113</v>
      </c>
      <c r="K2262" s="214">
        <v>12042.3036660105</v>
      </c>
      <c r="L2262" s="244">
        <v>31115.03</v>
      </c>
      <c r="M2262" s="245">
        <v>0.255653939591252</v>
      </c>
      <c r="N2262" s="244">
        <v>7954.68</v>
      </c>
      <c r="O2262" s="218">
        <v>330</v>
      </c>
      <c r="P2262" s="246">
        <f t="shared" si="346"/>
        <v>93.2879696969697</v>
      </c>
      <c r="Q2262" s="246">
        <f t="shared" si="347"/>
        <v>23.1050909090909</v>
      </c>
      <c r="R2262" s="210">
        <v>1579</v>
      </c>
      <c r="S2262" s="220">
        <f t="shared" si="348"/>
        <v>330</v>
      </c>
      <c r="T2262" s="113">
        <f t="shared" si="351"/>
        <v>123.607653424658</v>
      </c>
      <c r="U2262" s="113">
        <f t="shared" si="349"/>
        <v>32.9926127835904</v>
      </c>
      <c r="V2262" s="113">
        <f t="shared" si="352"/>
        <v>94.2879696969697</v>
      </c>
      <c r="W2262" s="113">
        <f t="shared" si="350"/>
        <v>24.1050909090909</v>
      </c>
      <c r="X2262" s="118">
        <v>2015</v>
      </c>
      <c r="Y2262" s="18" t="s">
        <v>66</v>
      </c>
    </row>
    <row r="2263" ht="15.75" customHeight="1" spans="1:25">
      <c r="A2263" s="234">
        <v>5593</v>
      </c>
      <c r="B2263" s="208" t="s">
        <v>2824</v>
      </c>
      <c r="C2263" s="207" t="s">
        <v>19</v>
      </c>
      <c r="D2263" s="209" t="s">
        <v>64</v>
      </c>
      <c r="F2263" s="235" t="s">
        <v>65</v>
      </c>
      <c r="G2263" s="236">
        <v>41213</v>
      </c>
      <c r="H2263" s="237">
        <v>41213</v>
      </c>
      <c r="I2263" s="214">
        <v>44947.998</v>
      </c>
      <c r="J2263" s="215">
        <v>0.260839068893033</v>
      </c>
      <c r="K2263" s="214">
        <v>11724.1939469259</v>
      </c>
      <c r="L2263" s="244">
        <v>24971.11</v>
      </c>
      <c r="M2263" s="245">
        <v>0.321800272394779</v>
      </c>
      <c r="N2263" s="244">
        <v>8035.71</v>
      </c>
      <c r="O2263" s="218">
        <v>330</v>
      </c>
      <c r="P2263" s="246">
        <f t="shared" si="346"/>
        <v>74.6700303030303</v>
      </c>
      <c r="Q2263" s="246">
        <f t="shared" si="347"/>
        <v>23.3506363636364</v>
      </c>
      <c r="R2263" s="210">
        <v>2618</v>
      </c>
      <c r="S2263" s="220">
        <f t="shared" si="348"/>
        <v>330</v>
      </c>
      <c r="T2263" s="113">
        <f t="shared" si="351"/>
        <v>123.1452</v>
      </c>
      <c r="U2263" s="113">
        <f t="shared" si="349"/>
        <v>32.1210793066463</v>
      </c>
      <c r="V2263" s="113">
        <f t="shared" si="352"/>
        <v>75.6700303030303</v>
      </c>
      <c r="W2263" s="113">
        <f t="shared" si="350"/>
        <v>24.3506363636364</v>
      </c>
      <c r="X2263" s="118">
        <v>2012</v>
      </c>
      <c r="Y2263" s="18" t="s">
        <v>66</v>
      </c>
    </row>
    <row r="2264" ht="15.75" customHeight="1" spans="1:25">
      <c r="A2264" s="234">
        <v>5860</v>
      </c>
      <c r="B2264" s="208" t="s">
        <v>2825</v>
      </c>
      <c r="C2264" s="207" t="s">
        <v>33</v>
      </c>
      <c r="D2264" s="209" t="s">
        <v>64</v>
      </c>
      <c r="F2264" s="235" t="s">
        <v>65</v>
      </c>
      <c r="G2264" s="236">
        <v>41972</v>
      </c>
      <c r="H2264" s="237">
        <v>41972</v>
      </c>
      <c r="I2264" s="214">
        <v>44936.58</v>
      </c>
      <c r="J2264" s="215">
        <v>0.246237303115998</v>
      </c>
      <c r="K2264" s="214">
        <v>11065.0622704563</v>
      </c>
      <c r="L2264" s="244">
        <v>22468.29</v>
      </c>
      <c r="M2264" s="245">
        <v>0.283055363803832</v>
      </c>
      <c r="N2264" s="244">
        <v>6359.77</v>
      </c>
      <c r="O2264" s="218">
        <v>330</v>
      </c>
      <c r="P2264" s="246">
        <f t="shared" si="346"/>
        <v>67.0857272727273</v>
      </c>
      <c r="Q2264" s="246">
        <f t="shared" si="347"/>
        <v>18.2720303030303</v>
      </c>
      <c r="R2264" s="210">
        <v>1859</v>
      </c>
      <c r="S2264" s="220">
        <f t="shared" si="348"/>
        <v>330</v>
      </c>
      <c r="T2264" s="113">
        <f t="shared" si="351"/>
        <v>123.113917808219</v>
      </c>
      <c r="U2264" s="113">
        <f t="shared" si="349"/>
        <v>30.3152390971405</v>
      </c>
      <c r="V2264" s="113">
        <f t="shared" si="352"/>
        <v>68.0857272727273</v>
      </c>
      <c r="W2264" s="113">
        <f t="shared" si="350"/>
        <v>19.2720303030303</v>
      </c>
      <c r="X2264" s="118">
        <v>2014</v>
      </c>
      <c r="Y2264" s="18" t="s">
        <v>66</v>
      </c>
    </row>
    <row r="2265" ht="15.75" customHeight="1" spans="1:25">
      <c r="A2265" s="234">
        <v>6948</v>
      </c>
      <c r="B2265" s="208" t="s">
        <v>2826</v>
      </c>
      <c r="C2265" s="207" t="s">
        <v>27</v>
      </c>
      <c r="D2265" s="209" t="s">
        <v>64</v>
      </c>
      <c r="F2265" s="235" t="s">
        <v>215</v>
      </c>
      <c r="G2265" s="236">
        <v>41587</v>
      </c>
      <c r="H2265" s="237">
        <v>41587</v>
      </c>
      <c r="I2265" s="214">
        <v>44823.067</v>
      </c>
      <c r="J2265" s="215">
        <v>0.262627439902446</v>
      </c>
      <c r="K2265" s="214">
        <v>11771.7673347858</v>
      </c>
      <c r="L2265" s="244">
        <v>38976.58</v>
      </c>
      <c r="M2265" s="245">
        <v>0.210682158362791</v>
      </c>
      <c r="N2265" s="244">
        <v>8211.67</v>
      </c>
      <c r="O2265" s="218">
        <v>330</v>
      </c>
      <c r="P2265" s="246">
        <f t="shared" si="346"/>
        <v>117.110848484848</v>
      </c>
      <c r="Q2265" s="246">
        <f t="shared" si="347"/>
        <v>23.8838484848485</v>
      </c>
      <c r="R2265" s="210">
        <v>2244</v>
      </c>
      <c r="S2265" s="220">
        <f t="shared" si="348"/>
        <v>330</v>
      </c>
      <c r="T2265" s="113">
        <f t="shared" si="351"/>
        <v>122.802923287671</v>
      </c>
      <c r="U2265" s="113">
        <f t="shared" si="349"/>
        <v>32.2514173555775</v>
      </c>
      <c r="V2265" s="113">
        <f t="shared" si="352"/>
        <v>118.110848484848</v>
      </c>
      <c r="W2265" s="113">
        <f t="shared" si="350"/>
        <v>24.8838484848485</v>
      </c>
      <c r="X2265" s="118">
        <v>2013</v>
      </c>
      <c r="Y2265" s="18" t="s">
        <v>66</v>
      </c>
    </row>
    <row r="2266" ht="15.75" customHeight="1" spans="1:25">
      <c r="A2266" s="234">
        <v>8074</v>
      </c>
      <c r="B2266" s="208" t="s">
        <v>2827</v>
      </c>
      <c r="C2266" s="207" t="s">
        <v>23</v>
      </c>
      <c r="D2266" s="209" t="s">
        <v>64</v>
      </c>
      <c r="F2266" s="235" t="s">
        <v>184</v>
      </c>
      <c r="G2266" s="236">
        <v>43393</v>
      </c>
      <c r="H2266" s="237">
        <v>43393</v>
      </c>
      <c r="I2266" s="214">
        <v>44736.8996242194</v>
      </c>
      <c r="J2266" s="215">
        <v>0.261931260811155</v>
      </c>
      <c r="K2266" s="214">
        <v>11717.9925233539</v>
      </c>
      <c r="L2266" s="244">
        <v>19023.59</v>
      </c>
      <c r="M2266" s="245">
        <v>0.194819694915628</v>
      </c>
      <c r="N2266" s="244">
        <v>3706.17</v>
      </c>
      <c r="O2266" s="218">
        <v>236</v>
      </c>
      <c r="P2266" s="246">
        <f t="shared" si="346"/>
        <v>79.6084322033898</v>
      </c>
      <c r="Q2266" s="246">
        <f t="shared" si="347"/>
        <v>14.7041101694915</v>
      </c>
      <c r="R2266" s="210">
        <v>438</v>
      </c>
      <c r="S2266" s="220">
        <f t="shared" si="348"/>
        <v>330</v>
      </c>
      <c r="T2266" s="113">
        <f t="shared" si="351"/>
        <v>122.566848285533</v>
      </c>
      <c r="U2266" s="113">
        <f t="shared" si="349"/>
        <v>32.1040891050792</v>
      </c>
      <c r="V2266" s="113">
        <f t="shared" si="352"/>
        <v>57.6472424242424</v>
      </c>
      <c r="W2266" s="113">
        <f t="shared" si="350"/>
        <v>11.2308181818182</v>
      </c>
      <c r="X2266" s="118">
        <v>2018</v>
      </c>
      <c r="Y2266" s="18" t="s">
        <v>84</v>
      </c>
    </row>
    <row r="2267" ht="15.75" customHeight="1" spans="1:25">
      <c r="A2267" s="234">
        <v>8728</v>
      </c>
      <c r="B2267" s="208" t="s">
        <v>2828</v>
      </c>
      <c r="C2267" s="207" t="s">
        <v>34</v>
      </c>
      <c r="D2267" s="209" t="s">
        <v>488</v>
      </c>
      <c r="E2267" s="210" t="s">
        <v>30</v>
      </c>
      <c r="F2267" s="235" t="s">
        <v>282</v>
      </c>
      <c r="G2267" s="283">
        <v>41828</v>
      </c>
      <c r="H2267" s="237">
        <v>43715</v>
      </c>
      <c r="I2267" s="214">
        <v>44631.962987013</v>
      </c>
      <c r="J2267" s="215">
        <v>0.271044891001923</v>
      </c>
      <c r="K2267" s="214">
        <v>12097.2655430168</v>
      </c>
      <c r="L2267" s="216">
        <v>4093.7</v>
      </c>
      <c r="M2267" s="217">
        <v>0.340589198036007</v>
      </c>
      <c r="N2267" s="216">
        <v>1394.27</v>
      </c>
      <c r="O2267" s="218">
        <v>77</v>
      </c>
      <c r="P2267" s="246">
        <f t="shared" si="346"/>
        <v>52.1649350649351</v>
      </c>
      <c r="Q2267" s="246">
        <f t="shared" si="347"/>
        <v>17.1074025974026</v>
      </c>
      <c r="R2267" s="210">
        <v>116</v>
      </c>
      <c r="S2267" s="220">
        <f t="shared" si="348"/>
        <v>81</v>
      </c>
      <c r="T2267" s="113">
        <f t="shared" si="351"/>
        <v>122.279350649351</v>
      </c>
      <c r="U2267" s="113">
        <f t="shared" si="349"/>
        <v>33.1431932685392</v>
      </c>
      <c r="V2267" s="113">
        <f t="shared" si="352"/>
        <v>50.5395061728395</v>
      </c>
      <c r="W2267" s="113">
        <f t="shared" si="350"/>
        <v>17.2132098765432</v>
      </c>
      <c r="X2267" s="118">
        <v>2014</v>
      </c>
      <c r="Y2267" s="18" t="s">
        <v>66</v>
      </c>
    </row>
    <row r="2268" ht="15.75" customHeight="1" spans="1:25">
      <c r="A2268" s="234">
        <v>7893</v>
      </c>
      <c r="B2268" s="208" t="s">
        <v>2829</v>
      </c>
      <c r="C2268" s="207" t="s">
        <v>27</v>
      </c>
      <c r="D2268" s="209" t="s">
        <v>64</v>
      </c>
      <c r="F2268" s="235" t="s">
        <v>65</v>
      </c>
      <c r="G2268" s="236">
        <v>43232</v>
      </c>
      <c r="H2268" s="237">
        <v>43232</v>
      </c>
      <c r="I2268" s="214">
        <v>44589.4164197587</v>
      </c>
      <c r="J2268" s="215">
        <v>0.266900864921795</v>
      </c>
      <c r="K2268" s="214">
        <v>11900.9538087917</v>
      </c>
      <c r="L2268" s="244">
        <v>8783.6</v>
      </c>
      <c r="M2268" s="245">
        <v>0.283923448244456</v>
      </c>
      <c r="N2268" s="244">
        <v>2493.87</v>
      </c>
      <c r="O2268" s="218">
        <v>125</v>
      </c>
      <c r="P2268" s="246">
        <f t="shared" si="346"/>
        <v>69.2688</v>
      </c>
      <c r="Q2268" s="246">
        <f t="shared" si="347"/>
        <v>18.95096</v>
      </c>
      <c r="R2268" s="210">
        <v>599</v>
      </c>
      <c r="S2268" s="220">
        <f t="shared" si="348"/>
        <v>330</v>
      </c>
      <c r="T2268" s="113">
        <f t="shared" si="351"/>
        <v>122.162784711668</v>
      </c>
      <c r="U2268" s="113">
        <f t="shared" si="349"/>
        <v>32.6053529007992</v>
      </c>
      <c r="V2268" s="113">
        <f t="shared" si="352"/>
        <v>26.6169696969697</v>
      </c>
      <c r="W2268" s="113">
        <f t="shared" si="350"/>
        <v>7.55718181818182</v>
      </c>
      <c r="X2268" s="118">
        <v>2018</v>
      </c>
      <c r="Y2268" s="18" t="s">
        <v>84</v>
      </c>
    </row>
    <row r="2269" ht="15.75" customHeight="1" spans="1:25">
      <c r="A2269" s="234">
        <v>8706</v>
      </c>
      <c r="B2269" s="208" t="s">
        <v>2830</v>
      </c>
      <c r="C2269" s="207" t="s">
        <v>34</v>
      </c>
      <c r="D2269" s="209" t="s">
        <v>488</v>
      </c>
      <c r="E2269" s="210" t="s">
        <v>30</v>
      </c>
      <c r="F2269" s="235" t="s">
        <v>282</v>
      </c>
      <c r="G2269" s="283">
        <v>41640</v>
      </c>
      <c r="H2269" s="237">
        <v>43715</v>
      </c>
      <c r="I2269" s="214">
        <v>44588.4616233766</v>
      </c>
      <c r="J2269" s="215">
        <v>0.273141906240277</v>
      </c>
      <c r="K2269" s="214">
        <v>12178.9774041305</v>
      </c>
      <c r="L2269" s="216">
        <v>4089.71</v>
      </c>
      <c r="M2269" s="217">
        <v>0.162067726073487</v>
      </c>
      <c r="N2269" s="216">
        <v>662.81</v>
      </c>
      <c r="O2269" s="218">
        <v>77</v>
      </c>
      <c r="P2269" s="246">
        <f t="shared" si="346"/>
        <v>52.1131168831169</v>
      </c>
      <c r="Q2269" s="246">
        <f t="shared" si="347"/>
        <v>7.60792207792208</v>
      </c>
      <c r="R2269" s="210">
        <v>116</v>
      </c>
      <c r="S2269" s="220">
        <f t="shared" si="348"/>
        <v>81</v>
      </c>
      <c r="T2269" s="113">
        <f t="shared" si="351"/>
        <v>122.160168831169</v>
      </c>
      <c r="U2269" s="113">
        <f t="shared" si="349"/>
        <v>33.3670613811795</v>
      </c>
      <c r="V2269" s="113">
        <f t="shared" si="352"/>
        <v>50.4902469135803</v>
      </c>
      <c r="W2269" s="113">
        <f t="shared" si="350"/>
        <v>8.18283950617284</v>
      </c>
      <c r="X2269" s="118">
        <v>2014</v>
      </c>
      <c r="Y2269" s="18" t="s">
        <v>66</v>
      </c>
    </row>
    <row r="2270" ht="15.75" customHeight="1" spans="1:25">
      <c r="A2270" s="234">
        <v>5702</v>
      </c>
      <c r="B2270" s="208" t="s">
        <v>2831</v>
      </c>
      <c r="C2270" s="207" t="s">
        <v>19</v>
      </c>
      <c r="D2270" s="209" t="s">
        <v>64</v>
      </c>
      <c r="F2270" s="235" t="s">
        <v>65</v>
      </c>
      <c r="G2270" s="236">
        <v>41636</v>
      </c>
      <c r="H2270" s="237">
        <v>41636</v>
      </c>
      <c r="I2270" s="214">
        <v>44576.323</v>
      </c>
      <c r="J2270" s="215">
        <v>0.242357426401201</v>
      </c>
      <c r="K2270" s="214">
        <v>10803.4029207087</v>
      </c>
      <c r="L2270" s="244">
        <v>38762.02</v>
      </c>
      <c r="M2270" s="245">
        <v>0.252500772663551</v>
      </c>
      <c r="N2270" s="244">
        <v>9787.44</v>
      </c>
      <c r="O2270" s="218">
        <v>330</v>
      </c>
      <c r="P2270" s="246">
        <f t="shared" si="346"/>
        <v>116.460666666667</v>
      </c>
      <c r="Q2270" s="246">
        <f t="shared" si="347"/>
        <v>28.6589090909091</v>
      </c>
      <c r="R2270" s="210">
        <v>2195</v>
      </c>
      <c r="S2270" s="220">
        <f t="shared" si="348"/>
        <v>330</v>
      </c>
      <c r="T2270" s="113">
        <f t="shared" si="351"/>
        <v>122.126912328767</v>
      </c>
      <c r="U2270" s="113">
        <f t="shared" si="349"/>
        <v>29.5983641663252</v>
      </c>
      <c r="V2270" s="113">
        <f t="shared" si="352"/>
        <v>117.460666666667</v>
      </c>
      <c r="W2270" s="113">
        <f t="shared" si="350"/>
        <v>29.6589090909091</v>
      </c>
      <c r="X2270" s="118">
        <v>2013</v>
      </c>
      <c r="Y2270" s="18" t="s">
        <v>66</v>
      </c>
    </row>
    <row r="2271" ht="15.75" customHeight="1" spans="1:25">
      <c r="A2271" s="234">
        <v>5391</v>
      </c>
      <c r="B2271" s="208" t="s">
        <v>2832</v>
      </c>
      <c r="C2271" s="207" t="s">
        <v>33</v>
      </c>
      <c r="D2271" s="209" t="s">
        <v>64</v>
      </c>
      <c r="F2271" s="235" t="s">
        <v>65</v>
      </c>
      <c r="G2271" s="236">
        <v>40957</v>
      </c>
      <c r="H2271" s="237">
        <v>40957</v>
      </c>
      <c r="I2271" s="214">
        <v>44576.12</v>
      </c>
      <c r="J2271" s="215">
        <v>0.265371379104191</v>
      </c>
      <c r="K2271" s="214">
        <v>11829.2264395139</v>
      </c>
      <c r="L2271" s="244">
        <v>22288.06</v>
      </c>
      <c r="M2271" s="245">
        <v>0.263532582019252</v>
      </c>
      <c r="N2271" s="244">
        <v>5873.63</v>
      </c>
      <c r="O2271" s="218">
        <v>330</v>
      </c>
      <c r="P2271" s="246">
        <f t="shared" si="346"/>
        <v>66.5395757575758</v>
      </c>
      <c r="Q2271" s="246">
        <f t="shared" si="347"/>
        <v>16.7988787878788</v>
      </c>
      <c r="R2271" s="210">
        <v>2874</v>
      </c>
      <c r="S2271" s="220">
        <f t="shared" si="348"/>
        <v>330</v>
      </c>
      <c r="T2271" s="113">
        <f t="shared" si="351"/>
        <v>122.126356164384</v>
      </c>
      <c r="U2271" s="113">
        <f t="shared" si="349"/>
        <v>32.4088395603121</v>
      </c>
      <c r="V2271" s="113">
        <f t="shared" si="352"/>
        <v>67.5395757575758</v>
      </c>
      <c r="W2271" s="113">
        <f t="shared" si="350"/>
        <v>17.7988787878788</v>
      </c>
      <c r="X2271" s="118">
        <v>2012</v>
      </c>
      <c r="Y2271" s="18" t="s">
        <v>66</v>
      </c>
    </row>
    <row r="2272" ht="15.75" customHeight="1" spans="1:25">
      <c r="A2272" s="234">
        <v>5163</v>
      </c>
      <c r="B2272" s="208" t="s">
        <v>2833</v>
      </c>
      <c r="C2272" s="207" t="s">
        <v>19</v>
      </c>
      <c r="D2272" s="209" t="s">
        <v>64</v>
      </c>
      <c r="F2272" s="235" t="s">
        <v>65</v>
      </c>
      <c r="G2272" s="236">
        <v>40460</v>
      </c>
      <c r="H2272" s="237">
        <v>40460</v>
      </c>
      <c r="I2272" s="214">
        <v>44569.332</v>
      </c>
      <c r="J2272" s="215">
        <v>0.258343168553509</v>
      </c>
      <c r="K2272" s="214">
        <v>11514.1824491933</v>
      </c>
      <c r="L2272" s="244">
        <v>24760.74</v>
      </c>
      <c r="M2272" s="245">
        <v>0.291406880408259</v>
      </c>
      <c r="N2272" s="244">
        <v>7215.45</v>
      </c>
      <c r="O2272" s="218">
        <v>330</v>
      </c>
      <c r="P2272" s="246">
        <f t="shared" si="346"/>
        <v>74.0325454545455</v>
      </c>
      <c r="Q2272" s="246">
        <f t="shared" si="347"/>
        <v>20.865</v>
      </c>
      <c r="R2272" s="210">
        <v>3371</v>
      </c>
      <c r="S2272" s="220">
        <f t="shared" si="348"/>
        <v>330</v>
      </c>
      <c r="T2272" s="113">
        <f t="shared" si="351"/>
        <v>122.10775890411</v>
      </c>
      <c r="U2272" s="113">
        <f t="shared" si="349"/>
        <v>31.5457053402556</v>
      </c>
      <c r="V2272" s="113">
        <f t="shared" si="352"/>
        <v>75.0325454545455</v>
      </c>
      <c r="W2272" s="113">
        <f t="shared" si="350"/>
        <v>21.865</v>
      </c>
      <c r="X2272" s="118">
        <v>2010</v>
      </c>
      <c r="Y2272" s="18" t="s">
        <v>66</v>
      </c>
    </row>
    <row r="2273" ht="15.75" customHeight="1" spans="1:25">
      <c r="A2273" s="234">
        <v>7447</v>
      </c>
      <c r="B2273" s="208" t="s">
        <v>2834</v>
      </c>
      <c r="C2273" s="207" t="s">
        <v>21</v>
      </c>
      <c r="D2273" s="209" t="s">
        <v>64</v>
      </c>
      <c r="F2273" s="235" t="s">
        <v>65</v>
      </c>
      <c r="G2273" s="236">
        <v>43064</v>
      </c>
      <c r="H2273" s="237">
        <v>43064</v>
      </c>
      <c r="I2273" s="214">
        <v>44527.3068393953</v>
      </c>
      <c r="J2273" s="215">
        <v>0.261548860859649</v>
      </c>
      <c r="K2273" s="214">
        <v>11646.0663809919</v>
      </c>
      <c r="L2273" s="244">
        <v>29111.94</v>
      </c>
      <c r="M2273" s="245">
        <v>0.26751463488864</v>
      </c>
      <c r="N2273" s="244">
        <v>7787.87</v>
      </c>
      <c r="O2273" s="218">
        <v>330</v>
      </c>
      <c r="P2273" s="246">
        <f t="shared" si="346"/>
        <v>87.218</v>
      </c>
      <c r="Q2273" s="246">
        <f t="shared" si="347"/>
        <v>22.5996060606061</v>
      </c>
      <c r="R2273" s="210">
        <v>767</v>
      </c>
      <c r="S2273" s="220">
        <f t="shared" si="348"/>
        <v>330</v>
      </c>
      <c r="T2273" s="113">
        <f t="shared" si="351"/>
        <v>121.992621477795</v>
      </c>
      <c r="U2273" s="113">
        <f t="shared" si="349"/>
        <v>31.9070311807997</v>
      </c>
      <c r="V2273" s="113">
        <f t="shared" si="352"/>
        <v>88.218</v>
      </c>
      <c r="W2273" s="113">
        <f t="shared" si="350"/>
        <v>23.5996060606061</v>
      </c>
      <c r="X2273" s="118">
        <v>2017</v>
      </c>
      <c r="Y2273" s="18" t="s">
        <v>83</v>
      </c>
    </row>
    <row r="2274" ht="15.75" customHeight="1" spans="1:25">
      <c r="A2274" s="234">
        <v>6737</v>
      </c>
      <c r="B2274" s="208" t="s">
        <v>2835</v>
      </c>
      <c r="C2274" s="207" t="s">
        <v>17</v>
      </c>
      <c r="D2274" s="209" t="s">
        <v>64</v>
      </c>
      <c r="F2274" s="235" t="s">
        <v>65</v>
      </c>
      <c r="G2274" s="236">
        <v>42794</v>
      </c>
      <c r="H2274" s="237">
        <v>42794</v>
      </c>
      <c r="I2274" s="214">
        <v>44469.8</v>
      </c>
      <c r="J2274" s="215">
        <v>0.246318014335189</v>
      </c>
      <c r="K2274" s="214">
        <v>10953.712833883</v>
      </c>
      <c r="L2274" s="244">
        <v>22234.9</v>
      </c>
      <c r="M2274" s="245">
        <v>0.326547904420528</v>
      </c>
      <c r="N2274" s="244">
        <v>7260.76</v>
      </c>
      <c r="O2274" s="218">
        <v>330</v>
      </c>
      <c r="P2274" s="246">
        <f t="shared" si="346"/>
        <v>66.3784848484849</v>
      </c>
      <c r="Q2274" s="246">
        <f t="shared" si="347"/>
        <v>21.002303030303</v>
      </c>
      <c r="R2274" s="210">
        <v>1037</v>
      </c>
      <c r="S2274" s="220">
        <f t="shared" si="348"/>
        <v>330</v>
      </c>
      <c r="T2274" s="113">
        <f t="shared" si="351"/>
        <v>121.835068493151</v>
      </c>
      <c r="U2274" s="113">
        <f t="shared" si="349"/>
        <v>30.0101721476247</v>
      </c>
      <c r="V2274" s="113">
        <f t="shared" si="352"/>
        <v>67.3784848484849</v>
      </c>
      <c r="W2274" s="113">
        <f t="shared" si="350"/>
        <v>22.002303030303</v>
      </c>
      <c r="X2274" s="118">
        <v>2017</v>
      </c>
      <c r="Y2274" s="18" t="s">
        <v>83</v>
      </c>
    </row>
    <row r="2275" ht="15.75" customHeight="1" spans="1:25">
      <c r="A2275" s="234">
        <v>5526</v>
      </c>
      <c r="B2275" s="208" t="s">
        <v>2836</v>
      </c>
      <c r="C2275" s="207" t="s">
        <v>33</v>
      </c>
      <c r="D2275" s="209" t="s">
        <v>64</v>
      </c>
      <c r="F2275" s="235" t="s">
        <v>65</v>
      </c>
      <c r="G2275" s="236">
        <v>41027</v>
      </c>
      <c r="H2275" s="237">
        <v>41027</v>
      </c>
      <c r="I2275" s="214">
        <v>44294.52</v>
      </c>
      <c r="J2275" s="215">
        <v>0.26536038509779</v>
      </c>
      <c r="K2275" s="214">
        <v>11754.0108849218</v>
      </c>
      <c r="L2275" s="244">
        <v>22147.26</v>
      </c>
      <c r="M2275" s="245">
        <v>0.345158272400288</v>
      </c>
      <c r="N2275" s="244">
        <v>7644.31</v>
      </c>
      <c r="O2275" s="218">
        <v>330</v>
      </c>
      <c r="P2275" s="246">
        <f t="shared" si="346"/>
        <v>66.1129090909091</v>
      </c>
      <c r="Q2275" s="246">
        <f t="shared" si="347"/>
        <v>22.1645757575758</v>
      </c>
      <c r="R2275" s="210">
        <v>2804</v>
      </c>
      <c r="S2275" s="220">
        <f t="shared" si="348"/>
        <v>330</v>
      </c>
      <c r="T2275" s="113">
        <f t="shared" si="351"/>
        <v>121.354849315068</v>
      </c>
      <c r="U2275" s="113">
        <f t="shared" si="349"/>
        <v>32.202769547731</v>
      </c>
      <c r="V2275" s="113">
        <f t="shared" si="352"/>
        <v>67.1129090909091</v>
      </c>
      <c r="W2275" s="113">
        <f t="shared" si="350"/>
        <v>23.1645757575758</v>
      </c>
      <c r="X2275" s="118">
        <v>2012</v>
      </c>
      <c r="Y2275" s="18" t="s">
        <v>66</v>
      </c>
    </row>
    <row r="2276" ht="15.75" customHeight="1" spans="1:25">
      <c r="A2276" s="234">
        <v>8730</v>
      </c>
      <c r="B2276" s="208" t="s">
        <v>2837</v>
      </c>
      <c r="C2276" s="207" t="s">
        <v>34</v>
      </c>
      <c r="D2276" s="209" t="s">
        <v>488</v>
      </c>
      <c r="E2276" s="210" t="s">
        <v>30</v>
      </c>
      <c r="F2276" s="235" t="s">
        <v>282</v>
      </c>
      <c r="G2276" s="283">
        <v>41821</v>
      </c>
      <c r="H2276" s="237">
        <v>43715</v>
      </c>
      <c r="I2276" s="214">
        <v>44266.9454605263</v>
      </c>
      <c r="J2276" s="215">
        <v>0.244581461097778</v>
      </c>
      <c r="K2276" s="214">
        <v>10826.8741990712</v>
      </c>
      <c r="L2276" s="216">
        <v>4007.49</v>
      </c>
      <c r="M2276" s="217">
        <v>0.304988908269266</v>
      </c>
      <c r="N2276" s="216">
        <v>1222.24</v>
      </c>
      <c r="O2276" s="218">
        <v>76</v>
      </c>
      <c r="P2276" s="246">
        <f t="shared" si="346"/>
        <v>51.7301315789474</v>
      </c>
      <c r="Q2276" s="246">
        <f t="shared" si="347"/>
        <v>15.0821052631579</v>
      </c>
      <c r="R2276" s="210">
        <v>116</v>
      </c>
      <c r="S2276" s="220">
        <f t="shared" si="348"/>
        <v>81</v>
      </c>
      <c r="T2276" s="113">
        <f t="shared" si="351"/>
        <v>121.279302631579</v>
      </c>
      <c r="U2276" s="113">
        <f t="shared" si="349"/>
        <v>29.6626690385512</v>
      </c>
      <c r="V2276" s="113">
        <f t="shared" si="352"/>
        <v>49.4751851851852</v>
      </c>
      <c r="W2276" s="113">
        <f t="shared" si="350"/>
        <v>15.0893827160494</v>
      </c>
      <c r="X2276" s="118">
        <v>2014</v>
      </c>
      <c r="Y2276" s="18" t="s">
        <v>66</v>
      </c>
    </row>
    <row r="2277" ht="15.75" customHeight="1" spans="1:25">
      <c r="A2277" s="234">
        <v>7767</v>
      </c>
      <c r="B2277" s="208" t="s">
        <v>2838</v>
      </c>
      <c r="C2277" s="207" t="s">
        <v>27</v>
      </c>
      <c r="D2277" s="209" t="s">
        <v>64</v>
      </c>
      <c r="F2277" s="235" t="s">
        <v>65</v>
      </c>
      <c r="G2277" s="236">
        <v>43202</v>
      </c>
      <c r="H2277" s="237">
        <v>43202</v>
      </c>
      <c r="I2277" s="214">
        <v>44243.97</v>
      </c>
      <c r="J2277" s="215">
        <v>0.24808082811293</v>
      </c>
      <c r="K2277" s="214">
        <v>10976.0807166036</v>
      </c>
      <c r="L2277" s="244">
        <v>29495.98</v>
      </c>
      <c r="M2277" s="245">
        <v>0.267171662036657</v>
      </c>
      <c r="N2277" s="244">
        <v>7880.49</v>
      </c>
      <c r="O2277" s="218">
        <v>330</v>
      </c>
      <c r="P2277" s="246">
        <f t="shared" si="346"/>
        <v>88.3817575757576</v>
      </c>
      <c r="Q2277" s="246">
        <f t="shared" si="347"/>
        <v>22.8802727272727</v>
      </c>
      <c r="R2277" s="210">
        <v>629</v>
      </c>
      <c r="S2277" s="220">
        <f t="shared" si="348"/>
        <v>330</v>
      </c>
      <c r="T2277" s="113">
        <f t="shared" si="351"/>
        <v>121.216356164384</v>
      </c>
      <c r="U2277" s="113">
        <f t="shared" si="349"/>
        <v>30.0714540180921</v>
      </c>
      <c r="V2277" s="113">
        <f t="shared" si="352"/>
        <v>89.3817575757576</v>
      </c>
      <c r="W2277" s="113">
        <f t="shared" si="350"/>
        <v>23.8802727272727</v>
      </c>
      <c r="X2277" s="118">
        <v>2018</v>
      </c>
      <c r="Y2277" s="18" t="s">
        <v>84</v>
      </c>
    </row>
    <row r="2278" ht="15.75" customHeight="1" spans="1:25">
      <c r="A2278" s="234">
        <v>5762</v>
      </c>
      <c r="B2278" s="208" t="s">
        <v>2839</v>
      </c>
      <c r="C2278" s="207" t="s">
        <v>21</v>
      </c>
      <c r="D2278" s="209" t="s">
        <v>64</v>
      </c>
      <c r="F2278" s="235" t="s">
        <v>65</v>
      </c>
      <c r="G2278" s="236">
        <v>41783</v>
      </c>
      <c r="H2278" s="237">
        <v>41783</v>
      </c>
      <c r="I2278" s="214">
        <v>44232.9569963811</v>
      </c>
      <c r="J2278" s="215">
        <v>0.254391903396711</v>
      </c>
      <c r="K2278" s="214">
        <v>11252.5061231743</v>
      </c>
      <c r="L2278" s="244">
        <v>37489.57</v>
      </c>
      <c r="M2278" s="245">
        <v>0.345758033501051</v>
      </c>
      <c r="N2278" s="244">
        <v>12962.32</v>
      </c>
      <c r="O2278" s="218">
        <v>330</v>
      </c>
      <c r="P2278" s="246">
        <f t="shared" si="346"/>
        <v>112.604757575758</v>
      </c>
      <c r="Q2278" s="246">
        <f t="shared" si="347"/>
        <v>38.2797575757576</v>
      </c>
      <c r="R2278" s="210">
        <v>2048</v>
      </c>
      <c r="S2278" s="220">
        <f t="shared" si="348"/>
        <v>330</v>
      </c>
      <c r="T2278" s="113">
        <f t="shared" si="351"/>
        <v>121.186183551729</v>
      </c>
      <c r="U2278" s="113">
        <f t="shared" si="349"/>
        <v>30.8287838991077</v>
      </c>
      <c r="V2278" s="113">
        <f t="shared" si="352"/>
        <v>113.604757575758</v>
      </c>
      <c r="W2278" s="113">
        <f t="shared" si="350"/>
        <v>39.2797575757576</v>
      </c>
      <c r="X2278" s="118">
        <v>2014</v>
      </c>
      <c r="Y2278" s="18" t="s">
        <v>66</v>
      </c>
    </row>
    <row r="2279" ht="15.75" customHeight="1" spans="1:25">
      <c r="A2279" s="234">
        <v>5592</v>
      </c>
      <c r="B2279" s="208" t="s">
        <v>2840</v>
      </c>
      <c r="C2279" s="207" t="s">
        <v>19</v>
      </c>
      <c r="D2279" s="209" t="s">
        <v>64</v>
      </c>
      <c r="F2279" s="235" t="s">
        <v>65</v>
      </c>
      <c r="G2279" s="236">
        <v>41223</v>
      </c>
      <c r="H2279" s="237">
        <v>41223</v>
      </c>
      <c r="I2279" s="214">
        <v>43986.222</v>
      </c>
      <c r="J2279" s="215">
        <v>0.240893276576828</v>
      </c>
      <c r="K2279" s="214">
        <v>10595.9851418158</v>
      </c>
      <c r="L2279" s="244">
        <v>24436.79</v>
      </c>
      <c r="M2279" s="245">
        <v>0.208043282280529</v>
      </c>
      <c r="N2279" s="244">
        <v>5083.91</v>
      </c>
      <c r="O2279" s="218">
        <v>330</v>
      </c>
      <c r="P2279" s="246">
        <f t="shared" si="346"/>
        <v>73.0508787878788</v>
      </c>
      <c r="Q2279" s="246">
        <f t="shared" si="347"/>
        <v>14.4057878787879</v>
      </c>
      <c r="R2279" s="210">
        <v>2608</v>
      </c>
      <c r="S2279" s="220">
        <f t="shared" si="348"/>
        <v>330</v>
      </c>
      <c r="T2279" s="113">
        <f t="shared" si="351"/>
        <v>120.510197260274</v>
      </c>
      <c r="U2279" s="113">
        <f t="shared" si="349"/>
        <v>29.0300962789474</v>
      </c>
      <c r="V2279" s="113">
        <f t="shared" si="352"/>
        <v>74.0508787878788</v>
      </c>
      <c r="W2279" s="113">
        <f t="shared" si="350"/>
        <v>15.4057878787879</v>
      </c>
      <c r="X2279" s="118">
        <v>2012</v>
      </c>
      <c r="Y2279" s="18" t="s">
        <v>66</v>
      </c>
    </row>
    <row r="2280" ht="15.75" customHeight="1" spans="1:25">
      <c r="A2280" s="234">
        <v>8783</v>
      </c>
      <c r="B2280" s="208" t="s">
        <v>2841</v>
      </c>
      <c r="C2280" s="207" t="s">
        <v>34</v>
      </c>
      <c r="D2280" s="209" t="s">
        <v>488</v>
      </c>
      <c r="E2280" s="210" t="s">
        <v>30</v>
      </c>
      <c r="F2280" s="235" t="s">
        <v>282</v>
      </c>
      <c r="G2280" s="283">
        <v>41242</v>
      </c>
      <c r="H2280" s="237">
        <v>43715</v>
      </c>
      <c r="I2280" s="214">
        <v>43955.2126</v>
      </c>
      <c r="J2280" s="215">
        <v>0.27725156470653</v>
      </c>
      <c r="K2280" s="214">
        <v>12186.6514703582</v>
      </c>
      <c r="L2280" s="216">
        <v>3926.91</v>
      </c>
      <c r="M2280" s="217">
        <v>0.130260179123025</v>
      </c>
      <c r="N2280" s="216">
        <v>511.52</v>
      </c>
      <c r="O2280" s="218">
        <v>75</v>
      </c>
      <c r="P2280" s="246">
        <f t="shared" si="346"/>
        <v>51.3588</v>
      </c>
      <c r="Q2280" s="246">
        <f t="shared" si="347"/>
        <v>5.82026666666667</v>
      </c>
      <c r="R2280" s="210">
        <v>116</v>
      </c>
      <c r="S2280" s="220">
        <f t="shared" si="348"/>
        <v>81</v>
      </c>
      <c r="T2280" s="113">
        <f t="shared" si="351"/>
        <v>120.42524</v>
      </c>
      <c r="U2280" s="113">
        <f t="shared" si="349"/>
        <v>33.3880862201595</v>
      </c>
      <c r="V2280" s="113">
        <f t="shared" si="352"/>
        <v>48.4803703703704</v>
      </c>
      <c r="W2280" s="113">
        <f t="shared" si="350"/>
        <v>6.31506172839506</v>
      </c>
      <c r="X2280" s="118">
        <v>2012</v>
      </c>
      <c r="Y2280" s="18" t="s">
        <v>66</v>
      </c>
    </row>
    <row r="2281" ht="15.75" customHeight="1" spans="1:25">
      <c r="A2281" s="234">
        <v>6638</v>
      </c>
      <c r="B2281" s="208" t="s">
        <v>2842</v>
      </c>
      <c r="C2281" s="207" t="s">
        <v>19</v>
      </c>
      <c r="D2281" s="209" t="s">
        <v>64</v>
      </c>
      <c r="F2281" s="235" t="s">
        <v>65</v>
      </c>
      <c r="G2281" s="236">
        <v>42704</v>
      </c>
      <c r="H2281" s="237">
        <v>42704</v>
      </c>
      <c r="I2281" s="214">
        <v>43727.9105</v>
      </c>
      <c r="J2281" s="215">
        <v>0.261266742631254</v>
      </c>
      <c r="K2281" s="214">
        <v>11424.648738406</v>
      </c>
      <c r="L2281" s="244">
        <v>38024.27</v>
      </c>
      <c r="M2281" s="245">
        <v>0.190473084690383</v>
      </c>
      <c r="N2281" s="244">
        <v>7242.6</v>
      </c>
      <c r="O2281" s="218">
        <v>330</v>
      </c>
      <c r="P2281" s="246">
        <f t="shared" si="346"/>
        <v>114.225060606061</v>
      </c>
      <c r="Q2281" s="246">
        <f t="shared" si="347"/>
        <v>20.9472727272727</v>
      </c>
      <c r="R2281" s="210">
        <v>1127</v>
      </c>
      <c r="S2281" s="220">
        <f t="shared" si="348"/>
        <v>330</v>
      </c>
      <c r="T2281" s="113">
        <f t="shared" si="351"/>
        <v>119.802494520548</v>
      </c>
      <c r="U2281" s="113">
        <f t="shared" si="349"/>
        <v>31.3004075024822</v>
      </c>
      <c r="V2281" s="113">
        <f t="shared" si="352"/>
        <v>115.225060606061</v>
      </c>
      <c r="W2281" s="113">
        <f t="shared" si="350"/>
        <v>21.9472727272727</v>
      </c>
      <c r="X2281" s="118">
        <v>2016</v>
      </c>
      <c r="Y2281" s="18" t="s">
        <v>82</v>
      </c>
    </row>
    <row r="2282" ht="15.75" customHeight="1" spans="1:25">
      <c r="A2282" s="234">
        <v>6263</v>
      </c>
      <c r="B2282" s="208" t="s">
        <v>2843</v>
      </c>
      <c r="C2282" s="207" t="s">
        <v>31</v>
      </c>
      <c r="D2282" s="209" t="s">
        <v>64</v>
      </c>
      <c r="E2282" s="210" t="s">
        <v>312</v>
      </c>
      <c r="F2282" s="235" t="s">
        <v>65</v>
      </c>
      <c r="G2282" s="283">
        <v>42454</v>
      </c>
      <c r="H2282" s="237">
        <v>42454</v>
      </c>
      <c r="I2282" s="214">
        <v>43651.965</v>
      </c>
      <c r="J2282" s="215">
        <v>0.275145582972517</v>
      </c>
      <c r="K2282" s="214">
        <v>12010.6453578209</v>
      </c>
      <c r="L2282" s="244">
        <v>29101.31</v>
      </c>
      <c r="M2282" s="245">
        <v>0.339751028390131</v>
      </c>
      <c r="N2282" s="244">
        <v>9887.2</v>
      </c>
      <c r="O2282" s="218">
        <v>330</v>
      </c>
      <c r="P2282" s="246">
        <f t="shared" si="346"/>
        <v>87.1857878787879</v>
      </c>
      <c r="Q2282" s="246">
        <f t="shared" si="347"/>
        <v>28.9612121212121</v>
      </c>
      <c r="R2282" s="210">
        <v>1377</v>
      </c>
      <c r="S2282" s="220">
        <f t="shared" si="348"/>
        <v>330</v>
      </c>
      <c r="T2282" s="113">
        <f t="shared" si="351"/>
        <v>119.594424657534</v>
      </c>
      <c r="U2282" s="113">
        <f t="shared" si="349"/>
        <v>32.90587769266</v>
      </c>
      <c r="V2282" s="113">
        <f t="shared" si="352"/>
        <v>88.1857878787879</v>
      </c>
      <c r="W2282" s="113">
        <f t="shared" si="350"/>
        <v>29.9612121212121</v>
      </c>
      <c r="X2282" s="118">
        <v>2016</v>
      </c>
      <c r="Y2282" s="18" t="s">
        <v>82</v>
      </c>
    </row>
    <row r="2283" ht="15.75" customHeight="1" spans="1:25">
      <c r="A2283" s="234">
        <v>5119</v>
      </c>
      <c r="B2283" s="208" t="s">
        <v>2844</v>
      </c>
      <c r="C2283" s="207" t="s">
        <v>19</v>
      </c>
      <c r="D2283" s="209" t="s">
        <v>64</v>
      </c>
      <c r="F2283" s="235" t="s">
        <v>65</v>
      </c>
      <c r="G2283" s="236">
        <v>40131</v>
      </c>
      <c r="H2283" s="237">
        <v>40131</v>
      </c>
      <c r="I2283" s="214">
        <v>43537.518</v>
      </c>
      <c r="J2283" s="215">
        <v>0.229973698518916</v>
      </c>
      <c r="K2283" s="214">
        <v>10012.4840387939</v>
      </c>
      <c r="L2283" s="244">
        <v>24187.51</v>
      </c>
      <c r="M2283" s="245">
        <v>0.275878335554177</v>
      </c>
      <c r="N2283" s="244">
        <v>6672.81</v>
      </c>
      <c r="O2283" s="218">
        <v>330</v>
      </c>
      <c r="P2283" s="246">
        <f t="shared" si="346"/>
        <v>72.2954848484848</v>
      </c>
      <c r="Q2283" s="246">
        <f t="shared" si="347"/>
        <v>19.2206363636364</v>
      </c>
      <c r="R2283" s="210">
        <v>3700</v>
      </c>
      <c r="S2283" s="220">
        <f t="shared" si="348"/>
        <v>330</v>
      </c>
      <c r="T2283" s="113">
        <f t="shared" si="351"/>
        <v>119.280871232877</v>
      </c>
      <c r="U2283" s="113">
        <f t="shared" si="349"/>
        <v>27.4314631199833</v>
      </c>
      <c r="V2283" s="113">
        <f t="shared" si="352"/>
        <v>73.2954848484848</v>
      </c>
      <c r="W2283" s="113">
        <f t="shared" si="350"/>
        <v>20.2206363636364</v>
      </c>
      <c r="X2283" s="118">
        <v>2009</v>
      </c>
      <c r="Y2283" s="18" t="s">
        <v>66</v>
      </c>
    </row>
    <row r="2284" ht="15.75" customHeight="1" spans="1:25">
      <c r="A2284" s="234">
        <v>7069</v>
      </c>
      <c r="B2284" s="208" t="s">
        <v>2845</v>
      </c>
      <c r="C2284" s="207" t="s">
        <v>27</v>
      </c>
      <c r="D2284" s="209" t="s">
        <v>64</v>
      </c>
      <c r="F2284" s="235" t="s">
        <v>204</v>
      </c>
      <c r="G2284" s="236">
        <v>42825</v>
      </c>
      <c r="H2284" s="237">
        <v>42825</v>
      </c>
      <c r="I2284" s="214">
        <v>43522.32</v>
      </c>
      <c r="J2284" s="215">
        <v>0.2523381016975</v>
      </c>
      <c r="K2284" s="214">
        <v>10982.3396102711</v>
      </c>
      <c r="L2284" s="244">
        <v>29014.88</v>
      </c>
      <c r="M2284" s="245">
        <v>0.190908595865294</v>
      </c>
      <c r="N2284" s="244">
        <v>5539.19</v>
      </c>
      <c r="O2284" s="218">
        <v>330</v>
      </c>
      <c r="P2284" s="246">
        <f t="shared" si="346"/>
        <v>86.9238787878788</v>
      </c>
      <c r="Q2284" s="246">
        <f t="shared" si="347"/>
        <v>15.7854242424242</v>
      </c>
      <c r="R2284" s="210">
        <v>1006</v>
      </c>
      <c r="S2284" s="220">
        <f t="shared" si="348"/>
        <v>330</v>
      </c>
      <c r="T2284" s="113">
        <f t="shared" si="351"/>
        <v>119.239232876712</v>
      </c>
      <c r="U2284" s="113">
        <f t="shared" si="349"/>
        <v>30.0886016719756</v>
      </c>
      <c r="V2284" s="113">
        <f t="shared" si="352"/>
        <v>87.9238787878788</v>
      </c>
      <c r="W2284" s="113">
        <f t="shared" si="350"/>
        <v>16.7854242424242</v>
      </c>
      <c r="X2284" s="118">
        <v>2017</v>
      </c>
      <c r="Y2284" s="18" t="s">
        <v>83</v>
      </c>
    </row>
    <row r="2285" ht="15.75" customHeight="1" spans="1:25">
      <c r="A2285" s="234">
        <v>8556</v>
      </c>
      <c r="B2285" s="208" t="s">
        <v>2846</v>
      </c>
      <c r="C2285" s="207" t="s">
        <v>33</v>
      </c>
      <c r="D2285" s="209" t="s">
        <v>64</v>
      </c>
      <c r="F2285" s="235" t="s">
        <v>65</v>
      </c>
      <c r="G2285" s="236">
        <v>43404</v>
      </c>
      <c r="H2285" s="237">
        <v>43404</v>
      </c>
      <c r="I2285" s="214">
        <v>43492.5914556962</v>
      </c>
      <c r="J2285" s="215">
        <v>0.266270867957479</v>
      </c>
      <c r="K2285" s="214">
        <v>11580.8100766283</v>
      </c>
      <c r="L2285" s="244">
        <v>8330.5</v>
      </c>
      <c r="M2285" s="245">
        <v>0.228905827981514</v>
      </c>
      <c r="N2285" s="244">
        <v>1906.9</v>
      </c>
      <c r="O2285" s="218">
        <v>158</v>
      </c>
      <c r="P2285" s="246">
        <f t="shared" si="346"/>
        <v>51.7246835443038</v>
      </c>
      <c r="Q2285" s="246">
        <f t="shared" si="347"/>
        <v>11.0689873417722</v>
      </c>
      <c r="R2285" s="210">
        <v>427</v>
      </c>
      <c r="S2285" s="220">
        <f t="shared" si="348"/>
        <v>330</v>
      </c>
      <c r="T2285" s="113">
        <f t="shared" si="351"/>
        <v>119.157784810127</v>
      </c>
      <c r="U2285" s="113">
        <f t="shared" si="349"/>
        <v>31.728246785283</v>
      </c>
      <c r="V2285" s="113">
        <f t="shared" si="352"/>
        <v>25.2439393939394</v>
      </c>
      <c r="W2285" s="113">
        <f t="shared" si="350"/>
        <v>5.77848484848485</v>
      </c>
      <c r="X2285" s="118">
        <v>2018</v>
      </c>
      <c r="Y2285" s="18" t="s">
        <v>84</v>
      </c>
    </row>
    <row r="2286" ht="15.75" customHeight="1" spans="1:25">
      <c r="A2286" s="234">
        <v>6649</v>
      </c>
      <c r="B2286" s="208" t="s">
        <v>2847</v>
      </c>
      <c r="C2286" s="207" t="s">
        <v>25</v>
      </c>
      <c r="D2286" s="209" t="s">
        <v>64</v>
      </c>
      <c r="F2286" s="235" t="s">
        <v>204</v>
      </c>
      <c r="G2286" s="236">
        <v>42700</v>
      </c>
      <c r="H2286" s="237">
        <v>42700</v>
      </c>
      <c r="I2286" s="214">
        <v>43418.9570898348</v>
      </c>
      <c r="J2286" s="215">
        <v>0.275492661426787</v>
      </c>
      <c r="K2286" s="214">
        <v>11961.6040450541</v>
      </c>
      <c r="L2286" s="244">
        <v>38048.43</v>
      </c>
      <c r="M2286" s="245">
        <v>0.29245753372741</v>
      </c>
      <c r="N2286" s="244">
        <v>11127.55</v>
      </c>
      <c r="O2286" s="218">
        <v>330</v>
      </c>
      <c r="P2286" s="246">
        <f t="shared" si="346"/>
        <v>114.298272727273</v>
      </c>
      <c r="Q2286" s="246">
        <f t="shared" si="347"/>
        <v>32.7198484848485</v>
      </c>
      <c r="R2286" s="210">
        <v>1131</v>
      </c>
      <c r="S2286" s="220">
        <f t="shared" si="348"/>
        <v>330</v>
      </c>
      <c r="T2286" s="113">
        <f t="shared" si="351"/>
        <v>118.956046821465</v>
      </c>
      <c r="U2286" s="113">
        <f t="shared" si="349"/>
        <v>32.7715179316551</v>
      </c>
      <c r="V2286" s="113">
        <f t="shared" si="352"/>
        <v>115.298272727273</v>
      </c>
      <c r="W2286" s="113">
        <f t="shared" si="350"/>
        <v>33.7198484848485</v>
      </c>
      <c r="X2286" s="118">
        <v>2016</v>
      </c>
      <c r="Y2286" s="18" t="s">
        <v>82</v>
      </c>
    </row>
    <row r="2287" ht="15.75" customHeight="1" spans="1:25">
      <c r="A2287" s="234">
        <v>8534</v>
      </c>
      <c r="B2287" s="208" t="s">
        <v>2848</v>
      </c>
      <c r="C2287" s="207" t="s">
        <v>23</v>
      </c>
      <c r="D2287" s="209" t="s">
        <v>64</v>
      </c>
      <c r="F2287" s="235" t="s">
        <v>65</v>
      </c>
      <c r="G2287" s="236">
        <v>43400</v>
      </c>
      <c r="H2287" s="237">
        <v>43400</v>
      </c>
      <c r="I2287" s="214">
        <v>43257.3508443583</v>
      </c>
      <c r="J2287" s="215">
        <v>0.248881700972945</v>
      </c>
      <c r="K2287" s="214">
        <v>10765.9630577274</v>
      </c>
      <c r="L2287" s="244">
        <v>24318.07</v>
      </c>
      <c r="M2287" s="245">
        <v>0.266976367779186</v>
      </c>
      <c r="N2287" s="244">
        <v>6492.35</v>
      </c>
      <c r="O2287" s="218">
        <v>312</v>
      </c>
      <c r="P2287" s="246">
        <f t="shared" si="346"/>
        <v>76.942532051282</v>
      </c>
      <c r="Q2287" s="246">
        <f t="shared" si="347"/>
        <v>19.8088141025641</v>
      </c>
      <c r="R2287" s="210">
        <v>431</v>
      </c>
      <c r="S2287" s="220">
        <f t="shared" si="348"/>
        <v>330</v>
      </c>
      <c r="T2287" s="113">
        <f t="shared" si="351"/>
        <v>118.513289984543</v>
      </c>
      <c r="U2287" s="113">
        <f t="shared" si="349"/>
        <v>29.4957891992531</v>
      </c>
      <c r="V2287" s="113">
        <f t="shared" si="352"/>
        <v>73.6911212121212</v>
      </c>
      <c r="W2287" s="113">
        <f t="shared" si="350"/>
        <v>19.6737878787879</v>
      </c>
      <c r="X2287" s="118">
        <v>2018</v>
      </c>
      <c r="Y2287" s="18" t="s">
        <v>84</v>
      </c>
    </row>
    <row r="2288" ht="15.75" customHeight="1" spans="1:25">
      <c r="A2288" s="234">
        <v>8822</v>
      </c>
      <c r="B2288" s="208" t="s">
        <v>2849</v>
      </c>
      <c r="C2288" s="207" t="s">
        <v>34</v>
      </c>
      <c r="D2288" s="209" t="s">
        <v>488</v>
      </c>
      <c r="E2288" s="210" t="s">
        <v>30</v>
      </c>
      <c r="F2288" s="235" t="s">
        <v>282</v>
      </c>
      <c r="G2288" s="283">
        <v>39076</v>
      </c>
      <c r="H2288" s="237">
        <v>43715</v>
      </c>
      <c r="I2288" s="214">
        <v>43133.8413815789</v>
      </c>
      <c r="J2288" s="215">
        <v>0.266778721929767</v>
      </c>
      <c r="K2288" s="214">
        <v>11507.1910756989</v>
      </c>
      <c r="L2288" s="216">
        <v>3904.91</v>
      </c>
      <c r="M2288" s="217">
        <v>0.204506633955712</v>
      </c>
      <c r="N2288" s="216">
        <v>798.58</v>
      </c>
      <c r="O2288" s="218">
        <v>76</v>
      </c>
      <c r="P2288" s="246">
        <f t="shared" si="346"/>
        <v>50.3803947368421</v>
      </c>
      <c r="Q2288" s="246">
        <f t="shared" si="347"/>
        <v>9.50763157894737</v>
      </c>
      <c r="R2288" s="210">
        <v>116</v>
      </c>
      <c r="S2288" s="220">
        <f t="shared" si="348"/>
        <v>81</v>
      </c>
      <c r="T2288" s="113">
        <f t="shared" si="351"/>
        <v>118.174907894737</v>
      </c>
      <c r="U2288" s="113">
        <f t="shared" si="349"/>
        <v>31.5265508923258</v>
      </c>
      <c r="V2288" s="113">
        <f t="shared" si="352"/>
        <v>48.2087654320988</v>
      </c>
      <c r="W2288" s="113">
        <f t="shared" si="350"/>
        <v>9.85901234567901</v>
      </c>
      <c r="X2288" s="118">
        <v>2006</v>
      </c>
      <c r="Y2288" s="18" t="s">
        <v>66</v>
      </c>
    </row>
    <row r="2289" ht="15.75" customHeight="1" spans="1:25">
      <c r="A2289" s="234">
        <v>8972</v>
      </c>
      <c r="B2289" s="208" t="s">
        <v>2850</v>
      </c>
      <c r="C2289" s="207" t="s">
        <v>34</v>
      </c>
      <c r="D2289" s="209" t="s">
        <v>488</v>
      </c>
      <c r="E2289" s="210" t="s">
        <v>30</v>
      </c>
      <c r="F2289" s="235" t="s">
        <v>285</v>
      </c>
      <c r="G2289" s="283">
        <v>40751</v>
      </c>
      <c r="H2289" s="237">
        <v>43728</v>
      </c>
      <c r="I2289" s="214">
        <v>43077.7079411765</v>
      </c>
      <c r="J2289" s="215">
        <v>0.269143361309739</v>
      </c>
      <c r="K2289" s="214">
        <v>11594.0791128075</v>
      </c>
      <c r="L2289" s="216">
        <v>2616.99</v>
      </c>
      <c r="M2289" s="217">
        <v>0.262568829074624</v>
      </c>
      <c r="N2289" s="216">
        <v>687.14</v>
      </c>
      <c r="O2289" s="218">
        <v>51</v>
      </c>
      <c r="P2289" s="246">
        <f t="shared" si="346"/>
        <v>50.3135294117647</v>
      </c>
      <c r="Q2289" s="246">
        <f t="shared" si="347"/>
        <v>12.4733333333333</v>
      </c>
      <c r="R2289" s="210">
        <v>103</v>
      </c>
      <c r="S2289" s="220">
        <f t="shared" si="348"/>
        <v>68</v>
      </c>
      <c r="T2289" s="113">
        <f t="shared" si="351"/>
        <v>118.021117647059</v>
      </c>
      <c r="U2289" s="113">
        <f t="shared" si="349"/>
        <v>31.7646003090616</v>
      </c>
      <c r="V2289" s="113">
        <f t="shared" si="352"/>
        <v>38.4851470588235</v>
      </c>
      <c r="W2289" s="113">
        <f t="shared" si="350"/>
        <v>10.105</v>
      </c>
      <c r="X2289" s="118">
        <v>2011</v>
      </c>
      <c r="Y2289" s="18" t="s">
        <v>66</v>
      </c>
    </row>
    <row r="2290" ht="15.75" customHeight="1" spans="1:25">
      <c r="A2290" s="234">
        <v>6868</v>
      </c>
      <c r="B2290" s="208" t="s">
        <v>2851</v>
      </c>
      <c r="C2290" s="207" t="s">
        <v>19</v>
      </c>
      <c r="D2290" s="209" t="s">
        <v>64</v>
      </c>
      <c r="F2290" s="235" t="s">
        <v>65</v>
      </c>
      <c r="G2290" s="236">
        <v>42868</v>
      </c>
      <c r="H2290" s="237">
        <v>42868</v>
      </c>
      <c r="I2290" s="214">
        <v>43052.904</v>
      </c>
      <c r="J2290" s="215">
        <v>0.227712281451351</v>
      </c>
      <c r="K2290" s="214">
        <v>9803.674992946</v>
      </c>
      <c r="L2290" s="244">
        <v>23918.28</v>
      </c>
      <c r="M2290" s="245">
        <v>0.276312928856088</v>
      </c>
      <c r="N2290" s="244">
        <v>6608.93</v>
      </c>
      <c r="O2290" s="218">
        <v>330</v>
      </c>
      <c r="P2290" s="246">
        <f t="shared" si="346"/>
        <v>71.4796363636364</v>
      </c>
      <c r="Q2290" s="246">
        <f t="shared" si="347"/>
        <v>19.0270606060606</v>
      </c>
      <c r="R2290" s="210">
        <v>963</v>
      </c>
      <c r="S2290" s="220">
        <f t="shared" si="348"/>
        <v>330</v>
      </c>
      <c r="T2290" s="113">
        <f t="shared" si="351"/>
        <v>117.953161643836</v>
      </c>
      <c r="U2290" s="113">
        <f t="shared" si="349"/>
        <v>26.8593835423178</v>
      </c>
      <c r="V2290" s="113">
        <f t="shared" si="352"/>
        <v>72.4796363636364</v>
      </c>
      <c r="W2290" s="113">
        <f t="shared" si="350"/>
        <v>20.0270606060606</v>
      </c>
      <c r="X2290" s="118">
        <v>2017</v>
      </c>
      <c r="Y2290" s="18" t="s">
        <v>83</v>
      </c>
    </row>
    <row r="2291" ht="15.75" customHeight="1" spans="1:25">
      <c r="A2291" s="234">
        <v>6936</v>
      </c>
      <c r="B2291" s="208" t="s">
        <v>2852</v>
      </c>
      <c r="C2291" s="207" t="s">
        <v>27</v>
      </c>
      <c r="D2291" s="209" t="s">
        <v>64</v>
      </c>
      <c r="F2291" s="235" t="s">
        <v>215</v>
      </c>
      <c r="G2291" s="236">
        <v>41041</v>
      </c>
      <c r="H2291" s="237">
        <v>41041</v>
      </c>
      <c r="I2291" s="214">
        <v>42901.762</v>
      </c>
      <c r="J2291" s="215">
        <v>0.258975491723288</v>
      </c>
      <c r="K2291" s="214">
        <v>11110.5049097455</v>
      </c>
      <c r="L2291" s="244">
        <v>37305.88</v>
      </c>
      <c r="M2291" s="245">
        <v>0.226138614073706</v>
      </c>
      <c r="N2291" s="244">
        <v>8436.3</v>
      </c>
      <c r="O2291" s="218">
        <v>330</v>
      </c>
      <c r="P2291" s="246">
        <f t="shared" si="346"/>
        <v>112.048121212121</v>
      </c>
      <c r="Q2291" s="246">
        <f t="shared" si="347"/>
        <v>24.5645454545455</v>
      </c>
      <c r="R2291" s="210">
        <v>2790</v>
      </c>
      <c r="S2291" s="220">
        <f t="shared" si="348"/>
        <v>330</v>
      </c>
      <c r="T2291" s="113">
        <f t="shared" si="351"/>
        <v>117.539073972603</v>
      </c>
      <c r="U2291" s="113">
        <f t="shared" si="349"/>
        <v>30.4397394787548</v>
      </c>
      <c r="V2291" s="113">
        <f t="shared" si="352"/>
        <v>113.048121212121</v>
      </c>
      <c r="W2291" s="113">
        <f t="shared" si="350"/>
        <v>25.5645454545455</v>
      </c>
      <c r="X2291" s="118">
        <v>2012</v>
      </c>
      <c r="Y2291" s="18" t="s">
        <v>66</v>
      </c>
    </row>
    <row r="2292" ht="15.75" customHeight="1" spans="1:25">
      <c r="A2292" s="234">
        <v>6119</v>
      </c>
      <c r="B2292" s="208" t="s">
        <v>2853</v>
      </c>
      <c r="C2292" s="207" t="s">
        <v>27</v>
      </c>
      <c r="D2292" s="209" t="s">
        <v>64</v>
      </c>
      <c r="E2292" s="210" t="s">
        <v>2666</v>
      </c>
      <c r="F2292" s="289" t="s">
        <v>215</v>
      </c>
      <c r="G2292" s="283">
        <v>42272</v>
      </c>
      <c r="H2292" s="237">
        <v>42272</v>
      </c>
      <c r="I2292" s="214">
        <v>42803.805</v>
      </c>
      <c r="J2292" s="215">
        <v>0.226293294598713</v>
      </c>
      <c r="K2292" s="214">
        <v>9686.21405481087</v>
      </c>
      <c r="L2292" s="244">
        <v>37220.7</v>
      </c>
      <c r="M2292" s="245">
        <v>0.317638572084888</v>
      </c>
      <c r="N2292" s="244">
        <v>11822.73</v>
      </c>
      <c r="O2292" s="218">
        <v>330</v>
      </c>
      <c r="P2292" s="246">
        <f t="shared" si="346"/>
        <v>111.79</v>
      </c>
      <c r="Q2292" s="246">
        <f t="shared" si="347"/>
        <v>34.8264545454545</v>
      </c>
      <c r="R2292" s="210">
        <v>1559</v>
      </c>
      <c r="S2292" s="220">
        <f t="shared" si="348"/>
        <v>330</v>
      </c>
      <c r="T2292" s="113">
        <f t="shared" si="351"/>
        <v>117.270698630137</v>
      </c>
      <c r="U2292" s="113">
        <f t="shared" si="349"/>
        <v>26.5375727529065</v>
      </c>
      <c r="V2292" s="113">
        <f t="shared" si="352"/>
        <v>112.79</v>
      </c>
      <c r="W2292" s="113">
        <f t="shared" si="350"/>
        <v>35.8264545454545</v>
      </c>
      <c r="X2292" s="118">
        <v>2015</v>
      </c>
      <c r="Y2292" s="18" t="s">
        <v>66</v>
      </c>
    </row>
    <row r="2293" ht="15.75" customHeight="1" spans="1:25">
      <c r="A2293" s="234">
        <v>7474</v>
      </c>
      <c r="B2293" s="208" t="s">
        <v>2854</v>
      </c>
      <c r="C2293" s="207" t="s">
        <v>29</v>
      </c>
      <c r="D2293" s="209" t="s">
        <v>64</v>
      </c>
      <c r="F2293" s="235" t="s">
        <v>65</v>
      </c>
      <c r="G2293" s="236">
        <v>43069</v>
      </c>
      <c r="H2293" s="237">
        <v>43069</v>
      </c>
      <c r="I2293" s="214">
        <v>42609.984</v>
      </c>
      <c r="J2293" s="215">
        <v>0.280028767516762</v>
      </c>
      <c r="K2293" s="214">
        <v>11932.0213034289</v>
      </c>
      <c r="L2293" s="244">
        <v>26631.24</v>
      </c>
      <c r="M2293" s="245">
        <v>0.30815125394086</v>
      </c>
      <c r="N2293" s="244">
        <v>8206.45</v>
      </c>
      <c r="O2293" s="218">
        <v>330</v>
      </c>
      <c r="P2293" s="246">
        <f t="shared" si="346"/>
        <v>79.7007272727273</v>
      </c>
      <c r="Q2293" s="246">
        <f t="shared" si="347"/>
        <v>23.8680303030303</v>
      </c>
      <c r="R2293" s="210">
        <v>762</v>
      </c>
      <c r="S2293" s="220">
        <f t="shared" si="348"/>
        <v>330</v>
      </c>
      <c r="T2293" s="113">
        <f t="shared" si="351"/>
        <v>116.739682191781</v>
      </c>
      <c r="U2293" s="113">
        <f t="shared" si="349"/>
        <v>32.6904693244627</v>
      </c>
      <c r="V2293" s="113">
        <f t="shared" si="352"/>
        <v>80.7007272727273</v>
      </c>
      <c r="W2293" s="113">
        <f t="shared" si="350"/>
        <v>24.8680303030303</v>
      </c>
      <c r="X2293" s="118">
        <v>2017</v>
      </c>
      <c r="Y2293" s="18" t="s">
        <v>83</v>
      </c>
    </row>
    <row r="2294" ht="15.75" customHeight="1" spans="1:25">
      <c r="A2294" s="234">
        <v>6019</v>
      </c>
      <c r="B2294" s="208" t="s">
        <v>2855</v>
      </c>
      <c r="C2294" s="207" t="s">
        <v>17</v>
      </c>
      <c r="D2294" s="209" t="s">
        <v>64</v>
      </c>
      <c r="F2294" s="235" t="s">
        <v>65</v>
      </c>
      <c r="G2294" s="236">
        <v>42210</v>
      </c>
      <c r="H2294" s="237">
        <v>42210</v>
      </c>
      <c r="I2294" s="214">
        <v>42587.52</v>
      </c>
      <c r="J2294" s="215">
        <v>0.266875560938495</v>
      </c>
      <c r="K2294" s="214">
        <v>11365.5682889794</v>
      </c>
      <c r="L2294" s="244">
        <v>21293.76</v>
      </c>
      <c r="M2294" s="245">
        <v>0.298948142554438</v>
      </c>
      <c r="N2294" s="244">
        <v>6365.73</v>
      </c>
      <c r="O2294" s="218">
        <v>330</v>
      </c>
      <c r="P2294" s="246">
        <f t="shared" si="346"/>
        <v>63.5265454545455</v>
      </c>
      <c r="Q2294" s="246">
        <f t="shared" si="347"/>
        <v>18.2900909090909</v>
      </c>
      <c r="R2294" s="210">
        <v>1621</v>
      </c>
      <c r="S2294" s="220">
        <f t="shared" si="348"/>
        <v>330</v>
      </c>
      <c r="T2294" s="113">
        <f t="shared" si="351"/>
        <v>116.678136986301</v>
      </c>
      <c r="U2294" s="113">
        <f t="shared" si="349"/>
        <v>31.1385432574778</v>
      </c>
      <c r="V2294" s="113">
        <f t="shared" si="352"/>
        <v>64.5265454545455</v>
      </c>
      <c r="W2294" s="113">
        <f t="shared" si="350"/>
        <v>19.2900909090909</v>
      </c>
      <c r="X2294" s="118">
        <v>2015</v>
      </c>
      <c r="Y2294" s="18" t="s">
        <v>66</v>
      </c>
    </row>
    <row r="2295" ht="15.75" customHeight="1" spans="1:25">
      <c r="A2295" s="234">
        <v>7252</v>
      </c>
      <c r="B2295" s="208" t="s">
        <v>2856</v>
      </c>
      <c r="C2295" s="207" t="s">
        <v>27</v>
      </c>
      <c r="D2295" s="209" t="s">
        <v>64</v>
      </c>
      <c r="F2295" s="235" t="s">
        <v>204</v>
      </c>
      <c r="G2295" s="236">
        <v>42973</v>
      </c>
      <c r="H2295" s="237">
        <v>42973</v>
      </c>
      <c r="I2295" s="214">
        <v>42582.42</v>
      </c>
      <c r="J2295" s="215">
        <v>0.221176807159925</v>
      </c>
      <c r="K2295" s="214">
        <v>9418.24369674293</v>
      </c>
      <c r="L2295" s="244">
        <v>28388.28</v>
      </c>
      <c r="M2295" s="245">
        <v>0.240850449551716</v>
      </c>
      <c r="N2295" s="244">
        <v>6837.33</v>
      </c>
      <c r="O2295" s="218">
        <v>330</v>
      </c>
      <c r="P2295" s="246">
        <f t="shared" si="346"/>
        <v>85.0250909090909</v>
      </c>
      <c r="Q2295" s="246">
        <f t="shared" si="347"/>
        <v>19.7191818181818</v>
      </c>
      <c r="R2295" s="210">
        <v>858</v>
      </c>
      <c r="S2295" s="220">
        <f t="shared" si="348"/>
        <v>330</v>
      </c>
      <c r="T2295" s="113">
        <f t="shared" si="351"/>
        <v>116.664164383562</v>
      </c>
      <c r="U2295" s="113">
        <f t="shared" si="349"/>
        <v>25.8034073883368</v>
      </c>
      <c r="V2295" s="113">
        <f t="shared" si="352"/>
        <v>86.0250909090909</v>
      </c>
      <c r="W2295" s="113">
        <f t="shared" si="350"/>
        <v>20.7191818181818</v>
      </c>
      <c r="X2295" s="118">
        <v>2017</v>
      </c>
      <c r="Y2295" s="18" t="s">
        <v>83</v>
      </c>
    </row>
    <row r="2296" ht="15.75" customHeight="1" spans="1:25">
      <c r="A2296" s="234">
        <v>5706</v>
      </c>
      <c r="B2296" s="208" t="s">
        <v>2857</v>
      </c>
      <c r="C2296" s="207" t="s">
        <v>23</v>
      </c>
      <c r="D2296" s="209" t="s">
        <v>64</v>
      </c>
      <c r="F2296" s="235" t="s">
        <v>65</v>
      </c>
      <c r="G2296" s="236">
        <v>41727</v>
      </c>
      <c r="H2296" s="237">
        <v>41727</v>
      </c>
      <c r="I2296" s="214">
        <v>42510.3025</v>
      </c>
      <c r="J2296" s="215">
        <v>0.272010594125134</v>
      </c>
      <c r="K2296" s="214">
        <v>11563.2526394642</v>
      </c>
      <c r="L2296" s="244">
        <v>29317.45</v>
      </c>
      <c r="M2296" s="245">
        <v>0.298928453873035</v>
      </c>
      <c r="N2296" s="244">
        <v>8763.82</v>
      </c>
      <c r="O2296" s="218">
        <v>330</v>
      </c>
      <c r="P2296" s="246">
        <f t="shared" si="346"/>
        <v>87.8407575757576</v>
      </c>
      <c r="Q2296" s="246">
        <f t="shared" si="347"/>
        <v>25.5570303030303</v>
      </c>
      <c r="R2296" s="210">
        <v>2104</v>
      </c>
      <c r="S2296" s="220">
        <f t="shared" si="348"/>
        <v>330</v>
      </c>
      <c r="T2296" s="113">
        <f t="shared" si="351"/>
        <v>116.466582191781</v>
      </c>
      <c r="U2296" s="113">
        <f t="shared" si="349"/>
        <v>31.6801442177101</v>
      </c>
      <c r="V2296" s="113">
        <f t="shared" si="352"/>
        <v>88.8407575757576</v>
      </c>
      <c r="W2296" s="113">
        <f t="shared" si="350"/>
        <v>26.5570303030303</v>
      </c>
      <c r="X2296" s="118">
        <v>2014</v>
      </c>
      <c r="Y2296" s="18" t="s">
        <v>66</v>
      </c>
    </row>
    <row r="2297" ht="15.75" customHeight="1" spans="1:25">
      <c r="A2297" s="234">
        <v>5445</v>
      </c>
      <c r="B2297" s="208" t="s">
        <v>2858</v>
      </c>
      <c r="C2297" s="207" t="s">
        <v>33</v>
      </c>
      <c r="D2297" s="209" t="s">
        <v>64</v>
      </c>
      <c r="F2297" s="235" t="s">
        <v>65</v>
      </c>
      <c r="G2297" s="236">
        <v>40873</v>
      </c>
      <c r="H2297" s="237">
        <v>40873</v>
      </c>
      <c r="I2297" s="214">
        <v>42438.62</v>
      </c>
      <c r="J2297" s="215">
        <v>0.250063246489366</v>
      </c>
      <c r="K2297" s="214">
        <v>10612.3390937285</v>
      </c>
      <c r="L2297" s="244">
        <v>21219.31</v>
      </c>
      <c r="M2297" s="245">
        <v>0.295205169253854</v>
      </c>
      <c r="N2297" s="244">
        <v>6264.05</v>
      </c>
      <c r="O2297" s="218">
        <v>330</v>
      </c>
      <c r="P2297" s="246">
        <f t="shared" si="346"/>
        <v>63.3009393939394</v>
      </c>
      <c r="Q2297" s="246">
        <f t="shared" si="347"/>
        <v>17.9819696969697</v>
      </c>
      <c r="R2297" s="210">
        <v>2958</v>
      </c>
      <c r="S2297" s="220">
        <f t="shared" si="348"/>
        <v>330</v>
      </c>
      <c r="T2297" s="113">
        <f t="shared" si="351"/>
        <v>116.270191780822</v>
      </c>
      <c r="U2297" s="113">
        <f t="shared" si="349"/>
        <v>29.0749016266534</v>
      </c>
      <c r="V2297" s="113">
        <f t="shared" si="352"/>
        <v>64.3009393939394</v>
      </c>
      <c r="W2297" s="113">
        <f t="shared" si="350"/>
        <v>18.9819696969697</v>
      </c>
      <c r="X2297" s="118">
        <v>2011</v>
      </c>
      <c r="Y2297" s="18" t="s">
        <v>66</v>
      </c>
    </row>
    <row r="2298" ht="15.75" customHeight="1" spans="1:25">
      <c r="A2298" s="234">
        <v>6994</v>
      </c>
      <c r="B2298" s="208" t="s">
        <v>2859</v>
      </c>
      <c r="C2298" s="207" t="s">
        <v>27</v>
      </c>
      <c r="D2298" s="209" t="s">
        <v>64</v>
      </c>
      <c r="F2298" s="235" t="s">
        <v>215</v>
      </c>
      <c r="G2298" s="236">
        <v>42105</v>
      </c>
      <c r="H2298" s="237">
        <v>42105</v>
      </c>
      <c r="I2298" s="214">
        <v>42416.4735</v>
      </c>
      <c r="J2298" s="215">
        <v>0.266527193799207</v>
      </c>
      <c r="K2298" s="214">
        <v>11305.1436528134</v>
      </c>
      <c r="L2298" s="244">
        <v>36883.89</v>
      </c>
      <c r="M2298" s="245">
        <v>0.138601432766447</v>
      </c>
      <c r="N2298" s="244">
        <v>5112.16000000001</v>
      </c>
      <c r="O2298" s="218">
        <v>330</v>
      </c>
      <c r="P2298" s="246">
        <f t="shared" si="346"/>
        <v>110.769363636364</v>
      </c>
      <c r="Q2298" s="246">
        <f t="shared" si="347"/>
        <v>14.491393939394</v>
      </c>
      <c r="R2298" s="210">
        <v>1726</v>
      </c>
      <c r="S2298" s="220">
        <f t="shared" si="348"/>
        <v>330</v>
      </c>
      <c r="T2298" s="113">
        <f t="shared" si="351"/>
        <v>116.209516438356</v>
      </c>
      <c r="U2298" s="113">
        <f t="shared" si="349"/>
        <v>30.9729963090778</v>
      </c>
      <c r="V2298" s="113">
        <f t="shared" si="352"/>
        <v>111.769363636364</v>
      </c>
      <c r="W2298" s="113">
        <f t="shared" si="350"/>
        <v>15.491393939394</v>
      </c>
      <c r="X2298" s="118">
        <v>2015</v>
      </c>
      <c r="Y2298" s="18" t="s">
        <v>66</v>
      </c>
    </row>
    <row r="2299" ht="15.75" customHeight="1" spans="1:25">
      <c r="A2299" s="234">
        <v>7439</v>
      </c>
      <c r="B2299" s="208" t="s">
        <v>2860</v>
      </c>
      <c r="C2299" s="207" t="s">
        <v>23</v>
      </c>
      <c r="D2299" s="209" t="s">
        <v>64</v>
      </c>
      <c r="F2299" s="235" t="s">
        <v>184</v>
      </c>
      <c r="G2299" s="236">
        <v>43218</v>
      </c>
      <c r="H2299" s="237">
        <v>43218</v>
      </c>
      <c r="I2299" s="214">
        <v>42401.8425</v>
      </c>
      <c r="J2299" s="215">
        <v>0.272325147549654</v>
      </c>
      <c r="K2299" s="214">
        <v>11547.0880151897</v>
      </c>
      <c r="L2299" s="244">
        <v>29242.65</v>
      </c>
      <c r="M2299" s="245">
        <v>0.213612993350466</v>
      </c>
      <c r="N2299" s="244">
        <v>6246.61</v>
      </c>
      <c r="O2299" s="218">
        <v>330</v>
      </c>
      <c r="P2299" s="246">
        <f t="shared" si="346"/>
        <v>87.6140909090909</v>
      </c>
      <c r="Q2299" s="246">
        <f t="shared" si="347"/>
        <v>17.9291212121212</v>
      </c>
      <c r="R2299" s="210">
        <v>613</v>
      </c>
      <c r="S2299" s="220">
        <f t="shared" si="348"/>
        <v>330</v>
      </c>
      <c r="T2299" s="113">
        <f t="shared" si="351"/>
        <v>116.169431506849</v>
      </c>
      <c r="U2299" s="113">
        <f t="shared" si="349"/>
        <v>31.6358575758622</v>
      </c>
      <c r="V2299" s="113">
        <f t="shared" si="352"/>
        <v>88.6140909090909</v>
      </c>
      <c r="W2299" s="113">
        <f t="shared" si="350"/>
        <v>18.9291212121212</v>
      </c>
      <c r="X2299" s="118">
        <v>2018</v>
      </c>
      <c r="Y2299" s="18" t="s">
        <v>84</v>
      </c>
    </row>
    <row r="2300" ht="15.75" customHeight="1" spans="1:25">
      <c r="A2300" s="234">
        <v>7324</v>
      </c>
      <c r="B2300" s="208" t="s">
        <v>2861</v>
      </c>
      <c r="C2300" s="207" t="s">
        <v>23</v>
      </c>
      <c r="D2300" s="209" t="s">
        <v>380</v>
      </c>
      <c r="E2300" s="210" t="s">
        <v>442</v>
      </c>
      <c r="F2300" s="235" t="s">
        <v>193</v>
      </c>
      <c r="G2300" s="284">
        <v>37956</v>
      </c>
      <c r="H2300" s="237">
        <v>42979</v>
      </c>
      <c r="I2300" s="214">
        <v>42374.5825</v>
      </c>
      <c r="J2300" s="215">
        <v>0.262367223048597</v>
      </c>
      <c r="K2300" s="214">
        <v>11117.7015383687</v>
      </c>
      <c r="L2300" s="244">
        <v>29223.85</v>
      </c>
      <c r="M2300" s="245">
        <v>0.408997787765815</v>
      </c>
      <c r="N2300" s="244">
        <v>11952.49</v>
      </c>
      <c r="O2300" s="218">
        <v>330</v>
      </c>
      <c r="P2300" s="246">
        <f t="shared" si="346"/>
        <v>87.5571212121212</v>
      </c>
      <c r="Q2300" s="246">
        <f t="shared" si="347"/>
        <v>35.2196666666667</v>
      </c>
      <c r="R2300" s="210">
        <v>852</v>
      </c>
      <c r="S2300" s="220">
        <f t="shared" si="348"/>
        <v>330</v>
      </c>
      <c r="T2300" s="113">
        <f t="shared" si="351"/>
        <v>116.094746575342</v>
      </c>
      <c r="U2300" s="113">
        <f t="shared" si="349"/>
        <v>30.4594562695033</v>
      </c>
      <c r="V2300" s="113">
        <f t="shared" si="352"/>
        <v>88.5571212121212</v>
      </c>
      <c r="W2300" s="113">
        <f t="shared" si="350"/>
        <v>36.2196666666667</v>
      </c>
      <c r="X2300" s="118">
        <v>2003</v>
      </c>
      <c r="Y2300" s="18" t="s">
        <v>66</v>
      </c>
    </row>
    <row r="2301" ht="15.75" customHeight="1" spans="1:25">
      <c r="A2301" s="234">
        <v>6735</v>
      </c>
      <c r="B2301" s="208" t="s">
        <v>2862</v>
      </c>
      <c r="C2301" s="207" t="s">
        <v>33</v>
      </c>
      <c r="D2301" s="209" t="s">
        <v>64</v>
      </c>
      <c r="F2301" s="235" t="s">
        <v>65</v>
      </c>
      <c r="G2301" s="236">
        <v>42798</v>
      </c>
      <c r="H2301" s="237">
        <v>42798</v>
      </c>
      <c r="I2301" s="214">
        <v>42182.12</v>
      </c>
      <c r="J2301" s="215">
        <v>0.266270867957479</v>
      </c>
      <c r="K2301" s="214">
        <v>11231.8697046865</v>
      </c>
      <c r="L2301" s="244">
        <v>21091.06</v>
      </c>
      <c r="M2301" s="245">
        <v>0.291275071049061</v>
      </c>
      <c r="N2301" s="244">
        <v>6143.3</v>
      </c>
      <c r="O2301" s="218">
        <v>330</v>
      </c>
      <c r="P2301" s="246">
        <f t="shared" si="346"/>
        <v>62.912303030303</v>
      </c>
      <c r="Q2301" s="246">
        <f t="shared" si="347"/>
        <v>17.6160606060606</v>
      </c>
      <c r="R2301" s="210">
        <v>1033</v>
      </c>
      <c r="S2301" s="220">
        <f t="shared" si="348"/>
        <v>330</v>
      </c>
      <c r="T2301" s="113">
        <f t="shared" si="351"/>
        <v>115.567452054795</v>
      </c>
      <c r="U2301" s="113">
        <f t="shared" si="349"/>
        <v>30.7722457662644</v>
      </c>
      <c r="V2301" s="113">
        <f t="shared" si="352"/>
        <v>63.912303030303</v>
      </c>
      <c r="W2301" s="113">
        <f t="shared" si="350"/>
        <v>18.6160606060606</v>
      </c>
      <c r="X2301" s="118">
        <v>2017</v>
      </c>
      <c r="Y2301" s="18" t="s">
        <v>83</v>
      </c>
    </row>
    <row r="2302" ht="15.75" customHeight="1" spans="1:25">
      <c r="A2302" s="234">
        <v>8699</v>
      </c>
      <c r="B2302" s="208" t="s">
        <v>2863</v>
      </c>
      <c r="C2302" s="207" t="s">
        <v>34</v>
      </c>
      <c r="D2302" s="209" t="s">
        <v>488</v>
      </c>
      <c r="E2302" s="210" t="s">
        <v>30</v>
      </c>
      <c r="F2302" s="235" t="s">
        <v>282</v>
      </c>
      <c r="G2302" s="283">
        <v>41540</v>
      </c>
      <c r="H2302" s="237">
        <v>43715</v>
      </c>
      <c r="I2302" s="214">
        <v>42180.6775</v>
      </c>
      <c r="J2302" s="215">
        <v>0.278719446985391</v>
      </c>
      <c r="K2302" s="214">
        <v>11756.5751062691</v>
      </c>
      <c r="L2302" s="216">
        <v>3818.62</v>
      </c>
      <c r="M2302" s="217">
        <v>0.212288732578785</v>
      </c>
      <c r="N2302" s="216">
        <v>810.65</v>
      </c>
      <c r="O2302" s="218">
        <v>76</v>
      </c>
      <c r="P2302" s="246">
        <f t="shared" si="346"/>
        <v>49.245</v>
      </c>
      <c r="Q2302" s="246">
        <f t="shared" si="347"/>
        <v>9.66644736842105</v>
      </c>
      <c r="R2302" s="210">
        <v>116</v>
      </c>
      <c r="S2302" s="220">
        <f t="shared" si="348"/>
        <v>81</v>
      </c>
      <c r="T2302" s="113">
        <f t="shared" si="351"/>
        <v>115.5635</v>
      </c>
      <c r="U2302" s="113">
        <f t="shared" si="349"/>
        <v>32.2097948116962</v>
      </c>
      <c r="V2302" s="113">
        <f t="shared" si="352"/>
        <v>47.1434567901235</v>
      </c>
      <c r="W2302" s="113">
        <f t="shared" si="350"/>
        <v>10.008024691358</v>
      </c>
      <c r="X2302" s="118">
        <v>2013</v>
      </c>
      <c r="Y2302" s="18" t="s">
        <v>66</v>
      </c>
    </row>
    <row r="2303" ht="15.75" customHeight="1" spans="1:25">
      <c r="A2303" s="234">
        <v>8998</v>
      </c>
      <c r="B2303" s="208" t="s">
        <v>2864</v>
      </c>
      <c r="C2303" s="207" t="s">
        <v>34</v>
      </c>
      <c r="D2303" s="209" t="s">
        <v>488</v>
      </c>
      <c r="E2303" s="210" t="s">
        <v>30</v>
      </c>
      <c r="F2303" s="235" t="s">
        <v>291</v>
      </c>
      <c r="G2303" s="283">
        <v>40603</v>
      </c>
      <c r="H2303" s="237">
        <v>43713</v>
      </c>
      <c r="I2303" s="214">
        <v>42153.2323076923</v>
      </c>
      <c r="J2303" s="215">
        <v>0.278719446985391</v>
      </c>
      <c r="K2303" s="214">
        <v>11748.9255974467</v>
      </c>
      <c r="L2303" s="216">
        <v>1958.28</v>
      </c>
      <c r="M2303" s="217">
        <v>0.201988479686255</v>
      </c>
      <c r="N2303" s="216">
        <v>395.55</v>
      </c>
      <c r="O2303" s="218">
        <v>39</v>
      </c>
      <c r="P2303" s="246">
        <f t="shared" si="346"/>
        <v>49.2123076923077</v>
      </c>
      <c r="Q2303" s="246">
        <f t="shared" si="347"/>
        <v>9.14230769230769</v>
      </c>
      <c r="R2303" s="210">
        <v>118</v>
      </c>
      <c r="S2303" s="220">
        <f t="shared" si="348"/>
        <v>83</v>
      </c>
      <c r="T2303" s="113">
        <f t="shared" si="351"/>
        <v>115.488307692308</v>
      </c>
      <c r="U2303" s="113">
        <f t="shared" si="349"/>
        <v>32.1888372532786</v>
      </c>
      <c r="V2303" s="113">
        <f t="shared" si="352"/>
        <v>23.593734939759</v>
      </c>
      <c r="W2303" s="113">
        <f t="shared" si="350"/>
        <v>4.76566265060241</v>
      </c>
      <c r="X2303" s="118">
        <v>2011</v>
      </c>
      <c r="Y2303" s="18" t="s">
        <v>66</v>
      </c>
    </row>
    <row r="2304" ht="15.75" customHeight="1" spans="1:25">
      <c r="A2304" s="234">
        <v>6857</v>
      </c>
      <c r="B2304" s="208" t="s">
        <v>2865</v>
      </c>
      <c r="C2304" s="207" t="s">
        <v>21</v>
      </c>
      <c r="D2304" s="209" t="s">
        <v>64</v>
      </c>
      <c r="F2304" s="235" t="s">
        <v>123</v>
      </c>
      <c r="G2304" s="236">
        <v>42847</v>
      </c>
      <c r="H2304" s="237">
        <v>42847</v>
      </c>
      <c r="I2304" s="214">
        <v>41888.5125938308</v>
      </c>
      <c r="J2304" s="215">
        <v>0.263203597651374</v>
      </c>
      <c r="K2304" s="214">
        <v>11025.2072149611</v>
      </c>
      <c r="L2304" s="244">
        <v>35502.54</v>
      </c>
      <c r="M2304" s="245">
        <v>0.285439295329292</v>
      </c>
      <c r="N2304" s="244">
        <v>10133.82</v>
      </c>
      <c r="O2304" s="218">
        <v>330</v>
      </c>
      <c r="P2304" s="246">
        <f t="shared" si="346"/>
        <v>106.583454545455</v>
      </c>
      <c r="Q2304" s="246">
        <f t="shared" si="347"/>
        <v>29.7085454545455</v>
      </c>
      <c r="R2304" s="210">
        <v>984</v>
      </c>
      <c r="S2304" s="220">
        <f t="shared" si="348"/>
        <v>330</v>
      </c>
      <c r="T2304" s="113">
        <f t="shared" si="351"/>
        <v>114.763048202276</v>
      </c>
      <c r="U2304" s="113">
        <f t="shared" si="349"/>
        <v>30.206047164277</v>
      </c>
      <c r="V2304" s="113">
        <f t="shared" si="352"/>
        <v>107.583454545455</v>
      </c>
      <c r="W2304" s="113">
        <f t="shared" si="350"/>
        <v>30.7085454545455</v>
      </c>
      <c r="X2304" s="118">
        <v>2017</v>
      </c>
      <c r="Y2304" s="18" t="s">
        <v>83</v>
      </c>
    </row>
    <row r="2305" ht="15.75" customHeight="1" spans="1:25">
      <c r="A2305" s="234">
        <v>8117</v>
      </c>
      <c r="B2305" s="208" t="s">
        <v>2866</v>
      </c>
      <c r="C2305" s="207" t="s">
        <v>19</v>
      </c>
      <c r="D2305" s="209" t="s">
        <v>380</v>
      </c>
      <c r="E2305" s="210" t="s">
        <v>2375</v>
      </c>
      <c r="F2305" s="235" t="s">
        <v>112</v>
      </c>
      <c r="G2305" s="283" t="s">
        <v>492</v>
      </c>
      <c r="H2305" s="237">
        <v>43278</v>
      </c>
      <c r="I2305" s="214">
        <v>41832.522</v>
      </c>
      <c r="J2305" s="215">
        <v>0.265655590155847</v>
      </c>
      <c r="K2305" s="214">
        <v>11113.0433196175</v>
      </c>
      <c r="L2305" s="244">
        <v>23240.29</v>
      </c>
      <c r="M2305" s="245">
        <v>0.235533635767884</v>
      </c>
      <c r="N2305" s="244">
        <v>5473.87</v>
      </c>
      <c r="O2305" s="218">
        <v>330</v>
      </c>
      <c r="P2305" s="246">
        <f t="shared" si="346"/>
        <v>69.4251212121212</v>
      </c>
      <c r="Q2305" s="246">
        <f t="shared" si="347"/>
        <v>15.5874848484848</v>
      </c>
      <c r="R2305" s="210">
        <v>553</v>
      </c>
      <c r="S2305" s="220">
        <f t="shared" si="348"/>
        <v>330</v>
      </c>
      <c r="T2305" s="113">
        <f t="shared" si="351"/>
        <v>114.609649315068</v>
      </c>
      <c r="U2305" s="113">
        <f t="shared" si="349"/>
        <v>30.4466940263493</v>
      </c>
      <c r="V2305" s="113">
        <f t="shared" si="352"/>
        <v>70.4251212121212</v>
      </c>
      <c r="W2305" s="113">
        <f t="shared" si="350"/>
        <v>16.5874848484848</v>
      </c>
      <c r="X2305" s="118">
        <v>2014</v>
      </c>
      <c r="Y2305" s="18" t="s">
        <v>66</v>
      </c>
    </row>
    <row r="2306" ht="15.75" customHeight="1" spans="1:25">
      <c r="A2306" s="234">
        <v>6888</v>
      </c>
      <c r="B2306" s="208" t="s">
        <v>2867</v>
      </c>
      <c r="C2306" s="207" t="s">
        <v>23</v>
      </c>
      <c r="D2306" s="209" t="s">
        <v>64</v>
      </c>
      <c r="F2306" s="235" t="s">
        <v>178</v>
      </c>
      <c r="G2306" s="236">
        <v>42938</v>
      </c>
      <c r="H2306" s="237">
        <v>42938</v>
      </c>
      <c r="I2306" s="214">
        <v>41822.611</v>
      </c>
      <c r="J2306" s="215">
        <v>0.269242946330203</v>
      </c>
      <c r="K2306" s="214">
        <v>11260.443008862</v>
      </c>
      <c r="L2306" s="244">
        <v>28843.18</v>
      </c>
      <c r="M2306" s="245">
        <v>0.251461870709124</v>
      </c>
      <c r="N2306" s="244">
        <v>7252.96</v>
      </c>
      <c r="O2306" s="218">
        <v>330</v>
      </c>
      <c r="P2306" s="246">
        <f t="shared" si="346"/>
        <v>86.4035757575758</v>
      </c>
      <c r="Q2306" s="246">
        <f t="shared" si="347"/>
        <v>20.9786666666667</v>
      </c>
      <c r="R2306" s="210">
        <v>893</v>
      </c>
      <c r="S2306" s="220">
        <f t="shared" si="348"/>
        <v>330</v>
      </c>
      <c r="T2306" s="113">
        <f t="shared" si="351"/>
        <v>114.582495890411</v>
      </c>
      <c r="U2306" s="113">
        <f t="shared" si="349"/>
        <v>30.8505287914027</v>
      </c>
      <c r="V2306" s="113">
        <f t="shared" si="352"/>
        <v>87.4035757575758</v>
      </c>
      <c r="W2306" s="113">
        <f t="shared" si="350"/>
        <v>21.9786666666667</v>
      </c>
      <c r="X2306" s="118">
        <v>2017</v>
      </c>
      <c r="Y2306" s="18" t="s">
        <v>83</v>
      </c>
    </row>
    <row r="2307" ht="15.75" customHeight="1" spans="1:25">
      <c r="A2307" s="234">
        <v>7522</v>
      </c>
      <c r="B2307" s="208" t="s">
        <v>2868</v>
      </c>
      <c r="C2307" s="207" t="s">
        <v>23</v>
      </c>
      <c r="D2307" s="209" t="s">
        <v>64</v>
      </c>
      <c r="F2307" s="235" t="s">
        <v>184</v>
      </c>
      <c r="G2307" s="236">
        <v>43131</v>
      </c>
      <c r="H2307" s="237">
        <v>43131</v>
      </c>
      <c r="I2307" s="214">
        <v>41719.2115</v>
      </c>
      <c r="J2307" s="215">
        <v>0.260143180143915</v>
      </c>
      <c r="K2307" s="214">
        <v>10852.9683527066</v>
      </c>
      <c r="L2307" s="244">
        <v>28771.87</v>
      </c>
      <c r="M2307" s="245">
        <v>0.215924095305588</v>
      </c>
      <c r="N2307" s="244">
        <v>6212.54</v>
      </c>
      <c r="O2307" s="218">
        <v>330</v>
      </c>
      <c r="P2307" s="246">
        <f t="shared" ref="P2307:P2370" si="353">IFERROR(L2307/O2307-1,0)</f>
        <v>86.1874848484848</v>
      </c>
      <c r="Q2307" s="246">
        <f t="shared" ref="Q2307:Q2370" si="354">IFERROR(N2307/O2307-1,0)</f>
        <v>17.8258787878788</v>
      </c>
      <c r="R2307" s="210">
        <v>700</v>
      </c>
      <c r="S2307" s="220">
        <f t="shared" ref="S2307:S2370" si="355">MIN(R2307-35,365-35)</f>
        <v>330</v>
      </c>
      <c r="T2307" s="113">
        <f t="shared" si="351"/>
        <v>114.299209589041</v>
      </c>
      <c r="U2307" s="113">
        <f t="shared" ref="U2307:U2370" si="356">IFERROR(K2307/365,0)</f>
        <v>29.734159870429</v>
      </c>
      <c r="V2307" s="113">
        <f t="shared" si="352"/>
        <v>87.1874848484848</v>
      </c>
      <c r="W2307" s="113">
        <f t="shared" ref="W2307:W2370" si="357">N2307/S2307</f>
        <v>18.8258787878788</v>
      </c>
      <c r="X2307" s="118">
        <v>2018</v>
      </c>
      <c r="Y2307" s="18" t="s">
        <v>84</v>
      </c>
    </row>
    <row r="2308" ht="15.75" customHeight="1" spans="1:25">
      <c r="A2308" s="234">
        <v>7129</v>
      </c>
      <c r="B2308" s="208" t="s">
        <v>2869</v>
      </c>
      <c r="C2308" s="207" t="s">
        <v>29</v>
      </c>
      <c r="D2308" s="209" t="s">
        <v>64</v>
      </c>
      <c r="F2308" s="235" t="s">
        <v>65</v>
      </c>
      <c r="G2308" s="236">
        <v>42732</v>
      </c>
      <c r="H2308" s="237">
        <v>42732</v>
      </c>
      <c r="I2308" s="214">
        <v>41512.096</v>
      </c>
      <c r="J2308" s="215">
        <v>0.273221861418294</v>
      </c>
      <c r="K2308" s="214">
        <v>11342.0121404949</v>
      </c>
      <c r="L2308" s="244">
        <v>25945.06</v>
      </c>
      <c r="M2308" s="245">
        <v>0.316739294493827</v>
      </c>
      <c r="N2308" s="244">
        <v>8217.82</v>
      </c>
      <c r="O2308" s="218">
        <v>330</v>
      </c>
      <c r="P2308" s="246">
        <f t="shared" si="353"/>
        <v>77.6213939393939</v>
      </c>
      <c r="Q2308" s="246">
        <f t="shared" si="354"/>
        <v>23.9024848484848</v>
      </c>
      <c r="R2308" s="210">
        <v>1099</v>
      </c>
      <c r="S2308" s="220">
        <f t="shared" si="355"/>
        <v>330</v>
      </c>
      <c r="T2308" s="113">
        <f t="shared" ref="T2308:T2371" si="358">IFERROR(I2308/365,0)</f>
        <v>113.731769863014</v>
      </c>
      <c r="U2308" s="113">
        <f t="shared" si="356"/>
        <v>31.0740058643696</v>
      </c>
      <c r="V2308" s="113">
        <f t="shared" ref="V2308:V2371" si="359">L2308/S2308</f>
        <v>78.6213939393939</v>
      </c>
      <c r="W2308" s="113">
        <f t="shared" si="357"/>
        <v>24.9024848484848</v>
      </c>
      <c r="X2308" s="118">
        <v>2016</v>
      </c>
      <c r="Y2308" s="18" t="s">
        <v>82</v>
      </c>
    </row>
    <row r="2309" ht="15.75" customHeight="1" spans="1:25">
      <c r="A2309" s="234">
        <v>8341</v>
      </c>
      <c r="B2309" s="208" t="s">
        <v>2870</v>
      </c>
      <c r="C2309" s="207" t="s">
        <v>33</v>
      </c>
      <c r="D2309" s="209" t="s">
        <v>64</v>
      </c>
      <c r="F2309" s="235" t="s">
        <v>65</v>
      </c>
      <c r="G2309" s="236">
        <v>43343</v>
      </c>
      <c r="H2309" s="237">
        <v>43343</v>
      </c>
      <c r="I2309" s="214">
        <v>41493.6047830688</v>
      </c>
      <c r="J2309" s="215">
        <v>0.266270867957479</v>
      </c>
      <c r="K2309" s="214">
        <v>11048.5381602723</v>
      </c>
      <c r="L2309" s="244">
        <v>9506.96</v>
      </c>
      <c r="M2309" s="245">
        <v>0.127956781137188</v>
      </c>
      <c r="N2309" s="244">
        <v>1216.48</v>
      </c>
      <c r="O2309" s="218">
        <v>189</v>
      </c>
      <c r="P2309" s="246">
        <f t="shared" si="353"/>
        <v>49.3013756613757</v>
      </c>
      <c r="Q2309" s="246">
        <f t="shared" si="354"/>
        <v>5.43640211640212</v>
      </c>
      <c r="R2309" s="210">
        <v>488</v>
      </c>
      <c r="S2309" s="220">
        <f t="shared" si="355"/>
        <v>330</v>
      </c>
      <c r="T2309" s="113">
        <f t="shared" si="358"/>
        <v>113.681108994709</v>
      </c>
      <c r="U2309" s="113">
        <f t="shared" si="356"/>
        <v>30.2699675623899</v>
      </c>
      <c r="V2309" s="113">
        <f t="shared" si="359"/>
        <v>28.8089696969697</v>
      </c>
      <c r="W2309" s="113">
        <f t="shared" si="357"/>
        <v>3.68630303030303</v>
      </c>
      <c r="X2309" s="118">
        <v>2018</v>
      </c>
      <c r="Y2309" s="18" t="s">
        <v>84</v>
      </c>
    </row>
    <row r="2310" ht="15.75" customHeight="1" spans="1:25">
      <c r="A2310" s="234">
        <v>8962</v>
      </c>
      <c r="B2310" s="208" t="s">
        <v>2871</v>
      </c>
      <c r="C2310" s="207" t="s">
        <v>34</v>
      </c>
      <c r="D2310" s="209" t="s">
        <v>488</v>
      </c>
      <c r="E2310" s="210" t="s">
        <v>30</v>
      </c>
      <c r="F2310" s="235" t="s">
        <v>288</v>
      </c>
      <c r="G2310" s="283">
        <v>42005</v>
      </c>
      <c r="H2310" s="237">
        <v>43711</v>
      </c>
      <c r="I2310" s="214">
        <v>41490.8883333333</v>
      </c>
      <c r="J2310" s="215">
        <v>0.266609145976823</v>
      </c>
      <c r="K2310" s="214">
        <v>11061.8503043697</v>
      </c>
      <c r="L2310" s="216">
        <v>1482.7</v>
      </c>
      <c r="M2310" s="217">
        <v>0.506427463411344</v>
      </c>
      <c r="N2310" s="216">
        <v>750.88</v>
      </c>
      <c r="O2310" s="218">
        <v>30</v>
      </c>
      <c r="P2310" s="246">
        <f t="shared" si="353"/>
        <v>48.4233333333333</v>
      </c>
      <c r="Q2310" s="246">
        <f t="shared" si="354"/>
        <v>24.0293333333333</v>
      </c>
      <c r="R2310" s="210">
        <v>120</v>
      </c>
      <c r="S2310" s="220">
        <f t="shared" si="355"/>
        <v>85</v>
      </c>
      <c r="T2310" s="113">
        <f t="shared" si="358"/>
        <v>113.673666666667</v>
      </c>
      <c r="U2310" s="113">
        <f t="shared" si="356"/>
        <v>30.306439190054</v>
      </c>
      <c r="V2310" s="113">
        <f t="shared" si="359"/>
        <v>17.4435294117647</v>
      </c>
      <c r="W2310" s="113">
        <f t="shared" si="357"/>
        <v>8.83388235294118</v>
      </c>
      <c r="X2310" s="118">
        <v>2015</v>
      </c>
      <c r="Y2310" s="18" t="s">
        <v>66</v>
      </c>
    </row>
    <row r="2311" ht="15.75" customHeight="1" spans="1:25">
      <c r="A2311" s="234">
        <v>6095</v>
      </c>
      <c r="B2311" s="208" t="s">
        <v>2872</v>
      </c>
      <c r="C2311" s="207" t="s">
        <v>27</v>
      </c>
      <c r="D2311" s="209" t="s">
        <v>64</v>
      </c>
      <c r="E2311" s="210" t="s">
        <v>2666</v>
      </c>
      <c r="F2311" s="289" t="s">
        <v>215</v>
      </c>
      <c r="G2311" s="283">
        <v>42272</v>
      </c>
      <c r="H2311" s="237">
        <v>42272</v>
      </c>
      <c r="I2311" s="214">
        <v>41481.512</v>
      </c>
      <c r="J2311" s="215">
        <v>0.254451945991844</v>
      </c>
      <c r="K2311" s="214">
        <v>10555.051451084</v>
      </c>
      <c r="L2311" s="244">
        <v>36070.88</v>
      </c>
      <c r="M2311" s="245">
        <v>0.248465798450163</v>
      </c>
      <c r="N2311" s="244">
        <v>8962.38</v>
      </c>
      <c r="O2311" s="218">
        <v>330</v>
      </c>
      <c r="P2311" s="246">
        <f t="shared" si="353"/>
        <v>108.305696969697</v>
      </c>
      <c r="Q2311" s="246">
        <f t="shared" si="354"/>
        <v>26.1587272727273</v>
      </c>
      <c r="R2311" s="210">
        <v>1559</v>
      </c>
      <c r="S2311" s="220">
        <f t="shared" si="355"/>
        <v>330</v>
      </c>
      <c r="T2311" s="113">
        <f t="shared" si="358"/>
        <v>113.647978082192</v>
      </c>
      <c r="U2311" s="113">
        <f t="shared" si="356"/>
        <v>28.9179491810521</v>
      </c>
      <c r="V2311" s="113">
        <f t="shared" si="359"/>
        <v>109.305696969697</v>
      </c>
      <c r="W2311" s="113">
        <f t="shared" si="357"/>
        <v>27.1587272727273</v>
      </c>
      <c r="X2311" s="118">
        <v>2015</v>
      </c>
      <c r="Y2311" s="18" t="s">
        <v>66</v>
      </c>
    </row>
    <row r="2312" ht="15.75" customHeight="1" spans="1:25">
      <c r="A2312" s="234">
        <v>7433</v>
      </c>
      <c r="B2312" s="208" t="s">
        <v>2873</v>
      </c>
      <c r="C2312" s="207" t="s">
        <v>23</v>
      </c>
      <c r="D2312" s="209" t="s">
        <v>64</v>
      </c>
      <c r="F2312" s="235" t="s">
        <v>65</v>
      </c>
      <c r="G2312" s="236">
        <v>43085</v>
      </c>
      <c r="H2312" s="237">
        <v>43085</v>
      </c>
      <c r="I2312" s="214">
        <v>41480.6324524312</v>
      </c>
      <c r="J2312" s="215">
        <v>0.26668578524904</v>
      </c>
      <c r="K2312" s="214">
        <v>11062.2950382034</v>
      </c>
      <c r="L2312" s="244">
        <v>24664.59</v>
      </c>
      <c r="M2312" s="245">
        <v>0.307506834697029</v>
      </c>
      <c r="N2312" s="244">
        <v>7584.53</v>
      </c>
      <c r="O2312" s="218">
        <v>330</v>
      </c>
      <c r="P2312" s="246">
        <f t="shared" si="353"/>
        <v>73.7411818181818</v>
      </c>
      <c r="Q2312" s="246">
        <f t="shared" si="354"/>
        <v>21.9834242424242</v>
      </c>
      <c r="R2312" s="210">
        <v>746</v>
      </c>
      <c r="S2312" s="220">
        <f t="shared" si="355"/>
        <v>330</v>
      </c>
      <c r="T2312" s="113">
        <f t="shared" si="358"/>
        <v>113.645568362825</v>
      </c>
      <c r="U2312" s="113">
        <f t="shared" si="356"/>
        <v>30.3076576389134</v>
      </c>
      <c r="V2312" s="113">
        <f t="shared" si="359"/>
        <v>74.7411818181818</v>
      </c>
      <c r="W2312" s="113">
        <f t="shared" si="357"/>
        <v>22.9834242424242</v>
      </c>
      <c r="X2312" s="118">
        <v>2017</v>
      </c>
      <c r="Y2312" s="18" t="s">
        <v>83</v>
      </c>
    </row>
    <row r="2313" ht="15.75" customHeight="1" spans="1:25">
      <c r="A2313" s="234">
        <v>8734</v>
      </c>
      <c r="B2313" s="208" t="s">
        <v>2874</v>
      </c>
      <c r="C2313" s="207" t="s">
        <v>34</v>
      </c>
      <c r="D2313" s="209" t="s">
        <v>488</v>
      </c>
      <c r="E2313" s="210" t="s">
        <v>30</v>
      </c>
      <c r="F2313" s="235" t="s">
        <v>282</v>
      </c>
      <c r="G2313" s="283">
        <v>41893</v>
      </c>
      <c r="H2313" s="237">
        <v>43715</v>
      </c>
      <c r="I2313" s="214">
        <v>41478.9217763158</v>
      </c>
      <c r="J2313" s="215">
        <v>0.277013416447795</v>
      </c>
      <c r="K2313" s="214">
        <v>11490.2178318281</v>
      </c>
      <c r="L2313" s="216">
        <v>3755.09</v>
      </c>
      <c r="M2313" s="217">
        <v>0.30026177801331</v>
      </c>
      <c r="N2313" s="216">
        <v>1127.51</v>
      </c>
      <c r="O2313" s="218">
        <v>76</v>
      </c>
      <c r="P2313" s="246">
        <f t="shared" si="353"/>
        <v>48.4090789473684</v>
      </c>
      <c r="Q2313" s="246">
        <f t="shared" si="354"/>
        <v>13.8356578947368</v>
      </c>
      <c r="R2313" s="210">
        <v>116</v>
      </c>
      <c r="S2313" s="220">
        <f t="shared" si="355"/>
        <v>81</v>
      </c>
      <c r="T2313" s="113">
        <f t="shared" si="358"/>
        <v>113.640881578947</v>
      </c>
      <c r="U2313" s="113">
        <f t="shared" si="356"/>
        <v>31.4800488543236</v>
      </c>
      <c r="V2313" s="113">
        <f t="shared" si="359"/>
        <v>46.3591358024691</v>
      </c>
      <c r="W2313" s="113">
        <f t="shared" si="357"/>
        <v>13.9198765432099</v>
      </c>
      <c r="X2313" s="118">
        <v>2014</v>
      </c>
      <c r="Y2313" s="18" t="s">
        <v>66</v>
      </c>
    </row>
    <row r="2314" ht="15.75" customHeight="1" spans="1:25">
      <c r="A2314" s="234">
        <v>7795</v>
      </c>
      <c r="B2314" s="208" t="s">
        <v>2875</v>
      </c>
      <c r="C2314" s="207" t="s">
        <v>27</v>
      </c>
      <c r="D2314" s="209" t="s">
        <v>64</v>
      </c>
      <c r="F2314" s="235" t="s">
        <v>65</v>
      </c>
      <c r="G2314" s="236">
        <v>43176</v>
      </c>
      <c r="H2314" s="237">
        <v>43176</v>
      </c>
      <c r="I2314" s="214">
        <v>41357.2564540059</v>
      </c>
      <c r="J2314" s="215">
        <v>0.266900864921795</v>
      </c>
      <c r="K2314" s="214">
        <v>11038.2875183667</v>
      </c>
      <c r="L2314" s="244">
        <v>25456.43</v>
      </c>
      <c r="M2314" s="245">
        <v>0.175613784022347</v>
      </c>
      <c r="N2314" s="244">
        <v>4470.5</v>
      </c>
      <c r="O2314" s="218">
        <v>330</v>
      </c>
      <c r="P2314" s="246">
        <f t="shared" si="353"/>
        <v>76.140696969697</v>
      </c>
      <c r="Q2314" s="246">
        <f t="shared" si="354"/>
        <v>12.5469696969697</v>
      </c>
      <c r="R2314" s="210">
        <v>655</v>
      </c>
      <c r="S2314" s="220">
        <f t="shared" si="355"/>
        <v>330</v>
      </c>
      <c r="T2314" s="113">
        <f t="shared" si="358"/>
        <v>113.307551928783</v>
      </c>
      <c r="U2314" s="113">
        <f t="shared" si="356"/>
        <v>30.2418836119636</v>
      </c>
      <c r="V2314" s="113">
        <f t="shared" si="359"/>
        <v>77.140696969697</v>
      </c>
      <c r="W2314" s="113">
        <f t="shared" si="357"/>
        <v>13.5469696969697</v>
      </c>
      <c r="X2314" s="118">
        <v>2018</v>
      </c>
      <c r="Y2314" s="18" t="s">
        <v>84</v>
      </c>
    </row>
    <row r="2315" ht="15.75" customHeight="1" spans="1:25">
      <c r="A2315" s="234">
        <v>8747</v>
      </c>
      <c r="B2315" s="208" t="s">
        <v>2876</v>
      </c>
      <c r="C2315" s="207" t="s">
        <v>34</v>
      </c>
      <c r="D2315" s="209" t="s">
        <v>488</v>
      </c>
      <c r="E2315" s="210" t="s">
        <v>30</v>
      </c>
      <c r="F2315" s="235" t="s">
        <v>272</v>
      </c>
      <c r="G2315" s="283">
        <v>42275</v>
      </c>
      <c r="H2315" s="237">
        <v>43715</v>
      </c>
      <c r="I2315" s="214">
        <v>41308.437</v>
      </c>
      <c r="J2315" s="215">
        <v>0.229321828865158</v>
      </c>
      <c r="K2315" s="214">
        <v>9472.92632040116</v>
      </c>
      <c r="L2315" s="216">
        <v>3690.45</v>
      </c>
      <c r="M2315" s="217">
        <v>0.275996152230758</v>
      </c>
      <c r="N2315" s="216">
        <v>1018.55</v>
      </c>
      <c r="O2315" s="218">
        <v>75</v>
      </c>
      <c r="P2315" s="246">
        <f t="shared" si="353"/>
        <v>48.206</v>
      </c>
      <c r="Q2315" s="246">
        <f t="shared" si="354"/>
        <v>12.5806666666667</v>
      </c>
      <c r="R2315" s="210">
        <v>116</v>
      </c>
      <c r="S2315" s="220">
        <f t="shared" si="355"/>
        <v>81</v>
      </c>
      <c r="T2315" s="113">
        <f t="shared" si="358"/>
        <v>113.1738</v>
      </c>
      <c r="U2315" s="113">
        <f t="shared" si="356"/>
        <v>25.9532227956196</v>
      </c>
      <c r="V2315" s="113">
        <f t="shared" si="359"/>
        <v>45.5611111111111</v>
      </c>
      <c r="W2315" s="113">
        <f t="shared" si="357"/>
        <v>12.5746913580247</v>
      </c>
      <c r="X2315" s="118">
        <v>2015</v>
      </c>
      <c r="Y2315" s="18" t="s">
        <v>66</v>
      </c>
    </row>
    <row r="2316" ht="15.75" customHeight="1" spans="1:25">
      <c r="A2316" s="234">
        <v>8163</v>
      </c>
      <c r="B2316" s="208" t="s">
        <v>2877</v>
      </c>
      <c r="C2316" s="207" t="s">
        <v>19</v>
      </c>
      <c r="D2316" s="209" t="s">
        <v>380</v>
      </c>
      <c r="E2316" s="210" t="s">
        <v>2375</v>
      </c>
      <c r="F2316" s="235" t="s">
        <v>112</v>
      </c>
      <c r="G2316" s="283" t="s">
        <v>513</v>
      </c>
      <c r="H2316" s="237">
        <v>43278</v>
      </c>
      <c r="I2316" s="214">
        <v>41289.066</v>
      </c>
      <c r="J2316" s="215">
        <v>0.255659879062548</v>
      </c>
      <c r="K2316" s="214">
        <v>10555.9576201656</v>
      </c>
      <c r="L2316" s="244">
        <v>22938.37</v>
      </c>
      <c r="M2316" s="245">
        <v>0.252312173881579</v>
      </c>
      <c r="N2316" s="244">
        <v>5787.63</v>
      </c>
      <c r="O2316" s="218">
        <v>330</v>
      </c>
      <c r="P2316" s="246">
        <f t="shared" si="353"/>
        <v>68.5102121212121</v>
      </c>
      <c r="Q2316" s="246">
        <f t="shared" si="354"/>
        <v>16.5382727272727</v>
      </c>
      <c r="R2316" s="210">
        <v>553</v>
      </c>
      <c r="S2316" s="220">
        <f t="shared" si="355"/>
        <v>330</v>
      </c>
      <c r="T2316" s="113">
        <f t="shared" si="358"/>
        <v>113.120728767123</v>
      </c>
      <c r="U2316" s="113">
        <f t="shared" si="356"/>
        <v>28.9204318360701</v>
      </c>
      <c r="V2316" s="113">
        <f t="shared" si="359"/>
        <v>69.5102121212121</v>
      </c>
      <c r="W2316" s="113">
        <f t="shared" si="357"/>
        <v>17.5382727272727</v>
      </c>
      <c r="X2316" s="118">
        <v>2013</v>
      </c>
      <c r="Y2316" s="18" t="s">
        <v>66</v>
      </c>
    </row>
    <row r="2317" ht="15.75" customHeight="1" spans="1:25">
      <c r="A2317" s="234">
        <v>8457</v>
      </c>
      <c r="B2317" s="208" t="s">
        <v>2878</v>
      </c>
      <c r="C2317" s="207" t="s">
        <v>23</v>
      </c>
      <c r="D2317" s="209" t="s">
        <v>64</v>
      </c>
      <c r="F2317" s="235" t="s">
        <v>65</v>
      </c>
      <c r="G2317" s="236">
        <v>43393</v>
      </c>
      <c r="H2317" s="237">
        <v>43393</v>
      </c>
      <c r="I2317" s="214">
        <v>41222.5880353745</v>
      </c>
      <c r="J2317" s="215">
        <v>0.263789861423648</v>
      </c>
      <c r="K2317" s="214">
        <v>10874.1007853756</v>
      </c>
      <c r="L2317" s="244">
        <v>17529.19</v>
      </c>
      <c r="M2317" s="245">
        <v>0.222393618872292</v>
      </c>
      <c r="N2317" s="244">
        <v>3898.38</v>
      </c>
      <c r="O2317" s="218">
        <v>236</v>
      </c>
      <c r="P2317" s="246">
        <f t="shared" si="353"/>
        <v>73.2762288135593</v>
      </c>
      <c r="Q2317" s="246">
        <f t="shared" si="354"/>
        <v>15.5185593220339</v>
      </c>
      <c r="R2317" s="210">
        <v>438</v>
      </c>
      <c r="S2317" s="220">
        <f t="shared" si="355"/>
        <v>330</v>
      </c>
      <c r="T2317" s="113">
        <f t="shared" si="358"/>
        <v>112.93859735719</v>
      </c>
      <c r="U2317" s="113">
        <f t="shared" si="356"/>
        <v>29.7920569462345</v>
      </c>
      <c r="V2317" s="113">
        <f t="shared" si="359"/>
        <v>53.1187575757576</v>
      </c>
      <c r="W2317" s="113">
        <f t="shared" si="357"/>
        <v>11.8132727272727</v>
      </c>
      <c r="X2317" s="118">
        <v>2018</v>
      </c>
      <c r="Y2317" s="18" t="s">
        <v>84</v>
      </c>
    </row>
    <row r="2318" ht="15.75" customHeight="1" spans="1:25">
      <c r="A2318" s="234">
        <v>6220</v>
      </c>
      <c r="B2318" s="208" t="s">
        <v>2879</v>
      </c>
      <c r="C2318" s="207" t="s">
        <v>23</v>
      </c>
      <c r="D2318" s="209" t="s">
        <v>64</v>
      </c>
      <c r="F2318" s="235" t="s">
        <v>178</v>
      </c>
      <c r="G2318" s="236">
        <v>42819</v>
      </c>
      <c r="H2318" s="237">
        <v>42819</v>
      </c>
      <c r="I2318" s="214">
        <v>41187.9605</v>
      </c>
      <c r="J2318" s="215">
        <v>0.273982561793628</v>
      </c>
      <c r="K2318" s="214">
        <v>11284.7829328448</v>
      </c>
      <c r="L2318" s="244">
        <v>28405.49</v>
      </c>
      <c r="M2318" s="245">
        <v>0.233635469763063</v>
      </c>
      <c r="N2318" s="244">
        <v>6636.53</v>
      </c>
      <c r="O2318" s="218">
        <v>330</v>
      </c>
      <c r="P2318" s="246">
        <f t="shared" si="353"/>
        <v>85.0772424242424</v>
      </c>
      <c r="Q2318" s="246">
        <f t="shared" si="354"/>
        <v>19.110696969697</v>
      </c>
      <c r="R2318" s="210">
        <v>1012</v>
      </c>
      <c r="S2318" s="220">
        <f t="shared" si="355"/>
        <v>330</v>
      </c>
      <c r="T2318" s="113">
        <f t="shared" si="358"/>
        <v>112.84372739726</v>
      </c>
      <c r="U2318" s="113">
        <f t="shared" si="356"/>
        <v>30.9172135146433</v>
      </c>
      <c r="V2318" s="113">
        <f t="shared" si="359"/>
        <v>86.0772424242424</v>
      </c>
      <c r="W2318" s="113">
        <f t="shared" si="357"/>
        <v>20.110696969697</v>
      </c>
      <c r="X2318" s="118">
        <v>2017</v>
      </c>
      <c r="Y2318" s="18" t="s">
        <v>83</v>
      </c>
    </row>
    <row r="2319" ht="15.75" customHeight="1" spans="1:25">
      <c r="A2319" s="234">
        <v>8365</v>
      </c>
      <c r="B2319" s="208" t="s">
        <v>2880</v>
      </c>
      <c r="C2319" s="207" t="s">
        <v>17</v>
      </c>
      <c r="D2319" s="209" t="s">
        <v>64</v>
      </c>
      <c r="F2319" s="235" t="s">
        <v>65</v>
      </c>
      <c r="G2319" s="236">
        <v>43372</v>
      </c>
      <c r="H2319" s="237">
        <v>43372</v>
      </c>
      <c r="I2319" s="214">
        <v>41177.3341583817</v>
      </c>
      <c r="J2319" s="215">
        <v>0.266875560938495</v>
      </c>
      <c r="K2319" s="214">
        <v>10989.22415147</v>
      </c>
      <c r="L2319" s="244">
        <v>15444.46</v>
      </c>
      <c r="M2319" s="245">
        <v>0.355919209865544</v>
      </c>
      <c r="N2319" s="244">
        <v>5496.98</v>
      </c>
      <c r="O2319" s="218">
        <v>310</v>
      </c>
      <c r="P2319" s="246">
        <f t="shared" si="353"/>
        <v>48.8208387096774</v>
      </c>
      <c r="Q2319" s="246">
        <f t="shared" si="354"/>
        <v>16.7321935483871</v>
      </c>
      <c r="R2319" s="210">
        <v>459</v>
      </c>
      <c r="S2319" s="220">
        <f t="shared" si="355"/>
        <v>330</v>
      </c>
      <c r="T2319" s="113">
        <f t="shared" si="358"/>
        <v>112.814614132553</v>
      </c>
      <c r="U2319" s="113">
        <f t="shared" si="356"/>
        <v>30.1074634286849</v>
      </c>
      <c r="V2319" s="113">
        <f t="shared" si="359"/>
        <v>46.8013939393939</v>
      </c>
      <c r="W2319" s="113">
        <f t="shared" si="357"/>
        <v>16.6575151515151</v>
      </c>
      <c r="X2319" s="118">
        <v>2018</v>
      </c>
      <c r="Y2319" s="18" t="s">
        <v>84</v>
      </c>
    </row>
    <row r="2320" ht="15.75" customHeight="1" spans="1:25">
      <c r="A2320" s="234">
        <v>5718</v>
      </c>
      <c r="B2320" s="208" t="s">
        <v>2881</v>
      </c>
      <c r="C2320" s="207" t="s">
        <v>17</v>
      </c>
      <c r="D2320" s="209" t="s">
        <v>64</v>
      </c>
      <c r="F2320" s="235" t="s">
        <v>65</v>
      </c>
      <c r="G2320" s="236">
        <v>41662</v>
      </c>
      <c r="H2320" s="237">
        <v>41662</v>
      </c>
      <c r="I2320" s="214">
        <v>41076.48</v>
      </c>
      <c r="J2320" s="215">
        <v>0.2557163845078</v>
      </c>
      <c r="K2320" s="214">
        <v>10503.928953907</v>
      </c>
      <c r="L2320" s="244">
        <v>20538.24</v>
      </c>
      <c r="M2320" s="245">
        <v>0.368750681655293</v>
      </c>
      <c r="N2320" s="244">
        <v>7573.49</v>
      </c>
      <c r="O2320" s="218">
        <v>330</v>
      </c>
      <c r="P2320" s="246">
        <f t="shared" si="353"/>
        <v>61.2370909090909</v>
      </c>
      <c r="Q2320" s="246">
        <f t="shared" si="354"/>
        <v>21.9499696969697</v>
      </c>
      <c r="R2320" s="210">
        <v>2169</v>
      </c>
      <c r="S2320" s="220">
        <f t="shared" si="355"/>
        <v>330</v>
      </c>
      <c r="T2320" s="113">
        <f t="shared" si="358"/>
        <v>112.538301369863</v>
      </c>
      <c r="U2320" s="113">
        <f t="shared" si="356"/>
        <v>28.7778875449507</v>
      </c>
      <c r="V2320" s="113">
        <f t="shared" si="359"/>
        <v>62.2370909090909</v>
      </c>
      <c r="W2320" s="113">
        <f t="shared" si="357"/>
        <v>22.9499696969697</v>
      </c>
      <c r="X2320" s="118">
        <v>2014</v>
      </c>
      <c r="Y2320" s="18" t="s">
        <v>66</v>
      </c>
    </row>
    <row r="2321" ht="15.75" customHeight="1" spans="1:25">
      <c r="A2321" s="234">
        <v>6064</v>
      </c>
      <c r="B2321" s="208" t="s">
        <v>2882</v>
      </c>
      <c r="C2321" s="207" t="s">
        <v>19</v>
      </c>
      <c r="D2321" s="209" t="s">
        <v>64</v>
      </c>
      <c r="F2321" s="235" t="s">
        <v>65</v>
      </c>
      <c r="G2321" s="236">
        <v>42266</v>
      </c>
      <c r="H2321" s="237">
        <v>42266</v>
      </c>
      <c r="I2321" s="214">
        <v>40803.5985</v>
      </c>
      <c r="J2321" s="215">
        <v>0.22602041833938</v>
      </c>
      <c r="K2321" s="214">
        <v>9222.4464027221</v>
      </c>
      <c r="L2321" s="244">
        <v>35481.39</v>
      </c>
      <c r="M2321" s="245">
        <v>0.239540784619768</v>
      </c>
      <c r="N2321" s="244">
        <v>8499.24</v>
      </c>
      <c r="O2321" s="218">
        <v>330</v>
      </c>
      <c r="P2321" s="246">
        <f t="shared" si="353"/>
        <v>106.519363636364</v>
      </c>
      <c r="Q2321" s="246">
        <f t="shared" si="354"/>
        <v>24.7552727272727</v>
      </c>
      <c r="R2321" s="210">
        <v>1565</v>
      </c>
      <c r="S2321" s="220">
        <f t="shared" si="355"/>
        <v>330</v>
      </c>
      <c r="T2321" s="113">
        <f t="shared" si="358"/>
        <v>111.790680821918</v>
      </c>
      <c r="U2321" s="113">
        <f t="shared" si="356"/>
        <v>25.266976445814</v>
      </c>
      <c r="V2321" s="113">
        <f t="shared" si="359"/>
        <v>107.519363636364</v>
      </c>
      <c r="W2321" s="113">
        <f t="shared" si="357"/>
        <v>25.7552727272727</v>
      </c>
      <c r="X2321" s="118">
        <v>2015</v>
      </c>
      <c r="Y2321" s="18" t="s">
        <v>66</v>
      </c>
    </row>
    <row r="2322" ht="15.75" customHeight="1" spans="1:25">
      <c r="A2322" s="234">
        <v>6703</v>
      </c>
      <c r="B2322" s="208" t="s">
        <v>2883</v>
      </c>
      <c r="C2322" s="207" t="s">
        <v>19</v>
      </c>
      <c r="D2322" s="209" t="s">
        <v>64</v>
      </c>
      <c r="F2322" s="235" t="s">
        <v>65</v>
      </c>
      <c r="G2322" s="236">
        <v>42733</v>
      </c>
      <c r="H2322" s="237">
        <v>42733</v>
      </c>
      <c r="I2322" s="214">
        <v>40720.086</v>
      </c>
      <c r="J2322" s="215">
        <v>0.227176669209198</v>
      </c>
      <c r="K2322" s="214">
        <v>9250.65350739209</v>
      </c>
      <c r="L2322" s="244">
        <v>22622.27</v>
      </c>
      <c r="M2322" s="245">
        <v>0.150067168325725</v>
      </c>
      <c r="N2322" s="244">
        <v>3394.86</v>
      </c>
      <c r="O2322" s="218">
        <v>330</v>
      </c>
      <c r="P2322" s="246">
        <f t="shared" si="353"/>
        <v>67.5523333333333</v>
      </c>
      <c r="Q2322" s="246">
        <f t="shared" si="354"/>
        <v>9.28745454545455</v>
      </c>
      <c r="R2322" s="210">
        <v>1098</v>
      </c>
      <c r="S2322" s="220">
        <f t="shared" si="355"/>
        <v>330</v>
      </c>
      <c r="T2322" s="113">
        <f t="shared" si="358"/>
        <v>111.561879452055</v>
      </c>
      <c r="U2322" s="113">
        <f t="shared" si="356"/>
        <v>25.3442561846359</v>
      </c>
      <c r="V2322" s="113">
        <f t="shared" si="359"/>
        <v>68.5523333333333</v>
      </c>
      <c r="W2322" s="113">
        <f t="shared" si="357"/>
        <v>10.2874545454545</v>
      </c>
      <c r="X2322" s="118">
        <v>2016</v>
      </c>
      <c r="Y2322" s="18" t="s">
        <v>82</v>
      </c>
    </row>
    <row r="2323" ht="15.75" customHeight="1" spans="1:25">
      <c r="A2323" s="234">
        <v>6935</v>
      </c>
      <c r="B2323" s="208" t="s">
        <v>2884</v>
      </c>
      <c r="C2323" s="207" t="s">
        <v>27</v>
      </c>
      <c r="D2323" s="209" t="s">
        <v>64</v>
      </c>
      <c r="F2323" s="235" t="s">
        <v>215</v>
      </c>
      <c r="G2323" s="236">
        <v>41013</v>
      </c>
      <c r="H2323" s="237">
        <v>41013</v>
      </c>
      <c r="I2323" s="214">
        <v>40585.9955</v>
      </c>
      <c r="J2323" s="215">
        <v>0.257254950046044</v>
      </c>
      <c r="K2323" s="214">
        <v>10440.9482449215</v>
      </c>
      <c r="L2323" s="244">
        <v>35292.17</v>
      </c>
      <c r="M2323" s="245">
        <v>0.19341343986499</v>
      </c>
      <c r="N2323" s="244">
        <v>6825.98</v>
      </c>
      <c r="O2323" s="218">
        <v>330</v>
      </c>
      <c r="P2323" s="246">
        <f t="shared" si="353"/>
        <v>105.94596969697</v>
      </c>
      <c r="Q2323" s="246">
        <f t="shared" si="354"/>
        <v>19.6847878787879</v>
      </c>
      <c r="R2323" s="210">
        <v>2818</v>
      </c>
      <c r="S2323" s="220">
        <f t="shared" si="355"/>
        <v>330</v>
      </c>
      <c r="T2323" s="113">
        <f t="shared" si="358"/>
        <v>111.194508219178</v>
      </c>
      <c r="U2323" s="113">
        <f t="shared" si="356"/>
        <v>28.6053376573192</v>
      </c>
      <c r="V2323" s="113">
        <f t="shared" si="359"/>
        <v>106.94596969697</v>
      </c>
      <c r="W2323" s="113">
        <f t="shared" si="357"/>
        <v>20.6847878787879</v>
      </c>
      <c r="X2323" s="118">
        <v>2012</v>
      </c>
      <c r="Y2323" s="18" t="s">
        <v>66</v>
      </c>
    </row>
    <row r="2324" ht="15.75" customHeight="1" spans="1:25">
      <c r="A2324" s="234">
        <v>8740</v>
      </c>
      <c r="B2324" s="208" t="s">
        <v>2885</v>
      </c>
      <c r="C2324" s="207" t="s">
        <v>34</v>
      </c>
      <c r="D2324" s="209" t="s">
        <v>488</v>
      </c>
      <c r="E2324" s="210" t="s">
        <v>30</v>
      </c>
      <c r="F2324" s="235" t="s">
        <v>272</v>
      </c>
      <c r="G2324" s="283">
        <v>42043</v>
      </c>
      <c r="H2324" s="237">
        <v>43715</v>
      </c>
      <c r="I2324" s="214">
        <v>40579.5271333333</v>
      </c>
      <c r="J2324" s="215">
        <v>0.278719446985391</v>
      </c>
      <c r="K2324" s="214">
        <v>11310.3033615313</v>
      </c>
      <c r="L2324" s="216">
        <v>3625.33</v>
      </c>
      <c r="M2324" s="217">
        <v>0.306024555006027</v>
      </c>
      <c r="N2324" s="216">
        <v>1109.44</v>
      </c>
      <c r="O2324" s="218">
        <v>75</v>
      </c>
      <c r="P2324" s="246">
        <f t="shared" si="353"/>
        <v>47.3377333333333</v>
      </c>
      <c r="Q2324" s="246">
        <f t="shared" si="354"/>
        <v>13.7925333333333</v>
      </c>
      <c r="R2324" s="210">
        <v>116</v>
      </c>
      <c r="S2324" s="220">
        <f t="shared" si="355"/>
        <v>81</v>
      </c>
      <c r="T2324" s="113">
        <f t="shared" si="358"/>
        <v>111.176786666667</v>
      </c>
      <c r="U2324" s="113">
        <f t="shared" si="356"/>
        <v>30.987132497346</v>
      </c>
      <c r="V2324" s="113">
        <f t="shared" si="359"/>
        <v>44.7571604938272</v>
      </c>
      <c r="W2324" s="113">
        <f t="shared" si="357"/>
        <v>13.6967901234568</v>
      </c>
      <c r="X2324" s="118">
        <v>2015</v>
      </c>
      <c r="Y2324" s="18" t="s">
        <v>66</v>
      </c>
    </row>
    <row r="2325" ht="15.75" customHeight="1" spans="1:25">
      <c r="A2325" s="234">
        <v>8877</v>
      </c>
      <c r="B2325" s="208" t="s">
        <v>2886</v>
      </c>
      <c r="C2325" s="207" t="s">
        <v>34</v>
      </c>
      <c r="D2325" s="209" t="s">
        <v>488</v>
      </c>
      <c r="E2325" s="210" t="s">
        <v>30</v>
      </c>
      <c r="F2325" s="235" t="s">
        <v>282</v>
      </c>
      <c r="G2325" s="283">
        <v>40366</v>
      </c>
      <c r="H2325" s="237">
        <v>43715</v>
      </c>
      <c r="I2325" s="214">
        <v>40545.3094078947</v>
      </c>
      <c r="J2325" s="215">
        <v>0.270971928398335</v>
      </c>
      <c r="K2325" s="214">
        <v>10986.6406777644</v>
      </c>
      <c r="L2325" s="216">
        <v>3670.57</v>
      </c>
      <c r="M2325" s="217">
        <v>0.23787313686975</v>
      </c>
      <c r="N2325" s="216">
        <v>873.13</v>
      </c>
      <c r="O2325" s="218">
        <v>76</v>
      </c>
      <c r="P2325" s="246">
        <f t="shared" si="353"/>
        <v>47.2969736842105</v>
      </c>
      <c r="Q2325" s="246">
        <f t="shared" si="354"/>
        <v>10.4885526315789</v>
      </c>
      <c r="R2325" s="210">
        <v>116</v>
      </c>
      <c r="S2325" s="220">
        <f t="shared" si="355"/>
        <v>81</v>
      </c>
      <c r="T2325" s="113">
        <f t="shared" si="358"/>
        <v>111.083039473684</v>
      </c>
      <c r="U2325" s="113">
        <f t="shared" si="356"/>
        <v>30.1003854185326</v>
      </c>
      <c r="V2325" s="113">
        <f t="shared" si="359"/>
        <v>45.3156790123457</v>
      </c>
      <c r="W2325" s="113">
        <f t="shared" si="357"/>
        <v>10.7793827160494</v>
      </c>
      <c r="X2325" s="118">
        <v>2010</v>
      </c>
      <c r="Y2325" s="18" t="s">
        <v>66</v>
      </c>
    </row>
    <row r="2326" ht="15.75" customHeight="1" spans="1:25">
      <c r="A2326" s="234">
        <v>6110</v>
      </c>
      <c r="B2326" s="208" t="s">
        <v>2887</v>
      </c>
      <c r="C2326" s="207" t="s">
        <v>27</v>
      </c>
      <c r="D2326" s="209" t="s">
        <v>64</v>
      </c>
      <c r="E2326" s="210" t="s">
        <v>2666</v>
      </c>
      <c r="F2326" s="289" t="s">
        <v>215</v>
      </c>
      <c r="G2326" s="283">
        <v>42272</v>
      </c>
      <c r="H2326" s="237">
        <v>42272</v>
      </c>
      <c r="I2326" s="214">
        <v>40472.175</v>
      </c>
      <c r="J2326" s="215">
        <v>0.234447507354197</v>
      </c>
      <c r="K2326" s="214">
        <v>9488.60054595285</v>
      </c>
      <c r="L2326" s="244">
        <v>26981.45</v>
      </c>
      <c r="M2326" s="245">
        <v>0.295417036519535</v>
      </c>
      <c r="N2326" s="244">
        <v>7970.78</v>
      </c>
      <c r="O2326" s="218">
        <v>330</v>
      </c>
      <c r="P2326" s="246">
        <f t="shared" si="353"/>
        <v>80.7619696969697</v>
      </c>
      <c r="Q2326" s="246">
        <f t="shared" si="354"/>
        <v>23.1538787878788</v>
      </c>
      <c r="R2326" s="210">
        <v>1559</v>
      </c>
      <c r="S2326" s="220">
        <f t="shared" si="355"/>
        <v>330</v>
      </c>
      <c r="T2326" s="113">
        <f t="shared" si="358"/>
        <v>110.882671232877</v>
      </c>
      <c r="U2326" s="113">
        <f t="shared" si="356"/>
        <v>25.9961658793229</v>
      </c>
      <c r="V2326" s="113">
        <f t="shared" si="359"/>
        <v>81.7619696969697</v>
      </c>
      <c r="W2326" s="113">
        <f t="shared" si="357"/>
        <v>24.1538787878788</v>
      </c>
      <c r="X2326" s="118">
        <v>2015</v>
      </c>
      <c r="Y2326" s="18" t="s">
        <v>66</v>
      </c>
    </row>
    <row r="2327" ht="15.75" customHeight="1" spans="1:25">
      <c r="A2327" s="234">
        <v>6877</v>
      </c>
      <c r="B2327" s="208" t="s">
        <v>2888</v>
      </c>
      <c r="C2327" s="207" t="s">
        <v>23</v>
      </c>
      <c r="D2327" s="209" t="s">
        <v>64</v>
      </c>
      <c r="F2327" s="235" t="s">
        <v>65</v>
      </c>
      <c r="G2327" s="236">
        <v>42854</v>
      </c>
      <c r="H2327" s="237">
        <v>42854</v>
      </c>
      <c r="I2327" s="214">
        <v>40382.0505</v>
      </c>
      <c r="J2327" s="215">
        <v>0.251003231522189</v>
      </c>
      <c r="K2327" s="214">
        <v>10136.0251709922</v>
      </c>
      <c r="L2327" s="244">
        <v>27849.69</v>
      </c>
      <c r="M2327" s="245">
        <v>0.268079824227846</v>
      </c>
      <c r="N2327" s="244">
        <v>7465.94</v>
      </c>
      <c r="O2327" s="218">
        <v>330</v>
      </c>
      <c r="P2327" s="246">
        <f t="shared" si="353"/>
        <v>83.393</v>
      </c>
      <c r="Q2327" s="246">
        <f t="shared" si="354"/>
        <v>21.6240606060606</v>
      </c>
      <c r="R2327" s="210">
        <v>977</v>
      </c>
      <c r="S2327" s="220">
        <f t="shared" si="355"/>
        <v>330</v>
      </c>
      <c r="T2327" s="113">
        <f t="shared" si="358"/>
        <v>110.635754794521</v>
      </c>
      <c r="U2327" s="113">
        <f t="shared" si="356"/>
        <v>27.7699319753211</v>
      </c>
      <c r="V2327" s="113">
        <f t="shared" si="359"/>
        <v>84.393</v>
      </c>
      <c r="W2327" s="113">
        <f t="shared" si="357"/>
        <v>22.6240606060606</v>
      </c>
      <c r="X2327" s="118">
        <v>2017</v>
      </c>
      <c r="Y2327" s="18" t="s">
        <v>83</v>
      </c>
    </row>
    <row r="2328" ht="15.75" customHeight="1" spans="1:25">
      <c r="A2328" s="234">
        <v>7373</v>
      </c>
      <c r="B2328" s="208" t="s">
        <v>2889</v>
      </c>
      <c r="C2328" s="207" t="s">
        <v>17</v>
      </c>
      <c r="D2328" s="209" t="s">
        <v>64</v>
      </c>
      <c r="F2328" s="235" t="s">
        <v>65</v>
      </c>
      <c r="G2328" s="236">
        <v>43050</v>
      </c>
      <c r="H2328" s="237">
        <v>43050</v>
      </c>
      <c r="I2328" s="214">
        <v>40324.4830357143</v>
      </c>
      <c r="J2328" s="215">
        <v>0.266875560938495</v>
      </c>
      <c r="K2328" s="214">
        <v>10761.6190297111</v>
      </c>
      <c r="L2328" s="244">
        <v>18560.31</v>
      </c>
      <c r="M2328" s="245">
        <v>0.323575414419263</v>
      </c>
      <c r="N2328" s="244">
        <v>6005.66</v>
      </c>
      <c r="O2328" s="218">
        <v>330</v>
      </c>
      <c r="P2328" s="246">
        <f t="shared" si="353"/>
        <v>55.2433636363636</v>
      </c>
      <c r="Q2328" s="246">
        <f t="shared" si="354"/>
        <v>17.1989696969697</v>
      </c>
      <c r="R2328" s="210">
        <v>781</v>
      </c>
      <c r="S2328" s="220">
        <f t="shared" si="355"/>
        <v>330</v>
      </c>
      <c r="T2328" s="113">
        <f t="shared" si="358"/>
        <v>110.478035714286</v>
      </c>
      <c r="U2328" s="113">
        <f t="shared" si="356"/>
        <v>29.4838877526332</v>
      </c>
      <c r="V2328" s="113">
        <f t="shared" si="359"/>
        <v>56.2433636363636</v>
      </c>
      <c r="W2328" s="113">
        <f t="shared" si="357"/>
        <v>18.1989696969697</v>
      </c>
      <c r="X2328" s="118">
        <v>2017</v>
      </c>
      <c r="Y2328" s="18" t="s">
        <v>83</v>
      </c>
    </row>
    <row r="2329" ht="15.75" customHeight="1" spans="1:25">
      <c r="A2329" s="234">
        <v>5121</v>
      </c>
      <c r="B2329" s="208" t="s">
        <v>2890</v>
      </c>
      <c r="C2329" s="207" t="s">
        <v>19</v>
      </c>
      <c r="D2329" s="209" t="s">
        <v>64</v>
      </c>
      <c r="F2329" s="235" t="s">
        <v>65</v>
      </c>
      <c r="G2329" s="236">
        <v>40166</v>
      </c>
      <c r="H2329" s="237">
        <v>40166</v>
      </c>
      <c r="I2329" s="214">
        <v>40218.894</v>
      </c>
      <c r="J2329" s="215">
        <v>0.229598945881019</v>
      </c>
      <c r="K2329" s="214">
        <v>9234.21566690044</v>
      </c>
      <c r="L2329" s="244">
        <v>22343.83</v>
      </c>
      <c r="M2329" s="245">
        <v>0.265516252137615</v>
      </c>
      <c r="N2329" s="244">
        <v>5932.65</v>
      </c>
      <c r="O2329" s="218">
        <v>330</v>
      </c>
      <c r="P2329" s="246">
        <f t="shared" si="353"/>
        <v>66.7085757575758</v>
      </c>
      <c r="Q2329" s="246">
        <f t="shared" si="354"/>
        <v>16.9777272727273</v>
      </c>
      <c r="R2329" s="210">
        <v>3665</v>
      </c>
      <c r="S2329" s="220">
        <f t="shared" si="355"/>
        <v>330</v>
      </c>
      <c r="T2329" s="113">
        <f t="shared" si="358"/>
        <v>110.188750684932</v>
      </c>
      <c r="U2329" s="113">
        <f t="shared" si="356"/>
        <v>25.2992210052067</v>
      </c>
      <c r="V2329" s="113">
        <f t="shared" si="359"/>
        <v>67.7085757575758</v>
      </c>
      <c r="W2329" s="113">
        <f t="shared" si="357"/>
        <v>17.9777272727273</v>
      </c>
      <c r="X2329" s="118">
        <v>2009</v>
      </c>
      <c r="Y2329" s="18" t="s">
        <v>66</v>
      </c>
    </row>
    <row r="2330" ht="15.75" customHeight="1" spans="1:25">
      <c r="A2330" s="234">
        <v>6920</v>
      </c>
      <c r="B2330" s="208" t="s">
        <v>2891</v>
      </c>
      <c r="C2330" s="207" t="s">
        <v>29</v>
      </c>
      <c r="D2330" s="209" t="s">
        <v>64</v>
      </c>
      <c r="F2330" s="235" t="s">
        <v>65</v>
      </c>
      <c r="G2330" s="236">
        <v>42916</v>
      </c>
      <c r="H2330" s="237">
        <v>42916</v>
      </c>
      <c r="I2330" s="214">
        <v>40211.296</v>
      </c>
      <c r="J2330" s="215">
        <v>0.278283620019612</v>
      </c>
      <c r="K2330" s="214">
        <v>11190.1450165601</v>
      </c>
      <c r="L2330" s="244">
        <v>25132.06</v>
      </c>
      <c r="M2330" s="245">
        <v>0.31441712298952</v>
      </c>
      <c r="N2330" s="244">
        <v>7901.95</v>
      </c>
      <c r="O2330" s="218">
        <v>330</v>
      </c>
      <c r="P2330" s="246">
        <f t="shared" si="353"/>
        <v>75.1577575757576</v>
      </c>
      <c r="Q2330" s="246">
        <f t="shared" si="354"/>
        <v>22.945303030303</v>
      </c>
      <c r="R2330" s="210">
        <v>915</v>
      </c>
      <c r="S2330" s="220">
        <f t="shared" si="355"/>
        <v>330</v>
      </c>
      <c r="T2330" s="113">
        <f t="shared" si="358"/>
        <v>110.167934246575</v>
      </c>
      <c r="U2330" s="113">
        <f t="shared" si="356"/>
        <v>30.6579315522195</v>
      </c>
      <c r="V2330" s="113">
        <f t="shared" si="359"/>
        <v>76.1577575757576</v>
      </c>
      <c r="W2330" s="113">
        <f t="shared" si="357"/>
        <v>23.945303030303</v>
      </c>
      <c r="X2330" s="118">
        <v>2017</v>
      </c>
      <c r="Y2330" s="18" t="s">
        <v>83</v>
      </c>
    </row>
    <row r="2331" ht="15.75" customHeight="1" spans="1:25">
      <c r="A2331" s="234">
        <v>8362</v>
      </c>
      <c r="B2331" s="208" t="s">
        <v>2892</v>
      </c>
      <c r="C2331" s="207" t="s">
        <v>17</v>
      </c>
      <c r="D2331" s="209" t="s">
        <v>64</v>
      </c>
      <c r="F2331" s="235" t="s">
        <v>65</v>
      </c>
      <c r="G2331" s="236">
        <v>43393</v>
      </c>
      <c r="H2331" s="237">
        <v>43393</v>
      </c>
      <c r="I2331" s="214">
        <v>40206.4419825073</v>
      </c>
      <c r="J2331" s="215">
        <v>0.266875560938495</v>
      </c>
      <c r="K2331" s="214">
        <v>10730.1167574227</v>
      </c>
      <c r="L2331" s="244">
        <v>18891.52</v>
      </c>
      <c r="M2331" s="245">
        <v>0.343042804390541</v>
      </c>
      <c r="N2331" s="244">
        <v>6480.6</v>
      </c>
      <c r="O2331" s="218">
        <v>330</v>
      </c>
      <c r="P2331" s="246">
        <f t="shared" si="353"/>
        <v>56.2470303030303</v>
      </c>
      <c r="Q2331" s="246">
        <f t="shared" si="354"/>
        <v>18.6381818181818</v>
      </c>
      <c r="R2331" s="210">
        <v>438</v>
      </c>
      <c r="S2331" s="220">
        <f t="shared" si="355"/>
        <v>330</v>
      </c>
      <c r="T2331" s="113">
        <f t="shared" si="358"/>
        <v>110.154635568513</v>
      </c>
      <c r="U2331" s="113">
        <f t="shared" si="356"/>
        <v>29.3975801573225</v>
      </c>
      <c r="V2331" s="113">
        <f t="shared" si="359"/>
        <v>57.2470303030303</v>
      </c>
      <c r="W2331" s="113">
        <f t="shared" si="357"/>
        <v>19.6381818181818</v>
      </c>
      <c r="X2331" s="118">
        <v>2018</v>
      </c>
      <c r="Y2331" s="18" t="s">
        <v>84</v>
      </c>
    </row>
    <row r="2332" ht="15.75" customHeight="1" spans="1:25">
      <c r="A2332" s="234">
        <v>8420</v>
      </c>
      <c r="B2332" s="208" t="s">
        <v>2893</v>
      </c>
      <c r="C2332" s="207" t="s">
        <v>21</v>
      </c>
      <c r="D2332" s="209" t="s">
        <v>488</v>
      </c>
      <c r="E2332" s="210" t="s">
        <v>815</v>
      </c>
      <c r="F2332" s="235" t="s">
        <v>142</v>
      </c>
      <c r="G2332" s="284">
        <v>39862</v>
      </c>
      <c r="H2332" s="237">
        <v>43354</v>
      </c>
      <c r="I2332" s="214">
        <v>40105.2950436701</v>
      </c>
      <c r="J2332" s="215">
        <v>0.23815422345981</v>
      </c>
      <c r="K2332" s="214">
        <v>9551.24539775182</v>
      </c>
      <c r="L2332" s="244">
        <v>26220.83</v>
      </c>
      <c r="M2332" s="245">
        <v>0.225473030411318</v>
      </c>
      <c r="N2332" s="244">
        <v>5912.09</v>
      </c>
      <c r="O2332" s="218">
        <v>330</v>
      </c>
      <c r="P2332" s="246">
        <f t="shared" si="353"/>
        <v>78.4570606060606</v>
      </c>
      <c r="Q2332" s="246">
        <f t="shared" si="354"/>
        <v>16.9154242424242</v>
      </c>
      <c r="R2332" s="210">
        <v>477</v>
      </c>
      <c r="S2332" s="220">
        <f t="shared" si="355"/>
        <v>330</v>
      </c>
      <c r="T2332" s="113">
        <f t="shared" si="358"/>
        <v>109.877520667589</v>
      </c>
      <c r="U2332" s="113">
        <f t="shared" si="356"/>
        <v>26.167795610279</v>
      </c>
      <c r="V2332" s="113">
        <f t="shared" si="359"/>
        <v>79.4570606060606</v>
      </c>
      <c r="W2332" s="113">
        <f t="shared" si="357"/>
        <v>17.9154242424242</v>
      </c>
      <c r="X2332" s="118">
        <v>2009</v>
      </c>
      <c r="Y2332" s="18" t="s">
        <v>66</v>
      </c>
    </row>
    <row r="2333" ht="15.75" customHeight="1" spans="1:25">
      <c r="A2333" s="234">
        <v>6521</v>
      </c>
      <c r="B2333" s="208" t="s">
        <v>2894</v>
      </c>
      <c r="C2333" s="207" t="s">
        <v>25</v>
      </c>
      <c r="D2333" s="209" t="s">
        <v>64</v>
      </c>
      <c r="F2333" s="235" t="s">
        <v>207</v>
      </c>
      <c r="G2333" s="236">
        <v>42637</v>
      </c>
      <c r="H2333" s="237">
        <v>42637</v>
      </c>
      <c r="I2333" s="214">
        <v>40076.7804705744</v>
      </c>
      <c r="J2333" s="215">
        <v>0.274961885462954</v>
      </c>
      <c r="K2333" s="214">
        <v>11019.587121474</v>
      </c>
      <c r="L2333" s="244">
        <v>35119.65</v>
      </c>
      <c r="M2333" s="245">
        <v>0.267060178561005</v>
      </c>
      <c r="N2333" s="244">
        <v>9379.06</v>
      </c>
      <c r="O2333" s="218">
        <v>330</v>
      </c>
      <c r="P2333" s="246">
        <f t="shared" si="353"/>
        <v>105.423181818182</v>
      </c>
      <c r="Q2333" s="246">
        <f t="shared" si="354"/>
        <v>27.4213939393939</v>
      </c>
      <c r="R2333" s="210">
        <v>1194</v>
      </c>
      <c r="S2333" s="220">
        <f t="shared" si="355"/>
        <v>330</v>
      </c>
      <c r="T2333" s="113">
        <f t="shared" si="358"/>
        <v>109.799398549519</v>
      </c>
      <c r="U2333" s="113">
        <f t="shared" si="356"/>
        <v>30.190649647874</v>
      </c>
      <c r="V2333" s="113">
        <f t="shared" si="359"/>
        <v>106.423181818182</v>
      </c>
      <c r="W2333" s="113">
        <f t="shared" si="357"/>
        <v>28.4213939393939</v>
      </c>
      <c r="X2333" s="118">
        <v>2016</v>
      </c>
      <c r="Y2333" s="18" t="s">
        <v>82</v>
      </c>
    </row>
    <row r="2334" ht="15.75" customHeight="1" spans="1:25">
      <c r="A2334" s="234">
        <v>5665</v>
      </c>
      <c r="B2334" s="208" t="s">
        <v>2895</v>
      </c>
      <c r="C2334" s="207" t="s">
        <v>23</v>
      </c>
      <c r="D2334" s="209" t="s">
        <v>64</v>
      </c>
      <c r="F2334" s="235" t="s">
        <v>178</v>
      </c>
      <c r="G2334" s="236">
        <v>41447</v>
      </c>
      <c r="H2334" s="237">
        <v>41447</v>
      </c>
      <c r="I2334" s="214">
        <v>40070.199</v>
      </c>
      <c r="J2334" s="215">
        <v>0.278387140636734</v>
      </c>
      <c r="K2334" s="214">
        <v>11155.0281243549</v>
      </c>
      <c r="L2334" s="244">
        <v>27634.62</v>
      </c>
      <c r="M2334" s="245">
        <v>0.260049893937387</v>
      </c>
      <c r="N2334" s="244">
        <v>7186.38</v>
      </c>
      <c r="O2334" s="218">
        <v>330</v>
      </c>
      <c r="P2334" s="246">
        <f t="shared" si="353"/>
        <v>82.7412727272727</v>
      </c>
      <c r="Q2334" s="246">
        <f t="shared" si="354"/>
        <v>20.7769090909091</v>
      </c>
      <c r="R2334" s="210">
        <v>2384</v>
      </c>
      <c r="S2334" s="220">
        <f t="shared" si="355"/>
        <v>330</v>
      </c>
      <c r="T2334" s="113">
        <f t="shared" si="358"/>
        <v>109.781367123288</v>
      </c>
      <c r="U2334" s="113">
        <f t="shared" si="356"/>
        <v>30.5617208886436</v>
      </c>
      <c r="V2334" s="113">
        <f t="shared" si="359"/>
        <v>83.7412727272727</v>
      </c>
      <c r="W2334" s="113">
        <f t="shared" si="357"/>
        <v>21.7769090909091</v>
      </c>
      <c r="X2334" s="118">
        <v>2013</v>
      </c>
      <c r="Y2334" s="18" t="s">
        <v>66</v>
      </c>
    </row>
    <row r="2335" ht="15.75" customHeight="1" spans="1:25">
      <c r="A2335" s="234">
        <v>7174</v>
      </c>
      <c r="B2335" s="208" t="s">
        <v>2896</v>
      </c>
      <c r="C2335" s="207" t="s">
        <v>21</v>
      </c>
      <c r="D2335" s="209" t="s">
        <v>64</v>
      </c>
      <c r="F2335" s="235" t="s">
        <v>65</v>
      </c>
      <c r="G2335" s="236">
        <v>43022</v>
      </c>
      <c r="H2335" s="237">
        <v>43022</v>
      </c>
      <c r="I2335" s="214">
        <v>40045.2903301749</v>
      </c>
      <c r="J2335" s="215">
        <v>0.266077032461512</v>
      </c>
      <c r="K2335" s="214">
        <v>10655.1320151126</v>
      </c>
      <c r="L2335" s="244">
        <v>33940.32</v>
      </c>
      <c r="M2335" s="245">
        <v>0.295857846950176</v>
      </c>
      <c r="N2335" s="244">
        <v>10041.51</v>
      </c>
      <c r="O2335" s="218">
        <v>330</v>
      </c>
      <c r="P2335" s="246">
        <f t="shared" si="353"/>
        <v>101.849454545455</v>
      </c>
      <c r="Q2335" s="246">
        <f t="shared" si="354"/>
        <v>29.4288181818182</v>
      </c>
      <c r="R2335" s="210">
        <v>809</v>
      </c>
      <c r="S2335" s="220">
        <f t="shared" si="355"/>
        <v>330</v>
      </c>
      <c r="T2335" s="113">
        <f t="shared" si="358"/>
        <v>109.71312419226</v>
      </c>
      <c r="U2335" s="113">
        <f t="shared" si="356"/>
        <v>29.1921425071578</v>
      </c>
      <c r="V2335" s="113">
        <f t="shared" si="359"/>
        <v>102.849454545455</v>
      </c>
      <c r="W2335" s="113">
        <f t="shared" si="357"/>
        <v>30.4288181818182</v>
      </c>
      <c r="X2335" s="118">
        <v>2017</v>
      </c>
      <c r="Y2335" s="18" t="s">
        <v>83</v>
      </c>
    </row>
    <row r="2336" ht="15.75" customHeight="1" spans="1:25">
      <c r="A2336" s="234">
        <v>5330</v>
      </c>
      <c r="B2336" s="208" t="s">
        <v>2897</v>
      </c>
      <c r="C2336" s="207" t="s">
        <v>25</v>
      </c>
      <c r="D2336" s="209" t="s">
        <v>64</v>
      </c>
      <c r="F2336" s="235" t="s">
        <v>215</v>
      </c>
      <c r="G2336" s="236">
        <v>39935</v>
      </c>
      <c r="H2336" s="237">
        <v>39935</v>
      </c>
      <c r="I2336" s="214">
        <v>40011.2556508618</v>
      </c>
      <c r="J2336" s="215">
        <v>0.263767639833368</v>
      </c>
      <c r="K2336" s="214">
        <v>10553.6744697973</v>
      </c>
      <c r="L2336" s="244">
        <v>35062.23</v>
      </c>
      <c r="M2336" s="245">
        <v>0.325388601922924</v>
      </c>
      <c r="N2336" s="244">
        <v>11408.85</v>
      </c>
      <c r="O2336" s="218">
        <v>330</v>
      </c>
      <c r="P2336" s="246">
        <f t="shared" si="353"/>
        <v>105.249181818182</v>
      </c>
      <c r="Q2336" s="246">
        <f t="shared" si="354"/>
        <v>33.5722727272727</v>
      </c>
      <c r="R2336" s="210">
        <v>3896</v>
      </c>
      <c r="S2336" s="220">
        <f t="shared" si="355"/>
        <v>330</v>
      </c>
      <c r="T2336" s="113">
        <f t="shared" si="358"/>
        <v>109.619878495512</v>
      </c>
      <c r="U2336" s="113">
        <f t="shared" si="356"/>
        <v>28.9141766295816</v>
      </c>
      <c r="V2336" s="113">
        <f t="shared" si="359"/>
        <v>106.249181818182</v>
      </c>
      <c r="W2336" s="113">
        <f t="shared" si="357"/>
        <v>34.5722727272727</v>
      </c>
      <c r="X2336" s="118">
        <v>2009</v>
      </c>
      <c r="Y2336" s="18" t="s">
        <v>66</v>
      </c>
    </row>
    <row r="2337" ht="15.75" customHeight="1" spans="1:25">
      <c r="A2337" s="234">
        <v>5952</v>
      </c>
      <c r="B2337" s="208" t="s">
        <v>2898</v>
      </c>
      <c r="C2337" s="207" t="s">
        <v>17</v>
      </c>
      <c r="D2337" s="209" t="s">
        <v>64</v>
      </c>
      <c r="F2337" s="235" t="s">
        <v>65</v>
      </c>
      <c r="G2337" s="236">
        <v>42149</v>
      </c>
      <c r="H2337" s="237">
        <v>42149</v>
      </c>
      <c r="I2337" s="214">
        <v>39962.24</v>
      </c>
      <c r="J2337" s="215">
        <v>0.247872924902829</v>
      </c>
      <c r="K2337" s="214">
        <v>9905.55731446883</v>
      </c>
      <c r="L2337" s="244">
        <v>19981.12</v>
      </c>
      <c r="M2337" s="245">
        <v>0.32724842251085</v>
      </c>
      <c r="N2337" s="244">
        <v>6538.79</v>
      </c>
      <c r="O2337" s="218">
        <v>330</v>
      </c>
      <c r="P2337" s="246">
        <f t="shared" si="353"/>
        <v>59.5488484848485</v>
      </c>
      <c r="Q2337" s="246">
        <f t="shared" si="354"/>
        <v>18.8145151515152</v>
      </c>
      <c r="R2337" s="210">
        <v>1682</v>
      </c>
      <c r="S2337" s="220">
        <f t="shared" si="355"/>
        <v>330</v>
      </c>
      <c r="T2337" s="113">
        <f t="shared" si="358"/>
        <v>109.485589041096</v>
      </c>
      <c r="U2337" s="113">
        <f t="shared" si="356"/>
        <v>27.1385131903256</v>
      </c>
      <c r="V2337" s="113">
        <f t="shared" si="359"/>
        <v>60.5488484848485</v>
      </c>
      <c r="W2337" s="113">
        <f t="shared" si="357"/>
        <v>19.8145151515152</v>
      </c>
      <c r="X2337" s="118">
        <v>2015</v>
      </c>
      <c r="Y2337" s="18" t="s">
        <v>66</v>
      </c>
    </row>
    <row r="2338" ht="15.75" customHeight="1" spans="1:25">
      <c r="A2338" s="234">
        <v>8875</v>
      </c>
      <c r="B2338" s="208" t="s">
        <v>2899</v>
      </c>
      <c r="C2338" s="207" t="s">
        <v>34</v>
      </c>
      <c r="D2338" s="209" t="s">
        <v>488</v>
      </c>
      <c r="E2338" s="210" t="s">
        <v>30</v>
      </c>
      <c r="F2338" s="235" t="s">
        <v>276</v>
      </c>
      <c r="G2338" s="283">
        <v>40341</v>
      </c>
      <c r="H2338" s="237">
        <v>43715</v>
      </c>
      <c r="I2338" s="214">
        <v>39922.4225</v>
      </c>
      <c r="J2338" s="215">
        <v>0.27430620531682</v>
      </c>
      <c r="K2338" s="214">
        <v>10950.9682230298</v>
      </c>
      <c r="L2338" s="216">
        <v>3614.18</v>
      </c>
      <c r="M2338" s="217">
        <v>0.156768616947689</v>
      </c>
      <c r="N2338" s="216">
        <v>566.59</v>
      </c>
      <c r="O2338" s="218">
        <v>76</v>
      </c>
      <c r="P2338" s="246">
        <f t="shared" si="353"/>
        <v>46.555</v>
      </c>
      <c r="Q2338" s="246">
        <f t="shared" si="354"/>
        <v>6.45513157894737</v>
      </c>
      <c r="R2338" s="210">
        <v>116</v>
      </c>
      <c r="S2338" s="220">
        <f t="shared" si="355"/>
        <v>81</v>
      </c>
      <c r="T2338" s="113">
        <f t="shared" si="358"/>
        <v>109.3765</v>
      </c>
      <c r="U2338" s="113">
        <f t="shared" si="356"/>
        <v>30.0026526658351</v>
      </c>
      <c r="V2338" s="113">
        <f t="shared" si="359"/>
        <v>44.6195061728395</v>
      </c>
      <c r="W2338" s="113">
        <f t="shared" si="357"/>
        <v>6.99493827160494</v>
      </c>
      <c r="X2338" s="118">
        <v>2010</v>
      </c>
      <c r="Y2338" s="18" t="s">
        <v>66</v>
      </c>
    </row>
    <row r="2339" ht="15.75" customHeight="1" spans="1:25">
      <c r="A2339" s="234">
        <v>6395</v>
      </c>
      <c r="B2339" s="208" t="s">
        <v>2900</v>
      </c>
      <c r="C2339" s="207" t="s">
        <v>23</v>
      </c>
      <c r="D2339" s="209" t="s">
        <v>64</v>
      </c>
      <c r="F2339" s="235" t="s">
        <v>65</v>
      </c>
      <c r="G2339" s="236">
        <v>42581</v>
      </c>
      <c r="H2339" s="237">
        <v>42581</v>
      </c>
      <c r="I2339" s="214">
        <v>39917.0915721271</v>
      </c>
      <c r="J2339" s="215">
        <v>0.276307422672296</v>
      </c>
      <c r="K2339" s="214">
        <v>11029.3886928685</v>
      </c>
      <c r="L2339" s="244">
        <v>17333.67</v>
      </c>
      <c r="M2339" s="245">
        <v>0.259833030166145</v>
      </c>
      <c r="N2339" s="244">
        <v>4503.86</v>
      </c>
      <c r="O2339" s="218">
        <v>241</v>
      </c>
      <c r="P2339" s="246">
        <f t="shared" si="353"/>
        <v>70.9239419087137</v>
      </c>
      <c r="Q2339" s="246">
        <f t="shared" si="354"/>
        <v>17.6882157676349</v>
      </c>
      <c r="R2339" s="210">
        <v>1250</v>
      </c>
      <c r="S2339" s="220">
        <f t="shared" si="355"/>
        <v>330</v>
      </c>
      <c r="T2339" s="113">
        <f t="shared" si="358"/>
        <v>109.361894718156</v>
      </c>
      <c r="U2339" s="113">
        <f t="shared" si="356"/>
        <v>30.2175032681329</v>
      </c>
      <c r="V2339" s="113">
        <f t="shared" si="359"/>
        <v>52.5262727272727</v>
      </c>
      <c r="W2339" s="113">
        <f t="shared" si="357"/>
        <v>13.6480606060606</v>
      </c>
      <c r="X2339" s="118">
        <v>2016</v>
      </c>
      <c r="Y2339" s="18" t="s">
        <v>82</v>
      </c>
    </row>
    <row r="2340" ht="15.75" customHeight="1" spans="1:25">
      <c r="A2340" s="234">
        <v>9067</v>
      </c>
      <c r="B2340" s="208" t="s">
        <v>2901</v>
      </c>
      <c r="C2340" s="207" t="s">
        <v>34</v>
      </c>
      <c r="D2340" s="209" t="s">
        <v>488</v>
      </c>
      <c r="E2340" s="210" t="s">
        <v>30</v>
      </c>
      <c r="F2340" s="235" t="s">
        <v>291</v>
      </c>
      <c r="G2340" s="283">
        <v>40848</v>
      </c>
      <c r="H2340" s="237">
        <v>43711</v>
      </c>
      <c r="I2340" s="214">
        <v>39821.0828571429</v>
      </c>
      <c r="J2340" s="215">
        <v>0.278719446985391</v>
      </c>
      <c r="K2340" s="214">
        <v>11098.9101923023</v>
      </c>
      <c r="L2340" s="216">
        <v>1328.16</v>
      </c>
      <c r="M2340" s="217">
        <v>0.326323635706541</v>
      </c>
      <c r="N2340" s="216">
        <v>433.41</v>
      </c>
      <c r="O2340" s="218">
        <v>28</v>
      </c>
      <c r="P2340" s="246">
        <f t="shared" si="353"/>
        <v>46.4342857142857</v>
      </c>
      <c r="Q2340" s="246">
        <f t="shared" si="354"/>
        <v>14.4789285714286</v>
      </c>
      <c r="R2340" s="210">
        <v>120</v>
      </c>
      <c r="S2340" s="220">
        <f t="shared" si="355"/>
        <v>85</v>
      </c>
      <c r="T2340" s="113">
        <f t="shared" si="358"/>
        <v>109.098857142857</v>
      </c>
      <c r="U2340" s="113">
        <f t="shared" si="356"/>
        <v>30.4079731295953</v>
      </c>
      <c r="V2340" s="113">
        <f t="shared" si="359"/>
        <v>15.6254117647059</v>
      </c>
      <c r="W2340" s="113">
        <f t="shared" si="357"/>
        <v>5.09894117647059</v>
      </c>
      <c r="X2340" s="118">
        <v>2011</v>
      </c>
      <c r="Y2340" s="18" t="s">
        <v>66</v>
      </c>
    </row>
    <row r="2341" ht="15.75" customHeight="1" spans="1:25">
      <c r="A2341" s="234">
        <v>7940</v>
      </c>
      <c r="B2341" s="208" t="s">
        <v>2902</v>
      </c>
      <c r="C2341" s="207" t="s">
        <v>25</v>
      </c>
      <c r="D2341" s="209" t="s">
        <v>64</v>
      </c>
      <c r="F2341" s="235" t="s">
        <v>207</v>
      </c>
      <c r="G2341" s="236">
        <v>43274</v>
      </c>
      <c r="H2341" s="237">
        <v>43274</v>
      </c>
      <c r="I2341" s="214">
        <v>39725.5377844311</v>
      </c>
      <c r="J2341" s="215">
        <v>0.277759467089793</v>
      </c>
      <c r="K2341" s="214">
        <v>11034.144204859</v>
      </c>
      <c r="L2341" s="244">
        <v>27962.76</v>
      </c>
      <c r="M2341" s="245">
        <v>0.296698895244962</v>
      </c>
      <c r="N2341" s="244">
        <v>8296.52000000001</v>
      </c>
      <c r="O2341" s="218">
        <v>330</v>
      </c>
      <c r="P2341" s="246">
        <f t="shared" si="353"/>
        <v>83.7356363636364</v>
      </c>
      <c r="Q2341" s="246">
        <f t="shared" si="354"/>
        <v>24.1409696969697</v>
      </c>
      <c r="R2341" s="210">
        <v>557</v>
      </c>
      <c r="S2341" s="220">
        <f t="shared" si="355"/>
        <v>330</v>
      </c>
      <c r="T2341" s="113">
        <f t="shared" si="358"/>
        <v>108.837089820359</v>
      </c>
      <c r="U2341" s="113">
        <f t="shared" si="356"/>
        <v>30.2305320681069</v>
      </c>
      <c r="V2341" s="113">
        <f t="shared" si="359"/>
        <v>84.7356363636364</v>
      </c>
      <c r="W2341" s="113">
        <f t="shared" si="357"/>
        <v>25.1409696969697</v>
      </c>
      <c r="X2341" s="118">
        <v>2018</v>
      </c>
      <c r="Y2341" s="18" t="s">
        <v>84</v>
      </c>
    </row>
    <row r="2342" ht="15.75" customHeight="1" spans="1:25">
      <c r="A2342" s="234">
        <v>5142</v>
      </c>
      <c r="B2342" s="208" t="s">
        <v>2903</v>
      </c>
      <c r="C2342" s="207" t="s">
        <v>17</v>
      </c>
      <c r="D2342" s="209" t="s">
        <v>64</v>
      </c>
      <c r="F2342" s="235" t="s">
        <v>65</v>
      </c>
      <c r="G2342" s="236">
        <v>40320</v>
      </c>
      <c r="H2342" s="237">
        <v>40320</v>
      </c>
      <c r="I2342" s="214">
        <v>39467.88</v>
      </c>
      <c r="J2342" s="215">
        <v>0.233419188596289</v>
      </c>
      <c r="K2342" s="214">
        <v>9212.5605252157</v>
      </c>
      <c r="L2342" s="244">
        <v>21926.6</v>
      </c>
      <c r="M2342" s="245">
        <v>0.297690476407651</v>
      </c>
      <c r="N2342" s="244">
        <v>6527.34</v>
      </c>
      <c r="O2342" s="218">
        <v>330</v>
      </c>
      <c r="P2342" s="246">
        <f t="shared" si="353"/>
        <v>65.4442424242424</v>
      </c>
      <c r="Q2342" s="246">
        <f t="shared" si="354"/>
        <v>18.7798181818182</v>
      </c>
      <c r="R2342" s="210">
        <v>3511</v>
      </c>
      <c r="S2342" s="220">
        <f t="shared" si="355"/>
        <v>330</v>
      </c>
      <c r="T2342" s="113">
        <f t="shared" si="358"/>
        <v>108.131178082192</v>
      </c>
      <c r="U2342" s="113">
        <f t="shared" si="356"/>
        <v>25.239891849906</v>
      </c>
      <c r="V2342" s="113">
        <f t="shared" si="359"/>
        <v>66.4442424242424</v>
      </c>
      <c r="W2342" s="113">
        <f t="shared" si="357"/>
        <v>19.7798181818182</v>
      </c>
      <c r="X2342" s="118">
        <v>2010</v>
      </c>
      <c r="Y2342" s="18" t="s">
        <v>66</v>
      </c>
    </row>
    <row r="2343" ht="15.75" customHeight="1" spans="1:25">
      <c r="A2343" s="234">
        <v>6451</v>
      </c>
      <c r="B2343" s="208" t="s">
        <v>2904</v>
      </c>
      <c r="C2343" s="207" t="s">
        <v>29</v>
      </c>
      <c r="D2343" s="209" t="s">
        <v>64</v>
      </c>
      <c r="E2343" s="210" t="s">
        <v>335</v>
      </c>
      <c r="F2343" s="235" t="s">
        <v>65</v>
      </c>
      <c r="G2343" s="283">
        <v>42570</v>
      </c>
      <c r="H2343" s="237">
        <v>42570</v>
      </c>
      <c r="I2343" s="214">
        <v>39362.768</v>
      </c>
      <c r="J2343" s="215">
        <v>0.279320545375443</v>
      </c>
      <c r="K2343" s="214">
        <v>10994.829825247</v>
      </c>
      <c r="L2343" s="244">
        <v>24601.73</v>
      </c>
      <c r="M2343" s="245">
        <v>0.354057214675553</v>
      </c>
      <c r="N2343" s="244">
        <v>8710.42</v>
      </c>
      <c r="O2343" s="218">
        <v>330</v>
      </c>
      <c r="P2343" s="246">
        <f t="shared" si="353"/>
        <v>73.550696969697</v>
      </c>
      <c r="Q2343" s="246">
        <f t="shared" si="354"/>
        <v>25.3952121212121</v>
      </c>
      <c r="R2343" s="210">
        <v>1261</v>
      </c>
      <c r="S2343" s="220">
        <f t="shared" si="355"/>
        <v>330</v>
      </c>
      <c r="T2343" s="113">
        <f t="shared" si="358"/>
        <v>107.8432</v>
      </c>
      <c r="U2343" s="113">
        <f t="shared" si="356"/>
        <v>30.1228214390329</v>
      </c>
      <c r="V2343" s="113">
        <f t="shared" si="359"/>
        <v>74.550696969697</v>
      </c>
      <c r="W2343" s="113">
        <f t="shared" si="357"/>
        <v>26.3952121212121</v>
      </c>
      <c r="X2343" s="118">
        <v>2016</v>
      </c>
      <c r="Y2343" s="18" t="s">
        <v>82</v>
      </c>
    </row>
    <row r="2344" ht="15.75" customHeight="1" spans="1:25">
      <c r="A2344" s="234">
        <v>7475</v>
      </c>
      <c r="B2344" s="208" t="s">
        <v>2905</v>
      </c>
      <c r="C2344" s="207" t="s">
        <v>33</v>
      </c>
      <c r="D2344" s="209" t="s">
        <v>64</v>
      </c>
      <c r="F2344" s="235" t="s">
        <v>65</v>
      </c>
      <c r="G2344" s="236">
        <v>43099</v>
      </c>
      <c r="H2344" s="237">
        <v>43099</v>
      </c>
      <c r="I2344" s="214">
        <v>39309.4990576923</v>
      </c>
      <c r="J2344" s="215">
        <v>0.266270867957479</v>
      </c>
      <c r="K2344" s="214">
        <v>10466.9744330654</v>
      </c>
      <c r="L2344" s="244">
        <v>4955.98</v>
      </c>
      <c r="M2344" s="245">
        <v>0.248007457657214</v>
      </c>
      <c r="N2344" s="244">
        <v>1229.12</v>
      </c>
      <c r="O2344" s="218">
        <v>104</v>
      </c>
      <c r="P2344" s="246">
        <f t="shared" si="353"/>
        <v>46.6536538461538</v>
      </c>
      <c r="Q2344" s="246">
        <f t="shared" si="354"/>
        <v>10.8184615384615</v>
      </c>
      <c r="R2344" s="210">
        <v>732</v>
      </c>
      <c r="S2344" s="220">
        <f t="shared" si="355"/>
        <v>330</v>
      </c>
      <c r="T2344" s="113">
        <f t="shared" si="358"/>
        <v>107.697257692308</v>
      </c>
      <c r="U2344" s="113">
        <f t="shared" si="356"/>
        <v>28.676642282371</v>
      </c>
      <c r="V2344" s="113">
        <f t="shared" si="359"/>
        <v>15.0181212121212</v>
      </c>
      <c r="W2344" s="113">
        <f t="shared" si="357"/>
        <v>3.72460606060606</v>
      </c>
      <c r="X2344" s="118">
        <v>2017</v>
      </c>
      <c r="Y2344" s="18" t="s">
        <v>83</v>
      </c>
    </row>
    <row r="2345" ht="15.75" customHeight="1" spans="1:25">
      <c r="A2345" s="234">
        <v>5298</v>
      </c>
      <c r="B2345" s="208" t="s">
        <v>2906</v>
      </c>
      <c r="C2345" s="207" t="s">
        <v>23</v>
      </c>
      <c r="D2345" s="209" t="s">
        <v>64</v>
      </c>
      <c r="F2345" s="235" t="s">
        <v>178</v>
      </c>
      <c r="G2345" s="236">
        <v>40278</v>
      </c>
      <c r="H2345" s="237">
        <v>40278</v>
      </c>
      <c r="I2345" s="214">
        <v>39252.504</v>
      </c>
      <c r="J2345" s="215">
        <v>0.258444895532743</v>
      </c>
      <c r="K2345" s="214">
        <v>10144.6092956786</v>
      </c>
      <c r="L2345" s="244">
        <v>32710.42</v>
      </c>
      <c r="M2345" s="245">
        <v>0.269546523707125</v>
      </c>
      <c r="N2345" s="244">
        <v>8816.98</v>
      </c>
      <c r="O2345" s="218">
        <v>330</v>
      </c>
      <c r="P2345" s="246">
        <f t="shared" si="353"/>
        <v>98.1224848484848</v>
      </c>
      <c r="Q2345" s="246">
        <f t="shared" si="354"/>
        <v>25.7181212121212</v>
      </c>
      <c r="R2345" s="210">
        <v>3553</v>
      </c>
      <c r="S2345" s="220">
        <f t="shared" si="355"/>
        <v>330</v>
      </c>
      <c r="T2345" s="113">
        <f t="shared" si="358"/>
        <v>107.541106849315</v>
      </c>
      <c r="U2345" s="113">
        <f t="shared" si="356"/>
        <v>27.7934501251468</v>
      </c>
      <c r="V2345" s="113">
        <f t="shared" si="359"/>
        <v>99.1224848484848</v>
      </c>
      <c r="W2345" s="113">
        <f t="shared" si="357"/>
        <v>26.7181212121212</v>
      </c>
      <c r="X2345" s="118">
        <v>2010</v>
      </c>
      <c r="Y2345" s="18" t="s">
        <v>66</v>
      </c>
    </row>
    <row r="2346" ht="15.75" customHeight="1" spans="1:25">
      <c r="A2346" s="234">
        <v>6898</v>
      </c>
      <c r="B2346" s="208" t="s">
        <v>2907</v>
      </c>
      <c r="C2346" s="207" t="s">
        <v>29</v>
      </c>
      <c r="D2346" s="209" t="s">
        <v>64</v>
      </c>
      <c r="F2346" s="235" t="s">
        <v>65</v>
      </c>
      <c r="G2346" s="236">
        <v>42875</v>
      </c>
      <c r="H2346" s="237">
        <v>42875</v>
      </c>
      <c r="I2346" s="214">
        <v>39002.656</v>
      </c>
      <c r="J2346" s="215">
        <v>0.279768386128364</v>
      </c>
      <c r="K2346" s="214">
        <v>10911.7101238398</v>
      </c>
      <c r="L2346" s="244">
        <v>24376.66</v>
      </c>
      <c r="M2346" s="245">
        <v>0.333599024640783</v>
      </c>
      <c r="N2346" s="244">
        <v>8132.03</v>
      </c>
      <c r="O2346" s="218">
        <v>330</v>
      </c>
      <c r="P2346" s="246">
        <f t="shared" si="353"/>
        <v>72.8686666666667</v>
      </c>
      <c r="Q2346" s="246">
        <f t="shared" si="354"/>
        <v>23.6425151515152</v>
      </c>
      <c r="R2346" s="210">
        <v>956</v>
      </c>
      <c r="S2346" s="220">
        <f t="shared" si="355"/>
        <v>330</v>
      </c>
      <c r="T2346" s="113">
        <f t="shared" si="358"/>
        <v>106.856591780822</v>
      </c>
      <c r="U2346" s="113">
        <f t="shared" si="356"/>
        <v>29.8950962296981</v>
      </c>
      <c r="V2346" s="113">
        <f t="shared" si="359"/>
        <v>73.8686666666667</v>
      </c>
      <c r="W2346" s="113">
        <f t="shared" si="357"/>
        <v>24.6425151515152</v>
      </c>
      <c r="X2346" s="118">
        <v>2017</v>
      </c>
      <c r="Y2346" s="18" t="s">
        <v>83</v>
      </c>
    </row>
    <row r="2347" ht="15.75" customHeight="1" spans="1:25">
      <c r="A2347" s="234">
        <v>5900</v>
      </c>
      <c r="B2347" s="208" t="s">
        <v>2908</v>
      </c>
      <c r="C2347" s="207" t="s">
        <v>19</v>
      </c>
      <c r="D2347" s="209" t="s">
        <v>64</v>
      </c>
      <c r="F2347" s="235" t="s">
        <v>65</v>
      </c>
      <c r="G2347" s="236">
        <v>42035</v>
      </c>
      <c r="H2347" s="237">
        <v>42035</v>
      </c>
      <c r="I2347" s="214">
        <v>38999.605</v>
      </c>
      <c r="J2347" s="215">
        <v>0.26263580432619</v>
      </c>
      <c r="K2347" s="214">
        <v>10242.6926275787</v>
      </c>
      <c r="L2347" s="244">
        <v>33912.7</v>
      </c>
      <c r="M2347" s="245">
        <v>0.27869913041427</v>
      </c>
      <c r="N2347" s="244">
        <v>9451.44</v>
      </c>
      <c r="O2347" s="218">
        <v>330</v>
      </c>
      <c r="P2347" s="246">
        <f t="shared" si="353"/>
        <v>101.765757575758</v>
      </c>
      <c r="Q2347" s="246">
        <f t="shared" si="354"/>
        <v>27.6407272727273</v>
      </c>
      <c r="R2347" s="210">
        <v>1796</v>
      </c>
      <c r="S2347" s="220">
        <f t="shared" si="355"/>
        <v>330</v>
      </c>
      <c r="T2347" s="113">
        <f t="shared" si="358"/>
        <v>106.848232876712</v>
      </c>
      <c r="U2347" s="113">
        <f t="shared" si="356"/>
        <v>28.0621715824074</v>
      </c>
      <c r="V2347" s="113">
        <f t="shared" si="359"/>
        <v>102.765757575758</v>
      </c>
      <c r="W2347" s="113">
        <f t="shared" si="357"/>
        <v>28.6407272727273</v>
      </c>
      <c r="X2347" s="118">
        <v>2015</v>
      </c>
      <c r="Y2347" s="18" t="s">
        <v>66</v>
      </c>
    </row>
    <row r="2348" ht="15.75" customHeight="1" spans="1:25">
      <c r="A2348" s="234">
        <v>8776</v>
      </c>
      <c r="B2348" s="208" t="s">
        <v>2909</v>
      </c>
      <c r="C2348" s="207" t="s">
        <v>34</v>
      </c>
      <c r="D2348" s="209" t="s">
        <v>488</v>
      </c>
      <c r="E2348" s="210" t="s">
        <v>30</v>
      </c>
      <c r="F2348" s="235" t="s">
        <v>282</v>
      </c>
      <c r="G2348" s="283">
        <v>40801</v>
      </c>
      <c r="H2348" s="237">
        <v>43715</v>
      </c>
      <c r="I2348" s="214">
        <v>38848.702</v>
      </c>
      <c r="J2348" s="215">
        <v>0.276393915183914</v>
      </c>
      <c r="K2348" s="214">
        <v>10737.5448455931</v>
      </c>
      <c r="L2348" s="216">
        <v>3470.7</v>
      </c>
      <c r="M2348" s="217">
        <v>0.238741464257931</v>
      </c>
      <c r="N2348" s="216">
        <v>828.6</v>
      </c>
      <c r="O2348" s="218">
        <v>75</v>
      </c>
      <c r="P2348" s="246">
        <f t="shared" si="353"/>
        <v>45.276</v>
      </c>
      <c r="Q2348" s="246">
        <f t="shared" si="354"/>
        <v>10.048</v>
      </c>
      <c r="R2348" s="210">
        <v>116</v>
      </c>
      <c r="S2348" s="220">
        <f t="shared" si="355"/>
        <v>81</v>
      </c>
      <c r="T2348" s="113">
        <f t="shared" si="358"/>
        <v>106.4348</v>
      </c>
      <c r="U2348" s="113">
        <f t="shared" si="356"/>
        <v>29.4179310838167</v>
      </c>
      <c r="V2348" s="113">
        <f t="shared" si="359"/>
        <v>42.8481481481481</v>
      </c>
      <c r="W2348" s="113">
        <f t="shared" si="357"/>
        <v>10.2296296296296</v>
      </c>
      <c r="X2348" s="118">
        <v>2011</v>
      </c>
      <c r="Y2348" s="18" t="s">
        <v>66</v>
      </c>
    </row>
    <row r="2349" ht="15.75" customHeight="1" spans="1:25">
      <c r="A2349" s="234">
        <v>6619</v>
      </c>
      <c r="B2349" s="208" t="s">
        <v>2910</v>
      </c>
      <c r="C2349" s="207" t="s">
        <v>25</v>
      </c>
      <c r="D2349" s="209" t="s">
        <v>64</v>
      </c>
      <c r="F2349" s="235" t="s">
        <v>204</v>
      </c>
      <c r="G2349" s="236">
        <v>42672</v>
      </c>
      <c r="H2349" s="237">
        <v>42672</v>
      </c>
      <c r="I2349" s="214">
        <v>38832.1740639605</v>
      </c>
      <c r="J2349" s="215">
        <v>0.263340425854897</v>
      </c>
      <c r="K2349" s="214">
        <v>10226.0812548748</v>
      </c>
      <c r="L2349" s="244">
        <v>34028.99</v>
      </c>
      <c r="M2349" s="245">
        <v>0.276560368086152</v>
      </c>
      <c r="N2349" s="244">
        <v>9411.07</v>
      </c>
      <c r="O2349" s="218">
        <v>330</v>
      </c>
      <c r="P2349" s="246">
        <f t="shared" si="353"/>
        <v>102.118151515152</v>
      </c>
      <c r="Q2349" s="246">
        <f t="shared" si="354"/>
        <v>27.5183939393939</v>
      </c>
      <c r="R2349" s="210">
        <v>1159</v>
      </c>
      <c r="S2349" s="220">
        <f t="shared" si="355"/>
        <v>330</v>
      </c>
      <c r="T2349" s="113">
        <f t="shared" si="358"/>
        <v>106.389517983453</v>
      </c>
      <c r="U2349" s="113">
        <f t="shared" si="356"/>
        <v>28.0166609722597</v>
      </c>
      <c r="V2349" s="113">
        <f t="shared" si="359"/>
        <v>103.118151515152</v>
      </c>
      <c r="W2349" s="113">
        <f t="shared" si="357"/>
        <v>28.5183939393939</v>
      </c>
      <c r="X2349" s="118">
        <v>2016</v>
      </c>
      <c r="Y2349" s="18" t="s">
        <v>82</v>
      </c>
    </row>
    <row r="2350" ht="15.75" customHeight="1" spans="1:25">
      <c r="A2350" s="234">
        <v>5397</v>
      </c>
      <c r="B2350" s="208" t="s">
        <v>2911</v>
      </c>
      <c r="C2350" s="207" t="s">
        <v>25</v>
      </c>
      <c r="D2350" s="209" t="s">
        <v>64</v>
      </c>
      <c r="F2350" s="235" t="s">
        <v>215</v>
      </c>
      <c r="G2350" s="236">
        <v>40740</v>
      </c>
      <c r="H2350" s="237">
        <v>40740</v>
      </c>
      <c r="I2350" s="214">
        <v>38805.6537433384</v>
      </c>
      <c r="J2350" s="215">
        <v>0.275707059491953</v>
      </c>
      <c r="K2350" s="214">
        <v>10698.9926852387</v>
      </c>
      <c r="L2350" s="244">
        <v>34005.75</v>
      </c>
      <c r="M2350" s="245">
        <v>0.28939429361211</v>
      </c>
      <c r="N2350" s="244">
        <v>9841.07</v>
      </c>
      <c r="O2350" s="218">
        <v>330</v>
      </c>
      <c r="P2350" s="246">
        <f t="shared" si="353"/>
        <v>102.047727272727</v>
      </c>
      <c r="Q2350" s="246">
        <f t="shared" si="354"/>
        <v>28.8214242424242</v>
      </c>
      <c r="R2350" s="210">
        <v>3091</v>
      </c>
      <c r="S2350" s="220">
        <f t="shared" si="355"/>
        <v>330</v>
      </c>
      <c r="T2350" s="113">
        <f t="shared" si="358"/>
        <v>106.31685957079</v>
      </c>
      <c r="U2350" s="113">
        <f t="shared" si="356"/>
        <v>29.3123087266814</v>
      </c>
      <c r="V2350" s="113">
        <f t="shared" si="359"/>
        <v>103.047727272727</v>
      </c>
      <c r="W2350" s="113">
        <f t="shared" si="357"/>
        <v>29.8214242424242</v>
      </c>
      <c r="X2350" s="118">
        <v>2011</v>
      </c>
      <c r="Y2350" s="18" t="s">
        <v>66</v>
      </c>
    </row>
    <row r="2351" ht="15.75" customHeight="1" spans="1:25">
      <c r="A2351" s="234">
        <v>8946</v>
      </c>
      <c r="B2351" s="208" t="s">
        <v>2912</v>
      </c>
      <c r="C2351" s="207" t="s">
        <v>34</v>
      </c>
      <c r="D2351" s="209" t="s">
        <v>488</v>
      </c>
      <c r="E2351" s="210" t="s">
        <v>30</v>
      </c>
      <c r="F2351" s="235" t="s">
        <v>288</v>
      </c>
      <c r="G2351" s="283">
        <v>42370</v>
      </c>
      <c r="H2351" s="237">
        <v>43713</v>
      </c>
      <c r="I2351" s="214">
        <v>38784.6530882353</v>
      </c>
      <c r="J2351" s="215">
        <v>0.266609145976823</v>
      </c>
      <c r="K2351" s="214">
        <v>10340.3432368618</v>
      </c>
      <c r="L2351" s="216">
        <v>1570.79</v>
      </c>
      <c r="M2351" s="217">
        <v>0.322722961057812</v>
      </c>
      <c r="N2351" s="216">
        <v>506.93</v>
      </c>
      <c r="O2351" s="218">
        <v>34</v>
      </c>
      <c r="P2351" s="246">
        <f t="shared" si="353"/>
        <v>45.1997058823529</v>
      </c>
      <c r="Q2351" s="246">
        <f t="shared" si="354"/>
        <v>13.9097058823529</v>
      </c>
      <c r="R2351" s="210">
        <v>118</v>
      </c>
      <c r="S2351" s="220">
        <f t="shared" si="355"/>
        <v>83</v>
      </c>
      <c r="T2351" s="113">
        <f t="shared" si="358"/>
        <v>106.259323529412</v>
      </c>
      <c r="U2351" s="113">
        <f t="shared" si="356"/>
        <v>28.3297074982515</v>
      </c>
      <c r="V2351" s="113">
        <f t="shared" si="359"/>
        <v>18.9251807228916</v>
      </c>
      <c r="W2351" s="113">
        <f t="shared" si="357"/>
        <v>6.10759036144578</v>
      </c>
      <c r="X2351" s="118">
        <v>2016</v>
      </c>
      <c r="Y2351" s="18" t="s">
        <v>82</v>
      </c>
    </row>
    <row r="2352" ht="15.75" customHeight="1" spans="1:25">
      <c r="A2352" s="234">
        <v>8833</v>
      </c>
      <c r="B2352" s="208" t="s">
        <v>2913</v>
      </c>
      <c r="C2352" s="207" t="s">
        <v>34</v>
      </c>
      <c r="D2352" s="209" t="s">
        <v>488</v>
      </c>
      <c r="E2352" s="210" t="s">
        <v>30</v>
      </c>
      <c r="F2352" s="235" t="s">
        <v>282</v>
      </c>
      <c r="G2352" s="283">
        <v>39686</v>
      </c>
      <c r="H2352" s="237">
        <v>43715</v>
      </c>
      <c r="I2352" s="214">
        <v>38764.085</v>
      </c>
      <c r="J2352" s="215">
        <v>0.278719446985391</v>
      </c>
      <c r="K2352" s="214">
        <v>10804.3043340947</v>
      </c>
      <c r="L2352" s="216">
        <v>3370.79</v>
      </c>
      <c r="M2352" s="217">
        <v>0.37705107704722</v>
      </c>
      <c r="N2352" s="216">
        <v>1270.96</v>
      </c>
      <c r="O2352" s="218">
        <v>73</v>
      </c>
      <c r="P2352" s="246">
        <f t="shared" si="353"/>
        <v>45.1752054794521</v>
      </c>
      <c r="Q2352" s="246">
        <f t="shared" si="354"/>
        <v>16.4104109589041</v>
      </c>
      <c r="R2352" s="210">
        <v>116</v>
      </c>
      <c r="S2352" s="220">
        <f t="shared" si="355"/>
        <v>81</v>
      </c>
      <c r="T2352" s="113">
        <f t="shared" si="358"/>
        <v>106.20297260274</v>
      </c>
      <c r="U2352" s="113">
        <f t="shared" si="356"/>
        <v>29.6008337920403</v>
      </c>
      <c r="V2352" s="113">
        <f t="shared" si="359"/>
        <v>41.6146913580247</v>
      </c>
      <c r="W2352" s="113">
        <f t="shared" si="357"/>
        <v>15.6908641975309</v>
      </c>
      <c r="X2352" s="118">
        <v>2008</v>
      </c>
      <c r="Y2352" s="18" t="s">
        <v>66</v>
      </c>
    </row>
    <row r="2353" ht="15.75" customHeight="1" spans="1:25">
      <c r="A2353" s="234">
        <v>7943</v>
      </c>
      <c r="B2353" s="208" t="s">
        <v>2914</v>
      </c>
      <c r="C2353" s="207" t="s">
        <v>23</v>
      </c>
      <c r="D2353" s="209" t="s">
        <v>64</v>
      </c>
      <c r="F2353" s="235" t="s">
        <v>65</v>
      </c>
      <c r="G2353" s="236">
        <v>43309</v>
      </c>
      <c r="H2353" s="237">
        <v>43309</v>
      </c>
      <c r="I2353" s="214">
        <v>38617.1105</v>
      </c>
      <c r="J2353" s="215">
        <v>0.279901146705866</v>
      </c>
      <c r="K2353" s="214">
        <v>10808.9735114171</v>
      </c>
      <c r="L2353" s="244">
        <v>26632.49</v>
      </c>
      <c r="M2353" s="245">
        <v>0.234073869923541</v>
      </c>
      <c r="N2353" s="244">
        <v>6233.97</v>
      </c>
      <c r="O2353" s="218">
        <v>330</v>
      </c>
      <c r="P2353" s="246">
        <f t="shared" si="353"/>
        <v>79.7045151515152</v>
      </c>
      <c r="Q2353" s="246">
        <f t="shared" si="354"/>
        <v>17.8908181818182</v>
      </c>
      <c r="R2353" s="210">
        <v>522</v>
      </c>
      <c r="S2353" s="220">
        <f t="shared" si="355"/>
        <v>330</v>
      </c>
      <c r="T2353" s="113">
        <f t="shared" si="358"/>
        <v>105.800302739726</v>
      </c>
      <c r="U2353" s="113">
        <f t="shared" si="356"/>
        <v>29.613626058677</v>
      </c>
      <c r="V2353" s="113">
        <f t="shared" si="359"/>
        <v>80.7045151515152</v>
      </c>
      <c r="W2353" s="113">
        <f t="shared" si="357"/>
        <v>18.8908181818182</v>
      </c>
      <c r="X2353" s="118">
        <v>2018</v>
      </c>
      <c r="Y2353" s="18" t="s">
        <v>84</v>
      </c>
    </row>
    <row r="2354" ht="15.75" customHeight="1" spans="1:25">
      <c r="A2354" s="234">
        <v>8828</v>
      </c>
      <c r="B2354" s="208" t="s">
        <v>2915</v>
      </c>
      <c r="C2354" s="207" t="s">
        <v>34</v>
      </c>
      <c r="D2354" s="209" t="s">
        <v>488</v>
      </c>
      <c r="E2354" s="210" t="s">
        <v>30</v>
      </c>
      <c r="F2354" s="235" t="s">
        <v>272</v>
      </c>
      <c r="G2354" s="283">
        <v>39529</v>
      </c>
      <c r="H2354" s="237">
        <v>43715</v>
      </c>
      <c r="I2354" s="214">
        <v>38570.7715333333</v>
      </c>
      <c r="J2354" s="215">
        <v>0.262414477122775</v>
      </c>
      <c r="K2354" s="214">
        <v>10121.5288441417</v>
      </c>
      <c r="L2354" s="216">
        <v>3445.87</v>
      </c>
      <c r="M2354" s="217">
        <v>0.240717148354407</v>
      </c>
      <c r="N2354" s="216">
        <v>829.48</v>
      </c>
      <c r="O2354" s="218">
        <v>75</v>
      </c>
      <c r="P2354" s="246">
        <f t="shared" si="353"/>
        <v>44.9449333333333</v>
      </c>
      <c r="Q2354" s="246">
        <f t="shared" si="354"/>
        <v>10.0597333333333</v>
      </c>
      <c r="R2354" s="210">
        <v>116</v>
      </c>
      <c r="S2354" s="220">
        <f t="shared" si="355"/>
        <v>81</v>
      </c>
      <c r="T2354" s="113">
        <f t="shared" si="358"/>
        <v>105.673346666667</v>
      </c>
      <c r="U2354" s="113">
        <f t="shared" si="356"/>
        <v>27.7302160113471</v>
      </c>
      <c r="V2354" s="113">
        <f t="shared" si="359"/>
        <v>42.5416049382716</v>
      </c>
      <c r="W2354" s="113">
        <f t="shared" si="357"/>
        <v>10.2404938271605</v>
      </c>
      <c r="X2354" s="118">
        <v>2008</v>
      </c>
      <c r="Y2354" s="18" t="s">
        <v>66</v>
      </c>
    </row>
    <row r="2355" ht="15.75" customHeight="1" spans="1:25">
      <c r="A2355" s="234">
        <v>8287</v>
      </c>
      <c r="B2355" s="208" t="s">
        <v>2916</v>
      </c>
      <c r="C2355" s="207" t="s">
        <v>33</v>
      </c>
      <c r="D2355" s="209" t="s">
        <v>64</v>
      </c>
      <c r="F2355" s="235" t="s">
        <v>65</v>
      </c>
      <c r="G2355" s="236">
        <v>43338</v>
      </c>
      <c r="H2355" s="237">
        <v>43338</v>
      </c>
      <c r="I2355" s="214">
        <v>38468.6125062241</v>
      </c>
      <c r="J2355" s="215">
        <v>0.266270867957479</v>
      </c>
      <c r="K2355" s="214">
        <v>10243.0708411522</v>
      </c>
      <c r="L2355" s="244">
        <v>11238.86</v>
      </c>
      <c r="M2355" s="245">
        <v>0.295498831732044</v>
      </c>
      <c r="N2355" s="244">
        <v>3321.07</v>
      </c>
      <c r="O2355" s="218">
        <v>241</v>
      </c>
      <c r="P2355" s="246">
        <f t="shared" si="353"/>
        <v>45.6342738589212</v>
      </c>
      <c r="Q2355" s="246">
        <f t="shared" si="354"/>
        <v>12.7803734439834</v>
      </c>
      <c r="R2355" s="210">
        <v>493</v>
      </c>
      <c r="S2355" s="220">
        <f t="shared" si="355"/>
        <v>330</v>
      </c>
      <c r="T2355" s="113">
        <f t="shared" si="358"/>
        <v>105.393458921162</v>
      </c>
      <c r="U2355" s="113">
        <f t="shared" si="356"/>
        <v>28.0632077839786</v>
      </c>
      <c r="V2355" s="113">
        <f t="shared" si="359"/>
        <v>34.0571515151515</v>
      </c>
      <c r="W2355" s="113">
        <f t="shared" si="357"/>
        <v>10.0638484848485</v>
      </c>
      <c r="X2355" s="118">
        <v>2018</v>
      </c>
      <c r="Y2355" s="18" t="s">
        <v>84</v>
      </c>
    </row>
    <row r="2356" ht="15.75" customHeight="1" spans="1:25">
      <c r="A2356" s="234">
        <v>5567</v>
      </c>
      <c r="B2356" s="208" t="s">
        <v>2917</v>
      </c>
      <c r="C2356" s="207" t="s">
        <v>23</v>
      </c>
      <c r="D2356" s="209" t="s">
        <v>64</v>
      </c>
      <c r="F2356" s="235" t="s">
        <v>65</v>
      </c>
      <c r="G2356" s="236">
        <v>41125</v>
      </c>
      <c r="H2356" s="237">
        <v>41125</v>
      </c>
      <c r="I2356" s="214">
        <v>38400.437</v>
      </c>
      <c r="J2356" s="215">
        <v>0.262275108251791</v>
      </c>
      <c r="K2356" s="214">
        <v>10071.4787710911</v>
      </c>
      <c r="L2356" s="244">
        <v>26483.06</v>
      </c>
      <c r="M2356" s="245">
        <v>0.294399891855397</v>
      </c>
      <c r="N2356" s="244">
        <v>7796.61</v>
      </c>
      <c r="O2356" s="218">
        <v>330</v>
      </c>
      <c r="P2356" s="246">
        <f t="shared" si="353"/>
        <v>79.251696969697</v>
      </c>
      <c r="Q2356" s="246">
        <f t="shared" si="354"/>
        <v>22.6260909090909</v>
      </c>
      <c r="R2356" s="210">
        <v>2706</v>
      </c>
      <c r="S2356" s="220">
        <f t="shared" si="355"/>
        <v>330</v>
      </c>
      <c r="T2356" s="113">
        <f t="shared" si="358"/>
        <v>105.206676712329</v>
      </c>
      <c r="U2356" s="113">
        <f t="shared" si="356"/>
        <v>27.5930925235373</v>
      </c>
      <c r="V2356" s="113">
        <f t="shared" si="359"/>
        <v>80.251696969697</v>
      </c>
      <c r="W2356" s="113">
        <f t="shared" si="357"/>
        <v>23.6260909090909</v>
      </c>
      <c r="X2356" s="118">
        <v>2012</v>
      </c>
      <c r="Y2356" s="18" t="s">
        <v>66</v>
      </c>
    </row>
    <row r="2357" ht="15.75" customHeight="1" spans="1:25">
      <c r="A2357" s="234">
        <v>7209</v>
      </c>
      <c r="B2357" s="208" t="s">
        <v>2918</v>
      </c>
      <c r="C2357" s="207" t="s">
        <v>17</v>
      </c>
      <c r="D2357" s="209" t="s">
        <v>64</v>
      </c>
      <c r="F2357" s="235" t="s">
        <v>65</v>
      </c>
      <c r="G2357" s="236">
        <v>42977</v>
      </c>
      <c r="H2357" s="237">
        <v>42977</v>
      </c>
      <c r="I2357" s="214">
        <v>38378.309495549</v>
      </c>
      <c r="J2357" s="215">
        <v>0.266875560938495</v>
      </c>
      <c r="K2357" s="214">
        <v>10242.2328744958</v>
      </c>
      <c r="L2357" s="244">
        <v>17717.11</v>
      </c>
      <c r="M2357" s="245">
        <v>0.325331840238052</v>
      </c>
      <c r="N2357" s="244">
        <v>5763.94</v>
      </c>
      <c r="O2357" s="218">
        <v>330</v>
      </c>
      <c r="P2357" s="246">
        <f t="shared" si="353"/>
        <v>52.6882121212121</v>
      </c>
      <c r="Q2357" s="246">
        <f t="shared" si="354"/>
        <v>16.4664848484848</v>
      </c>
      <c r="R2357" s="210">
        <v>854</v>
      </c>
      <c r="S2357" s="220">
        <f t="shared" si="355"/>
        <v>330</v>
      </c>
      <c r="T2357" s="113">
        <f t="shared" si="358"/>
        <v>105.146053412463</v>
      </c>
      <c r="U2357" s="113">
        <f t="shared" si="356"/>
        <v>28.06091198492</v>
      </c>
      <c r="V2357" s="113">
        <f t="shared" si="359"/>
        <v>53.6882121212121</v>
      </c>
      <c r="W2357" s="113">
        <f t="shared" si="357"/>
        <v>17.4664848484848</v>
      </c>
      <c r="X2357" s="118">
        <v>2017</v>
      </c>
      <c r="Y2357" s="18" t="s">
        <v>83</v>
      </c>
    </row>
    <row r="2358" ht="15.75" customHeight="1" spans="1:25">
      <c r="A2358" s="234">
        <v>7826</v>
      </c>
      <c r="B2358" s="208" t="s">
        <v>2919</v>
      </c>
      <c r="C2358" s="207" t="s">
        <v>23</v>
      </c>
      <c r="D2358" s="209" t="s">
        <v>64</v>
      </c>
      <c r="F2358" s="235" t="s">
        <v>65</v>
      </c>
      <c r="G2358" s="236">
        <v>43288</v>
      </c>
      <c r="H2358" s="237">
        <v>43288</v>
      </c>
      <c r="I2358" s="214">
        <v>38214.1980696291</v>
      </c>
      <c r="J2358" s="215">
        <v>0.277006111239105</v>
      </c>
      <c r="K2358" s="214">
        <v>10585.5664013889</v>
      </c>
      <c r="L2358" s="244">
        <v>16318.78</v>
      </c>
      <c r="M2358" s="245">
        <v>0.295816231360433</v>
      </c>
      <c r="N2358" s="244">
        <v>4827.36</v>
      </c>
      <c r="O2358" s="218">
        <v>237</v>
      </c>
      <c r="P2358" s="246">
        <f t="shared" si="353"/>
        <v>67.855611814346</v>
      </c>
      <c r="Q2358" s="246">
        <f t="shared" si="354"/>
        <v>19.3686075949367</v>
      </c>
      <c r="R2358" s="210">
        <v>543</v>
      </c>
      <c r="S2358" s="220">
        <f t="shared" si="355"/>
        <v>330</v>
      </c>
      <c r="T2358" s="113">
        <f t="shared" si="358"/>
        <v>104.696433067477</v>
      </c>
      <c r="U2358" s="113">
        <f t="shared" si="356"/>
        <v>29.0015517846271</v>
      </c>
      <c r="V2358" s="113">
        <f t="shared" si="359"/>
        <v>49.4508484848485</v>
      </c>
      <c r="W2358" s="113">
        <f t="shared" si="357"/>
        <v>14.6283636363636</v>
      </c>
      <c r="X2358" s="118">
        <v>2018</v>
      </c>
      <c r="Y2358" s="18" t="s">
        <v>84</v>
      </c>
    </row>
    <row r="2359" ht="15.75" customHeight="1" spans="1:25">
      <c r="A2359" s="234">
        <v>5429</v>
      </c>
      <c r="B2359" s="208" t="s">
        <v>2920</v>
      </c>
      <c r="C2359" s="207" t="s">
        <v>19</v>
      </c>
      <c r="D2359" s="209" t="s">
        <v>64</v>
      </c>
      <c r="F2359" s="235" t="s">
        <v>65</v>
      </c>
      <c r="G2359" s="236">
        <v>40838</v>
      </c>
      <c r="H2359" s="237">
        <v>40838</v>
      </c>
      <c r="I2359" s="214">
        <v>38202.3</v>
      </c>
      <c r="J2359" s="215">
        <v>0.236185385096942</v>
      </c>
      <c r="K2359" s="214">
        <v>9022.82493708891</v>
      </c>
      <c r="L2359" s="244">
        <v>21223.5</v>
      </c>
      <c r="M2359" s="245">
        <v>0.210629255306618</v>
      </c>
      <c r="N2359" s="244">
        <v>4470.29</v>
      </c>
      <c r="O2359" s="218">
        <v>330</v>
      </c>
      <c r="P2359" s="246">
        <f t="shared" si="353"/>
        <v>63.3136363636364</v>
      </c>
      <c r="Q2359" s="246">
        <f t="shared" si="354"/>
        <v>12.5463333333333</v>
      </c>
      <c r="R2359" s="210">
        <v>2993</v>
      </c>
      <c r="S2359" s="220">
        <f t="shared" si="355"/>
        <v>330</v>
      </c>
      <c r="T2359" s="113">
        <f t="shared" si="358"/>
        <v>104.663835616438</v>
      </c>
      <c r="U2359" s="113">
        <f t="shared" si="356"/>
        <v>24.7200683207915</v>
      </c>
      <c r="V2359" s="113">
        <f t="shared" si="359"/>
        <v>64.3136363636364</v>
      </c>
      <c r="W2359" s="113">
        <f t="shared" si="357"/>
        <v>13.5463333333333</v>
      </c>
      <c r="X2359" s="118">
        <v>2011</v>
      </c>
      <c r="Y2359" s="18" t="s">
        <v>66</v>
      </c>
    </row>
    <row r="2360" ht="15.75" customHeight="1" spans="1:25">
      <c r="A2360" s="234">
        <v>6639</v>
      </c>
      <c r="B2360" s="208" t="s">
        <v>2921</v>
      </c>
      <c r="C2360" s="207" t="s">
        <v>31</v>
      </c>
      <c r="D2360" s="209" t="s">
        <v>64</v>
      </c>
      <c r="F2360" s="235" t="s">
        <v>65</v>
      </c>
      <c r="G2360" s="236">
        <v>42672</v>
      </c>
      <c r="H2360" s="237">
        <v>42672</v>
      </c>
      <c r="I2360" s="214">
        <v>37944.87</v>
      </c>
      <c r="J2360" s="215">
        <v>0.27947116316721</v>
      </c>
      <c r="K2360" s="214">
        <v>10604.4969551286</v>
      </c>
      <c r="L2360" s="244">
        <v>25296.58</v>
      </c>
      <c r="M2360" s="245">
        <v>0.316348692194755</v>
      </c>
      <c r="N2360" s="244">
        <v>8002.54</v>
      </c>
      <c r="O2360" s="218">
        <v>330</v>
      </c>
      <c r="P2360" s="246">
        <f t="shared" si="353"/>
        <v>75.656303030303</v>
      </c>
      <c r="Q2360" s="246">
        <f t="shared" si="354"/>
        <v>23.2501212121212</v>
      </c>
      <c r="R2360" s="210">
        <v>1159</v>
      </c>
      <c r="S2360" s="220">
        <f t="shared" si="355"/>
        <v>330</v>
      </c>
      <c r="T2360" s="113">
        <f t="shared" si="358"/>
        <v>103.958547945205</v>
      </c>
      <c r="U2360" s="113">
        <f t="shared" si="356"/>
        <v>29.0534163154208</v>
      </c>
      <c r="V2360" s="113">
        <f t="shared" si="359"/>
        <v>76.656303030303</v>
      </c>
      <c r="W2360" s="113">
        <f t="shared" si="357"/>
        <v>24.2501212121212</v>
      </c>
      <c r="X2360" s="118">
        <v>2016</v>
      </c>
      <c r="Y2360" s="18" t="s">
        <v>82</v>
      </c>
    </row>
    <row r="2361" ht="15.75" customHeight="1" spans="1:25">
      <c r="A2361" s="234">
        <v>7066</v>
      </c>
      <c r="B2361" s="208" t="s">
        <v>2922</v>
      </c>
      <c r="C2361" s="207" t="s">
        <v>27</v>
      </c>
      <c r="D2361" s="209" t="s">
        <v>64</v>
      </c>
      <c r="F2361" s="235" t="s">
        <v>204</v>
      </c>
      <c r="G2361" s="236">
        <v>42840</v>
      </c>
      <c r="H2361" s="237">
        <v>42840</v>
      </c>
      <c r="I2361" s="214">
        <v>37900.1890298507</v>
      </c>
      <c r="J2361" s="215">
        <v>0.266900864921795</v>
      </c>
      <c r="K2361" s="214">
        <v>10115.5932327667</v>
      </c>
      <c r="L2361" s="244">
        <v>23190.07</v>
      </c>
      <c r="M2361" s="245">
        <v>0.165600190081358</v>
      </c>
      <c r="N2361" s="244">
        <v>3840.28</v>
      </c>
      <c r="O2361" s="218">
        <v>330</v>
      </c>
      <c r="P2361" s="246">
        <f t="shared" si="353"/>
        <v>69.2729393939394</v>
      </c>
      <c r="Q2361" s="246">
        <f t="shared" si="354"/>
        <v>10.6372121212121</v>
      </c>
      <c r="R2361" s="210">
        <v>991</v>
      </c>
      <c r="S2361" s="220">
        <f t="shared" si="355"/>
        <v>330</v>
      </c>
      <c r="T2361" s="113">
        <f t="shared" si="358"/>
        <v>103.836134328358</v>
      </c>
      <c r="U2361" s="113">
        <f t="shared" si="356"/>
        <v>27.7139540623745</v>
      </c>
      <c r="V2361" s="113">
        <f t="shared" si="359"/>
        <v>70.2729393939394</v>
      </c>
      <c r="W2361" s="113">
        <f t="shared" si="357"/>
        <v>11.6372121212121</v>
      </c>
      <c r="X2361" s="118">
        <v>2017</v>
      </c>
      <c r="Y2361" s="18" t="s">
        <v>83</v>
      </c>
    </row>
    <row r="2362" ht="15.75" customHeight="1" spans="1:25">
      <c r="A2362" s="234">
        <v>8325</v>
      </c>
      <c r="B2362" s="208" t="s">
        <v>2923</v>
      </c>
      <c r="C2362" s="207" t="s">
        <v>23</v>
      </c>
      <c r="D2362" s="209" t="s">
        <v>64</v>
      </c>
      <c r="F2362" s="235" t="s">
        <v>65</v>
      </c>
      <c r="G2362" s="236">
        <v>43435</v>
      </c>
      <c r="H2362" s="237">
        <v>43435</v>
      </c>
      <c r="I2362" s="214">
        <v>37817.3792109145</v>
      </c>
      <c r="J2362" s="215">
        <v>0.271043215621705</v>
      </c>
      <c r="K2362" s="214">
        <v>10250.1440677117</v>
      </c>
      <c r="L2362" s="244">
        <v>24223.13</v>
      </c>
      <c r="M2362" s="245">
        <v>0.247175736579047</v>
      </c>
      <c r="N2362" s="244">
        <v>5987.37</v>
      </c>
      <c r="O2362" s="218">
        <v>330</v>
      </c>
      <c r="P2362" s="246">
        <f t="shared" si="353"/>
        <v>72.4034242424243</v>
      </c>
      <c r="Q2362" s="246">
        <f t="shared" si="354"/>
        <v>17.1435454545455</v>
      </c>
      <c r="R2362" s="210">
        <v>396</v>
      </c>
      <c r="S2362" s="220">
        <f t="shared" si="355"/>
        <v>330</v>
      </c>
      <c r="T2362" s="113">
        <f t="shared" si="358"/>
        <v>103.609258112095</v>
      </c>
      <c r="U2362" s="113">
        <f t="shared" si="356"/>
        <v>28.0825864868814</v>
      </c>
      <c r="V2362" s="113">
        <f t="shared" si="359"/>
        <v>73.4034242424243</v>
      </c>
      <c r="W2362" s="113">
        <f t="shared" si="357"/>
        <v>18.1435454545455</v>
      </c>
      <c r="X2362" s="118">
        <v>2018</v>
      </c>
      <c r="Y2362" s="18" t="s">
        <v>84</v>
      </c>
    </row>
    <row r="2363" ht="15.75" customHeight="1" spans="1:25">
      <c r="A2363" s="234">
        <v>5486</v>
      </c>
      <c r="B2363" s="208" t="s">
        <v>2924</v>
      </c>
      <c r="C2363" s="207" t="s">
        <v>23</v>
      </c>
      <c r="D2363" s="209" t="s">
        <v>64</v>
      </c>
      <c r="F2363" s="235" t="s">
        <v>178</v>
      </c>
      <c r="G2363" s="236">
        <v>40957</v>
      </c>
      <c r="H2363" s="237">
        <v>40957</v>
      </c>
      <c r="I2363" s="214">
        <v>37735.284</v>
      </c>
      <c r="J2363" s="215">
        <v>0.255595678740911</v>
      </c>
      <c r="K2363" s="214">
        <v>9644.97552646104</v>
      </c>
      <c r="L2363" s="244">
        <v>31446.07</v>
      </c>
      <c r="M2363" s="245">
        <v>0.275786131621535</v>
      </c>
      <c r="N2363" s="244">
        <v>8672.39</v>
      </c>
      <c r="O2363" s="218">
        <v>330</v>
      </c>
      <c r="P2363" s="246">
        <f t="shared" si="353"/>
        <v>94.2911212121212</v>
      </c>
      <c r="Q2363" s="246">
        <f t="shared" si="354"/>
        <v>25.2799696969697</v>
      </c>
      <c r="R2363" s="210">
        <v>2874</v>
      </c>
      <c r="S2363" s="220">
        <f t="shared" si="355"/>
        <v>330</v>
      </c>
      <c r="T2363" s="113">
        <f t="shared" si="358"/>
        <v>103.384339726027</v>
      </c>
      <c r="U2363" s="113">
        <f t="shared" si="356"/>
        <v>26.4245904834549</v>
      </c>
      <c r="V2363" s="113">
        <f t="shared" si="359"/>
        <v>95.2911212121212</v>
      </c>
      <c r="W2363" s="113">
        <f t="shared" si="357"/>
        <v>26.2799696969697</v>
      </c>
      <c r="X2363" s="118">
        <v>2012</v>
      </c>
      <c r="Y2363" s="18" t="s">
        <v>66</v>
      </c>
    </row>
    <row r="2364" ht="15.75" customHeight="1" spans="1:25">
      <c r="A2364" s="234">
        <v>5413</v>
      </c>
      <c r="B2364" s="208" t="s">
        <v>2925</v>
      </c>
      <c r="C2364" s="207" t="s">
        <v>17</v>
      </c>
      <c r="D2364" s="209" t="s">
        <v>64</v>
      </c>
      <c r="F2364" s="235" t="s">
        <v>65</v>
      </c>
      <c r="G2364" s="236">
        <v>40814</v>
      </c>
      <c r="H2364" s="237">
        <v>40814</v>
      </c>
      <c r="I2364" s="214">
        <v>37416.78</v>
      </c>
      <c r="J2364" s="215">
        <v>0.266875560938495</v>
      </c>
      <c r="K2364" s="214">
        <v>9985.62415101226</v>
      </c>
      <c r="L2364" s="244">
        <v>20787.1</v>
      </c>
      <c r="M2364" s="245">
        <v>0.309443356697182</v>
      </c>
      <c r="N2364" s="244">
        <v>6432.43</v>
      </c>
      <c r="O2364" s="218">
        <v>330</v>
      </c>
      <c r="P2364" s="246">
        <f t="shared" si="353"/>
        <v>61.9912121212121</v>
      </c>
      <c r="Q2364" s="246">
        <f t="shared" si="354"/>
        <v>18.4922121212121</v>
      </c>
      <c r="R2364" s="210">
        <v>3017</v>
      </c>
      <c r="S2364" s="220">
        <f t="shared" si="355"/>
        <v>330</v>
      </c>
      <c r="T2364" s="113">
        <f t="shared" si="358"/>
        <v>102.511726027397</v>
      </c>
      <c r="U2364" s="113">
        <f t="shared" si="356"/>
        <v>27.357874386335</v>
      </c>
      <c r="V2364" s="113">
        <f t="shared" si="359"/>
        <v>62.9912121212121</v>
      </c>
      <c r="W2364" s="113">
        <f t="shared" si="357"/>
        <v>19.4922121212121</v>
      </c>
      <c r="X2364" s="118">
        <v>2011</v>
      </c>
      <c r="Y2364" s="18" t="s">
        <v>66</v>
      </c>
    </row>
    <row r="2365" ht="15.75" customHeight="1" spans="1:25">
      <c r="A2365" s="234">
        <v>7337</v>
      </c>
      <c r="B2365" s="208" t="s">
        <v>2926</v>
      </c>
      <c r="C2365" s="207" t="s">
        <v>33</v>
      </c>
      <c r="D2365" s="209" t="s">
        <v>64</v>
      </c>
      <c r="F2365" s="235" t="s">
        <v>65</v>
      </c>
      <c r="G2365" s="236">
        <v>43001</v>
      </c>
      <c r="H2365" s="237">
        <v>43001</v>
      </c>
      <c r="I2365" s="214">
        <v>37389.6125376344</v>
      </c>
      <c r="J2365" s="215">
        <v>0.27</v>
      </c>
      <c r="K2365" s="214">
        <v>10095.1953851613</v>
      </c>
      <c r="L2365" s="244">
        <v>8430.68</v>
      </c>
      <c r="M2365" s="245">
        <v>0.325081725317531</v>
      </c>
      <c r="N2365" s="244">
        <v>2740.66</v>
      </c>
      <c r="O2365" s="218">
        <v>186</v>
      </c>
      <c r="P2365" s="246">
        <f t="shared" si="353"/>
        <v>44.3262365591398</v>
      </c>
      <c r="Q2365" s="246">
        <f t="shared" si="354"/>
        <v>13.7347311827957</v>
      </c>
      <c r="R2365" s="210">
        <v>830</v>
      </c>
      <c r="S2365" s="220">
        <f t="shared" si="355"/>
        <v>330</v>
      </c>
      <c r="T2365" s="113">
        <f t="shared" si="358"/>
        <v>102.437294623656</v>
      </c>
      <c r="U2365" s="113">
        <f t="shared" si="356"/>
        <v>27.6580695483871</v>
      </c>
      <c r="V2365" s="113">
        <f t="shared" si="359"/>
        <v>25.5475151515152</v>
      </c>
      <c r="W2365" s="113">
        <f t="shared" si="357"/>
        <v>8.3050303030303</v>
      </c>
      <c r="X2365" s="118">
        <v>2017</v>
      </c>
      <c r="Y2365" s="18" t="s">
        <v>83</v>
      </c>
    </row>
    <row r="2366" ht="15.75" customHeight="1" spans="1:25">
      <c r="A2366" s="234">
        <v>8532</v>
      </c>
      <c r="B2366" s="208" t="s">
        <v>2927</v>
      </c>
      <c r="C2366" s="207" t="s">
        <v>23</v>
      </c>
      <c r="D2366" s="209" t="s">
        <v>64</v>
      </c>
      <c r="F2366" s="235" t="s">
        <v>65</v>
      </c>
      <c r="G2366" s="236">
        <v>43400</v>
      </c>
      <c r="H2366" s="237">
        <v>43400</v>
      </c>
      <c r="I2366" s="214">
        <v>37360.7379038936</v>
      </c>
      <c r="J2366" s="215">
        <v>0.225807319953333</v>
      </c>
      <c r="K2366" s="214">
        <v>8436.32809755712</v>
      </c>
      <c r="L2366" s="244">
        <v>16358.23</v>
      </c>
      <c r="M2366" s="245">
        <v>0.232622967154759</v>
      </c>
      <c r="N2366" s="244">
        <v>3805.3</v>
      </c>
      <c r="O2366" s="218">
        <v>243</v>
      </c>
      <c r="P2366" s="246">
        <f t="shared" si="353"/>
        <v>66.3178189300412</v>
      </c>
      <c r="Q2366" s="246">
        <f t="shared" si="354"/>
        <v>14.659670781893</v>
      </c>
      <c r="R2366" s="210">
        <v>431</v>
      </c>
      <c r="S2366" s="220">
        <f t="shared" si="355"/>
        <v>330</v>
      </c>
      <c r="T2366" s="113">
        <f t="shared" si="358"/>
        <v>102.358186038065</v>
      </c>
      <c r="U2366" s="113">
        <f t="shared" si="356"/>
        <v>23.1132276645401</v>
      </c>
      <c r="V2366" s="113">
        <f t="shared" si="359"/>
        <v>49.5703939393939</v>
      </c>
      <c r="W2366" s="113">
        <f t="shared" si="357"/>
        <v>11.5312121212121</v>
      </c>
      <c r="X2366" s="118">
        <v>2018</v>
      </c>
      <c r="Y2366" s="18" t="s">
        <v>84</v>
      </c>
    </row>
    <row r="2367" ht="15.75" customHeight="1" spans="1:25">
      <c r="A2367" s="234">
        <v>8680</v>
      </c>
      <c r="B2367" s="208" t="s">
        <v>2928</v>
      </c>
      <c r="C2367" s="207" t="s">
        <v>34</v>
      </c>
      <c r="D2367" s="209" t="s">
        <v>488</v>
      </c>
      <c r="E2367" s="210" t="s">
        <v>30</v>
      </c>
      <c r="F2367" s="235" t="s">
        <v>282</v>
      </c>
      <c r="G2367" s="283">
        <v>41440</v>
      </c>
      <c r="H2367" s="237">
        <v>43715</v>
      </c>
      <c r="I2367" s="214">
        <v>37322.5346103896</v>
      </c>
      <c r="J2367" s="215">
        <v>0.274706865485265</v>
      </c>
      <c r="K2367" s="214">
        <v>10252.7564947854</v>
      </c>
      <c r="L2367" s="216">
        <v>3423.27</v>
      </c>
      <c r="M2367" s="217">
        <v>0.188784407890701</v>
      </c>
      <c r="N2367" s="216">
        <v>646.26</v>
      </c>
      <c r="O2367" s="218">
        <v>77</v>
      </c>
      <c r="P2367" s="246">
        <f t="shared" si="353"/>
        <v>43.4580519480519</v>
      </c>
      <c r="Q2367" s="246">
        <f t="shared" si="354"/>
        <v>7.39298701298701</v>
      </c>
      <c r="R2367" s="210">
        <v>116</v>
      </c>
      <c r="S2367" s="220">
        <f t="shared" si="355"/>
        <v>81</v>
      </c>
      <c r="T2367" s="113">
        <f t="shared" si="358"/>
        <v>102.253519480519</v>
      </c>
      <c r="U2367" s="113">
        <f t="shared" si="356"/>
        <v>28.0897438213299</v>
      </c>
      <c r="V2367" s="113">
        <f t="shared" si="359"/>
        <v>42.2625925925926</v>
      </c>
      <c r="W2367" s="113">
        <f t="shared" si="357"/>
        <v>7.97851851851852</v>
      </c>
      <c r="X2367" s="118">
        <v>2013</v>
      </c>
      <c r="Y2367" s="18" t="s">
        <v>66</v>
      </c>
    </row>
    <row r="2368" ht="15.75" customHeight="1" spans="1:25">
      <c r="A2368" s="234">
        <v>5010</v>
      </c>
      <c r="B2368" s="208" t="s">
        <v>2929</v>
      </c>
      <c r="C2368" s="207" t="s">
        <v>17</v>
      </c>
      <c r="D2368" s="209" t="s">
        <v>64</v>
      </c>
      <c r="F2368" s="235" t="s">
        <v>65</v>
      </c>
      <c r="G2368" s="236">
        <v>37621</v>
      </c>
      <c r="H2368" s="237">
        <v>37621</v>
      </c>
      <c r="I2368" s="214">
        <v>37308.384</v>
      </c>
      <c r="J2368" s="215">
        <v>0.254769786784852</v>
      </c>
      <c r="K2368" s="214">
        <v>9505.04903696739</v>
      </c>
      <c r="L2368" s="244">
        <v>20726.88</v>
      </c>
      <c r="M2368" s="245">
        <v>0.26335270913905</v>
      </c>
      <c r="N2368" s="244">
        <v>5458.48</v>
      </c>
      <c r="O2368" s="218">
        <v>330</v>
      </c>
      <c r="P2368" s="246">
        <f t="shared" si="353"/>
        <v>61.8087272727273</v>
      </c>
      <c r="Q2368" s="246">
        <f t="shared" si="354"/>
        <v>15.5408484848485</v>
      </c>
      <c r="R2368" s="210">
        <v>6210</v>
      </c>
      <c r="S2368" s="220">
        <f t="shared" si="355"/>
        <v>330</v>
      </c>
      <c r="T2368" s="113">
        <f t="shared" si="358"/>
        <v>102.214750684932</v>
      </c>
      <c r="U2368" s="113">
        <f t="shared" si="356"/>
        <v>26.0412302382668</v>
      </c>
      <c r="V2368" s="113">
        <f t="shared" si="359"/>
        <v>62.8087272727273</v>
      </c>
      <c r="W2368" s="113">
        <f t="shared" si="357"/>
        <v>16.5408484848485</v>
      </c>
      <c r="X2368" s="118">
        <v>2002</v>
      </c>
      <c r="Y2368" s="18" t="s">
        <v>66</v>
      </c>
    </row>
    <row r="2369" ht="15.75" customHeight="1" spans="1:25">
      <c r="A2369" s="234">
        <v>6424</v>
      </c>
      <c r="B2369" s="208" t="s">
        <v>2930</v>
      </c>
      <c r="C2369" s="207" t="s">
        <v>23</v>
      </c>
      <c r="D2369" s="209" t="s">
        <v>64</v>
      </c>
      <c r="E2369" s="210" t="s">
        <v>330</v>
      </c>
      <c r="F2369" s="235" t="s">
        <v>65</v>
      </c>
      <c r="G2369" s="283">
        <v>42543</v>
      </c>
      <c r="H2369" s="237">
        <v>42543</v>
      </c>
      <c r="I2369" s="214">
        <v>37289.4035</v>
      </c>
      <c r="J2369" s="215">
        <v>0.265905004310243</v>
      </c>
      <c r="K2369" s="214">
        <v>9915.43899839389</v>
      </c>
      <c r="L2369" s="244">
        <v>25716.83</v>
      </c>
      <c r="M2369" s="245">
        <v>0.406717313136961</v>
      </c>
      <c r="N2369" s="244">
        <v>10459.48</v>
      </c>
      <c r="O2369" s="218">
        <v>330</v>
      </c>
      <c r="P2369" s="246">
        <f t="shared" si="353"/>
        <v>76.9297878787879</v>
      </c>
      <c r="Q2369" s="246">
        <f t="shared" si="354"/>
        <v>30.6953939393939</v>
      </c>
      <c r="R2369" s="210">
        <v>1288</v>
      </c>
      <c r="S2369" s="220">
        <f t="shared" si="355"/>
        <v>330</v>
      </c>
      <c r="T2369" s="113">
        <f t="shared" si="358"/>
        <v>102.162749315068</v>
      </c>
      <c r="U2369" s="113">
        <f t="shared" si="356"/>
        <v>27.1655862969696</v>
      </c>
      <c r="V2369" s="113">
        <f t="shared" si="359"/>
        <v>77.9297878787879</v>
      </c>
      <c r="W2369" s="113">
        <f t="shared" si="357"/>
        <v>31.6953939393939</v>
      </c>
      <c r="X2369" s="118">
        <v>2016</v>
      </c>
      <c r="Y2369" s="18" t="s">
        <v>82</v>
      </c>
    </row>
    <row r="2370" ht="15.75" customHeight="1" spans="1:25">
      <c r="A2370" s="234">
        <v>5545</v>
      </c>
      <c r="B2370" s="208" t="s">
        <v>2931</v>
      </c>
      <c r="C2370" s="207" t="s">
        <v>23</v>
      </c>
      <c r="D2370" s="209" t="s">
        <v>64</v>
      </c>
      <c r="F2370" s="235" t="s">
        <v>178</v>
      </c>
      <c r="G2370" s="236">
        <v>41090</v>
      </c>
      <c r="H2370" s="237">
        <v>41090</v>
      </c>
      <c r="I2370" s="214">
        <v>37126.608</v>
      </c>
      <c r="J2370" s="215">
        <v>0.248938703136654</v>
      </c>
      <c r="K2370" s="214">
        <v>9242.24964738293</v>
      </c>
      <c r="L2370" s="244">
        <v>30938.84</v>
      </c>
      <c r="M2370" s="245">
        <v>0.24667763885136</v>
      </c>
      <c r="N2370" s="244">
        <v>7631.92</v>
      </c>
      <c r="O2370" s="218">
        <v>330</v>
      </c>
      <c r="P2370" s="246">
        <f t="shared" si="353"/>
        <v>92.7540606060606</v>
      </c>
      <c r="Q2370" s="246">
        <f t="shared" si="354"/>
        <v>22.1270303030303</v>
      </c>
      <c r="R2370" s="210">
        <v>2741</v>
      </c>
      <c r="S2370" s="220">
        <f t="shared" si="355"/>
        <v>330</v>
      </c>
      <c r="T2370" s="113">
        <f t="shared" si="358"/>
        <v>101.716734246575</v>
      </c>
      <c r="U2370" s="113">
        <f t="shared" si="356"/>
        <v>25.3212319106382</v>
      </c>
      <c r="V2370" s="113">
        <f t="shared" si="359"/>
        <v>93.7540606060606</v>
      </c>
      <c r="W2370" s="113">
        <f t="shared" si="357"/>
        <v>23.1270303030303</v>
      </c>
      <c r="X2370" s="118">
        <v>2012</v>
      </c>
      <c r="Y2370" s="18" t="s">
        <v>66</v>
      </c>
    </row>
    <row r="2371" ht="15.75" customHeight="1" spans="1:25">
      <c r="A2371" s="234">
        <v>8791</v>
      </c>
      <c r="B2371" s="208" t="s">
        <v>2932</v>
      </c>
      <c r="C2371" s="207" t="s">
        <v>34</v>
      </c>
      <c r="D2371" s="209" t="s">
        <v>488</v>
      </c>
      <c r="E2371" s="210" t="s">
        <v>30</v>
      </c>
      <c r="F2371" s="235" t="s">
        <v>272</v>
      </c>
      <c r="G2371" s="283">
        <v>41419</v>
      </c>
      <c r="H2371" s="237">
        <v>43715</v>
      </c>
      <c r="I2371" s="214">
        <v>37067.7307333333</v>
      </c>
      <c r="J2371" s="215">
        <v>0.257743603933915</v>
      </c>
      <c r="K2371" s="214">
        <v>9553.97050886128</v>
      </c>
      <c r="L2371" s="216">
        <v>3311.59</v>
      </c>
      <c r="M2371" s="217">
        <v>0.233525285436905</v>
      </c>
      <c r="N2371" s="216">
        <v>773.34</v>
      </c>
      <c r="O2371" s="218">
        <v>75</v>
      </c>
      <c r="P2371" s="246">
        <f t="shared" ref="P2371:P2434" si="360">IFERROR(L2371/O2371-1,0)</f>
        <v>43.1545333333333</v>
      </c>
      <c r="Q2371" s="246">
        <f t="shared" ref="Q2371:Q2434" si="361">IFERROR(N2371/O2371-1,0)</f>
        <v>9.3112</v>
      </c>
      <c r="R2371" s="210">
        <v>116</v>
      </c>
      <c r="S2371" s="220">
        <f t="shared" ref="S2371:S2434" si="362">MIN(R2371-35,365-35)</f>
        <v>81</v>
      </c>
      <c r="T2371" s="113">
        <f t="shared" si="358"/>
        <v>101.555426666667</v>
      </c>
      <c r="U2371" s="113">
        <f t="shared" ref="U2371:U2434" si="363">IFERROR(K2371/365,0)</f>
        <v>26.1752616681131</v>
      </c>
      <c r="V2371" s="113">
        <f t="shared" si="359"/>
        <v>40.8838271604938</v>
      </c>
      <c r="W2371" s="113">
        <f t="shared" ref="W2371:W2434" si="364">N2371/S2371</f>
        <v>9.54740740740741</v>
      </c>
      <c r="X2371" s="118">
        <v>2013</v>
      </c>
      <c r="Y2371" s="18" t="s">
        <v>66</v>
      </c>
    </row>
    <row r="2372" ht="15.75" customHeight="1" spans="1:25">
      <c r="A2372" s="234">
        <v>6249</v>
      </c>
      <c r="B2372" s="208" t="s">
        <v>2933</v>
      </c>
      <c r="C2372" s="207" t="s">
        <v>25</v>
      </c>
      <c r="D2372" s="209" t="s">
        <v>64</v>
      </c>
      <c r="F2372" s="235" t="s">
        <v>204</v>
      </c>
      <c r="G2372" s="236">
        <v>42476</v>
      </c>
      <c r="H2372" s="237">
        <v>42476</v>
      </c>
      <c r="I2372" s="214">
        <v>37045.268</v>
      </c>
      <c r="J2372" s="215">
        <v>0.278044142466875</v>
      </c>
      <c r="K2372" s="214">
        <v>10300.2197735156</v>
      </c>
      <c r="L2372" s="244">
        <v>28496.36</v>
      </c>
      <c r="M2372" s="245">
        <v>0.255708799299279</v>
      </c>
      <c r="N2372" s="244">
        <v>7286.77</v>
      </c>
      <c r="O2372" s="218">
        <v>330</v>
      </c>
      <c r="P2372" s="246">
        <f t="shared" si="360"/>
        <v>85.3526060606061</v>
      </c>
      <c r="Q2372" s="246">
        <f t="shared" si="361"/>
        <v>21.0811212121212</v>
      </c>
      <c r="R2372" s="210">
        <v>1355</v>
      </c>
      <c r="S2372" s="220">
        <f t="shared" si="362"/>
        <v>330</v>
      </c>
      <c r="T2372" s="113">
        <f t="shared" ref="T2372:T2435" si="365">IFERROR(I2372/365,0)</f>
        <v>101.493884931507</v>
      </c>
      <c r="U2372" s="113">
        <f t="shared" si="363"/>
        <v>28.2197802014126</v>
      </c>
      <c r="V2372" s="113">
        <f t="shared" ref="V2372:V2435" si="366">L2372/S2372</f>
        <v>86.3526060606061</v>
      </c>
      <c r="W2372" s="113">
        <f t="shared" si="364"/>
        <v>22.0811212121212</v>
      </c>
      <c r="X2372" s="118">
        <v>2016</v>
      </c>
      <c r="Y2372" s="18" t="s">
        <v>82</v>
      </c>
    </row>
    <row r="2373" ht="15.75" customHeight="1" spans="1:25">
      <c r="A2373" s="234">
        <v>7134</v>
      </c>
      <c r="B2373" s="208" t="s">
        <v>2934</v>
      </c>
      <c r="C2373" s="207" t="s">
        <v>29</v>
      </c>
      <c r="D2373" s="209" t="s">
        <v>64</v>
      </c>
      <c r="F2373" s="235" t="s">
        <v>65</v>
      </c>
      <c r="G2373" s="236">
        <v>42853</v>
      </c>
      <c r="H2373" s="237">
        <v>42853</v>
      </c>
      <c r="I2373" s="214">
        <v>37030.368</v>
      </c>
      <c r="J2373" s="215">
        <v>0.276930887877902</v>
      </c>
      <c r="K2373" s="214">
        <v>10254.8526886854</v>
      </c>
      <c r="L2373" s="244">
        <v>23143.98</v>
      </c>
      <c r="M2373" s="245">
        <v>0.378268992627889</v>
      </c>
      <c r="N2373" s="244">
        <v>8754.65</v>
      </c>
      <c r="O2373" s="218">
        <v>330</v>
      </c>
      <c r="P2373" s="246">
        <f t="shared" si="360"/>
        <v>69.1332727272727</v>
      </c>
      <c r="Q2373" s="246">
        <f t="shared" si="361"/>
        <v>25.5292424242424</v>
      </c>
      <c r="R2373" s="210">
        <v>978</v>
      </c>
      <c r="S2373" s="220">
        <f t="shared" si="362"/>
        <v>330</v>
      </c>
      <c r="T2373" s="113">
        <f t="shared" si="365"/>
        <v>101.453063013699</v>
      </c>
      <c r="U2373" s="113">
        <f t="shared" si="363"/>
        <v>28.0954868183162</v>
      </c>
      <c r="V2373" s="113">
        <f t="shared" si="366"/>
        <v>70.1332727272727</v>
      </c>
      <c r="W2373" s="113">
        <f t="shared" si="364"/>
        <v>26.5292424242424</v>
      </c>
      <c r="X2373" s="118">
        <v>2017</v>
      </c>
      <c r="Y2373" s="18" t="s">
        <v>83</v>
      </c>
    </row>
    <row r="2374" ht="15.75" customHeight="1" spans="1:25">
      <c r="A2374" s="234">
        <v>5619</v>
      </c>
      <c r="B2374" s="208" t="s">
        <v>2935</v>
      </c>
      <c r="C2374" s="207" t="s">
        <v>17</v>
      </c>
      <c r="D2374" s="209" t="s">
        <v>64</v>
      </c>
      <c r="F2374" s="235" t="s">
        <v>65</v>
      </c>
      <c r="G2374" s="236">
        <v>41272</v>
      </c>
      <c r="H2374" s="237">
        <v>41272</v>
      </c>
      <c r="I2374" s="214">
        <v>36971.46</v>
      </c>
      <c r="J2374" s="215">
        <v>0.266875560938495</v>
      </c>
      <c r="K2374" s="214">
        <v>9866.77912621513</v>
      </c>
      <c r="L2374" s="244">
        <v>18485.73</v>
      </c>
      <c r="M2374" s="245">
        <v>0.331812700932016</v>
      </c>
      <c r="N2374" s="244">
        <v>6133.8</v>
      </c>
      <c r="O2374" s="218">
        <v>330</v>
      </c>
      <c r="P2374" s="246">
        <f t="shared" si="360"/>
        <v>55.0173636363636</v>
      </c>
      <c r="Q2374" s="246">
        <f t="shared" si="361"/>
        <v>17.5872727272727</v>
      </c>
      <c r="R2374" s="210">
        <v>2559</v>
      </c>
      <c r="S2374" s="220">
        <f t="shared" si="362"/>
        <v>330</v>
      </c>
      <c r="T2374" s="113">
        <f t="shared" si="365"/>
        <v>101.291671232877</v>
      </c>
      <c r="U2374" s="113">
        <f t="shared" si="363"/>
        <v>27.0322715786716</v>
      </c>
      <c r="V2374" s="113">
        <f t="shared" si="366"/>
        <v>56.0173636363636</v>
      </c>
      <c r="W2374" s="113">
        <f t="shared" si="364"/>
        <v>18.5872727272727</v>
      </c>
      <c r="X2374" s="118">
        <v>2012</v>
      </c>
      <c r="Y2374" s="18" t="s">
        <v>66</v>
      </c>
    </row>
    <row r="2375" ht="15.75" customHeight="1" spans="1:25">
      <c r="A2375" s="234">
        <v>8685</v>
      </c>
      <c r="B2375" s="208" t="s">
        <v>2936</v>
      </c>
      <c r="C2375" s="207" t="s">
        <v>34</v>
      </c>
      <c r="D2375" s="209" t="s">
        <v>488</v>
      </c>
      <c r="E2375" s="210" t="s">
        <v>30</v>
      </c>
      <c r="F2375" s="235" t="s">
        <v>276</v>
      </c>
      <c r="G2375" s="283">
        <v>41494</v>
      </c>
      <c r="H2375" s="237">
        <v>43715</v>
      </c>
      <c r="I2375" s="214">
        <v>36875.6371428571</v>
      </c>
      <c r="J2375" s="215">
        <v>0.278170309458246</v>
      </c>
      <c r="K2375" s="214">
        <v>10257.7073954986</v>
      </c>
      <c r="L2375" s="216">
        <v>3382.28</v>
      </c>
      <c r="M2375" s="217">
        <v>0.183742918977731</v>
      </c>
      <c r="N2375" s="216">
        <v>621.47</v>
      </c>
      <c r="O2375" s="218">
        <v>77</v>
      </c>
      <c r="P2375" s="246">
        <f t="shared" si="360"/>
        <v>42.9257142857143</v>
      </c>
      <c r="Q2375" s="246">
        <f t="shared" si="361"/>
        <v>7.07103896103896</v>
      </c>
      <c r="R2375" s="210">
        <v>116</v>
      </c>
      <c r="S2375" s="220">
        <f t="shared" si="362"/>
        <v>81</v>
      </c>
      <c r="T2375" s="113">
        <f t="shared" si="365"/>
        <v>101.029142857143</v>
      </c>
      <c r="U2375" s="113">
        <f t="shared" si="363"/>
        <v>28.1033079328729</v>
      </c>
      <c r="V2375" s="113">
        <f t="shared" si="366"/>
        <v>41.7565432098765</v>
      </c>
      <c r="W2375" s="113">
        <f t="shared" si="364"/>
        <v>7.67246913580247</v>
      </c>
      <c r="X2375" s="118">
        <v>2013</v>
      </c>
      <c r="Y2375" s="18" t="s">
        <v>66</v>
      </c>
    </row>
    <row r="2376" ht="15.75" customHeight="1" spans="1:25">
      <c r="A2376" s="234">
        <v>6522</v>
      </c>
      <c r="B2376" s="208" t="s">
        <v>2937</v>
      </c>
      <c r="C2376" s="207" t="s">
        <v>25</v>
      </c>
      <c r="D2376" s="209" t="s">
        <v>64</v>
      </c>
      <c r="F2376" s="235" t="s">
        <v>204</v>
      </c>
      <c r="G2376" s="236">
        <v>42623</v>
      </c>
      <c r="H2376" s="237">
        <v>42623</v>
      </c>
      <c r="I2376" s="214">
        <v>36839.7493909921</v>
      </c>
      <c r="J2376" s="215">
        <v>0.248827717957542</v>
      </c>
      <c r="K2376" s="214">
        <v>9166.75077108832</v>
      </c>
      <c r="L2376" s="244">
        <v>32283.01</v>
      </c>
      <c r="M2376" s="245">
        <v>0.270468583939354</v>
      </c>
      <c r="N2376" s="244">
        <v>8731.54</v>
      </c>
      <c r="O2376" s="218">
        <v>330</v>
      </c>
      <c r="P2376" s="246">
        <f t="shared" si="360"/>
        <v>96.827303030303</v>
      </c>
      <c r="Q2376" s="246">
        <f t="shared" si="361"/>
        <v>25.4592121212121</v>
      </c>
      <c r="R2376" s="210">
        <v>1208</v>
      </c>
      <c r="S2376" s="220">
        <f t="shared" si="362"/>
        <v>330</v>
      </c>
      <c r="T2376" s="113">
        <f t="shared" si="365"/>
        <v>100.930820249293</v>
      </c>
      <c r="U2376" s="113">
        <f t="shared" si="363"/>
        <v>25.1143856742146</v>
      </c>
      <c r="V2376" s="113">
        <f t="shared" si="366"/>
        <v>97.827303030303</v>
      </c>
      <c r="W2376" s="113">
        <f t="shared" si="364"/>
        <v>26.4592121212121</v>
      </c>
      <c r="X2376" s="118">
        <v>2016</v>
      </c>
      <c r="Y2376" s="18" t="s">
        <v>82</v>
      </c>
    </row>
    <row r="2377" ht="15.75" customHeight="1" spans="1:25">
      <c r="A2377" s="234">
        <v>7374</v>
      </c>
      <c r="B2377" s="208" t="s">
        <v>2938</v>
      </c>
      <c r="C2377" s="207" t="s">
        <v>27</v>
      </c>
      <c r="D2377" s="209" t="s">
        <v>64</v>
      </c>
      <c r="F2377" s="235" t="s">
        <v>204</v>
      </c>
      <c r="G2377" s="236">
        <v>43036</v>
      </c>
      <c r="H2377" s="237">
        <v>43036</v>
      </c>
      <c r="I2377" s="214">
        <v>36810.48</v>
      </c>
      <c r="J2377" s="215">
        <v>0.239058288574383</v>
      </c>
      <c r="K2377" s="214">
        <v>8799.85035040155</v>
      </c>
      <c r="L2377" s="244">
        <v>24540.32</v>
      </c>
      <c r="M2377" s="245">
        <v>0.231692985258546</v>
      </c>
      <c r="N2377" s="244">
        <v>5685.82</v>
      </c>
      <c r="O2377" s="218">
        <v>330</v>
      </c>
      <c r="P2377" s="246">
        <f t="shared" si="360"/>
        <v>73.3646060606061</v>
      </c>
      <c r="Q2377" s="246">
        <f t="shared" si="361"/>
        <v>16.2297575757576</v>
      </c>
      <c r="R2377" s="210">
        <v>795</v>
      </c>
      <c r="S2377" s="220">
        <f t="shared" si="362"/>
        <v>330</v>
      </c>
      <c r="T2377" s="113">
        <f t="shared" si="365"/>
        <v>100.850630136986</v>
      </c>
      <c r="U2377" s="113">
        <f t="shared" si="363"/>
        <v>24.109179042196</v>
      </c>
      <c r="V2377" s="113">
        <f t="shared" si="366"/>
        <v>74.3646060606061</v>
      </c>
      <c r="W2377" s="113">
        <f t="shared" si="364"/>
        <v>17.2297575757576</v>
      </c>
      <c r="X2377" s="118">
        <v>2017</v>
      </c>
      <c r="Y2377" s="18" t="s">
        <v>83</v>
      </c>
    </row>
    <row r="2378" ht="15.75" customHeight="1" spans="1:25">
      <c r="A2378" s="234">
        <v>6340</v>
      </c>
      <c r="B2378" s="208" t="s">
        <v>2939</v>
      </c>
      <c r="C2378" s="207" t="s">
        <v>25</v>
      </c>
      <c r="D2378" s="209" t="s">
        <v>64</v>
      </c>
      <c r="F2378" s="235" t="s">
        <v>204</v>
      </c>
      <c r="G2378" s="236">
        <v>42504</v>
      </c>
      <c r="H2378" s="237">
        <v>42504</v>
      </c>
      <c r="I2378" s="214">
        <v>36800.4710159572</v>
      </c>
      <c r="J2378" s="215">
        <v>0.279328098605449</v>
      </c>
      <c r="K2378" s="214">
        <v>10279.4055966723</v>
      </c>
      <c r="L2378" s="244">
        <v>32248.59</v>
      </c>
      <c r="M2378" s="245">
        <v>0.267621002964781</v>
      </c>
      <c r="N2378" s="244">
        <v>8630.4</v>
      </c>
      <c r="O2378" s="218">
        <v>330</v>
      </c>
      <c r="P2378" s="246">
        <f t="shared" si="360"/>
        <v>96.723</v>
      </c>
      <c r="Q2378" s="246">
        <f t="shared" si="361"/>
        <v>25.1527272727273</v>
      </c>
      <c r="R2378" s="210">
        <v>1327</v>
      </c>
      <c r="S2378" s="220">
        <f t="shared" si="362"/>
        <v>330</v>
      </c>
      <c r="T2378" s="113">
        <f t="shared" si="365"/>
        <v>100.823208262896</v>
      </c>
      <c r="U2378" s="113">
        <f t="shared" si="363"/>
        <v>28.1627550593762</v>
      </c>
      <c r="V2378" s="113">
        <f t="shared" si="366"/>
        <v>97.723</v>
      </c>
      <c r="W2378" s="113">
        <f t="shared" si="364"/>
        <v>26.1527272727273</v>
      </c>
      <c r="X2378" s="118">
        <v>2016</v>
      </c>
      <c r="Y2378" s="18" t="s">
        <v>82</v>
      </c>
    </row>
    <row r="2379" ht="15.75" customHeight="1" spans="1:25">
      <c r="A2379" s="234">
        <v>8110</v>
      </c>
      <c r="B2379" s="208" t="s">
        <v>2940</v>
      </c>
      <c r="C2379" s="207" t="s">
        <v>19</v>
      </c>
      <c r="D2379" s="209" t="s">
        <v>380</v>
      </c>
      <c r="E2379" s="210" t="s">
        <v>2375</v>
      </c>
      <c r="F2379" s="235" t="s">
        <v>112</v>
      </c>
      <c r="G2379" s="283" t="s">
        <v>508</v>
      </c>
      <c r="H2379" s="237">
        <v>43278</v>
      </c>
      <c r="I2379" s="214">
        <v>36759.384</v>
      </c>
      <c r="J2379" s="215">
        <v>0.239448875818627</v>
      </c>
      <c r="K2379" s="214">
        <v>8801.99317458523</v>
      </c>
      <c r="L2379" s="244">
        <v>20421.88</v>
      </c>
      <c r="M2379" s="245">
        <v>0.19823738069169</v>
      </c>
      <c r="N2379" s="244">
        <v>4048.38</v>
      </c>
      <c r="O2379" s="218">
        <v>330</v>
      </c>
      <c r="P2379" s="246">
        <f t="shared" si="360"/>
        <v>60.8844848484849</v>
      </c>
      <c r="Q2379" s="246">
        <f t="shared" si="361"/>
        <v>11.2678181818182</v>
      </c>
      <c r="R2379" s="210">
        <v>553</v>
      </c>
      <c r="S2379" s="220">
        <f t="shared" si="362"/>
        <v>330</v>
      </c>
      <c r="T2379" s="113">
        <f t="shared" si="365"/>
        <v>100.71064109589</v>
      </c>
      <c r="U2379" s="113">
        <f t="shared" si="363"/>
        <v>24.1150497933842</v>
      </c>
      <c r="V2379" s="113">
        <f t="shared" si="366"/>
        <v>61.8844848484849</v>
      </c>
      <c r="W2379" s="113">
        <f t="shared" si="364"/>
        <v>12.2678181818182</v>
      </c>
      <c r="X2379" s="118">
        <v>2010</v>
      </c>
      <c r="Y2379" s="18" t="s">
        <v>66</v>
      </c>
    </row>
    <row r="2380" ht="15.75" customHeight="1" spans="1:25">
      <c r="A2380" s="234">
        <v>8139</v>
      </c>
      <c r="B2380" s="208" t="s">
        <v>2941</v>
      </c>
      <c r="C2380" s="207" t="s">
        <v>25</v>
      </c>
      <c r="D2380" s="209" t="s">
        <v>488</v>
      </c>
      <c r="E2380" s="210" t="s">
        <v>32</v>
      </c>
      <c r="F2380" s="235" t="s">
        <v>212</v>
      </c>
      <c r="G2380" s="283">
        <v>42186</v>
      </c>
      <c r="H2380" s="237">
        <v>43395</v>
      </c>
      <c r="I2380" s="214">
        <v>36700.7317802021</v>
      </c>
      <c r="J2380" s="215">
        <v>0.255518528032315</v>
      </c>
      <c r="K2380" s="214">
        <v>9377.71696218604</v>
      </c>
      <c r="L2380" s="244">
        <v>19354.45</v>
      </c>
      <c r="M2380" s="245">
        <v>0.364221664785101</v>
      </c>
      <c r="N2380" s="244">
        <v>7049.31</v>
      </c>
      <c r="O2380" s="218">
        <v>275</v>
      </c>
      <c r="P2380" s="246">
        <f t="shared" si="360"/>
        <v>69.3798181818182</v>
      </c>
      <c r="Q2380" s="246">
        <f t="shared" si="361"/>
        <v>24.6338545454545</v>
      </c>
      <c r="R2380" s="210">
        <v>436</v>
      </c>
      <c r="S2380" s="220">
        <f t="shared" si="362"/>
        <v>330</v>
      </c>
      <c r="T2380" s="113">
        <f t="shared" si="365"/>
        <v>100.549950082745</v>
      </c>
      <c r="U2380" s="113">
        <f t="shared" si="363"/>
        <v>25.6923752388659</v>
      </c>
      <c r="V2380" s="113">
        <f t="shared" si="366"/>
        <v>58.6498484848485</v>
      </c>
      <c r="W2380" s="113">
        <f t="shared" si="364"/>
        <v>21.3615454545455</v>
      </c>
      <c r="X2380" s="118">
        <v>2015</v>
      </c>
      <c r="Y2380" s="18" t="s">
        <v>66</v>
      </c>
    </row>
    <row r="2381" ht="15.75" customHeight="1" spans="1:25">
      <c r="A2381" s="234">
        <v>6761</v>
      </c>
      <c r="B2381" s="208" t="s">
        <v>2942</v>
      </c>
      <c r="C2381" s="207" t="s">
        <v>23</v>
      </c>
      <c r="D2381" s="209" t="s">
        <v>380</v>
      </c>
      <c r="E2381" s="210" t="s">
        <v>2216</v>
      </c>
      <c r="F2381" s="235" t="s">
        <v>196</v>
      </c>
      <c r="G2381" s="284">
        <v>40269</v>
      </c>
      <c r="H2381" s="237">
        <v>42832</v>
      </c>
      <c r="I2381" s="214">
        <v>36606.294</v>
      </c>
      <c r="J2381" s="215">
        <v>0.274352225868085</v>
      </c>
      <c r="K2381" s="214">
        <v>10043.0182396815</v>
      </c>
      <c r="L2381" s="244">
        <v>25245.72</v>
      </c>
      <c r="M2381" s="245">
        <v>0.25546864973548</v>
      </c>
      <c r="N2381" s="244">
        <v>6449.49</v>
      </c>
      <c r="O2381" s="218">
        <v>330</v>
      </c>
      <c r="P2381" s="246">
        <f t="shared" si="360"/>
        <v>75.5021818181818</v>
      </c>
      <c r="Q2381" s="246">
        <f t="shared" si="361"/>
        <v>18.5439090909091</v>
      </c>
      <c r="R2381" s="210">
        <v>999</v>
      </c>
      <c r="S2381" s="220">
        <f t="shared" si="362"/>
        <v>330</v>
      </c>
      <c r="T2381" s="113">
        <f t="shared" si="365"/>
        <v>100.291216438356</v>
      </c>
      <c r="U2381" s="113">
        <f t="shared" si="363"/>
        <v>27.5151184648808</v>
      </c>
      <c r="V2381" s="113">
        <f t="shared" si="366"/>
        <v>76.5021818181818</v>
      </c>
      <c r="W2381" s="113">
        <f t="shared" si="364"/>
        <v>19.5439090909091</v>
      </c>
      <c r="X2381" s="118">
        <v>2010</v>
      </c>
      <c r="Y2381" s="18" t="s">
        <v>66</v>
      </c>
    </row>
    <row r="2382" ht="15.75" customHeight="1" spans="1:25">
      <c r="A2382" s="234">
        <v>7925</v>
      </c>
      <c r="B2382" s="208" t="s">
        <v>2943</v>
      </c>
      <c r="C2382" s="207" t="s">
        <v>19</v>
      </c>
      <c r="D2382" s="209" t="s">
        <v>64</v>
      </c>
      <c r="F2382" s="235" t="s">
        <v>65</v>
      </c>
      <c r="G2382" s="236">
        <v>43260</v>
      </c>
      <c r="H2382" s="237">
        <v>43260</v>
      </c>
      <c r="I2382" s="214">
        <v>36557.3390934066</v>
      </c>
      <c r="J2382" s="215">
        <v>0.253537535293268</v>
      </c>
      <c r="K2382" s="214">
        <v>9268.65765062254</v>
      </c>
      <c r="L2382" s="244">
        <v>20253.99</v>
      </c>
      <c r="M2382" s="245">
        <v>0.152382320718041</v>
      </c>
      <c r="N2382" s="244">
        <v>3086.35</v>
      </c>
      <c r="O2382" s="218">
        <v>330</v>
      </c>
      <c r="P2382" s="246">
        <f t="shared" si="360"/>
        <v>60.3757272727273</v>
      </c>
      <c r="Q2382" s="246">
        <f t="shared" si="361"/>
        <v>8.35257575757576</v>
      </c>
      <c r="R2382" s="210">
        <v>571</v>
      </c>
      <c r="S2382" s="220">
        <f t="shared" si="362"/>
        <v>330</v>
      </c>
      <c r="T2382" s="113">
        <f t="shared" si="365"/>
        <v>100.157093406593</v>
      </c>
      <c r="U2382" s="113">
        <f t="shared" si="363"/>
        <v>25.3935826044453</v>
      </c>
      <c r="V2382" s="113">
        <f t="shared" si="366"/>
        <v>61.3757272727273</v>
      </c>
      <c r="W2382" s="113">
        <f t="shared" si="364"/>
        <v>9.35257575757576</v>
      </c>
      <c r="X2382" s="118">
        <v>2018</v>
      </c>
      <c r="Y2382" s="18" t="s">
        <v>84</v>
      </c>
    </row>
    <row r="2383" ht="15.75" customHeight="1" spans="1:25">
      <c r="A2383" s="234">
        <v>5072</v>
      </c>
      <c r="B2383" s="208" t="s">
        <v>2944</v>
      </c>
      <c r="C2383" s="207" t="s">
        <v>33</v>
      </c>
      <c r="D2383" s="209" t="s">
        <v>64</v>
      </c>
      <c r="F2383" s="235" t="s">
        <v>65</v>
      </c>
      <c r="G2383" s="236">
        <v>39613</v>
      </c>
      <c r="H2383" s="237">
        <v>39613</v>
      </c>
      <c r="I2383" s="214">
        <v>36542.42</v>
      </c>
      <c r="J2383" s="215">
        <v>0.248803525506847</v>
      </c>
      <c r="K2383" s="214">
        <v>9091.88292655192</v>
      </c>
      <c r="L2383" s="244">
        <v>18271.21</v>
      </c>
      <c r="M2383" s="245">
        <v>0.300258165715352</v>
      </c>
      <c r="N2383" s="244">
        <v>5486.08</v>
      </c>
      <c r="O2383" s="218">
        <v>330</v>
      </c>
      <c r="P2383" s="246">
        <f t="shared" si="360"/>
        <v>54.367303030303</v>
      </c>
      <c r="Q2383" s="246">
        <f t="shared" si="361"/>
        <v>15.6244848484848</v>
      </c>
      <c r="R2383" s="210">
        <v>4218</v>
      </c>
      <c r="S2383" s="220">
        <f t="shared" si="362"/>
        <v>330</v>
      </c>
      <c r="T2383" s="113">
        <f t="shared" si="365"/>
        <v>100.116219178082</v>
      </c>
      <c r="U2383" s="113">
        <f t="shared" si="363"/>
        <v>24.9092682919231</v>
      </c>
      <c r="V2383" s="113">
        <f t="shared" si="366"/>
        <v>55.367303030303</v>
      </c>
      <c r="W2383" s="113">
        <f t="shared" si="364"/>
        <v>16.6244848484848</v>
      </c>
      <c r="X2383" s="118">
        <v>2008</v>
      </c>
      <c r="Y2383" s="18" t="s">
        <v>66</v>
      </c>
    </row>
    <row r="2384" ht="15.75" customHeight="1" spans="1:25">
      <c r="A2384" s="234">
        <v>7003</v>
      </c>
      <c r="B2384" s="208" t="s">
        <v>2945</v>
      </c>
      <c r="C2384" s="207" t="s">
        <v>27</v>
      </c>
      <c r="D2384" s="209" t="s">
        <v>64</v>
      </c>
      <c r="F2384" s="235" t="s">
        <v>204</v>
      </c>
      <c r="G2384" s="236">
        <v>42210</v>
      </c>
      <c r="H2384" s="237">
        <v>42210</v>
      </c>
      <c r="I2384" s="214">
        <v>36519.055</v>
      </c>
      <c r="J2384" s="215">
        <v>0.253992496500068</v>
      </c>
      <c r="K2384" s="214">
        <v>9275.56594927329</v>
      </c>
      <c r="L2384" s="244">
        <v>31755.7</v>
      </c>
      <c r="M2384" s="245">
        <v>0.246014416309513</v>
      </c>
      <c r="N2384" s="244">
        <v>7812.36</v>
      </c>
      <c r="O2384" s="218">
        <v>330</v>
      </c>
      <c r="P2384" s="246">
        <f t="shared" si="360"/>
        <v>95.2293939393939</v>
      </c>
      <c r="Q2384" s="246">
        <f t="shared" si="361"/>
        <v>22.6738181818182</v>
      </c>
      <c r="R2384" s="210">
        <v>1621</v>
      </c>
      <c r="S2384" s="220">
        <f t="shared" si="362"/>
        <v>330</v>
      </c>
      <c r="T2384" s="113">
        <f t="shared" si="365"/>
        <v>100.052205479452</v>
      </c>
      <c r="U2384" s="113">
        <f t="shared" si="363"/>
        <v>25.4125094500638</v>
      </c>
      <c r="V2384" s="113">
        <f t="shared" si="366"/>
        <v>96.2293939393939</v>
      </c>
      <c r="W2384" s="113">
        <f t="shared" si="364"/>
        <v>23.6738181818182</v>
      </c>
      <c r="X2384" s="118">
        <v>2015</v>
      </c>
      <c r="Y2384" s="18" t="s">
        <v>66</v>
      </c>
    </row>
    <row r="2385" ht="15.75" customHeight="1" spans="1:25">
      <c r="A2385" s="234">
        <v>8131</v>
      </c>
      <c r="B2385" s="208" t="s">
        <v>2946</v>
      </c>
      <c r="C2385" s="207" t="s">
        <v>25</v>
      </c>
      <c r="D2385" s="209" t="s">
        <v>488</v>
      </c>
      <c r="E2385" s="210" t="s">
        <v>32</v>
      </c>
      <c r="F2385" s="235" t="s">
        <v>212</v>
      </c>
      <c r="G2385" s="283">
        <v>41727</v>
      </c>
      <c r="H2385" s="237">
        <v>43321</v>
      </c>
      <c r="I2385" s="214">
        <v>36452.208</v>
      </c>
      <c r="J2385" s="215">
        <v>0.255518528032315</v>
      </c>
      <c r="K2385" s="214">
        <v>9314.21453168778</v>
      </c>
      <c r="L2385" s="244">
        <v>28040.16</v>
      </c>
      <c r="M2385" s="245">
        <v>0.293701961757708</v>
      </c>
      <c r="N2385" s="244">
        <v>8235.45000000001</v>
      </c>
      <c r="O2385" s="218">
        <v>330</v>
      </c>
      <c r="P2385" s="246">
        <f t="shared" si="360"/>
        <v>83.9701818181818</v>
      </c>
      <c r="Q2385" s="246">
        <f t="shared" si="361"/>
        <v>23.9559090909091</v>
      </c>
      <c r="R2385" s="210">
        <v>510</v>
      </c>
      <c r="S2385" s="220">
        <f t="shared" si="362"/>
        <v>330</v>
      </c>
      <c r="T2385" s="113">
        <f t="shared" si="365"/>
        <v>99.8690630136986</v>
      </c>
      <c r="U2385" s="113">
        <f t="shared" si="363"/>
        <v>25.5183959772268</v>
      </c>
      <c r="V2385" s="113">
        <f t="shared" si="366"/>
        <v>84.9701818181818</v>
      </c>
      <c r="W2385" s="113">
        <f t="shared" si="364"/>
        <v>24.9559090909091</v>
      </c>
      <c r="X2385" s="118">
        <v>2014</v>
      </c>
      <c r="Y2385" s="18" t="s">
        <v>66</v>
      </c>
    </row>
    <row r="2386" ht="15.75" customHeight="1" spans="1:25">
      <c r="A2386" s="234">
        <v>7527</v>
      </c>
      <c r="B2386" s="208" t="s">
        <v>2947</v>
      </c>
      <c r="C2386" s="207" t="s">
        <v>19</v>
      </c>
      <c r="D2386" s="209" t="s">
        <v>64</v>
      </c>
      <c r="F2386" s="235" t="s">
        <v>65</v>
      </c>
      <c r="G2386" s="236">
        <v>43134</v>
      </c>
      <c r="H2386" s="237">
        <v>43134</v>
      </c>
      <c r="I2386" s="214">
        <v>36401.49</v>
      </c>
      <c r="J2386" s="215">
        <v>0.234828948397132</v>
      </c>
      <c r="K2386" s="214">
        <v>8548.12361678872</v>
      </c>
      <c r="L2386" s="244">
        <v>20223.05</v>
      </c>
      <c r="M2386" s="245">
        <v>0.21886213998383</v>
      </c>
      <c r="N2386" s="244">
        <v>4426.06</v>
      </c>
      <c r="O2386" s="218">
        <v>330</v>
      </c>
      <c r="P2386" s="246">
        <f t="shared" si="360"/>
        <v>60.2819696969697</v>
      </c>
      <c r="Q2386" s="246">
        <f t="shared" si="361"/>
        <v>12.412303030303</v>
      </c>
      <c r="R2386" s="210">
        <v>697</v>
      </c>
      <c r="S2386" s="220">
        <f t="shared" si="362"/>
        <v>330</v>
      </c>
      <c r="T2386" s="113">
        <f t="shared" si="365"/>
        <v>99.7301095890411</v>
      </c>
      <c r="U2386" s="113">
        <f t="shared" si="363"/>
        <v>23.4195167583253</v>
      </c>
      <c r="V2386" s="113">
        <f t="shared" si="366"/>
        <v>61.2819696969697</v>
      </c>
      <c r="W2386" s="113">
        <f t="shared" si="364"/>
        <v>13.412303030303</v>
      </c>
      <c r="X2386" s="118">
        <v>2018</v>
      </c>
      <c r="Y2386" s="18" t="s">
        <v>84</v>
      </c>
    </row>
    <row r="2387" ht="15.75" customHeight="1" spans="1:25">
      <c r="A2387" s="234">
        <v>5544</v>
      </c>
      <c r="B2387" s="208" t="s">
        <v>2948</v>
      </c>
      <c r="C2387" s="207" t="s">
        <v>21</v>
      </c>
      <c r="D2387" s="209" t="s">
        <v>64</v>
      </c>
      <c r="F2387" s="235" t="s">
        <v>65</v>
      </c>
      <c r="G2387" s="236">
        <v>41083</v>
      </c>
      <c r="H2387" s="237">
        <v>41083</v>
      </c>
      <c r="I2387" s="214">
        <v>36387.3869472331</v>
      </c>
      <c r="J2387" s="215">
        <v>0.239772190574049</v>
      </c>
      <c r="K2387" s="214">
        <v>8724.68347760365</v>
      </c>
      <c r="L2387" s="244">
        <v>30840.07</v>
      </c>
      <c r="M2387" s="245">
        <v>0.344135405658937</v>
      </c>
      <c r="N2387" s="244">
        <v>10613.16</v>
      </c>
      <c r="O2387" s="218">
        <v>330</v>
      </c>
      <c r="P2387" s="246">
        <f t="shared" si="360"/>
        <v>92.4547575757576</v>
      </c>
      <c r="Q2387" s="246">
        <f t="shared" si="361"/>
        <v>31.1610909090909</v>
      </c>
      <c r="R2387" s="210">
        <v>2748</v>
      </c>
      <c r="S2387" s="220">
        <f t="shared" si="362"/>
        <v>330</v>
      </c>
      <c r="T2387" s="113">
        <f t="shared" si="365"/>
        <v>99.6914710883099</v>
      </c>
      <c r="U2387" s="113">
        <f t="shared" si="363"/>
        <v>23.9032424043936</v>
      </c>
      <c r="V2387" s="113">
        <f t="shared" si="366"/>
        <v>93.4547575757576</v>
      </c>
      <c r="W2387" s="113">
        <f t="shared" si="364"/>
        <v>32.1610909090909</v>
      </c>
      <c r="X2387" s="118">
        <v>2012</v>
      </c>
      <c r="Y2387" s="18" t="s">
        <v>66</v>
      </c>
    </row>
    <row r="2388" ht="15.75" customHeight="1" spans="1:25">
      <c r="A2388" s="234">
        <v>7026</v>
      </c>
      <c r="B2388" s="208" t="s">
        <v>2949</v>
      </c>
      <c r="C2388" s="207" t="s">
        <v>27</v>
      </c>
      <c r="D2388" s="209" t="s">
        <v>64</v>
      </c>
      <c r="E2388" s="210" t="s">
        <v>2350</v>
      </c>
      <c r="F2388" s="289" t="s">
        <v>215</v>
      </c>
      <c r="G2388" s="283">
        <v>42399</v>
      </c>
      <c r="H2388" s="237">
        <v>42399</v>
      </c>
      <c r="I2388" s="214">
        <v>36376.5585</v>
      </c>
      <c r="J2388" s="215">
        <v>0.235735726520134</v>
      </c>
      <c r="K2388" s="214">
        <v>8575.25444629966</v>
      </c>
      <c r="L2388" s="244">
        <v>31631.79</v>
      </c>
      <c r="M2388" s="245">
        <v>0.196585144248871</v>
      </c>
      <c r="N2388" s="244">
        <v>6218.34</v>
      </c>
      <c r="O2388" s="218">
        <v>330</v>
      </c>
      <c r="P2388" s="246">
        <f t="shared" si="360"/>
        <v>94.8539090909091</v>
      </c>
      <c r="Q2388" s="246">
        <f t="shared" si="361"/>
        <v>17.8434545454545</v>
      </c>
      <c r="R2388" s="210">
        <v>1432</v>
      </c>
      <c r="S2388" s="220">
        <f t="shared" si="362"/>
        <v>330</v>
      </c>
      <c r="T2388" s="113">
        <f t="shared" si="365"/>
        <v>99.661804109589</v>
      </c>
      <c r="U2388" s="113">
        <f t="shared" si="363"/>
        <v>23.4938477980813</v>
      </c>
      <c r="V2388" s="113">
        <f t="shared" si="366"/>
        <v>95.8539090909091</v>
      </c>
      <c r="W2388" s="113">
        <f t="shared" si="364"/>
        <v>18.8434545454545</v>
      </c>
      <c r="X2388" s="118">
        <v>2016</v>
      </c>
      <c r="Y2388" s="18" t="s">
        <v>82</v>
      </c>
    </row>
    <row r="2389" ht="15.75" customHeight="1" spans="1:25">
      <c r="A2389" s="234">
        <v>7865</v>
      </c>
      <c r="B2389" s="208" t="s">
        <v>2950</v>
      </c>
      <c r="C2389" s="207" t="s">
        <v>33</v>
      </c>
      <c r="D2389" s="209" t="s">
        <v>380</v>
      </c>
      <c r="E2389" s="210" t="s">
        <v>597</v>
      </c>
      <c r="F2389" s="235" t="s">
        <v>261</v>
      </c>
      <c r="G2389" s="283">
        <v>43005</v>
      </c>
      <c r="H2389" s="237">
        <v>43253</v>
      </c>
      <c r="I2389" s="214">
        <v>36368.2444193548</v>
      </c>
      <c r="J2389" s="215">
        <v>0.266270867957479</v>
      </c>
      <c r="K2389" s="214">
        <v>9683.80400763135</v>
      </c>
      <c r="L2389" s="244">
        <v>4100.19</v>
      </c>
      <c r="M2389" s="245">
        <v>0.27698960292084</v>
      </c>
      <c r="N2389" s="244">
        <v>1135.71</v>
      </c>
      <c r="O2389" s="218">
        <v>93</v>
      </c>
      <c r="P2389" s="246">
        <f t="shared" si="360"/>
        <v>43.088064516129</v>
      </c>
      <c r="Q2389" s="246">
        <f t="shared" si="361"/>
        <v>11.211935483871</v>
      </c>
      <c r="R2389" s="210">
        <v>578</v>
      </c>
      <c r="S2389" s="220">
        <f t="shared" si="362"/>
        <v>330</v>
      </c>
      <c r="T2389" s="113">
        <f t="shared" si="365"/>
        <v>99.6390258064515</v>
      </c>
      <c r="U2389" s="113">
        <f t="shared" si="363"/>
        <v>26.5309698839215</v>
      </c>
      <c r="V2389" s="113">
        <f t="shared" si="366"/>
        <v>12.4248181818182</v>
      </c>
      <c r="W2389" s="113">
        <f t="shared" si="364"/>
        <v>3.44154545454545</v>
      </c>
      <c r="X2389" s="118">
        <v>2017</v>
      </c>
      <c r="Y2389" s="18" t="s">
        <v>83</v>
      </c>
    </row>
    <row r="2390" ht="15.75" customHeight="1" spans="1:25">
      <c r="A2390" s="234">
        <v>8683</v>
      </c>
      <c r="B2390" s="208" t="s">
        <v>2951</v>
      </c>
      <c r="C2390" s="207" t="s">
        <v>34</v>
      </c>
      <c r="D2390" s="209" t="s">
        <v>488</v>
      </c>
      <c r="E2390" s="210" t="s">
        <v>30</v>
      </c>
      <c r="F2390" s="235" t="s">
        <v>272</v>
      </c>
      <c r="G2390" s="283">
        <v>41473</v>
      </c>
      <c r="H2390" s="237">
        <v>43715</v>
      </c>
      <c r="I2390" s="214">
        <v>36229.715</v>
      </c>
      <c r="J2390" s="215">
        <v>0.275642931117878</v>
      </c>
      <c r="K2390" s="214">
        <v>9986.46483616535</v>
      </c>
      <c r="L2390" s="216">
        <v>3150.41</v>
      </c>
      <c r="M2390" s="217">
        <v>0.253186093238658</v>
      </c>
      <c r="N2390" s="216">
        <v>797.64</v>
      </c>
      <c r="O2390" s="218">
        <v>73</v>
      </c>
      <c r="P2390" s="246">
        <f t="shared" si="360"/>
        <v>42.156301369863</v>
      </c>
      <c r="Q2390" s="246">
        <f t="shared" si="361"/>
        <v>9.92657534246575</v>
      </c>
      <c r="R2390" s="210">
        <v>116</v>
      </c>
      <c r="S2390" s="220">
        <f t="shared" si="362"/>
        <v>81</v>
      </c>
      <c r="T2390" s="113">
        <f t="shared" si="365"/>
        <v>99.2594931506849</v>
      </c>
      <c r="U2390" s="113">
        <f t="shared" si="363"/>
        <v>27.3601776333297</v>
      </c>
      <c r="V2390" s="113">
        <f t="shared" si="366"/>
        <v>38.8939506172839</v>
      </c>
      <c r="W2390" s="113">
        <f t="shared" si="364"/>
        <v>9.84740740740741</v>
      </c>
      <c r="X2390" s="118">
        <v>2013</v>
      </c>
      <c r="Y2390" s="18" t="s">
        <v>66</v>
      </c>
    </row>
    <row r="2391" ht="15.75" customHeight="1" spans="1:25">
      <c r="A2391" s="234">
        <v>6063</v>
      </c>
      <c r="B2391" s="208" t="s">
        <v>2952</v>
      </c>
      <c r="C2391" s="207" t="s">
        <v>19</v>
      </c>
      <c r="D2391" s="209" t="s">
        <v>64</v>
      </c>
      <c r="F2391" s="235" t="s">
        <v>65</v>
      </c>
      <c r="G2391" s="236">
        <v>42259</v>
      </c>
      <c r="H2391" s="237">
        <v>42259</v>
      </c>
      <c r="I2391" s="214">
        <v>35980.308</v>
      </c>
      <c r="J2391" s="215">
        <v>0.235086583189548</v>
      </c>
      <c r="K2391" s="214">
        <v>8458.48766982756</v>
      </c>
      <c r="L2391" s="244">
        <v>19989.06</v>
      </c>
      <c r="M2391" s="245">
        <v>0.22154968767916</v>
      </c>
      <c r="N2391" s="244">
        <v>4428.57</v>
      </c>
      <c r="O2391" s="218">
        <v>330</v>
      </c>
      <c r="P2391" s="246">
        <f t="shared" si="360"/>
        <v>59.5729090909091</v>
      </c>
      <c r="Q2391" s="246">
        <f t="shared" si="361"/>
        <v>12.4199090909091</v>
      </c>
      <c r="R2391" s="210">
        <v>1572</v>
      </c>
      <c r="S2391" s="220">
        <f t="shared" si="362"/>
        <v>330</v>
      </c>
      <c r="T2391" s="113">
        <f t="shared" si="365"/>
        <v>98.5761863013699</v>
      </c>
      <c r="U2391" s="113">
        <f t="shared" si="363"/>
        <v>23.1739388214454</v>
      </c>
      <c r="V2391" s="113">
        <f t="shared" si="366"/>
        <v>60.5729090909091</v>
      </c>
      <c r="W2391" s="113">
        <f t="shared" si="364"/>
        <v>13.4199090909091</v>
      </c>
      <c r="X2391" s="118">
        <v>2015</v>
      </c>
      <c r="Y2391" s="18" t="s">
        <v>66</v>
      </c>
    </row>
    <row r="2392" ht="15.75" customHeight="1" spans="1:25">
      <c r="A2392" s="234">
        <v>8943</v>
      </c>
      <c r="B2392" s="208" t="s">
        <v>2953</v>
      </c>
      <c r="C2392" s="207" t="s">
        <v>34</v>
      </c>
      <c r="D2392" s="209" t="s">
        <v>488</v>
      </c>
      <c r="E2392" s="210" t="s">
        <v>30</v>
      </c>
      <c r="F2392" s="235" t="s">
        <v>291</v>
      </c>
      <c r="G2392" s="283">
        <v>42005</v>
      </c>
      <c r="H2392" s="237">
        <v>43713</v>
      </c>
      <c r="I2392" s="214">
        <v>35951.0936764706</v>
      </c>
      <c r="J2392" s="215">
        <v>0.266609145976823</v>
      </c>
      <c r="K2392" s="214">
        <v>9584.89038201659</v>
      </c>
      <c r="L2392" s="216">
        <v>1456.03</v>
      </c>
      <c r="M2392" s="217">
        <v>0.356043488114943</v>
      </c>
      <c r="N2392" s="216">
        <v>518.41</v>
      </c>
      <c r="O2392" s="218">
        <v>34</v>
      </c>
      <c r="P2392" s="246">
        <f t="shared" si="360"/>
        <v>41.8244117647059</v>
      </c>
      <c r="Q2392" s="246">
        <f t="shared" si="361"/>
        <v>14.2473529411765</v>
      </c>
      <c r="R2392" s="210">
        <v>118</v>
      </c>
      <c r="S2392" s="220">
        <f t="shared" si="362"/>
        <v>83</v>
      </c>
      <c r="T2392" s="113">
        <f t="shared" si="365"/>
        <v>98.4961470588236</v>
      </c>
      <c r="U2392" s="113">
        <f t="shared" si="363"/>
        <v>26.2599736493605</v>
      </c>
      <c r="V2392" s="113">
        <f t="shared" si="366"/>
        <v>17.5425301204819</v>
      </c>
      <c r="W2392" s="113">
        <f t="shared" si="364"/>
        <v>6.24590361445783</v>
      </c>
      <c r="X2392" s="118">
        <v>2015</v>
      </c>
      <c r="Y2392" s="18" t="s">
        <v>66</v>
      </c>
    </row>
    <row r="2393" ht="15.75" customHeight="1" spans="1:25">
      <c r="A2393" s="234">
        <v>5521</v>
      </c>
      <c r="B2393" s="208" t="s">
        <v>2954</v>
      </c>
      <c r="C2393" s="207" t="s">
        <v>17</v>
      </c>
      <c r="D2393" s="209" t="s">
        <v>64</v>
      </c>
      <c r="F2393" s="235" t="s">
        <v>65</v>
      </c>
      <c r="G2393" s="236">
        <v>41013</v>
      </c>
      <c r="H2393" s="237">
        <v>41013</v>
      </c>
      <c r="I2393" s="214">
        <v>35835.5</v>
      </c>
      <c r="J2393" s="215">
        <v>0.263182128278577</v>
      </c>
      <c r="K2393" s="214">
        <v>9431.26315792695</v>
      </c>
      <c r="L2393" s="244">
        <v>17917.75</v>
      </c>
      <c r="M2393" s="245">
        <v>0.341817471501723</v>
      </c>
      <c r="N2393" s="244">
        <v>6124.6</v>
      </c>
      <c r="O2393" s="218">
        <v>330</v>
      </c>
      <c r="P2393" s="246">
        <f t="shared" si="360"/>
        <v>53.2962121212121</v>
      </c>
      <c r="Q2393" s="246">
        <f t="shared" si="361"/>
        <v>17.5593939393939</v>
      </c>
      <c r="R2393" s="210">
        <v>2818</v>
      </c>
      <c r="S2393" s="220">
        <f t="shared" si="362"/>
        <v>330</v>
      </c>
      <c r="T2393" s="113">
        <f t="shared" si="365"/>
        <v>98.1794520547945</v>
      </c>
      <c r="U2393" s="113">
        <f t="shared" si="363"/>
        <v>25.8390771450053</v>
      </c>
      <c r="V2393" s="113">
        <f t="shared" si="366"/>
        <v>54.2962121212121</v>
      </c>
      <c r="W2393" s="113">
        <f t="shared" si="364"/>
        <v>18.5593939393939</v>
      </c>
      <c r="X2393" s="118">
        <v>2012</v>
      </c>
      <c r="Y2393" s="18" t="s">
        <v>66</v>
      </c>
    </row>
    <row r="2394" ht="15.75" customHeight="1" spans="1:25">
      <c r="A2394" s="234">
        <v>6159</v>
      </c>
      <c r="B2394" s="208" t="s">
        <v>2955</v>
      </c>
      <c r="C2394" s="207" t="s">
        <v>17</v>
      </c>
      <c r="D2394" s="209" t="s">
        <v>64</v>
      </c>
      <c r="F2394" s="235" t="s">
        <v>65</v>
      </c>
      <c r="G2394" s="236">
        <v>42357</v>
      </c>
      <c r="H2394" s="237">
        <v>42357</v>
      </c>
      <c r="I2394" s="214">
        <v>35676.1366863905</v>
      </c>
      <c r="J2394" s="215">
        <v>0.266875560938495</v>
      </c>
      <c r="K2394" s="214">
        <v>9521.08899029889</v>
      </c>
      <c r="L2394" s="244">
        <v>16518.54</v>
      </c>
      <c r="M2394" s="245">
        <v>0.306769242318026</v>
      </c>
      <c r="N2394" s="244">
        <v>5067.38</v>
      </c>
      <c r="O2394" s="218">
        <v>330</v>
      </c>
      <c r="P2394" s="246">
        <f t="shared" si="360"/>
        <v>49.0561818181818</v>
      </c>
      <c r="Q2394" s="246">
        <f t="shared" si="361"/>
        <v>14.355696969697</v>
      </c>
      <c r="R2394" s="210">
        <v>1474</v>
      </c>
      <c r="S2394" s="220">
        <f t="shared" si="362"/>
        <v>330</v>
      </c>
      <c r="T2394" s="113">
        <f t="shared" si="365"/>
        <v>97.7428402366863</v>
      </c>
      <c r="U2394" s="113">
        <f t="shared" si="363"/>
        <v>26.0851753158874</v>
      </c>
      <c r="V2394" s="113">
        <f t="shared" si="366"/>
        <v>50.0561818181818</v>
      </c>
      <c r="W2394" s="113">
        <f t="shared" si="364"/>
        <v>15.355696969697</v>
      </c>
      <c r="X2394" s="118">
        <v>2015</v>
      </c>
      <c r="Y2394" s="18" t="s">
        <v>66</v>
      </c>
    </row>
    <row r="2395" ht="15.75" customHeight="1" spans="1:25">
      <c r="A2395" s="234">
        <v>6986</v>
      </c>
      <c r="B2395" s="208" t="s">
        <v>2956</v>
      </c>
      <c r="C2395" s="207" t="s">
        <v>27</v>
      </c>
      <c r="D2395" s="209" t="s">
        <v>64</v>
      </c>
      <c r="F2395" s="235" t="s">
        <v>215</v>
      </c>
      <c r="G2395" s="236">
        <v>41993</v>
      </c>
      <c r="H2395" s="237">
        <v>41993</v>
      </c>
      <c r="I2395" s="214">
        <v>35625.4475</v>
      </c>
      <c r="J2395" s="215">
        <v>0.242876764667263</v>
      </c>
      <c r="K2395" s="214">
        <v>8652.59342862343</v>
      </c>
      <c r="L2395" s="244">
        <v>30978.65</v>
      </c>
      <c r="M2395" s="245">
        <v>0.259240476909097</v>
      </c>
      <c r="N2395" s="244">
        <v>8030.92</v>
      </c>
      <c r="O2395" s="218">
        <v>330</v>
      </c>
      <c r="P2395" s="246">
        <f t="shared" si="360"/>
        <v>92.874696969697</v>
      </c>
      <c r="Q2395" s="246">
        <f t="shared" si="361"/>
        <v>23.3361212121212</v>
      </c>
      <c r="R2395" s="210">
        <v>1838</v>
      </c>
      <c r="S2395" s="220">
        <f t="shared" si="362"/>
        <v>330</v>
      </c>
      <c r="T2395" s="113">
        <f t="shared" si="365"/>
        <v>97.6039657534247</v>
      </c>
      <c r="U2395" s="113">
        <f t="shared" si="363"/>
        <v>23.7057354208861</v>
      </c>
      <c r="V2395" s="113">
        <f t="shared" si="366"/>
        <v>93.874696969697</v>
      </c>
      <c r="W2395" s="113">
        <f t="shared" si="364"/>
        <v>24.3361212121212</v>
      </c>
      <c r="X2395" s="118">
        <v>2014</v>
      </c>
      <c r="Y2395" s="18" t="s">
        <v>66</v>
      </c>
    </row>
    <row r="2396" ht="15.75" customHeight="1" spans="1:25">
      <c r="A2396" s="234">
        <v>7240</v>
      </c>
      <c r="B2396" s="208" t="s">
        <v>2957</v>
      </c>
      <c r="C2396" s="207" t="s">
        <v>19</v>
      </c>
      <c r="D2396" s="209" t="s">
        <v>64</v>
      </c>
      <c r="F2396" s="235" t="s">
        <v>65</v>
      </c>
      <c r="G2396" s="236">
        <v>43006</v>
      </c>
      <c r="H2396" s="237">
        <v>43006</v>
      </c>
      <c r="I2396" s="214">
        <v>35613.162</v>
      </c>
      <c r="J2396" s="215">
        <v>0.257859101605661</v>
      </c>
      <c r="K2396" s="214">
        <v>9183.17795865687</v>
      </c>
      <c r="L2396" s="244">
        <v>19785.09</v>
      </c>
      <c r="M2396" s="245">
        <v>0.262324811259388</v>
      </c>
      <c r="N2396" s="244">
        <v>5190.12</v>
      </c>
      <c r="O2396" s="218">
        <v>330</v>
      </c>
      <c r="P2396" s="246">
        <f t="shared" si="360"/>
        <v>58.9548181818182</v>
      </c>
      <c r="Q2396" s="246">
        <f t="shared" si="361"/>
        <v>14.7276363636364</v>
      </c>
      <c r="R2396" s="210">
        <v>825</v>
      </c>
      <c r="S2396" s="220">
        <f t="shared" si="362"/>
        <v>330</v>
      </c>
      <c r="T2396" s="113">
        <f t="shared" si="365"/>
        <v>97.5703068493151</v>
      </c>
      <c r="U2396" s="113">
        <f t="shared" si="363"/>
        <v>25.1593916675531</v>
      </c>
      <c r="V2396" s="113">
        <f t="shared" si="366"/>
        <v>59.9548181818182</v>
      </c>
      <c r="W2396" s="113">
        <f t="shared" si="364"/>
        <v>15.7276363636364</v>
      </c>
      <c r="X2396" s="118">
        <v>2017</v>
      </c>
      <c r="Y2396" s="18" t="s">
        <v>83</v>
      </c>
    </row>
    <row r="2397" ht="15.75" customHeight="1" spans="1:25">
      <c r="A2397" s="234">
        <v>7205</v>
      </c>
      <c r="B2397" s="208" t="s">
        <v>2958</v>
      </c>
      <c r="C2397" s="207" t="s">
        <v>23</v>
      </c>
      <c r="D2397" s="209" t="s">
        <v>64</v>
      </c>
      <c r="F2397" s="235" t="s">
        <v>181</v>
      </c>
      <c r="G2397" s="236">
        <v>42987</v>
      </c>
      <c r="H2397" s="237">
        <v>42987</v>
      </c>
      <c r="I2397" s="214">
        <v>35610.028</v>
      </c>
      <c r="J2397" s="215">
        <v>0.257817823879332</v>
      </c>
      <c r="K2397" s="214">
        <v>9180.89992724208</v>
      </c>
      <c r="L2397" s="244">
        <v>24558.64</v>
      </c>
      <c r="M2397" s="245">
        <v>0.245805549492969</v>
      </c>
      <c r="N2397" s="244">
        <v>6036.65</v>
      </c>
      <c r="O2397" s="218">
        <v>330</v>
      </c>
      <c r="P2397" s="246">
        <f t="shared" si="360"/>
        <v>73.4201212121212</v>
      </c>
      <c r="Q2397" s="246">
        <f t="shared" si="361"/>
        <v>17.2928787878788</v>
      </c>
      <c r="R2397" s="210">
        <v>844</v>
      </c>
      <c r="S2397" s="220">
        <f t="shared" si="362"/>
        <v>330</v>
      </c>
      <c r="T2397" s="113">
        <f t="shared" si="365"/>
        <v>97.5617205479452</v>
      </c>
      <c r="U2397" s="113">
        <f t="shared" si="363"/>
        <v>25.1531504855947</v>
      </c>
      <c r="V2397" s="113">
        <f t="shared" si="366"/>
        <v>74.4201212121212</v>
      </c>
      <c r="W2397" s="113">
        <f t="shared" si="364"/>
        <v>18.2928787878788</v>
      </c>
      <c r="X2397" s="118">
        <v>2017</v>
      </c>
      <c r="Y2397" s="18" t="s">
        <v>83</v>
      </c>
    </row>
    <row r="2398" ht="15.75" customHeight="1" spans="1:25">
      <c r="A2398" s="234">
        <v>5171</v>
      </c>
      <c r="B2398" s="208" t="s">
        <v>2959</v>
      </c>
      <c r="C2398" s="207" t="s">
        <v>19</v>
      </c>
      <c r="D2398" s="209" t="s">
        <v>64</v>
      </c>
      <c r="F2398" s="235" t="s">
        <v>65</v>
      </c>
      <c r="G2398" s="236">
        <v>40530</v>
      </c>
      <c r="H2398" s="237">
        <v>40530</v>
      </c>
      <c r="I2398" s="214">
        <v>35578.056</v>
      </c>
      <c r="J2398" s="215">
        <v>0.257563969059354</v>
      </c>
      <c r="K2398" s="214">
        <v>9163.62531477596</v>
      </c>
      <c r="L2398" s="244">
        <v>30937.44</v>
      </c>
      <c r="M2398" s="245">
        <v>0.187091433551063</v>
      </c>
      <c r="N2398" s="244">
        <v>5788.13</v>
      </c>
      <c r="O2398" s="218">
        <v>330</v>
      </c>
      <c r="P2398" s="246">
        <f t="shared" si="360"/>
        <v>92.7498181818182</v>
      </c>
      <c r="Q2398" s="246">
        <f t="shared" si="361"/>
        <v>16.5397878787879</v>
      </c>
      <c r="R2398" s="210">
        <v>3301</v>
      </c>
      <c r="S2398" s="220">
        <f t="shared" si="362"/>
        <v>330</v>
      </c>
      <c r="T2398" s="113">
        <f t="shared" si="365"/>
        <v>97.4741260273972</v>
      </c>
      <c r="U2398" s="113">
        <f t="shared" si="363"/>
        <v>25.1058227802081</v>
      </c>
      <c r="V2398" s="113">
        <f t="shared" si="366"/>
        <v>93.7498181818182</v>
      </c>
      <c r="W2398" s="113">
        <f t="shared" si="364"/>
        <v>17.5397878787879</v>
      </c>
      <c r="X2398" s="118">
        <v>2010</v>
      </c>
      <c r="Y2398" s="18" t="s">
        <v>66</v>
      </c>
    </row>
    <row r="2399" ht="15.75" customHeight="1" spans="1:25">
      <c r="A2399" s="234">
        <v>5467</v>
      </c>
      <c r="B2399" s="208" t="s">
        <v>2960</v>
      </c>
      <c r="C2399" s="207" t="s">
        <v>19</v>
      </c>
      <c r="D2399" s="209" t="s">
        <v>64</v>
      </c>
      <c r="F2399" s="235" t="s">
        <v>65</v>
      </c>
      <c r="G2399" s="236">
        <v>40902</v>
      </c>
      <c r="H2399" s="237">
        <v>40902</v>
      </c>
      <c r="I2399" s="214">
        <v>35424.7955</v>
      </c>
      <c r="J2399" s="215">
        <v>0.226591248359775</v>
      </c>
      <c r="K2399" s="214">
        <v>8026.94863523474</v>
      </c>
      <c r="L2399" s="244">
        <v>30804.17</v>
      </c>
      <c r="M2399" s="245">
        <v>0.188357615218978</v>
      </c>
      <c r="N2399" s="244">
        <v>5802.2</v>
      </c>
      <c r="O2399" s="218">
        <v>330</v>
      </c>
      <c r="P2399" s="246">
        <f t="shared" si="360"/>
        <v>92.3459696969697</v>
      </c>
      <c r="Q2399" s="246">
        <f t="shared" si="361"/>
        <v>16.5824242424242</v>
      </c>
      <c r="R2399" s="210">
        <v>2929</v>
      </c>
      <c r="S2399" s="220">
        <f t="shared" si="362"/>
        <v>330</v>
      </c>
      <c r="T2399" s="113">
        <f t="shared" si="365"/>
        <v>97.0542342465753</v>
      </c>
      <c r="U2399" s="113">
        <f t="shared" si="363"/>
        <v>21.9916400965335</v>
      </c>
      <c r="V2399" s="113">
        <f t="shared" si="366"/>
        <v>93.3459696969697</v>
      </c>
      <c r="W2399" s="113">
        <f t="shared" si="364"/>
        <v>17.5824242424242</v>
      </c>
      <c r="X2399" s="118">
        <v>2011</v>
      </c>
      <c r="Y2399" s="18" t="s">
        <v>66</v>
      </c>
    </row>
    <row r="2400" ht="15.75" customHeight="1" spans="1:25">
      <c r="A2400" s="234">
        <v>8825</v>
      </c>
      <c r="B2400" s="208" t="s">
        <v>2961</v>
      </c>
      <c r="C2400" s="207" t="s">
        <v>34</v>
      </c>
      <c r="D2400" s="209" t="s">
        <v>488</v>
      </c>
      <c r="E2400" s="210" t="s">
        <v>30</v>
      </c>
      <c r="F2400" s="235" t="s">
        <v>282</v>
      </c>
      <c r="G2400" s="283">
        <v>39234</v>
      </c>
      <c r="H2400" s="237">
        <v>43715</v>
      </c>
      <c r="I2400" s="214">
        <v>35365.3366666667</v>
      </c>
      <c r="J2400" s="215">
        <v>0.234325257302597</v>
      </c>
      <c r="K2400" s="214">
        <v>8286.99161400964</v>
      </c>
      <c r="L2400" s="216">
        <v>3285.88</v>
      </c>
      <c r="M2400" s="217">
        <v>0.229634070629481</v>
      </c>
      <c r="N2400" s="216">
        <v>754.55</v>
      </c>
      <c r="O2400" s="218">
        <v>78</v>
      </c>
      <c r="P2400" s="246">
        <f t="shared" si="360"/>
        <v>41.1266666666667</v>
      </c>
      <c r="Q2400" s="246">
        <f t="shared" si="361"/>
        <v>8.67371794871795</v>
      </c>
      <c r="R2400" s="210">
        <v>116</v>
      </c>
      <c r="S2400" s="220">
        <f t="shared" si="362"/>
        <v>81</v>
      </c>
      <c r="T2400" s="113">
        <f t="shared" si="365"/>
        <v>96.8913333333334</v>
      </c>
      <c r="U2400" s="113">
        <f t="shared" si="363"/>
        <v>22.704086613725</v>
      </c>
      <c r="V2400" s="113">
        <f t="shared" si="366"/>
        <v>40.5664197530864</v>
      </c>
      <c r="W2400" s="113">
        <f t="shared" si="364"/>
        <v>9.31543209876543</v>
      </c>
      <c r="X2400" s="118">
        <v>2007</v>
      </c>
      <c r="Y2400" s="18" t="s">
        <v>66</v>
      </c>
    </row>
    <row r="2401" ht="15.75" customHeight="1" spans="1:25">
      <c r="A2401" s="234">
        <v>7147</v>
      </c>
      <c r="B2401" s="208" t="s">
        <v>2962</v>
      </c>
      <c r="C2401" s="207" t="s">
        <v>33</v>
      </c>
      <c r="D2401" s="209" t="s">
        <v>64</v>
      </c>
      <c r="F2401" s="235" t="s">
        <v>65</v>
      </c>
      <c r="G2401" s="236">
        <v>42914</v>
      </c>
      <c r="H2401" s="237">
        <v>42914</v>
      </c>
      <c r="I2401" s="214">
        <v>35350.04</v>
      </c>
      <c r="J2401" s="215">
        <v>0.266270867957479</v>
      </c>
      <c r="K2401" s="214">
        <v>9412.6858331316</v>
      </c>
      <c r="L2401" s="244">
        <v>17675.02</v>
      </c>
      <c r="M2401" s="245">
        <v>0.321842917292314</v>
      </c>
      <c r="N2401" s="244">
        <v>5688.58</v>
      </c>
      <c r="O2401" s="218">
        <v>330</v>
      </c>
      <c r="P2401" s="246">
        <f t="shared" si="360"/>
        <v>52.5606666666667</v>
      </c>
      <c r="Q2401" s="246">
        <f t="shared" si="361"/>
        <v>16.2381212121212</v>
      </c>
      <c r="R2401" s="210">
        <v>917</v>
      </c>
      <c r="S2401" s="220">
        <f t="shared" si="362"/>
        <v>330</v>
      </c>
      <c r="T2401" s="113">
        <f t="shared" si="365"/>
        <v>96.8494246575342</v>
      </c>
      <c r="U2401" s="113">
        <f t="shared" si="363"/>
        <v>25.7881803647441</v>
      </c>
      <c r="V2401" s="113">
        <f t="shared" si="366"/>
        <v>53.5606666666667</v>
      </c>
      <c r="W2401" s="113">
        <f t="shared" si="364"/>
        <v>17.2381212121212</v>
      </c>
      <c r="X2401" s="118">
        <v>2017</v>
      </c>
      <c r="Y2401" s="18" t="s">
        <v>83</v>
      </c>
    </row>
    <row r="2402" ht="15.75" customHeight="1" spans="1:25">
      <c r="A2402" s="234">
        <v>6392</v>
      </c>
      <c r="B2402" s="208" t="s">
        <v>2963</v>
      </c>
      <c r="C2402" s="207" t="s">
        <v>19</v>
      </c>
      <c r="D2402" s="209" t="s">
        <v>64</v>
      </c>
      <c r="F2402" s="235" t="s">
        <v>65</v>
      </c>
      <c r="G2402" s="236">
        <v>42551</v>
      </c>
      <c r="H2402" s="237">
        <v>42551</v>
      </c>
      <c r="I2402" s="214">
        <v>35218.2785</v>
      </c>
      <c r="J2402" s="215">
        <v>0.232458323325129</v>
      </c>
      <c r="K2402" s="214">
        <v>8186.78197050744</v>
      </c>
      <c r="L2402" s="244">
        <v>30624.59</v>
      </c>
      <c r="M2402" s="245">
        <v>0.195615680079309</v>
      </c>
      <c r="N2402" s="244">
        <v>5990.65</v>
      </c>
      <c r="O2402" s="218">
        <v>330</v>
      </c>
      <c r="P2402" s="246">
        <f t="shared" si="360"/>
        <v>91.8017878787879</v>
      </c>
      <c r="Q2402" s="246">
        <f t="shared" si="361"/>
        <v>17.1534848484848</v>
      </c>
      <c r="R2402" s="210">
        <v>1280</v>
      </c>
      <c r="S2402" s="220">
        <f t="shared" si="362"/>
        <v>330</v>
      </c>
      <c r="T2402" s="113">
        <f t="shared" si="365"/>
        <v>96.4884342465753</v>
      </c>
      <c r="U2402" s="113">
        <f t="shared" si="363"/>
        <v>22.4295396452259</v>
      </c>
      <c r="V2402" s="113">
        <f t="shared" si="366"/>
        <v>92.8017878787879</v>
      </c>
      <c r="W2402" s="113">
        <f t="shared" si="364"/>
        <v>18.1534848484848</v>
      </c>
      <c r="X2402" s="118">
        <v>2016</v>
      </c>
      <c r="Y2402" s="18" t="s">
        <v>82</v>
      </c>
    </row>
    <row r="2403" ht="15.75" customHeight="1" spans="1:25">
      <c r="A2403" s="234">
        <v>8736</v>
      </c>
      <c r="B2403" s="208" t="s">
        <v>2964</v>
      </c>
      <c r="C2403" s="207" t="s">
        <v>34</v>
      </c>
      <c r="D2403" s="209" t="s">
        <v>488</v>
      </c>
      <c r="E2403" s="210" t="s">
        <v>30</v>
      </c>
      <c r="F2403" s="235" t="s">
        <v>272</v>
      </c>
      <c r="G2403" s="283">
        <v>41981</v>
      </c>
      <c r="H2403" s="237">
        <v>43715</v>
      </c>
      <c r="I2403" s="214">
        <v>35152.5514</v>
      </c>
      <c r="J2403" s="215">
        <v>0.27415694666676</v>
      </c>
      <c r="K2403" s="214">
        <v>9637.31615937034</v>
      </c>
      <c r="L2403" s="216">
        <v>3140.49</v>
      </c>
      <c r="M2403" s="217">
        <v>0.185299109374652</v>
      </c>
      <c r="N2403" s="216">
        <v>581.93</v>
      </c>
      <c r="O2403" s="218">
        <v>75</v>
      </c>
      <c r="P2403" s="246">
        <f t="shared" si="360"/>
        <v>40.8732</v>
      </c>
      <c r="Q2403" s="246">
        <f t="shared" si="361"/>
        <v>6.75906666666667</v>
      </c>
      <c r="R2403" s="210">
        <v>116</v>
      </c>
      <c r="S2403" s="220">
        <f t="shared" si="362"/>
        <v>81</v>
      </c>
      <c r="T2403" s="113">
        <f t="shared" si="365"/>
        <v>96.30836</v>
      </c>
      <c r="U2403" s="113">
        <f t="shared" si="363"/>
        <v>26.4036059160831</v>
      </c>
      <c r="V2403" s="113">
        <f t="shared" si="366"/>
        <v>38.7714814814815</v>
      </c>
      <c r="W2403" s="113">
        <f t="shared" si="364"/>
        <v>7.18432098765432</v>
      </c>
      <c r="X2403" s="118">
        <v>2014</v>
      </c>
      <c r="Y2403" s="18" t="s">
        <v>66</v>
      </c>
    </row>
    <row r="2404" ht="15.75" customHeight="1" spans="1:25">
      <c r="A2404" s="234">
        <v>8657</v>
      </c>
      <c r="B2404" s="208" t="s">
        <v>2965</v>
      </c>
      <c r="C2404" s="207" t="s">
        <v>34</v>
      </c>
      <c r="D2404" s="209" t="s">
        <v>488</v>
      </c>
      <c r="E2404" s="210" t="s">
        <v>30</v>
      </c>
      <c r="F2404" s="235" t="s">
        <v>282</v>
      </c>
      <c r="G2404" s="283">
        <v>42472</v>
      </c>
      <c r="H2404" s="237">
        <v>43715</v>
      </c>
      <c r="I2404" s="214">
        <v>35137.905</v>
      </c>
      <c r="J2404" s="215">
        <v>0.227425991501416</v>
      </c>
      <c r="K2404" s="214">
        <v>7991.27288390756</v>
      </c>
      <c r="L2404" s="216">
        <v>3055.47</v>
      </c>
      <c r="M2404" s="217">
        <v>0.269686823958344</v>
      </c>
      <c r="N2404" s="216">
        <v>824.02</v>
      </c>
      <c r="O2404" s="218">
        <v>73</v>
      </c>
      <c r="P2404" s="246">
        <f t="shared" si="360"/>
        <v>40.8557534246575</v>
      </c>
      <c r="Q2404" s="246">
        <f t="shared" si="361"/>
        <v>10.2879452054795</v>
      </c>
      <c r="R2404" s="210">
        <v>116</v>
      </c>
      <c r="S2404" s="220">
        <f t="shared" si="362"/>
        <v>81</v>
      </c>
      <c r="T2404" s="113">
        <f t="shared" si="365"/>
        <v>96.2682328767123</v>
      </c>
      <c r="U2404" s="113">
        <f t="shared" si="363"/>
        <v>21.8938983120755</v>
      </c>
      <c r="V2404" s="113">
        <f t="shared" si="366"/>
        <v>37.7218518518519</v>
      </c>
      <c r="W2404" s="113">
        <f t="shared" si="364"/>
        <v>10.1730864197531</v>
      </c>
      <c r="X2404" s="118">
        <v>2016</v>
      </c>
      <c r="Y2404" s="18" t="s">
        <v>82</v>
      </c>
    </row>
    <row r="2405" ht="15.75" customHeight="1" spans="1:25">
      <c r="A2405" s="234">
        <v>7491</v>
      </c>
      <c r="B2405" s="208" t="s">
        <v>2966</v>
      </c>
      <c r="C2405" s="207" t="s">
        <v>19</v>
      </c>
      <c r="D2405" s="209" t="s">
        <v>64</v>
      </c>
      <c r="F2405" s="235" t="s">
        <v>65</v>
      </c>
      <c r="G2405" s="236">
        <v>43098</v>
      </c>
      <c r="H2405" s="237">
        <v>43098</v>
      </c>
      <c r="I2405" s="214">
        <v>34957.638</v>
      </c>
      <c r="J2405" s="215">
        <v>0.256756846928995</v>
      </c>
      <c r="K2405" s="214">
        <v>8975.61290896522</v>
      </c>
      <c r="L2405" s="244">
        <v>19420.91</v>
      </c>
      <c r="M2405" s="245">
        <v>0.152065994847821</v>
      </c>
      <c r="N2405" s="244">
        <v>2953.26</v>
      </c>
      <c r="O2405" s="218">
        <v>330</v>
      </c>
      <c r="P2405" s="246">
        <f t="shared" si="360"/>
        <v>57.8512424242424</v>
      </c>
      <c r="Q2405" s="246">
        <f t="shared" si="361"/>
        <v>7.94927272727273</v>
      </c>
      <c r="R2405" s="210">
        <v>733</v>
      </c>
      <c r="S2405" s="220">
        <f t="shared" si="362"/>
        <v>330</v>
      </c>
      <c r="T2405" s="113">
        <f t="shared" si="365"/>
        <v>95.7743506849315</v>
      </c>
      <c r="U2405" s="113">
        <f t="shared" si="363"/>
        <v>24.5907202985349</v>
      </c>
      <c r="V2405" s="113">
        <f t="shared" si="366"/>
        <v>58.8512424242424</v>
      </c>
      <c r="W2405" s="113">
        <f t="shared" si="364"/>
        <v>8.94927272727273</v>
      </c>
      <c r="X2405" s="118">
        <v>2017</v>
      </c>
      <c r="Y2405" s="18" t="s">
        <v>83</v>
      </c>
    </row>
    <row r="2406" ht="15.75" customHeight="1" spans="1:25">
      <c r="A2406" s="234">
        <v>5499</v>
      </c>
      <c r="B2406" s="208" t="s">
        <v>2967</v>
      </c>
      <c r="C2406" s="207" t="s">
        <v>25</v>
      </c>
      <c r="D2406" s="209" t="s">
        <v>64</v>
      </c>
      <c r="F2406" s="235" t="s">
        <v>215</v>
      </c>
      <c r="G2406" s="236">
        <v>40992</v>
      </c>
      <c r="H2406" s="237">
        <v>40992</v>
      </c>
      <c r="I2406" s="214">
        <v>34892.5713063485</v>
      </c>
      <c r="J2406" s="215">
        <v>0.272453482097289</v>
      </c>
      <c r="K2406" s="214">
        <v>9506.6025517426</v>
      </c>
      <c r="L2406" s="244">
        <v>30576.68</v>
      </c>
      <c r="M2406" s="245">
        <v>0.253919653801525</v>
      </c>
      <c r="N2406" s="244">
        <v>7764.02</v>
      </c>
      <c r="O2406" s="218">
        <v>330</v>
      </c>
      <c r="P2406" s="246">
        <f t="shared" si="360"/>
        <v>91.6566060606061</v>
      </c>
      <c r="Q2406" s="246">
        <f t="shared" si="361"/>
        <v>22.5273333333333</v>
      </c>
      <c r="R2406" s="210">
        <v>2839</v>
      </c>
      <c r="S2406" s="220">
        <f t="shared" si="362"/>
        <v>330</v>
      </c>
      <c r="T2406" s="113">
        <f t="shared" si="365"/>
        <v>95.5960857708178</v>
      </c>
      <c r="U2406" s="113">
        <f t="shared" si="363"/>
        <v>26.0454864431304</v>
      </c>
      <c r="V2406" s="113">
        <f t="shared" si="366"/>
        <v>92.6566060606061</v>
      </c>
      <c r="W2406" s="113">
        <f t="shared" si="364"/>
        <v>23.5273333333333</v>
      </c>
      <c r="X2406" s="118">
        <v>2012</v>
      </c>
      <c r="Y2406" s="18" t="s">
        <v>66</v>
      </c>
    </row>
    <row r="2407" ht="15.75" customHeight="1" spans="1:25">
      <c r="A2407" s="234">
        <v>5304</v>
      </c>
      <c r="B2407" s="208" t="s">
        <v>2968</v>
      </c>
      <c r="C2407" s="207" t="s">
        <v>23</v>
      </c>
      <c r="D2407" s="209" t="s">
        <v>64</v>
      </c>
      <c r="F2407" s="235" t="s">
        <v>178</v>
      </c>
      <c r="G2407" s="236">
        <v>40326</v>
      </c>
      <c r="H2407" s="237">
        <v>40326</v>
      </c>
      <c r="I2407" s="214">
        <v>34853.112</v>
      </c>
      <c r="J2407" s="215">
        <v>0.249096705666446</v>
      </c>
      <c r="K2407" s="214">
        <v>8681.79538142368</v>
      </c>
      <c r="L2407" s="244">
        <v>29044.26</v>
      </c>
      <c r="M2407" s="245">
        <v>0.285866811548995</v>
      </c>
      <c r="N2407" s="244">
        <v>8302.79</v>
      </c>
      <c r="O2407" s="218">
        <v>330</v>
      </c>
      <c r="P2407" s="246">
        <f t="shared" si="360"/>
        <v>87.0129090909091</v>
      </c>
      <c r="Q2407" s="246">
        <f t="shared" si="361"/>
        <v>24.1599696969697</v>
      </c>
      <c r="R2407" s="210">
        <v>3505</v>
      </c>
      <c r="S2407" s="220">
        <f t="shared" si="362"/>
        <v>330</v>
      </c>
      <c r="T2407" s="113">
        <f t="shared" si="365"/>
        <v>95.4879780821918</v>
      </c>
      <c r="U2407" s="113">
        <f t="shared" si="363"/>
        <v>23.7857407710238</v>
      </c>
      <c r="V2407" s="113">
        <f t="shared" si="366"/>
        <v>88.0129090909091</v>
      </c>
      <c r="W2407" s="113">
        <f t="shared" si="364"/>
        <v>25.1599696969697</v>
      </c>
      <c r="X2407" s="118">
        <v>2010</v>
      </c>
      <c r="Y2407" s="18" t="s">
        <v>66</v>
      </c>
    </row>
    <row r="2408" ht="15.75" customHeight="1" spans="1:25">
      <c r="A2408" s="234">
        <v>8748</v>
      </c>
      <c r="B2408" s="208" t="s">
        <v>2969</v>
      </c>
      <c r="C2408" s="207" t="s">
        <v>34</v>
      </c>
      <c r="D2408" s="209" t="s">
        <v>488</v>
      </c>
      <c r="E2408" s="210" t="s">
        <v>30</v>
      </c>
      <c r="F2408" s="235" t="s">
        <v>282</v>
      </c>
      <c r="G2408" s="283">
        <v>42340</v>
      </c>
      <c r="H2408" s="237">
        <v>43715</v>
      </c>
      <c r="I2408" s="214">
        <v>34491.1373333333</v>
      </c>
      <c r="J2408" s="215">
        <v>0.264092113182814</v>
      </c>
      <c r="K2408" s="214">
        <v>9108.83734443865</v>
      </c>
      <c r="L2408" s="216">
        <v>3081.4</v>
      </c>
      <c r="M2408" s="217">
        <v>0.282196404231843</v>
      </c>
      <c r="N2408" s="216">
        <v>869.56</v>
      </c>
      <c r="O2408" s="218">
        <v>75</v>
      </c>
      <c r="P2408" s="246">
        <f t="shared" si="360"/>
        <v>40.0853333333333</v>
      </c>
      <c r="Q2408" s="246">
        <f t="shared" si="361"/>
        <v>10.5941333333333</v>
      </c>
      <c r="R2408" s="210">
        <v>116</v>
      </c>
      <c r="S2408" s="220">
        <f t="shared" si="362"/>
        <v>81</v>
      </c>
      <c r="T2408" s="113">
        <f t="shared" si="365"/>
        <v>94.4962666666666</v>
      </c>
      <c r="U2408" s="113">
        <f t="shared" si="363"/>
        <v>24.9557187518867</v>
      </c>
      <c r="V2408" s="113">
        <f t="shared" si="366"/>
        <v>38.041975308642</v>
      </c>
      <c r="W2408" s="113">
        <f t="shared" si="364"/>
        <v>10.7353086419753</v>
      </c>
      <c r="X2408" s="118">
        <v>2015</v>
      </c>
      <c r="Y2408" s="18" t="s">
        <v>66</v>
      </c>
    </row>
    <row r="2409" ht="15.75" customHeight="1" spans="1:25">
      <c r="A2409" s="234">
        <v>7035</v>
      </c>
      <c r="B2409" s="208" t="s">
        <v>2970</v>
      </c>
      <c r="C2409" s="207" t="s">
        <v>27</v>
      </c>
      <c r="D2409" s="209" t="s">
        <v>64</v>
      </c>
      <c r="F2409" s="235" t="s">
        <v>204</v>
      </c>
      <c r="G2409" s="236">
        <v>42490</v>
      </c>
      <c r="H2409" s="237">
        <v>42490</v>
      </c>
      <c r="I2409" s="214">
        <v>34312.8835</v>
      </c>
      <c r="J2409" s="215">
        <v>0.239160649260372</v>
      </c>
      <c r="K2409" s="214">
        <v>8206.29149585551</v>
      </c>
      <c r="L2409" s="244">
        <v>29837.29</v>
      </c>
      <c r="M2409" s="245">
        <v>0.235229137766868</v>
      </c>
      <c r="N2409" s="244">
        <v>7018.6</v>
      </c>
      <c r="O2409" s="218">
        <v>330</v>
      </c>
      <c r="P2409" s="246">
        <f t="shared" si="360"/>
        <v>89.4160303030303</v>
      </c>
      <c r="Q2409" s="246">
        <f t="shared" si="361"/>
        <v>20.2684848484848</v>
      </c>
      <c r="R2409" s="210">
        <v>1341</v>
      </c>
      <c r="S2409" s="220">
        <f t="shared" si="362"/>
        <v>330</v>
      </c>
      <c r="T2409" s="113">
        <f t="shared" si="365"/>
        <v>94.0079</v>
      </c>
      <c r="U2409" s="113">
        <f t="shared" si="363"/>
        <v>22.4829903996041</v>
      </c>
      <c r="V2409" s="113">
        <f t="shared" si="366"/>
        <v>90.4160303030303</v>
      </c>
      <c r="W2409" s="113">
        <f t="shared" si="364"/>
        <v>21.2684848484848</v>
      </c>
      <c r="X2409" s="118">
        <v>2016</v>
      </c>
      <c r="Y2409" s="18" t="s">
        <v>82</v>
      </c>
    </row>
    <row r="2410" ht="15.75" customHeight="1" spans="1:25">
      <c r="A2410" s="234">
        <v>7296</v>
      </c>
      <c r="B2410" s="208" t="s">
        <v>2971</v>
      </c>
      <c r="C2410" s="207" t="s">
        <v>17</v>
      </c>
      <c r="D2410" s="209" t="s">
        <v>64</v>
      </c>
      <c r="F2410" s="235" t="s">
        <v>65</v>
      </c>
      <c r="G2410" s="236">
        <v>43036</v>
      </c>
      <c r="H2410" s="237">
        <v>43036</v>
      </c>
      <c r="I2410" s="214">
        <v>34302.0991845381</v>
      </c>
      <c r="J2410" s="215">
        <v>0.266875560938495</v>
      </c>
      <c r="K2410" s="214">
        <v>9154.39196124149</v>
      </c>
      <c r="L2410" s="244">
        <v>12990.26</v>
      </c>
      <c r="M2410" s="245">
        <v>0.297414370459098</v>
      </c>
      <c r="N2410" s="244">
        <v>3863.49</v>
      </c>
      <c r="O2410" s="218">
        <v>313</v>
      </c>
      <c r="P2410" s="246">
        <f t="shared" si="360"/>
        <v>40.502428115016</v>
      </c>
      <c r="Q2410" s="246">
        <f t="shared" si="361"/>
        <v>11.3434185303514</v>
      </c>
      <c r="R2410" s="210">
        <v>795</v>
      </c>
      <c r="S2410" s="220">
        <f t="shared" si="362"/>
        <v>330</v>
      </c>
      <c r="T2410" s="113">
        <f t="shared" si="365"/>
        <v>93.9783539302414</v>
      </c>
      <c r="U2410" s="113">
        <f t="shared" si="363"/>
        <v>25.0805259212096</v>
      </c>
      <c r="V2410" s="113">
        <f t="shared" si="366"/>
        <v>39.3644242424242</v>
      </c>
      <c r="W2410" s="113">
        <f t="shared" si="364"/>
        <v>11.7075454545455</v>
      </c>
      <c r="X2410" s="118">
        <v>2017</v>
      </c>
      <c r="Y2410" s="18" t="s">
        <v>83</v>
      </c>
    </row>
    <row r="2411" ht="15.75" customHeight="1" spans="1:25">
      <c r="A2411" s="234">
        <v>6933</v>
      </c>
      <c r="B2411" s="208" t="s">
        <v>2972</v>
      </c>
      <c r="C2411" s="207" t="s">
        <v>27</v>
      </c>
      <c r="D2411" s="209" t="s">
        <v>64</v>
      </c>
      <c r="F2411" s="235" t="s">
        <v>204</v>
      </c>
      <c r="G2411" s="236">
        <v>42910</v>
      </c>
      <c r="H2411" s="237">
        <v>42910</v>
      </c>
      <c r="I2411" s="214">
        <v>34239.15</v>
      </c>
      <c r="J2411" s="215">
        <v>0.235962413088419</v>
      </c>
      <c r="K2411" s="214">
        <v>8079.15245609634</v>
      </c>
      <c r="L2411" s="244">
        <v>22826.1</v>
      </c>
      <c r="M2411" s="245">
        <v>0.234987580007097</v>
      </c>
      <c r="N2411" s="244">
        <v>5363.85</v>
      </c>
      <c r="O2411" s="218">
        <v>330</v>
      </c>
      <c r="P2411" s="246">
        <f t="shared" si="360"/>
        <v>68.17</v>
      </c>
      <c r="Q2411" s="246">
        <f t="shared" si="361"/>
        <v>15.2540909090909</v>
      </c>
      <c r="R2411" s="210">
        <v>921</v>
      </c>
      <c r="S2411" s="220">
        <f t="shared" si="362"/>
        <v>330</v>
      </c>
      <c r="T2411" s="113">
        <f t="shared" si="365"/>
        <v>93.8058904109589</v>
      </c>
      <c r="U2411" s="113">
        <f t="shared" si="363"/>
        <v>22.1346642632776</v>
      </c>
      <c r="V2411" s="113">
        <f t="shared" si="366"/>
        <v>69.17</v>
      </c>
      <c r="W2411" s="113">
        <f t="shared" si="364"/>
        <v>16.2540909090909</v>
      </c>
      <c r="X2411" s="118">
        <v>2017</v>
      </c>
      <c r="Y2411" s="18" t="s">
        <v>83</v>
      </c>
    </row>
    <row r="2412" ht="15.75" customHeight="1" spans="1:25">
      <c r="A2412" s="234">
        <v>6960</v>
      </c>
      <c r="B2412" s="208" t="s">
        <v>2973</v>
      </c>
      <c r="C2412" s="207" t="s">
        <v>27</v>
      </c>
      <c r="D2412" s="209" t="s">
        <v>64</v>
      </c>
      <c r="F2412" s="235" t="s">
        <v>215</v>
      </c>
      <c r="G2412" s="236">
        <v>41755</v>
      </c>
      <c r="H2412" s="237">
        <v>41755</v>
      </c>
      <c r="I2412" s="214">
        <v>33954.2675</v>
      </c>
      <c r="J2412" s="215">
        <v>0.237843668583002</v>
      </c>
      <c r="K2412" s="214">
        <v>8075.8075462486</v>
      </c>
      <c r="L2412" s="244">
        <v>29525.45</v>
      </c>
      <c r="M2412" s="245">
        <v>0.24247047885807</v>
      </c>
      <c r="N2412" s="244">
        <v>7159.05</v>
      </c>
      <c r="O2412" s="218">
        <v>330</v>
      </c>
      <c r="P2412" s="246">
        <f t="shared" si="360"/>
        <v>88.4710606060606</v>
      </c>
      <c r="Q2412" s="246">
        <f t="shared" si="361"/>
        <v>20.6940909090909</v>
      </c>
      <c r="R2412" s="210">
        <v>2076</v>
      </c>
      <c r="S2412" s="220">
        <f t="shared" si="362"/>
        <v>330</v>
      </c>
      <c r="T2412" s="113">
        <f t="shared" si="365"/>
        <v>93.0253904109589</v>
      </c>
      <c r="U2412" s="113">
        <f t="shared" si="363"/>
        <v>22.1255001267085</v>
      </c>
      <c r="V2412" s="113">
        <f t="shared" si="366"/>
        <v>89.4710606060606</v>
      </c>
      <c r="W2412" s="113">
        <f t="shared" si="364"/>
        <v>21.6940909090909</v>
      </c>
      <c r="X2412" s="118">
        <v>2014</v>
      </c>
      <c r="Y2412" s="18" t="s">
        <v>66</v>
      </c>
    </row>
    <row r="2413" ht="15.75" customHeight="1" spans="1:25">
      <c r="A2413" s="234">
        <v>6992</v>
      </c>
      <c r="B2413" s="208" t="s">
        <v>2974</v>
      </c>
      <c r="C2413" s="207" t="s">
        <v>27</v>
      </c>
      <c r="D2413" s="209" t="s">
        <v>64</v>
      </c>
      <c r="F2413" s="235" t="s">
        <v>215</v>
      </c>
      <c r="G2413" s="236">
        <v>42043</v>
      </c>
      <c r="H2413" s="237">
        <v>42043</v>
      </c>
      <c r="I2413" s="214">
        <v>33929.985</v>
      </c>
      <c r="J2413" s="215">
        <v>0.246804871269746</v>
      </c>
      <c r="K2413" s="214">
        <v>8374.08558010941</v>
      </c>
      <c r="L2413" s="244">
        <v>22619.99</v>
      </c>
      <c r="M2413" s="245">
        <v>0.285840533086</v>
      </c>
      <c r="N2413" s="244">
        <v>6465.71</v>
      </c>
      <c r="O2413" s="218">
        <v>330</v>
      </c>
      <c r="P2413" s="246">
        <f t="shared" si="360"/>
        <v>67.5454242424242</v>
      </c>
      <c r="Q2413" s="246">
        <f t="shared" si="361"/>
        <v>18.5930606060606</v>
      </c>
      <c r="R2413" s="210">
        <v>1788</v>
      </c>
      <c r="S2413" s="220">
        <f t="shared" si="362"/>
        <v>330</v>
      </c>
      <c r="T2413" s="113">
        <f t="shared" si="365"/>
        <v>92.9588630136986</v>
      </c>
      <c r="U2413" s="113">
        <f t="shared" si="363"/>
        <v>22.9427002194778</v>
      </c>
      <c r="V2413" s="113">
        <f t="shared" si="366"/>
        <v>68.5454242424242</v>
      </c>
      <c r="W2413" s="113">
        <f t="shared" si="364"/>
        <v>19.5930606060606</v>
      </c>
      <c r="X2413" s="118">
        <v>2015</v>
      </c>
      <c r="Y2413" s="18" t="s">
        <v>66</v>
      </c>
    </row>
    <row r="2414" ht="15.75" customHeight="1" spans="1:25">
      <c r="A2414" s="234">
        <v>6065</v>
      </c>
      <c r="B2414" s="208" t="s">
        <v>2975</v>
      </c>
      <c r="C2414" s="207" t="s">
        <v>19</v>
      </c>
      <c r="D2414" s="209" t="s">
        <v>64</v>
      </c>
      <c r="F2414" s="235" t="s">
        <v>65</v>
      </c>
      <c r="G2414" s="236">
        <v>42259</v>
      </c>
      <c r="H2414" s="237">
        <v>42259</v>
      </c>
      <c r="I2414" s="214">
        <v>33898.711</v>
      </c>
      <c r="J2414" s="215">
        <v>0.257788990820591</v>
      </c>
      <c r="K2414" s="214">
        <v>8738.71449880887</v>
      </c>
      <c r="L2414" s="244">
        <v>29477.14</v>
      </c>
      <c r="M2414" s="245">
        <v>0.203069565093493</v>
      </c>
      <c r="N2414" s="244">
        <v>5985.91</v>
      </c>
      <c r="O2414" s="218">
        <v>330</v>
      </c>
      <c r="P2414" s="246">
        <f t="shared" si="360"/>
        <v>88.3246666666667</v>
      </c>
      <c r="Q2414" s="246">
        <f t="shared" si="361"/>
        <v>17.1391212121212</v>
      </c>
      <c r="R2414" s="210">
        <v>1572</v>
      </c>
      <c r="S2414" s="220">
        <f t="shared" si="362"/>
        <v>330</v>
      </c>
      <c r="T2414" s="113">
        <f t="shared" si="365"/>
        <v>92.8731808219178</v>
      </c>
      <c r="U2414" s="113">
        <f t="shared" si="363"/>
        <v>23.9416835583805</v>
      </c>
      <c r="V2414" s="113">
        <f t="shared" si="366"/>
        <v>89.3246666666667</v>
      </c>
      <c r="W2414" s="113">
        <f t="shared" si="364"/>
        <v>18.1391212121212</v>
      </c>
      <c r="X2414" s="118">
        <v>2015</v>
      </c>
      <c r="Y2414" s="18" t="s">
        <v>66</v>
      </c>
    </row>
    <row r="2415" ht="15.75" customHeight="1" spans="1:25">
      <c r="A2415" s="234">
        <v>8968</v>
      </c>
      <c r="B2415" s="208" t="s">
        <v>2976</v>
      </c>
      <c r="C2415" s="207" t="s">
        <v>34</v>
      </c>
      <c r="D2415" s="209" t="s">
        <v>488</v>
      </c>
      <c r="E2415" s="210" t="s">
        <v>30</v>
      </c>
      <c r="F2415" s="235" t="s">
        <v>291</v>
      </c>
      <c r="G2415" s="283">
        <v>40909</v>
      </c>
      <c r="H2415" s="237">
        <v>43711</v>
      </c>
      <c r="I2415" s="214">
        <v>33897.6108333333</v>
      </c>
      <c r="J2415" s="215">
        <v>0.278719446985391</v>
      </c>
      <c r="K2415" s="214">
        <v>9447.92334559266</v>
      </c>
      <c r="L2415" s="216">
        <v>1453.62</v>
      </c>
      <c r="M2415" s="217">
        <v>0.350442343941333</v>
      </c>
      <c r="N2415" s="216">
        <v>509.41</v>
      </c>
      <c r="O2415" s="218">
        <v>36</v>
      </c>
      <c r="P2415" s="246">
        <f t="shared" si="360"/>
        <v>39.3783333333333</v>
      </c>
      <c r="Q2415" s="246">
        <f t="shared" si="361"/>
        <v>13.1502777777778</v>
      </c>
      <c r="R2415" s="210">
        <v>120</v>
      </c>
      <c r="S2415" s="220">
        <f t="shared" si="362"/>
        <v>85</v>
      </c>
      <c r="T2415" s="113">
        <f t="shared" si="365"/>
        <v>92.8701666666666</v>
      </c>
      <c r="U2415" s="113">
        <f t="shared" si="363"/>
        <v>25.8847214947744</v>
      </c>
      <c r="V2415" s="113">
        <f t="shared" si="366"/>
        <v>17.1014117647059</v>
      </c>
      <c r="W2415" s="113">
        <f t="shared" si="364"/>
        <v>5.99305882352941</v>
      </c>
      <c r="X2415" s="118">
        <v>2012</v>
      </c>
      <c r="Y2415" s="18" t="s">
        <v>66</v>
      </c>
    </row>
    <row r="2416" ht="15.75" customHeight="1" spans="1:25">
      <c r="A2416" s="234">
        <v>8379</v>
      </c>
      <c r="B2416" s="208" t="s">
        <v>2977</v>
      </c>
      <c r="C2416" s="207" t="s">
        <v>23</v>
      </c>
      <c r="D2416" s="209" t="s">
        <v>488</v>
      </c>
      <c r="E2416" s="210" t="s">
        <v>799</v>
      </c>
      <c r="F2416" s="235" t="s">
        <v>166</v>
      </c>
      <c r="G2416" s="284">
        <v>42711</v>
      </c>
      <c r="H2416" s="237">
        <v>43341</v>
      </c>
      <c r="I2416" s="214">
        <v>33855.857137883</v>
      </c>
      <c r="J2416" s="215">
        <v>0.279598919637903</v>
      </c>
      <c r="K2416" s="214">
        <v>9466.06107916728</v>
      </c>
      <c r="L2416" s="244">
        <v>22965.05</v>
      </c>
      <c r="M2416" s="245">
        <v>0.293212512056364</v>
      </c>
      <c r="N2416" s="244">
        <v>6733.64</v>
      </c>
      <c r="O2416" s="218">
        <v>330</v>
      </c>
      <c r="P2416" s="246">
        <f t="shared" si="360"/>
        <v>68.5910606060606</v>
      </c>
      <c r="Q2416" s="246">
        <f t="shared" si="361"/>
        <v>19.4049696969697</v>
      </c>
      <c r="R2416" s="210">
        <v>490</v>
      </c>
      <c r="S2416" s="220">
        <f t="shared" si="362"/>
        <v>330</v>
      </c>
      <c r="T2416" s="113">
        <f t="shared" si="365"/>
        <v>92.7557729805014</v>
      </c>
      <c r="U2416" s="113">
        <f t="shared" si="363"/>
        <v>25.9344139155268</v>
      </c>
      <c r="V2416" s="113">
        <f t="shared" si="366"/>
        <v>69.5910606060606</v>
      </c>
      <c r="W2416" s="113">
        <f t="shared" si="364"/>
        <v>20.4049696969697</v>
      </c>
      <c r="X2416" s="118">
        <v>2016</v>
      </c>
      <c r="Y2416" s="18" t="s">
        <v>82</v>
      </c>
    </row>
    <row r="2417" ht="15.75" customHeight="1" spans="1:25">
      <c r="A2417" s="234">
        <v>8753</v>
      </c>
      <c r="B2417" s="208" t="s">
        <v>2978</v>
      </c>
      <c r="C2417" s="207" t="s">
        <v>34</v>
      </c>
      <c r="D2417" s="209" t="s">
        <v>488</v>
      </c>
      <c r="E2417" s="210" t="s">
        <v>30</v>
      </c>
      <c r="F2417" s="235" t="s">
        <v>276</v>
      </c>
      <c r="G2417" s="283">
        <v>40527</v>
      </c>
      <c r="H2417" s="237">
        <v>43715</v>
      </c>
      <c r="I2417" s="214">
        <v>33811.2028378378</v>
      </c>
      <c r="J2417" s="215">
        <v>0.27408482405486</v>
      </c>
      <c r="K2417" s="214">
        <v>9267.13758089197</v>
      </c>
      <c r="L2417" s="216">
        <v>2980.38</v>
      </c>
      <c r="M2417" s="217">
        <v>0.158483146444413</v>
      </c>
      <c r="N2417" s="216">
        <v>472.34</v>
      </c>
      <c r="O2417" s="218">
        <v>74</v>
      </c>
      <c r="P2417" s="246">
        <f t="shared" si="360"/>
        <v>39.2754054054054</v>
      </c>
      <c r="Q2417" s="246">
        <f t="shared" si="361"/>
        <v>5.38297297297297</v>
      </c>
      <c r="R2417" s="210">
        <v>116</v>
      </c>
      <c r="S2417" s="220">
        <f t="shared" si="362"/>
        <v>81</v>
      </c>
      <c r="T2417" s="113">
        <f t="shared" si="365"/>
        <v>92.6334324324323</v>
      </c>
      <c r="U2417" s="113">
        <f t="shared" si="363"/>
        <v>25.389418029841</v>
      </c>
      <c r="V2417" s="113">
        <f t="shared" si="366"/>
        <v>36.7948148148148</v>
      </c>
      <c r="W2417" s="113">
        <f t="shared" si="364"/>
        <v>5.83135802469136</v>
      </c>
      <c r="X2417" s="118">
        <v>2010</v>
      </c>
      <c r="Y2417" s="18" t="s">
        <v>66</v>
      </c>
    </row>
    <row r="2418" ht="15.75" customHeight="1" spans="1:25">
      <c r="A2418" s="234">
        <v>5980</v>
      </c>
      <c r="B2418" s="208" t="s">
        <v>2979</v>
      </c>
      <c r="C2418" s="207" t="s">
        <v>19</v>
      </c>
      <c r="D2418" s="209" t="s">
        <v>64</v>
      </c>
      <c r="F2418" s="235" t="s">
        <v>65</v>
      </c>
      <c r="G2418" s="236">
        <v>42308</v>
      </c>
      <c r="H2418" s="237">
        <v>42308</v>
      </c>
      <c r="I2418" s="214">
        <v>33743.3575</v>
      </c>
      <c r="J2418" s="215">
        <v>0.246397507281956</v>
      </c>
      <c r="K2418" s="214">
        <v>8314.27917532389</v>
      </c>
      <c r="L2418" s="244">
        <v>29342.05</v>
      </c>
      <c r="M2418" s="245">
        <v>0.202176398717881</v>
      </c>
      <c r="N2418" s="244">
        <v>5932.27</v>
      </c>
      <c r="O2418" s="218">
        <v>330</v>
      </c>
      <c r="P2418" s="246">
        <f t="shared" si="360"/>
        <v>87.915303030303</v>
      </c>
      <c r="Q2418" s="246">
        <f t="shared" si="361"/>
        <v>16.9765757575758</v>
      </c>
      <c r="R2418" s="210">
        <v>1523</v>
      </c>
      <c r="S2418" s="220">
        <f t="shared" si="362"/>
        <v>330</v>
      </c>
      <c r="T2418" s="113">
        <f t="shared" si="365"/>
        <v>92.4475547945205</v>
      </c>
      <c r="U2418" s="113">
        <f t="shared" si="363"/>
        <v>22.7788470556819</v>
      </c>
      <c r="V2418" s="113">
        <f t="shared" si="366"/>
        <v>88.915303030303</v>
      </c>
      <c r="W2418" s="113">
        <f t="shared" si="364"/>
        <v>17.9765757575758</v>
      </c>
      <c r="X2418" s="118">
        <v>2015</v>
      </c>
      <c r="Y2418" s="18" t="s">
        <v>66</v>
      </c>
    </row>
    <row r="2419" ht="15.75" customHeight="1" spans="1:25">
      <c r="A2419" s="234">
        <v>7336</v>
      </c>
      <c r="B2419" s="208" t="s">
        <v>2980</v>
      </c>
      <c r="C2419" s="207" t="s">
        <v>33</v>
      </c>
      <c r="D2419" s="209" t="s">
        <v>64</v>
      </c>
      <c r="F2419" s="235" t="s">
        <v>65</v>
      </c>
      <c r="G2419" s="236">
        <v>43001</v>
      </c>
      <c r="H2419" s="237">
        <v>43001</v>
      </c>
      <c r="I2419" s="214">
        <v>33704.1655027027</v>
      </c>
      <c r="J2419" s="215">
        <v>0.266270867957479</v>
      </c>
      <c r="K2419" s="214">
        <v>8974.43740218717</v>
      </c>
      <c r="L2419" s="244">
        <v>7558.82</v>
      </c>
      <c r="M2419" s="245">
        <v>0.305448469470102</v>
      </c>
      <c r="N2419" s="244">
        <v>2308.83</v>
      </c>
      <c r="O2419" s="218">
        <v>185</v>
      </c>
      <c r="P2419" s="246">
        <f t="shared" si="360"/>
        <v>39.8584864864865</v>
      </c>
      <c r="Q2419" s="246">
        <f t="shared" si="361"/>
        <v>11.4801621621622</v>
      </c>
      <c r="R2419" s="210">
        <v>830</v>
      </c>
      <c r="S2419" s="220">
        <f t="shared" si="362"/>
        <v>330</v>
      </c>
      <c r="T2419" s="113">
        <f t="shared" si="365"/>
        <v>92.3401794594594</v>
      </c>
      <c r="U2419" s="113">
        <f t="shared" si="363"/>
        <v>24.5874997320196</v>
      </c>
      <c r="V2419" s="113">
        <f t="shared" si="366"/>
        <v>22.9055151515152</v>
      </c>
      <c r="W2419" s="113">
        <f t="shared" si="364"/>
        <v>6.99645454545455</v>
      </c>
      <c r="X2419" s="118">
        <v>2017</v>
      </c>
      <c r="Y2419" s="18" t="s">
        <v>83</v>
      </c>
    </row>
    <row r="2420" ht="15.75" customHeight="1" spans="1:25">
      <c r="A2420" s="234">
        <v>9381</v>
      </c>
      <c r="B2420" s="208" t="s">
        <v>2981</v>
      </c>
      <c r="C2420" s="207" t="s">
        <v>27</v>
      </c>
      <c r="D2420" s="209" t="s">
        <v>64</v>
      </c>
      <c r="F2420" s="235" t="s">
        <v>65</v>
      </c>
      <c r="G2420" s="236">
        <v>43484</v>
      </c>
      <c r="H2420" s="237">
        <v>43484</v>
      </c>
      <c r="I2420" s="214">
        <v>33571.3707538959</v>
      </c>
      <c r="J2420" s="215">
        <v>0.227459713175351</v>
      </c>
      <c r="K2420" s="214">
        <v>7636.13436258452</v>
      </c>
      <c r="L2420" s="244">
        <v>6295.74</v>
      </c>
      <c r="M2420" s="245">
        <v>0.128248625260891</v>
      </c>
      <c r="N2420" s="244">
        <v>807.42</v>
      </c>
      <c r="O2420" s="218">
        <v>119</v>
      </c>
      <c r="P2420" s="246">
        <f t="shared" si="360"/>
        <v>51.9053781512605</v>
      </c>
      <c r="Q2420" s="246">
        <f t="shared" si="361"/>
        <v>5.78504201680672</v>
      </c>
      <c r="R2420" s="210">
        <v>347</v>
      </c>
      <c r="S2420" s="220">
        <f t="shared" si="362"/>
        <v>312</v>
      </c>
      <c r="T2420" s="113">
        <f t="shared" si="365"/>
        <v>91.9763582298518</v>
      </c>
      <c r="U2420" s="113">
        <f t="shared" si="363"/>
        <v>20.9209160618754</v>
      </c>
      <c r="V2420" s="113">
        <f t="shared" si="366"/>
        <v>20.1786538461538</v>
      </c>
      <c r="W2420" s="113">
        <f t="shared" si="364"/>
        <v>2.58788461538461</v>
      </c>
      <c r="X2420" s="118">
        <v>2019</v>
      </c>
      <c r="Y2420" s="18" t="s">
        <v>85</v>
      </c>
    </row>
    <row r="2421" ht="15.75" customHeight="1" spans="1:25">
      <c r="A2421" s="234">
        <v>7961</v>
      </c>
      <c r="B2421" s="208" t="s">
        <v>2982</v>
      </c>
      <c r="C2421" s="207" t="s">
        <v>19</v>
      </c>
      <c r="D2421" s="209" t="s">
        <v>64</v>
      </c>
      <c r="F2421" s="235" t="s">
        <v>65</v>
      </c>
      <c r="G2421" s="236">
        <v>43281</v>
      </c>
      <c r="H2421" s="237">
        <v>43281</v>
      </c>
      <c r="I2421" s="214">
        <v>33476.508</v>
      </c>
      <c r="J2421" s="215">
        <v>0.266531774460601</v>
      </c>
      <c r="K2421" s="214">
        <v>8922.55307998451</v>
      </c>
      <c r="L2421" s="244">
        <v>18598.06</v>
      </c>
      <c r="M2421" s="245">
        <v>0.210468188617522</v>
      </c>
      <c r="N2421" s="244">
        <v>3914.3</v>
      </c>
      <c r="O2421" s="218">
        <v>330</v>
      </c>
      <c r="P2421" s="246">
        <f t="shared" si="360"/>
        <v>55.3577575757576</v>
      </c>
      <c r="Q2421" s="246">
        <f t="shared" si="361"/>
        <v>10.8615151515152</v>
      </c>
      <c r="R2421" s="210">
        <v>550</v>
      </c>
      <c r="S2421" s="220">
        <f t="shared" si="362"/>
        <v>330</v>
      </c>
      <c r="T2421" s="113">
        <f t="shared" si="365"/>
        <v>91.7164602739726</v>
      </c>
      <c r="U2421" s="113">
        <f t="shared" si="363"/>
        <v>24.4453509040671</v>
      </c>
      <c r="V2421" s="113">
        <f t="shared" si="366"/>
        <v>56.3577575757576</v>
      </c>
      <c r="W2421" s="113">
        <f t="shared" si="364"/>
        <v>11.8615151515152</v>
      </c>
      <c r="X2421" s="118">
        <v>2018</v>
      </c>
      <c r="Y2421" s="18" t="s">
        <v>84</v>
      </c>
    </row>
    <row r="2422" ht="15.75" customHeight="1" spans="1:25">
      <c r="A2422" s="234">
        <v>8681</v>
      </c>
      <c r="B2422" s="208" t="s">
        <v>2983</v>
      </c>
      <c r="C2422" s="207" t="s">
        <v>34</v>
      </c>
      <c r="D2422" s="209" t="s">
        <v>488</v>
      </c>
      <c r="E2422" s="210" t="s">
        <v>30</v>
      </c>
      <c r="F2422" s="235" t="s">
        <v>282</v>
      </c>
      <c r="G2422" s="283">
        <v>41416</v>
      </c>
      <c r="H2422" s="237">
        <v>43715</v>
      </c>
      <c r="I2422" s="214">
        <v>33374.2665333333</v>
      </c>
      <c r="J2422" s="215">
        <v>0.275743848316142</v>
      </c>
      <c r="K2422" s="214">
        <v>9202.74868862996</v>
      </c>
      <c r="L2422" s="216">
        <v>2981.62</v>
      </c>
      <c r="M2422" s="217">
        <v>0.169324058733172</v>
      </c>
      <c r="N2422" s="216">
        <v>504.86</v>
      </c>
      <c r="O2422" s="218">
        <v>75</v>
      </c>
      <c r="P2422" s="246">
        <f t="shared" si="360"/>
        <v>38.7549333333333</v>
      </c>
      <c r="Q2422" s="246">
        <f t="shared" si="361"/>
        <v>5.73146666666667</v>
      </c>
      <c r="R2422" s="210">
        <v>116</v>
      </c>
      <c r="S2422" s="220">
        <f t="shared" si="362"/>
        <v>81</v>
      </c>
      <c r="T2422" s="113">
        <f t="shared" si="365"/>
        <v>91.4363466666666</v>
      </c>
      <c r="U2422" s="113">
        <f t="shared" si="363"/>
        <v>25.2130101058355</v>
      </c>
      <c r="V2422" s="113">
        <f t="shared" si="366"/>
        <v>36.8101234567901</v>
      </c>
      <c r="W2422" s="113">
        <f t="shared" si="364"/>
        <v>6.23283950617284</v>
      </c>
      <c r="X2422" s="118">
        <v>2013</v>
      </c>
      <c r="Y2422" s="18" t="s">
        <v>66</v>
      </c>
    </row>
    <row r="2423" ht="15.75" customHeight="1" spans="1:25">
      <c r="A2423" s="234">
        <v>5319</v>
      </c>
      <c r="B2423" s="208" t="s">
        <v>2984</v>
      </c>
      <c r="C2423" s="207" t="s">
        <v>23</v>
      </c>
      <c r="D2423" s="209" t="s">
        <v>64</v>
      </c>
      <c r="F2423" s="235" t="s">
        <v>178</v>
      </c>
      <c r="G2423" s="236">
        <v>40509</v>
      </c>
      <c r="H2423" s="237">
        <v>40509</v>
      </c>
      <c r="I2423" s="214">
        <v>33358.7</v>
      </c>
      <c r="J2423" s="215">
        <v>0.266223981133213</v>
      </c>
      <c r="K2423" s="214">
        <v>8880.88591942851</v>
      </c>
      <c r="L2423" s="244">
        <v>23006</v>
      </c>
      <c r="M2423" s="245">
        <v>0.271935147352865</v>
      </c>
      <c r="N2423" s="244">
        <v>6256.14</v>
      </c>
      <c r="O2423" s="218">
        <v>330</v>
      </c>
      <c r="P2423" s="246">
        <f t="shared" si="360"/>
        <v>68.7151515151515</v>
      </c>
      <c r="Q2423" s="246">
        <f t="shared" si="361"/>
        <v>17.958</v>
      </c>
      <c r="R2423" s="210">
        <v>3322</v>
      </c>
      <c r="S2423" s="220">
        <f t="shared" si="362"/>
        <v>330</v>
      </c>
      <c r="T2423" s="113">
        <f t="shared" si="365"/>
        <v>91.393698630137</v>
      </c>
      <c r="U2423" s="113">
        <f t="shared" si="363"/>
        <v>24.3311942998041</v>
      </c>
      <c r="V2423" s="113">
        <f t="shared" si="366"/>
        <v>69.7151515151515</v>
      </c>
      <c r="W2423" s="113">
        <f t="shared" si="364"/>
        <v>18.958</v>
      </c>
      <c r="X2423" s="118">
        <v>2010</v>
      </c>
      <c r="Y2423" s="18" t="s">
        <v>66</v>
      </c>
    </row>
    <row r="2424" ht="15.75" customHeight="1" spans="1:25">
      <c r="A2424" s="234">
        <v>7072</v>
      </c>
      <c r="B2424" s="208" t="s">
        <v>2985</v>
      </c>
      <c r="C2424" s="207" t="s">
        <v>29</v>
      </c>
      <c r="D2424" s="209" t="s">
        <v>64</v>
      </c>
      <c r="F2424" s="235" t="s">
        <v>65</v>
      </c>
      <c r="G2424" s="236">
        <v>39256</v>
      </c>
      <c r="H2424" s="237">
        <v>39256</v>
      </c>
      <c r="I2424" s="214">
        <v>33258.672</v>
      </c>
      <c r="J2424" s="215">
        <v>0.275675325723033</v>
      </c>
      <c r="K2424" s="214">
        <v>9168.59523671552</v>
      </c>
      <c r="L2424" s="244">
        <v>20786.67</v>
      </c>
      <c r="M2424" s="245">
        <v>0.354096639817729</v>
      </c>
      <c r="N2424" s="244">
        <v>7360.49</v>
      </c>
      <c r="O2424" s="218">
        <v>330</v>
      </c>
      <c r="P2424" s="246">
        <f t="shared" si="360"/>
        <v>61.9899090909091</v>
      </c>
      <c r="Q2424" s="246">
        <f t="shared" si="361"/>
        <v>21.3045151515152</v>
      </c>
      <c r="R2424" s="210">
        <v>4575</v>
      </c>
      <c r="S2424" s="220">
        <f t="shared" si="362"/>
        <v>330</v>
      </c>
      <c r="T2424" s="113">
        <f t="shared" si="365"/>
        <v>91.1196493150685</v>
      </c>
      <c r="U2424" s="113">
        <f t="shared" si="363"/>
        <v>25.1194390047001</v>
      </c>
      <c r="V2424" s="113">
        <f t="shared" si="366"/>
        <v>62.9899090909091</v>
      </c>
      <c r="W2424" s="113">
        <f t="shared" si="364"/>
        <v>22.3045151515152</v>
      </c>
      <c r="X2424" s="118">
        <v>2007</v>
      </c>
      <c r="Y2424" s="18" t="s">
        <v>66</v>
      </c>
    </row>
    <row r="2425" ht="15.75" customHeight="1" spans="1:25">
      <c r="A2425" s="234">
        <v>8804</v>
      </c>
      <c r="B2425" s="208" t="s">
        <v>2986</v>
      </c>
      <c r="C2425" s="207" t="s">
        <v>34</v>
      </c>
      <c r="D2425" s="209" t="s">
        <v>488</v>
      </c>
      <c r="E2425" s="210" t="s">
        <v>30</v>
      </c>
      <c r="F2425" s="235" t="s">
        <v>282</v>
      </c>
      <c r="G2425" s="283">
        <v>41433</v>
      </c>
      <c r="H2425" s="237">
        <v>43715</v>
      </c>
      <c r="I2425" s="214">
        <v>33256.2888</v>
      </c>
      <c r="J2425" s="215">
        <v>0.274573594093151</v>
      </c>
      <c r="K2425" s="214">
        <v>9131.2987420158</v>
      </c>
      <c r="L2425" s="216">
        <v>2971.08</v>
      </c>
      <c r="M2425" s="217">
        <v>0.123699126243656</v>
      </c>
      <c r="N2425" s="216">
        <v>367.52</v>
      </c>
      <c r="O2425" s="218">
        <v>75</v>
      </c>
      <c r="P2425" s="246">
        <f t="shared" si="360"/>
        <v>38.6144</v>
      </c>
      <c r="Q2425" s="246">
        <f t="shared" si="361"/>
        <v>3.90026666666667</v>
      </c>
      <c r="R2425" s="210">
        <v>116</v>
      </c>
      <c r="S2425" s="220">
        <f t="shared" si="362"/>
        <v>81</v>
      </c>
      <c r="T2425" s="113">
        <f t="shared" si="365"/>
        <v>91.11312</v>
      </c>
      <c r="U2425" s="113">
        <f t="shared" si="363"/>
        <v>25.0172568274406</v>
      </c>
      <c r="V2425" s="113">
        <f t="shared" si="366"/>
        <v>36.68</v>
      </c>
      <c r="W2425" s="113">
        <f t="shared" si="364"/>
        <v>4.53728395061728</v>
      </c>
      <c r="X2425" s="118">
        <v>2013</v>
      </c>
      <c r="Y2425" s="18" t="s">
        <v>66</v>
      </c>
    </row>
    <row r="2426" ht="15.75" customHeight="1" spans="1:25">
      <c r="A2426" s="234">
        <v>7093</v>
      </c>
      <c r="B2426" s="208" t="s">
        <v>2987</v>
      </c>
      <c r="C2426" s="207" t="s">
        <v>29</v>
      </c>
      <c r="D2426" s="209" t="s">
        <v>64</v>
      </c>
      <c r="F2426" s="235" t="s">
        <v>65</v>
      </c>
      <c r="G2426" s="236">
        <v>42149</v>
      </c>
      <c r="H2426" s="237">
        <v>42149</v>
      </c>
      <c r="I2426" s="214">
        <v>33209.936</v>
      </c>
      <c r="J2426" s="215">
        <v>0.267593162303498</v>
      </c>
      <c r="K2426" s="214">
        <v>8886.75179413678</v>
      </c>
      <c r="L2426" s="244">
        <v>20756.21</v>
      </c>
      <c r="M2426" s="245">
        <v>0.284574592375005</v>
      </c>
      <c r="N2426" s="244">
        <v>5906.69</v>
      </c>
      <c r="O2426" s="218">
        <v>330</v>
      </c>
      <c r="P2426" s="246">
        <f t="shared" si="360"/>
        <v>61.8976060606061</v>
      </c>
      <c r="Q2426" s="246">
        <f t="shared" si="361"/>
        <v>16.8990606060606</v>
      </c>
      <c r="R2426" s="210">
        <v>1682</v>
      </c>
      <c r="S2426" s="220">
        <f t="shared" si="362"/>
        <v>330</v>
      </c>
      <c r="T2426" s="113">
        <f t="shared" si="365"/>
        <v>90.9861260273973</v>
      </c>
      <c r="U2426" s="113">
        <f t="shared" si="363"/>
        <v>24.3472651894158</v>
      </c>
      <c r="V2426" s="113">
        <f t="shared" si="366"/>
        <v>62.8976060606061</v>
      </c>
      <c r="W2426" s="113">
        <f t="shared" si="364"/>
        <v>17.8990606060606</v>
      </c>
      <c r="X2426" s="118">
        <v>2015</v>
      </c>
      <c r="Y2426" s="18" t="s">
        <v>66</v>
      </c>
    </row>
    <row r="2427" ht="15.75" customHeight="1" spans="1:25">
      <c r="A2427" s="234">
        <v>7029</v>
      </c>
      <c r="B2427" s="208" t="s">
        <v>2988</v>
      </c>
      <c r="C2427" s="207" t="s">
        <v>27</v>
      </c>
      <c r="D2427" s="209" t="s">
        <v>64</v>
      </c>
      <c r="F2427" s="235" t="s">
        <v>204</v>
      </c>
      <c r="G2427" s="236">
        <v>42395</v>
      </c>
      <c r="H2427" s="237">
        <v>42395</v>
      </c>
      <c r="I2427" s="214">
        <v>33040.351</v>
      </c>
      <c r="J2427" s="215">
        <v>0.222108281388909</v>
      </c>
      <c r="K2427" s="214">
        <v>7338.53557709632</v>
      </c>
      <c r="L2427" s="244">
        <v>28730.74</v>
      </c>
      <c r="M2427" s="245">
        <v>0.214765439386525</v>
      </c>
      <c r="N2427" s="244">
        <v>6170.37</v>
      </c>
      <c r="O2427" s="218">
        <v>330</v>
      </c>
      <c r="P2427" s="246">
        <f t="shared" si="360"/>
        <v>86.0628484848485</v>
      </c>
      <c r="Q2427" s="246">
        <f t="shared" si="361"/>
        <v>17.6980909090909</v>
      </c>
      <c r="R2427" s="210">
        <v>1436</v>
      </c>
      <c r="S2427" s="220">
        <f t="shared" si="362"/>
        <v>330</v>
      </c>
      <c r="T2427" s="113">
        <f t="shared" si="365"/>
        <v>90.5215095890411</v>
      </c>
      <c r="U2427" s="113">
        <f t="shared" si="363"/>
        <v>20.1055769235516</v>
      </c>
      <c r="V2427" s="113">
        <f t="shared" si="366"/>
        <v>87.0628484848485</v>
      </c>
      <c r="W2427" s="113">
        <f t="shared" si="364"/>
        <v>18.6980909090909</v>
      </c>
      <c r="X2427" s="118">
        <v>2016</v>
      </c>
      <c r="Y2427" s="18" t="s">
        <v>82</v>
      </c>
    </row>
    <row r="2428" ht="15.75" customHeight="1" spans="1:25">
      <c r="A2428" s="234">
        <v>5686</v>
      </c>
      <c r="B2428" s="208" t="s">
        <v>2989</v>
      </c>
      <c r="C2428" s="207" t="s">
        <v>25</v>
      </c>
      <c r="D2428" s="209" t="s">
        <v>64</v>
      </c>
      <c r="F2428" s="235" t="s">
        <v>215</v>
      </c>
      <c r="G2428" s="236">
        <v>41580</v>
      </c>
      <c r="H2428" s="237">
        <v>41580</v>
      </c>
      <c r="I2428" s="214">
        <v>33009.925</v>
      </c>
      <c r="J2428" s="215">
        <v>0.266313744150029</v>
      </c>
      <c r="K2428" s="214">
        <v>8790.99672086165</v>
      </c>
      <c r="L2428" s="244">
        <v>25392.25</v>
      </c>
      <c r="M2428" s="245">
        <v>0.29105573550985</v>
      </c>
      <c r="N2428" s="244">
        <v>7390.56</v>
      </c>
      <c r="O2428" s="218">
        <v>330</v>
      </c>
      <c r="P2428" s="246">
        <f t="shared" si="360"/>
        <v>75.9462121212121</v>
      </c>
      <c r="Q2428" s="246">
        <f t="shared" si="361"/>
        <v>21.3956363636364</v>
      </c>
      <c r="R2428" s="210">
        <v>2251</v>
      </c>
      <c r="S2428" s="220">
        <f t="shared" si="362"/>
        <v>330</v>
      </c>
      <c r="T2428" s="113">
        <f t="shared" si="365"/>
        <v>90.4381506849315</v>
      </c>
      <c r="U2428" s="113">
        <f t="shared" si="363"/>
        <v>24.0849225229086</v>
      </c>
      <c r="V2428" s="113">
        <f t="shared" si="366"/>
        <v>76.9462121212121</v>
      </c>
      <c r="W2428" s="113">
        <f t="shared" si="364"/>
        <v>22.3956363636364</v>
      </c>
      <c r="X2428" s="118">
        <v>2013</v>
      </c>
      <c r="Y2428" s="18" t="s">
        <v>66</v>
      </c>
    </row>
    <row r="2429" ht="15.75" customHeight="1" spans="1:25">
      <c r="A2429" s="234">
        <v>8360</v>
      </c>
      <c r="B2429" s="208" t="s">
        <v>2990</v>
      </c>
      <c r="C2429" s="207" t="s">
        <v>25</v>
      </c>
      <c r="D2429" s="209" t="s">
        <v>64</v>
      </c>
      <c r="F2429" s="235" t="s">
        <v>65</v>
      </c>
      <c r="G2429" s="236">
        <v>43365</v>
      </c>
      <c r="H2429" s="237">
        <v>43365</v>
      </c>
      <c r="I2429" s="214">
        <v>33008.6806429601</v>
      </c>
      <c r="J2429" s="215">
        <v>0.247582315368176</v>
      </c>
      <c r="K2429" s="214">
        <v>8172.36558083276</v>
      </c>
      <c r="L2429" s="244">
        <v>18131.38</v>
      </c>
      <c r="M2429" s="245">
        <v>0.293699100675183</v>
      </c>
      <c r="N2429" s="244">
        <v>5325.17</v>
      </c>
      <c r="O2429" s="218">
        <v>309</v>
      </c>
      <c r="P2429" s="246">
        <f t="shared" si="360"/>
        <v>57.6776051779935</v>
      </c>
      <c r="Q2429" s="246">
        <f t="shared" si="361"/>
        <v>16.2335598705502</v>
      </c>
      <c r="R2429" s="210">
        <v>466</v>
      </c>
      <c r="S2429" s="220">
        <f t="shared" si="362"/>
        <v>330</v>
      </c>
      <c r="T2429" s="113">
        <f t="shared" si="365"/>
        <v>90.4347414875619</v>
      </c>
      <c r="U2429" s="113">
        <f t="shared" si="363"/>
        <v>22.390042687213</v>
      </c>
      <c r="V2429" s="113">
        <f t="shared" si="366"/>
        <v>54.9435757575758</v>
      </c>
      <c r="W2429" s="113">
        <f t="shared" si="364"/>
        <v>16.1368787878788</v>
      </c>
      <c r="X2429" s="118">
        <v>2018</v>
      </c>
      <c r="Y2429" s="18" t="s">
        <v>84</v>
      </c>
    </row>
    <row r="2430" ht="15.75" customHeight="1" spans="1:25">
      <c r="A2430" s="234">
        <v>5408</v>
      </c>
      <c r="B2430" s="208" t="s">
        <v>2991</v>
      </c>
      <c r="C2430" s="207" t="s">
        <v>23</v>
      </c>
      <c r="D2430" s="209" t="s">
        <v>64</v>
      </c>
      <c r="F2430" s="235" t="s">
        <v>65</v>
      </c>
      <c r="G2430" s="236">
        <v>40786</v>
      </c>
      <c r="H2430" s="237">
        <v>40786</v>
      </c>
      <c r="I2430" s="214">
        <v>32750.802</v>
      </c>
      <c r="J2430" s="215">
        <v>0.2772172971588</v>
      </c>
      <c r="K2430" s="214">
        <v>9079.08881022302</v>
      </c>
      <c r="L2430" s="244">
        <v>22586.76</v>
      </c>
      <c r="M2430" s="245">
        <v>0.417768196943696</v>
      </c>
      <c r="N2430" s="244">
        <v>9436.03</v>
      </c>
      <c r="O2430" s="218">
        <v>330</v>
      </c>
      <c r="P2430" s="246">
        <f t="shared" si="360"/>
        <v>67.4447272727273</v>
      </c>
      <c r="Q2430" s="246">
        <f t="shared" si="361"/>
        <v>27.5940303030303</v>
      </c>
      <c r="R2430" s="210">
        <v>3045</v>
      </c>
      <c r="S2430" s="220">
        <f t="shared" si="362"/>
        <v>330</v>
      </c>
      <c r="T2430" s="113">
        <f t="shared" si="365"/>
        <v>89.7282246575342</v>
      </c>
      <c r="U2430" s="113">
        <f t="shared" si="363"/>
        <v>24.8742159184192</v>
      </c>
      <c r="V2430" s="113">
        <f t="shared" si="366"/>
        <v>68.4447272727273</v>
      </c>
      <c r="W2430" s="113">
        <f t="shared" si="364"/>
        <v>28.5940303030303</v>
      </c>
      <c r="X2430" s="118">
        <v>2011</v>
      </c>
      <c r="Y2430" s="18" t="s">
        <v>66</v>
      </c>
    </row>
    <row r="2431" ht="15.75" customHeight="1" spans="1:25">
      <c r="A2431" s="234">
        <v>8124</v>
      </c>
      <c r="B2431" s="208" t="s">
        <v>2992</v>
      </c>
      <c r="C2431" s="207" t="s">
        <v>25</v>
      </c>
      <c r="D2431" s="209" t="s">
        <v>488</v>
      </c>
      <c r="E2431" s="210" t="s">
        <v>32</v>
      </c>
      <c r="F2431" s="235" t="s">
        <v>212</v>
      </c>
      <c r="G2431" s="283">
        <v>41776</v>
      </c>
      <c r="H2431" s="237">
        <v>43321</v>
      </c>
      <c r="I2431" s="214">
        <v>32719.453</v>
      </c>
      <c r="J2431" s="215">
        <v>0.255518528032315</v>
      </c>
      <c r="K2431" s="214">
        <v>8360.42646858251</v>
      </c>
      <c r="L2431" s="244">
        <v>25168.81</v>
      </c>
      <c r="M2431" s="245">
        <v>0.322668811119795</v>
      </c>
      <c r="N2431" s="244">
        <v>8121.19</v>
      </c>
      <c r="O2431" s="218">
        <v>330</v>
      </c>
      <c r="P2431" s="246">
        <f t="shared" si="360"/>
        <v>75.2691212121212</v>
      </c>
      <c r="Q2431" s="246">
        <f t="shared" si="361"/>
        <v>23.6096666666667</v>
      </c>
      <c r="R2431" s="210">
        <v>510</v>
      </c>
      <c r="S2431" s="220">
        <f t="shared" si="362"/>
        <v>330</v>
      </c>
      <c r="T2431" s="113">
        <f t="shared" si="365"/>
        <v>89.6423369863014</v>
      </c>
      <c r="U2431" s="113">
        <f t="shared" si="363"/>
        <v>22.9052779961165</v>
      </c>
      <c r="V2431" s="113">
        <f t="shared" si="366"/>
        <v>76.2691212121212</v>
      </c>
      <c r="W2431" s="113">
        <f t="shared" si="364"/>
        <v>24.6096666666667</v>
      </c>
      <c r="X2431" s="118">
        <v>2014</v>
      </c>
      <c r="Y2431" s="18" t="s">
        <v>66</v>
      </c>
    </row>
    <row r="2432" ht="15.75" customHeight="1" spans="1:25">
      <c r="A2432" s="234">
        <v>9165</v>
      </c>
      <c r="B2432" s="208" t="s">
        <v>2993</v>
      </c>
      <c r="C2432" s="207" t="s">
        <v>23</v>
      </c>
      <c r="D2432" s="209" t="s">
        <v>64</v>
      </c>
      <c r="F2432" s="235" t="s">
        <v>65</v>
      </c>
      <c r="G2432" s="236">
        <v>43456</v>
      </c>
      <c r="H2432" s="237">
        <v>43456</v>
      </c>
      <c r="I2432" s="214">
        <v>32609.5507842801</v>
      </c>
      <c r="J2432" s="215">
        <v>0.27924475910854</v>
      </c>
      <c r="K2432" s="214">
        <v>9106.04615339399</v>
      </c>
      <c r="L2432" s="244">
        <v>14748</v>
      </c>
      <c r="M2432" s="245">
        <v>0.067842419311093</v>
      </c>
      <c r="N2432" s="244">
        <v>1000.54</v>
      </c>
      <c r="O2432" s="218">
        <v>251</v>
      </c>
      <c r="P2432" s="246">
        <f t="shared" si="360"/>
        <v>57.7569721115538</v>
      </c>
      <c r="Q2432" s="246">
        <f t="shared" si="361"/>
        <v>2.98621513944223</v>
      </c>
      <c r="R2432" s="210">
        <v>375</v>
      </c>
      <c r="S2432" s="220">
        <f t="shared" si="362"/>
        <v>330</v>
      </c>
      <c r="T2432" s="113">
        <f t="shared" si="365"/>
        <v>89.3412350254249</v>
      </c>
      <c r="U2432" s="113">
        <f t="shared" si="363"/>
        <v>24.9480716531342</v>
      </c>
      <c r="V2432" s="113">
        <f t="shared" si="366"/>
        <v>44.6909090909091</v>
      </c>
      <c r="W2432" s="113">
        <f t="shared" si="364"/>
        <v>3.03193939393939</v>
      </c>
      <c r="X2432" s="118">
        <v>2018</v>
      </c>
      <c r="Y2432" s="18" t="s">
        <v>84</v>
      </c>
    </row>
    <row r="2433" ht="15.75" customHeight="1" spans="1:25">
      <c r="A2433" s="234">
        <v>7074</v>
      </c>
      <c r="B2433" s="208" t="s">
        <v>2994</v>
      </c>
      <c r="C2433" s="207" t="s">
        <v>29</v>
      </c>
      <c r="D2433" s="209" t="s">
        <v>64</v>
      </c>
      <c r="F2433" s="235" t="s">
        <v>65</v>
      </c>
      <c r="G2433" s="236">
        <v>39662</v>
      </c>
      <c r="H2433" s="237">
        <v>39662</v>
      </c>
      <c r="I2433" s="214">
        <v>32544.256</v>
      </c>
      <c r="J2433" s="215">
        <v>0.262373905726623</v>
      </c>
      <c r="K2433" s="214">
        <v>8538.76355568708</v>
      </c>
      <c r="L2433" s="244">
        <v>20340.16</v>
      </c>
      <c r="M2433" s="245">
        <v>0.335758912417601</v>
      </c>
      <c r="N2433" s="244">
        <v>6829.38999999999</v>
      </c>
      <c r="O2433" s="218">
        <v>330</v>
      </c>
      <c r="P2433" s="246">
        <f t="shared" si="360"/>
        <v>60.6368484848485</v>
      </c>
      <c r="Q2433" s="246">
        <f t="shared" si="361"/>
        <v>19.6951212121212</v>
      </c>
      <c r="R2433" s="210">
        <v>4169</v>
      </c>
      <c r="S2433" s="220">
        <f t="shared" si="362"/>
        <v>330</v>
      </c>
      <c r="T2433" s="113">
        <f t="shared" si="365"/>
        <v>89.1623452054795</v>
      </c>
      <c r="U2433" s="113">
        <f t="shared" si="363"/>
        <v>23.3938727553071</v>
      </c>
      <c r="V2433" s="113">
        <f t="shared" si="366"/>
        <v>61.6368484848485</v>
      </c>
      <c r="W2433" s="113">
        <f t="shared" si="364"/>
        <v>20.6951212121212</v>
      </c>
      <c r="X2433" s="118">
        <v>2008</v>
      </c>
      <c r="Y2433" s="18" t="s">
        <v>66</v>
      </c>
    </row>
    <row r="2434" ht="15.75" customHeight="1" spans="1:25">
      <c r="A2434" s="234">
        <v>9100</v>
      </c>
      <c r="B2434" s="208" t="s">
        <v>2995</v>
      </c>
      <c r="C2434" s="207" t="s">
        <v>34</v>
      </c>
      <c r="D2434" s="209" t="s">
        <v>488</v>
      </c>
      <c r="E2434" s="210" t="s">
        <v>30</v>
      </c>
      <c r="F2434" s="235" t="s">
        <v>291</v>
      </c>
      <c r="G2434" s="283">
        <v>39264</v>
      </c>
      <c r="H2434" s="237">
        <v>43706</v>
      </c>
      <c r="I2434" s="214">
        <v>32514.6745</v>
      </c>
      <c r="J2434" s="215">
        <v>0.27</v>
      </c>
      <c r="K2434" s="214">
        <v>8778.962115</v>
      </c>
      <c r="L2434" s="216">
        <v>1549.24</v>
      </c>
      <c r="M2434" s="217">
        <v>0.376339366399009</v>
      </c>
      <c r="N2434" s="216">
        <v>583.04</v>
      </c>
      <c r="O2434" s="218">
        <v>40</v>
      </c>
      <c r="P2434" s="246">
        <f t="shared" si="360"/>
        <v>37.731</v>
      </c>
      <c r="Q2434" s="246">
        <f t="shared" si="361"/>
        <v>13.576</v>
      </c>
      <c r="R2434" s="210">
        <v>125</v>
      </c>
      <c r="S2434" s="220">
        <f t="shared" si="362"/>
        <v>90</v>
      </c>
      <c r="T2434" s="113">
        <f t="shared" si="365"/>
        <v>89.0813</v>
      </c>
      <c r="U2434" s="113">
        <f t="shared" si="363"/>
        <v>24.051951</v>
      </c>
      <c r="V2434" s="113">
        <f t="shared" si="366"/>
        <v>17.2137777777778</v>
      </c>
      <c r="W2434" s="113">
        <f t="shared" si="364"/>
        <v>6.47822222222222</v>
      </c>
      <c r="X2434" s="118">
        <v>2007</v>
      </c>
      <c r="Y2434" s="18" t="s">
        <v>66</v>
      </c>
    </row>
    <row r="2435" ht="15.75" customHeight="1" spans="1:25">
      <c r="A2435" s="234">
        <v>8863</v>
      </c>
      <c r="B2435" s="208" t="s">
        <v>2996</v>
      </c>
      <c r="C2435" s="207" t="s">
        <v>34</v>
      </c>
      <c r="D2435" s="209" t="s">
        <v>488</v>
      </c>
      <c r="E2435" s="210" t="s">
        <v>30</v>
      </c>
      <c r="F2435" s="235" t="s">
        <v>276</v>
      </c>
      <c r="G2435" s="283">
        <v>40210</v>
      </c>
      <c r="H2435" s="237">
        <v>43715</v>
      </c>
      <c r="I2435" s="214">
        <v>32478.7286363636</v>
      </c>
      <c r="J2435" s="215">
        <v>0.266104023308808</v>
      </c>
      <c r="K2435" s="214">
        <v>8642.72036209136</v>
      </c>
      <c r="L2435" s="216">
        <v>2978.99</v>
      </c>
      <c r="M2435" s="217">
        <v>0.137778240276067</v>
      </c>
      <c r="N2435" s="216">
        <v>410.44</v>
      </c>
      <c r="O2435" s="218">
        <v>77</v>
      </c>
      <c r="P2435" s="246">
        <f t="shared" ref="P2435:P2498" si="367">IFERROR(L2435/O2435-1,0)</f>
        <v>37.6881818181818</v>
      </c>
      <c r="Q2435" s="246">
        <f t="shared" ref="Q2435:Q2498" si="368">IFERROR(N2435/O2435-1,0)</f>
        <v>4.33038961038961</v>
      </c>
      <c r="R2435" s="210">
        <v>116</v>
      </c>
      <c r="S2435" s="220">
        <f t="shared" ref="S2435:S2498" si="369">MIN(R2435-35,365-35)</f>
        <v>81</v>
      </c>
      <c r="T2435" s="113">
        <f t="shared" si="365"/>
        <v>88.9828181818181</v>
      </c>
      <c r="U2435" s="113">
        <f t="shared" ref="U2435:U2498" si="370">IFERROR(K2435/365,0)</f>
        <v>23.678685923538</v>
      </c>
      <c r="V2435" s="113">
        <f t="shared" si="366"/>
        <v>36.7776543209877</v>
      </c>
      <c r="W2435" s="113">
        <f t="shared" ref="W2435:W2498" si="371">N2435/S2435</f>
        <v>5.06716049382716</v>
      </c>
      <c r="X2435" s="118">
        <v>2010</v>
      </c>
      <c r="Y2435" s="18" t="s">
        <v>66</v>
      </c>
    </row>
    <row r="2436" ht="15.75" customHeight="1" spans="1:25">
      <c r="A2436" s="234">
        <v>5240</v>
      </c>
      <c r="B2436" s="208" t="s">
        <v>2997</v>
      </c>
      <c r="C2436" s="207" t="s">
        <v>21</v>
      </c>
      <c r="D2436" s="209" t="s">
        <v>64</v>
      </c>
      <c r="F2436" s="235" t="s">
        <v>65</v>
      </c>
      <c r="G2436" s="236">
        <v>40418</v>
      </c>
      <c r="H2436" s="237">
        <v>40418</v>
      </c>
      <c r="I2436" s="214">
        <v>32379.5566276531</v>
      </c>
      <c r="J2436" s="215">
        <v>0.267015111645911</v>
      </c>
      <c r="K2436" s="214">
        <v>8645.8309279779</v>
      </c>
      <c r="L2436" s="244">
        <v>27443.24</v>
      </c>
      <c r="M2436" s="245">
        <v>0.323311678941699</v>
      </c>
      <c r="N2436" s="244">
        <v>8872.72</v>
      </c>
      <c r="O2436" s="218">
        <v>330</v>
      </c>
      <c r="P2436" s="246">
        <f t="shared" si="367"/>
        <v>82.1613333333333</v>
      </c>
      <c r="Q2436" s="246">
        <f t="shared" si="368"/>
        <v>25.8870303030303</v>
      </c>
      <c r="R2436" s="210">
        <v>3413</v>
      </c>
      <c r="S2436" s="220">
        <f t="shared" si="369"/>
        <v>330</v>
      </c>
      <c r="T2436" s="113">
        <f t="shared" ref="T2436:T2499" si="372">IFERROR(I2436/365,0)</f>
        <v>88.7111140483646</v>
      </c>
      <c r="U2436" s="113">
        <f t="shared" si="370"/>
        <v>23.6872080218573</v>
      </c>
      <c r="V2436" s="113">
        <f t="shared" ref="V2436:V2499" si="373">L2436/S2436</f>
        <v>83.1613333333333</v>
      </c>
      <c r="W2436" s="113">
        <f t="shared" si="371"/>
        <v>26.8870303030303</v>
      </c>
      <c r="X2436" s="118">
        <v>2010</v>
      </c>
      <c r="Y2436" s="18" t="s">
        <v>66</v>
      </c>
    </row>
    <row r="2437" ht="15.75" customHeight="1" spans="1:25">
      <c r="A2437" s="234">
        <v>5131</v>
      </c>
      <c r="B2437" s="208" t="s">
        <v>2998</v>
      </c>
      <c r="C2437" s="207" t="s">
        <v>19</v>
      </c>
      <c r="D2437" s="209" t="s">
        <v>64</v>
      </c>
      <c r="F2437" s="235" t="s">
        <v>65</v>
      </c>
      <c r="G2437" s="236">
        <v>40208</v>
      </c>
      <c r="H2437" s="237">
        <v>40208</v>
      </c>
      <c r="I2437" s="214">
        <v>32331.123</v>
      </c>
      <c r="J2437" s="215">
        <v>0.256846237852044</v>
      </c>
      <c r="K2437" s="214">
        <v>8304.12730808169</v>
      </c>
      <c r="L2437" s="244">
        <v>28114.02</v>
      </c>
      <c r="M2437" s="245">
        <v>0.182689988838309</v>
      </c>
      <c r="N2437" s="244">
        <v>5136.15</v>
      </c>
      <c r="O2437" s="218">
        <v>330</v>
      </c>
      <c r="P2437" s="246">
        <f t="shared" si="367"/>
        <v>84.194</v>
      </c>
      <c r="Q2437" s="246">
        <f t="shared" si="368"/>
        <v>14.5640909090909</v>
      </c>
      <c r="R2437" s="210">
        <v>3623</v>
      </c>
      <c r="S2437" s="220">
        <f t="shared" si="369"/>
        <v>330</v>
      </c>
      <c r="T2437" s="113">
        <f t="shared" si="372"/>
        <v>88.5784191780822</v>
      </c>
      <c r="U2437" s="113">
        <f t="shared" si="370"/>
        <v>22.7510337207718</v>
      </c>
      <c r="V2437" s="113">
        <f t="shared" si="373"/>
        <v>85.194</v>
      </c>
      <c r="W2437" s="113">
        <f t="shared" si="371"/>
        <v>15.5640909090909</v>
      </c>
      <c r="X2437" s="118">
        <v>2010</v>
      </c>
      <c r="Y2437" s="18" t="s">
        <v>66</v>
      </c>
    </row>
    <row r="2438" ht="15.75" customHeight="1" spans="1:25">
      <c r="A2438" s="234">
        <v>8834</v>
      </c>
      <c r="B2438" s="208" t="s">
        <v>2999</v>
      </c>
      <c r="C2438" s="207" t="s">
        <v>34</v>
      </c>
      <c r="D2438" s="209" t="s">
        <v>488</v>
      </c>
      <c r="E2438" s="210" t="s">
        <v>30</v>
      </c>
      <c r="F2438" s="235" t="s">
        <v>282</v>
      </c>
      <c r="G2438" s="283">
        <v>40002</v>
      </c>
      <c r="H2438" s="237">
        <v>43715</v>
      </c>
      <c r="I2438" s="214">
        <v>32316.7793918919</v>
      </c>
      <c r="J2438" s="215">
        <v>0.268691776294773</v>
      </c>
      <c r="K2438" s="214">
        <v>8683.25285893375</v>
      </c>
      <c r="L2438" s="216">
        <v>2848.65</v>
      </c>
      <c r="M2438" s="217">
        <v>0.258178435399224</v>
      </c>
      <c r="N2438" s="216">
        <v>735.46</v>
      </c>
      <c r="O2438" s="218">
        <v>74</v>
      </c>
      <c r="P2438" s="246">
        <f t="shared" si="367"/>
        <v>37.4952702702703</v>
      </c>
      <c r="Q2438" s="246">
        <f t="shared" si="368"/>
        <v>8.93864864864865</v>
      </c>
      <c r="R2438" s="210">
        <v>116</v>
      </c>
      <c r="S2438" s="220">
        <f t="shared" si="369"/>
        <v>81</v>
      </c>
      <c r="T2438" s="113">
        <f t="shared" si="372"/>
        <v>88.5391216216216</v>
      </c>
      <c r="U2438" s="113">
        <f t="shared" si="370"/>
        <v>23.7897338600925</v>
      </c>
      <c r="V2438" s="113">
        <f t="shared" si="373"/>
        <v>35.1685185185185</v>
      </c>
      <c r="W2438" s="113">
        <f t="shared" si="371"/>
        <v>9.07975308641975</v>
      </c>
      <c r="X2438" s="118">
        <v>2009</v>
      </c>
      <c r="Y2438" s="18" t="s">
        <v>66</v>
      </c>
    </row>
    <row r="2439" ht="15.75" customHeight="1" spans="1:25">
      <c r="A2439" s="234">
        <v>5839</v>
      </c>
      <c r="B2439" s="208" t="s">
        <v>3000</v>
      </c>
      <c r="C2439" s="207" t="s">
        <v>25</v>
      </c>
      <c r="D2439" s="209" t="s">
        <v>64</v>
      </c>
      <c r="F2439" s="235" t="s">
        <v>204</v>
      </c>
      <c r="G2439" s="236">
        <v>41930</v>
      </c>
      <c r="H2439" s="237">
        <v>41930</v>
      </c>
      <c r="I2439" s="214">
        <v>32294.8237386299</v>
      </c>
      <c r="J2439" s="215">
        <v>0.272039893133263</v>
      </c>
      <c r="K2439" s="214">
        <v>8785.48039861444</v>
      </c>
      <c r="L2439" s="244">
        <v>28300.25</v>
      </c>
      <c r="M2439" s="245">
        <v>0.213964894303054</v>
      </c>
      <c r="N2439" s="244">
        <v>6055.26</v>
      </c>
      <c r="O2439" s="218">
        <v>330</v>
      </c>
      <c r="P2439" s="246">
        <f t="shared" si="367"/>
        <v>84.7583333333333</v>
      </c>
      <c r="Q2439" s="246">
        <f t="shared" si="368"/>
        <v>17.3492727272727</v>
      </c>
      <c r="R2439" s="210">
        <v>1901</v>
      </c>
      <c r="S2439" s="220">
        <f t="shared" si="369"/>
        <v>330</v>
      </c>
      <c r="T2439" s="113">
        <f t="shared" si="372"/>
        <v>88.4789691469312</v>
      </c>
      <c r="U2439" s="113">
        <f t="shared" si="370"/>
        <v>24.0698093112724</v>
      </c>
      <c r="V2439" s="113">
        <f t="shared" si="373"/>
        <v>85.7583333333333</v>
      </c>
      <c r="W2439" s="113">
        <f t="shared" si="371"/>
        <v>18.3492727272727</v>
      </c>
      <c r="X2439" s="118">
        <v>2014</v>
      </c>
      <c r="Y2439" s="18" t="s">
        <v>66</v>
      </c>
    </row>
    <row r="2440" ht="15.75" customHeight="1" spans="1:25">
      <c r="A2440" s="234">
        <v>8437</v>
      </c>
      <c r="B2440" s="208" t="s">
        <v>3001</v>
      </c>
      <c r="C2440" s="207" t="s">
        <v>21</v>
      </c>
      <c r="D2440" s="209" t="s">
        <v>488</v>
      </c>
      <c r="E2440" s="210" t="s">
        <v>815</v>
      </c>
      <c r="F2440" s="235" t="s">
        <v>142</v>
      </c>
      <c r="G2440" s="284">
        <v>31177</v>
      </c>
      <c r="H2440" s="237">
        <v>43354</v>
      </c>
      <c r="I2440" s="214">
        <v>32284.4594356822</v>
      </c>
      <c r="J2440" s="215">
        <v>0.258793910183002</v>
      </c>
      <c r="K2440" s="214">
        <v>8355.02149550472</v>
      </c>
      <c r="L2440" s="244">
        <v>21107.57</v>
      </c>
      <c r="M2440" s="245">
        <v>0.357554659299957</v>
      </c>
      <c r="N2440" s="244">
        <v>7547.11</v>
      </c>
      <c r="O2440" s="218">
        <v>330</v>
      </c>
      <c r="P2440" s="246">
        <f t="shared" si="367"/>
        <v>62.9623333333333</v>
      </c>
      <c r="Q2440" s="246">
        <f t="shared" si="368"/>
        <v>21.8700303030303</v>
      </c>
      <c r="R2440" s="210">
        <v>477</v>
      </c>
      <c r="S2440" s="220">
        <f t="shared" si="369"/>
        <v>330</v>
      </c>
      <c r="T2440" s="113">
        <f t="shared" si="372"/>
        <v>88.4505737963896</v>
      </c>
      <c r="U2440" s="113">
        <f t="shared" si="370"/>
        <v>22.8904698506979</v>
      </c>
      <c r="V2440" s="113">
        <f t="shared" si="373"/>
        <v>63.9623333333333</v>
      </c>
      <c r="W2440" s="113">
        <f t="shared" si="371"/>
        <v>22.8700303030303</v>
      </c>
      <c r="X2440" s="118">
        <v>1985</v>
      </c>
      <c r="Y2440" s="18" t="s">
        <v>66</v>
      </c>
    </row>
    <row r="2441" ht="15.75" customHeight="1" spans="1:25">
      <c r="A2441" s="234">
        <v>5894</v>
      </c>
      <c r="B2441" s="208" t="s">
        <v>3002</v>
      </c>
      <c r="C2441" s="207" t="s">
        <v>23</v>
      </c>
      <c r="D2441" s="209" t="s">
        <v>64</v>
      </c>
      <c r="F2441" s="235" t="s">
        <v>65</v>
      </c>
      <c r="G2441" s="236">
        <v>42035</v>
      </c>
      <c r="H2441" s="237">
        <v>42035</v>
      </c>
      <c r="I2441" s="214">
        <v>32271.2725</v>
      </c>
      <c r="J2441" s="215">
        <v>0.256371639568097</v>
      </c>
      <c r="K2441" s="214">
        <v>8273.43904177384</v>
      </c>
      <c r="L2441" s="244">
        <v>22256.05</v>
      </c>
      <c r="M2441" s="245">
        <v>0.386174545797659</v>
      </c>
      <c r="N2441" s="244">
        <v>8594.72</v>
      </c>
      <c r="O2441" s="218">
        <v>330</v>
      </c>
      <c r="P2441" s="246">
        <f t="shared" si="367"/>
        <v>66.4425757575758</v>
      </c>
      <c r="Q2441" s="246">
        <f t="shared" si="368"/>
        <v>25.0446060606061</v>
      </c>
      <c r="R2441" s="210">
        <v>1796</v>
      </c>
      <c r="S2441" s="220">
        <f t="shared" si="369"/>
        <v>330</v>
      </c>
      <c r="T2441" s="113">
        <f t="shared" si="372"/>
        <v>88.4144452054795</v>
      </c>
      <c r="U2441" s="113">
        <f t="shared" si="370"/>
        <v>22.6669562788324</v>
      </c>
      <c r="V2441" s="113">
        <f t="shared" si="373"/>
        <v>67.4425757575758</v>
      </c>
      <c r="W2441" s="113">
        <f t="shared" si="371"/>
        <v>26.0446060606061</v>
      </c>
      <c r="X2441" s="118">
        <v>2015</v>
      </c>
      <c r="Y2441" s="18" t="s">
        <v>66</v>
      </c>
    </row>
    <row r="2442" ht="15.75" customHeight="1" spans="1:25">
      <c r="A2442" s="234">
        <v>7075</v>
      </c>
      <c r="B2442" s="208" t="s">
        <v>3003</v>
      </c>
      <c r="C2442" s="207" t="s">
        <v>29</v>
      </c>
      <c r="D2442" s="209" t="s">
        <v>64</v>
      </c>
      <c r="F2442" s="235" t="s">
        <v>65</v>
      </c>
      <c r="G2442" s="236">
        <v>39802</v>
      </c>
      <c r="H2442" s="237">
        <v>39802</v>
      </c>
      <c r="I2442" s="214">
        <v>32265.632</v>
      </c>
      <c r="J2442" s="215">
        <v>0.272899217694517</v>
      </c>
      <c r="K2442" s="214">
        <v>8805.26573121917</v>
      </c>
      <c r="L2442" s="244">
        <v>20166.02</v>
      </c>
      <c r="M2442" s="245">
        <v>0.286187854618809</v>
      </c>
      <c r="N2442" s="244">
        <v>5771.27</v>
      </c>
      <c r="O2442" s="218">
        <v>330</v>
      </c>
      <c r="P2442" s="246">
        <f t="shared" si="367"/>
        <v>60.1091515151515</v>
      </c>
      <c r="Q2442" s="246">
        <f t="shared" si="368"/>
        <v>16.488696969697</v>
      </c>
      <c r="R2442" s="210">
        <v>4029</v>
      </c>
      <c r="S2442" s="220">
        <f t="shared" si="369"/>
        <v>330</v>
      </c>
      <c r="T2442" s="113">
        <f t="shared" si="372"/>
        <v>88.3989917808219</v>
      </c>
      <c r="U2442" s="113">
        <f t="shared" si="370"/>
        <v>24.1240157019703</v>
      </c>
      <c r="V2442" s="113">
        <f t="shared" si="373"/>
        <v>61.1091515151515</v>
      </c>
      <c r="W2442" s="113">
        <f t="shared" si="371"/>
        <v>17.488696969697</v>
      </c>
      <c r="X2442" s="118">
        <v>2008</v>
      </c>
      <c r="Y2442" s="18" t="s">
        <v>66</v>
      </c>
    </row>
    <row r="2443" ht="15.75" customHeight="1" spans="1:25">
      <c r="A2443" s="234">
        <v>6118</v>
      </c>
      <c r="B2443" s="208" t="s">
        <v>3004</v>
      </c>
      <c r="C2443" s="207" t="s">
        <v>27</v>
      </c>
      <c r="D2443" s="209" t="s">
        <v>64</v>
      </c>
      <c r="E2443" s="210" t="s">
        <v>2666</v>
      </c>
      <c r="F2443" s="235" t="s">
        <v>215</v>
      </c>
      <c r="G2443" s="283">
        <v>42272</v>
      </c>
      <c r="H2443" s="237">
        <v>42272</v>
      </c>
      <c r="I2443" s="214">
        <v>32217.802</v>
      </c>
      <c r="J2443" s="215">
        <v>0.253977284225384</v>
      </c>
      <c r="K2443" s="214">
        <v>8182.58985567115</v>
      </c>
      <c r="L2443" s="244">
        <v>28015.48</v>
      </c>
      <c r="M2443" s="245">
        <v>0.295368132189775</v>
      </c>
      <c r="N2443" s="244">
        <v>8274.88</v>
      </c>
      <c r="O2443" s="218">
        <v>330</v>
      </c>
      <c r="P2443" s="246">
        <f t="shared" si="367"/>
        <v>83.8953939393939</v>
      </c>
      <c r="Q2443" s="246">
        <f t="shared" si="368"/>
        <v>24.0753939393939</v>
      </c>
      <c r="R2443" s="210">
        <v>1559</v>
      </c>
      <c r="S2443" s="220">
        <f t="shared" si="369"/>
        <v>330</v>
      </c>
      <c r="T2443" s="113">
        <f t="shared" si="372"/>
        <v>88.2679506849315</v>
      </c>
      <c r="U2443" s="113">
        <f t="shared" si="370"/>
        <v>22.418054399099</v>
      </c>
      <c r="V2443" s="113">
        <f t="shared" si="373"/>
        <v>84.8953939393939</v>
      </c>
      <c r="W2443" s="113">
        <f t="shared" si="371"/>
        <v>25.0753939393939</v>
      </c>
      <c r="X2443" s="118">
        <v>2015</v>
      </c>
      <c r="Y2443" s="18" t="s">
        <v>66</v>
      </c>
    </row>
    <row r="2444" ht="15.75" customHeight="1" spans="1:25">
      <c r="A2444" s="234">
        <v>7041</v>
      </c>
      <c r="B2444" s="208" t="s">
        <v>3005</v>
      </c>
      <c r="C2444" s="207" t="s">
        <v>27</v>
      </c>
      <c r="D2444" s="209" t="s">
        <v>64</v>
      </c>
      <c r="F2444" s="235" t="s">
        <v>204</v>
      </c>
      <c r="G2444" s="236">
        <v>42551</v>
      </c>
      <c r="H2444" s="237">
        <v>42551</v>
      </c>
      <c r="I2444" s="214">
        <v>32162.9355</v>
      </c>
      <c r="J2444" s="215">
        <v>0.228576791826383</v>
      </c>
      <c r="K2444" s="214">
        <v>7351.70061230888</v>
      </c>
      <c r="L2444" s="244">
        <v>27967.77</v>
      </c>
      <c r="M2444" s="245">
        <v>0.259358182650959</v>
      </c>
      <c r="N2444" s="244">
        <v>7253.67</v>
      </c>
      <c r="O2444" s="218">
        <v>330</v>
      </c>
      <c r="P2444" s="246">
        <f t="shared" si="367"/>
        <v>83.7508181818182</v>
      </c>
      <c r="Q2444" s="246">
        <f t="shared" si="368"/>
        <v>20.9808181818182</v>
      </c>
      <c r="R2444" s="210">
        <v>1280</v>
      </c>
      <c r="S2444" s="220">
        <f t="shared" si="369"/>
        <v>330</v>
      </c>
      <c r="T2444" s="113">
        <f t="shared" si="372"/>
        <v>88.1176315068493</v>
      </c>
      <c r="U2444" s="113">
        <f t="shared" si="370"/>
        <v>20.141645513175</v>
      </c>
      <c r="V2444" s="113">
        <f t="shared" si="373"/>
        <v>84.7508181818182</v>
      </c>
      <c r="W2444" s="113">
        <f t="shared" si="371"/>
        <v>21.9808181818182</v>
      </c>
      <c r="X2444" s="118">
        <v>2016</v>
      </c>
      <c r="Y2444" s="18" t="s">
        <v>82</v>
      </c>
    </row>
    <row r="2445" ht="15.75" customHeight="1" spans="1:25">
      <c r="A2445" s="234">
        <v>7219</v>
      </c>
      <c r="B2445" s="208" t="s">
        <v>3006</v>
      </c>
      <c r="C2445" s="207" t="s">
        <v>23</v>
      </c>
      <c r="D2445" s="209" t="s">
        <v>64</v>
      </c>
      <c r="F2445" s="235" t="s">
        <v>181</v>
      </c>
      <c r="G2445" s="236">
        <v>43071</v>
      </c>
      <c r="H2445" s="237">
        <v>43071</v>
      </c>
      <c r="I2445" s="214">
        <v>32008.3585</v>
      </c>
      <c r="J2445" s="215">
        <v>0.278650173282064</v>
      </c>
      <c r="K2445" s="214">
        <v>8919.13464249943</v>
      </c>
      <c r="L2445" s="244">
        <v>22074.73</v>
      </c>
      <c r="M2445" s="245">
        <v>0.326291193595573</v>
      </c>
      <c r="N2445" s="244">
        <v>7202.79</v>
      </c>
      <c r="O2445" s="218">
        <v>330</v>
      </c>
      <c r="P2445" s="246">
        <f t="shared" si="367"/>
        <v>65.8931212121212</v>
      </c>
      <c r="Q2445" s="246">
        <f t="shared" si="368"/>
        <v>20.8266363636364</v>
      </c>
      <c r="R2445" s="210">
        <v>760</v>
      </c>
      <c r="S2445" s="220">
        <f t="shared" si="369"/>
        <v>330</v>
      </c>
      <c r="T2445" s="113">
        <f t="shared" si="372"/>
        <v>87.6941328767123</v>
      </c>
      <c r="U2445" s="113">
        <f t="shared" si="370"/>
        <v>24.4359853219162</v>
      </c>
      <c r="V2445" s="113">
        <f t="shared" si="373"/>
        <v>66.8931212121212</v>
      </c>
      <c r="W2445" s="113">
        <f t="shared" si="371"/>
        <v>21.8266363636364</v>
      </c>
      <c r="X2445" s="118">
        <v>2017</v>
      </c>
      <c r="Y2445" s="18" t="s">
        <v>83</v>
      </c>
    </row>
    <row r="2446" ht="15.75" customHeight="1" spans="1:25">
      <c r="A2446" s="234">
        <v>8749</v>
      </c>
      <c r="B2446" s="208" t="s">
        <v>3007</v>
      </c>
      <c r="C2446" s="207" t="s">
        <v>34</v>
      </c>
      <c r="D2446" s="209" t="s">
        <v>488</v>
      </c>
      <c r="E2446" s="210" t="s">
        <v>30</v>
      </c>
      <c r="F2446" s="235" t="s">
        <v>272</v>
      </c>
      <c r="G2446" s="283">
        <v>40410</v>
      </c>
      <c r="H2446" s="237">
        <v>43715</v>
      </c>
      <c r="I2446" s="214">
        <v>31905.37</v>
      </c>
      <c r="J2446" s="215">
        <v>0.267680638844298</v>
      </c>
      <c r="K2446" s="214">
        <v>8540.4498241637</v>
      </c>
      <c r="L2446" s="216">
        <v>2774.38</v>
      </c>
      <c r="M2446" s="217">
        <v>0.183731139930363</v>
      </c>
      <c r="N2446" s="216">
        <v>509.74</v>
      </c>
      <c r="O2446" s="218">
        <v>73</v>
      </c>
      <c r="P2446" s="246">
        <f t="shared" si="367"/>
        <v>37.0052054794521</v>
      </c>
      <c r="Q2446" s="246">
        <f t="shared" si="368"/>
        <v>5.9827397260274</v>
      </c>
      <c r="R2446" s="210">
        <v>116</v>
      </c>
      <c r="S2446" s="220">
        <f t="shared" si="369"/>
        <v>81</v>
      </c>
      <c r="T2446" s="113">
        <f t="shared" si="372"/>
        <v>87.4119726027397</v>
      </c>
      <c r="U2446" s="113">
        <f t="shared" si="370"/>
        <v>23.3984926689416</v>
      </c>
      <c r="V2446" s="113">
        <f t="shared" si="373"/>
        <v>34.2516049382716</v>
      </c>
      <c r="W2446" s="113">
        <f t="shared" si="371"/>
        <v>6.29308641975309</v>
      </c>
      <c r="X2446" s="118">
        <v>2010</v>
      </c>
      <c r="Y2446" s="18" t="s">
        <v>66</v>
      </c>
    </row>
    <row r="2447" ht="15.75" customHeight="1" spans="1:25">
      <c r="A2447" s="234">
        <v>5654</v>
      </c>
      <c r="B2447" s="208" t="s">
        <v>3008</v>
      </c>
      <c r="C2447" s="207" t="s">
        <v>23</v>
      </c>
      <c r="D2447" s="209" t="s">
        <v>64</v>
      </c>
      <c r="F2447" s="235" t="s">
        <v>178</v>
      </c>
      <c r="G2447" s="236">
        <v>41419</v>
      </c>
      <c r="H2447" s="237">
        <v>41419</v>
      </c>
      <c r="I2447" s="214">
        <v>31851.28</v>
      </c>
      <c r="J2447" s="215">
        <v>0.273940492100687</v>
      </c>
      <c r="K2447" s="214">
        <v>8725.35531723677</v>
      </c>
      <c r="L2447" s="244">
        <v>21966.4</v>
      </c>
      <c r="M2447" s="245">
        <v>0.254741787457207</v>
      </c>
      <c r="N2447" s="244">
        <v>5595.76</v>
      </c>
      <c r="O2447" s="218">
        <v>330</v>
      </c>
      <c r="P2447" s="246">
        <f t="shared" si="367"/>
        <v>65.5648484848485</v>
      </c>
      <c r="Q2447" s="246">
        <f t="shared" si="368"/>
        <v>15.9568484848485</v>
      </c>
      <c r="R2447" s="210">
        <v>2412</v>
      </c>
      <c r="S2447" s="220">
        <f t="shared" si="369"/>
        <v>330</v>
      </c>
      <c r="T2447" s="113">
        <f t="shared" si="372"/>
        <v>87.2637808219178</v>
      </c>
      <c r="U2447" s="113">
        <f t="shared" si="370"/>
        <v>23.9050830609227</v>
      </c>
      <c r="V2447" s="113">
        <f t="shared" si="373"/>
        <v>66.5648484848485</v>
      </c>
      <c r="W2447" s="113">
        <f t="shared" si="371"/>
        <v>16.9568484848485</v>
      </c>
      <c r="X2447" s="118">
        <v>2013</v>
      </c>
      <c r="Y2447" s="18" t="s">
        <v>66</v>
      </c>
    </row>
    <row r="2448" ht="15.75" customHeight="1" spans="1:25">
      <c r="A2448" s="234">
        <v>8282</v>
      </c>
      <c r="B2448" s="208" t="s">
        <v>3009</v>
      </c>
      <c r="C2448" s="207" t="s">
        <v>25</v>
      </c>
      <c r="D2448" s="209" t="s">
        <v>64</v>
      </c>
      <c r="F2448" s="235" t="s">
        <v>207</v>
      </c>
      <c r="G2448" s="236">
        <v>43404</v>
      </c>
      <c r="H2448" s="237">
        <v>43404</v>
      </c>
      <c r="I2448" s="214">
        <v>31732.5212458054</v>
      </c>
      <c r="J2448" s="215">
        <v>0.233944516142944</v>
      </c>
      <c r="K2448" s="214">
        <v>7423.64932884563</v>
      </c>
      <c r="L2448" s="244">
        <v>7728.04</v>
      </c>
      <c r="M2448" s="245">
        <v>0.25179864493455</v>
      </c>
      <c r="N2448" s="244">
        <v>1945.91</v>
      </c>
      <c r="O2448" s="218">
        <v>137</v>
      </c>
      <c r="P2448" s="246">
        <f t="shared" si="367"/>
        <v>55.4090510948905</v>
      </c>
      <c r="Q2448" s="246">
        <f t="shared" si="368"/>
        <v>13.2037226277372</v>
      </c>
      <c r="R2448" s="210">
        <v>427</v>
      </c>
      <c r="S2448" s="220">
        <f t="shared" si="369"/>
        <v>330</v>
      </c>
      <c r="T2448" s="113">
        <f t="shared" si="372"/>
        <v>86.9384143720696</v>
      </c>
      <c r="U2448" s="113">
        <f t="shared" si="370"/>
        <v>20.3387652845086</v>
      </c>
      <c r="V2448" s="113">
        <f t="shared" si="373"/>
        <v>23.418303030303</v>
      </c>
      <c r="W2448" s="113">
        <f t="shared" si="371"/>
        <v>5.89669696969697</v>
      </c>
      <c r="X2448" s="118">
        <v>2018</v>
      </c>
      <c r="Y2448" s="18" t="s">
        <v>84</v>
      </c>
    </row>
    <row r="2449" ht="15.75" customHeight="1" spans="1:25">
      <c r="A2449" s="234">
        <v>6941</v>
      </c>
      <c r="B2449" s="208" t="s">
        <v>3010</v>
      </c>
      <c r="C2449" s="207" t="s">
        <v>27</v>
      </c>
      <c r="D2449" s="209" t="s">
        <v>64</v>
      </c>
      <c r="F2449" s="235" t="s">
        <v>215</v>
      </c>
      <c r="G2449" s="236">
        <v>41391</v>
      </c>
      <c r="H2449" s="237">
        <v>41391</v>
      </c>
      <c r="I2449" s="214">
        <v>31700.8195</v>
      </c>
      <c r="J2449" s="215">
        <v>0.227730306687774</v>
      </c>
      <c r="K2449" s="214">
        <v>7219.23734698877</v>
      </c>
      <c r="L2449" s="244">
        <v>27565.93</v>
      </c>
      <c r="M2449" s="245">
        <v>0.231511507139429</v>
      </c>
      <c r="N2449" s="244">
        <v>6381.83</v>
      </c>
      <c r="O2449" s="218">
        <v>330</v>
      </c>
      <c r="P2449" s="246">
        <f t="shared" si="367"/>
        <v>82.5331212121212</v>
      </c>
      <c r="Q2449" s="246">
        <f t="shared" si="368"/>
        <v>18.3388787878788</v>
      </c>
      <c r="R2449" s="210">
        <v>2440</v>
      </c>
      <c r="S2449" s="220">
        <f t="shared" si="369"/>
        <v>330</v>
      </c>
      <c r="T2449" s="113">
        <f t="shared" si="372"/>
        <v>86.8515602739726</v>
      </c>
      <c r="U2449" s="113">
        <f t="shared" si="370"/>
        <v>19.7787324575035</v>
      </c>
      <c r="V2449" s="113">
        <f t="shared" si="373"/>
        <v>83.5331212121212</v>
      </c>
      <c r="W2449" s="113">
        <f t="shared" si="371"/>
        <v>19.3388787878788</v>
      </c>
      <c r="X2449" s="118">
        <v>2013</v>
      </c>
      <c r="Y2449" s="18" t="s">
        <v>66</v>
      </c>
    </row>
    <row r="2450" ht="15.75" customHeight="1" spans="1:25">
      <c r="A2450" s="234">
        <v>6682</v>
      </c>
      <c r="B2450" s="208" t="s">
        <v>3011</v>
      </c>
      <c r="C2450" s="207" t="s">
        <v>23</v>
      </c>
      <c r="D2450" s="209" t="s">
        <v>64</v>
      </c>
      <c r="F2450" s="235" t="s">
        <v>181</v>
      </c>
      <c r="G2450" s="236">
        <v>42728</v>
      </c>
      <c r="H2450" s="237">
        <v>42728</v>
      </c>
      <c r="I2450" s="214">
        <v>31684.32</v>
      </c>
      <c r="J2450" s="215">
        <v>0.274151518404048</v>
      </c>
      <c r="K2450" s="214">
        <v>8686.30443759975</v>
      </c>
      <c r="L2450" s="244">
        <v>26403.6</v>
      </c>
      <c r="M2450" s="245">
        <v>0.296423593752367</v>
      </c>
      <c r="N2450" s="244">
        <v>7826.65</v>
      </c>
      <c r="O2450" s="218">
        <v>330</v>
      </c>
      <c r="P2450" s="246">
        <f t="shared" si="367"/>
        <v>79.0109090909091</v>
      </c>
      <c r="Q2450" s="246">
        <f t="shared" si="368"/>
        <v>22.7171212121212</v>
      </c>
      <c r="R2450" s="210">
        <v>1103</v>
      </c>
      <c r="S2450" s="220">
        <f t="shared" si="369"/>
        <v>330</v>
      </c>
      <c r="T2450" s="113">
        <f t="shared" si="372"/>
        <v>86.8063561643836</v>
      </c>
      <c r="U2450" s="113">
        <f t="shared" si="370"/>
        <v>23.7980943495884</v>
      </c>
      <c r="V2450" s="113">
        <f t="shared" si="373"/>
        <v>80.0109090909091</v>
      </c>
      <c r="W2450" s="113">
        <f t="shared" si="371"/>
        <v>23.7171212121212</v>
      </c>
      <c r="X2450" s="118">
        <v>2016</v>
      </c>
      <c r="Y2450" s="18" t="s">
        <v>82</v>
      </c>
    </row>
    <row r="2451" ht="15.75" customHeight="1" spans="1:25">
      <c r="A2451" s="234">
        <v>8171</v>
      </c>
      <c r="B2451" s="208" t="s">
        <v>3012</v>
      </c>
      <c r="C2451" s="207" t="s">
        <v>25</v>
      </c>
      <c r="D2451" s="209" t="s">
        <v>488</v>
      </c>
      <c r="E2451" s="210" t="s">
        <v>32</v>
      </c>
      <c r="F2451" s="235" t="s">
        <v>212</v>
      </c>
      <c r="G2451" s="283">
        <v>38927</v>
      </c>
      <c r="H2451" s="237">
        <v>43395</v>
      </c>
      <c r="I2451" s="214">
        <v>31657.8529577221</v>
      </c>
      <c r="J2451" s="215">
        <v>0.260322851735621</v>
      </c>
      <c r="K2451" s="214">
        <v>8241.26256178118</v>
      </c>
      <c r="L2451" s="244">
        <v>16209.37</v>
      </c>
      <c r="M2451" s="245">
        <v>0.25365143740935</v>
      </c>
      <c r="N2451" s="244">
        <v>4111.53</v>
      </c>
      <c r="O2451" s="218">
        <v>267</v>
      </c>
      <c r="P2451" s="246">
        <f t="shared" si="367"/>
        <v>59.7092509363296</v>
      </c>
      <c r="Q2451" s="246">
        <f t="shared" si="368"/>
        <v>14.3989887640449</v>
      </c>
      <c r="R2451" s="210">
        <v>436</v>
      </c>
      <c r="S2451" s="220">
        <f t="shared" si="369"/>
        <v>330</v>
      </c>
      <c r="T2451" s="113">
        <f t="shared" si="372"/>
        <v>86.7338437197866</v>
      </c>
      <c r="U2451" s="113">
        <f t="shared" si="370"/>
        <v>22.5788015391265</v>
      </c>
      <c r="V2451" s="113">
        <f t="shared" si="373"/>
        <v>49.119303030303</v>
      </c>
      <c r="W2451" s="113">
        <f t="shared" si="371"/>
        <v>12.4591818181818</v>
      </c>
      <c r="X2451" s="118">
        <v>2006</v>
      </c>
      <c r="Y2451" s="18" t="s">
        <v>66</v>
      </c>
    </row>
    <row r="2452" ht="15.75" customHeight="1" spans="1:25">
      <c r="A2452" s="234">
        <v>6776</v>
      </c>
      <c r="B2452" s="208" t="s">
        <v>3013</v>
      </c>
      <c r="C2452" s="207" t="s">
        <v>23</v>
      </c>
      <c r="D2452" s="209" t="s">
        <v>380</v>
      </c>
      <c r="E2452" s="210" t="s">
        <v>2216</v>
      </c>
      <c r="F2452" s="235" t="s">
        <v>196</v>
      </c>
      <c r="G2452" s="284">
        <v>38322</v>
      </c>
      <c r="H2452" s="237">
        <v>42832</v>
      </c>
      <c r="I2452" s="214">
        <v>31476.339</v>
      </c>
      <c r="J2452" s="215">
        <v>0.244325184440828</v>
      </c>
      <c r="K2452" s="214">
        <v>7690.46233169703</v>
      </c>
      <c r="L2452" s="244">
        <v>21707.82</v>
      </c>
      <c r="M2452" s="245">
        <v>0.24594086370718</v>
      </c>
      <c r="N2452" s="244">
        <v>5338.84</v>
      </c>
      <c r="O2452" s="218">
        <v>330</v>
      </c>
      <c r="P2452" s="246">
        <f t="shared" si="367"/>
        <v>64.7812727272727</v>
      </c>
      <c r="Q2452" s="246">
        <f t="shared" si="368"/>
        <v>15.178303030303</v>
      </c>
      <c r="R2452" s="210">
        <v>999</v>
      </c>
      <c r="S2452" s="220">
        <f t="shared" si="369"/>
        <v>330</v>
      </c>
      <c r="T2452" s="113">
        <f t="shared" si="372"/>
        <v>86.2365452054795</v>
      </c>
      <c r="U2452" s="113">
        <f t="shared" si="370"/>
        <v>21.0697598128686</v>
      </c>
      <c r="V2452" s="113">
        <f t="shared" si="373"/>
        <v>65.7812727272727</v>
      </c>
      <c r="W2452" s="113">
        <f t="shared" si="371"/>
        <v>16.178303030303</v>
      </c>
      <c r="X2452" s="118">
        <v>2004</v>
      </c>
      <c r="Y2452" s="18" t="s">
        <v>66</v>
      </c>
    </row>
    <row r="2453" ht="15.75" customHeight="1" spans="1:25">
      <c r="A2453" s="234">
        <v>7965</v>
      </c>
      <c r="B2453" s="208" t="s">
        <v>3014</v>
      </c>
      <c r="C2453" s="207" t="s">
        <v>29</v>
      </c>
      <c r="D2453" s="209" t="s">
        <v>64</v>
      </c>
      <c r="F2453" s="235" t="s">
        <v>65</v>
      </c>
      <c r="G2453" s="236">
        <v>43253</v>
      </c>
      <c r="H2453" s="237">
        <v>43253</v>
      </c>
      <c r="I2453" s="214">
        <v>31394.24</v>
      </c>
      <c r="J2453" s="215">
        <v>0.27752994851962</v>
      </c>
      <c r="K2453" s="214">
        <v>8712.84181101259</v>
      </c>
      <c r="L2453" s="244">
        <v>19621.4</v>
      </c>
      <c r="M2453" s="245">
        <v>0.349206988288297</v>
      </c>
      <c r="N2453" s="244">
        <v>6851.93</v>
      </c>
      <c r="O2453" s="218">
        <v>330</v>
      </c>
      <c r="P2453" s="246">
        <f t="shared" si="367"/>
        <v>58.4587878787879</v>
      </c>
      <c r="Q2453" s="246">
        <f t="shared" si="368"/>
        <v>19.7634242424242</v>
      </c>
      <c r="R2453" s="210">
        <v>578</v>
      </c>
      <c r="S2453" s="220">
        <f t="shared" si="369"/>
        <v>330</v>
      </c>
      <c r="T2453" s="113">
        <f t="shared" si="372"/>
        <v>86.0116164383562</v>
      </c>
      <c r="U2453" s="113">
        <f t="shared" si="370"/>
        <v>23.8707994822263</v>
      </c>
      <c r="V2453" s="113">
        <f t="shared" si="373"/>
        <v>59.4587878787879</v>
      </c>
      <c r="W2453" s="113">
        <f t="shared" si="371"/>
        <v>20.7634242424242</v>
      </c>
      <c r="X2453" s="118">
        <v>2018</v>
      </c>
      <c r="Y2453" s="18" t="s">
        <v>84</v>
      </c>
    </row>
    <row r="2454" ht="15.75" customHeight="1" spans="1:25">
      <c r="A2454" s="234">
        <v>5911</v>
      </c>
      <c r="B2454" s="208" t="s">
        <v>3015</v>
      </c>
      <c r="C2454" s="207" t="s">
        <v>23</v>
      </c>
      <c r="D2454" s="209" t="s">
        <v>64</v>
      </c>
      <c r="F2454" s="235" t="s">
        <v>65</v>
      </c>
      <c r="G2454" s="236">
        <v>42042</v>
      </c>
      <c r="H2454" s="237">
        <v>42042</v>
      </c>
      <c r="I2454" s="214">
        <v>31343.954</v>
      </c>
      <c r="J2454" s="215">
        <v>0.27718426641569</v>
      </c>
      <c r="K2454" s="214">
        <v>8688.05089605713</v>
      </c>
      <c r="L2454" s="244">
        <v>21616.52</v>
      </c>
      <c r="M2454" s="245">
        <v>0.326387873718804</v>
      </c>
      <c r="N2454" s="244">
        <v>7055.37</v>
      </c>
      <c r="O2454" s="218">
        <v>330</v>
      </c>
      <c r="P2454" s="246">
        <f t="shared" si="367"/>
        <v>64.5046060606061</v>
      </c>
      <c r="Q2454" s="246">
        <f t="shared" si="368"/>
        <v>20.3799090909091</v>
      </c>
      <c r="R2454" s="210">
        <v>1789</v>
      </c>
      <c r="S2454" s="220">
        <f t="shared" si="369"/>
        <v>330</v>
      </c>
      <c r="T2454" s="113">
        <f t="shared" si="372"/>
        <v>85.8738465753425</v>
      </c>
      <c r="U2454" s="113">
        <f t="shared" si="370"/>
        <v>23.8028791672798</v>
      </c>
      <c r="V2454" s="113">
        <f t="shared" si="373"/>
        <v>65.5046060606061</v>
      </c>
      <c r="W2454" s="113">
        <f t="shared" si="371"/>
        <v>21.3799090909091</v>
      </c>
      <c r="X2454" s="118">
        <v>2015</v>
      </c>
      <c r="Y2454" s="18" t="s">
        <v>66</v>
      </c>
    </row>
    <row r="2455" ht="15.75" customHeight="1" spans="1:25">
      <c r="A2455" s="234">
        <v>6419</v>
      </c>
      <c r="B2455" s="208" t="s">
        <v>3016</v>
      </c>
      <c r="C2455" s="207" t="s">
        <v>23</v>
      </c>
      <c r="D2455" s="209" t="s">
        <v>64</v>
      </c>
      <c r="E2455" s="210" t="s">
        <v>330</v>
      </c>
      <c r="F2455" s="235" t="s">
        <v>65</v>
      </c>
      <c r="G2455" s="283">
        <v>42543</v>
      </c>
      <c r="H2455" s="237">
        <v>42543</v>
      </c>
      <c r="I2455" s="214">
        <v>31335.4715</v>
      </c>
      <c r="J2455" s="215">
        <v>0.269355738670406</v>
      </c>
      <c r="K2455" s="214">
        <v>8440.38907246795</v>
      </c>
      <c r="L2455" s="244">
        <v>21610.67</v>
      </c>
      <c r="M2455" s="245">
        <v>0.383927013831593</v>
      </c>
      <c r="N2455" s="244">
        <v>8296.92</v>
      </c>
      <c r="O2455" s="218">
        <v>330</v>
      </c>
      <c r="P2455" s="246">
        <f t="shared" si="367"/>
        <v>64.4868787878788</v>
      </c>
      <c r="Q2455" s="246">
        <f t="shared" si="368"/>
        <v>24.1421818181818</v>
      </c>
      <c r="R2455" s="210">
        <v>1288</v>
      </c>
      <c r="S2455" s="220">
        <f t="shared" si="369"/>
        <v>330</v>
      </c>
      <c r="T2455" s="113">
        <f t="shared" si="372"/>
        <v>85.8506068493151</v>
      </c>
      <c r="U2455" s="113">
        <f t="shared" si="370"/>
        <v>23.1243536231999</v>
      </c>
      <c r="V2455" s="113">
        <f t="shared" si="373"/>
        <v>65.4868787878788</v>
      </c>
      <c r="W2455" s="113">
        <f t="shared" si="371"/>
        <v>25.1421818181818</v>
      </c>
      <c r="X2455" s="118">
        <v>2016</v>
      </c>
      <c r="Y2455" s="18" t="s">
        <v>82</v>
      </c>
    </row>
    <row r="2456" ht="15.75" customHeight="1" spans="1:25">
      <c r="A2456" s="234">
        <v>7044</v>
      </c>
      <c r="B2456" s="208" t="s">
        <v>3017</v>
      </c>
      <c r="C2456" s="207" t="s">
        <v>27</v>
      </c>
      <c r="D2456" s="209" t="s">
        <v>64</v>
      </c>
      <c r="F2456" s="235" t="s">
        <v>204</v>
      </c>
      <c r="G2456" s="236">
        <v>42551</v>
      </c>
      <c r="H2456" s="237">
        <v>42551</v>
      </c>
      <c r="I2456" s="214">
        <v>31295.203</v>
      </c>
      <c r="J2456" s="215">
        <v>0.254725537120666</v>
      </c>
      <c r="K2456" s="214">
        <v>7971.68739347528</v>
      </c>
      <c r="L2456" s="244">
        <v>27213.22</v>
      </c>
      <c r="M2456" s="245">
        <v>0.243460347581065</v>
      </c>
      <c r="N2456" s="244">
        <v>6625.34</v>
      </c>
      <c r="O2456" s="218">
        <v>330</v>
      </c>
      <c r="P2456" s="246">
        <f t="shared" si="367"/>
        <v>81.464303030303</v>
      </c>
      <c r="Q2456" s="246">
        <f t="shared" si="368"/>
        <v>19.0767878787879</v>
      </c>
      <c r="R2456" s="210">
        <v>1280</v>
      </c>
      <c r="S2456" s="220">
        <f t="shared" si="369"/>
        <v>330</v>
      </c>
      <c r="T2456" s="113">
        <f t="shared" si="372"/>
        <v>85.7402821917808</v>
      </c>
      <c r="U2456" s="113">
        <f t="shared" si="370"/>
        <v>21.8402394341789</v>
      </c>
      <c r="V2456" s="113">
        <f t="shared" si="373"/>
        <v>82.464303030303</v>
      </c>
      <c r="W2456" s="113">
        <f t="shared" si="371"/>
        <v>20.0767878787879</v>
      </c>
      <c r="X2456" s="118">
        <v>2016</v>
      </c>
      <c r="Y2456" s="18" t="s">
        <v>82</v>
      </c>
    </row>
    <row r="2457" ht="15.75" customHeight="1" spans="1:25">
      <c r="A2457" s="234">
        <v>8320</v>
      </c>
      <c r="B2457" s="208" t="s">
        <v>3018</v>
      </c>
      <c r="C2457" s="207" t="s">
        <v>19</v>
      </c>
      <c r="D2457" s="209" t="s">
        <v>64</v>
      </c>
      <c r="F2457" s="235" t="s">
        <v>65</v>
      </c>
      <c r="G2457" s="236">
        <v>43330</v>
      </c>
      <c r="H2457" s="237">
        <v>43330</v>
      </c>
      <c r="I2457" s="214">
        <v>31262.6583050847</v>
      </c>
      <c r="J2457" s="215">
        <v>0.249859406862225</v>
      </c>
      <c r="K2457" s="214">
        <v>7811.26926104489</v>
      </c>
      <c r="L2457" s="244">
        <v>16844.72</v>
      </c>
      <c r="M2457" s="245">
        <v>0.218354475467684</v>
      </c>
      <c r="N2457" s="244">
        <v>3678.12</v>
      </c>
      <c r="O2457" s="218">
        <v>330</v>
      </c>
      <c r="P2457" s="246">
        <f t="shared" si="367"/>
        <v>50.0446060606061</v>
      </c>
      <c r="Q2457" s="246">
        <f t="shared" si="368"/>
        <v>10.1458181818182</v>
      </c>
      <c r="R2457" s="210">
        <v>501</v>
      </c>
      <c r="S2457" s="220">
        <f t="shared" si="369"/>
        <v>330</v>
      </c>
      <c r="T2457" s="113">
        <f t="shared" si="372"/>
        <v>85.6511186440677</v>
      </c>
      <c r="U2457" s="113">
        <f t="shared" si="370"/>
        <v>21.4007377014929</v>
      </c>
      <c r="V2457" s="113">
        <f t="shared" si="373"/>
        <v>51.0446060606061</v>
      </c>
      <c r="W2457" s="113">
        <f t="shared" si="371"/>
        <v>11.1458181818182</v>
      </c>
      <c r="X2457" s="118">
        <v>2018</v>
      </c>
      <c r="Y2457" s="18" t="s">
        <v>84</v>
      </c>
    </row>
    <row r="2458" ht="15.75" customHeight="1" spans="1:25">
      <c r="A2458" s="234">
        <v>7873</v>
      </c>
      <c r="B2458" s="208" t="s">
        <v>3019</v>
      </c>
      <c r="C2458" s="207" t="s">
        <v>17</v>
      </c>
      <c r="D2458" s="209" t="s">
        <v>64</v>
      </c>
      <c r="F2458" s="235" t="s">
        <v>65</v>
      </c>
      <c r="G2458" s="236">
        <v>43260</v>
      </c>
      <c r="H2458" s="237">
        <v>43260</v>
      </c>
      <c r="I2458" s="214">
        <v>31252.6833819242</v>
      </c>
      <c r="J2458" s="215">
        <v>0.266875560938495</v>
      </c>
      <c r="K2458" s="214">
        <v>8340.5774083842</v>
      </c>
      <c r="L2458" s="244">
        <v>14684.48</v>
      </c>
      <c r="M2458" s="245">
        <v>0.378165246573253</v>
      </c>
      <c r="N2458" s="244">
        <v>5553.16</v>
      </c>
      <c r="O2458" s="218">
        <v>330</v>
      </c>
      <c r="P2458" s="246">
        <f t="shared" si="367"/>
        <v>43.4984242424242</v>
      </c>
      <c r="Q2458" s="246">
        <f t="shared" si="368"/>
        <v>15.8277575757576</v>
      </c>
      <c r="R2458" s="210">
        <v>571</v>
      </c>
      <c r="S2458" s="220">
        <f t="shared" si="369"/>
        <v>330</v>
      </c>
      <c r="T2458" s="113">
        <f t="shared" si="372"/>
        <v>85.6237900874636</v>
      </c>
      <c r="U2458" s="113">
        <f t="shared" si="370"/>
        <v>22.8508970092718</v>
      </c>
      <c r="V2458" s="113">
        <f t="shared" si="373"/>
        <v>44.4984242424242</v>
      </c>
      <c r="W2458" s="113">
        <f t="shared" si="371"/>
        <v>16.8277575757576</v>
      </c>
      <c r="X2458" s="118">
        <v>2018</v>
      </c>
      <c r="Y2458" s="18" t="s">
        <v>84</v>
      </c>
    </row>
    <row r="2459" ht="15.75" customHeight="1" spans="1:25">
      <c r="A2459" s="234">
        <v>8029</v>
      </c>
      <c r="B2459" s="208" t="s">
        <v>3020</v>
      </c>
      <c r="C2459" s="207" t="s">
        <v>17</v>
      </c>
      <c r="D2459" s="209" t="s">
        <v>380</v>
      </c>
      <c r="E2459" s="210" t="s">
        <v>672</v>
      </c>
      <c r="F2459" s="235" t="s">
        <v>98</v>
      </c>
      <c r="G2459" s="283">
        <v>36756</v>
      </c>
      <c r="H2459" s="237">
        <v>43300</v>
      </c>
      <c r="I2459" s="214">
        <v>31237.8953216374</v>
      </c>
      <c r="J2459" s="215">
        <v>0.266875560938495</v>
      </c>
      <c r="K2459" s="214">
        <v>8336.63083649998</v>
      </c>
      <c r="L2459" s="244">
        <v>14634.74</v>
      </c>
      <c r="M2459" s="245">
        <v>0.350412784921358</v>
      </c>
      <c r="N2459" s="244">
        <v>5128.2</v>
      </c>
      <c r="O2459" s="218">
        <v>330</v>
      </c>
      <c r="P2459" s="246">
        <f t="shared" si="367"/>
        <v>43.347696969697</v>
      </c>
      <c r="Q2459" s="246">
        <f t="shared" si="368"/>
        <v>14.54</v>
      </c>
      <c r="R2459" s="210">
        <v>531</v>
      </c>
      <c r="S2459" s="220">
        <f t="shared" si="369"/>
        <v>330</v>
      </c>
      <c r="T2459" s="113">
        <f t="shared" si="372"/>
        <v>85.5832748538011</v>
      </c>
      <c r="U2459" s="113">
        <f t="shared" si="370"/>
        <v>22.8400844835616</v>
      </c>
      <c r="V2459" s="113">
        <f t="shared" si="373"/>
        <v>44.347696969697</v>
      </c>
      <c r="W2459" s="113">
        <f t="shared" si="371"/>
        <v>15.54</v>
      </c>
      <c r="X2459" s="118">
        <v>2000</v>
      </c>
      <c r="Y2459" s="18" t="s">
        <v>66</v>
      </c>
    </row>
    <row r="2460" ht="15.75" customHeight="1" spans="1:25">
      <c r="A2460" s="234">
        <v>5929</v>
      </c>
      <c r="B2460" s="208" t="s">
        <v>3021</v>
      </c>
      <c r="C2460" s="207" t="s">
        <v>19</v>
      </c>
      <c r="D2460" s="209" t="s">
        <v>64</v>
      </c>
      <c r="F2460" s="235" t="s">
        <v>65</v>
      </c>
      <c r="G2460" s="236">
        <v>42091</v>
      </c>
      <c r="H2460" s="237">
        <v>42091</v>
      </c>
      <c r="I2460" s="214">
        <v>31222.152</v>
      </c>
      <c r="J2460" s="215">
        <v>0.234115272702988</v>
      </c>
      <c r="K2460" s="214">
        <v>7309.58262985414</v>
      </c>
      <c r="L2460" s="244">
        <v>17345.64</v>
      </c>
      <c r="M2460" s="245">
        <v>0.321594360311871</v>
      </c>
      <c r="N2460" s="244">
        <v>5578.26</v>
      </c>
      <c r="O2460" s="218">
        <v>330</v>
      </c>
      <c r="P2460" s="246">
        <f t="shared" si="367"/>
        <v>51.5625454545455</v>
      </c>
      <c r="Q2460" s="246">
        <f t="shared" si="368"/>
        <v>15.9038181818182</v>
      </c>
      <c r="R2460" s="210">
        <v>1740</v>
      </c>
      <c r="S2460" s="220">
        <f t="shared" si="369"/>
        <v>330</v>
      </c>
      <c r="T2460" s="113">
        <f t="shared" si="372"/>
        <v>85.5401424657534</v>
      </c>
      <c r="U2460" s="113">
        <f t="shared" si="370"/>
        <v>20.0262537804223</v>
      </c>
      <c r="V2460" s="113">
        <f t="shared" si="373"/>
        <v>52.5625454545455</v>
      </c>
      <c r="W2460" s="113">
        <f t="shared" si="371"/>
        <v>16.9038181818182</v>
      </c>
      <c r="X2460" s="118">
        <v>2015</v>
      </c>
      <c r="Y2460" s="18" t="s">
        <v>66</v>
      </c>
    </row>
    <row r="2461" ht="15.75" customHeight="1" spans="1:25">
      <c r="A2461" s="234">
        <v>8116</v>
      </c>
      <c r="B2461" s="208" t="s">
        <v>3022</v>
      </c>
      <c r="C2461" s="207" t="s">
        <v>19</v>
      </c>
      <c r="D2461" s="209" t="s">
        <v>380</v>
      </c>
      <c r="E2461" s="210" t="s">
        <v>2375</v>
      </c>
      <c r="F2461" s="235" t="s">
        <v>112</v>
      </c>
      <c r="G2461" s="283" t="s">
        <v>492</v>
      </c>
      <c r="H2461" s="237">
        <v>43278</v>
      </c>
      <c r="I2461" s="214">
        <v>31185.18</v>
      </c>
      <c r="J2461" s="215">
        <v>0.245312474274407</v>
      </c>
      <c r="K2461" s="214">
        <v>7650.11366649275</v>
      </c>
      <c r="L2461" s="244">
        <v>17325.1</v>
      </c>
      <c r="M2461" s="245">
        <v>0.173272881541809</v>
      </c>
      <c r="N2461" s="244">
        <v>3001.97</v>
      </c>
      <c r="O2461" s="218">
        <v>330</v>
      </c>
      <c r="P2461" s="246">
        <f t="shared" si="367"/>
        <v>51.500303030303</v>
      </c>
      <c r="Q2461" s="246">
        <f t="shared" si="368"/>
        <v>8.09687878787879</v>
      </c>
      <c r="R2461" s="210">
        <v>553</v>
      </c>
      <c r="S2461" s="220">
        <f t="shared" si="369"/>
        <v>330</v>
      </c>
      <c r="T2461" s="113">
        <f t="shared" si="372"/>
        <v>85.4388493150685</v>
      </c>
      <c r="U2461" s="113">
        <f t="shared" si="370"/>
        <v>20.9592155246377</v>
      </c>
      <c r="V2461" s="113">
        <f t="shared" si="373"/>
        <v>52.500303030303</v>
      </c>
      <c r="W2461" s="113">
        <f t="shared" si="371"/>
        <v>9.09687878787879</v>
      </c>
      <c r="X2461" s="118">
        <v>2014</v>
      </c>
      <c r="Y2461" s="18" t="s">
        <v>66</v>
      </c>
    </row>
    <row r="2462" ht="15.75" customHeight="1" spans="1:25">
      <c r="A2462" s="234">
        <v>8103</v>
      </c>
      <c r="B2462" s="208" t="s">
        <v>3023</v>
      </c>
      <c r="C2462" s="207" t="s">
        <v>19</v>
      </c>
      <c r="D2462" s="209" t="s">
        <v>64</v>
      </c>
      <c r="F2462" s="235" t="s">
        <v>65</v>
      </c>
      <c r="G2462" s="236">
        <v>43309</v>
      </c>
      <c r="H2462" s="237">
        <v>43309</v>
      </c>
      <c r="I2462" s="214">
        <v>31132.0988429752</v>
      </c>
      <c r="J2462" s="215">
        <v>0.267094167468505</v>
      </c>
      <c r="K2462" s="214">
        <v>8315.20202201167</v>
      </c>
      <c r="L2462" s="244">
        <v>17200.84</v>
      </c>
      <c r="M2462" s="245">
        <v>0.245824041151479</v>
      </c>
      <c r="N2462" s="244">
        <v>4228.38</v>
      </c>
      <c r="O2462" s="218">
        <v>330</v>
      </c>
      <c r="P2462" s="246">
        <f t="shared" si="367"/>
        <v>51.1237575757576</v>
      </c>
      <c r="Q2462" s="246">
        <f t="shared" si="368"/>
        <v>11.8132727272727</v>
      </c>
      <c r="R2462" s="210">
        <v>522</v>
      </c>
      <c r="S2462" s="220">
        <f t="shared" si="369"/>
        <v>330</v>
      </c>
      <c r="T2462" s="113">
        <f t="shared" si="372"/>
        <v>85.2934214876033</v>
      </c>
      <c r="U2462" s="113">
        <f t="shared" si="370"/>
        <v>22.7813754027717</v>
      </c>
      <c r="V2462" s="113">
        <f t="shared" si="373"/>
        <v>52.1237575757576</v>
      </c>
      <c r="W2462" s="113">
        <f t="shared" si="371"/>
        <v>12.8132727272727</v>
      </c>
      <c r="X2462" s="118">
        <v>2018</v>
      </c>
      <c r="Y2462" s="18" t="s">
        <v>84</v>
      </c>
    </row>
    <row r="2463" ht="15.75" customHeight="1" spans="1:25">
      <c r="A2463" s="234">
        <v>6461</v>
      </c>
      <c r="B2463" s="208" t="s">
        <v>3024</v>
      </c>
      <c r="C2463" s="207" t="s">
        <v>29</v>
      </c>
      <c r="D2463" s="209" t="s">
        <v>64</v>
      </c>
      <c r="E2463" s="210" t="s">
        <v>335</v>
      </c>
      <c r="F2463" s="235" t="s">
        <v>65</v>
      </c>
      <c r="G2463" s="283">
        <v>42570</v>
      </c>
      <c r="H2463" s="237">
        <v>42570</v>
      </c>
      <c r="I2463" s="214">
        <v>30960.96</v>
      </c>
      <c r="J2463" s="215">
        <v>0.278905464306416</v>
      </c>
      <c r="K2463" s="214">
        <v>8635.18092417237</v>
      </c>
      <c r="L2463" s="244">
        <v>19350.6</v>
      </c>
      <c r="M2463" s="245">
        <v>0.313435242318068</v>
      </c>
      <c r="N2463" s="244">
        <v>6065.16</v>
      </c>
      <c r="O2463" s="218">
        <v>330</v>
      </c>
      <c r="P2463" s="246">
        <f t="shared" si="367"/>
        <v>57.6381818181818</v>
      </c>
      <c r="Q2463" s="246">
        <f t="shared" si="368"/>
        <v>17.3792727272727</v>
      </c>
      <c r="R2463" s="210">
        <v>1261</v>
      </c>
      <c r="S2463" s="220">
        <f t="shared" si="369"/>
        <v>330</v>
      </c>
      <c r="T2463" s="113">
        <f t="shared" si="372"/>
        <v>84.8245479452055</v>
      </c>
      <c r="U2463" s="113">
        <f t="shared" si="370"/>
        <v>23.6580299292394</v>
      </c>
      <c r="V2463" s="113">
        <f t="shared" si="373"/>
        <v>58.6381818181818</v>
      </c>
      <c r="W2463" s="113">
        <f t="shared" si="371"/>
        <v>18.3792727272727</v>
      </c>
      <c r="X2463" s="118">
        <v>2016</v>
      </c>
      <c r="Y2463" s="18" t="s">
        <v>82</v>
      </c>
    </row>
    <row r="2464" ht="15.75" customHeight="1" spans="1:25">
      <c r="A2464" s="234">
        <v>8813</v>
      </c>
      <c r="B2464" s="208" t="s">
        <v>3025</v>
      </c>
      <c r="C2464" s="207" t="s">
        <v>34</v>
      </c>
      <c r="D2464" s="209" t="s">
        <v>488</v>
      </c>
      <c r="E2464" s="210" t="s">
        <v>30</v>
      </c>
      <c r="F2464" s="235" t="s">
        <v>282</v>
      </c>
      <c r="G2464" s="283">
        <v>37981</v>
      </c>
      <c r="H2464" s="237">
        <v>43715</v>
      </c>
      <c r="I2464" s="214">
        <v>30895.279</v>
      </c>
      <c r="J2464" s="215">
        <v>0.230886170348861</v>
      </c>
      <c r="K2464" s="214">
        <v>7133.29265016959</v>
      </c>
      <c r="L2464" s="216">
        <v>2760.15</v>
      </c>
      <c r="M2464" s="217">
        <v>0.235085049725558</v>
      </c>
      <c r="N2464" s="216">
        <v>648.87</v>
      </c>
      <c r="O2464" s="218">
        <v>75</v>
      </c>
      <c r="P2464" s="246">
        <f t="shared" si="367"/>
        <v>35.802</v>
      </c>
      <c r="Q2464" s="246">
        <f t="shared" si="368"/>
        <v>7.6516</v>
      </c>
      <c r="R2464" s="210">
        <v>116</v>
      </c>
      <c r="S2464" s="220">
        <f t="shared" si="369"/>
        <v>81</v>
      </c>
      <c r="T2464" s="113">
        <f t="shared" si="372"/>
        <v>84.6446</v>
      </c>
      <c r="U2464" s="113">
        <f t="shared" si="370"/>
        <v>19.5432675347112</v>
      </c>
      <c r="V2464" s="113">
        <f t="shared" si="373"/>
        <v>34.0759259259259</v>
      </c>
      <c r="W2464" s="113">
        <f t="shared" si="371"/>
        <v>8.01074074074074</v>
      </c>
      <c r="X2464" s="118">
        <v>2003</v>
      </c>
      <c r="Y2464" s="18" t="s">
        <v>66</v>
      </c>
    </row>
    <row r="2465" ht="15.75" customHeight="1" spans="1:25">
      <c r="A2465" s="234">
        <v>8115</v>
      </c>
      <c r="B2465" s="208" t="s">
        <v>3026</v>
      </c>
      <c r="C2465" s="207" t="s">
        <v>19</v>
      </c>
      <c r="D2465" s="209" t="s">
        <v>380</v>
      </c>
      <c r="E2465" s="210" t="s">
        <v>2375</v>
      </c>
      <c r="F2465" s="235" t="s">
        <v>112</v>
      </c>
      <c r="G2465" s="283" t="s">
        <v>506</v>
      </c>
      <c r="H2465" s="237">
        <v>43278</v>
      </c>
      <c r="I2465" s="214">
        <v>30875.796</v>
      </c>
      <c r="J2465" s="215">
        <v>0.264764705503597</v>
      </c>
      <c r="K2465" s="214">
        <v>8174.82103512914</v>
      </c>
      <c r="L2465" s="244">
        <v>17153.22</v>
      </c>
      <c r="M2465" s="245">
        <v>0.214111402990226</v>
      </c>
      <c r="N2465" s="244">
        <v>3672.7</v>
      </c>
      <c r="O2465" s="218">
        <v>330</v>
      </c>
      <c r="P2465" s="246">
        <f t="shared" si="367"/>
        <v>50.9794545454546</v>
      </c>
      <c r="Q2465" s="246">
        <f t="shared" si="368"/>
        <v>10.1293939393939</v>
      </c>
      <c r="R2465" s="210">
        <v>553</v>
      </c>
      <c r="S2465" s="220">
        <f t="shared" si="369"/>
        <v>330</v>
      </c>
      <c r="T2465" s="113">
        <f t="shared" si="372"/>
        <v>84.5912219178082</v>
      </c>
      <c r="U2465" s="113">
        <f t="shared" si="370"/>
        <v>22.3967699592579</v>
      </c>
      <c r="V2465" s="113">
        <f t="shared" si="373"/>
        <v>51.9794545454546</v>
      </c>
      <c r="W2465" s="113">
        <f t="shared" si="371"/>
        <v>11.1293939393939</v>
      </c>
      <c r="X2465" s="118">
        <v>2005</v>
      </c>
      <c r="Y2465" s="18" t="s">
        <v>66</v>
      </c>
    </row>
    <row r="2466" ht="15.75" customHeight="1" spans="1:25">
      <c r="A2466" s="234">
        <v>9352</v>
      </c>
      <c r="B2466" s="208" t="s">
        <v>3027</v>
      </c>
      <c r="C2466" s="207" t="s">
        <v>19</v>
      </c>
      <c r="D2466" s="209" t="s">
        <v>64</v>
      </c>
      <c r="F2466" s="235" t="s">
        <v>65</v>
      </c>
      <c r="G2466" s="236">
        <v>43533</v>
      </c>
      <c r="H2466" s="237">
        <v>43533</v>
      </c>
      <c r="I2466" s="214">
        <v>30796.361781768</v>
      </c>
      <c r="J2466" s="215">
        <v>0.267094167468505</v>
      </c>
      <c r="K2466" s="214">
        <v>8225.5286111602</v>
      </c>
      <c r="L2466" s="244">
        <v>8254.93</v>
      </c>
      <c r="M2466" s="245">
        <v>0.122143979415937</v>
      </c>
      <c r="N2466" s="244">
        <v>1008.29</v>
      </c>
      <c r="O2466" s="218">
        <v>181</v>
      </c>
      <c r="P2466" s="246">
        <f t="shared" si="367"/>
        <v>44.6073480662983</v>
      </c>
      <c r="Q2466" s="246">
        <f t="shared" si="368"/>
        <v>4.57066298342541</v>
      </c>
      <c r="R2466" s="210">
        <v>298</v>
      </c>
      <c r="S2466" s="220">
        <f t="shared" si="369"/>
        <v>263</v>
      </c>
      <c r="T2466" s="113">
        <f t="shared" si="372"/>
        <v>84.373593922652</v>
      </c>
      <c r="U2466" s="113">
        <f t="shared" si="370"/>
        <v>22.5356948250964</v>
      </c>
      <c r="V2466" s="113">
        <f t="shared" si="373"/>
        <v>31.387566539924</v>
      </c>
      <c r="W2466" s="113">
        <f t="shared" si="371"/>
        <v>3.83380228136882</v>
      </c>
      <c r="X2466" s="118">
        <v>2019</v>
      </c>
      <c r="Y2466" s="18" t="s">
        <v>85</v>
      </c>
    </row>
    <row r="2467" ht="15.75" customHeight="1" spans="1:25">
      <c r="A2467" s="234">
        <v>8830</v>
      </c>
      <c r="B2467" s="208" t="s">
        <v>3028</v>
      </c>
      <c r="C2467" s="207" t="s">
        <v>34</v>
      </c>
      <c r="D2467" s="209" t="s">
        <v>488</v>
      </c>
      <c r="E2467" s="210" t="s">
        <v>30</v>
      </c>
      <c r="F2467" s="235" t="s">
        <v>282</v>
      </c>
      <c r="G2467" s="283">
        <v>39637</v>
      </c>
      <c r="H2467" s="237">
        <v>43715</v>
      </c>
      <c r="I2467" s="214">
        <v>30737.2874647887</v>
      </c>
      <c r="J2467" s="215">
        <v>0.268312115920304</v>
      </c>
      <c r="K2467" s="214">
        <v>8247.1866373281</v>
      </c>
      <c r="L2467" s="216">
        <v>2599.58</v>
      </c>
      <c r="M2467" s="217">
        <v>0.231687426430423</v>
      </c>
      <c r="N2467" s="216">
        <v>602.29</v>
      </c>
      <c r="O2467" s="218">
        <v>71</v>
      </c>
      <c r="P2467" s="246">
        <f t="shared" si="367"/>
        <v>35.6138028169014</v>
      </c>
      <c r="Q2467" s="246">
        <f t="shared" si="368"/>
        <v>7.48295774647887</v>
      </c>
      <c r="R2467" s="210">
        <v>116</v>
      </c>
      <c r="S2467" s="220">
        <f t="shared" si="369"/>
        <v>81</v>
      </c>
      <c r="T2467" s="113">
        <f t="shared" si="372"/>
        <v>84.2117464788732</v>
      </c>
      <c r="U2467" s="113">
        <f t="shared" si="370"/>
        <v>22.5950318830907</v>
      </c>
      <c r="V2467" s="113">
        <f t="shared" si="373"/>
        <v>32.0935802469136</v>
      </c>
      <c r="W2467" s="113">
        <f t="shared" si="371"/>
        <v>7.43567901234568</v>
      </c>
      <c r="X2467" s="118">
        <v>2008</v>
      </c>
      <c r="Y2467" s="18" t="s">
        <v>66</v>
      </c>
    </row>
    <row r="2468" ht="15.75" customHeight="1" spans="1:25">
      <c r="A2468" s="234">
        <v>8973</v>
      </c>
      <c r="B2468" s="208" t="s">
        <v>3029</v>
      </c>
      <c r="C2468" s="207" t="s">
        <v>34</v>
      </c>
      <c r="D2468" s="209" t="s">
        <v>488</v>
      </c>
      <c r="E2468" s="210" t="s">
        <v>30</v>
      </c>
      <c r="F2468" s="235" t="s">
        <v>291</v>
      </c>
      <c r="G2468" s="283">
        <v>40651</v>
      </c>
      <c r="H2468" s="237">
        <v>43728</v>
      </c>
      <c r="I2468" s="214">
        <v>30731.1493859649</v>
      </c>
      <c r="J2468" s="215">
        <v>0.256237773381089</v>
      </c>
      <c r="K2468" s="214">
        <v>7874.48129210127</v>
      </c>
      <c r="L2468" s="216">
        <v>2086.57</v>
      </c>
      <c r="M2468" s="217">
        <v>0.297526562732139</v>
      </c>
      <c r="N2468" s="216">
        <v>620.81</v>
      </c>
      <c r="O2468" s="218">
        <v>57</v>
      </c>
      <c r="P2468" s="246">
        <f t="shared" si="367"/>
        <v>35.6064912280702</v>
      </c>
      <c r="Q2468" s="246">
        <f t="shared" si="368"/>
        <v>9.89140350877193</v>
      </c>
      <c r="R2468" s="210">
        <v>103</v>
      </c>
      <c r="S2468" s="220">
        <f t="shared" si="369"/>
        <v>68</v>
      </c>
      <c r="T2468" s="113">
        <f t="shared" si="372"/>
        <v>84.1949298245614</v>
      </c>
      <c r="U2468" s="113">
        <f t="shared" si="370"/>
        <v>21.5739213482227</v>
      </c>
      <c r="V2468" s="113">
        <f t="shared" si="373"/>
        <v>30.6848529411765</v>
      </c>
      <c r="W2468" s="113">
        <f t="shared" si="371"/>
        <v>9.12955882352941</v>
      </c>
      <c r="X2468" s="118">
        <v>2011</v>
      </c>
      <c r="Y2468" s="18" t="s">
        <v>66</v>
      </c>
    </row>
    <row r="2469" ht="15.75" customHeight="1" spans="1:25">
      <c r="A2469" s="234">
        <v>6956</v>
      </c>
      <c r="B2469" s="208" t="s">
        <v>3030</v>
      </c>
      <c r="C2469" s="207" t="s">
        <v>27</v>
      </c>
      <c r="D2469" s="209" t="s">
        <v>64</v>
      </c>
      <c r="F2469" s="235" t="s">
        <v>215</v>
      </c>
      <c r="G2469" s="236">
        <v>41720</v>
      </c>
      <c r="H2469" s="237">
        <v>41720</v>
      </c>
      <c r="I2469" s="214">
        <v>30697.9275</v>
      </c>
      <c r="J2469" s="215">
        <v>0.26187959844441</v>
      </c>
      <c r="K2469" s="214">
        <v>8039.16092677561</v>
      </c>
      <c r="L2469" s="244">
        <v>26693.85</v>
      </c>
      <c r="M2469" s="245">
        <v>0.221088003416517</v>
      </c>
      <c r="N2469" s="244">
        <v>5901.69</v>
      </c>
      <c r="O2469" s="218">
        <v>330</v>
      </c>
      <c r="P2469" s="246">
        <f t="shared" si="367"/>
        <v>79.8904545454545</v>
      </c>
      <c r="Q2469" s="246">
        <f t="shared" si="368"/>
        <v>16.8839090909091</v>
      </c>
      <c r="R2469" s="210">
        <v>2111</v>
      </c>
      <c r="S2469" s="220">
        <f t="shared" si="369"/>
        <v>330</v>
      </c>
      <c r="T2469" s="113">
        <f t="shared" si="372"/>
        <v>84.1039109589041</v>
      </c>
      <c r="U2469" s="113">
        <f t="shared" si="370"/>
        <v>22.0250984295222</v>
      </c>
      <c r="V2469" s="113">
        <f t="shared" si="373"/>
        <v>80.8904545454545</v>
      </c>
      <c r="W2469" s="113">
        <f t="shared" si="371"/>
        <v>17.8839090909091</v>
      </c>
      <c r="X2469" s="118">
        <v>2014</v>
      </c>
      <c r="Y2469" s="18" t="s">
        <v>66</v>
      </c>
    </row>
    <row r="2470" ht="15.75" customHeight="1" spans="1:25">
      <c r="A2470" s="234">
        <v>7315</v>
      </c>
      <c r="B2470" s="208" t="s">
        <v>3031</v>
      </c>
      <c r="C2470" s="207" t="s">
        <v>23</v>
      </c>
      <c r="D2470" s="209" t="s">
        <v>64</v>
      </c>
      <c r="F2470" s="235" t="s">
        <v>65</v>
      </c>
      <c r="G2470" s="236">
        <v>43008</v>
      </c>
      <c r="H2470" s="237">
        <v>43008</v>
      </c>
      <c r="I2470" s="214">
        <v>30547.4894486512</v>
      </c>
      <c r="J2470" s="215">
        <v>0.267267842577999</v>
      </c>
      <c r="K2470" s="214">
        <v>8164.36160111519</v>
      </c>
      <c r="L2470" s="244">
        <v>1486.12</v>
      </c>
      <c r="M2470" s="245">
        <v>0.240451645896697</v>
      </c>
      <c r="N2470" s="244">
        <v>357.34</v>
      </c>
      <c r="O2470" s="218">
        <v>27</v>
      </c>
      <c r="P2470" s="246">
        <f t="shared" si="367"/>
        <v>54.0414814814815</v>
      </c>
      <c r="Q2470" s="246">
        <f t="shared" si="368"/>
        <v>12.2348148148148</v>
      </c>
      <c r="R2470" s="210">
        <v>823</v>
      </c>
      <c r="S2470" s="220">
        <f t="shared" si="369"/>
        <v>330</v>
      </c>
      <c r="T2470" s="113">
        <f t="shared" si="372"/>
        <v>83.6917519141129</v>
      </c>
      <c r="U2470" s="113">
        <f t="shared" si="370"/>
        <v>22.3681139756581</v>
      </c>
      <c r="V2470" s="113">
        <f t="shared" si="373"/>
        <v>4.50339393939394</v>
      </c>
      <c r="W2470" s="113">
        <f t="shared" si="371"/>
        <v>1.08284848484848</v>
      </c>
      <c r="X2470" s="118">
        <v>2017</v>
      </c>
      <c r="Y2470" s="18" t="s">
        <v>83</v>
      </c>
    </row>
    <row r="2471" ht="15.75" customHeight="1" spans="1:25">
      <c r="A2471" s="234">
        <v>8152</v>
      </c>
      <c r="B2471" s="208" t="s">
        <v>3032</v>
      </c>
      <c r="C2471" s="207" t="s">
        <v>25</v>
      </c>
      <c r="D2471" s="209" t="s">
        <v>488</v>
      </c>
      <c r="E2471" s="210" t="s">
        <v>32</v>
      </c>
      <c r="F2471" s="235" t="s">
        <v>212</v>
      </c>
      <c r="G2471" s="283">
        <v>41986</v>
      </c>
      <c r="H2471" s="237">
        <v>43395</v>
      </c>
      <c r="I2471" s="214">
        <v>30526.1783270078</v>
      </c>
      <c r="J2471" s="215">
        <v>0.255518528032315</v>
      </c>
      <c r="K2471" s="214">
        <v>7800.00415256898</v>
      </c>
      <c r="L2471" s="244">
        <v>16449.48</v>
      </c>
      <c r="M2471" s="245">
        <v>0.269907012258138</v>
      </c>
      <c r="N2471" s="244">
        <v>4439.83</v>
      </c>
      <c r="O2471" s="218">
        <v>281</v>
      </c>
      <c r="P2471" s="246">
        <f t="shared" si="367"/>
        <v>57.5390747330961</v>
      </c>
      <c r="Q2471" s="246">
        <f t="shared" si="368"/>
        <v>14.8001067615658</v>
      </c>
      <c r="R2471" s="210">
        <v>436</v>
      </c>
      <c r="S2471" s="220">
        <f t="shared" si="369"/>
        <v>330</v>
      </c>
      <c r="T2471" s="113">
        <f t="shared" si="372"/>
        <v>83.6333652794734</v>
      </c>
      <c r="U2471" s="113">
        <f t="shared" si="370"/>
        <v>21.3698743905999</v>
      </c>
      <c r="V2471" s="113">
        <f t="shared" si="373"/>
        <v>49.8469090909091</v>
      </c>
      <c r="W2471" s="113">
        <f t="shared" si="371"/>
        <v>13.4540303030303</v>
      </c>
      <c r="X2471" s="118">
        <v>2014</v>
      </c>
      <c r="Y2471" s="18" t="s">
        <v>66</v>
      </c>
    </row>
    <row r="2472" ht="15.75" customHeight="1" spans="1:25">
      <c r="A2472" s="234">
        <v>5892</v>
      </c>
      <c r="B2472" s="208" t="s">
        <v>3033</v>
      </c>
      <c r="C2472" s="207" t="s">
        <v>19</v>
      </c>
      <c r="D2472" s="209" t="s">
        <v>64</v>
      </c>
      <c r="F2472" s="235" t="s">
        <v>65</v>
      </c>
      <c r="G2472" s="236">
        <v>42000</v>
      </c>
      <c r="H2472" s="237">
        <v>42000</v>
      </c>
      <c r="I2472" s="214">
        <v>30507.102</v>
      </c>
      <c r="J2472" s="215">
        <v>0.23065733365053</v>
      </c>
      <c r="K2472" s="214">
        <v>7036.68680472475</v>
      </c>
      <c r="L2472" s="244">
        <v>16948.39</v>
      </c>
      <c r="M2472" s="245">
        <v>0.147370340191605</v>
      </c>
      <c r="N2472" s="244">
        <v>2497.69</v>
      </c>
      <c r="O2472" s="218">
        <v>330</v>
      </c>
      <c r="P2472" s="246">
        <f t="shared" si="367"/>
        <v>50.3587575757576</v>
      </c>
      <c r="Q2472" s="246">
        <f t="shared" si="368"/>
        <v>6.56875757575758</v>
      </c>
      <c r="R2472" s="210">
        <v>1831</v>
      </c>
      <c r="S2472" s="220">
        <f t="shared" si="369"/>
        <v>330</v>
      </c>
      <c r="T2472" s="113">
        <f t="shared" si="372"/>
        <v>83.581101369863</v>
      </c>
      <c r="U2472" s="113">
        <f t="shared" si="370"/>
        <v>19.2785939855473</v>
      </c>
      <c r="V2472" s="113">
        <f t="shared" si="373"/>
        <v>51.3587575757576</v>
      </c>
      <c r="W2472" s="113">
        <f t="shared" si="371"/>
        <v>7.56875757575758</v>
      </c>
      <c r="X2472" s="118">
        <v>2014</v>
      </c>
      <c r="Y2472" s="18" t="s">
        <v>66</v>
      </c>
    </row>
    <row r="2473" ht="15.75" customHeight="1" spans="1:25">
      <c r="A2473" s="234">
        <v>5080</v>
      </c>
      <c r="B2473" s="208" t="s">
        <v>3034</v>
      </c>
      <c r="C2473" s="207" t="s">
        <v>19</v>
      </c>
      <c r="D2473" s="209" t="s">
        <v>64</v>
      </c>
      <c r="F2473" s="235" t="s">
        <v>65</v>
      </c>
      <c r="G2473" s="236">
        <v>39725</v>
      </c>
      <c r="H2473" s="237">
        <v>39725</v>
      </c>
      <c r="I2473" s="214">
        <v>30457.926</v>
      </c>
      <c r="J2473" s="215">
        <v>0.267094167468505</v>
      </c>
      <c r="K2473" s="214">
        <v>8135.13438778733</v>
      </c>
      <c r="L2473" s="244">
        <v>16921.07</v>
      </c>
      <c r="M2473" s="245">
        <v>0.189274673528329</v>
      </c>
      <c r="N2473" s="244">
        <v>3202.73</v>
      </c>
      <c r="O2473" s="218">
        <v>330</v>
      </c>
      <c r="P2473" s="246">
        <f t="shared" si="367"/>
        <v>50.2759696969697</v>
      </c>
      <c r="Q2473" s="246">
        <f t="shared" si="368"/>
        <v>8.70524242424242</v>
      </c>
      <c r="R2473" s="210">
        <v>4106</v>
      </c>
      <c r="S2473" s="220">
        <f t="shared" si="369"/>
        <v>330</v>
      </c>
      <c r="T2473" s="113">
        <f t="shared" si="372"/>
        <v>83.4463726027397</v>
      </c>
      <c r="U2473" s="113">
        <f t="shared" si="370"/>
        <v>22.2880394185954</v>
      </c>
      <c r="V2473" s="113">
        <f t="shared" si="373"/>
        <v>51.2759696969697</v>
      </c>
      <c r="W2473" s="113">
        <f t="shared" si="371"/>
        <v>9.70524242424242</v>
      </c>
      <c r="X2473" s="118">
        <v>2008</v>
      </c>
      <c r="Y2473" s="18" t="s">
        <v>66</v>
      </c>
    </row>
    <row r="2474" ht="15.75" customHeight="1" spans="1:25">
      <c r="A2474" s="234">
        <v>6361</v>
      </c>
      <c r="B2474" s="208" t="s">
        <v>3035</v>
      </c>
      <c r="C2474" s="207" t="s">
        <v>25</v>
      </c>
      <c r="D2474" s="209" t="s">
        <v>64</v>
      </c>
      <c r="F2474" s="235" t="s">
        <v>204</v>
      </c>
      <c r="G2474" s="236">
        <v>42539</v>
      </c>
      <c r="H2474" s="237">
        <v>42539</v>
      </c>
      <c r="I2474" s="214">
        <v>30367.974</v>
      </c>
      <c r="J2474" s="215">
        <v>0.270323865006127</v>
      </c>
      <c r="K2474" s="214">
        <v>8209.18810408557</v>
      </c>
      <c r="L2474" s="244">
        <v>23359.98</v>
      </c>
      <c r="M2474" s="245">
        <v>0.278534913129206</v>
      </c>
      <c r="N2474" s="244">
        <v>6506.57</v>
      </c>
      <c r="O2474" s="218">
        <v>330</v>
      </c>
      <c r="P2474" s="246">
        <f t="shared" si="367"/>
        <v>69.7878181818182</v>
      </c>
      <c r="Q2474" s="246">
        <f t="shared" si="368"/>
        <v>18.7168787878788</v>
      </c>
      <c r="R2474" s="210">
        <v>1292</v>
      </c>
      <c r="S2474" s="220">
        <f t="shared" si="369"/>
        <v>330</v>
      </c>
      <c r="T2474" s="113">
        <f t="shared" si="372"/>
        <v>83.1999287671233</v>
      </c>
      <c r="U2474" s="113">
        <f t="shared" si="370"/>
        <v>22.4909263125632</v>
      </c>
      <c r="V2474" s="113">
        <f t="shared" si="373"/>
        <v>70.7878181818182</v>
      </c>
      <c r="W2474" s="113">
        <f t="shared" si="371"/>
        <v>19.7168787878788</v>
      </c>
      <c r="X2474" s="118">
        <v>2016</v>
      </c>
      <c r="Y2474" s="18" t="s">
        <v>82</v>
      </c>
    </row>
    <row r="2475" ht="15.75" customHeight="1" spans="1:25">
      <c r="A2475" s="234">
        <v>6012</v>
      </c>
      <c r="B2475" s="208" t="s">
        <v>3036</v>
      </c>
      <c r="C2475" s="207" t="s">
        <v>23</v>
      </c>
      <c r="D2475" s="209" t="s">
        <v>64</v>
      </c>
      <c r="F2475" s="235" t="s">
        <v>65</v>
      </c>
      <c r="G2475" s="236">
        <v>42210</v>
      </c>
      <c r="H2475" s="237">
        <v>42210</v>
      </c>
      <c r="I2475" s="214">
        <v>30334.435</v>
      </c>
      <c r="J2475" s="215">
        <v>0.280136761533792</v>
      </c>
      <c r="K2475" s="214">
        <v>8497.79038385731</v>
      </c>
      <c r="L2475" s="244">
        <v>20920.3</v>
      </c>
      <c r="M2475" s="245">
        <v>0.295551689029316</v>
      </c>
      <c r="N2475" s="244">
        <v>6183.03</v>
      </c>
      <c r="O2475" s="218">
        <v>330</v>
      </c>
      <c r="P2475" s="246">
        <f t="shared" si="367"/>
        <v>62.3948484848485</v>
      </c>
      <c r="Q2475" s="246">
        <f t="shared" si="368"/>
        <v>17.7364545454545</v>
      </c>
      <c r="R2475" s="210">
        <v>1621</v>
      </c>
      <c r="S2475" s="220">
        <f t="shared" si="369"/>
        <v>330</v>
      </c>
      <c r="T2475" s="113">
        <f t="shared" si="372"/>
        <v>83.1080410958904</v>
      </c>
      <c r="U2475" s="113">
        <f t="shared" si="370"/>
        <v>23.28161749002</v>
      </c>
      <c r="V2475" s="113">
        <f t="shared" si="373"/>
        <v>63.3948484848485</v>
      </c>
      <c r="W2475" s="113">
        <f t="shared" si="371"/>
        <v>18.7364545454545</v>
      </c>
      <c r="X2475" s="118">
        <v>2015</v>
      </c>
      <c r="Y2475" s="18" t="s">
        <v>66</v>
      </c>
    </row>
    <row r="2476" ht="15.75" customHeight="1" spans="1:25">
      <c r="A2476" s="234">
        <v>7082</v>
      </c>
      <c r="B2476" s="208" t="s">
        <v>3037</v>
      </c>
      <c r="C2476" s="207" t="s">
        <v>29</v>
      </c>
      <c r="D2476" s="209" t="s">
        <v>64</v>
      </c>
      <c r="F2476" s="235" t="s">
        <v>65</v>
      </c>
      <c r="G2476" s="236">
        <v>40719</v>
      </c>
      <c r="H2476" s="237">
        <v>40719</v>
      </c>
      <c r="I2476" s="214">
        <v>30298.659613119</v>
      </c>
      <c r="J2476" s="215">
        <v>0.278905375864889</v>
      </c>
      <c r="K2476" s="214">
        <v>8450.4590475993</v>
      </c>
      <c r="L2476" s="244">
        <v>9104.78</v>
      </c>
      <c r="M2476" s="245">
        <v>0.265629702200383</v>
      </c>
      <c r="N2476" s="244">
        <v>2418.5</v>
      </c>
      <c r="O2476" s="218">
        <v>211</v>
      </c>
      <c r="P2476" s="246">
        <f t="shared" si="367"/>
        <v>42.1506161137441</v>
      </c>
      <c r="Q2476" s="246">
        <f t="shared" si="368"/>
        <v>10.4620853080569</v>
      </c>
      <c r="R2476" s="210">
        <v>3112</v>
      </c>
      <c r="S2476" s="220">
        <f t="shared" si="369"/>
        <v>330</v>
      </c>
      <c r="T2476" s="113">
        <f t="shared" si="372"/>
        <v>83.0100263373123</v>
      </c>
      <c r="U2476" s="113">
        <f t="shared" si="370"/>
        <v>23.1519425961625</v>
      </c>
      <c r="V2476" s="113">
        <f t="shared" si="373"/>
        <v>27.5902424242424</v>
      </c>
      <c r="W2476" s="113">
        <f t="shared" si="371"/>
        <v>7.32878787878788</v>
      </c>
      <c r="X2476" s="118">
        <v>2011</v>
      </c>
      <c r="Y2476" s="18" t="s">
        <v>66</v>
      </c>
    </row>
    <row r="2477" ht="15.75" customHeight="1" spans="1:25">
      <c r="A2477" s="234">
        <v>8025</v>
      </c>
      <c r="B2477" s="208" t="s">
        <v>3038</v>
      </c>
      <c r="C2477" s="207" t="s">
        <v>17</v>
      </c>
      <c r="D2477" s="209" t="s">
        <v>380</v>
      </c>
      <c r="E2477" s="210" t="s">
        <v>672</v>
      </c>
      <c r="F2477" s="235" t="s">
        <v>98</v>
      </c>
      <c r="G2477" s="283">
        <v>38705</v>
      </c>
      <c r="H2477" s="237">
        <v>43300</v>
      </c>
      <c r="I2477" s="214">
        <v>30253.7099173505</v>
      </c>
      <c r="J2477" s="215">
        <v>0.266875560938495</v>
      </c>
      <c r="K2477" s="214">
        <v>8073.97580466342</v>
      </c>
      <c r="L2477" s="244">
        <v>11383.92</v>
      </c>
      <c r="M2477" s="245">
        <v>0.350707840532962</v>
      </c>
      <c r="N2477" s="244">
        <v>3992.43</v>
      </c>
      <c r="O2477" s="218">
        <v>311</v>
      </c>
      <c r="P2477" s="246">
        <f t="shared" si="367"/>
        <v>35.6042443729904</v>
      </c>
      <c r="Q2477" s="246">
        <f t="shared" si="368"/>
        <v>11.8373954983923</v>
      </c>
      <c r="R2477" s="210">
        <v>531</v>
      </c>
      <c r="S2477" s="220">
        <f t="shared" si="369"/>
        <v>330</v>
      </c>
      <c r="T2477" s="113">
        <f t="shared" si="372"/>
        <v>82.8868764858918</v>
      </c>
      <c r="U2477" s="113">
        <f t="shared" si="370"/>
        <v>22.1204816566121</v>
      </c>
      <c r="V2477" s="113">
        <f t="shared" si="373"/>
        <v>34.4967272727273</v>
      </c>
      <c r="W2477" s="113">
        <f t="shared" si="371"/>
        <v>12.0982727272727</v>
      </c>
      <c r="X2477" s="118">
        <v>2005</v>
      </c>
      <c r="Y2477" s="18" t="s">
        <v>66</v>
      </c>
    </row>
    <row r="2478" ht="15.75" customHeight="1" spans="1:25">
      <c r="A2478" s="234">
        <v>5122</v>
      </c>
      <c r="B2478" s="208" t="s">
        <v>3039</v>
      </c>
      <c r="C2478" s="207" t="s">
        <v>19</v>
      </c>
      <c r="D2478" s="209" t="s">
        <v>64</v>
      </c>
      <c r="F2478" s="235" t="s">
        <v>65</v>
      </c>
      <c r="G2478" s="236">
        <v>40173</v>
      </c>
      <c r="H2478" s="237">
        <v>40173</v>
      </c>
      <c r="I2478" s="214">
        <v>30103.02</v>
      </c>
      <c r="J2478" s="215">
        <v>0.266801552336246</v>
      </c>
      <c r="K2478" s="214">
        <v>8031.53246600906</v>
      </c>
      <c r="L2478" s="244">
        <v>16723.9</v>
      </c>
      <c r="M2478" s="245">
        <v>0.244701295750393</v>
      </c>
      <c r="N2478" s="244">
        <v>4092.36</v>
      </c>
      <c r="O2478" s="218">
        <v>330</v>
      </c>
      <c r="P2478" s="246">
        <f t="shared" si="367"/>
        <v>49.6784848484848</v>
      </c>
      <c r="Q2478" s="246">
        <f t="shared" si="368"/>
        <v>11.4010909090909</v>
      </c>
      <c r="R2478" s="210">
        <v>3658</v>
      </c>
      <c r="S2478" s="220">
        <f t="shared" si="369"/>
        <v>330</v>
      </c>
      <c r="T2478" s="113">
        <f t="shared" si="372"/>
        <v>82.4740273972603</v>
      </c>
      <c r="U2478" s="113">
        <f t="shared" si="370"/>
        <v>22.0041985370111</v>
      </c>
      <c r="V2478" s="113">
        <f t="shared" si="373"/>
        <v>50.6784848484848</v>
      </c>
      <c r="W2478" s="113">
        <f t="shared" si="371"/>
        <v>12.4010909090909</v>
      </c>
      <c r="X2478" s="118">
        <v>2009</v>
      </c>
      <c r="Y2478" s="18" t="s">
        <v>66</v>
      </c>
    </row>
    <row r="2479" ht="15.75" customHeight="1" spans="1:25">
      <c r="A2479" s="234">
        <v>5720</v>
      </c>
      <c r="B2479" s="208" t="s">
        <v>3040</v>
      </c>
      <c r="C2479" s="207" t="s">
        <v>19</v>
      </c>
      <c r="D2479" s="209" t="s">
        <v>64</v>
      </c>
      <c r="F2479" s="235" t="s">
        <v>65</v>
      </c>
      <c r="G2479" s="236">
        <v>41664</v>
      </c>
      <c r="H2479" s="237">
        <v>41664</v>
      </c>
      <c r="I2479" s="214">
        <v>30004.902</v>
      </c>
      <c r="J2479" s="215">
        <v>0.245944255290014</v>
      </c>
      <c r="K2479" s="214">
        <v>7379.53327743985</v>
      </c>
      <c r="L2479" s="244">
        <v>16669.39</v>
      </c>
      <c r="M2479" s="245">
        <v>0.304732206757416</v>
      </c>
      <c r="N2479" s="244">
        <v>5079.7</v>
      </c>
      <c r="O2479" s="218">
        <v>330</v>
      </c>
      <c r="P2479" s="246">
        <f t="shared" si="367"/>
        <v>49.513303030303</v>
      </c>
      <c r="Q2479" s="246">
        <f t="shared" si="368"/>
        <v>14.3930303030303</v>
      </c>
      <c r="R2479" s="210">
        <v>2167</v>
      </c>
      <c r="S2479" s="220">
        <f t="shared" si="369"/>
        <v>330</v>
      </c>
      <c r="T2479" s="113">
        <f t="shared" si="372"/>
        <v>82.2052109589041</v>
      </c>
      <c r="U2479" s="113">
        <f t="shared" si="370"/>
        <v>20.2178993902462</v>
      </c>
      <c r="V2479" s="113">
        <f t="shared" si="373"/>
        <v>50.513303030303</v>
      </c>
      <c r="W2479" s="113">
        <f t="shared" si="371"/>
        <v>15.3930303030303</v>
      </c>
      <c r="X2479" s="118">
        <v>2014</v>
      </c>
      <c r="Y2479" s="18" t="s">
        <v>66</v>
      </c>
    </row>
    <row r="2480" ht="15.75" customHeight="1" spans="1:25">
      <c r="A2480" s="234">
        <v>7342</v>
      </c>
      <c r="B2480" s="208" t="s">
        <v>3041</v>
      </c>
      <c r="C2480" s="207" t="s">
        <v>29</v>
      </c>
      <c r="D2480" s="209" t="s">
        <v>64</v>
      </c>
      <c r="F2480" s="235" t="s">
        <v>65</v>
      </c>
      <c r="G2480" s="236">
        <v>43029</v>
      </c>
      <c r="H2480" s="237">
        <v>43029</v>
      </c>
      <c r="I2480" s="214">
        <v>29890.432</v>
      </c>
      <c r="J2480" s="215">
        <v>0.27724601923548</v>
      </c>
      <c r="K2480" s="214">
        <v>8287.00328522881</v>
      </c>
      <c r="L2480" s="244">
        <v>18681.52</v>
      </c>
      <c r="M2480" s="245">
        <v>0.30619350031475</v>
      </c>
      <c r="N2480" s="244">
        <v>5720.16</v>
      </c>
      <c r="O2480" s="218">
        <v>330</v>
      </c>
      <c r="P2480" s="246">
        <f t="shared" si="367"/>
        <v>55.6106666666667</v>
      </c>
      <c r="Q2480" s="246">
        <f t="shared" si="368"/>
        <v>16.3338181818182</v>
      </c>
      <c r="R2480" s="210">
        <v>802</v>
      </c>
      <c r="S2480" s="220">
        <f t="shared" si="369"/>
        <v>330</v>
      </c>
      <c r="T2480" s="113">
        <f t="shared" si="372"/>
        <v>81.8915945205479</v>
      </c>
      <c r="U2480" s="113">
        <f t="shared" si="370"/>
        <v>22.704118589668</v>
      </c>
      <c r="V2480" s="113">
        <f t="shared" si="373"/>
        <v>56.6106666666667</v>
      </c>
      <c r="W2480" s="113">
        <f t="shared" si="371"/>
        <v>17.3338181818182</v>
      </c>
      <c r="X2480" s="118">
        <v>2017</v>
      </c>
      <c r="Y2480" s="18" t="s">
        <v>83</v>
      </c>
    </row>
    <row r="2481" ht="15.75" customHeight="1" spans="1:25">
      <c r="A2481" s="234">
        <v>5519</v>
      </c>
      <c r="B2481" s="208" t="s">
        <v>3042</v>
      </c>
      <c r="C2481" s="207" t="s">
        <v>25</v>
      </c>
      <c r="D2481" s="209" t="s">
        <v>64</v>
      </c>
      <c r="F2481" s="235" t="s">
        <v>65</v>
      </c>
      <c r="G2481" s="236">
        <v>41027</v>
      </c>
      <c r="H2481" s="237">
        <v>41027</v>
      </c>
      <c r="I2481" s="214">
        <v>29872.1513684088</v>
      </c>
      <c r="J2481" s="215">
        <v>0.23887236918356</v>
      </c>
      <c r="K2481" s="214">
        <v>7135.63156998174</v>
      </c>
      <c r="L2481" s="244">
        <v>26177.24</v>
      </c>
      <c r="M2481" s="245">
        <v>0.284499053376139</v>
      </c>
      <c r="N2481" s="244">
        <v>7447.4</v>
      </c>
      <c r="O2481" s="218">
        <v>330</v>
      </c>
      <c r="P2481" s="246">
        <f t="shared" si="367"/>
        <v>78.3249696969697</v>
      </c>
      <c r="Q2481" s="246">
        <f t="shared" si="368"/>
        <v>21.5678787878788</v>
      </c>
      <c r="R2481" s="210">
        <v>2804</v>
      </c>
      <c r="S2481" s="220">
        <f t="shared" si="369"/>
        <v>330</v>
      </c>
      <c r="T2481" s="113">
        <f t="shared" si="372"/>
        <v>81.8415105983803</v>
      </c>
      <c r="U2481" s="113">
        <f t="shared" si="370"/>
        <v>19.5496755341965</v>
      </c>
      <c r="V2481" s="113">
        <f t="shared" si="373"/>
        <v>79.3249696969697</v>
      </c>
      <c r="W2481" s="113">
        <f t="shared" si="371"/>
        <v>22.5678787878788</v>
      </c>
      <c r="X2481" s="118">
        <v>2012</v>
      </c>
      <c r="Y2481" s="18" t="s">
        <v>66</v>
      </c>
    </row>
    <row r="2482" ht="15.75" customHeight="1" spans="1:25">
      <c r="A2482" s="234">
        <v>7375</v>
      </c>
      <c r="B2482" s="208" t="s">
        <v>3043</v>
      </c>
      <c r="C2482" s="207" t="s">
        <v>25</v>
      </c>
      <c r="D2482" s="209" t="s">
        <v>64</v>
      </c>
      <c r="F2482" s="235" t="s">
        <v>207</v>
      </c>
      <c r="G2482" s="236">
        <v>43029</v>
      </c>
      <c r="H2482" s="237">
        <v>43029</v>
      </c>
      <c r="I2482" s="214">
        <v>29842.475</v>
      </c>
      <c r="J2482" s="215">
        <v>0.273771825244339</v>
      </c>
      <c r="K2482" s="214">
        <v>8170.02885055856</v>
      </c>
      <c r="L2482" s="244">
        <v>22955.75</v>
      </c>
      <c r="M2482" s="245">
        <v>0.266027030264748</v>
      </c>
      <c r="N2482" s="244">
        <v>6106.85</v>
      </c>
      <c r="O2482" s="218">
        <v>330</v>
      </c>
      <c r="P2482" s="246">
        <f t="shared" si="367"/>
        <v>68.5628787878788</v>
      </c>
      <c r="Q2482" s="246">
        <f t="shared" si="368"/>
        <v>17.5056060606061</v>
      </c>
      <c r="R2482" s="210">
        <v>802</v>
      </c>
      <c r="S2482" s="220">
        <f t="shared" si="369"/>
        <v>330</v>
      </c>
      <c r="T2482" s="113">
        <f t="shared" si="372"/>
        <v>81.7602054794521</v>
      </c>
      <c r="U2482" s="113">
        <f t="shared" si="370"/>
        <v>22.3836406864618</v>
      </c>
      <c r="V2482" s="113">
        <f t="shared" si="373"/>
        <v>69.5628787878788</v>
      </c>
      <c r="W2482" s="113">
        <f t="shared" si="371"/>
        <v>18.5056060606061</v>
      </c>
      <c r="X2482" s="118">
        <v>2017</v>
      </c>
      <c r="Y2482" s="18" t="s">
        <v>83</v>
      </c>
    </row>
    <row r="2483" ht="15.75" customHeight="1" spans="1:25">
      <c r="A2483" s="234">
        <v>5145</v>
      </c>
      <c r="B2483" s="208" t="s">
        <v>3044</v>
      </c>
      <c r="C2483" s="207" t="s">
        <v>33</v>
      </c>
      <c r="D2483" s="209" t="s">
        <v>64</v>
      </c>
      <c r="F2483" s="235" t="s">
        <v>65</v>
      </c>
      <c r="G2483" s="236">
        <v>40327</v>
      </c>
      <c r="H2483" s="237">
        <v>40327</v>
      </c>
      <c r="I2483" s="214">
        <v>29838.82</v>
      </c>
      <c r="J2483" s="215">
        <v>0.25872781547618</v>
      </c>
      <c r="K2483" s="214">
        <v>7720.13271498695</v>
      </c>
      <c r="L2483" s="244">
        <v>14919.41</v>
      </c>
      <c r="M2483" s="245">
        <v>0.0736597492796297</v>
      </c>
      <c r="N2483" s="244">
        <v>1098.96</v>
      </c>
      <c r="O2483" s="218">
        <v>330</v>
      </c>
      <c r="P2483" s="246">
        <f t="shared" si="367"/>
        <v>44.2103333333333</v>
      </c>
      <c r="Q2483" s="246">
        <f t="shared" si="368"/>
        <v>2.33018181818182</v>
      </c>
      <c r="R2483" s="210">
        <v>3504</v>
      </c>
      <c r="S2483" s="220">
        <f t="shared" si="369"/>
        <v>330</v>
      </c>
      <c r="T2483" s="113">
        <f t="shared" si="372"/>
        <v>81.7501917808219</v>
      </c>
      <c r="U2483" s="113">
        <f t="shared" si="370"/>
        <v>21.1510485342108</v>
      </c>
      <c r="V2483" s="113">
        <f t="shared" si="373"/>
        <v>45.2103333333333</v>
      </c>
      <c r="W2483" s="113">
        <f t="shared" si="371"/>
        <v>3.33018181818182</v>
      </c>
      <c r="X2483" s="118">
        <v>2010</v>
      </c>
      <c r="Y2483" s="18" t="s">
        <v>66</v>
      </c>
    </row>
    <row r="2484" ht="15.75" customHeight="1" spans="1:25">
      <c r="A2484" s="234">
        <v>8951</v>
      </c>
      <c r="B2484" s="208" t="s">
        <v>3045</v>
      </c>
      <c r="C2484" s="207" t="s">
        <v>34</v>
      </c>
      <c r="D2484" s="209" t="s">
        <v>488</v>
      </c>
      <c r="E2484" s="210" t="s">
        <v>30</v>
      </c>
      <c r="F2484" s="235" t="s">
        <v>291</v>
      </c>
      <c r="G2484" s="283">
        <v>40909</v>
      </c>
      <c r="H2484" s="237">
        <v>43711</v>
      </c>
      <c r="I2484" s="214">
        <v>29813.7631428571</v>
      </c>
      <c r="J2484" s="215">
        <v>0.266609145976823</v>
      </c>
      <c r="K2484" s="214">
        <v>7948.62192987243</v>
      </c>
      <c r="L2484" s="216">
        <v>1242.98</v>
      </c>
      <c r="M2484" s="217">
        <v>0.321228016540894</v>
      </c>
      <c r="N2484" s="216">
        <v>399.28</v>
      </c>
      <c r="O2484" s="218">
        <v>35</v>
      </c>
      <c r="P2484" s="246">
        <f t="shared" si="367"/>
        <v>34.5137142857143</v>
      </c>
      <c r="Q2484" s="246">
        <f t="shared" si="368"/>
        <v>10.408</v>
      </c>
      <c r="R2484" s="210">
        <v>120</v>
      </c>
      <c r="S2484" s="220">
        <f t="shared" si="369"/>
        <v>85</v>
      </c>
      <c r="T2484" s="113">
        <f t="shared" si="372"/>
        <v>81.6815428571427</v>
      </c>
      <c r="U2484" s="113">
        <f t="shared" si="370"/>
        <v>21.7770463832121</v>
      </c>
      <c r="V2484" s="113">
        <f t="shared" si="373"/>
        <v>14.6232941176471</v>
      </c>
      <c r="W2484" s="113">
        <f t="shared" si="371"/>
        <v>4.69741176470588</v>
      </c>
      <c r="X2484" s="118">
        <v>2012</v>
      </c>
      <c r="Y2484" s="18" t="s">
        <v>66</v>
      </c>
    </row>
    <row r="2485" ht="15.75" customHeight="1" spans="1:25">
      <c r="A2485" s="234">
        <v>5557</v>
      </c>
      <c r="B2485" s="208" t="s">
        <v>3046</v>
      </c>
      <c r="C2485" s="207" t="s">
        <v>25</v>
      </c>
      <c r="D2485" s="209" t="s">
        <v>64</v>
      </c>
      <c r="F2485" s="235" t="s">
        <v>215</v>
      </c>
      <c r="G2485" s="236">
        <v>41118</v>
      </c>
      <c r="H2485" s="237">
        <v>41118</v>
      </c>
      <c r="I2485" s="214">
        <v>29797.0751251331</v>
      </c>
      <c r="J2485" s="215">
        <v>0.266244988392611</v>
      </c>
      <c r="K2485" s="214">
        <v>7933.32192082481</v>
      </c>
      <c r="L2485" s="244">
        <v>26111.45</v>
      </c>
      <c r="M2485" s="245">
        <v>0.217972958223308</v>
      </c>
      <c r="N2485" s="244">
        <v>5691.59</v>
      </c>
      <c r="O2485" s="218">
        <v>330</v>
      </c>
      <c r="P2485" s="246">
        <f t="shared" si="367"/>
        <v>78.1256060606061</v>
      </c>
      <c r="Q2485" s="246">
        <f t="shared" si="368"/>
        <v>16.2472424242424</v>
      </c>
      <c r="R2485" s="210">
        <v>2713</v>
      </c>
      <c r="S2485" s="220">
        <f t="shared" si="369"/>
        <v>330</v>
      </c>
      <c r="T2485" s="113">
        <f t="shared" si="372"/>
        <v>81.6358222606386</v>
      </c>
      <c r="U2485" s="113">
        <f t="shared" si="370"/>
        <v>21.735128550205</v>
      </c>
      <c r="V2485" s="113">
        <f t="shared" si="373"/>
        <v>79.1256060606061</v>
      </c>
      <c r="W2485" s="113">
        <f t="shared" si="371"/>
        <v>17.2472424242424</v>
      </c>
      <c r="X2485" s="118">
        <v>2012</v>
      </c>
      <c r="Y2485" s="18" t="s">
        <v>66</v>
      </c>
    </row>
    <row r="2486" ht="15.75" customHeight="1" spans="1:25">
      <c r="A2486" s="234">
        <v>5949</v>
      </c>
      <c r="B2486" s="208" t="s">
        <v>3047</v>
      </c>
      <c r="C2486" s="207" t="s">
        <v>23</v>
      </c>
      <c r="D2486" s="209" t="s">
        <v>64</v>
      </c>
      <c r="F2486" s="235" t="s">
        <v>178</v>
      </c>
      <c r="G2486" s="236">
        <v>42140</v>
      </c>
      <c r="H2486" s="237">
        <v>42140</v>
      </c>
      <c r="I2486" s="214">
        <v>29570.6765</v>
      </c>
      <c r="J2486" s="215">
        <v>0.240854408969735</v>
      </c>
      <c r="K2486" s="214">
        <v>7122.22781124273</v>
      </c>
      <c r="L2486" s="244">
        <v>20393.57</v>
      </c>
      <c r="M2486" s="245">
        <v>0.272742830215602</v>
      </c>
      <c r="N2486" s="244">
        <v>5562.2</v>
      </c>
      <c r="O2486" s="218">
        <v>330</v>
      </c>
      <c r="P2486" s="246">
        <f t="shared" si="367"/>
        <v>60.798696969697</v>
      </c>
      <c r="Q2486" s="246">
        <f t="shared" si="368"/>
        <v>15.8551515151515</v>
      </c>
      <c r="R2486" s="210">
        <v>1691</v>
      </c>
      <c r="S2486" s="220">
        <f t="shared" si="369"/>
        <v>330</v>
      </c>
      <c r="T2486" s="113">
        <f t="shared" si="372"/>
        <v>81.0155520547945</v>
      </c>
      <c r="U2486" s="113">
        <f t="shared" si="370"/>
        <v>19.5129529075143</v>
      </c>
      <c r="V2486" s="113">
        <f t="shared" si="373"/>
        <v>61.798696969697</v>
      </c>
      <c r="W2486" s="113">
        <f t="shared" si="371"/>
        <v>16.8551515151515</v>
      </c>
      <c r="X2486" s="118">
        <v>2015</v>
      </c>
      <c r="Y2486" s="18" t="s">
        <v>66</v>
      </c>
    </row>
    <row r="2487" ht="15.75" customHeight="1" spans="1:25">
      <c r="A2487" s="234">
        <v>5062</v>
      </c>
      <c r="B2487" s="208" t="s">
        <v>3048</v>
      </c>
      <c r="C2487" s="207" t="s">
        <v>19</v>
      </c>
      <c r="D2487" s="209" t="s">
        <v>64</v>
      </c>
      <c r="F2487" s="235" t="s">
        <v>65</v>
      </c>
      <c r="G2487" s="236">
        <v>39522</v>
      </c>
      <c r="H2487" s="237">
        <v>39522</v>
      </c>
      <c r="I2487" s="214">
        <v>29476.044</v>
      </c>
      <c r="J2487" s="215">
        <v>0.250682457468463</v>
      </c>
      <c r="K2487" s="214">
        <v>7389.12714636855</v>
      </c>
      <c r="L2487" s="244">
        <v>16375.58</v>
      </c>
      <c r="M2487" s="245">
        <v>0.242519654265681</v>
      </c>
      <c r="N2487" s="244">
        <v>3971.4</v>
      </c>
      <c r="O2487" s="218">
        <v>330</v>
      </c>
      <c r="P2487" s="246">
        <f t="shared" si="367"/>
        <v>48.6229696969697</v>
      </c>
      <c r="Q2487" s="246">
        <f t="shared" si="368"/>
        <v>11.0345454545455</v>
      </c>
      <c r="R2487" s="210">
        <v>4309</v>
      </c>
      <c r="S2487" s="220">
        <f t="shared" si="369"/>
        <v>330</v>
      </c>
      <c r="T2487" s="113">
        <f t="shared" si="372"/>
        <v>80.7562849315069</v>
      </c>
      <c r="U2487" s="113">
        <f t="shared" si="370"/>
        <v>20.2441839626536</v>
      </c>
      <c r="V2487" s="113">
        <f t="shared" si="373"/>
        <v>49.6229696969697</v>
      </c>
      <c r="W2487" s="113">
        <f t="shared" si="371"/>
        <v>12.0345454545455</v>
      </c>
      <c r="X2487" s="118">
        <v>2008</v>
      </c>
      <c r="Y2487" s="18" t="s">
        <v>66</v>
      </c>
    </row>
    <row r="2488" ht="15.75" customHeight="1" spans="1:25">
      <c r="A2488" s="234">
        <v>5363</v>
      </c>
      <c r="B2488" s="208" t="s">
        <v>3049</v>
      </c>
      <c r="C2488" s="207" t="s">
        <v>23</v>
      </c>
      <c r="D2488" s="209" t="s">
        <v>64</v>
      </c>
      <c r="F2488" s="235" t="s">
        <v>178</v>
      </c>
      <c r="G2488" s="236">
        <v>40607</v>
      </c>
      <c r="H2488" s="237">
        <v>40607</v>
      </c>
      <c r="I2488" s="214">
        <v>29464.4205</v>
      </c>
      <c r="J2488" s="215">
        <v>0.246801747223666</v>
      </c>
      <c r="K2488" s="214">
        <v>7271.8704603328</v>
      </c>
      <c r="L2488" s="244">
        <v>20320.29</v>
      </c>
      <c r="M2488" s="245">
        <v>0.272519240621074</v>
      </c>
      <c r="N2488" s="244">
        <v>5537.67</v>
      </c>
      <c r="O2488" s="218">
        <v>330</v>
      </c>
      <c r="P2488" s="246">
        <f t="shared" si="367"/>
        <v>60.5766363636364</v>
      </c>
      <c r="Q2488" s="246">
        <f t="shared" si="368"/>
        <v>15.7808181818182</v>
      </c>
      <c r="R2488" s="210">
        <v>3224</v>
      </c>
      <c r="S2488" s="220">
        <f t="shared" si="369"/>
        <v>330</v>
      </c>
      <c r="T2488" s="113">
        <f t="shared" si="372"/>
        <v>80.7244397260274</v>
      </c>
      <c r="U2488" s="113">
        <f t="shared" si="370"/>
        <v>19.9229327680351</v>
      </c>
      <c r="V2488" s="113">
        <f t="shared" si="373"/>
        <v>61.5766363636364</v>
      </c>
      <c r="W2488" s="113">
        <f t="shared" si="371"/>
        <v>16.7808181818182</v>
      </c>
      <c r="X2488" s="118">
        <v>2011</v>
      </c>
      <c r="Y2488" s="18" t="s">
        <v>66</v>
      </c>
    </row>
    <row r="2489" ht="15.75" customHeight="1" spans="1:25">
      <c r="A2489" s="234">
        <v>5431</v>
      </c>
      <c r="B2489" s="208" t="s">
        <v>3050</v>
      </c>
      <c r="C2489" s="207" t="s">
        <v>19</v>
      </c>
      <c r="D2489" s="209" t="s">
        <v>64</v>
      </c>
      <c r="F2489" s="235" t="s">
        <v>65</v>
      </c>
      <c r="G2489" s="236">
        <v>40831</v>
      </c>
      <c r="H2489" s="237">
        <v>40831</v>
      </c>
      <c r="I2489" s="214">
        <v>29453.3975</v>
      </c>
      <c r="J2489" s="215">
        <v>0.233540884340489</v>
      </c>
      <c r="K2489" s="214">
        <v>6878.57249898195</v>
      </c>
      <c r="L2489" s="244">
        <v>25611.65</v>
      </c>
      <c r="M2489" s="245">
        <v>0.212752790234132</v>
      </c>
      <c r="N2489" s="244">
        <v>5448.95</v>
      </c>
      <c r="O2489" s="218">
        <v>330</v>
      </c>
      <c r="P2489" s="246">
        <f t="shared" si="367"/>
        <v>76.6110606060606</v>
      </c>
      <c r="Q2489" s="246">
        <f t="shared" si="368"/>
        <v>15.5119696969697</v>
      </c>
      <c r="R2489" s="210">
        <v>3000</v>
      </c>
      <c r="S2489" s="220">
        <f t="shared" si="369"/>
        <v>330</v>
      </c>
      <c r="T2489" s="113">
        <f t="shared" si="372"/>
        <v>80.6942397260274</v>
      </c>
      <c r="U2489" s="113">
        <f t="shared" si="370"/>
        <v>18.8454041067999</v>
      </c>
      <c r="V2489" s="113">
        <f t="shared" si="373"/>
        <v>77.6110606060606</v>
      </c>
      <c r="W2489" s="113">
        <f t="shared" si="371"/>
        <v>16.5119696969697</v>
      </c>
      <c r="X2489" s="118">
        <v>2011</v>
      </c>
      <c r="Y2489" s="18" t="s">
        <v>66</v>
      </c>
    </row>
    <row r="2490" ht="15.75" customHeight="1" spans="1:25">
      <c r="A2490" s="234">
        <v>5012</v>
      </c>
      <c r="B2490" s="208" t="s">
        <v>3051</v>
      </c>
      <c r="C2490" s="207" t="s">
        <v>17</v>
      </c>
      <c r="D2490" s="209" t="s">
        <v>64</v>
      </c>
      <c r="F2490" s="235" t="s">
        <v>65</v>
      </c>
      <c r="G2490" s="236">
        <v>37674</v>
      </c>
      <c r="H2490" s="237">
        <v>37674</v>
      </c>
      <c r="I2490" s="214">
        <v>29400.12</v>
      </c>
      <c r="J2490" s="215">
        <v>0.266226692169588</v>
      </c>
      <c r="K2490" s="214">
        <v>7827.09669698895</v>
      </c>
      <c r="L2490" s="244">
        <v>16333.4</v>
      </c>
      <c r="M2490" s="245">
        <v>0.29470287876376</v>
      </c>
      <c r="N2490" s="244">
        <v>4813.5</v>
      </c>
      <c r="O2490" s="218">
        <v>330</v>
      </c>
      <c r="P2490" s="246">
        <f t="shared" si="367"/>
        <v>48.4951515151515</v>
      </c>
      <c r="Q2490" s="246">
        <f t="shared" si="368"/>
        <v>13.5863636363636</v>
      </c>
      <c r="R2490" s="210">
        <v>6157</v>
      </c>
      <c r="S2490" s="220">
        <f t="shared" si="369"/>
        <v>330</v>
      </c>
      <c r="T2490" s="113">
        <f t="shared" si="372"/>
        <v>80.5482739726027</v>
      </c>
      <c r="U2490" s="113">
        <f t="shared" si="370"/>
        <v>21.4441005396958</v>
      </c>
      <c r="V2490" s="113">
        <f t="shared" si="373"/>
        <v>49.4951515151515</v>
      </c>
      <c r="W2490" s="113">
        <f t="shared" si="371"/>
        <v>14.5863636363636</v>
      </c>
      <c r="X2490" s="118">
        <v>2003</v>
      </c>
      <c r="Y2490" s="18" t="s">
        <v>66</v>
      </c>
    </row>
    <row r="2491" ht="15.75" customHeight="1" spans="1:25">
      <c r="A2491" s="234">
        <v>5725</v>
      </c>
      <c r="B2491" s="208" t="s">
        <v>3052</v>
      </c>
      <c r="C2491" s="207" t="s">
        <v>19</v>
      </c>
      <c r="D2491" s="209" t="s">
        <v>64</v>
      </c>
      <c r="F2491" s="235" t="s">
        <v>65</v>
      </c>
      <c r="G2491" s="236">
        <v>41720</v>
      </c>
      <c r="H2491" s="237">
        <v>41720</v>
      </c>
      <c r="I2491" s="214">
        <v>29382.372</v>
      </c>
      <c r="J2491" s="215">
        <v>0.260682104249343</v>
      </c>
      <c r="K2491" s="214">
        <v>7659.45856079698</v>
      </c>
      <c r="L2491" s="244">
        <v>16323.54</v>
      </c>
      <c r="M2491" s="245">
        <v>0.358522722399676</v>
      </c>
      <c r="N2491" s="244">
        <v>5852.36</v>
      </c>
      <c r="O2491" s="218">
        <v>330</v>
      </c>
      <c r="P2491" s="246">
        <f t="shared" si="367"/>
        <v>48.4652727272727</v>
      </c>
      <c r="Q2491" s="246">
        <f t="shared" si="368"/>
        <v>16.7344242424242</v>
      </c>
      <c r="R2491" s="210">
        <v>2111</v>
      </c>
      <c r="S2491" s="220">
        <f t="shared" si="369"/>
        <v>330</v>
      </c>
      <c r="T2491" s="113">
        <f t="shared" si="372"/>
        <v>80.4996493150685</v>
      </c>
      <c r="U2491" s="113">
        <f t="shared" si="370"/>
        <v>20.9848179747862</v>
      </c>
      <c r="V2491" s="113">
        <f t="shared" si="373"/>
        <v>49.4652727272727</v>
      </c>
      <c r="W2491" s="113">
        <f t="shared" si="371"/>
        <v>17.7344242424242</v>
      </c>
      <c r="X2491" s="118">
        <v>2014</v>
      </c>
      <c r="Y2491" s="18" t="s">
        <v>66</v>
      </c>
    </row>
    <row r="2492" ht="15.75" customHeight="1" spans="1:25">
      <c r="A2492" s="234">
        <v>9063</v>
      </c>
      <c r="B2492" s="208" t="s">
        <v>3053</v>
      </c>
      <c r="C2492" s="207" t="s">
        <v>34</v>
      </c>
      <c r="D2492" s="209" t="s">
        <v>488</v>
      </c>
      <c r="E2492" s="210" t="s">
        <v>30</v>
      </c>
      <c r="F2492" s="235" t="s">
        <v>291</v>
      </c>
      <c r="G2492" s="283">
        <v>41883</v>
      </c>
      <c r="H2492" s="237">
        <v>43711</v>
      </c>
      <c r="I2492" s="214">
        <v>29285.9575</v>
      </c>
      <c r="J2492" s="215">
        <v>0.218036789596876</v>
      </c>
      <c r="K2492" s="214">
        <v>6385.41615357055</v>
      </c>
      <c r="L2492" s="216">
        <v>976.78</v>
      </c>
      <c r="M2492" s="217">
        <v>0.290966235999918</v>
      </c>
      <c r="N2492" s="216">
        <v>284.21</v>
      </c>
      <c r="O2492" s="218">
        <v>28</v>
      </c>
      <c r="P2492" s="246">
        <f t="shared" si="367"/>
        <v>33.885</v>
      </c>
      <c r="Q2492" s="246">
        <f t="shared" si="368"/>
        <v>9.15035714285714</v>
      </c>
      <c r="R2492" s="210">
        <v>120</v>
      </c>
      <c r="S2492" s="220">
        <f t="shared" si="369"/>
        <v>85</v>
      </c>
      <c r="T2492" s="113">
        <f t="shared" si="372"/>
        <v>80.2355</v>
      </c>
      <c r="U2492" s="113">
        <f t="shared" si="370"/>
        <v>17.4942908317001</v>
      </c>
      <c r="V2492" s="113">
        <f t="shared" si="373"/>
        <v>11.4915294117647</v>
      </c>
      <c r="W2492" s="113">
        <f t="shared" si="371"/>
        <v>3.34364705882353</v>
      </c>
      <c r="X2492" s="118">
        <v>2014</v>
      </c>
      <c r="Y2492" s="18" t="s">
        <v>66</v>
      </c>
    </row>
    <row r="2493" ht="15.75" customHeight="1" spans="1:25">
      <c r="A2493" s="234">
        <v>8964</v>
      </c>
      <c r="B2493" s="208" t="s">
        <v>3054</v>
      </c>
      <c r="C2493" s="207" t="s">
        <v>34</v>
      </c>
      <c r="D2493" s="209" t="s">
        <v>488</v>
      </c>
      <c r="E2493" s="210" t="s">
        <v>30</v>
      </c>
      <c r="F2493" s="235" t="s">
        <v>285</v>
      </c>
      <c r="G2493" s="283">
        <v>42005</v>
      </c>
      <c r="H2493" s="237">
        <v>43711</v>
      </c>
      <c r="I2493" s="214">
        <v>29283.9822058824</v>
      </c>
      <c r="J2493" s="215">
        <v>0.266609145976823</v>
      </c>
      <c r="K2493" s="214">
        <v>7807.37748671077</v>
      </c>
      <c r="L2493" s="216">
        <v>1186.01</v>
      </c>
      <c r="M2493" s="217">
        <v>0.395907285773307</v>
      </c>
      <c r="N2493" s="216">
        <v>469.55</v>
      </c>
      <c r="O2493" s="218">
        <v>34</v>
      </c>
      <c r="P2493" s="246">
        <f t="shared" si="367"/>
        <v>33.8826470588235</v>
      </c>
      <c r="Q2493" s="246">
        <f t="shared" si="368"/>
        <v>12.8102941176471</v>
      </c>
      <c r="R2493" s="210">
        <v>120</v>
      </c>
      <c r="S2493" s="220">
        <f t="shared" si="369"/>
        <v>85</v>
      </c>
      <c r="T2493" s="113">
        <f t="shared" si="372"/>
        <v>80.2300882352942</v>
      </c>
      <c r="U2493" s="113">
        <f t="shared" si="370"/>
        <v>21.3900753060569</v>
      </c>
      <c r="V2493" s="113">
        <f t="shared" si="373"/>
        <v>13.9530588235294</v>
      </c>
      <c r="W2493" s="113">
        <f t="shared" si="371"/>
        <v>5.52411764705882</v>
      </c>
      <c r="X2493" s="118">
        <v>2015</v>
      </c>
      <c r="Y2493" s="18" t="s">
        <v>66</v>
      </c>
    </row>
    <row r="2494" ht="15.75" customHeight="1" spans="1:25">
      <c r="A2494" s="234">
        <v>5562</v>
      </c>
      <c r="B2494" s="208" t="s">
        <v>3055</v>
      </c>
      <c r="C2494" s="207" t="s">
        <v>23</v>
      </c>
      <c r="D2494" s="209" t="s">
        <v>64</v>
      </c>
      <c r="F2494" s="235" t="s">
        <v>65</v>
      </c>
      <c r="G2494" s="236">
        <v>41118</v>
      </c>
      <c r="H2494" s="237">
        <v>41118</v>
      </c>
      <c r="I2494" s="214">
        <v>29241.7295</v>
      </c>
      <c r="J2494" s="215">
        <v>0.262005977848652</v>
      </c>
      <c r="K2494" s="214">
        <v>7661.50793163327</v>
      </c>
      <c r="L2494" s="244">
        <v>20166.71</v>
      </c>
      <c r="M2494" s="245">
        <v>0.230056861034844</v>
      </c>
      <c r="N2494" s="244">
        <v>4639.49</v>
      </c>
      <c r="O2494" s="218">
        <v>330</v>
      </c>
      <c r="P2494" s="246">
        <f t="shared" si="367"/>
        <v>60.1112424242424</v>
      </c>
      <c r="Q2494" s="246">
        <f t="shared" si="368"/>
        <v>13.0590606060606</v>
      </c>
      <c r="R2494" s="210">
        <v>2713</v>
      </c>
      <c r="S2494" s="220">
        <f t="shared" si="369"/>
        <v>330</v>
      </c>
      <c r="T2494" s="113">
        <f t="shared" si="372"/>
        <v>80.1143273972603</v>
      </c>
      <c r="U2494" s="113">
        <f t="shared" si="370"/>
        <v>20.9904326894062</v>
      </c>
      <c r="V2494" s="113">
        <f t="shared" si="373"/>
        <v>61.1112424242424</v>
      </c>
      <c r="W2494" s="113">
        <f t="shared" si="371"/>
        <v>14.0590606060606</v>
      </c>
      <c r="X2494" s="118">
        <v>2012</v>
      </c>
      <c r="Y2494" s="18" t="s">
        <v>66</v>
      </c>
    </row>
    <row r="2495" ht="15.75" customHeight="1" spans="1:25">
      <c r="A2495" s="234">
        <v>7166</v>
      </c>
      <c r="B2495" s="208" t="s">
        <v>3056</v>
      </c>
      <c r="C2495" s="207" t="s">
        <v>23</v>
      </c>
      <c r="D2495" s="209" t="s">
        <v>64</v>
      </c>
      <c r="F2495" s="235" t="s">
        <v>181</v>
      </c>
      <c r="G2495" s="236">
        <v>43022</v>
      </c>
      <c r="H2495" s="237">
        <v>43022</v>
      </c>
      <c r="I2495" s="214">
        <v>29220.893</v>
      </c>
      <c r="J2495" s="215">
        <v>0.268020928314687</v>
      </c>
      <c r="K2495" s="214">
        <v>7831.81086804414</v>
      </c>
      <c r="L2495" s="244">
        <v>20152.34</v>
      </c>
      <c r="M2495" s="245">
        <v>0.272529641719026</v>
      </c>
      <c r="N2495" s="244">
        <v>5492.11</v>
      </c>
      <c r="O2495" s="218">
        <v>330</v>
      </c>
      <c r="P2495" s="246">
        <f t="shared" si="367"/>
        <v>60.067696969697</v>
      </c>
      <c r="Q2495" s="246">
        <f t="shared" si="368"/>
        <v>15.6427575757576</v>
      </c>
      <c r="R2495" s="210">
        <v>809</v>
      </c>
      <c r="S2495" s="220">
        <f t="shared" si="369"/>
        <v>330</v>
      </c>
      <c r="T2495" s="113">
        <f t="shared" si="372"/>
        <v>80.0572410958904</v>
      </c>
      <c r="U2495" s="113">
        <f t="shared" si="370"/>
        <v>21.4570160768333</v>
      </c>
      <c r="V2495" s="113">
        <f t="shared" si="373"/>
        <v>61.067696969697</v>
      </c>
      <c r="W2495" s="113">
        <f t="shared" si="371"/>
        <v>16.6427575757576</v>
      </c>
      <c r="X2495" s="118">
        <v>2017</v>
      </c>
      <c r="Y2495" s="18" t="s">
        <v>83</v>
      </c>
    </row>
    <row r="2496" ht="15.75" customHeight="1" spans="1:25">
      <c r="A2496" s="234">
        <v>5621</v>
      </c>
      <c r="B2496" s="208" t="s">
        <v>3057</v>
      </c>
      <c r="C2496" s="207" t="s">
        <v>33</v>
      </c>
      <c r="D2496" s="209" t="s">
        <v>64</v>
      </c>
      <c r="F2496" s="235" t="s">
        <v>65</v>
      </c>
      <c r="G2496" s="236">
        <v>41272</v>
      </c>
      <c r="H2496" s="237">
        <v>41272</v>
      </c>
      <c r="I2496" s="214">
        <v>29218.2</v>
      </c>
      <c r="J2496" s="215">
        <v>0.262375663833131</v>
      </c>
      <c r="K2496" s="214">
        <v>7666.14462100919</v>
      </c>
      <c r="L2496" s="244">
        <v>14609.1</v>
      </c>
      <c r="M2496" s="245">
        <v>0.248427350076322</v>
      </c>
      <c r="N2496" s="244">
        <v>3629.3</v>
      </c>
      <c r="O2496" s="218">
        <v>330</v>
      </c>
      <c r="P2496" s="246">
        <f t="shared" si="367"/>
        <v>43.27</v>
      </c>
      <c r="Q2496" s="246">
        <f t="shared" si="368"/>
        <v>9.99787878787879</v>
      </c>
      <c r="R2496" s="210">
        <v>2559</v>
      </c>
      <c r="S2496" s="220">
        <f t="shared" si="369"/>
        <v>330</v>
      </c>
      <c r="T2496" s="113">
        <f t="shared" si="372"/>
        <v>80.0498630136986</v>
      </c>
      <c r="U2496" s="113">
        <f t="shared" si="370"/>
        <v>21.0031359479704</v>
      </c>
      <c r="V2496" s="113">
        <f t="shared" si="373"/>
        <v>44.27</v>
      </c>
      <c r="W2496" s="113">
        <f t="shared" si="371"/>
        <v>10.9978787878788</v>
      </c>
      <c r="X2496" s="118">
        <v>2012</v>
      </c>
      <c r="Y2496" s="18" t="s">
        <v>66</v>
      </c>
    </row>
    <row r="2497" ht="15.75" customHeight="1" spans="1:25">
      <c r="A2497" s="234">
        <v>7203</v>
      </c>
      <c r="B2497" s="208" t="s">
        <v>3058</v>
      </c>
      <c r="C2497" s="207" t="s">
        <v>23</v>
      </c>
      <c r="D2497" s="209" t="s">
        <v>64</v>
      </c>
      <c r="F2497" s="235" t="s">
        <v>181</v>
      </c>
      <c r="G2497" s="236">
        <v>42952</v>
      </c>
      <c r="H2497" s="237">
        <v>42952</v>
      </c>
      <c r="I2497" s="214">
        <v>29176.146</v>
      </c>
      <c r="J2497" s="215">
        <v>0.253158979270315</v>
      </c>
      <c r="K2497" s="214">
        <v>7386.20334040168</v>
      </c>
      <c r="L2497" s="244">
        <v>20121.48</v>
      </c>
      <c r="M2497" s="245">
        <v>0.238636521766789</v>
      </c>
      <c r="N2497" s="244">
        <v>4801.72</v>
      </c>
      <c r="O2497" s="218">
        <v>330</v>
      </c>
      <c r="P2497" s="246">
        <f t="shared" si="367"/>
        <v>59.9741818181818</v>
      </c>
      <c r="Q2497" s="246">
        <f t="shared" si="368"/>
        <v>13.5506666666667</v>
      </c>
      <c r="R2497" s="210">
        <v>879</v>
      </c>
      <c r="S2497" s="220">
        <f t="shared" si="369"/>
        <v>330</v>
      </c>
      <c r="T2497" s="113">
        <f t="shared" si="372"/>
        <v>79.9346465753425</v>
      </c>
      <c r="U2497" s="113">
        <f t="shared" si="370"/>
        <v>20.2361735353471</v>
      </c>
      <c r="V2497" s="113">
        <f t="shared" si="373"/>
        <v>60.9741818181818</v>
      </c>
      <c r="W2497" s="113">
        <f t="shared" si="371"/>
        <v>14.5506666666667</v>
      </c>
      <c r="X2497" s="118">
        <v>2017</v>
      </c>
      <c r="Y2497" s="18" t="s">
        <v>83</v>
      </c>
    </row>
    <row r="2498" ht="15.75" customHeight="1" spans="1:25">
      <c r="A2498" s="234">
        <v>7194</v>
      </c>
      <c r="B2498" s="208" t="s">
        <v>3059</v>
      </c>
      <c r="C2498" s="207" t="s">
        <v>27</v>
      </c>
      <c r="D2498" s="209" t="s">
        <v>380</v>
      </c>
      <c r="E2498" s="210" t="s">
        <v>2534</v>
      </c>
      <c r="F2498" s="235" t="s">
        <v>231</v>
      </c>
      <c r="G2498" s="284">
        <v>42339</v>
      </c>
      <c r="H2498" s="237">
        <v>42915</v>
      </c>
      <c r="I2498" s="214">
        <v>29153.355</v>
      </c>
      <c r="J2498" s="215">
        <v>0.265238111783118</v>
      </c>
      <c r="K2498" s="214">
        <v>7732.58083234292</v>
      </c>
      <c r="L2498" s="244">
        <v>19435.57</v>
      </c>
      <c r="M2498" s="245">
        <v>0.302832898649229</v>
      </c>
      <c r="N2498" s="244">
        <v>5885.73</v>
      </c>
      <c r="O2498" s="218">
        <v>330</v>
      </c>
      <c r="P2498" s="246">
        <f t="shared" si="367"/>
        <v>57.8956666666667</v>
      </c>
      <c r="Q2498" s="246">
        <f t="shared" si="368"/>
        <v>16.8355454545455</v>
      </c>
      <c r="R2498" s="210">
        <v>916</v>
      </c>
      <c r="S2498" s="220">
        <f t="shared" si="369"/>
        <v>330</v>
      </c>
      <c r="T2498" s="113">
        <f t="shared" si="372"/>
        <v>79.872205479452</v>
      </c>
      <c r="U2498" s="113">
        <f t="shared" si="370"/>
        <v>21.1851529653231</v>
      </c>
      <c r="V2498" s="113">
        <f t="shared" si="373"/>
        <v>58.8956666666667</v>
      </c>
      <c r="W2498" s="113">
        <f t="shared" si="371"/>
        <v>17.8355454545455</v>
      </c>
      <c r="X2498" s="118">
        <v>2015</v>
      </c>
      <c r="Y2498" s="18" t="s">
        <v>66</v>
      </c>
    </row>
    <row r="2499" ht="15.75" customHeight="1" spans="1:25">
      <c r="A2499" s="234">
        <v>7118</v>
      </c>
      <c r="B2499" s="208" t="s">
        <v>3060</v>
      </c>
      <c r="C2499" s="207" t="s">
        <v>29</v>
      </c>
      <c r="D2499" s="209" t="s">
        <v>64</v>
      </c>
      <c r="F2499" s="235" t="s">
        <v>65</v>
      </c>
      <c r="G2499" s="236">
        <v>42549</v>
      </c>
      <c r="H2499" s="237">
        <v>42549</v>
      </c>
      <c r="I2499" s="214">
        <v>29087.6</v>
      </c>
      <c r="J2499" s="215">
        <v>0.271865808336499</v>
      </c>
      <c r="K2499" s="214">
        <v>7907.92388656875</v>
      </c>
      <c r="L2499" s="244">
        <v>18179.75</v>
      </c>
      <c r="M2499" s="245">
        <v>0.300405671145093</v>
      </c>
      <c r="N2499" s="244">
        <v>5461.3</v>
      </c>
      <c r="O2499" s="218">
        <v>330</v>
      </c>
      <c r="P2499" s="246">
        <f t="shared" ref="P2499:P2562" si="374">IFERROR(L2499/O2499-1,0)</f>
        <v>54.0901515151515</v>
      </c>
      <c r="Q2499" s="246">
        <f t="shared" ref="Q2499:Q2562" si="375">IFERROR(N2499/O2499-1,0)</f>
        <v>15.5493939393939</v>
      </c>
      <c r="R2499" s="210">
        <v>1282</v>
      </c>
      <c r="S2499" s="220">
        <f t="shared" ref="S2499:S2562" si="376">MIN(R2499-35,365-35)</f>
        <v>330</v>
      </c>
      <c r="T2499" s="113">
        <f t="shared" si="372"/>
        <v>79.6920547945205</v>
      </c>
      <c r="U2499" s="113">
        <f t="shared" ref="U2499:U2562" si="377">IFERROR(K2499/365,0)</f>
        <v>21.6655448947089</v>
      </c>
      <c r="V2499" s="113">
        <f t="shared" si="373"/>
        <v>55.0901515151515</v>
      </c>
      <c r="W2499" s="113">
        <f t="shared" ref="W2499:W2562" si="378">N2499/S2499</f>
        <v>16.5493939393939</v>
      </c>
      <c r="X2499" s="118">
        <v>2016</v>
      </c>
      <c r="Y2499" s="18" t="s">
        <v>82</v>
      </c>
    </row>
    <row r="2500" ht="15.75" customHeight="1" spans="1:25">
      <c r="A2500" s="234">
        <v>8655</v>
      </c>
      <c r="B2500" s="208" t="s">
        <v>3061</v>
      </c>
      <c r="C2500" s="207" t="s">
        <v>34</v>
      </c>
      <c r="D2500" s="209" t="s">
        <v>488</v>
      </c>
      <c r="E2500" s="210" t="s">
        <v>30</v>
      </c>
      <c r="F2500" s="235" t="s">
        <v>282</v>
      </c>
      <c r="G2500" s="283">
        <v>42479</v>
      </c>
      <c r="H2500" s="237">
        <v>43715</v>
      </c>
      <c r="I2500" s="214">
        <v>29004.3652142857</v>
      </c>
      <c r="J2500" s="215">
        <v>0.230071525709353</v>
      </c>
      <c r="K2500" s="214">
        <v>6673.078557082</v>
      </c>
      <c r="L2500" s="216">
        <v>2418.47</v>
      </c>
      <c r="M2500" s="217">
        <v>0.317779422527466</v>
      </c>
      <c r="N2500" s="216">
        <v>768.54</v>
      </c>
      <c r="O2500" s="218">
        <v>70</v>
      </c>
      <c r="P2500" s="246">
        <f t="shared" si="374"/>
        <v>33.5495714285714</v>
      </c>
      <c r="Q2500" s="246">
        <f t="shared" si="375"/>
        <v>9.97914285714286</v>
      </c>
      <c r="R2500" s="210">
        <v>116</v>
      </c>
      <c r="S2500" s="220">
        <f t="shared" si="376"/>
        <v>81</v>
      </c>
      <c r="T2500" s="113">
        <f t="shared" ref="T2500:T2563" si="379">IFERROR(I2500/365,0)</f>
        <v>79.4640142857142</v>
      </c>
      <c r="U2500" s="113">
        <f t="shared" si="377"/>
        <v>18.2824070057041</v>
      </c>
      <c r="V2500" s="113">
        <f t="shared" ref="V2500:V2563" si="380">L2500/S2500</f>
        <v>29.8576543209877</v>
      </c>
      <c r="W2500" s="113">
        <f t="shared" si="378"/>
        <v>9.48814814814815</v>
      </c>
      <c r="X2500" s="118">
        <v>2016</v>
      </c>
      <c r="Y2500" s="18" t="s">
        <v>82</v>
      </c>
    </row>
    <row r="2501" ht="15.75" customHeight="1" spans="1:25">
      <c r="A2501" s="234">
        <v>7946</v>
      </c>
      <c r="B2501" s="208" t="s">
        <v>3062</v>
      </c>
      <c r="C2501" s="207" t="s">
        <v>19</v>
      </c>
      <c r="D2501" s="209" t="s">
        <v>64</v>
      </c>
      <c r="F2501" s="235" t="s">
        <v>65</v>
      </c>
      <c r="G2501" s="236">
        <v>43260</v>
      </c>
      <c r="H2501" s="237">
        <v>43260</v>
      </c>
      <c r="I2501" s="214">
        <v>28962.144</v>
      </c>
      <c r="J2501" s="215">
        <v>0.267094167468505</v>
      </c>
      <c r="K2501" s="214">
        <v>7735.61973978296</v>
      </c>
      <c r="L2501" s="244">
        <v>16090.08</v>
      </c>
      <c r="M2501" s="245">
        <v>0.296208595606734</v>
      </c>
      <c r="N2501" s="244">
        <v>4766.02</v>
      </c>
      <c r="O2501" s="218">
        <v>330</v>
      </c>
      <c r="P2501" s="246">
        <f t="shared" si="374"/>
        <v>47.7578181818182</v>
      </c>
      <c r="Q2501" s="246">
        <f t="shared" si="375"/>
        <v>13.4424848484848</v>
      </c>
      <c r="R2501" s="210">
        <v>571</v>
      </c>
      <c r="S2501" s="220">
        <f t="shared" si="376"/>
        <v>330</v>
      </c>
      <c r="T2501" s="113">
        <f t="shared" si="379"/>
        <v>79.3483397260274</v>
      </c>
      <c r="U2501" s="113">
        <f t="shared" si="377"/>
        <v>21.1934787391314</v>
      </c>
      <c r="V2501" s="113">
        <f t="shared" si="380"/>
        <v>48.7578181818182</v>
      </c>
      <c r="W2501" s="113">
        <f t="shared" si="378"/>
        <v>14.4424848484848</v>
      </c>
      <c r="X2501" s="118">
        <v>2018</v>
      </c>
      <c r="Y2501" s="18" t="s">
        <v>84</v>
      </c>
    </row>
    <row r="2502" ht="15.75" customHeight="1" spans="1:25">
      <c r="A2502" s="234">
        <v>7007</v>
      </c>
      <c r="B2502" s="208" t="s">
        <v>3063</v>
      </c>
      <c r="C2502" s="207" t="s">
        <v>27</v>
      </c>
      <c r="D2502" s="209" t="s">
        <v>64</v>
      </c>
      <c r="F2502" s="235" t="s">
        <v>204</v>
      </c>
      <c r="G2502" s="236">
        <v>42252</v>
      </c>
      <c r="H2502" s="237">
        <v>42252</v>
      </c>
      <c r="I2502" s="214">
        <v>28888.276</v>
      </c>
      <c r="J2502" s="215">
        <v>0.246495316454199</v>
      </c>
      <c r="K2502" s="214">
        <v>7120.82473443624</v>
      </c>
      <c r="L2502" s="244">
        <v>25120.24</v>
      </c>
      <c r="M2502" s="245">
        <v>0.194693203568119</v>
      </c>
      <c r="N2502" s="244">
        <v>4890.74</v>
      </c>
      <c r="O2502" s="218">
        <v>330</v>
      </c>
      <c r="P2502" s="246">
        <f t="shared" si="374"/>
        <v>75.1219393939394</v>
      </c>
      <c r="Q2502" s="246">
        <f t="shared" si="375"/>
        <v>13.8204242424242</v>
      </c>
      <c r="R2502" s="210">
        <v>1579</v>
      </c>
      <c r="S2502" s="220">
        <f t="shared" si="376"/>
        <v>330</v>
      </c>
      <c r="T2502" s="113">
        <f t="shared" si="379"/>
        <v>79.1459616438356</v>
      </c>
      <c r="U2502" s="113">
        <f t="shared" si="377"/>
        <v>19.5091088614692</v>
      </c>
      <c r="V2502" s="113">
        <f t="shared" si="380"/>
        <v>76.1219393939394</v>
      </c>
      <c r="W2502" s="113">
        <f t="shared" si="378"/>
        <v>14.8204242424242</v>
      </c>
      <c r="X2502" s="118">
        <v>2015</v>
      </c>
      <c r="Y2502" s="18" t="s">
        <v>66</v>
      </c>
    </row>
    <row r="2503" ht="15.75" customHeight="1" spans="1:25">
      <c r="A2503" s="234">
        <v>7973</v>
      </c>
      <c r="B2503" s="208" t="s">
        <v>3064</v>
      </c>
      <c r="C2503" s="207" t="s">
        <v>25</v>
      </c>
      <c r="D2503" s="209" t="s">
        <v>488</v>
      </c>
      <c r="E2503" s="210" t="s">
        <v>32</v>
      </c>
      <c r="F2503" s="235" t="s">
        <v>212</v>
      </c>
      <c r="G2503" s="283">
        <v>42186</v>
      </c>
      <c r="H2503" s="237">
        <v>43395</v>
      </c>
      <c r="I2503" s="214">
        <v>28872.5938767882</v>
      </c>
      <c r="J2503" s="215">
        <v>0.266531774460601</v>
      </c>
      <c r="K2503" s="214">
        <v>7695.46367926063</v>
      </c>
      <c r="L2503" s="244">
        <v>15890.63</v>
      </c>
      <c r="M2503" s="245">
        <v>0.0964612479177981</v>
      </c>
      <c r="N2503" s="244">
        <v>1532.83</v>
      </c>
      <c r="O2503" s="218">
        <v>287</v>
      </c>
      <c r="P2503" s="246">
        <f t="shared" si="374"/>
        <v>54.3680487804878</v>
      </c>
      <c r="Q2503" s="246">
        <f t="shared" si="375"/>
        <v>4.34087108013937</v>
      </c>
      <c r="R2503" s="210">
        <v>436</v>
      </c>
      <c r="S2503" s="220">
        <f t="shared" si="376"/>
        <v>330</v>
      </c>
      <c r="T2503" s="113">
        <f t="shared" si="379"/>
        <v>79.1029969227074</v>
      </c>
      <c r="U2503" s="113">
        <f t="shared" si="377"/>
        <v>21.0834621349606</v>
      </c>
      <c r="V2503" s="113">
        <f t="shared" si="380"/>
        <v>48.1534242424242</v>
      </c>
      <c r="W2503" s="113">
        <f t="shared" si="378"/>
        <v>4.64493939393939</v>
      </c>
      <c r="X2503" s="118">
        <v>2015</v>
      </c>
      <c r="Y2503" s="18" t="s">
        <v>66</v>
      </c>
    </row>
    <row r="2504" ht="15.75" customHeight="1" spans="1:25">
      <c r="A2504" s="234">
        <v>5618</v>
      </c>
      <c r="B2504" s="208" t="s">
        <v>3065</v>
      </c>
      <c r="C2504" s="207" t="s">
        <v>25</v>
      </c>
      <c r="D2504" s="209" t="s">
        <v>64</v>
      </c>
      <c r="F2504" s="235" t="s">
        <v>204</v>
      </c>
      <c r="G2504" s="236">
        <v>41267</v>
      </c>
      <c r="H2504" s="237">
        <v>41267</v>
      </c>
      <c r="I2504" s="214">
        <v>28864.732941197</v>
      </c>
      <c r="J2504" s="215">
        <v>0.257227143775528</v>
      </c>
      <c r="K2504" s="214">
        <v>7424.79281030751</v>
      </c>
      <c r="L2504" s="244">
        <v>25294.43</v>
      </c>
      <c r="M2504" s="245">
        <v>0.326551339563691</v>
      </c>
      <c r="N2504" s="244">
        <v>8259.93</v>
      </c>
      <c r="O2504" s="218">
        <v>330</v>
      </c>
      <c r="P2504" s="246">
        <f t="shared" si="374"/>
        <v>75.6497878787879</v>
      </c>
      <c r="Q2504" s="246">
        <f t="shared" si="375"/>
        <v>24.0300909090909</v>
      </c>
      <c r="R2504" s="210">
        <v>2564</v>
      </c>
      <c r="S2504" s="220">
        <f t="shared" si="376"/>
        <v>330</v>
      </c>
      <c r="T2504" s="113">
        <f t="shared" si="379"/>
        <v>79.0814601128685</v>
      </c>
      <c r="U2504" s="113">
        <f t="shared" si="377"/>
        <v>20.3418981104315</v>
      </c>
      <c r="V2504" s="113">
        <f t="shared" si="380"/>
        <v>76.6497878787879</v>
      </c>
      <c r="W2504" s="113">
        <f t="shared" si="378"/>
        <v>25.0300909090909</v>
      </c>
      <c r="X2504" s="118">
        <v>2012</v>
      </c>
      <c r="Y2504" s="18" t="s">
        <v>66</v>
      </c>
    </row>
    <row r="2505" ht="15.75" customHeight="1" spans="1:25">
      <c r="A2505" s="234">
        <v>6694</v>
      </c>
      <c r="B2505" s="208" t="s">
        <v>3066</v>
      </c>
      <c r="C2505" s="207" t="s">
        <v>19</v>
      </c>
      <c r="D2505" s="209" t="s">
        <v>64</v>
      </c>
      <c r="F2505" s="235" t="s">
        <v>65</v>
      </c>
      <c r="G2505" s="236">
        <v>42742</v>
      </c>
      <c r="H2505" s="237">
        <v>42742</v>
      </c>
      <c r="I2505" s="214">
        <v>28849.475</v>
      </c>
      <c r="J2505" s="215">
        <v>0.262360304233744</v>
      </c>
      <c r="K2505" s="214">
        <v>7568.95703798379</v>
      </c>
      <c r="L2505" s="244">
        <v>25086.5</v>
      </c>
      <c r="M2505" s="245">
        <v>0.214640145097961</v>
      </c>
      <c r="N2505" s="244">
        <v>5384.57</v>
      </c>
      <c r="O2505" s="218">
        <v>330</v>
      </c>
      <c r="P2505" s="246">
        <f t="shared" si="374"/>
        <v>75.019696969697</v>
      </c>
      <c r="Q2505" s="246">
        <f t="shared" si="375"/>
        <v>15.3168787878788</v>
      </c>
      <c r="R2505" s="210">
        <v>1089</v>
      </c>
      <c r="S2505" s="220">
        <f t="shared" si="376"/>
        <v>330</v>
      </c>
      <c r="T2505" s="113">
        <f t="shared" si="379"/>
        <v>79.0396575342466</v>
      </c>
      <c r="U2505" s="113">
        <f t="shared" si="377"/>
        <v>20.7368685972159</v>
      </c>
      <c r="V2505" s="113">
        <f t="shared" si="380"/>
        <v>76.019696969697</v>
      </c>
      <c r="W2505" s="113">
        <f t="shared" si="378"/>
        <v>16.3168787878788</v>
      </c>
      <c r="X2505" s="118">
        <v>2017</v>
      </c>
      <c r="Y2505" s="18" t="s">
        <v>83</v>
      </c>
    </row>
    <row r="2506" ht="15.75" customHeight="1" spans="1:25">
      <c r="A2506" s="234">
        <v>5771</v>
      </c>
      <c r="B2506" s="208" t="s">
        <v>3067</v>
      </c>
      <c r="C2506" s="207" t="s">
        <v>19</v>
      </c>
      <c r="D2506" s="209" t="s">
        <v>64</v>
      </c>
      <c r="F2506" s="235" t="s">
        <v>65</v>
      </c>
      <c r="G2506" s="236">
        <v>41818</v>
      </c>
      <c r="H2506" s="237">
        <v>41818</v>
      </c>
      <c r="I2506" s="214">
        <v>28825.164</v>
      </c>
      <c r="J2506" s="215">
        <v>0.24572222725605</v>
      </c>
      <c r="K2506" s="214">
        <v>7082.98349910091</v>
      </c>
      <c r="L2506" s="244">
        <v>25065.36</v>
      </c>
      <c r="M2506" s="245">
        <v>0.214630470098973</v>
      </c>
      <c r="N2506" s="244">
        <v>5379.79</v>
      </c>
      <c r="O2506" s="218">
        <v>330</v>
      </c>
      <c r="P2506" s="246">
        <f t="shared" si="374"/>
        <v>74.9556363636364</v>
      </c>
      <c r="Q2506" s="246">
        <f t="shared" si="375"/>
        <v>15.3023939393939</v>
      </c>
      <c r="R2506" s="210">
        <v>2013</v>
      </c>
      <c r="S2506" s="220">
        <f t="shared" si="376"/>
        <v>330</v>
      </c>
      <c r="T2506" s="113">
        <f t="shared" si="379"/>
        <v>78.9730520547945</v>
      </c>
      <c r="U2506" s="113">
        <f t="shared" si="377"/>
        <v>19.4054342441121</v>
      </c>
      <c r="V2506" s="113">
        <f t="shared" si="380"/>
        <v>75.9556363636364</v>
      </c>
      <c r="W2506" s="113">
        <f t="shared" si="378"/>
        <v>16.3023939393939</v>
      </c>
      <c r="X2506" s="118">
        <v>2014</v>
      </c>
      <c r="Y2506" s="18" t="s">
        <v>66</v>
      </c>
    </row>
    <row r="2507" ht="15.75" customHeight="1" spans="1:25">
      <c r="A2507" s="234">
        <v>7078</v>
      </c>
      <c r="B2507" s="208" t="s">
        <v>3068</v>
      </c>
      <c r="C2507" s="207" t="s">
        <v>29</v>
      </c>
      <c r="D2507" s="209" t="s">
        <v>64</v>
      </c>
      <c r="F2507" s="235" t="s">
        <v>65</v>
      </c>
      <c r="G2507" s="236">
        <v>40469</v>
      </c>
      <c r="H2507" s="237">
        <v>40469</v>
      </c>
      <c r="I2507" s="214">
        <v>28752.432</v>
      </c>
      <c r="J2507" s="215">
        <v>0.278168134028276</v>
      </c>
      <c r="K2507" s="214">
        <v>7998.01035821489</v>
      </c>
      <c r="L2507" s="244">
        <v>17970.27</v>
      </c>
      <c r="M2507" s="245">
        <v>0.288563833487199</v>
      </c>
      <c r="N2507" s="244">
        <v>5185.57</v>
      </c>
      <c r="O2507" s="218">
        <v>330</v>
      </c>
      <c r="P2507" s="246">
        <f t="shared" si="374"/>
        <v>53.4553636363636</v>
      </c>
      <c r="Q2507" s="246">
        <f t="shared" si="375"/>
        <v>14.7138484848485</v>
      </c>
      <c r="R2507" s="210">
        <v>3362</v>
      </c>
      <c r="S2507" s="220">
        <f t="shared" si="376"/>
        <v>330</v>
      </c>
      <c r="T2507" s="113">
        <f t="shared" si="379"/>
        <v>78.7737863013699</v>
      </c>
      <c r="U2507" s="113">
        <f t="shared" si="377"/>
        <v>21.9123571457942</v>
      </c>
      <c r="V2507" s="113">
        <f t="shared" si="380"/>
        <v>54.4553636363636</v>
      </c>
      <c r="W2507" s="113">
        <f t="shared" si="378"/>
        <v>15.7138484848485</v>
      </c>
      <c r="X2507" s="118">
        <v>2010</v>
      </c>
      <c r="Y2507" s="18" t="s">
        <v>66</v>
      </c>
    </row>
    <row r="2508" ht="15.75" customHeight="1" spans="1:25">
      <c r="A2508" s="234">
        <v>8871</v>
      </c>
      <c r="B2508" s="208" t="s">
        <v>3069</v>
      </c>
      <c r="C2508" s="207" t="s">
        <v>34</v>
      </c>
      <c r="D2508" s="209" t="s">
        <v>488</v>
      </c>
      <c r="E2508" s="210" t="s">
        <v>30</v>
      </c>
      <c r="F2508" s="235" t="s">
        <v>282</v>
      </c>
      <c r="G2508" s="283">
        <v>40303</v>
      </c>
      <c r="H2508" s="237">
        <v>43715</v>
      </c>
      <c r="I2508" s="214">
        <v>28650.5759285714</v>
      </c>
      <c r="J2508" s="215">
        <v>0.266609145976823</v>
      </c>
      <c r="K2508" s="214">
        <v>7638.50558006055</v>
      </c>
      <c r="L2508" s="216">
        <v>2388.97</v>
      </c>
      <c r="M2508" s="217">
        <v>0.258437736765217</v>
      </c>
      <c r="N2508" s="216">
        <v>617.4</v>
      </c>
      <c r="O2508" s="218">
        <v>70</v>
      </c>
      <c r="P2508" s="246">
        <f t="shared" si="374"/>
        <v>33.1281428571429</v>
      </c>
      <c r="Q2508" s="246">
        <f t="shared" si="375"/>
        <v>7.82</v>
      </c>
      <c r="R2508" s="210">
        <v>116</v>
      </c>
      <c r="S2508" s="220">
        <f t="shared" si="376"/>
        <v>81</v>
      </c>
      <c r="T2508" s="113">
        <f t="shared" si="379"/>
        <v>78.4947285714285</v>
      </c>
      <c r="U2508" s="113">
        <f t="shared" si="377"/>
        <v>20.9274125481111</v>
      </c>
      <c r="V2508" s="113">
        <f t="shared" si="380"/>
        <v>29.4934567901235</v>
      </c>
      <c r="W2508" s="113">
        <f t="shared" si="378"/>
        <v>7.62222222222222</v>
      </c>
      <c r="X2508" s="118">
        <v>2010</v>
      </c>
      <c r="Y2508" s="18" t="s">
        <v>66</v>
      </c>
    </row>
    <row r="2509" ht="15.75" customHeight="1" spans="1:25">
      <c r="A2509" s="234">
        <v>8035</v>
      </c>
      <c r="B2509" s="208" t="s">
        <v>3070</v>
      </c>
      <c r="C2509" s="207" t="s">
        <v>17</v>
      </c>
      <c r="D2509" s="209" t="s">
        <v>380</v>
      </c>
      <c r="E2509" s="210" t="s">
        <v>672</v>
      </c>
      <c r="F2509" s="235" t="s">
        <v>98</v>
      </c>
      <c r="G2509" s="283">
        <v>40405</v>
      </c>
      <c r="H2509" s="237">
        <v>43300</v>
      </c>
      <c r="I2509" s="214">
        <v>28647.0303206997</v>
      </c>
      <c r="J2509" s="215">
        <v>0.266875560938495</v>
      </c>
      <c r="K2509" s="214">
        <v>7645.19228605881</v>
      </c>
      <c r="L2509" s="244">
        <v>13460.18</v>
      </c>
      <c r="M2509" s="245">
        <v>0.369125078565071</v>
      </c>
      <c r="N2509" s="244">
        <v>4968.49</v>
      </c>
      <c r="O2509" s="218">
        <v>330</v>
      </c>
      <c r="P2509" s="246">
        <f t="shared" si="374"/>
        <v>39.7884242424242</v>
      </c>
      <c r="Q2509" s="246">
        <f t="shared" si="375"/>
        <v>14.0560303030303</v>
      </c>
      <c r="R2509" s="210">
        <v>531</v>
      </c>
      <c r="S2509" s="220">
        <f t="shared" si="376"/>
        <v>330</v>
      </c>
      <c r="T2509" s="113">
        <f t="shared" si="379"/>
        <v>78.4850145772595</v>
      </c>
      <c r="U2509" s="113">
        <f t="shared" si="377"/>
        <v>20.9457322905721</v>
      </c>
      <c r="V2509" s="113">
        <f t="shared" si="380"/>
        <v>40.7884242424242</v>
      </c>
      <c r="W2509" s="113">
        <f t="shared" si="378"/>
        <v>15.0560303030303</v>
      </c>
      <c r="X2509" s="118">
        <v>2010</v>
      </c>
      <c r="Y2509" s="18" t="s">
        <v>66</v>
      </c>
    </row>
    <row r="2510" ht="15.75" customHeight="1" spans="1:25">
      <c r="A2510" s="234">
        <v>6116</v>
      </c>
      <c r="B2510" s="208" t="s">
        <v>3071</v>
      </c>
      <c r="C2510" s="207" t="s">
        <v>27</v>
      </c>
      <c r="D2510" s="209" t="s">
        <v>64</v>
      </c>
      <c r="E2510" s="210" t="s">
        <v>2666</v>
      </c>
      <c r="F2510" s="289" t="s">
        <v>215</v>
      </c>
      <c r="G2510" s="283">
        <v>42272</v>
      </c>
      <c r="H2510" s="237">
        <v>42272</v>
      </c>
      <c r="I2510" s="214">
        <v>28632.125</v>
      </c>
      <c r="J2510" s="215">
        <v>0.231631689065673</v>
      </c>
      <c r="K2510" s="214">
        <v>6632.10747528948</v>
      </c>
      <c r="L2510" s="244">
        <v>24897.5</v>
      </c>
      <c r="M2510" s="245">
        <v>0.235125213374837</v>
      </c>
      <c r="N2510" s="244">
        <v>5854.03</v>
      </c>
      <c r="O2510" s="218">
        <v>330</v>
      </c>
      <c r="P2510" s="246">
        <f t="shared" si="374"/>
        <v>74.4469696969697</v>
      </c>
      <c r="Q2510" s="246">
        <f t="shared" si="375"/>
        <v>16.7394848484848</v>
      </c>
      <c r="R2510" s="210">
        <v>1559</v>
      </c>
      <c r="S2510" s="220">
        <f t="shared" si="376"/>
        <v>330</v>
      </c>
      <c r="T2510" s="113">
        <f t="shared" si="379"/>
        <v>78.4441780821918</v>
      </c>
      <c r="U2510" s="113">
        <f t="shared" si="377"/>
        <v>18.1701574665465</v>
      </c>
      <c r="V2510" s="113">
        <f t="shared" si="380"/>
        <v>75.4469696969697</v>
      </c>
      <c r="W2510" s="113">
        <f t="shared" si="378"/>
        <v>17.7394848484848</v>
      </c>
      <c r="X2510" s="118">
        <v>2015</v>
      </c>
      <c r="Y2510" s="18" t="s">
        <v>66</v>
      </c>
    </row>
    <row r="2511" ht="15.75" customHeight="1" spans="1:25">
      <c r="A2511" s="234">
        <v>7803</v>
      </c>
      <c r="B2511" s="208" t="s">
        <v>3072</v>
      </c>
      <c r="C2511" s="207" t="s">
        <v>33</v>
      </c>
      <c r="D2511" s="209" t="s">
        <v>64</v>
      </c>
      <c r="F2511" s="235" t="s">
        <v>65</v>
      </c>
      <c r="G2511" s="236">
        <v>43190</v>
      </c>
      <c r="H2511" s="237">
        <v>43190</v>
      </c>
      <c r="I2511" s="214">
        <v>28610.2007941176</v>
      </c>
      <c r="J2511" s="215">
        <v>0.266270867957479</v>
      </c>
      <c r="K2511" s="214">
        <v>7618.06299788746</v>
      </c>
      <c r="L2511" s="244">
        <v>3537.69</v>
      </c>
      <c r="M2511" s="245">
        <v>0.315129364076558</v>
      </c>
      <c r="N2511" s="244">
        <v>1114.83</v>
      </c>
      <c r="O2511" s="218">
        <v>102</v>
      </c>
      <c r="P2511" s="246">
        <f t="shared" si="374"/>
        <v>33.6832352941177</v>
      </c>
      <c r="Q2511" s="246">
        <f t="shared" si="375"/>
        <v>9.92970588235294</v>
      </c>
      <c r="R2511" s="210">
        <v>641</v>
      </c>
      <c r="S2511" s="220">
        <f t="shared" si="376"/>
        <v>330</v>
      </c>
      <c r="T2511" s="113">
        <f t="shared" si="379"/>
        <v>78.3841117647058</v>
      </c>
      <c r="U2511" s="113">
        <f t="shared" si="377"/>
        <v>20.8714054736643</v>
      </c>
      <c r="V2511" s="113">
        <f t="shared" si="380"/>
        <v>10.7202727272727</v>
      </c>
      <c r="W2511" s="113">
        <f t="shared" si="378"/>
        <v>3.37827272727273</v>
      </c>
      <c r="X2511" s="118">
        <v>2018</v>
      </c>
      <c r="Y2511" s="18" t="s">
        <v>84</v>
      </c>
    </row>
    <row r="2512" ht="15.75" customHeight="1" spans="1:25">
      <c r="A2512" s="234">
        <v>5053</v>
      </c>
      <c r="B2512" s="208" t="s">
        <v>3073</v>
      </c>
      <c r="C2512" s="207" t="s">
        <v>19</v>
      </c>
      <c r="D2512" s="209" t="s">
        <v>64</v>
      </c>
      <c r="F2512" s="235" t="s">
        <v>65</v>
      </c>
      <c r="G2512" s="236">
        <v>39256</v>
      </c>
      <c r="H2512" s="237">
        <v>39256</v>
      </c>
      <c r="I2512" s="214">
        <v>28586.2975</v>
      </c>
      <c r="J2512" s="215">
        <v>0.222460238026988</v>
      </c>
      <c r="K2512" s="214">
        <v>6359.31454616029</v>
      </c>
      <c r="L2512" s="244">
        <v>24857.65</v>
      </c>
      <c r="M2512" s="245">
        <v>0.143697815360664</v>
      </c>
      <c r="N2512" s="244">
        <v>3571.99</v>
      </c>
      <c r="O2512" s="218">
        <v>330</v>
      </c>
      <c r="P2512" s="246">
        <f t="shared" si="374"/>
        <v>74.3262121212121</v>
      </c>
      <c r="Q2512" s="246">
        <f t="shared" si="375"/>
        <v>9.82421212121212</v>
      </c>
      <c r="R2512" s="210">
        <v>4575</v>
      </c>
      <c r="S2512" s="220">
        <f t="shared" si="376"/>
        <v>330</v>
      </c>
      <c r="T2512" s="113">
        <f t="shared" si="379"/>
        <v>78.3186232876712</v>
      </c>
      <c r="U2512" s="113">
        <f t="shared" si="377"/>
        <v>17.4227795785213</v>
      </c>
      <c r="V2512" s="113">
        <f t="shared" si="380"/>
        <v>75.3262121212121</v>
      </c>
      <c r="W2512" s="113">
        <f t="shared" si="378"/>
        <v>10.8242121212121</v>
      </c>
      <c r="X2512" s="118">
        <v>2007</v>
      </c>
      <c r="Y2512" s="18" t="s">
        <v>66</v>
      </c>
    </row>
    <row r="2513" ht="15.75" customHeight="1" spans="1:25">
      <c r="A2513" s="234">
        <v>5057</v>
      </c>
      <c r="B2513" s="208" t="s">
        <v>3074</v>
      </c>
      <c r="C2513" s="207" t="s">
        <v>19</v>
      </c>
      <c r="D2513" s="209" t="s">
        <v>64</v>
      </c>
      <c r="F2513" s="235" t="s">
        <v>65</v>
      </c>
      <c r="G2513" s="236">
        <v>39288</v>
      </c>
      <c r="H2513" s="237">
        <v>39288</v>
      </c>
      <c r="I2513" s="214">
        <v>28559.88</v>
      </c>
      <c r="J2513" s="215">
        <v>0.23056330872348</v>
      </c>
      <c r="K2513" s="214">
        <v>6584.86042954554</v>
      </c>
      <c r="L2513" s="244">
        <v>15866.6</v>
      </c>
      <c r="M2513" s="245">
        <v>0.249789494913844</v>
      </c>
      <c r="N2513" s="244">
        <v>3963.31</v>
      </c>
      <c r="O2513" s="218">
        <v>330</v>
      </c>
      <c r="P2513" s="246">
        <f t="shared" si="374"/>
        <v>47.0806060606061</v>
      </c>
      <c r="Q2513" s="246">
        <f t="shared" si="375"/>
        <v>11.0100303030303</v>
      </c>
      <c r="R2513" s="210">
        <v>4543</v>
      </c>
      <c r="S2513" s="220">
        <f t="shared" si="376"/>
        <v>330</v>
      </c>
      <c r="T2513" s="113">
        <f t="shared" si="379"/>
        <v>78.2462465753425</v>
      </c>
      <c r="U2513" s="113">
        <f t="shared" si="377"/>
        <v>18.0407135056042</v>
      </c>
      <c r="V2513" s="113">
        <f t="shared" si="380"/>
        <v>48.0806060606061</v>
      </c>
      <c r="W2513" s="113">
        <f t="shared" si="378"/>
        <v>12.0100303030303</v>
      </c>
      <c r="X2513" s="118">
        <v>2007</v>
      </c>
      <c r="Y2513" s="18" t="s">
        <v>66</v>
      </c>
    </row>
    <row r="2514" ht="15.75" customHeight="1" spans="1:25">
      <c r="A2514" s="234">
        <v>8239</v>
      </c>
      <c r="B2514" s="208" t="s">
        <v>3075</v>
      </c>
      <c r="C2514" s="207" t="s">
        <v>23</v>
      </c>
      <c r="D2514" s="209" t="s">
        <v>488</v>
      </c>
      <c r="E2514" s="210" t="s">
        <v>745</v>
      </c>
      <c r="F2514" s="235" t="s">
        <v>160</v>
      </c>
      <c r="G2514" s="284">
        <v>42747</v>
      </c>
      <c r="H2514" s="237">
        <v>43574</v>
      </c>
      <c r="I2514" s="214">
        <v>28407.7150721859</v>
      </c>
      <c r="J2514" s="215">
        <v>0.273930085520106</v>
      </c>
      <c r="K2514" s="214">
        <v>7781.7278191547</v>
      </c>
      <c r="L2514" s="244">
        <v>5835.2</v>
      </c>
      <c r="M2514" s="245">
        <v>0.194222991499863</v>
      </c>
      <c r="N2514" s="244">
        <v>1133.33</v>
      </c>
      <c r="O2514" s="218">
        <v>114</v>
      </c>
      <c r="P2514" s="246">
        <f t="shared" si="374"/>
        <v>50.1859649122807</v>
      </c>
      <c r="Q2514" s="246">
        <f t="shared" si="375"/>
        <v>8.94149122807018</v>
      </c>
      <c r="R2514" s="210">
        <v>257</v>
      </c>
      <c r="S2514" s="220">
        <f t="shared" si="376"/>
        <v>222</v>
      </c>
      <c r="T2514" s="113">
        <f t="shared" si="379"/>
        <v>77.8293563621531</v>
      </c>
      <c r="U2514" s="113">
        <f t="shared" si="377"/>
        <v>21.3198022442595</v>
      </c>
      <c r="V2514" s="113">
        <f t="shared" si="380"/>
        <v>26.2846846846847</v>
      </c>
      <c r="W2514" s="113">
        <f t="shared" si="378"/>
        <v>5.10509009009009</v>
      </c>
      <c r="X2514" s="118">
        <v>2017</v>
      </c>
      <c r="Y2514" s="18" t="s">
        <v>83</v>
      </c>
    </row>
    <row r="2515" ht="15.75" customHeight="1" spans="1:25">
      <c r="A2515" s="234">
        <v>5178</v>
      </c>
      <c r="B2515" s="208" t="s">
        <v>3076</v>
      </c>
      <c r="C2515" s="207" t="s">
        <v>19</v>
      </c>
      <c r="D2515" s="209" t="s">
        <v>64</v>
      </c>
      <c r="F2515" s="235" t="s">
        <v>65</v>
      </c>
      <c r="G2515" s="236">
        <v>40558</v>
      </c>
      <c r="H2515" s="237">
        <v>40558</v>
      </c>
      <c r="I2515" s="214">
        <v>28375.65</v>
      </c>
      <c r="J2515" s="215">
        <v>0.231441200848303</v>
      </c>
      <c r="K2515" s="214">
        <v>6567.29451085115</v>
      </c>
      <c r="L2515" s="244">
        <v>15764.25</v>
      </c>
      <c r="M2515" s="245">
        <v>0.323117814041264</v>
      </c>
      <c r="N2515" s="244">
        <v>5093.71</v>
      </c>
      <c r="O2515" s="218">
        <v>330</v>
      </c>
      <c r="P2515" s="246">
        <f t="shared" si="374"/>
        <v>46.7704545454545</v>
      </c>
      <c r="Q2515" s="246">
        <f t="shared" si="375"/>
        <v>14.4354848484848</v>
      </c>
      <c r="R2515" s="210">
        <v>3273</v>
      </c>
      <c r="S2515" s="220">
        <f t="shared" si="376"/>
        <v>330</v>
      </c>
      <c r="T2515" s="113">
        <f t="shared" si="379"/>
        <v>77.7415068493151</v>
      </c>
      <c r="U2515" s="113">
        <f t="shared" si="377"/>
        <v>17.9925877009621</v>
      </c>
      <c r="V2515" s="113">
        <f t="shared" si="380"/>
        <v>47.7704545454545</v>
      </c>
      <c r="W2515" s="113">
        <f t="shared" si="378"/>
        <v>15.4354848484848</v>
      </c>
      <c r="X2515" s="118">
        <v>2011</v>
      </c>
      <c r="Y2515" s="18" t="s">
        <v>66</v>
      </c>
    </row>
    <row r="2516" ht="15.75" customHeight="1" spans="1:25">
      <c r="A2516" s="234">
        <v>7090</v>
      </c>
      <c r="B2516" s="208" t="s">
        <v>3077</v>
      </c>
      <c r="C2516" s="207" t="s">
        <v>29</v>
      </c>
      <c r="D2516" s="209" t="s">
        <v>64</v>
      </c>
      <c r="F2516" s="235" t="s">
        <v>65</v>
      </c>
      <c r="G2516" s="236">
        <v>42042</v>
      </c>
      <c r="H2516" s="237">
        <v>42042</v>
      </c>
      <c r="I2516" s="214">
        <v>28289.264</v>
      </c>
      <c r="J2516" s="215">
        <v>0.274741071901923</v>
      </c>
      <c r="K2516" s="214">
        <v>7772.22271467648</v>
      </c>
      <c r="L2516" s="244">
        <v>17680.79</v>
      </c>
      <c r="M2516" s="245">
        <v>0.305326289153369</v>
      </c>
      <c r="N2516" s="244">
        <v>5398.41</v>
      </c>
      <c r="O2516" s="218">
        <v>330</v>
      </c>
      <c r="P2516" s="246">
        <f t="shared" si="374"/>
        <v>52.5781515151515</v>
      </c>
      <c r="Q2516" s="246">
        <f t="shared" si="375"/>
        <v>15.3588181818182</v>
      </c>
      <c r="R2516" s="210">
        <v>1789</v>
      </c>
      <c r="S2516" s="220">
        <f t="shared" si="376"/>
        <v>330</v>
      </c>
      <c r="T2516" s="113">
        <f t="shared" si="379"/>
        <v>77.5048328767123</v>
      </c>
      <c r="U2516" s="113">
        <f t="shared" si="377"/>
        <v>21.2937608621273</v>
      </c>
      <c r="V2516" s="113">
        <f t="shared" si="380"/>
        <v>53.5781515151515</v>
      </c>
      <c r="W2516" s="113">
        <f t="shared" si="378"/>
        <v>16.3588181818182</v>
      </c>
      <c r="X2516" s="118">
        <v>2015</v>
      </c>
      <c r="Y2516" s="18" t="s">
        <v>66</v>
      </c>
    </row>
    <row r="2517" ht="15.75" customHeight="1" spans="1:25">
      <c r="A2517" s="234">
        <v>6308</v>
      </c>
      <c r="B2517" s="208" t="s">
        <v>3078</v>
      </c>
      <c r="C2517" s="207" t="s">
        <v>23</v>
      </c>
      <c r="D2517" s="209" t="s">
        <v>64</v>
      </c>
      <c r="F2517" s="235" t="s">
        <v>65</v>
      </c>
      <c r="G2517" s="236">
        <v>42460</v>
      </c>
      <c r="H2517" s="237">
        <v>42460</v>
      </c>
      <c r="I2517" s="214">
        <v>28276.2905</v>
      </c>
      <c r="J2517" s="215">
        <v>0.263518938598231</v>
      </c>
      <c r="K2517" s="214">
        <v>7451.33806005524</v>
      </c>
      <c r="L2517" s="244">
        <v>19500.89</v>
      </c>
      <c r="M2517" s="245">
        <v>0.266469376525892</v>
      </c>
      <c r="N2517" s="244">
        <v>5196.39</v>
      </c>
      <c r="O2517" s="218">
        <v>330</v>
      </c>
      <c r="P2517" s="246">
        <f t="shared" si="374"/>
        <v>58.0936060606061</v>
      </c>
      <c r="Q2517" s="246">
        <f t="shared" si="375"/>
        <v>14.7466363636364</v>
      </c>
      <c r="R2517" s="210">
        <v>1371</v>
      </c>
      <c r="S2517" s="220">
        <f t="shared" si="376"/>
        <v>330</v>
      </c>
      <c r="T2517" s="113">
        <f t="shared" si="379"/>
        <v>77.4692890410959</v>
      </c>
      <c r="U2517" s="113">
        <f t="shared" si="377"/>
        <v>20.4146248220692</v>
      </c>
      <c r="V2517" s="113">
        <f t="shared" si="380"/>
        <v>59.0936060606061</v>
      </c>
      <c r="W2517" s="113">
        <f t="shared" si="378"/>
        <v>15.7466363636364</v>
      </c>
      <c r="X2517" s="118">
        <v>2016</v>
      </c>
      <c r="Y2517" s="18" t="s">
        <v>82</v>
      </c>
    </row>
    <row r="2518" ht="15.75" customHeight="1" spans="1:25">
      <c r="A2518" s="234">
        <v>5065</v>
      </c>
      <c r="B2518" s="208" t="s">
        <v>3079</v>
      </c>
      <c r="C2518" s="207" t="s">
        <v>19</v>
      </c>
      <c r="D2518" s="209" t="s">
        <v>64</v>
      </c>
      <c r="F2518" s="235" t="s">
        <v>65</v>
      </c>
      <c r="G2518" s="236">
        <v>39620</v>
      </c>
      <c r="H2518" s="237">
        <v>39620</v>
      </c>
      <c r="I2518" s="214">
        <v>28237.122</v>
      </c>
      <c r="J2518" s="215">
        <v>0.244929163661248</v>
      </c>
      <c r="K2518" s="214">
        <v>6916.09467566063</v>
      </c>
      <c r="L2518" s="244">
        <v>15687.29</v>
      </c>
      <c r="M2518" s="245">
        <v>0.23347946012345</v>
      </c>
      <c r="N2518" s="244">
        <v>3662.66</v>
      </c>
      <c r="O2518" s="218">
        <v>330</v>
      </c>
      <c r="P2518" s="246">
        <f t="shared" si="374"/>
        <v>46.5372424242424</v>
      </c>
      <c r="Q2518" s="246">
        <f t="shared" si="375"/>
        <v>10.0989696969697</v>
      </c>
      <c r="R2518" s="210">
        <v>4211</v>
      </c>
      <c r="S2518" s="220">
        <f t="shared" si="376"/>
        <v>330</v>
      </c>
      <c r="T2518" s="113">
        <f t="shared" si="379"/>
        <v>77.3619780821918</v>
      </c>
      <c r="U2518" s="113">
        <f t="shared" si="377"/>
        <v>18.948204590851</v>
      </c>
      <c r="V2518" s="113">
        <f t="shared" si="380"/>
        <v>47.5372424242424</v>
      </c>
      <c r="W2518" s="113">
        <f t="shared" si="378"/>
        <v>11.0989696969697</v>
      </c>
      <c r="X2518" s="118">
        <v>2008</v>
      </c>
      <c r="Y2518" s="18" t="s">
        <v>66</v>
      </c>
    </row>
    <row r="2519" ht="15.75" customHeight="1" spans="1:25">
      <c r="A2519" s="234">
        <v>5808</v>
      </c>
      <c r="B2519" s="208" t="s">
        <v>3080</v>
      </c>
      <c r="C2519" s="207" t="s">
        <v>25</v>
      </c>
      <c r="D2519" s="209" t="s">
        <v>64</v>
      </c>
      <c r="F2519" s="235" t="s">
        <v>215</v>
      </c>
      <c r="G2519" s="236">
        <v>41860</v>
      </c>
      <c r="H2519" s="237">
        <v>41860</v>
      </c>
      <c r="I2519" s="214">
        <v>28225.678</v>
      </c>
      <c r="J2519" s="215">
        <v>0.278016714850263</v>
      </c>
      <c r="K2519" s="214">
        <v>7847.21027198134</v>
      </c>
      <c r="L2519" s="244">
        <v>21712.06</v>
      </c>
      <c r="M2519" s="245">
        <v>0.293636808299166</v>
      </c>
      <c r="N2519" s="244">
        <v>6375.46</v>
      </c>
      <c r="O2519" s="218">
        <v>330</v>
      </c>
      <c r="P2519" s="246">
        <f t="shared" si="374"/>
        <v>64.7941212121212</v>
      </c>
      <c r="Q2519" s="246">
        <f t="shared" si="375"/>
        <v>18.3195757575758</v>
      </c>
      <c r="R2519" s="210">
        <v>1971</v>
      </c>
      <c r="S2519" s="220">
        <f t="shared" si="376"/>
        <v>330</v>
      </c>
      <c r="T2519" s="113">
        <f t="shared" si="379"/>
        <v>77.3306246575342</v>
      </c>
      <c r="U2519" s="113">
        <f t="shared" si="377"/>
        <v>21.4992062246064</v>
      </c>
      <c r="V2519" s="113">
        <f t="shared" si="380"/>
        <v>65.7941212121212</v>
      </c>
      <c r="W2519" s="113">
        <f t="shared" si="378"/>
        <v>19.3195757575758</v>
      </c>
      <c r="X2519" s="118">
        <v>2014</v>
      </c>
      <c r="Y2519" s="18" t="s">
        <v>66</v>
      </c>
    </row>
    <row r="2520" ht="15.75" customHeight="1" spans="1:25">
      <c r="A2520" s="234">
        <v>5939</v>
      </c>
      <c r="B2520" s="208" t="s">
        <v>3081</v>
      </c>
      <c r="C2520" s="207" t="s">
        <v>23</v>
      </c>
      <c r="D2520" s="209" t="s">
        <v>64</v>
      </c>
      <c r="F2520" s="235" t="s">
        <v>65</v>
      </c>
      <c r="G2520" s="236">
        <v>42133</v>
      </c>
      <c r="H2520" s="237">
        <v>42133</v>
      </c>
      <c r="I2520" s="214">
        <v>28188.5365</v>
      </c>
      <c r="J2520" s="215">
        <v>0.239275832319329</v>
      </c>
      <c r="K2520" s="214">
        <v>6744.83553290128</v>
      </c>
      <c r="L2520" s="244">
        <v>19440.37</v>
      </c>
      <c r="M2520" s="245">
        <v>0.252246227823853</v>
      </c>
      <c r="N2520" s="244">
        <v>4903.76</v>
      </c>
      <c r="O2520" s="218">
        <v>330</v>
      </c>
      <c r="P2520" s="246">
        <f t="shared" si="374"/>
        <v>57.9102121212121</v>
      </c>
      <c r="Q2520" s="246">
        <f t="shared" si="375"/>
        <v>13.8598787878788</v>
      </c>
      <c r="R2520" s="210">
        <v>1698</v>
      </c>
      <c r="S2520" s="220">
        <f t="shared" si="376"/>
        <v>330</v>
      </c>
      <c r="T2520" s="113">
        <f t="shared" si="379"/>
        <v>77.2288671232877</v>
      </c>
      <c r="U2520" s="113">
        <f t="shared" si="377"/>
        <v>18.4790014600035</v>
      </c>
      <c r="V2520" s="113">
        <f t="shared" si="380"/>
        <v>58.9102121212121</v>
      </c>
      <c r="W2520" s="113">
        <f t="shared" si="378"/>
        <v>14.8598787878788</v>
      </c>
      <c r="X2520" s="118">
        <v>2015</v>
      </c>
      <c r="Y2520" s="18" t="s">
        <v>66</v>
      </c>
    </row>
    <row r="2521" ht="15.75" customHeight="1" spans="1:25">
      <c r="A2521" s="234">
        <v>5140</v>
      </c>
      <c r="B2521" s="208" t="s">
        <v>3082</v>
      </c>
      <c r="C2521" s="207" t="s">
        <v>33</v>
      </c>
      <c r="D2521" s="209" t="s">
        <v>64</v>
      </c>
      <c r="F2521" s="235" t="s">
        <v>65</v>
      </c>
      <c r="G2521" s="236">
        <v>40292</v>
      </c>
      <c r="H2521" s="237">
        <v>40292</v>
      </c>
      <c r="I2521" s="214">
        <v>28181.82</v>
      </c>
      <c r="J2521" s="215">
        <v>0.256374645881634</v>
      </c>
      <c r="K2521" s="214">
        <v>7225.10412279995</v>
      </c>
      <c r="L2521" s="244">
        <v>14090.91</v>
      </c>
      <c r="M2521" s="245">
        <v>0.18582405252748</v>
      </c>
      <c r="N2521" s="244">
        <v>2618.43</v>
      </c>
      <c r="O2521" s="218">
        <v>330</v>
      </c>
      <c r="P2521" s="246">
        <f t="shared" si="374"/>
        <v>41.6997272727273</v>
      </c>
      <c r="Q2521" s="246">
        <f t="shared" si="375"/>
        <v>6.93463636363636</v>
      </c>
      <c r="R2521" s="210">
        <v>3539</v>
      </c>
      <c r="S2521" s="220">
        <f t="shared" si="376"/>
        <v>330</v>
      </c>
      <c r="T2521" s="113">
        <f t="shared" si="379"/>
        <v>77.2104657534247</v>
      </c>
      <c r="U2521" s="113">
        <f t="shared" si="377"/>
        <v>19.7948058158903</v>
      </c>
      <c r="V2521" s="113">
        <f t="shared" si="380"/>
        <v>42.6997272727273</v>
      </c>
      <c r="W2521" s="113">
        <f t="shared" si="378"/>
        <v>7.93463636363636</v>
      </c>
      <c r="X2521" s="118">
        <v>2010</v>
      </c>
      <c r="Y2521" s="18" t="s">
        <v>66</v>
      </c>
    </row>
    <row r="2522" ht="15.75" customHeight="1" spans="1:25">
      <c r="A2522" s="234">
        <v>8865</v>
      </c>
      <c r="B2522" s="208" t="s">
        <v>3083</v>
      </c>
      <c r="C2522" s="207" t="s">
        <v>34</v>
      </c>
      <c r="D2522" s="209" t="s">
        <v>488</v>
      </c>
      <c r="E2522" s="210" t="s">
        <v>30</v>
      </c>
      <c r="F2522" s="235" t="s">
        <v>272</v>
      </c>
      <c r="G2522" s="283">
        <v>40203</v>
      </c>
      <c r="H2522" s="237">
        <v>43715</v>
      </c>
      <c r="I2522" s="214">
        <v>28117.9413970588</v>
      </c>
      <c r="J2522" s="215">
        <v>0.269336294757132</v>
      </c>
      <c r="K2522" s="214">
        <v>7573.182152082</v>
      </c>
      <c r="L2522" s="216">
        <v>2277.57</v>
      </c>
      <c r="M2522" s="217">
        <v>0.258367470593659</v>
      </c>
      <c r="N2522" s="216">
        <v>588.45</v>
      </c>
      <c r="O2522" s="218">
        <v>68</v>
      </c>
      <c r="P2522" s="246">
        <f t="shared" si="374"/>
        <v>32.4936764705882</v>
      </c>
      <c r="Q2522" s="246">
        <f t="shared" si="375"/>
        <v>7.65367647058824</v>
      </c>
      <c r="R2522" s="210">
        <v>116</v>
      </c>
      <c r="S2522" s="220">
        <f t="shared" si="376"/>
        <v>81</v>
      </c>
      <c r="T2522" s="113">
        <f t="shared" si="379"/>
        <v>77.0354558823529</v>
      </c>
      <c r="U2522" s="113">
        <f t="shared" si="377"/>
        <v>20.7484442522795</v>
      </c>
      <c r="V2522" s="113">
        <f t="shared" si="380"/>
        <v>28.1181481481482</v>
      </c>
      <c r="W2522" s="113">
        <f t="shared" si="378"/>
        <v>7.26481481481482</v>
      </c>
      <c r="X2522" s="118">
        <v>2010</v>
      </c>
      <c r="Y2522" s="18" t="s">
        <v>66</v>
      </c>
    </row>
    <row r="2523" ht="15.75" customHeight="1" spans="1:25">
      <c r="A2523" s="234">
        <v>5292</v>
      </c>
      <c r="B2523" s="208" t="s">
        <v>3084</v>
      </c>
      <c r="C2523" s="207" t="s">
        <v>23</v>
      </c>
      <c r="D2523" s="209" t="s">
        <v>64</v>
      </c>
      <c r="F2523" s="235" t="s">
        <v>178</v>
      </c>
      <c r="G2523" s="236">
        <v>40201</v>
      </c>
      <c r="H2523" s="237">
        <v>40201</v>
      </c>
      <c r="I2523" s="214">
        <v>28084.7745</v>
      </c>
      <c r="J2523" s="215">
        <v>0.255781277409517</v>
      </c>
      <c r="K2523" s="214">
        <v>7183.55949736823</v>
      </c>
      <c r="L2523" s="244">
        <v>19368.81</v>
      </c>
      <c r="M2523" s="245">
        <v>0.271344496641766</v>
      </c>
      <c r="N2523" s="244">
        <v>5255.62</v>
      </c>
      <c r="O2523" s="218">
        <v>330</v>
      </c>
      <c r="P2523" s="246">
        <f t="shared" si="374"/>
        <v>57.6933636363636</v>
      </c>
      <c r="Q2523" s="246">
        <f t="shared" si="375"/>
        <v>14.9261212121212</v>
      </c>
      <c r="R2523" s="210">
        <v>3630</v>
      </c>
      <c r="S2523" s="220">
        <f t="shared" si="376"/>
        <v>330</v>
      </c>
      <c r="T2523" s="113">
        <f t="shared" si="379"/>
        <v>76.9445876712329</v>
      </c>
      <c r="U2523" s="113">
        <f t="shared" si="377"/>
        <v>19.6809849242965</v>
      </c>
      <c r="V2523" s="113">
        <f t="shared" si="380"/>
        <v>58.6933636363636</v>
      </c>
      <c r="W2523" s="113">
        <f t="shared" si="378"/>
        <v>15.9261212121212</v>
      </c>
      <c r="X2523" s="118">
        <v>2010</v>
      </c>
      <c r="Y2523" s="18" t="s">
        <v>66</v>
      </c>
    </row>
    <row r="2524" ht="15.75" customHeight="1" spans="1:25">
      <c r="A2524" s="234">
        <v>8563</v>
      </c>
      <c r="B2524" s="208" t="s">
        <v>3085</v>
      </c>
      <c r="C2524" s="207" t="s">
        <v>19</v>
      </c>
      <c r="D2524" s="209" t="s">
        <v>64</v>
      </c>
      <c r="F2524" s="235" t="s">
        <v>65</v>
      </c>
      <c r="G2524" s="236">
        <v>43401</v>
      </c>
      <c r="H2524" s="237">
        <v>43401</v>
      </c>
      <c r="I2524" s="214">
        <v>28059.246</v>
      </c>
      <c r="J2524" s="215">
        <v>0.242778163899635</v>
      </c>
      <c r="K2524" s="214">
        <v>6812.17222428818</v>
      </c>
      <c r="L2524" s="244">
        <v>15588.47</v>
      </c>
      <c r="M2524" s="245">
        <v>0.230647395158088</v>
      </c>
      <c r="N2524" s="244">
        <v>3595.44</v>
      </c>
      <c r="O2524" s="218">
        <v>330</v>
      </c>
      <c r="P2524" s="246">
        <f t="shared" si="374"/>
        <v>46.2377878787879</v>
      </c>
      <c r="Q2524" s="246">
        <f t="shared" si="375"/>
        <v>9.89527272727273</v>
      </c>
      <c r="R2524" s="210">
        <v>430</v>
      </c>
      <c r="S2524" s="220">
        <f t="shared" si="376"/>
        <v>330</v>
      </c>
      <c r="T2524" s="113">
        <f t="shared" si="379"/>
        <v>76.8746465753425</v>
      </c>
      <c r="U2524" s="113">
        <f t="shared" si="377"/>
        <v>18.663485545995</v>
      </c>
      <c r="V2524" s="113">
        <f t="shared" si="380"/>
        <v>47.2377878787879</v>
      </c>
      <c r="W2524" s="113">
        <f t="shared" si="378"/>
        <v>10.8952727272727</v>
      </c>
      <c r="X2524" s="118">
        <v>2018</v>
      </c>
      <c r="Y2524" s="18" t="s">
        <v>84</v>
      </c>
    </row>
    <row r="2525" ht="15.75" customHeight="1" spans="1:25">
      <c r="A2525" s="234">
        <v>6314</v>
      </c>
      <c r="B2525" s="208" t="s">
        <v>3086</v>
      </c>
      <c r="C2525" s="207" t="s">
        <v>25</v>
      </c>
      <c r="D2525" s="209" t="s">
        <v>64</v>
      </c>
      <c r="F2525" s="235" t="s">
        <v>204</v>
      </c>
      <c r="G2525" s="236">
        <v>42511</v>
      </c>
      <c r="H2525" s="237">
        <v>42511</v>
      </c>
      <c r="I2525" s="214">
        <v>28055.0871803802</v>
      </c>
      <c r="J2525" s="215">
        <v>0.272298171080031</v>
      </c>
      <c r="K2525" s="214">
        <v>7639.34892870834</v>
      </c>
      <c r="L2525" s="244">
        <v>24584.93</v>
      </c>
      <c r="M2525" s="245">
        <v>0.331880953087929</v>
      </c>
      <c r="N2525" s="244">
        <v>8159.27000000001</v>
      </c>
      <c r="O2525" s="218">
        <v>330</v>
      </c>
      <c r="P2525" s="246">
        <f t="shared" si="374"/>
        <v>73.4997878787879</v>
      </c>
      <c r="Q2525" s="246">
        <f t="shared" si="375"/>
        <v>23.7250606060606</v>
      </c>
      <c r="R2525" s="210">
        <v>1320</v>
      </c>
      <c r="S2525" s="220">
        <f t="shared" si="376"/>
        <v>330</v>
      </c>
      <c r="T2525" s="113">
        <f t="shared" si="379"/>
        <v>76.8632525489868</v>
      </c>
      <c r="U2525" s="113">
        <f t="shared" si="377"/>
        <v>20.9297230923516</v>
      </c>
      <c r="V2525" s="113">
        <f t="shared" si="380"/>
        <v>74.4997878787879</v>
      </c>
      <c r="W2525" s="113">
        <f t="shared" si="378"/>
        <v>24.7250606060606</v>
      </c>
      <c r="X2525" s="118">
        <v>2016</v>
      </c>
      <c r="Y2525" s="18" t="s">
        <v>82</v>
      </c>
    </row>
    <row r="2526" ht="15.75" customHeight="1" spans="1:25">
      <c r="A2526" s="234">
        <v>8754</v>
      </c>
      <c r="B2526" s="208" t="s">
        <v>3087</v>
      </c>
      <c r="C2526" s="207" t="s">
        <v>34</v>
      </c>
      <c r="D2526" s="209" t="s">
        <v>488</v>
      </c>
      <c r="E2526" s="210" t="s">
        <v>30</v>
      </c>
      <c r="F2526" s="235" t="s">
        <v>282</v>
      </c>
      <c r="G2526" s="283">
        <v>40547</v>
      </c>
      <c r="H2526" s="237">
        <v>43715</v>
      </c>
      <c r="I2526" s="214">
        <v>27969.1084722222</v>
      </c>
      <c r="J2526" s="215">
        <v>0.228601213061763</v>
      </c>
      <c r="K2526" s="214">
        <v>6393.77212500603</v>
      </c>
      <c r="L2526" s="216">
        <v>2398.78</v>
      </c>
      <c r="M2526" s="217">
        <v>0.252399136227582</v>
      </c>
      <c r="N2526" s="216">
        <v>605.45</v>
      </c>
      <c r="O2526" s="218">
        <v>72</v>
      </c>
      <c r="P2526" s="246">
        <f t="shared" si="374"/>
        <v>32.3163888888889</v>
      </c>
      <c r="Q2526" s="246">
        <f t="shared" si="375"/>
        <v>7.40902777777778</v>
      </c>
      <c r="R2526" s="210">
        <v>116</v>
      </c>
      <c r="S2526" s="220">
        <f t="shared" si="376"/>
        <v>81</v>
      </c>
      <c r="T2526" s="113">
        <f t="shared" si="379"/>
        <v>76.6276944444444</v>
      </c>
      <c r="U2526" s="113">
        <f t="shared" si="377"/>
        <v>17.5171839041261</v>
      </c>
      <c r="V2526" s="113">
        <f t="shared" si="380"/>
        <v>29.6145679012346</v>
      </c>
      <c r="W2526" s="113">
        <f t="shared" si="378"/>
        <v>7.47469135802469</v>
      </c>
      <c r="X2526" s="118">
        <v>2011</v>
      </c>
      <c r="Y2526" s="18" t="s">
        <v>66</v>
      </c>
    </row>
    <row r="2527" ht="15.75" customHeight="1" spans="1:25">
      <c r="A2527" s="234">
        <v>7886</v>
      </c>
      <c r="B2527" s="208" t="s">
        <v>3088</v>
      </c>
      <c r="C2527" s="207" t="s">
        <v>29</v>
      </c>
      <c r="D2527" s="209" t="s">
        <v>64</v>
      </c>
      <c r="F2527" s="235" t="s">
        <v>65</v>
      </c>
      <c r="G2527" s="236">
        <v>43218</v>
      </c>
      <c r="H2527" s="237">
        <v>43218</v>
      </c>
      <c r="I2527" s="214">
        <v>27904.64</v>
      </c>
      <c r="J2527" s="215">
        <v>0.276093386577106</v>
      </c>
      <c r="K2527" s="214">
        <v>7704.28655881498</v>
      </c>
      <c r="L2527" s="244">
        <v>17440.4</v>
      </c>
      <c r="M2527" s="245">
        <v>0.370564321919222</v>
      </c>
      <c r="N2527" s="244">
        <v>6462.79</v>
      </c>
      <c r="O2527" s="218">
        <v>330</v>
      </c>
      <c r="P2527" s="246">
        <f t="shared" si="374"/>
        <v>51.849696969697</v>
      </c>
      <c r="Q2527" s="246">
        <f t="shared" si="375"/>
        <v>18.5842121212121</v>
      </c>
      <c r="R2527" s="210">
        <v>613</v>
      </c>
      <c r="S2527" s="220">
        <f t="shared" si="376"/>
        <v>330</v>
      </c>
      <c r="T2527" s="113">
        <f t="shared" si="379"/>
        <v>76.4510684931507</v>
      </c>
      <c r="U2527" s="113">
        <f t="shared" si="377"/>
        <v>21.1076344077123</v>
      </c>
      <c r="V2527" s="113">
        <f t="shared" si="380"/>
        <v>52.849696969697</v>
      </c>
      <c r="W2527" s="113">
        <f t="shared" si="378"/>
        <v>19.5842121212121</v>
      </c>
      <c r="X2527" s="118">
        <v>2018</v>
      </c>
      <c r="Y2527" s="18" t="s">
        <v>84</v>
      </c>
    </row>
    <row r="2528" ht="15.75" customHeight="1" spans="1:25">
      <c r="A2528" s="234">
        <v>9053</v>
      </c>
      <c r="B2528" s="208" t="s">
        <v>3089</v>
      </c>
      <c r="C2528" s="207" t="s">
        <v>34</v>
      </c>
      <c r="D2528" s="209" t="s">
        <v>488</v>
      </c>
      <c r="E2528" s="210" t="s">
        <v>30</v>
      </c>
      <c r="F2528" s="235" t="s">
        <v>291</v>
      </c>
      <c r="G2528" s="283">
        <v>40816</v>
      </c>
      <c r="H2528" s="237">
        <v>43713</v>
      </c>
      <c r="I2528" s="214">
        <v>27824.9346511628</v>
      </c>
      <c r="J2528" s="215">
        <v>0.278719446985391</v>
      </c>
      <c r="K2528" s="214">
        <v>7755.35039837674</v>
      </c>
      <c r="L2528" s="216">
        <v>1425.22</v>
      </c>
      <c r="M2528" s="217">
        <v>0.230581945243541</v>
      </c>
      <c r="N2528" s="216">
        <v>328.63</v>
      </c>
      <c r="O2528" s="218">
        <v>43</v>
      </c>
      <c r="P2528" s="246">
        <f t="shared" si="374"/>
        <v>32.1446511627907</v>
      </c>
      <c r="Q2528" s="246">
        <f t="shared" si="375"/>
        <v>6.64255813953488</v>
      </c>
      <c r="R2528" s="210">
        <v>118</v>
      </c>
      <c r="S2528" s="220">
        <f t="shared" si="376"/>
        <v>83</v>
      </c>
      <c r="T2528" s="113">
        <f t="shared" si="379"/>
        <v>76.2326976744186</v>
      </c>
      <c r="U2528" s="113">
        <f t="shared" si="377"/>
        <v>21.2475353380185</v>
      </c>
      <c r="V2528" s="113">
        <f t="shared" si="380"/>
        <v>17.1713253012048</v>
      </c>
      <c r="W2528" s="113">
        <f t="shared" si="378"/>
        <v>3.95939759036145</v>
      </c>
      <c r="X2528" s="118">
        <v>2011</v>
      </c>
      <c r="Y2528" s="18" t="s">
        <v>66</v>
      </c>
    </row>
    <row r="2529" ht="15.75" customHeight="1" spans="1:25">
      <c r="A2529" s="234">
        <v>7040</v>
      </c>
      <c r="B2529" s="208" t="s">
        <v>3090</v>
      </c>
      <c r="C2529" s="207" t="s">
        <v>27</v>
      </c>
      <c r="D2529" s="209" t="s">
        <v>64</v>
      </c>
      <c r="F2529" s="235" t="s">
        <v>204</v>
      </c>
      <c r="G2529" s="236">
        <v>42504</v>
      </c>
      <c r="H2529" s="237">
        <v>42504</v>
      </c>
      <c r="I2529" s="214">
        <v>27706.0645</v>
      </c>
      <c r="J2529" s="215">
        <v>0.220622799493654</v>
      </c>
      <c r="K2529" s="214">
        <v>6112.58951294174</v>
      </c>
      <c r="L2529" s="244">
        <v>24092.23</v>
      </c>
      <c r="M2529" s="245">
        <v>0.196800794280978</v>
      </c>
      <c r="N2529" s="244">
        <v>4741.37</v>
      </c>
      <c r="O2529" s="218">
        <v>330</v>
      </c>
      <c r="P2529" s="246">
        <f t="shared" si="374"/>
        <v>72.0067575757576</v>
      </c>
      <c r="Q2529" s="246">
        <f t="shared" si="375"/>
        <v>13.3677878787879</v>
      </c>
      <c r="R2529" s="210">
        <v>1327</v>
      </c>
      <c r="S2529" s="220">
        <f t="shared" si="376"/>
        <v>330</v>
      </c>
      <c r="T2529" s="113">
        <f t="shared" si="379"/>
        <v>75.9070260273973</v>
      </c>
      <c r="U2529" s="113">
        <f t="shared" si="377"/>
        <v>16.746820583402</v>
      </c>
      <c r="V2529" s="113">
        <f t="shared" si="380"/>
        <v>73.0067575757576</v>
      </c>
      <c r="W2529" s="113">
        <f t="shared" si="378"/>
        <v>14.3677878787879</v>
      </c>
      <c r="X2529" s="118">
        <v>2016</v>
      </c>
      <c r="Y2529" s="18" t="s">
        <v>82</v>
      </c>
    </row>
    <row r="2530" ht="15.75" customHeight="1" spans="1:25">
      <c r="A2530" s="234">
        <v>5482</v>
      </c>
      <c r="B2530" s="208" t="s">
        <v>3091</v>
      </c>
      <c r="C2530" s="207" t="s">
        <v>23</v>
      </c>
      <c r="D2530" s="209" t="s">
        <v>64</v>
      </c>
      <c r="F2530" s="235" t="s">
        <v>178</v>
      </c>
      <c r="G2530" s="236">
        <v>40922</v>
      </c>
      <c r="H2530" s="237">
        <v>40922</v>
      </c>
      <c r="I2530" s="214">
        <v>27667.189</v>
      </c>
      <c r="J2530" s="215">
        <v>0.27607273908434</v>
      </c>
      <c r="K2530" s="214">
        <v>7638.15664999412</v>
      </c>
      <c r="L2530" s="244">
        <v>19080.82</v>
      </c>
      <c r="M2530" s="245">
        <v>0.28377816047738</v>
      </c>
      <c r="N2530" s="244">
        <v>5414.72</v>
      </c>
      <c r="O2530" s="218">
        <v>330</v>
      </c>
      <c r="P2530" s="246">
        <f t="shared" si="374"/>
        <v>56.8206666666667</v>
      </c>
      <c r="Q2530" s="246">
        <f t="shared" si="375"/>
        <v>15.4082424242424</v>
      </c>
      <c r="R2530" s="210">
        <v>2909</v>
      </c>
      <c r="S2530" s="220">
        <f t="shared" si="376"/>
        <v>330</v>
      </c>
      <c r="T2530" s="113">
        <f t="shared" si="379"/>
        <v>75.8005178082192</v>
      </c>
      <c r="U2530" s="113">
        <f t="shared" si="377"/>
        <v>20.9264565753264</v>
      </c>
      <c r="V2530" s="113">
        <f t="shared" si="380"/>
        <v>57.8206666666667</v>
      </c>
      <c r="W2530" s="113">
        <f t="shared" si="378"/>
        <v>16.4082424242424</v>
      </c>
      <c r="X2530" s="118">
        <v>2012</v>
      </c>
      <c r="Y2530" s="18" t="s">
        <v>66</v>
      </c>
    </row>
    <row r="2531" ht="15.75" customHeight="1" spans="1:25">
      <c r="A2531" s="234">
        <v>5710</v>
      </c>
      <c r="B2531" s="208" t="s">
        <v>3092</v>
      </c>
      <c r="C2531" s="207" t="s">
        <v>23</v>
      </c>
      <c r="D2531" s="209" t="s">
        <v>64</v>
      </c>
      <c r="F2531" s="235" t="s">
        <v>178</v>
      </c>
      <c r="G2531" s="236">
        <v>41657</v>
      </c>
      <c r="H2531" s="237">
        <v>41657</v>
      </c>
      <c r="I2531" s="214">
        <v>27655.9515</v>
      </c>
      <c r="J2531" s="215">
        <v>0.278480594684945</v>
      </c>
      <c r="K2531" s="214">
        <v>7701.645820298</v>
      </c>
      <c r="L2531" s="244">
        <v>19073.07</v>
      </c>
      <c r="M2531" s="245">
        <v>0.294587080108236</v>
      </c>
      <c r="N2531" s="244">
        <v>5618.68</v>
      </c>
      <c r="O2531" s="218">
        <v>330</v>
      </c>
      <c r="P2531" s="246">
        <f t="shared" si="374"/>
        <v>56.7971818181818</v>
      </c>
      <c r="Q2531" s="246">
        <f t="shared" si="375"/>
        <v>16.026303030303</v>
      </c>
      <c r="R2531" s="210">
        <v>2174</v>
      </c>
      <c r="S2531" s="220">
        <f t="shared" si="376"/>
        <v>330</v>
      </c>
      <c r="T2531" s="113">
        <f t="shared" si="379"/>
        <v>75.7697301369863</v>
      </c>
      <c r="U2531" s="113">
        <f t="shared" si="377"/>
        <v>21.1003995076658</v>
      </c>
      <c r="V2531" s="113">
        <f t="shared" si="380"/>
        <v>57.7971818181818</v>
      </c>
      <c r="W2531" s="113">
        <f t="shared" si="378"/>
        <v>17.026303030303</v>
      </c>
      <c r="X2531" s="118">
        <v>2014</v>
      </c>
      <c r="Y2531" s="18" t="s">
        <v>66</v>
      </c>
    </row>
    <row r="2532" ht="15.75" customHeight="1" spans="1:25">
      <c r="A2532" s="234">
        <v>6373</v>
      </c>
      <c r="B2532" s="208" t="s">
        <v>3093</v>
      </c>
      <c r="C2532" s="207" t="s">
        <v>23</v>
      </c>
      <c r="D2532" s="209" t="s">
        <v>64</v>
      </c>
      <c r="F2532" s="235" t="s">
        <v>178</v>
      </c>
      <c r="G2532" s="236">
        <v>42567</v>
      </c>
      <c r="H2532" s="237">
        <v>42567</v>
      </c>
      <c r="I2532" s="214">
        <v>27624.3995</v>
      </c>
      <c r="J2532" s="215">
        <v>0.229244677964297</v>
      </c>
      <c r="K2532" s="214">
        <v>6332.74656733459</v>
      </c>
      <c r="L2532" s="244">
        <v>19051.31</v>
      </c>
      <c r="M2532" s="245">
        <v>0.261688041399778</v>
      </c>
      <c r="N2532" s="244">
        <v>4985.5</v>
      </c>
      <c r="O2532" s="218">
        <v>330</v>
      </c>
      <c r="P2532" s="246">
        <f t="shared" si="374"/>
        <v>56.7312424242424</v>
      </c>
      <c r="Q2532" s="246">
        <f t="shared" si="375"/>
        <v>14.1075757575758</v>
      </c>
      <c r="R2532" s="210">
        <v>1264</v>
      </c>
      <c r="S2532" s="220">
        <f t="shared" si="376"/>
        <v>330</v>
      </c>
      <c r="T2532" s="113">
        <f t="shared" si="379"/>
        <v>75.6832863013699</v>
      </c>
      <c r="U2532" s="113">
        <f t="shared" si="377"/>
        <v>17.3499905954372</v>
      </c>
      <c r="V2532" s="113">
        <f t="shared" si="380"/>
        <v>57.7312424242424</v>
      </c>
      <c r="W2532" s="113">
        <f t="shared" si="378"/>
        <v>15.1075757575758</v>
      </c>
      <c r="X2532" s="118">
        <v>2016</v>
      </c>
      <c r="Y2532" s="18" t="s">
        <v>82</v>
      </c>
    </row>
    <row r="2533" ht="15.75" customHeight="1" spans="1:25">
      <c r="A2533" s="234">
        <v>6109</v>
      </c>
      <c r="B2533" s="208" t="s">
        <v>3094</v>
      </c>
      <c r="C2533" s="207" t="s">
        <v>27</v>
      </c>
      <c r="D2533" s="209" t="s">
        <v>64</v>
      </c>
      <c r="E2533" s="210" t="s">
        <v>2666</v>
      </c>
      <c r="F2533" s="289" t="s">
        <v>204</v>
      </c>
      <c r="G2533" s="283">
        <v>42272</v>
      </c>
      <c r="H2533" s="237">
        <v>42272</v>
      </c>
      <c r="I2533" s="214">
        <v>27588.48</v>
      </c>
      <c r="J2533" s="215">
        <v>0.250032859557724</v>
      </c>
      <c r="K2533" s="214">
        <v>6898.02654525108</v>
      </c>
      <c r="L2533" s="244">
        <v>18392.32</v>
      </c>
      <c r="M2533" s="245">
        <v>0.340176769434199</v>
      </c>
      <c r="N2533" s="244">
        <v>6256.64</v>
      </c>
      <c r="O2533" s="218">
        <v>330</v>
      </c>
      <c r="P2533" s="246">
        <f t="shared" si="374"/>
        <v>54.734303030303</v>
      </c>
      <c r="Q2533" s="246">
        <f t="shared" si="375"/>
        <v>17.9595151515152</v>
      </c>
      <c r="R2533" s="210">
        <v>1559</v>
      </c>
      <c r="S2533" s="220">
        <f t="shared" si="376"/>
        <v>330</v>
      </c>
      <c r="T2533" s="113">
        <f t="shared" si="379"/>
        <v>75.5848767123288</v>
      </c>
      <c r="U2533" s="113">
        <f t="shared" si="377"/>
        <v>18.8987028637016</v>
      </c>
      <c r="V2533" s="113">
        <f t="shared" si="380"/>
        <v>55.734303030303</v>
      </c>
      <c r="W2533" s="113">
        <f t="shared" si="378"/>
        <v>18.9595151515152</v>
      </c>
      <c r="X2533" s="118">
        <v>2015</v>
      </c>
      <c r="Y2533" s="18" t="s">
        <v>66</v>
      </c>
    </row>
    <row r="2534" ht="15.75" customHeight="1" spans="1:25">
      <c r="A2534" s="234">
        <v>6632</v>
      </c>
      <c r="B2534" s="208" t="s">
        <v>3095</v>
      </c>
      <c r="C2534" s="207" t="s">
        <v>23</v>
      </c>
      <c r="D2534" s="209" t="s">
        <v>64</v>
      </c>
      <c r="F2534" s="235" t="s">
        <v>181</v>
      </c>
      <c r="G2534" s="236">
        <v>42693</v>
      </c>
      <c r="H2534" s="237">
        <v>42693</v>
      </c>
      <c r="I2534" s="214">
        <v>27573.768</v>
      </c>
      <c r="J2534" s="215">
        <v>0.270684572108715</v>
      </c>
      <c r="K2534" s="214">
        <v>7463.79359250498</v>
      </c>
      <c r="L2534" s="244">
        <v>22978.14</v>
      </c>
      <c r="M2534" s="245">
        <v>0.289953843087387</v>
      </c>
      <c r="N2534" s="244">
        <v>6662.6</v>
      </c>
      <c r="O2534" s="218">
        <v>330</v>
      </c>
      <c r="P2534" s="246">
        <f t="shared" si="374"/>
        <v>68.6307272727273</v>
      </c>
      <c r="Q2534" s="246">
        <f t="shared" si="375"/>
        <v>19.189696969697</v>
      </c>
      <c r="R2534" s="210">
        <v>1138</v>
      </c>
      <c r="S2534" s="220">
        <f t="shared" si="376"/>
        <v>330</v>
      </c>
      <c r="T2534" s="113">
        <f t="shared" si="379"/>
        <v>75.5445698630137</v>
      </c>
      <c r="U2534" s="113">
        <f t="shared" si="377"/>
        <v>20.4487495685068</v>
      </c>
      <c r="V2534" s="113">
        <f t="shared" si="380"/>
        <v>69.6307272727273</v>
      </c>
      <c r="W2534" s="113">
        <f t="shared" si="378"/>
        <v>20.189696969697</v>
      </c>
      <c r="X2534" s="118">
        <v>2016</v>
      </c>
      <c r="Y2534" s="18" t="s">
        <v>82</v>
      </c>
    </row>
    <row r="2535" ht="15.75" customHeight="1" spans="1:25">
      <c r="A2535" s="234">
        <v>5125</v>
      </c>
      <c r="B2535" s="208" t="s">
        <v>3096</v>
      </c>
      <c r="C2535" s="207" t="s">
        <v>17</v>
      </c>
      <c r="D2535" s="209" t="s">
        <v>64</v>
      </c>
      <c r="F2535" s="235" t="s">
        <v>65</v>
      </c>
      <c r="G2535" s="236">
        <v>40201</v>
      </c>
      <c r="H2535" s="237">
        <v>40201</v>
      </c>
      <c r="I2535" s="214">
        <v>27573.52</v>
      </c>
      <c r="J2535" s="215">
        <v>0.266875560938495</v>
      </c>
      <c r="K2535" s="214">
        <v>7358.69861704881</v>
      </c>
      <c r="L2535" s="244">
        <v>13786.76</v>
      </c>
      <c r="M2535" s="245">
        <v>0.227080184176703</v>
      </c>
      <c r="N2535" s="244">
        <v>3130.7</v>
      </c>
      <c r="O2535" s="218">
        <v>330</v>
      </c>
      <c r="P2535" s="246">
        <f t="shared" si="374"/>
        <v>40.7780606060606</v>
      </c>
      <c r="Q2535" s="246">
        <f t="shared" si="375"/>
        <v>8.4869696969697</v>
      </c>
      <c r="R2535" s="210">
        <v>3630</v>
      </c>
      <c r="S2535" s="220">
        <f t="shared" si="376"/>
        <v>330</v>
      </c>
      <c r="T2535" s="113">
        <f t="shared" si="379"/>
        <v>75.5438904109589</v>
      </c>
      <c r="U2535" s="113">
        <f t="shared" si="377"/>
        <v>20.1608181289008</v>
      </c>
      <c r="V2535" s="113">
        <f t="shared" si="380"/>
        <v>41.7780606060606</v>
      </c>
      <c r="W2535" s="113">
        <f t="shared" si="378"/>
        <v>9.4869696969697</v>
      </c>
      <c r="X2535" s="118">
        <v>2010</v>
      </c>
      <c r="Y2535" s="18" t="s">
        <v>66</v>
      </c>
    </row>
    <row r="2536" ht="15.75" customHeight="1" spans="1:25">
      <c r="A2536" s="234">
        <v>7202</v>
      </c>
      <c r="B2536" s="208" t="s">
        <v>3097</v>
      </c>
      <c r="C2536" s="207" t="s">
        <v>23</v>
      </c>
      <c r="D2536" s="209" t="s">
        <v>64</v>
      </c>
      <c r="F2536" s="235" t="s">
        <v>181</v>
      </c>
      <c r="G2536" s="236">
        <v>42973</v>
      </c>
      <c r="H2536" s="237">
        <v>42973</v>
      </c>
      <c r="I2536" s="214">
        <v>27567.3275</v>
      </c>
      <c r="J2536" s="215">
        <v>0.2747216453858</v>
      </c>
      <c r="K2536" s="214">
        <v>7573.34156968921</v>
      </c>
      <c r="L2536" s="244">
        <v>19011.95</v>
      </c>
      <c r="M2536" s="245">
        <v>0.231627476402999</v>
      </c>
      <c r="N2536" s="244">
        <v>4403.69</v>
      </c>
      <c r="O2536" s="218">
        <v>330</v>
      </c>
      <c r="P2536" s="246">
        <f t="shared" si="374"/>
        <v>56.6119696969697</v>
      </c>
      <c r="Q2536" s="246">
        <f t="shared" si="375"/>
        <v>12.3445151515152</v>
      </c>
      <c r="R2536" s="210">
        <v>858</v>
      </c>
      <c r="S2536" s="220">
        <f t="shared" si="376"/>
        <v>330</v>
      </c>
      <c r="T2536" s="113">
        <f t="shared" si="379"/>
        <v>75.5269246575342</v>
      </c>
      <c r="U2536" s="113">
        <f t="shared" si="377"/>
        <v>20.7488810128471</v>
      </c>
      <c r="V2536" s="113">
        <f t="shared" si="380"/>
        <v>57.6119696969697</v>
      </c>
      <c r="W2536" s="113">
        <f t="shared" si="378"/>
        <v>13.3445151515152</v>
      </c>
      <c r="X2536" s="118">
        <v>2017</v>
      </c>
      <c r="Y2536" s="18" t="s">
        <v>83</v>
      </c>
    </row>
    <row r="2537" ht="15.75" customHeight="1" spans="1:25">
      <c r="A2537" s="234">
        <v>6319</v>
      </c>
      <c r="B2537" s="208" t="s">
        <v>3098</v>
      </c>
      <c r="C2537" s="207" t="s">
        <v>23</v>
      </c>
      <c r="D2537" s="209" t="s">
        <v>64</v>
      </c>
      <c r="F2537" s="235" t="s">
        <v>178</v>
      </c>
      <c r="G2537" s="236">
        <v>42497</v>
      </c>
      <c r="H2537" s="237">
        <v>42497</v>
      </c>
      <c r="I2537" s="214">
        <v>27515.52</v>
      </c>
      <c r="J2537" s="215">
        <v>0.251292411027374</v>
      </c>
      <c r="K2537" s="214">
        <v>6914.44136147193</v>
      </c>
      <c r="L2537" s="244">
        <v>22929.6</v>
      </c>
      <c r="M2537" s="245">
        <v>0.251156583629893</v>
      </c>
      <c r="N2537" s="244">
        <v>5758.92</v>
      </c>
      <c r="O2537" s="218">
        <v>330</v>
      </c>
      <c r="P2537" s="246">
        <f t="shared" si="374"/>
        <v>68.4836363636364</v>
      </c>
      <c r="Q2537" s="246">
        <f t="shared" si="375"/>
        <v>16.4512727272727</v>
      </c>
      <c r="R2537" s="210">
        <v>1334</v>
      </c>
      <c r="S2537" s="220">
        <f t="shared" si="376"/>
        <v>330</v>
      </c>
      <c r="T2537" s="113">
        <f t="shared" si="379"/>
        <v>75.3849863013699</v>
      </c>
      <c r="U2537" s="113">
        <f t="shared" si="377"/>
        <v>18.9436749629368</v>
      </c>
      <c r="V2537" s="113">
        <f t="shared" si="380"/>
        <v>69.4836363636364</v>
      </c>
      <c r="W2537" s="113">
        <f t="shared" si="378"/>
        <v>17.4512727272727</v>
      </c>
      <c r="X2537" s="118">
        <v>2016</v>
      </c>
      <c r="Y2537" s="18" t="s">
        <v>82</v>
      </c>
    </row>
    <row r="2538" ht="15.75" customHeight="1" spans="1:25">
      <c r="A2538" s="234">
        <v>5852</v>
      </c>
      <c r="B2538" s="208" t="s">
        <v>3099</v>
      </c>
      <c r="C2538" s="207" t="s">
        <v>23</v>
      </c>
      <c r="D2538" s="209" t="s">
        <v>64</v>
      </c>
      <c r="F2538" s="235" t="s">
        <v>178</v>
      </c>
      <c r="G2538" s="236">
        <v>41965</v>
      </c>
      <c r="H2538" s="237">
        <v>41965</v>
      </c>
      <c r="I2538" s="214">
        <v>27465.204</v>
      </c>
      <c r="J2538" s="215">
        <v>0.279832932774556</v>
      </c>
      <c r="K2538" s="214">
        <v>7685.66858457147</v>
      </c>
      <c r="L2538" s="244">
        <v>18941.52</v>
      </c>
      <c r="M2538" s="245">
        <v>0.310937031452597</v>
      </c>
      <c r="N2538" s="244">
        <v>5889.62</v>
      </c>
      <c r="O2538" s="218">
        <v>330</v>
      </c>
      <c r="P2538" s="246">
        <f t="shared" si="374"/>
        <v>56.3985454545455</v>
      </c>
      <c r="Q2538" s="246">
        <f t="shared" si="375"/>
        <v>16.8473333333333</v>
      </c>
      <c r="R2538" s="210">
        <v>1866</v>
      </c>
      <c r="S2538" s="220">
        <f t="shared" si="376"/>
        <v>330</v>
      </c>
      <c r="T2538" s="113">
        <f t="shared" si="379"/>
        <v>75.2471342465753</v>
      </c>
      <c r="U2538" s="113">
        <f t="shared" si="377"/>
        <v>21.0566262590999</v>
      </c>
      <c r="V2538" s="113">
        <f t="shared" si="380"/>
        <v>57.3985454545455</v>
      </c>
      <c r="W2538" s="113">
        <f t="shared" si="378"/>
        <v>17.8473333333333</v>
      </c>
      <c r="X2538" s="118">
        <v>2014</v>
      </c>
      <c r="Y2538" s="18" t="s">
        <v>66</v>
      </c>
    </row>
    <row r="2539" ht="15.75" customHeight="1" spans="1:25">
      <c r="A2539" s="234">
        <v>6754</v>
      </c>
      <c r="B2539" s="208" t="s">
        <v>3100</v>
      </c>
      <c r="C2539" s="207" t="s">
        <v>23</v>
      </c>
      <c r="D2539" s="209" t="s">
        <v>64</v>
      </c>
      <c r="F2539" s="235" t="s">
        <v>181</v>
      </c>
      <c r="G2539" s="236">
        <v>42819</v>
      </c>
      <c r="H2539" s="237">
        <v>42819</v>
      </c>
      <c r="I2539" s="214">
        <v>27434.7395</v>
      </c>
      <c r="J2539" s="215">
        <v>0.25592394762474</v>
      </c>
      <c r="K2539" s="214">
        <v>7021.20683489639</v>
      </c>
      <c r="L2539" s="244">
        <v>18920.51</v>
      </c>
      <c r="M2539" s="245">
        <v>0.284240223968593</v>
      </c>
      <c r="N2539" s="244">
        <v>5377.97</v>
      </c>
      <c r="O2539" s="218">
        <v>330</v>
      </c>
      <c r="P2539" s="246">
        <f t="shared" si="374"/>
        <v>56.3348787878788</v>
      </c>
      <c r="Q2539" s="246">
        <f t="shared" si="375"/>
        <v>15.2968787878788</v>
      </c>
      <c r="R2539" s="210">
        <v>1012</v>
      </c>
      <c r="S2539" s="220">
        <f t="shared" si="376"/>
        <v>330</v>
      </c>
      <c r="T2539" s="113">
        <f t="shared" si="379"/>
        <v>75.1636698630137</v>
      </c>
      <c r="U2539" s="113">
        <f t="shared" si="377"/>
        <v>19.2361831093052</v>
      </c>
      <c r="V2539" s="113">
        <f t="shared" si="380"/>
        <v>57.3348787878788</v>
      </c>
      <c r="W2539" s="113">
        <f t="shared" si="378"/>
        <v>16.2968787878788</v>
      </c>
      <c r="X2539" s="118">
        <v>2017</v>
      </c>
      <c r="Y2539" s="18" t="s">
        <v>83</v>
      </c>
    </row>
    <row r="2540" ht="15.75" customHeight="1" spans="1:25">
      <c r="A2540" s="234">
        <v>6072</v>
      </c>
      <c r="B2540" s="208" t="s">
        <v>3101</v>
      </c>
      <c r="C2540" s="207" t="s">
        <v>23</v>
      </c>
      <c r="D2540" s="209" t="s">
        <v>64</v>
      </c>
      <c r="F2540" s="235" t="s">
        <v>178</v>
      </c>
      <c r="G2540" s="236">
        <v>42271</v>
      </c>
      <c r="H2540" s="237">
        <v>42271</v>
      </c>
      <c r="I2540" s="214">
        <v>27376.572</v>
      </c>
      <c r="J2540" s="215">
        <v>0.264535375564051</v>
      </c>
      <c r="K2540" s="214">
        <v>7242.07175567628</v>
      </c>
      <c r="L2540" s="244">
        <v>22813.81</v>
      </c>
      <c r="M2540" s="245">
        <v>0.270172321063426</v>
      </c>
      <c r="N2540" s="244">
        <v>6163.66</v>
      </c>
      <c r="O2540" s="218">
        <v>330</v>
      </c>
      <c r="P2540" s="246">
        <f t="shared" si="374"/>
        <v>68.1327575757576</v>
      </c>
      <c r="Q2540" s="246">
        <f t="shared" si="375"/>
        <v>17.6777575757576</v>
      </c>
      <c r="R2540" s="210">
        <v>1560</v>
      </c>
      <c r="S2540" s="220">
        <f t="shared" si="376"/>
        <v>330</v>
      </c>
      <c r="T2540" s="113">
        <f t="shared" si="379"/>
        <v>75.0043068493151</v>
      </c>
      <c r="U2540" s="113">
        <f t="shared" si="377"/>
        <v>19.8412924813049</v>
      </c>
      <c r="V2540" s="113">
        <f t="shared" si="380"/>
        <v>69.1327575757576</v>
      </c>
      <c r="W2540" s="113">
        <f t="shared" si="378"/>
        <v>18.6777575757576</v>
      </c>
      <c r="X2540" s="118">
        <v>2015</v>
      </c>
      <c r="Y2540" s="18" t="s">
        <v>66</v>
      </c>
    </row>
    <row r="2541" ht="15.75" customHeight="1" spans="1:25">
      <c r="A2541" s="234">
        <v>8684</v>
      </c>
      <c r="B2541" s="208" t="s">
        <v>3102</v>
      </c>
      <c r="C2541" s="207" t="s">
        <v>34</v>
      </c>
      <c r="D2541" s="209" t="s">
        <v>488</v>
      </c>
      <c r="E2541" s="210" t="s">
        <v>30</v>
      </c>
      <c r="F2541" s="235" t="s">
        <v>272</v>
      </c>
      <c r="G2541" s="283">
        <v>41473</v>
      </c>
      <c r="H2541" s="237">
        <v>43715</v>
      </c>
      <c r="I2541" s="214">
        <v>27371.0138157895</v>
      </c>
      <c r="J2541" s="215">
        <v>0.27269502075088</v>
      </c>
      <c r="K2541" s="214">
        <v>7463.93918046933</v>
      </c>
      <c r="L2541" s="216">
        <v>2477.9</v>
      </c>
      <c r="M2541" s="217">
        <v>0.411868921263974</v>
      </c>
      <c r="N2541" s="216">
        <v>1020.57</v>
      </c>
      <c r="O2541" s="218">
        <v>76</v>
      </c>
      <c r="P2541" s="246">
        <f t="shared" si="374"/>
        <v>31.6039473684211</v>
      </c>
      <c r="Q2541" s="246">
        <f t="shared" si="375"/>
        <v>12.4285526315789</v>
      </c>
      <c r="R2541" s="210">
        <v>116</v>
      </c>
      <c r="S2541" s="220">
        <f t="shared" si="376"/>
        <v>81</v>
      </c>
      <c r="T2541" s="113">
        <f t="shared" si="379"/>
        <v>74.9890789473685</v>
      </c>
      <c r="U2541" s="113">
        <f t="shared" si="377"/>
        <v>20.449148439642</v>
      </c>
      <c r="V2541" s="113">
        <f t="shared" si="380"/>
        <v>30.5913580246914</v>
      </c>
      <c r="W2541" s="113">
        <f t="shared" si="378"/>
        <v>12.5996296296296</v>
      </c>
      <c r="X2541" s="118">
        <v>2013</v>
      </c>
      <c r="Y2541" s="18" t="s">
        <v>66</v>
      </c>
    </row>
    <row r="2542" ht="15.75" customHeight="1" spans="1:25">
      <c r="A2542" s="234">
        <v>7607</v>
      </c>
      <c r="B2542" s="208" t="s">
        <v>3103</v>
      </c>
      <c r="C2542" s="207" t="s">
        <v>25</v>
      </c>
      <c r="D2542" s="209" t="s">
        <v>64</v>
      </c>
      <c r="F2542" s="235" t="s">
        <v>207</v>
      </c>
      <c r="G2542" s="236">
        <v>43131</v>
      </c>
      <c r="H2542" s="237">
        <v>43131</v>
      </c>
      <c r="I2542" s="214">
        <v>27204.8730605672</v>
      </c>
      <c r="J2542" s="215">
        <v>0.261931758027478</v>
      </c>
      <c r="K2542" s="214">
        <v>7125.82022766875</v>
      </c>
      <c r="L2542" s="244">
        <v>15958.97</v>
      </c>
      <c r="M2542" s="245">
        <v>0.295957069911153</v>
      </c>
      <c r="N2542" s="244">
        <v>4723.17</v>
      </c>
      <c r="O2542" s="218">
        <v>330</v>
      </c>
      <c r="P2542" s="246">
        <f t="shared" si="374"/>
        <v>47.3605151515152</v>
      </c>
      <c r="Q2542" s="246">
        <f t="shared" si="375"/>
        <v>13.3126363636364</v>
      </c>
      <c r="R2542" s="210">
        <v>700</v>
      </c>
      <c r="S2542" s="220">
        <f t="shared" si="376"/>
        <v>330</v>
      </c>
      <c r="T2542" s="113">
        <f t="shared" si="379"/>
        <v>74.5338987960745</v>
      </c>
      <c r="U2542" s="113">
        <f t="shared" si="377"/>
        <v>19.5227951442979</v>
      </c>
      <c r="V2542" s="113">
        <f t="shared" si="380"/>
        <v>48.3605151515152</v>
      </c>
      <c r="W2542" s="113">
        <f t="shared" si="378"/>
        <v>14.3126363636364</v>
      </c>
      <c r="X2542" s="118">
        <v>2018</v>
      </c>
      <c r="Y2542" s="18" t="s">
        <v>84</v>
      </c>
    </row>
    <row r="2543" ht="15.75" customHeight="1" spans="1:25">
      <c r="A2543" s="234">
        <v>6922</v>
      </c>
      <c r="B2543" s="208" t="s">
        <v>3104</v>
      </c>
      <c r="C2543" s="207" t="s">
        <v>17</v>
      </c>
      <c r="D2543" s="209" t="s">
        <v>64</v>
      </c>
      <c r="F2543" s="235" t="s">
        <v>65</v>
      </c>
      <c r="G2543" s="236">
        <v>42916</v>
      </c>
      <c r="H2543" s="237">
        <v>42916</v>
      </c>
      <c r="I2543" s="214">
        <v>27193.28</v>
      </c>
      <c r="J2543" s="215">
        <v>0.266875560938495</v>
      </c>
      <c r="K2543" s="214">
        <v>7257.22185375756</v>
      </c>
      <c r="L2543" s="244">
        <v>13596.64</v>
      </c>
      <c r="M2543" s="245">
        <v>0.342802339401499</v>
      </c>
      <c r="N2543" s="244">
        <v>4660.96</v>
      </c>
      <c r="O2543" s="218">
        <v>330</v>
      </c>
      <c r="P2543" s="246">
        <f t="shared" si="374"/>
        <v>40.2019393939394</v>
      </c>
      <c r="Q2543" s="246">
        <f t="shared" si="375"/>
        <v>13.1241212121212</v>
      </c>
      <c r="R2543" s="210">
        <v>915</v>
      </c>
      <c r="S2543" s="220">
        <f t="shared" si="376"/>
        <v>330</v>
      </c>
      <c r="T2543" s="113">
        <f t="shared" si="379"/>
        <v>74.5021369863014</v>
      </c>
      <c r="U2543" s="113">
        <f t="shared" si="377"/>
        <v>19.8827995993358</v>
      </c>
      <c r="V2543" s="113">
        <f t="shared" si="380"/>
        <v>41.2019393939394</v>
      </c>
      <c r="W2543" s="113">
        <f t="shared" si="378"/>
        <v>14.1241212121212</v>
      </c>
      <c r="X2543" s="118">
        <v>2017</v>
      </c>
      <c r="Y2543" s="18" t="s">
        <v>83</v>
      </c>
    </row>
    <row r="2544" ht="15.75" customHeight="1" spans="1:25">
      <c r="A2544" s="234">
        <v>8928</v>
      </c>
      <c r="B2544" s="208" t="s">
        <v>3105</v>
      </c>
      <c r="C2544" s="207" t="s">
        <v>34</v>
      </c>
      <c r="D2544" s="209" t="s">
        <v>488</v>
      </c>
      <c r="E2544" s="210" t="s">
        <v>30</v>
      </c>
      <c r="F2544" s="235" t="s">
        <v>285</v>
      </c>
      <c r="G2544" s="283">
        <v>39083</v>
      </c>
      <c r="H2544" s="237">
        <v>43713</v>
      </c>
      <c r="I2544" s="214">
        <v>27115.06296875</v>
      </c>
      <c r="J2544" s="215">
        <v>0.278719446985391</v>
      </c>
      <c r="K2544" s="214">
        <v>7557.49535562405</v>
      </c>
      <c r="L2544" s="216">
        <v>1033.57</v>
      </c>
      <c r="M2544" s="217">
        <v>0.319068858422748</v>
      </c>
      <c r="N2544" s="216">
        <v>329.78</v>
      </c>
      <c r="O2544" s="218">
        <v>32</v>
      </c>
      <c r="P2544" s="246">
        <f t="shared" si="374"/>
        <v>31.2990625</v>
      </c>
      <c r="Q2544" s="246">
        <f t="shared" si="375"/>
        <v>9.305625</v>
      </c>
      <c r="R2544" s="210">
        <v>118</v>
      </c>
      <c r="S2544" s="220">
        <f t="shared" si="376"/>
        <v>83</v>
      </c>
      <c r="T2544" s="113">
        <f t="shared" si="379"/>
        <v>74.28784375</v>
      </c>
      <c r="U2544" s="113">
        <f t="shared" si="377"/>
        <v>20.7054667277371</v>
      </c>
      <c r="V2544" s="113">
        <f t="shared" si="380"/>
        <v>12.4526506024096</v>
      </c>
      <c r="W2544" s="113">
        <f t="shared" si="378"/>
        <v>3.97325301204819</v>
      </c>
      <c r="X2544" s="118">
        <v>2007</v>
      </c>
      <c r="Y2544" s="18" t="s">
        <v>66</v>
      </c>
    </row>
    <row r="2545" ht="15.75" customHeight="1" spans="1:25">
      <c r="A2545" s="234">
        <v>5348</v>
      </c>
      <c r="B2545" s="208" t="s">
        <v>3106</v>
      </c>
      <c r="C2545" s="207" t="s">
        <v>25</v>
      </c>
      <c r="D2545" s="209" t="s">
        <v>64</v>
      </c>
      <c r="F2545" s="235" t="s">
        <v>215</v>
      </c>
      <c r="G2545" s="236">
        <v>40418</v>
      </c>
      <c r="H2545" s="237">
        <v>40418</v>
      </c>
      <c r="I2545" s="214">
        <v>27091.3862008032</v>
      </c>
      <c r="J2545" s="215">
        <v>0.275408177086901</v>
      </c>
      <c r="K2545" s="214">
        <v>7461.18928832044</v>
      </c>
      <c r="L2545" s="244">
        <v>23740.43</v>
      </c>
      <c r="M2545" s="245">
        <v>0.254841635134663</v>
      </c>
      <c r="N2545" s="244">
        <v>6050.05</v>
      </c>
      <c r="O2545" s="218">
        <v>330</v>
      </c>
      <c r="P2545" s="246">
        <f t="shared" si="374"/>
        <v>70.940696969697</v>
      </c>
      <c r="Q2545" s="246">
        <f t="shared" si="375"/>
        <v>17.3334848484849</v>
      </c>
      <c r="R2545" s="210">
        <v>3413</v>
      </c>
      <c r="S2545" s="220">
        <f t="shared" si="376"/>
        <v>330</v>
      </c>
      <c r="T2545" s="113">
        <f t="shared" si="379"/>
        <v>74.2229758926115</v>
      </c>
      <c r="U2545" s="113">
        <f t="shared" si="377"/>
        <v>20.4416144885491</v>
      </c>
      <c r="V2545" s="113">
        <f t="shared" si="380"/>
        <v>71.940696969697</v>
      </c>
      <c r="W2545" s="113">
        <f t="shared" si="378"/>
        <v>18.3334848484849</v>
      </c>
      <c r="X2545" s="118">
        <v>2010</v>
      </c>
      <c r="Y2545" s="18" t="s">
        <v>66</v>
      </c>
    </row>
    <row r="2546" ht="15.75" customHeight="1" spans="1:25">
      <c r="A2546" s="234">
        <v>7508</v>
      </c>
      <c r="B2546" s="208" t="s">
        <v>3107</v>
      </c>
      <c r="C2546" s="207" t="s">
        <v>19</v>
      </c>
      <c r="D2546" s="209" t="s">
        <v>64</v>
      </c>
      <c r="F2546" s="235" t="s">
        <v>65</v>
      </c>
      <c r="G2546" s="236">
        <v>43098</v>
      </c>
      <c r="H2546" s="237">
        <v>43098</v>
      </c>
      <c r="I2546" s="214">
        <v>27057.7130964467</v>
      </c>
      <c r="J2546" s="215">
        <v>0.235308619761737</v>
      </c>
      <c r="K2546" s="214">
        <v>6366.91312263395</v>
      </c>
      <c r="L2546" s="244">
        <v>7893.92</v>
      </c>
      <c r="M2546" s="245">
        <v>0.114631260514421</v>
      </c>
      <c r="N2546" s="244">
        <v>904.89</v>
      </c>
      <c r="O2546" s="218">
        <v>197</v>
      </c>
      <c r="P2546" s="246">
        <f t="shared" si="374"/>
        <v>39.0706598984772</v>
      </c>
      <c r="Q2546" s="246">
        <f t="shared" si="375"/>
        <v>3.59335025380711</v>
      </c>
      <c r="R2546" s="210">
        <v>733</v>
      </c>
      <c r="S2546" s="220">
        <f t="shared" si="376"/>
        <v>330</v>
      </c>
      <c r="T2546" s="113">
        <f t="shared" si="379"/>
        <v>74.1307208121827</v>
      </c>
      <c r="U2546" s="113">
        <f t="shared" si="377"/>
        <v>17.4435975962574</v>
      </c>
      <c r="V2546" s="113">
        <f t="shared" si="380"/>
        <v>23.9209696969697</v>
      </c>
      <c r="W2546" s="113">
        <f t="shared" si="378"/>
        <v>2.74209090909091</v>
      </c>
      <c r="X2546" s="118">
        <v>2017</v>
      </c>
      <c r="Y2546" s="18" t="s">
        <v>83</v>
      </c>
    </row>
    <row r="2547" ht="15.75" customHeight="1" spans="1:25">
      <c r="A2547" s="234">
        <v>6752</v>
      </c>
      <c r="B2547" s="208" t="s">
        <v>3108</v>
      </c>
      <c r="C2547" s="207" t="s">
        <v>23</v>
      </c>
      <c r="D2547" s="209" t="s">
        <v>64</v>
      </c>
      <c r="F2547" s="235" t="s">
        <v>181</v>
      </c>
      <c r="G2547" s="236">
        <v>42812</v>
      </c>
      <c r="H2547" s="237">
        <v>42812</v>
      </c>
      <c r="I2547" s="214">
        <v>27018.198</v>
      </c>
      <c r="J2547" s="215">
        <v>0.264779375838752</v>
      </c>
      <c r="K2547" s="214">
        <v>7153.86160272782</v>
      </c>
      <c r="L2547" s="244">
        <v>18633.24</v>
      </c>
      <c r="M2547" s="245">
        <v>0.229893459215896</v>
      </c>
      <c r="N2547" s="244">
        <v>4283.66</v>
      </c>
      <c r="O2547" s="218">
        <v>330</v>
      </c>
      <c r="P2547" s="246">
        <f t="shared" si="374"/>
        <v>55.4643636363636</v>
      </c>
      <c r="Q2547" s="246">
        <f t="shared" si="375"/>
        <v>11.9807878787879</v>
      </c>
      <c r="R2547" s="210">
        <v>1019</v>
      </c>
      <c r="S2547" s="220">
        <f t="shared" si="376"/>
        <v>330</v>
      </c>
      <c r="T2547" s="113">
        <f t="shared" si="379"/>
        <v>74.0224602739726</v>
      </c>
      <c r="U2547" s="113">
        <f t="shared" si="377"/>
        <v>19.5996208293913</v>
      </c>
      <c r="V2547" s="113">
        <f t="shared" si="380"/>
        <v>56.4643636363636</v>
      </c>
      <c r="W2547" s="113">
        <f t="shared" si="378"/>
        <v>12.9807878787879</v>
      </c>
      <c r="X2547" s="118">
        <v>2017</v>
      </c>
      <c r="Y2547" s="18" t="s">
        <v>83</v>
      </c>
    </row>
    <row r="2548" ht="15.75" customHeight="1" spans="1:25">
      <c r="A2548" s="234">
        <v>6100</v>
      </c>
      <c r="B2548" s="208" t="s">
        <v>3109</v>
      </c>
      <c r="C2548" s="207" t="s">
        <v>27</v>
      </c>
      <c r="D2548" s="209" t="s">
        <v>64</v>
      </c>
      <c r="E2548" s="210" t="s">
        <v>2666</v>
      </c>
      <c r="F2548" s="289" t="s">
        <v>215</v>
      </c>
      <c r="G2548" s="283">
        <v>42272</v>
      </c>
      <c r="H2548" s="237">
        <v>42272</v>
      </c>
      <c r="I2548" s="214">
        <v>26933.529</v>
      </c>
      <c r="J2548" s="215">
        <v>0.241149613338775</v>
      </c>
      <c r="K2548" s="214">
        <v>6495.01010419868</v>
      </c>
      <c r="L2548" s="244">
        <v>23420.46</v>
      </c>
      <c r="M2548" s="245">
        <v>0.258335233381411</v>
      </c>
      <c r="N2548" s="244">
        <v>6050.33</v>
      </c>
      <c r="O2548" s="218">
        <v>330</v>
      </c>
      <c r="P2548" s="246">
        <f t="shared" si="374"/>
        <v>69.9710909090909</v>
      </c>
      <c r="Q2548" s="246">
        <f t="shared" si="375"/>
        <v>17.3343333333333</v>
      </c>
      <c r="R2548" s="210">
        <v>1559</v>
      </c>
      <c r="S2548" s="220">
        <f t="shared" si="376"/>
        <v>330</v>
      </c>
      <c r="T2548" s="113">
        <f t="shared" si="379"/>
        <v>73.7904904109589</v>
      </c>
      <c r="U2548" s="113">
        <f t="shared" si="377"/>
        <v>17.7945482306813</v>
      </c>
      <c r="V2548" s="113">
        <f t="shared" si="380"/>
        <v>70.9710909090909</v>
      </c>
      <c r="W2548" s="113">
        <f t="shared" si="378"/>
        <v>18.3343333333333</v>
      </c>
      <c r="X2548" s="118">
        <v>2015</v>
      </c>
      <c r="Y2548" s="18" t="s">
        <v>66</v>
      </c>
    </row>
    <row r="2549" ht="15.75" customHeight="1" spans="1:25">
      <c r="A2549" s="234">
        <v>6255</v>
      </c>
      <c r="B2549" s="208" t="s">
        <v>3110</v>
      </c>
      <c r="C2549" s="207" t="s">
        <v>31</v>
      </c>
      <c r="D2549" s="209" t="s">
        <v>64</v>
      </c>
      <c r="E2549" s="210" t="s">
        <v>312</v>
      </c>
      <c r="F2549" s="235" t="s">
        <v>65</v>
      </c>
      <c r="G2549" s="283">
        <v>42454</v>
      </c>
      <c r="H2549" s="237">
        <v>42454</v>
      </c>
      <c r="I2549" s="214">
        <v>26906.31</v>
      </c>
      <c r="J2549" s="215">
        <v>0.270778718227354</v>
      </c>
      <c r="K2549" s="214">
        <v>7285.65613402784</v>
      </c>
      <c r="L2549" s="244">
        <v>17937.54</v>
      </c>
      <c r="M2549" s="245">
        <v>0.275849419708611</v>
      </c>
      <c r="N2549" s="244">
        <v>4948.06</v>
      </c>
      <c r="O2549" s="218">
        <v>330</v>
      </c>
      <c r="P2549" s="246">
        <f t="shared" si="374"/>
        <v>53.3561818181818</v>
      </c>
      <c r="Q2549" s="246">
        <f t="shared" si="375"/>
        <v>13.9941212121212</v>
      </c>
      <c r="R2549" s="210">
        <v>1377</v>
      </c>
      <c r="S2549" s="220">
        <f t="shared" si="376"/>
        <v>330</v>
      </c>
      <c r="T2549" s="113">
        <f t="shared" si="379"/>
        <v>73.7159178082192</v>
      </c>
      <c r="U2549" s="113">
        <f t="shared" si="377"/>
        <v>19.9607017370626</v>
      </c>
      <c r="V2549" s="113">
        <f t="shared" si="380"/>
        <v>54.3561818181818</v>
      </c>
      <c r="W2549" s="113">
        <f t="shared" si="378"/>
        <v>14.9941212121212</v>
      </c>
      <c r="X2549" s="118">
        <v>2016</v>
      </c>
      <c r="Y2549" s="18" t="s">
        <v>82</v>
      </c>
    </row>
    <row r="2550" ht="15.75" customHeight="1" spans="1:25">
      <c r="A2550" s="234">
        <v>7098</v>
      </c>
      <c r="B2550" s="208" t="s">
        <v>3111</v>
      </c>
      <c r="C2550" s="207" t="s">
        <v>29</v>
      </c>
      <c r="D2550" s="209" t="s">
        <v>64</v>
      </c>
      <c r="E2550" s="210" t="s">
        <v>2113</v>
      </c>
      <c r="F2550" s="235" t="s">
        <v>65</v>
      </c>
      <c r="G2550" s="283">
        <v>42232</v>
      </c>
      <c r="H2550" s="237">
        <v>42232</v>
      </c>
      <c r="I2550" s="214">
        <v>26899.696</v>
      </c>
      <c r="J2550" s="215">
        <v>0.273755374223335</v>
      </c>
      <c r="K2550" s="214">
        <v>7363.93634497395</v>
      </c>
      <c r="L2550" s="244">
        <v>16812.31</v>
      </c>
      <c r="M2550" s="245">
        <v>0.307170162815223</v>
      </c>
      <c r="N2550" s="244">
        <v>5164.24</v>
      </c>
      <c r="O2550" s="218">
        <v>330</v>
      </c>
      <c r="P2550" s="246">
        <f t="shared" si="374"/>
        <v>49.9463939393939</v>
      </c>
      <c r="Q2550" s="246">
        <f t="shared" si="375"/>
        <v>14.6492121212121</v>
      </c>
      <c r="R2550" s="210">
        <v>1599</v>
      </c>
      <c r="S2550" s="220">
        <f t="shared" si="376"/>
        <v>330</v>
      </c>
      <c r="T2550" s="113">
        <f t="shared" si="379"/>
        <v>73.697797260274</v>
      </c>
      <c r="U2550" s="113">
        <f t="shared" si="377"/>
        <v>20.1751680684218</v>
      </c>
      <c r="V2550" s="113">
        <f t="shared" si="380"/>
        <v>50.9463939393939</v>
      </c>
      <c r="W2550" s="113">
        <f t="shared" si="378"/>
        <v>15.6492121212121</v>
      </c>
      <c r="X2550" s="118">
        <v>2015</v>
      </c>
      <c r="Y2550" s="18" t="s">
        <v>66</v>
      </c>
    </row>
    <row r="2551" ht="15.75" customHeight="1" spans="1:25">
      <c r="A2551" s="234">
        <v>7312</v>
      </c>
      <c r="B2551" s="208" t="s">
        <v>3112</v>
      </c>
      <c r="C2551" s="207" t="s">
        <v>19</v>
      </c>
      <c r="D2551" s="209" t="s">
        <v>64</v>
      </c>
      <c r="F2551" s="235" t="s">
        <v>65</v>
      </c>
      <c r="G2551" s="236">
        <v>43006</v>
      </c>
      <c r="H2551" s="237">
        <v>43006</v>
      </c>
      <c r="I2551" s="214">
        <v>26869.9455</v>
      </c>
      <c r="J2551" s="215">
        <v>0.266653457126635</v>
      </c>
      <c r="K2551" s="214">
        <v>7164.96386037927</v>
      </c>
      <c r="L2551" s="244">
        <v>23365.17</v>
      </c>
      <c r="M2551" s="245">
        <v>0.246670150484674</v>
      </c>
      <c r="N2551" s="244">
        <v>5763.49</v>
      </c>
      <c r="O2551" s="218">
        <v>330</v>
      </c>
      <c r="P2551" s="246">
        <f t="shared" si="374"/>
        <v>69.8035454545454</v>
      </c>
      <c r="Q2551" s="246">
        <f t="shared" si="375"/>
        <v>16.4651212121212</v>
      </c>
      <c r="R2551" s="210">
        <v>825</v>
      </c>
      <c r="S2551" s="220">
        <f t="shared" si="376"/>
        <v>330</v>
      </c>
      <c r="T2551" s="113">
        <f t="shared" si="379"/>
        <v>73.6162890410959</v>
      </c>
      <c r="U2551" s="113">
        <f t="shared" si="377"/>
        <v>19.6300379736418</v>
      </c>
      <c r="V2551" s="113">
        <f t="shared" si="380"/>
        <v>70.8035454545454</v>
      </c>
      <c r="W2551" s="113">
        <f t="shared" si="378"/>
        <v>17.4651212121212</v>
      </c>
      <c r="X2551" s="118">
        <v>2017</v>
      </c>
      <c r="Y2551" s="18" t="s">
        <v>83</v>
      </c>
    </row>
    <row r="2552" ht="15.75" customHeight="1" spans="1:25">
      <c r="A2552" s="234">
        <v>7529</v>
      </c>
      <c r="B2552" s="208" t="s">
        <v>3113</v>
      </c>
      <c r="C2552" s="207" t="s">
        <v>29</v>
      </c>
      <c r="D2552" s="209" t="s">
        <v>488</v>
      </c>
      <c r="E2552" s="210" t="s">
        <v>489</v>
      </c>
      <c r="F2552" s="235" t="s">
        <v>238</v>
      </c>
      <c r="G2552" s="283" t="s">
        <v>594</v>
      </c>
      <c r="H2552" s="237">
        <v>43202</v>
      </c>
      <c r="I2552" s="214">
        <v>26844.32</v>
      </c>
      <c r="J2552" s="215">
        <v>0.279382474192623</v>
      </c>
      <c r="K2552" s="214">
        <v>7499.83253961851</v>
      </c>
      <c r="L2552" s="244">
        <v>16777.7</v>
      </c>
      <c r="M2552" s="245">
        <v>0.306112279990702</v>
      </c>
      <c r="N2552" s="244">
        <v>5135.86</v>
      </c>
      <c r="O2552" s="218">
        <v>330</v>
      </c>
      <c r="P2552" s="246">
        <f t="shared" si="374"/>
        <v>49.8415151515152</v>
      </c>
      <c r="Q2552" s="246">
        <f t="shared" si="375"/>
        <v>14.5632121212121</v>
      </c>
      <c r="R2552" s="210">
        <v>629</v>
      </c>
      <c r="S2552" s="220">
        <f t="shared" si="376"/>
        <v>330</v>
      </c>
      <c r="T2552" s="113">
        <f t="shared" si="379"/>
        <v>73.5460821917808</v>
      </c>
      <c r="U2552" s="113">
        <f t="shared" si="377"/>
        <v>20.5474864099137</v>
      </c>
      <c r="V2552" s="113">
        <f t="shared" si="380"/>
        <v>50.8415151515152</v>
      </c>
      <c r="W2552" s="113">
        <f t="shared" si="378"/>
        <v>15.5632121212121</v>
      </c>
      <c r="X2552" s="118">
        <v>2000</v>
      </c>
      <c r="Y2552" s="18" t="s">
        <v>66</v>
      </c>
    </row>
    <row r="2553" ht="15.75" customHeight="1" spans="1:25">
      <c r="A2553" s="234">
        <v>8882</v>
      </c>
      <c r="B2553" s="208" t="s">
        <v>3114</v>
      </c>
      <c r="C2553" s="207" t="s">
        <v>34</v>
      </c>
      <c r="D2553" s="209" t="s">
        <v>488</v>
      </c>
      <c r="E2553" s="210" t="s">
        <v>30</v>
      </c>
      <c r="F2553" s="235" t="s">
        <v>282</v>
      </c>
      <c r="G2553" s="283">
        <v>40400</v>
      </c>
      <c r="H2553" s="237">
        <v>43715</v>
      </c>
      <c r="I2553" s="214">
        <v>26835.3261688312</v>
      </c>
      <c r="J2553" s="215">
        <v>0.233789264075436</v>
      </c>
      <c r="K2553" s="214">
        <v>6273.81115623533</v>
      </c>
      <c r="L2553" s="216">
        <v>2461.37</v>
      </c>
      <c r="M2553" s="217">
        <v>0.322141734074926</v>
      </c>
      <c r="N2553" s="216">
        <v>792.91</v>
      </c>
      <c r="O2553" s="218">
        <v>77</v>
      </c>
      <c r="P2553" s="246">
        <f t="shared" si="374"/>
        <v>30.9658441558442</v>
      </c>
      <c r="Q2553" s="246">
        <f t="shared" si="375"/>
        <v>9.29753246753247</v>
      </c>
      <c r="R2553" s="210">
        <v>116</v>
      </c>
      <c r="S2553" s="220">
        <f t="shared" si="376"/>
        <v>81</v>
      </c>
      <c r="T2553" s="113">
        <f t="shared" si="379"/>
        <v>73.5214415584417</v>
      </c>
      <c r="U2553" s="113">
        <f t="shared" si="377"/>
        <v>17.1885237157132</v>
      </c>
      <c r="V2553" s="113">
        <f t="shared" si="380"/>
        <v>30.3872839506173</v>
      </c>
      <c r="W2553" s="113">
        <f t="shared" si="378"/>
        <v>9.78901234567901</v>
      </c>
      <c r="X2553" s="118">
        <v>2010</v>
      </c>
      <c r="Y2553" s="18" t="s">
        <v>66</v>
      </c>
    </row>
    <row r="2554" ht="15.75" customHeight="1" spans="1:25">
      <c r="A2554" s="234">
        <v>5132</v>
      </c>
      <c r="B2554" s="208" t="s">
        <v>3115</v>
      </c>
      <c r="C2554" s="207" t="s">
        <v>19</v>
      </c>
      <c r="D2554" s="209" t="s">
        <v>64</v>
      </c>
      <c r="F2554" s="235" t="s">
        <v>65</v>
      </c>
      <c r="G2554" s="236">
        <v>40215</v>
      </c>
      <c r="H2554" s="237">
        <v>40215</v>
      </c>
      <c r="I2554" s="214">
        <v>26775.108</v>
      </c>
      <c r="J2554" s="215">
        <v>0.242255858663995</v>
      </c>
      <c r="K2554" s="214">
        <v>6486.4267793612</v>
      </c>
      <c r="L2554" s="244">
        <v>14875.06</v>
      </c>
      <c r="M2554" s="245">
        <v>0.299234423256108</v>
      </c>
      <c r="N2554" s="244">
        <v>4451.13</v>
      </c>
      <c r="O2554" s="218">
        <v>330</v>
      </c>
      <c r="P2554" s="246">
        <f t="shared" si="374"/>
        <v>44.0759393939394</v>
      </c>
      <c r="Q2554" s="246">
        <f t="shared" si="375"/>
        <v>12.4882727272727</v>
      </c>
      <c r="R2554" s="210">
        <v>3616</v>
      </c>
      <c r="S2554" s="220">
        <f t="shared" si="376"/>
        <v>330</v>
      </c>
      <c r="T2554" s="113">
        <f t="shared" si="379"/>
        <v>73.3564602739726</v>
      </c>
      <c r="U2554" s="113">
        <f t="shared" si="377"/>
        <v>17.7710322722225</v>
      </c>
      <c r="V2554" s="113">
        <f t="shared" si="380"/>
        <v>45.0759393939394</v>
      </c>
      <c r="W2554" s="113">
        <f t="shared" si="378"/>
        <v>13.4882727272727</v>
      </c>
      <c r="X2554" s="118">
        <v>2010</v>
      </c>
      <c r="Y2554" s="18" t="s">
        <v>66</v>
      </c>
    </row>
    <row r="2555" ht="15.75" customHeight="1" spans="1:25">
      <c r="A2555" s="234">
        <v>6563</v>
      </c>
      <c r="B2555" s="208" t="s">
        <v>3116</v>
      </c>
      <c r="C2555" s="207" t="s">
        <v>29</v>
      </c>
      <c r="D2555" s="209" t="s">
        <v>64</v>
      </c>
      <c r="F2555" s="235" t="s">
        <v>65</v>
      </c>
      <c r="G2555" s="236">
        <v>42665</v>
      </c>
      <c r="H2555" s="237">
        <v>42665</v>
      </c>
      <c r="I2555" s="214">
        <v>26749.136</v>
      </c>
      <c r="J2555" s="215">
        <v>0.277042266730791</v>
      </c>
      <c r="K2555" s="214">
        <v>7410.6412705302</v>
      </c>
      <c r="L2555" s="244">
        <v>16718.21</v>
      </c>
      <c r="M2555" s="245">
        <v>0.333672683857901</v>
      </c>
      <c r="N2555" s="244">
        <v>5578.41</v>
      </c>
      <c r="O2555" s="218">
        <v>330</v>
      </c>
      <c r="P2555" s="246">
        <f t="shared" si="374"/>
        <v>49.6612424242424</v>
      </c>
      <c r="Q2555" s="246">
        <f t="shared" si="375"/>
        <v>15.9042727272727</v>
      </c>
      <c r="R2555" s="210">
        <v>1166</v>
      </c>
      <c r="S2555" s="220">
        <f t="shared" si="376"/>
        <v>330</v>
      </c>
      <c r="T2555" s="113">
        <f t="shared" si="379"/>
        <v>73.285304109589</v>
      </c>
      <c r="U2555" s="113">
        <f t="shared" si="377"/>
        <v>20.3031267685759</v>
      </c>
      <c r="V2555" s="113">
        <f t="shared" si="380"/>
        <v>50.6612424242424</v>
      </c>
      <c r="W2555" s="113">
        <f t="shared" si="378"/>
        <v>16.9042727272727</v>
      </c>
      <c r="X2555" s="118">
        <v>2016</v>
      </c>
      <c r="Y2555" s="18" t="s">
        <v>82</v>
      </c>
    </row>
    <row r="2556" ht="15.75" customHeight="1" spans="1:25">
      <c r="A2556" s="234">
        <v>7081</v>
      </c>
      <c r="B2556" s="208" t="s">
        <v>3117</v>
      </c>
      <c r="C2556" s="207" t="s">
        <v>29</v>
      </c>
      <c r="D2556" s="209" t="s">
        <v>64</v>
      </c>
      <c r="F2556" s="235" t="s">
        <v>65</v>
      </c>
      <c r="G2556" s="236">
        <v>40719</v>
      </c>
      <c r="H2556" s="237">
        <v>40719</v>
      </c>
      <c r="I2556" s="214">
        <v>26667.5748640483</v>
      </c>
      <c r="J2556" s="215">
        <v>0.27516591225281</v>
      </c>
      <c r="K2556" s="214">
        <v>7338.00756503597</v>
      </c>
      <c r="L2556" s="244">
        <v>15114.67</v>
      </c>
      <c r="M2556" s="245">
        <v>0.254715451941723</v>
      </c>
      <c r="N2556" s="244">
        <v>3849.94</v>
      </c>
      <c r="O2556" s="218">
        <v>330</v>
      </c>
      <c r="P2556" s="246">
        <f t="shared" si="374"/>
        <v>44.8020303030303</v>
      </c>
      <c r="Q2556" s="246">
        <f t="shared" si="375"/>
        <v>10.6664848484848</v>
      </c>
      <c r="R2556" s="210">
        <v>3112</v>
      </c>
      <c r="S2556" s="220">
        <f t="shared" si="376"/>
        <v>330</v>
      </c>
      <c r="T2556" s="113">
        <f t="shared" si="379"/>
        <v>73.0618489425981</v>
      </c>
      <c r="U2556" s="113">
        <f t="shared" si="377"/>
        <v>20.104130315167</v>
      </c>
      <c r="V2556" s="113">
        <f t="shared" si="380"/>
        <v>45.8020303030303</v>
      </c>
      <c r="W2556" s="113">
        <f t="shared" si="378"/>
        <v>11.6664848484848</v>
      </c>
      <c r="X2556" s="118">
        <v>2011</v>
      </c>
      <c r="Y2556" s="18" t="s">
        <v>66</v>
      </c>
    </row>
    <row r="2557" ht="15.75" customHeight="1" spans="1:25">
      <c r="A2557" s="234">
        <v>8132</v>
      </c>
      <c r="B2557" s="208" t="s">
        <v>3118</v>
      </c>
      <c r="C2557" s="207" t="s">
        <v>25</v>
      </c>
      <c r="D2557" s="209" t="s">
        <v>488</v>
      </c>
      <c r="E2557" s="210" t="s">
        <v>32</v>
      </c>
      <c r="F2557" s="235" t="s">
        <v>212</v>
      </c>
      <c r="G2557" s="283">
        <v>41838</v>
      </c>
      <c r="H2557" s="237">
        <v>43396</v>
      </c>
      <c r="I2557" s="214">
        <v>26565.448</v>
      </c>
      <c r="J2557" s="215">
        <v>0.255518528032315</v>
      </c>
      <c r="K2557" s="214">
        <v>6787.96416947901</v>
      </c>
      <c r="L2557" s="244">
        <v>20434.96</v>
      </c>
      <c r="M2557" s="245">
        <v>0.311585146239582</v>
      </c>
      <c r="N2557" s="244">
        <v>6367.23</v>
      </c>
      <c r="O2557" s="218">
        <v>330</v>
      </c>
      <c r="P2557" s="246">
        <f t="shared" si="374"/>
        <v>60.9241212121212</v>
      </c>
      <c r="Q2557" s="246">
        <f t="shared" si="375"/>
        <v>18.2946363636364</v>
      </c>
      <c r="R2557" s="210">
        <v>435</v>
      </c>
      <c r="S2557" s="220">
        <f t="shared" si="376"/>
        <v>330</v>
      </c>
      <c r="T2557" s="113">
        <f t="shared" si="379"/>
        <v>72.7820493150685</v>
      </c>
      <c r="U2557" s="113">
        <f t="shared" si="377"/>
        <v>18.5971621081617</v>
      </c>
      <c r="V2557" s="113">
        <f t="shared" si="380"/>
        <v>61.9241212121212</v>
      </c>
      <c r="W2557" s="113">
        <f t="shared" si="378"/>
        <v>19.2946363636364</v>
      </c>
      <c r="X2557" s="118">
        <v>2014</v>
      </c>
      <c r="Y2557" s="18" t="s">
        <v>66</v>
      </c>
    </row>
    <row r="2558" ht="15.75" customHeight="1" spans="1:25">
      <c r="A2558" s="234">
        <v>5291</v>
      </c>
      <c r="B2558" s="208" t="s">
        <v>3119</v>
      </c>
      <c r="C2558" s="207" t="s">
        <v>23</v>
      </c>
      <c r="D2558" s="209" t="s">
        <v>64</v>
      </c>
      <c r="F2558" s="235" t="s">
        <v>65</v>
      </c>
      <c r="G2558" s="236">
        <v>40201</v>
      </c>
      <c r="H2558" s="237">
        <v>40201</v>
      </c>
      <c r="I2558" s="214">
        <v>26561.2305</v>
      </c>
      <c r="J2558" s="215">
        <v>0.272753233836484</v>
      </c>
      <c r="K2558" s="214">
        <v>7244.66151355125</v>
      </c>
      <c r="L2558" s="244">
        <v>18318.09</v>
      </c>
      <c r="M2558" s="245">
        <v>0.251392475962286</v>
      </c>
      <c r="N2558" s="244">
        <v>4605.03</v>
      </c>
      <c r="O2558" s="218">
        <v>330</v>
      </c>
      <c r="P2558" s="246">
        <f t="shared" si="374"/>
        <v>54.5093636363636</v>
      </c>
      <c r="Q2558" s="246">
        <f t="shared" si="375"/>
        <v>12.9546363636364</v>
      </c>
      <c r="R2558" s="210">
        <v>3630</v>
      </c>
      <c r="S2558" s="220">
        <f t="shared" si="376"/>
        <v>330</v>
      </c>
      <c r="T2558" s="113">
        <f t="shared" si="379"/>
        <v>72.770494520548</v>
      </c>
      <c r="U2558" s="113">
        <f t="shared" si="377"/>
        <v>19.8483877083596</v>
      </c>
      <c r="V2558" s="113">
        <f t="shared" si="380"/>
        <v>55.5093636363636</v>
      </c>
      <c r="W2558" s="113">
        <f t="shared" si="378"/>
        <v>13.9546363636364</v>
      </c>
      <c r="X2558" s="118">
        <v>2010</v>
      </c>
      <c r="Y2558" s="18" t="s">
        <v>66</v>
      </c>
    </row>
    <row r="2559" ht="15.75" customHeight="1" spans="1:25">
      <c r="A2559" s="234">
        <v>8857</v>
      </c>
      <c r="B2559" s="208" t="s">
        <v>3120</v>
      </c>
      <c r="C2559" s="207" t="s">
        <v>34</v>
      </c>
      <c r="D2559" s="209" t="s">
        <v>488</v>
      </c>
      <c r="E2559" s="210" t="s">
        <v>30</v>
      </c>
      <c r="F2559" s="235" t="s">
        <v>282</v>
      </c>
      <c r="G2559" s="283">
        <v>40155</v>
      </c>
      <c r="H2559" s="237">
        <v>43715</v>
      </c>
      <c r="I2559" s="214">
        <v>26550.4412987013</v>
      </c>
      <c r="J2559" s="215">
        <v>0.277284500938938</v>
      </c>
      <c r="K2559" s="214">
        <v>7362.02586521896</v>
      </c>
      <c r="L2559" s="216">
        <v>2435.24</v>
      </c>
      <c r="M2559" s="217">
        <v>0.264667958804882</v>
      </c>
      <c r="N2559" s="216">
        <v>644.53</v>
      </c>
      <c r="O2559" s="218">
        <v>77</v>
      </c>
      <c r="P2559" s="246">
        <f t="shared" si="374"/>
        <v>30.6264935064935</v>
      </c>
      <c r="Q2559" s="246">
        <f t="shared" si="375"/>
        <v>7.37051948051948</v>
      </c>
      <c r="R2559" s="210">
        <v>116</v>
      </c>
      <c r="S2559" s="220">
        <f t="shared" si="376"/>
        <v>81</v>
      </c>
      <c r="T2559" s="113">
        <f t="shared" si="379"/>
        <v>72.7409350649351</v>
      </c>
      <c r="U2559" s="113">
        <f t="shared" si="377"/>
        <v>20.1699338773122</v>
      </c>
      <c r="V2559" s="113">
        <f t="shared" si="380"/>
        <v>30.0646913580247</v>
      </c>
      <c r="W2559" s="113">
        <f t="shared" si="378"/>
        <v>7.95716049382716</v>
      </c>
      <c r="X2559" s="118">
        <v>2009</v>
      </c>
      <c r="Y2559" s="18" t="s">
        <v>66</v>
      </c>
    </row>
    <row r="2560" ht="15.75" customHeight="1" spans="1:25">
      <c r="A2560" s="234">
        <v>7197</v>
      </c>
      <c r="B2560" s="208" t="s">
        <v>3121</v>
      </c>
      <c r="C2560" s="207" t="s">
        <v>27</v>
      </c>
      <c r="D2560" s="209" t="s">
        <v>380</v>
      </c>
      <c r="E2560" s="210" t="s">
        <v>2534</v>
      </c>
      <c r="F2560" s="235" t="s">
        <v>231</v>
      </c>
      <c r="G2560" s="284">
        <v>39627</v>
      </c>
      <c r="H2560" s="237">
        <v>42915</v>
      </c>
      <c r="I2560" s="214">
        <v>26542.29</v>
      </c>
      <c r="J2560" s="215">
        <v>0.234054839952845</v>
      </c>
      <c r="K2560" s="214">
        <v>6212.351437932</v>
      </c>
      <c r="L2560" s="244">
        <v>17694.86</v>
      </c>
      <c r="M2560" s="245">
        <v>0.291575632697857</v>
      </c>
      <c r="N2560" s="244">
        <v>5159.39</v>
      </c>
      <c r="O2560" s="218">
        <v>330</v>
      </c>
      <c r="P2560" s="246">
        <f t="shared" si="374"/>
        <v>52.6207878787879</v>
      </c>
      <c r="Q2560" s="246">
        <f t="shared" si="375"/>
        <v>14.6345151515152</v>
      </c>
      <c r="R2560" s="210">
        <v>916</v>
      </c>
      <c r="S2560" s="220">
        <f t="shared" si="376"/>
        <v>330</v>
      </c>
      <c r="T2560" s="113">
        <f t="shared" si="379"/>
        <v>72.718602739726</v>
      </c>
      <c r="U2560" s="113">
        <f t="shared" si="377"/>
        <v>17.0201409258411</v>
      </c>
      <c r="V2560" s="113">
        <f t="shared" si="380"/>
        <v>53.6207878787879</v>
      </c>
      <c r="W2560" s="113">
        <f t="shared" si="378"/>
        <v>15.6345151515152</v>
      </c>
      <c r="X2560" s="118">
        <v>2008</v>
      </c>
      <c r="Y2560" s="18" t="s">
        <v>66</v>
      </c>
    </row>
    <row r="2561" ht="15.75" customHeight="1" spans="1:25">
      <c r="A2561" s="234">
        <v>6894</v>
      </c>
      <c r="B2561" s="208" t="s">
        <v>3122</v>
      </c>
      <c r="C2561" s="207" t="s">
        <v>33</v>
      </c>
      <c r="D2561" s="209" t="s">
        <v>64</v>
      </c>
      <c r="F2561" s="235" t="s">
        <v>65</v>
      </c>
      <c r="G2561" s="236">
        <v>42889</v>
      </c>
      <c r="H2561" s="237">
        <v>42889</v>
      </c>
      <c r="I2561" s="214">
        <v>26524.92</v>
      </c>
      <c r="J2561" s="215">
        <v>0.252983907912665</v>
      </c>
      <c r="K2561" s="214">
        <v>6710.37791867081</v>
      </c>
      <c r="L2561" s="244">
        <v>13262.46</v>
      </c>
      <c r="M2561" s="245">
        <v>0.309398105630479</v>
      </c>
      <c r="N2561" s="244">
        <v>4103.38</v>
      </c>
      <c r="O2561" s="218">
        <v>330</v>
      </c>
      <c r="P2561" s="246">
        <f t="shared" si="374"/>
        <v>39.1892727272727</v>
      </c>
      <c r="Q2561" s="246">
        <f t="shared" si="375"/>
        <v>11.4344848484848</v>
      </c>
      <c r="R2561" s="210">
        <v>942</v>
      </c>
      <c r="S2561" s="220">
        <f t="shared" si="376"/>
        <v>330</v>
      </c>
      <c r="T2561" s="113">
        <f t="shared" si="379"/>
        <v>72.6710136986301</v>
      </c>
      <c r="U2561" s="113">
        <f t="shared" si="377"/>
        <v>18.3845970374543</v>
      </c>
      <c r="V2561" s="113">
        <f t="shared" si="380"/>
        <v>40.1892727272727</v>
      </c>
      <c r="W2561" s="113">
        <f t="shared" si="378"/>
        <v>12.4344848484848</v>
      </c>
      <c r="X2561" s="118">
        <v>2017</v>
      </c>
      <c r="Y2561" s="18" t="s">
        <v>83</v>
      </c>
    </row>
    <row r="2562" ht="15.75" customHeight="1" spans="1:25">
      <c r="A2562" s="234">
        <v>6718</v>
      </c>
      <c r="B2562" s="208" t="s">
        <v>3123</v>
      </c>
      <c r="C2562" s="207" t="s">
        <v>19</v>
      </c>
      <c r="D2562" s="209" t="s">
        <v>64</v>
      </c>
      <c r="F2562" s="235" t="s">
        <v>65</v>
      </c>
      <c r="G2562" s="236">
        <v>42791</v>
      </c>
      <c r="H2562" s="237">
        <v>42791</v>
      </c>
      <c r="I2562" s="214">
        <v>26498.214</v>
      </c>
      <c r="J2562" s="215">
        <v>0.244138667607212</v>
      </c>
      <c r="K2562" s="214">
        <v>6469.23865993077</v>
      </c>
      <c r="L2562" s="244">
        <v>14721.23</v>
      </c>
      <c r="M2562" s="245">
        <v>0.294874816846147</v>
      </c>
      <c r="N2562" s="244">
        <v>4340.92</v>
      </c>
      <c r="O2562" s="218">
        <v>330</v>
      </c>
      <c r="P2562" s="246">
        <f t="shared" si="374"/>
        <v>43.6097878787879</v>
      </c>
      <c r="Q2562" s="246">
        <f t="shared" si="375"/>
        <v>12.154303030303</v>
      </c>
      <c r="R2562" s="210">
        <v>1040</v>
      </c>
      <c r="S2562" s="220">
        <f t="shared" si="376"/>
        <v>330</v>
      </c>
      <c r="T2562" s="113">
        <f t="shared" si="379"/>
        <v>72.5978465753425</v>
      </c>
      <c r="U2562" s="113">
        <f t="shared" si="377"/>
        <v>17.7239415340569</v>
      </c>
      <c r="V2562" s="113">
        <f t="shared" si="380"/>
        <v>44.6097878787879</v>
      </c>
      <c r="W2562" s="113">
        <f t="shared" si="378"/>
        <v>13.154303030303</v>
      </c>
      <c r="X2562" s="118">
        <v>2017</v>
      </c>
      <c r="Y2562" s="18" t="s">
        <v>83</v>
      </c>
    </row>
    <row r="2563" ht="15.75" customHeight="1" spans="1:25">
      <c r="A2563" s="234">
        <v>8852</v>
      </c>
      <c r="B2563" s="208" t="s">
        <v>3124</v>
      </c>
      <c r="C2563" s="207" t="s">
        <v>34</v>
      </c>
      <c r="D2563" s="209" t="s">
        <v>488</v>
      </c>
      <c r="E2563" s="210" t="s">
        <v>30</v>
      </c>
      <c r="F2563" s="235" t="s">
        <v>279</v>
      </c>
      <c r="G2563" s="283">
        <v>40031</v>
      </c>
      <c r="H2563" s="237">
        <v>43715</v>
      </c>
      <c r="I2563" s="214">
        <v>26486.6727333333</v>
      </c>
      <c r="J2563" s="215">
        <v>0.270022289220637</v>
      </c>
      <c r="K2563" s="214">
        <v>7151.99200529249</v>
      </c>
      <c r="L2563" s="216">
        <v>2366.29</v>
      </c>
      <c r="M2563" s="217">
        <v>0.207273833722832</v>
      </c>
      <c r="N2563" s="216">
        <v>490.47</v>
      </c>
      <c r="O2563" s="218">
        <v>75</v>
      </c>
      <c r="P2563" s="246">
        <f t="shared" ref="P2563:P2626" si="381">IFERROR(L2563/O2563-1,0)</f>
        <v>30.5505333333333</v>
      </c>
      <c r="Q2563" s="246">
        <f t="shared" ref="Q2563:Q2626" si="382">IFERROR(N2563/O2563-1,0)</f>
        <v>5.5396</v>
      </c>
      <c r="R2563" s="210">
        <v>116</v>
      </c>
      <c r="S2563" s="220">
        <f t="shared" ref="S2563:S2626" si="383">MIN(R2563-35,365-35)</f>
        <v>81</v>
      </c>
      <c r="T2563" s="113">
        <f t="shared" si="379"/>
        <v>72.5662266666666</v>
      </c>
      <c r="U2563" s="113">
        <f t="shared" ref="U2563:U2626" si="384">IFERROR(K2563/365,0)</f>
        <v>19.594498644637</v>
      </c>
      <c r="V2563" s="113">
        <f t="shared" si="380"/>
        <v>29.2134567901235</v>
      </c>
      <c r="W2563" s="113">
        <f t="shared" ref="W2563:W2626" si="385">N2563/S2563</f>
        <v>6.05518518518519</v>
      </c>
      <c r="X2563" s="118">
        <v>2009</v>
      </c>
      <c r="Y2563" s="18" t="s">
        <v>66</v>
      </c>
    </row>
    <row r="2564" ht="15.75" customHeight="1" spans="1:25">
      <c r="A2564" s="234">
        <v>6351</v>
      </c>
      <c r="B2564" s="208" t="s">
        <v>3125</v>
      </c>
      <c r="C2564" s="207" t="s">
        <v>23</v>
      </c>
      <c r="D2564" s="209" t="s">
        <v>64</v>
      </c>
      <c r="F2564" s="235" t="s">
        <v>178</v>
      </c>
      <c r="G2564" s="236">
        <v>42511</v>
      </c>
      <c r="H2564" s="237">
        <v>42511</v>
      </c>
      <c r="I2564" s="214">
        <v>26459.46</v>
      </c>
      <c r="J2564" s="215">
        <v>0.271194239778975</v>
      </c>
      <c r="K2564" s="214">
        <v>7175.6531396622</v>
      </c>
      <c r="L2564" s="244">
        <v>22049.55</v>
      </c>
      <c r="M2564" s="245">
        <v>0.292167867371443</v>
      </c>
      <c r="N2564" s="244">
        <v>6442.17</v>
      </c>
      <c r="O2564" s="218">
        <v>330</v>
      </c>
      <c r="P2564" s="246">
        <f t="shared" si="381"/>
        <v>65.8168181818182</v>
      </c>
      <c r="Q2564" s="246">
        <f t="shared" si="382"/>
        <v>18.5217272727273</v>
      </c>
      <c r="R2564" s="210">
        <v>1320</v>
      </c>
      <c r="S2564" s="220">
        <f t="shared" si="383"/>
        <v>330</v>
      </c>
      <c r="T2564" s="113">
        <f t="shared" ref="T2564:T2627" si="386">IFERROR(I2564/365,0)</f>
        <v>72.4916712328767</v>
      </c>
      <c r="U2564" s="113">
        <f t="shared" si="384"/>
        <v>19.6593236703074</v>
      </c>
      <c r="V2564" s="113">
        <f t="shared" ref="V2564:V2627" si="387">L2564/S2564</f>
        <v>66.8168181818182</v>
      </c>
      <c r="W2564" s="113">
        <f t="shared" si="385"/>
        <v>19.5217272727273</v>
      </c>
      <c r="X2564" s="118">
        <v>2016</v>
      </c>
      <c r="Y2564" s="18" t="s">
        <v>82</v>
      </c>
    </row>
    <row r="2565" ht="15.75" customHeight="1" spans="1:25">
      <c r="A2565" s="234">
        <v>7777</v>
      </c>
      <c r="B2565" s="208" t="s">
        <v>3126</v>
      </c>
      <c r="C2565" s="207" t="s">
        <v>25</v>
      </c>
      <c r="D2565" s="209" t="s">
        <v>64</v>
      </c>
      <c r="F2565" s="235" t="s">
        <v>207</v>
      </c>
      <c r="G2565" s="236">
        <v>43295</v>
      </c>
      <c r="H2565" s="237">
        <v>43295</v>
      </c>
      <c r="I2565" s="214">
        <v>26415.974</v>
      </c>
      <c r="J2565" s="215">
        <v>0.237039493681306</v>
      </c>
      <c r="K2565" s="214">
        <v>6261.62910205854</v>
      </c>
      <c r="L2565" s="244">
        <v>20319.98</v>
      </c>
      <c r="M2565" s="245">
        <v>0.308509654044935</v>
      </c>
      <c r="N2565" s="244">
        <v>6268.91</v>
      </c>
      <c r="O2565" s="218">
        <v>330</v>
      </c>
      <c r="P2565" s="246">
        <f t="shared" si="381"/>
        <v>60.575696969697</v>
      </c>
      <c r="Q2565" s="246">
        <f t="shared" si="382"/>
        <v>17.996696969697</v>
      </c>
      <c r="R2565" s="210">
        <v>536</v>
      </c>
      <c r="S2565" s="220">
        <f t="shared" si="383"/>
        <v>330</v>
      </c>
      <c r="T2565" s="113">
        <f t="shared" si="386"/>
        <v>72.3725315068493</v>
      </c>
      <c r="U2565" s="113">
        <f t="shared" si="384"/>
        <v>17.1551482248179</v>
      </c>
      <c r="V2565" s="113">
        <f t="shared" si="387"/>
        <v>61.575696969697</v>
      </c>
      <c r="W2565" s="113">
        <f t="shared" si="385"/>
        <v>18.996696969697</v>
      </c>
      <c r="X2565" s="118">
        <v>2018</v>
      </c>
      <c r="Y2565" s="18" t="s">
        <v>84</v>
      </c>
    </row>
    <row r="2566" ht="15.75" customHeight="1" spans="1:25">
      <c r="A2566" s="234">
        <v>7608</v>
      </c>
      <c r="B2566" s="208" t="s">
        <v>3127</v>
      </c>
      <c r="C2566" s="207" t="s">
        <v>23</v>
      </c>
      <c r="D2566" s="209" t="s">
        <v>64</v>
      </c>
      <c r="F2566" s="235" t="s">
        <v>184</v>
      </c>
      <c r="G2566" s="236">
        <v>43218</v>
      </c>
      <c r="H2566" s="237">
        <v>43218</v>
      </c>
      <c r="I2566" s="214">
        <v>26293.401</v>
      </c>
      <c r="J2566" s="215">
        <v>0.266935080791383</v>
      </c>
      <c r="K2566" s="214">
        <v>7018.63112021523</v>
      </c>
      <c r="L2566" s="244">
        <v>18133.38</v>
      </c>
      <c r="M2566" s="245">
        <v>0.220425535669577</v>
      </c>
      <c r="N2566" s="244">
        <v>3997.06</v>
      </c>
      <c r="O2566" s="218">
        <v>330</v>
      </c>
      <c r="P2566" s="246">
        <f t="shared" si="381"/>
        <v>53.9496363636364</v>
      </c>
      <c r="Q2566" s="246">
        <f t="shared" si="382"/>
        <v>11.112303030303</v>
      </c>
      <c r="R2566" s="210">
        <v>613</v>
      </c>
      <c r="S2566" s="220">
        <f t="shared" si="383"/>
        <v>330</v>
      </c>
      <c r="T2566" s="113">
        <f t="shared" si="386"/>
        <v>72.0367150684932</v>
      </c>
      <c r="U2566" s="113">
        <f t="shared" si="384"/>
        <v>19.2291263567541</v>
      </c>
      <c r="V2566" s="113">
        <f t="shared" si="387"/>
        <v>54.9496363636364</v>
      </c>
      <c r="W2566" s="113">
        <f t="shared" si="385"/>
        <v>12.112303030303</v>
      </c>
      <c r="X2566" s="118">
        <v>2018</v>
      </c>
      <c r="Y2566" s="18" t="s">
        <v>84</v>
      </c>
    </row>
    <row r="2567" ht="15.75" customHeight="1" spans="1:25">
      <c r="A2567" s="234">
        <v>5405</v>
      </c>
      <c r="B2567" s="208" t="s">
        <v>3128</v>
      </c>
      <c r="C2567" s="207" t="s">
        <v>23</v>
      </c>
      <c r="D2567" s="209" t="s">
        <v>64</v>
      </c>
      <c r="F2567" s="235" t="s">
        <v>65</v>
      </c>
      <c r="G2567" s="236">
        <v>40775</v>
      </c>
      <c r="H2567" s="237">
        <v>40775</v>
      </c>
      <c r="I2567" s="214">
        <v>26227.484</v>
      </c>
      <c r="J2567" s="215">
        <v>0.263490154396394</v>
      </c>
      <c r="K2567" s="214">
        <v>6910.68380858895</v>
      </c>
      <c r="L2567" s="244">
        <v>18087.92</v>
      </c>
      <c r="M2567" s="245">
        <v>0.273280178152048</v>
      </c>
      <c r="N2567" s="244">
        <v>4943.07</v>
      </c>
      <c r="O2567" s="218">
        <v>330</v>
      </c>
      <c r="P2567" s="246">
        <f t="shared" si="381"/>
        <v>53.8118787878788</v>
      </c>
      <c r="Q2567" s="246">
        <f t="shared" si="382"/>
        <v>13.979</v>
      </c>
      <c r="R2567" s="210">
        <v>3056</v>
      </c>
      <c r="S2567" s="220">
        <f t="shared" si="383"/>
        <v>330</v>
      </c>
      <c r="T2567" s="113">
        <f t="shared" si="386"/>
        <v>71.8561205479452</v>
      </c>
      <c r="U2567" s="113">
        <f t="shared" si="384"/>
        <v>18.933380297504</v>
      </c>
      <c r="V2567" s="113">
        <f t="shared" si="387"/>
        <v>54.8118787878788</v>
      </c>
      <c r="W2567" s="113">
        <f t="shared" si="385"/>
        <v>14.979</v>
      </c>
      <c r="X2567" s="118">
        <v>2011</v>
      </c>
      <c r="Y2567" s="18" t="s">
        <v>66</v>
      </c>
    </row>
    <row r="2568" ht="15.75" customHeight="1" spans="1:25">
      <c r="A2568" s="234">
        <v>5849</v>
      </c>
      <c r="B2568" s="208" t="s">
        <v>3129</v>
      </c>
      <c r="C2568" s="207" t="s">
        <v>25</v>
      </c>
      <c r="D2568" s="209" t="s">
        <v>64</v>
      </c>
      <c r="F2568" s="235" t="s">
        <v>204</v>
      </c>
      <c r="G2568" s="236">
        <v>41958</v>
      </c>
      <c r="H2568" s="237">
        <v>41958</v>
      </c>
      <c r="I2568" s="214">
        <v>26221.416</v>
      </c>
      <c r="J2568" s="215">
        <v>0.26804534935539</v>
      </c>
      <c r="K2568" s="214">
        <v>7028.52861231301</v>
      </c>
      <c r="L2568" s="244">
        <v>20170.32</v>
      </c>
      <c r="M2568" s="245">
        <v>0.253255278052108</v>
      </c>
      <c r="N2568" s="244">
        <v>5108.24</v>
      </c>
      <c r="O2568" s="218">
        <v>330</v>
      </c>
      <c r="P2568" s="246">
        <f t="shared" si="381"/>
        <v>60.1221818181818</v>
      </c>
      <c r="Q2568" s="246">
        <f t="shared" si="382"/>
        <v>14.4795151515152</v>
      </c>
      <c r="R2568" s="210">
        <v>1873</v>
      </c>
      <c r="S2568" s="220">
        <f t="shared" si="383"/>
        <v>330</v>
      </c>
      <c r="T2568" s="113">
        <f t="shared" si="386"/>
        <v>71.839495890411</v>
      </c>
      <c r="U2568" s="113">
        <f t="shared" si="384"/>
        <v>19.2562427734603</v>
      </c>
      <c r="V2568" s="113">
        <f t="shared" si="387"/>
        <v>61.1221818181818</v>
      </c>
      <c r="W2568" s="113">
        <f t="shared" si="385"/>
        <v>15.4795151515152</v>
      </c>
      <c r="X2568" s="118">
        <v>2014</v>
      </c>
      <c r="Y2568" s="18" t="s">
        <v>66</v>
      </c>
    </row>
    <row r="2569" ht="15.75" customHeight="1" spans="1:25">
      <c r="A2569" s="234">
        <v>5568</v>
      </c>
      <c r="B2569" s="208" t="s">
        <v>3130</v>
      </c>
      <c r="C2569" s="207" t="s">
        <v>17</v>
      </c>
      <c r="D2569" s="209" t="s">
        <v>64</v>
      </c>
      <c r="F2569" s="235" t="s">
        <v>65</v>
      </c>
      <c r="G2569" s="236">
        <v>41118</v>
      </c>
      <c r="H2569" s="237">
        <v>41118</v>
      </c>
      <c r="I2569" s="214">
        <v>26175.1</v>
      </c>
      <c r="J2569" s="215">
        <v>0.254803458038482</v>
      </c>
      <c r="K2569" s="214">
        <v>6669.50599450307</v>
      </c>
      <c r="L2569" s="244">
        <v>13087.55</v>
      </c>
      <c r="M2569" s="245">
        <v>0.315172816913785</v>
      </c>
      <c r="N2569" s="244">
        <v>4124.84</v>
      </c>
      <c r="O2569" s="218">
        <v>330</v>
      </c>
      <c r="P2569" s="246">
        <f t="shared" si="381"/>
        <v>38.6592424242424</v>
      </c>
      <c r="Q2569" s="246">
        <f t="shared" si="382"/>
        <v>11.4995151515152</v>
      </c>
      <c r="R2569" s="210">
        <v>2713</v>
      </c>
      <c r="S2569" s="220">
        <f t="shared" si="383"/>
        <v>330</v>
      </c>
      <c r="T2569" s="113">
        <f t="shared" si="386"/>
        <v>71.712602739726</v>
      </c>
      <c r="U2569" s="113">
        <f t="shared" si="384"/>
        <v>18.2726191630221</v>
      </c>
      <c r="V2569" s="113">
        <f t="shared" si="387"/>
        <v>39.6592424242424</v>
      </c>
      <c r="W2569" s="113">
        <f t="shared" si="385"/>
        <v>12.4995151515152</v>
      </c>
      <c r="X2569" s="118">
        <v>2012</v>
      </c>
      <c r="Y2569" s="18" t="s">
        <v>66</v>
      </c>
    </row>
    <row r="2570" ht="15.75" customHeight="1" spans="1:25">
      <c r="A2570" s="234">
        <v>8811</v>
      </c>
      <c r="B2570" s="208" t="s">
        <v>3131</v>
      </c>
      <c r="C2570" s="207" t="s">
        <v>34</v>
      </c>
      <c r="D2570" s="209" t="s">
        <v>488</v>
      </c>
      <c r="E2570" s="210" t="s">
        <v>30</v>
      </c>
      <c r="F2570" s="235" t="s">
        <v>282</v>
      </c>
      <c r="G2570" s="283">
        <v>38103</v>
      </c>
      <c r="H2570" s="237">
        <v>43715</v>
      </c>
      <c r="I2570" s="214">
        <v>26142.975915493</v>
      </c>
      <c r="J2570" s="215">
        <v>0.278203857067563</v>
      </c>
      <c r="K2570" s="214">
        <v>7273.07673491455</v>
      </c>
      <c r="L2570" s="216">
        <v>2211.02</v>
      </c>
      <c r="M2570" s="217">
        <v>0.253588841349242</v>
      </c>
      <c r="N2570" s="216">
        <v>560.69</v>
      </c>
      <c r="O2570" s="218">
        <v>71</v>
      </c>
      <c r="P2570" s="246">
        <f t="shared" si="381"/>
        <v>30.1411267605634</v>
      </c>
      <c r="Q2570" s="246">
        <f t="shared" si="382"/>
        <v>6.89704225352113</v>
      </c>
      <c r="R2570" s="210">
        <v>116</v>
      </c>
      <c r="S2570" s="220">
        <f t="shared" si="383"/>
        <v>81</v>
      </c>
      <c r="T2570" s="113">
        <f t="shared" si="386"/>
        <v>71.6245915492959</v>
      </c>
      <c r="U2570" s="113">
        <f t="shared" si="384"/>
        <v>19.9262376299029</v>
      </c>
      <c r="V2570" s="113">
        <f t="shared" si="387"/>
        <v>27.2965432098765</v>
      </c>
      <c r="W2570" s="113">
        <f t="shared" si="385"/>
        <v>6.9220987654321</v>
      </c>
      <c r="X2570" s="118">
        <v>2004</v>
      </c>
      <c r="Y2570" s="18" t="s">
        <v>66</v>
      </c>
    </row>
    <row r="2571" ht="15.75" customHeight="1" spans="1:25">
      <c r="A2571" s="234">
        <v>5440</v>
      </c>
      <c r="B2571" s="208" t="s">
        <v>3132</v>
      </c>
      <c r="C2571" s="207" t="s">
        <v>17</v>
      </c>
      <c r="D2571" s="209" t="s">
        <v>64</v>
      </c>
      <c r="F2571" s="235" t="s">
        <v>65</v>
      </c>
      <c r="G2571" s="236">
        <v>40845</v>
      </c>
      <c r="H2571" s="237">
        <v>40845</v>
      </c>
      <c r="I2571" s="214">
        <v>26052.9</v>
      </c>
      <c r="J2571" s="215">
        <v>0.266875560938495</v>
      </c>
      <c r="K2571" s="214">
        <v>6952.88230157452</v>
      </c>
      <c r="L2571" s="244">
        <v>13026.45</v>
      </c>
      <c r="M2571" s="245">
        <v>0.310327832985963</v>
      </c>
      <c r="N2571" s="244">
        <v>4042.47</v>
      </c>
      <c r="O2571" s="218">
        <v>330</v>
      </c>
      <c r="P2571" s="246">
        <f t="shared" si="381"/>
        <v>38.4740909090909</v>
      </c>
      <c r="Q2571" s="246">
        <f t="shared" si="382"/>
        <v>11.2499090909091</v>
      </c>
      <c r="R2571" s="210">
        <v>2986</v>
      </c>
      <c r="S2571" s="220">
        <f t="shared" si="383"/>
        <v>330</v>
      </c>
      <c r="T2571" s="113">
        <f t="shared" si="386"/>
        <v>71.3778082191781</v>
      </c>
      <c r="U2571" s="113">
        <f t="shared" si="384"/>
        <v>19.0489926070535</v>
      </c>
      <c r="V2571" s="113">
        <f t="shared" si="387"/>
        <v>39.4740909090909</v>
      </c>
      <c r="W2571" s="113">
        <f t="shared" si="385"/>
        <v>12.2499090909091</v>
      </c>
      <c r="X2571" s="118">
        <v>2011</v>
      </c>
      <c r="Y2571" s="18" t="s">
        <v>66</v>
      </c>
    </row>
    <row r="2572" ht="15.75" customHeight="1" spans="1:25">
      <c r="A2572" s="234">
        <v>8800</v>
      </c>
      <c r="B2572" s="208" t="s">
        <v>3133</v>
      </c>
      <c r="C2572" s="207" t="s">
        <v>34</v>
      </c>
      <c r="D2572" s="209" t="s">
        <v>488</v>
      </c>
      <c r="E2572" s="210" t="s">
        <v>30</v>
      </c>
      <c r="F2572" s="235" t="s">
        <v>272</v>
      </c>
      <c r="G2572" s="283">
        <v>41419</v>
      </c>
      <c r="H2572" s="237">
        <v>43715</v>
      </c>
      <c r="I2572" s="214">
        <v>26023.1568</v>
      </c>
      <c r="J2572" s="215">
        <v>0.244585760157116</v>
      </c>
      <c r="K2572" s="214">
        <v>6364.89358761582</v>
      </c>
      <c r="L2572" s="216">
        <v>2324.88</v>
      </c>
      <c r="M2572" s="217">
        <v>0.24086404459585</v>
      </c>
      <c r="N2572" s="216">
        <v>559.98</v>
      </c>
      <c r="O2572" s="218">
        <v>75</v>
      </c>
      <c r="P2572" s="246">
        <f t="shared" si="381"/>
        <v>29.9984</v>
      </c>
      <c r="Q2572" s="246">
        <f t="shared" si="382"/>
        <v>6.4664</v>
      </c>
      <c r="R2572" s="210">
        <v>116</v>
      </c>
      <c r="S2572" s="220">
        <f t="shared" si="383"/>
        <v>81</v>
      </c>
      <c r="T2572" s="113">
        <f t="shared" si="386"/>
        <v>71.29632</v>
      </c>
      <c r="U2572" s="113">
        <f t="shared" si="384"/>
        <v>17.438064623605</v>
      </c>
      <c r="V2572" s="113">
        <f t="shared" si="387"/>
        <v>28.7022222222222</v>
      </c>
      <c r="W2572" s="113">
        <f t="shared" si="385"/>
        <v>6.91333333333333</v>
      </c>
      <c r="X2572" s="118">
        <v>2013</v>
      </c>
      <c r="Y2572" s="18" t="s">
        <v>66</v>
      </c>
    </row>
    <row r="2573" ht="15.75" customHeight="1" spans="1:25">
      <c r="A2573" s="234">
        <v>7034</v>
      </c>
      <c r="B2573" s="208" t="s">
        <v>3134</v>
      </c>
      <c r="C2573" s="207" t="s">
        <v>27</v>
      </c>
      <c r="D2573" s="209" t="s">
        <v>64</v>
      </c>
      <c r="F2573" s="235" t="s">
        <v>204</v>
      </c>
      <c r="G2573" s="236">
        <v>42483</v>
      </c>
      <c r="H2573" s="237">
        <v>42483</v>
      </c>
      <c r="I2573" s="214">
        <v>26016.6225</v>
      </c>
      <c r="J2573" s="215">
        <v>0.253503403180722</v>
      </c>
      <c r="K2573" s="214">
        <v>6595.30234301814</v>
      </c>
      <c r="L2573" s="244">
        <v>22623.15</v>
      </c>
      <c r="M2573" s="245">
        <v>0.268236297774625</v>
      </c>
      <c r="N2573" s="244">
        <v>6068.35</v>
      </c>
      <c r="O2573" s="218">
        <v>330</v>
      </c>
      <c r="P2573" s="246">
        <f t="shared" si="381"/>
        <v>67.555</v>
      </c>
      <c r="Q2573" s="246">
        <f t="shared" si="382"/>
        <v>17.3889393939394</v>
      </c>
      <c r="R2573" s="210">
        <v>1348</v>
      </c>
      <c r="S2573" s="220">
        <f t="shared" si="383"/>
        <v>330</v>
      </c>
      <c r="T2573" s="113">
        <f t="shared" si="386"/>
        <v>71.2784178082192</v>
      </c>
      <c r="U2573" s="113">
        <f t="shared" si="384"/>
        <v>18.0693214877209</v>
      </c>
      <c r="V2573" s="113">
        <f t="shared" si="387"/>
        <v>68.555</v>
      </c>
      <c r="W2573" s="113">
        <f t="shared" si="385"/>
        <v>18.3889393939394</v>
      </c>
      <c r="X2573" s="118">
        <v>2016</v>
      </c>
      <c r="Y2573" s="18" t="s">
        <v>82</v>
      </c>
    </row>
    <row r="2574" ht="15.75" customHeight="1" spans="1:25">
      <c r="A2574" s="234">
        <v>6574</v>
      </c>
      <c r="B2574" s="208" t="s">
        <v>3135</v>
      </c>
      <c r="C2574" s="207" t="s">
        <v>23</v>
      </c>
      <c r="D2574" s="209" t="s">
        <v>64</v>
      </c>
      <c r="E2574" s="210" t="s">
        <v>346</v>
      </c>
      <c r="F2574" s="235" t="s">
        <v>65</v>
      </c>
      <c r="G2574" s="283">
        <v>42641</v>
      </c>
      <c r="H2574" s="237">
        <v>42641</v>
      </c>
      <c r="I2574" s="214">
        <v>25968.717</v>
      </c>
      <c r="J2574" s="215">
        <v>0.272924226650702</v>
      </c>
      <c r="K2574" s="214">
        <v>7087.49200433594</v>
      </c>
      <c r="L2574" s="244">
        <v>17909.46</v>
      </c>
      <c r="M2574" s="245">
        <v>0.432622759145167</v>
      </c>
      <c r="N2574" s="244">
        <v>7748.04</v>
      </c>
      <c r="O2574" s="218">
        <v>330</v>
      </c>
      <c r="P2574" s="246">
        <f t="shared" si="381"/>
        <v>53.2710909090909</v>
      </c>
      <c r="Q2574" s="246">
        <f t="shared" si="382"/>
        <v>22.4789090909091</v>
      </c>
      <c r="R2574" s="210">
        <v>1190</v>
      </c>
      <c r="S2574" s="220">
        <f t="shared" si="383"/>
        <v>330</v>
      </c>
      <c r="T2574" s="113">
        <f t="shared" si="386"/>
        <v>71.1471698630137</v>
      </c>
      <c r="U2574" s="113">
        <f t="shared" si="384"/>
        <v>19.4177863132491</v>
      </c>
      <c r="V2574" s="113">
        <f t="shared" si="387"/>
        <v>54.2710909090909</v>
      </c>
      <c r="W2574" s="113">
        <f t="shared" si="385"/>
        <v>23.4789090909091</v>
      </c>
      <c r="X2574" s="118">
        <v>2016</v>
      </c>
      <c r="Y2574" s="18" t="s">
        <v>82</v>
      </c>
    </row>
    <row r="2575" ht="15.75" customHeight="1" spans="1:25">
      <c r="A2575" s="234">
        <v>8952</v>
      </c>
      <c r="B2575" s="208" t="s">
        <v>3136</v>
      </c>
      <c r="C2575" s="207" t="s">
        <v>34</v>
      </c>
      <c r="D2575" s="209" t="s">
        <v>488</v>
      </c>
      <c r="E2575" s="210" t="s">
        <v>30</v>
      </c>
      <c r="F2575" s="235" t="s">
        <v>288</v>
      </c>
      <c r="G2575" s="283">
        <v>42005</v>
      </c>
      <c r="H2575" s="237">
        <v>43711</v>
      </c>
      <c r="I2575" s="214">
        <v>25895.9365714286</v>
      </c>
      <c r="J2575" s="215">
        <v>0.218036789596876</v>
      </c>
      <c r="K2575" s="214">
        <v>5646.26687363862</v>
      </c>
      <c r="L2575" s="216">
        <v>1079.64</v>
      </c>
      <c r="M2575" s="217">
        <v>0.355914934607832</v>
      </c>
      <c r="N2575" s="216">
        <v>384.26</v>
      </c>
      <c r="O2575" s="218">
        <v>35</v>
      </c>
      <c r="P2575" s="246">
        <f t="shared" si="381"/>
        <v>29.8468571428571</v>
      </c>
      <c r="Q2575" s="246">
        <f t="shared" si="382"/>
        <v>9.97885714285714</v>
      </c>
      <c r="R2575" s="210">
        <v>120</v>
      </c>
      <c r="S2575" s="220">
        <f t="shared" si="383"/>
        <v>85</v>
      </c>
      <c r="T2575" s="113">
        <f t="shared" si="386"/>
        <v>70.9477714285715</v>
      </c>
      <c r="U2575" s="113">
        <f t="shared" si="384"/>
        <v>15.4692243113387</v>
      </c>
      <c r="V2575" s="113">
        <f t="shared" si="387"/>
        <v>12.7016470588235</v>
      </c>
      <c r="W2575" s="113">
        <f t="shared" si="385"/>
        <v>4.52070588235294</v>
      </c>
      <c r="X2575" s="118">
        <v>2015</v>
      </c>
      <c r="Y2575" s="18" t="s">
        <v>66</v>
      </c>
    </row>
    <row r="2576" ht="15.75" customHeight="1" spans="1:25">
      <c r="A2576" s="234">
        <v>5549</v>
      </c>
      <c r="B2576" s="208" t="s">
        <v>3137</v>
      </c>
      <c r="C2576" s="207" t="s">
        <v>33</v>
      </c>
      <c r="D2576" s="209" t="s">
        <v>64</v>
      </c>
      <c r="F2576" s="235" t="s">
        <v>65</v>
      </c>
      <c r="G2576" s="236">
        <v>41069</v>
      </c>
      <c r="H2576" s="237">
        <v>41069</v>
      </c>
      <c r="I2576" s="214">
        <v>25836.26</v>
      </c>
      <c r="J2576" s="215">
        <v>0.265548034078386</v>
      </c>
      <c r="K2576" s="214">
        <v>6860.76805093804</v>
      </c>
      <c r="L2576" s="244">
        <v>12918.13</v>
      </c>
      <c r="M2576" s="245">
        <v>0.184848735846442</v>
      </c>
      <c r="N2576" s="244">
        <v>2387.9</v>
      </c>
      <c r="O2576" s="218">
        <v>330</v>
      </c>
      <c r="P2576" s="246">
        <f t="shared" si="381"/>
        <v>38.1458484848485</v>
      </c>
      <c r="Q2576" s="246">
        <f t="shared" si="382"/>
        <v>6.23606060606061</v>
      </c>
      <c r="R2576" s="210">
        <v>2762</v>
      </c>
      <c r="S2576" s="220">
        <f t="shared" si="383"/>
        <v>330</v>
      </c>
      <c r="T2576" s="113">
        <f t="shared" si="386"/>
        <v>70.7842739726027</v>
      </c>
      <c r="U2576" s="113">
        <f t="shared" si="384"/>
        <v>18.7966247970905</v>
      </c>
      <c r="V2576" s="113">
        <f t="shared" si="387"/>
        <v>39.1458484848485</v>
      </c>
      <c r="W2576" s="113">
        <f t="shared" si="385"/>
        <v>7.23606060606061</v>
      </c>
      <c r="X2576" s="118">
        <v>2012</v>
      </c>
      <c r="Y2576" s="18" t="s">
        <v>66</v>
      </c>
    </row>
    <row r="2577" ht="15.75" customHeight="1" spans="1:25">
      <c r="A2577" s="234">
        <v>6367</v>
      </c>
      <c r="B2577" s="208" t="s">
        <v>3138</v>
      </c>
      <c r="C2577" s="207" t="s">
        <v>23</v>
      </c>
      <c r="D2577" s="209" t="s">
        <v>64</v>
      </c>
      <c r="F2577" s="235" t="s">
        <v>65</v>
      </c>
      <c r="G2577" s="236">
        <v>42551</v>
      </c>
      <c r="H2577" s="237">
        <v>42551</v>
      </c>
      <c r="I2577" s="214">
        <v>25807.071</v>
      </c>
      <c r="J2577" s="215">
        <v>0.236432891829733</v>
      </c>
      <c r="K2577" s="214">
        <v>6101.64042618524</v>
      </c>
      <c r="L2577" s="244">
        <v>17797.98</v>
      </c>
      <c r="M2577" s="245">
        <v>0.29483458235148</v>
      </c>
      <c r="N2577" s="244">
        <v>5247.46</v>
      </c>
      <c r="O2577" s="218">
        <v>330</v>
      </c>
      <c r="P2577" s="246">
        <f t="shared" si="381"/>
        <v>52.9332727272727</v>
      </c>
      <c r="Q2577" s="246">
        <f t="shared" si="382"/>
        <v>14.9013939393939</v>
      </c>
      <c r="R2577" s="210">
        <v>1280</v>
      </c>
      <c r="S2577" s="220">
        <f t="shared" si="383"/>
        <v>330</v>
      </c>
      <c r="T2577" s="113">
        <f t="shared" si="386"/>
        <v>70.704304109589</v>
      </c>
      <c r="U2577" s="113">
        <f t="shared" si="384"/>
        <v>16.716823085439</v>
      </c>
      <c r="V2577" s="113">
        <f t="shared" si="387"/>
        <v>53.9332727272727</v>
      </c>
      <c r="W2577" s="113">
        <f t="shared" si="385"/>
        <v>15.9013939393939</v>
      </c>
      <c r="X2577" s="118">
        <v>2016</v>
      </c>
      <c r="Y2577" s="18" t="s">
        <v>82</v>
      </c>
    </row>
    <row r="2578" ht="15.75" customHeight="1" spans="1:25">
      <c r="A2578" s="234">
        <v>6984</v>
      </c>
      <c r="B2578" s="208" t="s">
        <v>3139</v>
      </c>
      <c r="C2578" s="207" t="s">
        <v>27</v>
      </c>
      <c r="D2578" s="209" t="s">
        <v>64</v>
      </c>
      <c r="F2578" s="235" t="s">
        <v>215</v>
      </c>
      <c r="G2578" s="236">
        <v>42014</v>
      </c>
      <c r="H2578" s="237">
        <v>42014</v>
      </c>
      <c r="I2578" s="214">
        <v>25791.096</v>
      </c>
      <c r="J2578" s="215">
        <v>0.2577452371559</v>
      </c>
      <c r="K2578" s="214">
        <v>6647.53215503058</v>
      </c>
      <c r="L2578" s="244">
        <v>22427.04</v>
      </c>
      <c r="M2578" s="245">
        <v>0.263287977370175</v>
      </c>
      <c r="N2578" s="244">
        <v>5904.77</v>
      </c>
      <c r="O2578" s="218">
        <v>330</v>
      </c>
      <c r="P2578" s="246">
        <f t="shared" si="381"/>
        <v>66.9607272727273</v>
      </c>
      <c r="Q2578" s="246">
        <f t="shared" si="382"/>
        <v>16.8932424242424</v>
      </c>
      <c r="R2578" s="210">
        <v>1817</v>
      </c>
      <c r="S2578" s="220">
        <f t="shared" si="383"/>
        <v>330</v>
      </c>
      <c r="T2578" s="113">
        <f t="shared" si="386"/>
        <v>70.6605369863014</v>
      </c>
      <c r="U2578" s="113">
        <f t="shared" si="384"/>
        <v>18.2124168630975</v>
      </c>
      <c r="V2578" s="113">
        <f t="shared" si="387"/>
        <v>67.9607272727273</v>
      </c>
      <c r="W2578" s="113">
        <f t="shared" si="385"/>
        <v>17.8932424242424</v>
      </c>
      <c r="X2578" s="118">
        <v>2015</v>
      </c>
      <c r="Y2578" s="18" t="s">
        <v>66</v>
      </c>
    </row>
    <row r="2579" ht="15.75" customHeight="1" spans="1:25">
      <c r="A2579" s="234">
        <v>8678</v>
      </c>
      <c r="B2579" s="208" t="s">
        <v>3140</v>
      </c>
      <c r="C2579" s="207" t="s">
        <v>34</v>
      </c>
      <c r="D2579" s="209" t="s">
        <v>488</v>
      </c>
      <c r="E2579" s="210" t="s">
        <v>30</v>
      </c>
      <c r="F2579" s="235" t="s">
        <v>282</v>
      </c>
      <c r="G2579" s="283">
        <v>42769</v>
      </c>
      <c r="H2579" s="237">
        <v>43715</v>
      </c>
      <c r="I2579" s="214">
        <v>25752.3900666667</v>
      </c>
      <c r="J2579" s="215">
        <v>0.275270297308292</v>
      </c>
      <c r="K2579" s="214">
        <v>7088.86807005044</v>
      </c>
      <c r="L2579" s="216">
        <v>2300.69</v>
      </c>
      <c r="M2579" s="217">
        <v>0.139214757311937</v>
      </c>
      <c r="N2579" s="216">
        <v>320.29</v>
      </c>
      <c r="O2579" s="218">
        <v>75</v>
      </c>
      <c r="P2579" s="246">
        <f t="shared" si="381"/>
        <v>29.6758666666667</v>
      </c>
      <c r="Q2579" s="246">
        <f t="shared" si="382"/>
        <v>3.27053333333333</v>
      </c>
      <c r="R2579" s="210">
        <v>116</v>
      </c>
      <c r="S2579" s="220">
        <f t="shared" si="383"/>
        <v>81</v>
      </c>
      <c r="T2579" s="113">
        <f t="shared" si="386"/>
        <v>70.5544933333334</v>
      </c>
      <c r="U2579" s="113">
        <f t="shared" si="384"/>
        <v>19.4215563563026</v>
      </c>
      <c r="V2579" s="113">
        <f t="shared" si="387"/>
        <v>28.4035802469136</v>
      </c>
      <c r="W2579" s="113">
        <f t="shared" si="385"/>
        <v>3.9541975308642</v>
      </c>
      <c r="X2579" s="118">
        <v>2017</v>
      </c>
      <c r="Y2579" s="18" t="s">
        <v>83</v>
      </c>
    </row>
    <row r="2580" ht="15.75" customHeight="1" spans="1:25">
      <c r="A2580" s="234">
        <v>7428</v>
      </c>
      <c r="B2580" s="208" t="s">
        <v>3141</v>
      </c>
      <c r="C2580" s="207" t="s">
        <v>25</v>
      </c>
      <c r="D2580" s="209" t="s">
        <v>64</v>
      </c>
      <c r="F2580" s="235" t="s">
        <v>207</v>
      </c>
      <c r="G2580" s="236">
        <v>43071</v>
      </c>
      <c r="H2580" s="237">
        <v>43071</v>
      </c>
      <c r="I2580" s="214">
        <v>25747.943</v>
      </c>
      <c r="J2580" s="215">
        <v>0.265822906194808</v>
      </c>
      <c r="K2580" s="214">
        <v>6844.39303679826</v>
      </c>
      <c r="L2580" s="244">
        <v>19806.11</v>
      </c>
      <c r="M2580" s="245">
        <v>0.272941531678861</v>
      </c>
      <c r="N2580" s="244">
        <v>5405.91</v>
      </c>
      <c r="O2580" s="218">
        <v>330</v>
      </c>
      <c r="P2580" s="246">
        <f t="shared" si="381"/>
        <v>59.0185151515152</v>
      </c>
      <c r="Q2580" s="246">
        <f t="shared" si="382"/>
        <v>15.3815454545455</v>
      </c>
      <c r="R2580" s="210">
        <v>760</v>
      </c>
      <c r="S2580" s="220">
        <f t="shared" si="383"/>
        <v>330</v>
      </c>
      <c r="T2580" s="113">
        <f t="shared" si="386"/>
        <v>70.5423095890411</v>
      </c>
      <c r="U2580" s="113">
        <f t="shared" si="384"/>
        <v>18.7517617446528</v>
      </c>
      <c r="V2580" s="113">
        <f t="shared" si="387"/>
        <v>60.0185151515152</v>
      </c>
      <c r="W2580" s="113">
        <f t="shared" si="385"/>
        <v>16.3815454545455</v>
      </c>
      <c r="X2580" s="118">
        <v>2017</v>
      </c>
      <c r="Y2580" s="18" t="s">
        <v>83</v>
      </c>
    </row>
    <row r="2581" ht="15.75" customHeight="1" spans="1:25">
      <c r="A2581" s="234">
        <v>7217</v>
      </c>
      <c r="B2581" s="208" t="s">
        <v>3142</v>
      </c>
      <c r="C2581" s="207" t="s">
        <v>25</v>
      </c>
      <c r="D2581" s="209" t="s">
        <v>64</v>
      </c>
      <c r="F2581" s="235" t="s">
        <v>207</v>
      </c>
      <c r="G2581" s="236">
        <v>42952</v>
      </c>
      <c r="H2581" s="237">
        <v>42952</v>
      </c>
      <c r="I2581" s="214">
        <v>25683.827</v>
      </c>
      <c r="J2581" s="215">
        <v>0.256087378867987</v>
      </c>
      <c r="K2581" s="214">
        <v>6577.30393572883</v>
      </c>
      <c r="L2581" s="244">
        <v>19756.79</v>
      </c>
      <c r="M2581" s="245">
        <v>0.304698789631312</v>
      </c>
      <c r="N2581" s="244">
        <v>6019.87</v>
      </c>
      <c r="O2581" s="218">
        <v>330</v>
      </c>
      <c r="P2581" s="246">
        <f t="shared" si="381"/>
        <v>58.8690606060606</v>
      </c>
      <c r="Q2581" s="246">
        <f t="shared" si="382"/>
        <v>17.2420303030303</v>
      </c>
      <c r="R2581" s="210">
        <v>879</v>
      </c>
      <c r="S2581" s="220">
        <f t="shared" si="383"/>
        <v>330</v>
      </c>
      <c r="T2581" s="113">
        <f t="shared" si="386"/>
        <v>70.3666493150685</v>
      </c>
      <c r="U2581" s="113">
        <f t="shared" si="384"/>
        <v>18.0200107828187</v>
      </c>
      <c r="V2581" s="113">
        <f t="shared" si="387"/>
        <v>59.8690606060606</v>
      </c>
      <c r="W2581" s="113">
        <f t="shared" si="385"/>
        <v>18.2420303030303</v>
      </c>
      <c r="X2581" s="118">
        <v>2017</v>
      </c>
      <c r="Y2581" s="18" t="s">
        <v>83</v>
      </c>
    </row>
    <row r="2582" ht="15.75" customHeight="1" spans="1:25">
      <c r="A2582" s="234">
        <v>5126</v>
      </c>
      <c r="B2582" s="208" t="s">
        <v>3143</v>
      </c>
      <c r="C2582" s="207" t="s">
        <v>19</v>
      </c>
      <c r="D2582" s="209" t="s">
        <v>64</v>
      </c>
      <c r="F2582" s="235" t="s">
        <v>65</v>
      </c>
      <c r="G2582" s="236">
        <v>40201</v>
      </c>
      <c r="H2582" s="237">
        <v>40201</v>
      </c>
      <c r="I2582" s="214">
        <v>25680.042</v>
      </c>
      <c r="J2582" s="215">
        <v>0.266211095045564</v>
      </c>
      <c r="K2582" s="214">
        <v>6836.31210163608</v>
      </c>
      <c r="L2582" s="244">
        <v>14266.69</v>
      </c>
      <c r="M2582" s="245">
        <v>0.268849326648298</v>
      </c>
      <c r="N2582" s="244">
        <v>3835.59</v>
      </c>
      <c r="O2582" s="218">
        <v>330</v>
      </c>
      <c r="P2582" s="246">
        <f t="shared" si="381"/>
        <v>42.2323939393939</v>
      </c>
      <c r="Q2582" s="246">
        <f t="shared" si="382"/>
        <v>10.623</v>
      </c>
      <c r="R2582" s="210">
        <v>3630</v>
      </c>
      <c r="S2582" s="220">
        <f t="shared" si="383"/>
        <v>330</v>
      </c>
      <c r="T2582" s="113">
        <f t="shared" si="386"/>
        <v>70.3562794520548</v>
      </c>
      <c r="U2582" s="113">
        <f t="shared" si="384"/>
        <v>18.7296221962632</v>
      </c>
      <c r="V2582" s="113">
        <f t="shared" si="387"/>
        <v>43.2323939393939</v>
      </c>
      <c r="W2582" s="113">
        <f t="shared" si="385"/>
        <v>11.623</v>
      </c>
      <c r="X2582" s="118">
        <v>2010</v>
      </c>
      <c r="Y2582" s="18" t="s">
        <v>66</v>
      </c>
    </row>
    <row r="2583" ht="15.75" customHeight="1" spans="1:25">
      <c r="A2583" s="234">
        <v>5090</v>
      </c>
      <c r="B2583" s="208" t="s">
        <v>3144</v>
      </c>
      <c r="C2583" s="207" t="s">
        <v>33</v>
      </c>
      <c r="D2583" s="209" t="s">
        <v>64</v>
      </c>
      <c r="F2583" s="235" t="s">
        <v>65</v>
      </c>
      <c r="G2583" s="236">
        <v>39886</v>
      </c>
      <c r="H2583" s="237">
        <v>39886</v>
      </c>
      <c r="I2583" s="214">
        <v>25667.5</v>
      </c>
      <c r="J2583" s="215">
        <v>0.265885964823141</v>
      </c>
      <c r="K2583" s="214">
        <v>6824.62800209797</v>
      </c>
      <c r="L2583" s="244">
        <v>12833.75</v>
      </c>
      <c r="M2583" s="245">
        <v>0.238827310801597</v>
      </c>
      <c r="N2583" s="244">
        <v>3065.05</v>
      </c>
      <c r="O2583" s="218">
        <v>330</v>
      </c>
      <c r="P2583" s="246">
        <f t="shared" si="381"/>
        <v>37.8901515151515</v>
      </c>
      <c r="Q2583" s="246">
        <f t="shared" si="382"/>
        <v>8.2880303030303</v>
      </c>
      <c r="R2583" s="210">
        <v>3945</v>
      </c>
      <c r="S2583" s="220">
        <f t="shared" si="383"/>
        <v>330</v>
      </c>
      <c r="T2583" s="113">
        <f t="shared" si="386"/>
        <v>70.3219178082192</v>
      </c>
      <c r="U2583" s="113">
        <f t="shared" si="384"/>
        <v>18.697610964652</v>
      </c>
      <c r="V2583" s="113">
        <f t="shared" si="387"/>
        <v>38.8901515151515</v>
      </c>
      <c r="W2583" s="113">
        <f t="shared" si="385"/>
        <v>9.2880303030303</v>
      </c>
      <c r="X2583" s="118">
        <v>2009</v>
      </c>
      <c r="Y2583" s="18" t="s">
        <v>66</v>
      </c>
    </row>
    <row r="2584" ht="15.75" customHeight="1" spans="1:25">
      <c r="A2584" s="234">
        <v>5334</v>
      </c>
      <c r="B2584" s="208" t="s">
        <v>3145</v>
      </c>
      <c r="C2584" s="207" t="s">
        <v>25</v>
      </c>
      <c r="D2584" s="209" t="s">
        <v>64</v>
      </c>
      <c r="F2584" s="235" t="s">
        <v>215</v>
      </c>
      <c r="G2584" s="236">
        <v>40075</v>
      </c>
      <c r="H2584" s="237">
        <v>40075</v>
      </c>
      <c r="I2584" s="214">
        <v>25644.5338207016</v>
      </c>
      <c r="J2584" s="215">
        <v>0.275575620674817</v>
      </c>
      <c r="K2584" s="214">
        <v>7067.00832455617</v>
      </c>
      <c r="L2584" s="244">
        <v>22472.54</v>
      </c>
      <c r="M2584" s="245">
        <v>0.224055224732051</v>
      </c>
      <c r="N2584" s="244">
        <v>5035.09</v>
      </c>
      <c r="O2584" s="218">
        <v>330</v>
      </c>
      <c r="P2584" s="246">
        <f t="shared" si="381"/>
        <v>67.0986060606061</v>
      </c>
      <c r="Q2584" s="246">
        <f t="shared" si="382"/>
        <v>14.2578484848485</v>
      </c>
      <c r="R2584" s="210">
        <v>3756</v>
      </c>
      <c r="S2584" s="220">
        <f t="shared" si="383"/>
        <v>330</v>
      </c>
      <c r="T2584" s="113">
        <f t="shared" si="386"/>
        <v>70.2589967690455</v>
      </c>
      <c r="U2584" s="113">
        <f t="shared" si="384"/>
        <v>19.3616666426196</v>
      </c>
      <c r="V2584" s="113">
        <f t="shared" si="387"/>
        <v>68.0986060606061</v>
      </c>
      <c r="W2584" s="113">
        <f t="shared" si="385"/>
        <v>15.2578484848485</v>
      </c>
      <c r="X2584" s="118">
        <v>2009</v>
      </c>
      <c r="Y2584" s="18" t="s">
        <v>66</v>
      </c>
    </row>
    <row r="2585" ht="15.75" customHeight="1" spans="1:25">
      <c r="A2585" s="234">
        <v>5271</v>
      </c>
      <c r="B2585" s="208" t="s">
        <v>3146</v>
      </c>
      <c r="C2585" s="207" t="s">
        <v>23</v>
      </c>
      <c r="D2585" s="209" t="s">
        <v>64</v>
      </c>
      <c r="F2585" s="235" t="s">
        <v>178</v>
      </c>
      <c r="G2585" s="236">
        <v>39830</v>
      </c>
      <c r="H2585" s="237">
        <v>39830</v>
      </c>
      <c r="I2585" s="214">
        <v>25643.664</v>
      </c>
      <c r="J2585" s="215">
        <v>0.256174442344073</v>
      </c>
      <c r="K2585" s="214">
        <v>6569.25132485878</v>
      </c>
      <c r="L2585" s="244">
        <v>21369.72</v>
      </c>
      <c r="M2585" s="245">
        <v>0.276799134476259</v>
      </c>
      <c r="N2585" s="244">
        <v>5915.12</v>
      </c>
      <c r="O2585" s="218">
        <v>330</v>
      </c>
      <c r="P2585" s="246">
        <f t="shared" si="381"/>
        <v>63.7567272727273</v>
      </c>
      <c r="Q2585" s="246">
        <f t="shared" si="382"/>
        <v>16.9246060606061</v>
      </c>
      <c r="R2585" s="210">
        <v>4001</v>
      </c>
      <c r="S2585" s="220">
        <f t="shared" si="383"/>
        <v>330</v>
      </c>
      <c r="T2585" s="113">
        <f t="shared" si="386"/>
        <v>70.2566136986301</v>
      </c>
      <c r="U2585" s="113">
        <f t="shared" si="384"/>
        <v>17.9979488352295</v>
      </c>
      <c r="V2585" s="113">
        <f t="shared" si="387"/>
        <v>64.7567272727273</v>
      </c>
      <c r="W2585" s="113">
        <f t="shared" si="385"/>
        <v>17.9246060606061</v>
      </c>
      <c r="X2585" s="118">
        <v>2009</v>
      </c>
      <c r="Y2585" s="18" t="s">
        <v>66</v>
      </c>
    </row>
    <row r="2586" ht="15.75" customHeight="1" spans="1:25">
      <c r="A2586" s="234">
        <v>5105</v>
      </c>
      <c r="B2586" s="208" t="s">
        <v>3147</v>
      </c>
      <c r="C2586" s="207" t="s">
        <v>19</v>
      </c>
      <c r="D2586" s="209" t="s">
        <v>64</v>
      </c>
      <c r="F2586" s="235" t="s">
        <v>65</v>
      </c>
      <c r="G2586" s="236">
        <v>40082</v>
      </c>
      <c r="H2586" s="237">
        <v>40082</v>
      </c>
      <c r="I2586" s="214">
        <v>25594.614</v>
      </c>
      <c r="J2586" s="215">
        <v>0.257656907320657</v>
      </c>
      <c r="K2586" s="214">
        <v>6594.62908730599</v>
      </c>
      <c r="L2586" s="244">
        <v>14219.23</v>
      </c>
      <c r="M2586" s="245">
        <v>0.320877431478357</v>
      </c>
      <c r="N2586" s="244">
        <v>4562.63</v>
      </c>
      <c r="O2586" s="218">
        <v>330</v>
      </c>
      <c r="P2586" s="246">
        <f t="shared" si="381"/>
        <v>42.0885757575758</v>
      </c>
      <c r="Q2586" s="246">
        <f t="shared" si="382"/>
        <v>12.8261515151515</v>
      </c>
      <c r="R2586" s="210">
        <v>3749</v>
      </c>
      <c r="S2586" s="220">
        <f t="shared" si="383"/>
        <v>330</v>
      </c>
      <c r="T2586" s="113">
        <f t="shared" si="386"/>
        <v>70.1222301369863</v>
      </c>
      <c r="U2586" s="113">
        <f t="shared" si="384"/>
        <v>18.0674769515233</v>
      </c>
      <c r="V2586" s="113">
        <f t="shared" si="387"/>
        <v>43.0885757575758</v>
      </c>
      <c r="W2586" s="113">
        <f t="shared" si="385"/>
        <v>13.8261515151515</v>
      </c>
      <c r="X2586" s="118">
        <v>2009</v>
      </c>
      <c r="Y2586" s="18" t="s">
        <v>66</v>
      </c>
    </row>
    <row r="2587" ht="15.75" customHeight="1" spans="1:25">
      <c r="A2587" s="234">
        <v>6989</v>
      </c>
      <c r="B2587" s="208" t="s">
        <v>3148</v>
      </c>
      <c r="C2587" s="207" t="s">
        <v>27</v>
      </c>
      <c r="D2587" s="209" t="s">
        <v>64</v>
      </c>
      <c r="F2587" s="235" t="s">
        <v>215</v>
      </c>
      <c r="G2587" s="236">
        <v>42028</v>
      </c>
      <c r="H2587" s="237">
        <v>42028</v>
      </c>
      <c r="I2587" s="214">
        <v>25560.7395</v>
      </c>
      <c r="J2587" s="215">
        <v>0.26602055194484</v>
      </c>
      <c r="K2587" s="214">
        <v>6799.68202990827</v>
      </c>
      <c r="L2587" s="244">
        <v>22226.73</v>
      </c>
      <c r="M2587" s="245">
        <v>0.29345567251683</v>
      </c>
      <c r="N2587" s="244">
        <v>6522.56</v>
      </c>
      <c r="O2587" s="218">
        <v>330</v>
      </c>
      <c r="P2587" s="246">
        <f t="shared" si="381"/>
        <v>66.3537272727273</v>
      </c>
      <c r="Q2587" s="246">
        <f t="shared" si="382"/>
        <v>18.7653333333333</v>
      </c>
      <c r="R2587" s="210">
        <v>1803</v>
      </c>
      <c r="S2587" s="220">
        <f t="shared" si="383"/>
        <v>330</v>
      </c>
      <c r="T2587" s="113">
        <f t="shared" si="386"/>
        <v>70.0294232876712</v>
      </c>
      <c r="U2587" s="113">
        <f t="shared" si="384"/>
        <v>18.6292658353651</v>
      </c>
      <c r="V2587" s="113">
        <f t="shared" si="387"/>
        <v>67.3537272727273</v>
      </c>
      <c r="W2587" s="113">
        <f t="shared" si="385"/>
        <v>19.7653333333333</v>
      </c>
      <c r="X2587" s="118">
        <v>2015</v>
      </c>
      <c r="Y2587" s="18" t="s">
        <v>66</v>
      </c>
    </row>
    <row r="2588" ht="15.75" customHeight="1" spans="1:25">
      <c r="A2588" s="234">
        <v>9344</v>
      </c>
      <c r="B2588" s="208" t="s">
        <v>3149</v>
      </c>
      <c r="C2588" s="207" t="s">
        <v>19</v>
      </c>
      <c r="D2588" s="209" t="s">
        <v>380</v>
      </c>
      <c r="E2588" s="210" t="s">
        <v>1166</v>
      </c>
      <c r="F2588" s="235" t="s">
        <v>115</v>
      </c>
      <c r="G2588" s="283">
        <v>40014</v>
      </c>
      <c r="H2588" s="237">
        <v>43474</v>
      </c>
      <c r="I2588" s="214">
        <v>25540.5639204545</v>
      </c>
      <c r="J2588" s="215">
        <v>0.232921061288088</v>
      </c>
      <c r="K2588" s="214">
        <v>5948.93525424852</v>
      </c>
      <c r="L2588" s="244">
        <v>6657</v>
      </c>
      <c r="M2588" s="245">
        <v>-0.0437479345050323</v>
      </c>
      <c r="N2588" s="244">
        <v>-291.23</v>
      </c>
      <c r="O2588" s="218">
        <v>176</v>
      </c>
      <c r="P2588" s="246">
        <f t="shared" si="381"/>
        <v>36.8238636363636</v>
      </c>
      <c r="Q2588" s="246">
        <f t="shared" si="382"/>
        <v>-2.65471590909091</v>
      </c>
      <c r="R2588" s="210">
        <v>357</v>
      </c>
      <c r="S2588" s="220">
        <f t="shared" si="383"/>
        <v>322</v>
      </c>
      <c r="T2588" s="113">
        <f t="shared" si="386"/>
        <v>69.9741477272726</v>
      </c>
      <c r="U2588" s="113">
        <f t="shared" si="384"/>
        <v>16.2984527513658</v>
      </c>
      <c r="V2588" s="113">
        <f t="shared" si="387"/>
        <v>20.6739130434783</v>
      </c>
      <c r="W2588" s="113">
        <f t="shared" si="385"/>
        <v>-0.90444099378882</v>
      </c>
      <c r="X2588" s="118">
        <v>2009</v>
      </c>
      <c r="Y2588" s="18" t="s">
        <v>66</v>
      </c>
    </row>
    <row r="2589" ht="15.75" customHeight="1" spans="1:25">
      <c r="A2589" s="234">
        <v>7037</v>
      </c>
      <c r="B2589" s="208" t="s">
        <v>3150</v>
      </c>
      <c r="C2589" s="207" t="s">
        <v>27</v>
      </c>
      <c r="D2589" s="209" t="s">
        <v>64</v>
      </c>
      <c r="F2589" s="235" t="s">
        <v>204</v>
      </c>
      <c r="G2589" s="236">
        <v>42511</v>
      </c>
      <c r="H2589" s="237">
        <v>42511</v>
      </c>
      <c r="I2589" s="214">
        <v>25482.1485</v>
      </c>
      <c r="J2589" s="215">
        <v>0.252220536071798</v>
      </c>
      <c r="K2589" s="214">
        <v>6427.12115493116</v>
      </c>
      <c r="L2589" s="244">
        <v>22158.39</v>
      </c>
      <c r="M2589" s="245">
        <v>0.274106557380748</v>
      </c>
      <c r="N2589" s="244">
        <v>6073.76</v>
      </c>
      <c r="O2589" s="218">
        <v>330</v>
      </c>
      <c r="P2589" s="246">
        <f t="shared" si="381"/>
        <v>66.1466363636364</v>
      </c>
      <c r="Q2589" s="246">
        <f t="shared" si="382"/>
        <v>17.4053333333333</v>
      </c>
      <c r="R2589" s="210">
        <v>1320</v>
      </c>
      <c r="S2589" s="220">
        <f t="shared" si="383"/>
        <v>330</v>
      </c>
      <c r="T2589" s="113">
        <f t="shared" si="386"/>
        <v>69.8141054794521</v>
      </c>
      <c r="U2589" s="113">
        <f t="shared" si="384"/>
        <v>17.6085511094004</v>
      </c>
      <c r="V2589" s="113">
        <f t="shared" si="387"/>
        <v>67.1466363636364</v>
      </c>
      <c r="W2589" s="113">
        <f t="shared" si="385"/>
        <v>18.4053333333333</v>
      </c>
      <c r="X2589" s="118">
        <v>2016</v>
      </c>
      <c r="Y2589" s="18" t="s">
        <v>82</v>
      </c>
    </row>
    <row r="2590" ht="15.75" customHeight="1" spans="1:25">
      <c r="A2590" s="234">
        <v>8690</v>
      </c>
      <c r="B2590" s="208" t="s">
        <v>3151</v>
      </c>
      <c r="C2590" s="207" t="s">
        <v>34</v>
      </c>
      <c r="D2590" s="209" t="s">
        <v>488</v>
      </c>
      <c r="E2590" s="210" t="s">
        <v>30</v>
      </c>
      <c r="F2590" s="235" t="s">
        <v>282</v>
      </c>
      <c r="G2590" s="283">
        <v>42156</v>
      </c>
      <c r="H2590" s="237">
        <v>43715</v>
      </c>
      <c r="I2590" s="214">
        <v>25447.5345454545</v>
      </c>
      <c r="J2590" s="215">
        <v>0.25843924676378</v>
      </c>
      <c r="K2590" s="214">
        <v>6576.64165992254</v>
      </c>
      <c r="L2590" s="216">
        <v>2334.08</v>
      </c>
      <c r="M2590" s="217">
        <v>0.133290204277488</v>
      </c>
      <c r="N2590" s="216">
        <v>311.11</v>
      </c>
      <c r="O2590" s="218">
        <v>77</v>
      </c>
      <c r="P2590" s="246">
        <f t="shared" si="381"/>
        <v>29.3127272727273</v>
      </c>
      <c r="Q2590" s="246">
        <f t="shared" si="382"/>
        <v>3.04038961038961</v>
      </c>
      <c r="R2590" s="210">
        <v>116</v>
      </c>
      <c r="S2590" s="220">
        <f t="shared" si="383"/>
        <v>81</v>
      </c>
      <c r="T2590" s="113">
        <f t="shared" si="386"/>
        <v>69.7192727272726</v>
      </c>
      <c r="U2590" s="113">
        <f t="shared" si="384"/>
        <v>18.0181963285549</v>
      </c>
      <c r="V2590" s="113">
        <f t="shared" si="387"/>
        <v>28.8158024691358</v>
      </c>
      <c r="W2590" s="113">
        <f t="shared" si="385"/>
        <v>3.84086419753086</v>
      </c>
      <c r="X2590" s="118">
        <v>2015</v>
      </c>
      <c r="Y2590" s="18" t="s">
        <v>66</v>
      </c>
    </row>
    <row r="2591" ht="15.75" customHeight="1" spans="1:25">
      <c r="A2591" s="234">
        <v>8762</v>
      </c>
      <c r="B2591" s="208" t="s">
        <v>3152</v>
      </c>
      <c r="C2591" s="207" t="s">
        <v>34</v>
      </c>
      <c r="D2591" s="209" t="s">
        <v>488</v>
      </c>
      <c r="E2591" s="210" t="s">
        <v>30</v>
      </c>
      <c r="F2591" s="235" t="s">
        <v>282</v>
      </c>
      <c r="G2591" s="283">
        <v>40614</v>
      </c>
      <c r="H2591" s="237">
        <v>43715</v>
      </c>
      <c r="I2591" s="214">
        <v>25382.2825</v>
      </c>
      <c r="J2591" s="215">
        <v>0.269519722194137</v>
      </c>
      <c r="K2591" s="214">
        <v>6841.02572805311</v>
      </c>
      <c r="L2591" s="216">
        <v>2297.86</v>
      </c>
      <c r="M2591" s="217">
        <v>0.281966699450793</v>
      </c>
      <c r="N2591" s="216">
        <v>647.92</v>
      </c>
      <c r="O2591" s="218">
        <v>76</v>
      </c>
      <c r="P2591" s="246">
        <f t="shared" si="381"/>
        <v>29.235</v>
      </c>
      <c r="Q2591" s="246">
        <f t="shared" si="382"/>
        <v>7.52526315789474</v>
      </c>
      <c r="R2591" s="210">
        <v>116</v>
      </c>
      <c r="S2591" s="220">
        <f t="shared" si="383"/>
        <v>81</v>
      </c>
      <c r="T2591" s="113">
        <f t="shared" si="386"/>
        <v>69.5405</v>
      </c>
      <c r="U2591" s="113">
        <f t="shared" si="384"/>
        <v>18.7425362412414</v>
      </c>
      <c r="V2591" s="113">
        <f t="shared" si="387"/>
        <v>28.3686419753086</v>
      </c>
      <c r="W2591" s="113">
        <f t="shared" si="385"/>
        <v>7.99901234567901</v>
      </c>
      <c r="X2591" s="118">
        <v>2011</v>
      </c>
      <c r="Y2591" s="18" t="s">
        <v>66</v>
      </c>
    </row>
    <row r="2592" ht="15.75" customHeight="1" spans="1:25">
      <c r="A2592" s="234">
        <v>7023</v>
      </c>
      <c r="B2592" s="208" t="s">
        <v>3153</v>
      </c>
      <c r="C2592" s="207" t="s">
        <v>27</v>
      </c>
      <c r="D2592" s="209" t="s">
        <v>64</v>
      </c>
      <c r="E2592" s="210" t="s">
        <v>2350</v>
      </c>
      <c r="F2592" s="289" t="s">
        <v>215</v>
      </c>
      <c r="G2592" s="283">
        <v>42399</v>
      </c>
      <c r="H2592" s="237">
        <v>42399</v>
      </c>
      <c r="I2592" s="214">
        <v>25372.381</v>
      </c>
      <c r="J2592" s="215">
        <v>0.249716243530694</v>
      </c>
      <c r="K2592" s="214">
        <v>6335.89567274955</v>
      </c>
      <c r="L2592" s="244">
        <v>22062.94</v>
      </c>
      <c r="M2592" s="245">
        <v>0.201222049282643</v>
      </c>
      <c r="N2592" s="244">
        <v>4439.55</v>
      </c>
      <c r="O2592" s="218">
        <v>330</v>
      </c>
      <c r="P2592" s="246">
        <f t="shared" si="381"/>
        <v>65.8573939393939</v>
      </c>
      <c r="Q2592" s="246">
        <f t="shared" si="382"/>
        <v>12.4531818181818</v>
      </c>
      <c r="R2592" s="210">
        <v>1432</v>
      </c>
      <c r="S2592" s="220">
        <f t="shared" si="383"/>
        <v>330</v>
      </c>
      <c r="T2592" s="113">
        <f t="shared" si="386"/>
        <v>69.5133726027397</v>
      </c>
      <c r="U2592" s="113">
        <f t="shared" si="384"/>
        <v>17.3586182815056</v>
      </c>
      <c r="V2592" s="113">
        <f t="shared" si="387"/>
        <v>66.8573939393939</v>
      </c>
      <c r="W2592" s="113">
        <f t="shared" si="385"/>
        <v>13.4531818181818</v>
      </c>
      <c r="X2592" s="118">
        <v>2016</v>
      </c>
      <c r="Y2592" s="18" t="s">
        <v>82</v>
      </c>
    </row>
    <row r="2593" ht="15.75" customHeight="1" spans="1:25">
      <c r="A2593" s="234">
        <v>8841</v>
      </c>
      <c r="B2593" s="208" t="s">
        <v>3154</v>
      </c>
      <c r="C2593" s="207" t="s">
        <v>34</v>
      </c>
      <c r="D2593" s="209" t="s">
        <v>488</v>
      </c>
      <c r="E2593" s="210" t="s">
        <v>30</v>
      </c>
      <c r="F2593" s="235" t="s">
        <v>272</v>
      </c>
      <c r="G2593" s="283">
        <v>39893</v>
      </c>
      <c r="H2593" s="237">
        <v>43715</v>
      </c>
      <c r="I2593" s="214">
        <v>25296.3736666667</v>
      </c>
      <c r="J2593" s="215">
        <v>0.27518294354848</v>
      </c>
      <c r="K2593" s="214">
        <v>6961.13056669559</v>
      </c>
      <c r="L2593" s="216">
        <v>2259.95</v>
      </c>
      <c r="M2593" s="217">
        <v>0.256505674904312</v>
      </c>
      <c r="N2593" s="216">
        <v>579.69</v>
      </c>
      <c r="O2593" s="218">
        <v>75</v>
      </c>
      <c r="P2593" s="246">
        <f t="shared" si="381"/>
        <v>29.1326666666667</v>
      </c>
      <c r="Q2593" s="246">
        <f t="shared" si="382"/>
        <v>6.7292</v>
      </c>
      <c r="R2593" s="210">
        <v>116</v>
      </c>
      <c r="S2593" s="220">
        <f t="shared" si="383"/>
        <v>81</v>
      </c>
      <c r="T2593" s="113">
        <f t="shared" si="386"/>
        <v>69.3051333333334</v>
      </c>
      <c r="U2593" s="113">
        <f t="shared" si="384"/>
        <v>19.0715905936865</v>
      </c>
      <c r="V2593" s="113">
        <f t="shared" si="387"/>
        <v>27.9006172839506</v>
      </c>
      <c r="W2593" s="113">
        <f t="shared" si="385"/>
        <v>7.15666666666667</v>
      </c>
      <c r="X2593" s="118">
        <v>2009</v>
      </c>
      <c r="Y2593" s="18" t="s">
        <v>66</v>
      </c>
    </row>
    <row r="2594" ht="15.75" customHeight="1" spans="1:25">
      <c r="A2594" s="234">
        <v>8805</v>
      </c>
      <c r="B2594" s="208" t="s">
        <v>3155</v>
      </c>
      <c r="C2594" s="207" t="s">
        <v>34</v>
      </c>
      <c r="D2594" s="209" t="s">
        <v>488</v>
      </c>
      <c r="E2594" s="210" t="s">
        <v>30</v>
      </c>
      <c r="F2594" s="235" t="s">
        <v>282</v>
      </c>
      <c r="G2594" s="283">
        <v>35065</v>
      </c>
      <c r="H2594" s="237">
        <v>43715</v>
      </c>
      <c r="I2594" s="214">
        <v>25266.9678472222</v>
      </c>
      <c r="J2594" s="215">
        <v>0.266609145976823</v>
      </c>
      <c r="K2594" s="214">
        <v>6736.40471917176</v>
      </c>
      <c r="L2594" s="216">
        <v>2167.03</v>
      </c>
      <c r="M2594" s="217">
        <v>0.260550153897269</v>
      </c>
      <c r="N2594" s="216">
        <v>564.62</v>
      </c>
      <c r="O2594" s="218">
        <v>72</v>
      </c>
      <c r="P2594" s="246">
        <f t="shared" si="381"/>
        <v>29.0976388888889</v>
      </c>
      <c r="Q2594" s="246">
        <f t="shared" si="382"/>
        <v>6.84194444444444</v>
      </c>
      <c r="R2594" s="210">
        <v>116</v>
      </c>
      <c r="S2594" s="220">
        <f t="shared" si="383"/>
        <v>81</v>
      </c>
      <c r="T2594" s="113">
        <f t="shared" si="386"/>
        <v>69.2245694444444</v>
      </c>
      <c r="U2594" s="113">
        <f t="shared" si="384"/>
        <v>18.4559033401966</v>
      </c>
      <c r="V2594" s="113">
        <f t="shared" si="387"/>
        <v>26.7534567901235</v>
      </c>
      <c r="W2594" s="113">
        <f t="shared" si="385"/>
        <v>6.97061728395062</v>
      </c>
      <c r="X2594" s="118">
        <v>1996</v>
      </c>
      <c r="Y2594" s="18" t="s">
        <v>66</v>
      </c>
    </row>
    <row r="2595" ht="15.75" customHeight="1" spans="1:25">
      <c r="A2595" s="234">
        <v>5237</v>
      </c>
      <c r="B2595" s="208" t="s">
        <v>3156</v>
      </c>
      <c r="C2595" s="207" t="s">
        <v>21</v>
      </c>
      <c r="D2595" s="209" t="s">
        <v>64</v>
      </c>
      <c r="F2595" s="235" t="s">
        <v>65</v>
      </c>
      <c r="G2595" s="236">
        <v>40390</v>
      </c>
      <c r="H2595" s="237">
        <v>40390</v>
      </c>
      <c r="I2595" s="214">
        <v>25255.4557376379</v>
      </c>
      <c r="J2595" s="215">
        <v>0.244994124600085</v>
      </c>
      <c r="K2595" s="214">
        <v>6187.43826981879</v>
      </c>
      <c r="L2595" s="244">
        <v>21405.22</v>
      </c>
      <c r="M2595" s="245">
        <v>0.307227863110026</v>
      </c>
      <c r="N2595" s="244">
        <v>6576.28</v>
      </c>
      <c r="O2595" s="218">
        <v>330</v>
      </c>
      <c r="P2595" s="246">
        <f t="shared" si="381"/>
        <v>63.864303030303</v>
      </c>
      <c r="Q2595" s="246">
        <f t="shared" si="382"/>
        <v>18.9281212121212</v>
      </c>
      <c r="R2595" s="210">
        <v>3441</v>
      </c>
      <c r="S2595" s="220">
        <f t="shared" si="383"/>
        <v>330</v>
      </c>
      <c r="T2595" s="113">
        <f t="shared" si="386"/>
        <v>69.193029418186</v>
      </c>
      <c r="U2595" s="113">
        <f t="shared" si="384"/>
        <v>16.9518856707364</v>
      </c>
      <c r="V2595" s="113">
        <f t="shared" si="387"/>
        <v>64.864303030303</v>
      </c>
      <c r="W2595" s="113">
        <f t="shared" si="385"/>
        <v>19.9281212121212</v>
      </c>
      <c r="X2595" s="118">
        <v>2010</v>
      </c>
      <c r="Y2595" s="18" t="s">
        <v>66</v>
      </c>
    </row>
    <row r="2596" ht="15.75" customHeight="1" spans="1:25">
      <c r="A2596" s="234">
        <v>7042</v>
      </c>
      <c r="B2596" s="208" t="s">
        <v>3157</v>
      </c>
      <c r="C2596" s="207" t="s">
        <v>27</v>
      </c>
      <c r="D2596" s="209" t="s">
        <v>64</v>
      </c>
      <c r="F2596" s="235" t="s">
        <v>204</v>
      </c>
      <c r="G2596" s="236">
        <v>42551</v>
      </c>
      <c r="H2596" s="237">
        <v>42551</v>
      </c>
      <c r="I2596" s="214">
        <v>25252.7695</v>
      </c>
      <c r="J2596" s="215">
        <v>0.251686572972158</v>
      </c>
      <c r="K2596" s="214">
        <v>6355.78301351084</v>
      </c>
      <c r="L2596" s="244">
        <v>21958.93</v>
      </c>
      <c r="M2596" s="245">
        <v>0.259865120932577</v>
      </c>
      <c r="N2596" s="244">
        <v>5706.36</v>
      </c>
      <c r="O2596" s="218">
        <v>330</v>
      </c>
      <c r="P2596" s="246">
        <f t="shared" si="381"/>
        <v>65.5422121212121</v>
      </c>
      <c r="Q2596" s="246">
        <f t="shared" si="382"/>
        <v>16.292</v>
      </c>
      <c r="R2596" s="210">
        <v>1280</v>
      </c>
      <c r="S2596" s="220">
        <f t="shared" si="383"/>
        <v>330</v>
      </c>
      <c r="T2596" s="113">
        <f t="shared" si="386"/>
        <v>69.1856698630137</v>
      </c>
      <c r="U2596" s="113">
        <f t="shared" si="384"/>
        <v>17.413104146605</v>
      </c>
      <c r="V2596" s="113">
        <f t="shared" si="387"/>
        <v>66.5422121212121</v>
      </c>
      <c r="W2596" s="113">
        <f t="shared" si="385"/>
        <v>17.292</v>
      </c>
      <c r="X2596" s="118">
        <v>2016</v>
      </c>
      <c r="Y2596" s="18" t="s">
        <v>82</v>
      </c>
    </row>
    <row r="2597" ht="15.75" customHeight="1" spans="1:25">
      <c r="A2597" s="234">
        <v>8383</v>
      </c>
      <c r="B2597" s="208" t="s">
        <v>3158</v>
      </c>
      <c r="C2597" s="207" t="s">
        <v>23</v>
      </c>
      <c r="D2597" s="209" t="s">
        <v>488</v>
      </c>
      <c r="E2597" s="210" t="s">
        <v>799</v>
      </c>
      <c r="F2597" s="235" t="s">
        <v>166</v>
      </c>
      <c r="G2597" s="284">
        <v>41767</v>
      </c>
      <c r="H2597" s="237">
        <v>43341</v>
      </c>
      <c r="I2597" s="214">
        <v>25240.2532575758</v>
      </c>
      <c r="J2597" s="215">
        <v>0.238685857259839</v>
      </c>
      <c r="K2597" s="214">
        <v>6024.49148623991</v>
      </c>
      <c r="L2597" s="244">
        <v>17311.69</v>
      </c>
      <c r="M2597" s="245">
        <v>0.30693710434972</v>
      </c>
      <c r="N2597" s="244">
        <v>5313.6</v>
      </c>
      <c r="O2597" s="218">
        <v>330</v>
      </c>
      <c r="P2597" s="246">
        <f t="shared" si="381"/>
        <v>51.4596666666667</v>
      </c>
      <c r="Q2597" s="246">
        <f t="shared" si="382"/>
        <v>15.1018181818182</v>
      </c>
      <c r="R2597" s="210">
        <v>490</v>
      </c>
      <c r="S2597" s="220">
        <f t="shared" si="383"/>
        <v>330</v>
      </c>
      <c r="T2597" s="113">
        <f t="shared" si="386"/>
        <v>69.1513787878789</v>
      </c>
      <c r="U2597" s="113">
        <f t="shared" si="384"/>
        <v>16.5054561266847</v>
      </c>
      <c r="V2597" s="113">
        <f t="shared" si="387"/>
        <v>52.4596666666667</v>
      </c>
      <c r="W2597" s="113">
        <f t="shared" si="385"/>
        <v>16.1018181818182</v>
      </c>
      <c r="X2597" s="118">
        <v>2014</v>
      </c>
      <c r="Y2597" s="18" t="s">
        <v>66</v>
      </c>
    </row>
    <row r="2598" ht="15.75" customHeight="1" spans="1:25">
      <c r="A2598" s="234">
        <v>5944</v>
      </c>
      <c r="B2598" s="208" t="s">
        <v>3159</v>
      </c>
      <c r="C2598" s="207" t="s">
        <v>33</v>
      </c>
      <c r="D2598" s="209" t="s">
        <v>64</v>
      </c>
      <c r="F2598" s="235" t="s">
        <v>65</v>
      </c>
      <c r="G2598" s="236">
        <v>42124</v>
      </c>
      <c r="H2598" s="237">
        <v>42124</v>
      </c>
      <c r="I2598" s="214">
        <v>25228.92</v>
      </c>
      <c r="J2598" s="215">
        <v>0.266270867957479</v>
      </c>
      <c r="K2598" s="214">
        <v>6717.7264260298</v>
      </c>
      <c r="L2598" s="244">
        <v>12614.46</v>
      </c>
      <c r="M2598" s="245">
        <v>0.277170802396615</v>
      </c>
      <c r="N2598" s="244">
        <v>3496.36</v>
      </c>
      <c r="O2598" s="218">
        <v>330</v>
      </c>
      <c r="P2598" s="246">
        <f t="shared" si="381"/>
        <v>37.2256363636364</v>
      </c>
      <c r="Q2598" s="246">
        <f t="shared" si="382"/>
        <v>9.5950303030303</v>
      </c>
      <c r="R2598" s="210">
        <v>1707</v>
      </c>
      <c r="S2598" s="220">
        <f t="shared" si="383"/>
        <v>330</v>
      </c>
      <c r="T2598" s="113">
        <f t="shared" si="386"/>
        <v>69.1203287671233</v>
      </c>
      <c r="U2598" s="113">
        <f t="shared" si="384"/>
        <v>18.4047299343282</v>
      </c>
      <c r="V2598" s="113">
        <f t="shared" si="387"/>
        <v>38.2256363636364</v>
      </c>
      <c r="W2598" s="113">
        <f t="shared" si="385"/>
        <v>10.5950303030303</v>
      </c>
      <c r="X2598" s="118">
        <v>2015</v>
      </c>
      <c r="Y2598" s="18" t="s">
        <v>66</v>
      </c>
    </row>
    <row r="2599" ht="15.75" customHeight="1" spans="1:25">
      <c r="A2599" s="234">
        <v>5842</v>
      </c>
      <c r="B2599" s="208" t="s">
        <v>3160</v>
      </c>
      <c r="C2599" s="207" t="s">
        <v>17</v>
      </c>
      <c r="D2599" s="209" t="s">
        <v>64</v>
      </c>
      <c r="F2599" s="235" t="s">
        <v>65</v>
      </c>
      <c r="G2599" s="236">
        <v>41937</v>
      </c>
      <c r="H2599" s="237">
        <v>41937</v>
      </c>
      <c r="I2599" s="214">
        <v>25165.54</v>
      </c>
      <c r="J2599" s="215">
        <v>0.25689077146538</v>
      </c>
      <c r="K2599" s="214">
        <v>6464.79498494288</v>
      </c>
      <c r="L2599" s="244">
        <v>12582.77</v>
      </c>
      <c r="M2599" s="245">
        <v>0.331788628418067</v>
      </c>
      <c r="N2599" s="244">
        <v>4174.82</v>
      </c>
      <c r="O2599" s="218">
        <v>330</v>
      </c>
      <c r="P2599" s="246">
        <f t="shared" si="381"/>
        <v>37.1296060606061</v>
      </c>
      <c r="Q2599" s="246">
        <f t="shared" si="382"/>
        <v>11.6509696969697</v>
      </c>
      <c r="R2599" s="210">
        <v>1894</v>
      </c>
      <c r="S2599" s="220">
        <f t="shared" si="383"/>
        <v>330</v>
      </c>
      <c r="T2599" s="113">
        <f t="shared" si="386"/>
        <v>68.9466849315069</v>
      </c>
      <c r="U2599" s="113">
        <f t="shared" si="384"/>
        <v>17.7117670820353</v>
      </c>
      <c r="V2599" s="113">
        <f t="shared" si="387"/>
        <v>38.1296060606061</v>
      </c>
      <c r="W2599" s="113">
        <f t="shared" si="385"/>
        <v>12.6509696969697</v>
      </c>
      <c r="X2599" s="118">
        <v>2014</v>
      </c>
      <c r="Y2599" s="18" t="s">
        <v>66</v>
      </c>
    </row>
    <row r="2600" ht="15.75" customHeight="1" spans="1:25">
      <c r="A2600" s="234">
        <v>6455</v>
      </c>
      <c r="B2600" s="208" t="s">
        <v>3161</v>
      </c>
      <c r="C2600" s="207" t="s">
        <v>29</v>
      </c>
      <c r="D2600" s="209" t="s">
        <v>64</v>
      </c>
      <c r="E2600" s="210" t="s">
        <v>335</v>
      </c>
      <c r="F2600" s="235" t="s">
        <v>65</v>
      </c>
      <c r="G2600" s="283">
        <v>42570</v>
      </c>
      <c r="H2600" s="237">
        <v>42570</v>
      </c>
      <c r="I2600" s="214">
        <v>25158.736</v>
      </c>
      <c r="J2600" s="215">
        <v>0.278626928845639</v>
      </c>
      <c r="K2600" s="214">
        <v>7009.90134531822</v>
      </c>
      <c r="L2600" s="244">
        <v>15724.21</v>
      </c>
      <c r="M2600" s="245">
        <v>0.36893808973551</v>
      </c>
      <c r="N2600" s="244">
        <v>5801.26</v>
      </c>
      <c r="O2600" s="218">
        <v>330</v>
      </c>
      <c r="P2600" s="246">
        <f t="shared" si="381"/>
        <v>46.6491212121212</v>
      </c>
      <c r="Q2600" s="246">
        <f t="shared" si="382"/>
        <v>16.5795757575758</v>
      </c>
      <c r="R2600" s="210">
        <v>1261</v>
      </c>
      <c r="S2600" s="220">
        <f t="shared" si="383"/>
        <v>330</v>
      </c>
      <c r="T2600" s="113">
        <f t="shared" si="386"/>
        <v>68.9280438356164</v>
      </c>
      <c r="U2600" s="113">
        <f t="shared" si="384"/>
        <v>19.2052091652554</v>
      </c>
      <c r="V2600" s="113">
        <f t="shared" si="387"/>
        <v>47.6491212121212</v>
      </c>
      <c r="W2600" s="113">
        <f t="shared" si="385"/>
        <v>17.5795757575758</v>
      </c>
      <c r="X2600" s="118">
        <v>2016</v>
      </c>
      <c r="Y2600" s="18" t="s">
        <v>82</v>
      </c>
    </row>
    <row r="2601" ht="15.75" customHeight="1" spans="1:25">
      <c r="A2601" s="234">
        <v>6699</v>
      </c>
      <c r="B2601" s="208" t="s">
        <v>3162</v>
      </c>
      <c r="C2601" s="207" t="s">
        <v>23</v>
      </c>
      <c r="D2601" s="209" t="s">
        <v>64</v>
      </c>
      <c r="F2601" s="235" t="s">
        <v>181</v>
      </c>
      <c r="G2601" s="236">
        <v>42735</v>
      </c>
      <c r="H2601" s="237">
        <v>42735</v>
      </c>
      <c r="I2601" s="214">
        <v>25137.78</v>
      </c>
      <c r="J2601" s="215">
        <v>0.250022215414991</v>
      </c>
      <c r="K2601" s="214">
        <v>6285.00344621465</v>
      </c>
      <c r="L2601" s="244">
        <v>17336.4</v>
      </c>
      <c r="M2601" s="245">
        <v>0.287276481853211</v>
      </c>
      <c r="N2601" s="244">
        <v>4980.34</v>
      </c>
      <c r="O2601" s="218">
        <v>330</v>
      </c>
      <c r="P2601" s="246">
        <f t="shared" si="381"/>
        <v>51.5345454545455</v>
      </c>
      <c r="Q2601" s="246">
        <f t="shared" si="382"/>
        <v>14.0919393939394</v>
      </c>
      <c r="R2601" s="210">
        <v>1096</v>
      </c>
      <c r="S2601" s="220">
        <f t="shared" si="383"/>
        <v>330</v>
      </c>
      <c r="T2601" s="113">
        <f t="shared" si="386"/>
        <v>68.8706301369863</v>
      </c>
      <c r="U2601" s="113">
        <f t="shared" si="384"/>
        <v>17.2191875238758</v>
      </c>
      <c r="V2601" s="113">
        <f t="shared" si="387"/>
        <v>52.5345454545455</v>
      </c>
      <c r="W2601" s="113">
        <f t="shared" si="385"/>
        <v>15.0919393939394</v>
      </c>
      <c r="X2601" s="118">
        <v>2016</v>
      </c>
      <c r="Y2601" s="18" t="s">
        <v>82</v>
      </c>
    </row>
    <row r="2602" ht="15.75" customHeight="1" spans="1:25">
      <c r="A2602" s="234">
        <v>7216</v>
      </c>
      <c r="B2602" s="208" t="s">
        <v>3163</v>
      </c>
      <c r="C2602" s="207" t="s">
        <v>29</v>
      </c>
      <c r="D2602" s="209" t="s">
        <v>64</v>
      </c>
      <c r="F2602" s="235" t="s">
        <v>65</v>
      </c>
      <c r="G2602" s="236">
        <v>42966</v>
      </c>
      <c r="H2602" s="237">
        <v>42966</v>
      </c>
      <c r="I2602" s="214">
        <v>25134.704</v>
      </c>
      <c r="J2602" s="215">
        <v>0.275099139334956</v>
      </c>
      <c r="K2602" s="214">
        <v>6914.53543783888</v>
      </c>
      <c r="L2602" s="244">
        <v>15709.19</v>
      </c>
      <c r="M2602" s="245">
        <v>0.288583306968723</v>
      </c>
      <c r="N2602" s="244">
        <v>4533.41</v>
      </c>
      <c r="O2602" s="218">
        <v>330</v>
      </c>
      <c r="P2602" s="246">
        <f t="shared" si="381"/>
        <v>46.6036060606061</v>
      </c>
      <c r="Q2602" s="246">
        <f t="shared" si="382"/>
        <v>12.7376060606061</v>
      </c>
      <c r="R2602" s="210">
        <v>865</v>
      </c>
      <c r="S2602" s="220">
        <f t="shared" si="383"/>
        <v>330</v>
      </c>
      <c r="T2602" s="113">
        <f t="shared" si="386"/>
        <v>68.862202739726</v>
      </c>
      <c r="U2602" s="113">
        <f t="shared" si="384"/>
        <v>18.9439327064079</v>
      </c>
      <c r="V2602" s="113">
        <f t="shared" si="387"/>
        <v>47.6036060606061</v>
      </c>
      <c r="W2602" s="113">
        <f t="shared" si="385"/>
        <v>13.7376060606061</v>
      </c>
      <c r="X2602" s="118">
        <v>2017</v>
      </c>
      <c r="Y2602" s="18" t="s">
        <v>83</v>
      </c>
    </row>
    <row r="2603" ht="15.75" customHeight="1" spans="1:25">
      <c r="A2603" s="234">
        <v>6134</v>
      </c>
      <c r="B2603" s="208" t="s">
        <v>3164</v>
      </c>
      <c r="C2603" s="207" t="s">
        <v>19</v>
      </c>
      <c r="D2603" s="209" t="s">
        <v>64</v>
      </c>
      <c r="F2603" s="235" t="s">
        <v>65</v>
      </c>
      <c r="G2603" s="236">
        <v>42336</v>
      </c>
      <c r="H2603" s="237">
        <v>42336</v>
      </c>
      <c r="I2603" s="214">
        <v>25100.442</v>
      </c>
      <c r="J2603" s="215">
        <v>0.226260852684047</v>
      </c>
      <c r="K2603" s="214">
        <v>5679.24740966647</v>
      </c>
      <c r="L2603" s="244">
        <v>13944.69</v>
      </c>
      <c r="M2603" s="245">
        <v>0.260950225498021</v>
      </c>
      <c r="N2603" s="244">
        <v>3638.87</v>
      </c>
      <c r="O2603" s="218">
        <v>330</v>
      </c>
      <c r="P2603" s="246">
        <f t="shared" si="381"/>
        <v>41.2566363636364</v>
      </c>
      <c r="Q2603" s="246">
        <f t="shared" si="382"/>
        <v>10.0268787878788</v>
      </c>
      <c r="R2603" s="210">
        <v>1495</v>
      </c>
      <c r="S2603" s="220">
        <f t="shared" si="383"/>
        <v>330</v>
      </c>
      <c r="T2603" s="113">
        <f t="shared" si="386"/>
        <v>68.7683342465753</v>
      </c>
      <c r="U2603" s="113">
        <f t="shared" si="384"/>
        <v>15.5595819442917</v>
      </c>
      <c r="V2603" s="113">
        <f t="shared" si="387"/>
        <v>42.2566363636364</v>
      </c>
      <c r="W2603" s="113">
        <f t="shared" si="385"/>
        <v>11.0268787878788</v>
      </c>
      <c r="X2603" s="118">
        <v>2015</v>
      </c>
      <c r="Y2603" s="18" t="s">
        <v>66</v>
      </c>
    </row>
    <row r="2604" ht="15.75" customHeight="1" spans="1:25">
      <c r="A2604" s="234">
        <v>6060</v>
      </c>
      <c r="B2604" s="208" t="s">
        <v>3165</v>
      </c>
      <c r="C2604" s="207" t="s">
        <v>25</v>
      </c>
      <c r="D2604" s="209" t="s">
        <v>64</v>
      </c>
      <c r="F2604" s="235" t="s">
        <v>204</v>
      </c>
      <c r="G2604" s="236">
        <v>42272</v>
      </c>
      <c r="H2604" s="237">
        <v>42272</v>
      </c>
      <c r="I2604" s="214">
        <v>24994.5349125109</v>
      </c>
      <c r="J2604" s="215">
        <v>0.273078112458928</v>
      </c>
      <c r="K2604" s="214">
        <v>6825.46041569725</v>
      </c>
      <c r="L2604" s="244">
        <v>21902.94</v>
      </c>
      <c r="M2604" s="245">
        <v>0.306817714882112</v>
      </c>
      <c r="N2604" s="244">
        <v>6720.21</v>
      </c>
      <c r="O2604" s="218">
        <v>330</v>
      </c>
      <c r="P2604" s="246">
        <f t="shared" si="381"/>
        <v>65.3725454545454</v>
      </c>
      <c r="Q2604" s="246">
        <f t="shared" si="382"/>
        <v>19.3642727272727</v>
      </c>
      <c r="R2604" s="210">
        <v>1559</v>
      </c>
      <c r="S2604" s="220">
        <f t="shared" si="383"/>
        <v>330</v>
      </c>
      <c r="T2604" s="113">
        <f t="shared" si="386"/>
        <v>68.4781778424956</v>
      </c>
      <c r="U2604" s="113">
        <f t="shared" si="384"/>
        <v>18.6998915498555</v>
      </c>
      <c r="V2604" s="113">
        <f t="shared" si="387"/>
        <v>66.3725454545454</v>
      </c>
      <c r="W2604" s="113">
        <f t="shared" si="385"/>
        <v>20.3642727272727</v>
      </c>
      <c r="X2604" s="118">
        <v>2015</v>
      </c>
      <c r="Y2604" s="18" t="s">
        <v>66</v>
      </c>
    </row>
    <row r="2605" ht="15.75" customHeight="1" spans="1:25">
      <c r="A2605" s="234">
        <v>5541</v>
      </c>
      <c r="B2605" s="208" t="s">
        <v>3166</v>
      </c>
      <c r="C2605" s="207" t="s">
        <v>23</v>
      </c>
      <c r="D2605" s="209" t="s">
        <v>64</v>
      </c>
      <c r="F2605" s="235" t="s">
        <v>65</v>
      </c>
      <c r="G2605" s="236">
        <v>41083</v>
      </c>
      <c r="H2605" s="237">
        <v>41083</v>
      </c>
      <c r="I2605" s="214">
        <v>24973.959</v>
      </c>
      <c r="J2605" s="215">
        <v>0.273678058326025</v>
      </c>
      <c r="K2605" s="214">
        <v>6834.82460783376</v>
      </c>
      <c r="L2605" s="244">
        <v>17223.42</v>
      </c>
      <c r="M2605" s="245">
        <v>0.23124907828991</v>
      </c>
      <c r="N2605" s="244">
        <v>3982.9</v>
      </c>
      <c r="O2605" s="218">
        <v>330</v>
      </c>
      <c r="P2605" s="246">
        <f t="shared" si="381"/>
        <v>51.1921818181818</v>
      </c>
      <c r="Q2605" s="246">
        <f t="shared" si="382"/>
        <v>11.0693939393939</v>
      </c>
      <c r="R2605" s="210">
        <v>2748</v>
      </c>
      <c r="S2605" s="220">
        <f t="shared" si="383"/>
        <v>330</v>
      </c>
      <c r="T2605" s="113">
        <f t="shared" si="386"/>
        <v>68.421805479452</v>
      </c>
      <c r="U2605" s="113">
        <f t="shared" si="384"/>
        <v>18.7255468707774</v>
      </c>
      <c r="V2605" s="113">
        <f t="shared" si="387"/>
        <v>52.1921818181818</v>
      </c>
      <c r="W2605" s="113">
        <f t="shared" si="385"/>
        <v>12.0693939393939</v>
      </c>
      <c r="X2605" s="118">
        <v>2012</v>
      </c>
      <c r="Y2605" s="18" t="s">
        <v>66</v>
      </c>
    </row>
    <row r="2606" ht="15.75" customHeight="1" spans="1:25">
      <c r="A2606" s="234">
        <v>6536</v>
      </c>
      <c r="B2606" s="208" t="s">
        <v>3167</v>
      </c>
      <c r="C2606" s="207" t="s">
        <v>19</v>
      </c>
      <c r="D2606" s="209" t="s">
        <v>64</v>
      </c>
      <c r="F2606" s="235" t="s">
        <v>65</v>
      </c>
      <c r="G2606" s="236">
        <v>42638</v>
      </c>
      <c r="H2606" s="237">
        <v>42638</v>
      </c>
      <c r="I2606" s="214">
        <v>24973.434</v>
      </c>
      <c r="J2606" s="215">
        <v>0.260963621052943</v>
      </c>
      <c r="K2606" s="214">
        <v>6517.15776676668</v>
      </c>
      <c r="L2606" s="244">
        <v>13874.13</v>
      </c>
      <c r="M2606" s="245">
        <v>0.285585474548674</v>
      </c>
      <c r="N2606" s="244">
        <v>3962.25</v>
      </c>
      <c r="O2606" s="218">
        <v>330</v>
      </c>
      <c r="P2606" s="246">
        <f t="shared" si="381"/>
        <v>41.0428181818182</v>
      </c>
      <c r="Q2606" s="246">
        <f t="shared" si="382"/>
        <v>11.0068181818182</v>
      </c>
      <c r="R2606" s="210">
        <v>1193</v>
      </c>
      <c r="S2606" s="220">
        <f t="shared" si="383"/>
        <v>330</v>
      </c>
      <c r="T2606" s="113">
        <f t="shared" si="386"/>
        <v>68.4203671232877</v>
      </c>
      <c r="U2606" s="113">
        <f t="shared" si="384"/>
        <v>17.8552267582649</v>
      </c>
      <c r="V2606" s="113">
        <f t="shared" si="387"/>
        <v>42.0428181818182</v>
      </c>
      <c r="W2606" s="113">
        <f t="shared" si="385"/>
        <v>12.0068181818182</v>
      </c>
      <c r="X2606" s="118">
        <v>2016</v>
      </c>
      <c r="Y2606" s="18" t="s">
        <v>82</v>
      </c>
    </row>
    <row r="2607" ht="15.75" customHeight="1" spans="1:25">
      <c r="A2607" s="234">
        <v>7235</v>
      </c>
      <c r="B2607" s="208" t="s">
        <v>3168</v>
      </c>
      <c r="C2607" s="207" t="s">
        <v>25</v>
      </c>
      <c r="D2607" s="209" t="s">
        <v>64</v>
      </c>
      <c r="F2607" s="235" t="s">
        <v>207</v>
      </c>
      <c r="G2607" s="236">
        <v>43001</v>
      </c>
      <c r="H2607" s="237">
        <v>43001</v>
      </c>
      <c r="I2607" s="214">
        <v>24925.966</v>
      </c>
      <c r="J2607" s="215">
        <v>0.258315212153645</v>
      </c>
      <c r="K2607" s="214">
        <v>6438.75619542454</v>
      </c>
      <c r="L2607" s="244">
        <v>19173.82</v>
      </c>
      <c r="M2607" s="245">
        <v>0.289137480168271</v>
      </c>
      <c r="N2607" s="244">
        <v>5543.87</v>
      </c>
      <c r="O2607" s="218">
        <v>330</v>
      </c>
      <c r="P2607" s="246">
        <f t="shared" si="381"/>
        <v>57.1024848484848</v>
      </c>
      <c r="Q2607" s="246">
        <f t="shared" si="382"/>
        <v>15.7996060606061</v>
      </c>
      <c r="R2607" s="210">
        <v>830</v>
      </c>
      <c r="S2607" s="220">
        <f t="shared" si="383"/>
        <v>330</v>
      </c>
      <c r="T2607" s="113">
        <f t="shared" si="386"/>
        <v>68.2903178082192</v>
      </c>
      <c r="U2607" s="113">
        <f t="shared" si="384"/>
        <v>17.64042793267</v>
      </c>
      <c r="V2607" s="113">
        <f t="shared" si="387"/>
        <v>58.1024848484848</v>
      </c>
      <c r="W2607" s="113">
        <f t="shared" si="385"/>
        <v>16.7996060606061</v>
      </c>
      <c r="X2607" s="118">
        <v>2017</v>
      </c>
      <c r="Y2607" s="18" t="s">
        <v>83</v>
      </c>
    </row>
    <row r="2608" ht="15.75" customHeight="1" spans="1:25">
      <c r="A2608" s="234">
        <v>6097</v>
      </c>
      <c r="B2608" s="208" t="s">
        <v>3169</v>
      </c>
      <c r="C2608" s="207" t="s">
        <v>27</v>
      </c>
      <c r="D2608" s="209" t="s">
        <v>64</v>
      </c>
      <c r="E2608" s="210" t="s">
        <v>2666</v>
      </c>
      <c r="F2608" s="289" t="s">
        <v>215</v>
      </c>
      <c r="G2608" s="283">
        <v>42272</v>
      </c>
      <c r="H2608" s="237">
        <v>42272</v>
      </c>
      <c r="I2608" s="214">
        <v>24918.913</v>
      </c>
      <c r="J2608" s="215">
        <v>0.246561516797951</v>
      </c>
      <c r="K2608" s="214">
        <v>6144.04498623618</v>
      </c>
      <c r="L2608" s="244">
        <v>21668.62</v>
      </c>
      <c r="M2608" s="245">
        <v>0.249966541477953</v>
      </c>
      <c r="N2608" s="244">
        <v>5416.43</v>
      </c>
      <c r="O2608" s="218">
        <v>330</v>
      </c>
      <c r="P2608" s="246">
        <f t="shared" si="381"/>
        <v>64.6624848484849</v>
      </c>
      <c r="Q2608" s="246">
        <f t="shared" si="382"/>
        <v>15.4134242424242</v>
      </c>
      <c r="R2608" s="210">
        <v>1559</v>
      </c>
      <c r="S2608" s="220">
        <f t="shared" si="383"/>
        <v>330</v>
      </c>
      <c r="T2608" s="113">
        <f t="shared" si="386"/>
        <v>68.2709945205479</v>
      </c>
      <c r="U2608" s="113">
        <f t="shared" si="384"/>
        <v>16.8329999622909</v>
      </c>
      <c r="V2608" s="113">
        <f t="shared" si="387"/>
        <v>65.6624848484849</v>
      </c>
      <c r="W2608" s="113">
        <f t="shared" si="385"/>
        <v>16.4134242424242</v>
      </c>
      <c r="X2608" s="118">
        <v>2015</v>
      </c>
      <c r="Y2608" s="18" t="s">
        <v>66</v>
      </c>
    </row>
    <row r="2609" ht="15.75" customHeight="1" spans="1:25">
      <c r="A2609" s="234">
        <v>6026</v>
      </c>
      <c r="B2609" s="208" t="s">
        <v>3170</v>
      </c>
      <c r="C2609" s="207" t="s">
        <v>23</v>
      </c>
      <c r="D2609" s="209" t="s">
        <v>64</v>
      </c>
      <c r="F2609" s="235" t="s">
        <v>65</v>
      </c>
      <c r="G2609" s="236">
        <v>42224</v>
      </c>
      <c r="H2609" s="237">
        <v>42224</v>
      </c>
      <c r="I2609" s="214">
        <v>24889.047</v>
      </c>
      <c r="J2609" s="215">
        <v>0.261874586300566</v>
      </c>
      <c r="K2609" s="214">
        <v>6517.80888654034</v>
      </c>
      <c r="L2609" s="244">
        <v>17164.86</v>
      </c>
      <c r="M2609" s="245">
        <v>0.225345269346793</v>
      </c>
      <c r="N2609" s="244">
        <v>3868.02</v>
      </c>
      <c r="O2609" s="218">
        <v>330</v>
      </c>
      <c r="P2609" s="246">
        <f t="shared" si="381"/>
        <v>51.0147272727273</v>
      </c>
      <c r="Q2609" s="246">
        <f t="shared" si="382"/>
        <v>10.7212727272727</v>
      </c>
      <c r="R2609" s="210">
        <v>1607</v>
      </c>
      <c r="S2609" s="220">
        <f t="shared" si="383"/>
        <v>330</v>
      </c>
      <c r="T2609" s="113">
        <f t="shared" si="386"/>
        <v>68.1891698630137</v>
      </c>
      <c r="U2609" s="113">
        <f t="shared" si="384"/>
        <v>17.8570106480557</v>
      </c>
      <c r="V2609" s="113">
        <f t="shared" si="387"/>
        <v>52.0147272727273</v>
      </c>
      <c r="W2609" s="113">
        <f t="shared" si="385"/>
        <v>11.7212727272727</v>
      </c>
      <c r="X2609" s="118">
        <v>2015</v>
      </c>
      <c r="Y2609" s="18" t="s">
        <v>66</v>
      </c>
    </row>
    <row r="2610" ht="15.75" customHeight="1" spans="1:25">
      <c r="A2610" s="234">
        <v>5671</v>
      </c>
      <c r="B2610" s="208" t="s">
        <v>3171</v>
      </c>
      <c r="C2610" s="207" t="s">
        <v>23</v>
      </c>
      <c r="D2610" s="209" t="s">
        <v>64</v>
      </c>
      <c r="F2610" s="235" t="s">
        <v>65</v>
      </c>
      <c r="G2610" s="236">
        <v>41594</v>
      </c>
      <c r="H2610" s="237">
        <v>41594</v>
      </c>
      <c r="I2610" s="214">
        <v>24876.0695</v>
      </c>
      <c r="J2610" s="215">
        <v>0.27448848363205</v>
      </c>
      <c r="K2610" s="214">
        <v>6828.19459578049</v>
      </c>
      <c r="L2610" s="244">
        <v>17155.91</v>
      </c>
      <c r="M2610" s="245">
        <v>0.283167724708278</v>
      </c>
      <c r="N2610" s="244">
        <v>4858</v>
      </c>
      <c r="O2610" s="218">
        <v>330</v>
      </c>
      <c r="P2610" s="246">
        <f t="shared" si="381"/>
        <v>50.9876060606061</v>
      </c>
      <c r="Q2610" s="246">
        <f t="shared" si="382"/>
        <v>13.7212121212121</v>
      </c>
      <c r="R2610" s="210">
        <v>2237</v>
      </c>
      <c r="S2610" s="220">
        <f t="shared" si="383"/>
        <v>330</v>
      </c>
      <c r="T2610" s="113">
        <f t="shared" si="386"/>
        <v>68.1536150684932</v>
      </c>
      <c r="U2610" s="113">
        <f t="shared" si="384"/>
        <v>18.7073824541931</v>
      </c>
      <c r="V2610" s="113">
        <f t="shared" si="387"/>
        <v>51.9876060606061</v>
      </c>
      <c r="W2610" s="113">
        <f t="shared" si="385"/>
        <v>14.7212121212121</v>
      </c>
      <c r="X2610" s="118">
        <v>2013</v>
      </c>
      <c r="Y2610" s="18" t="s">
        <v>66</v>
      </c>
    </row>
    <row r="2611" ht="15.75" customHeight="1" spans="1:25">
      <c r="A2611" s="234">
        <v>7180</v>
      </c>
      <c r="B2611" s="208" t="s">
        <v>3172</v>
      </c>
      <c r="C2611" s="207" t="s">
        <v>33</v>
      </c>
      <c r="D2611" s="209" t="s">
        <v>64</v>
      </c>
      <c r="F2611" s="235" t="s">
        <v>65</v>
      </c>
      <c r="G2611" s="236">
        <v>42945</v>
      </c>
      <c r="H2611" s="237">
        <v>42945</v>
      </c>
      <c r="I2611" s="214">
        <v>24847.8480686274</v>
      </c>
      <c r="J2611" s="215">
        <v>0.266270867957479</v>
      </c>
      <c r="K2611" s="214">
        <v>6616.258072109</v>
      </c>
      <c r="L2611" s="244">
        <v>3072.47</v>
      </c>
      <c r="M2611" s="245">
        <v>0.221440730096632</v>
      </c>
      <c r="N2611" s="244">
        <v>680.37</v>
      </c>
      <c r="O2611" s="218">
        <v>102</v>
      </c>
      <c r="P2611" s="246">
        <f t="shared" si="381"/>
        <v>29.1222549019608</v>
      </c>
      <c r="Q2611" s="246">
        <f t="shared" si="382"/>
        <v>5.67029411764706</v>
      </c>
      <c r="R2611" s="210">
        <v>886</v>
      </c>
      <c r="S2611" s="220">
        <f t="shared" si="383"/>
        <v>330</v>
      </c>
      <c r="T2611" s="113">
        <f t="shared" si="386"/>
        <v>68.0762960784312</v>
      </c>
      <c r="U2611" s="113">
        <f t="shared" si="384"/>
        <v>18.1267344441342</v>
      </c>
      <c r="V2611" s="113">
        <f t="shared" si="387"/>
        <v>9.31051515151515</v>
      </c>
      <c r="W2611" s="113">
        <f t="shared" si="385"/>
        <v>2.06172727272727</v>
      </c>
      <c r="X2611" s="118">
        <v>2017</v>
      </c>
      <c r="Y2611" s="18" t="s">
        <v>83</v>
      </c>
    </row>
    <row r="2612" ht="15.75" customHeight="1" spans="1:25">
      <c r="A2612" s="234">
        <v>7758</v>
      </c>
      <c r="B2612" s="208" t="s">
        <v>3173</v>
      </c>
      <c r="C2612" s="207" t="s">
        <v>17</v>
      </c>
      <c r="D2612" s="209" t="s">
        <v>64</v>
      </c>
      <c r="F2612" s="235" t="s">
        <v>65</v>
      </c>
      <c r="G2612" s="236">
        <v>43159</v>
      </c>
      <c r="H2612" s="237">
        <v>43159</v>
      </c>
      <c r="I2612" s="214">
        <v>24786.6624444597</v>
      </c>
      <c r="J2612" s="215">
        <v>0.266875560938495</v>
      </c>
      <c r="K2612" s="214">
        <v>6614.95444365831</v>
      </c>
      <c r="L2612" s="244">
        <v>9296.78</v>
      </c>
      <c r="M2612" s="245">
        <v>0.280306729857004</v>
      </c>
      <c r="N2612" s="244">
        <v>2605.95</v>
      </c>
      <c r="O2612" s="218">
        <v>310</v>
      </c>
      <c r="P2612" s="246">
        <f t="shared" si="381"/>
        <v>28.9896129032258</v>
      </c>
      <c r="Q2612" s="246">
        <f t="shared" si="382"/>
        <v>7.40629032258065</v>
      </c>
      <c r="R2612" s="210">
        <v>672</v>
      </c>
      <c r="S2612" s="220">
        <f t="shared" si="383"/>
        <v>330</v>
      </c>
      <c r="T2612" s="113">
        <f t="shared" si="386"/>
        <v>67.9086642313964</v>
      </c>
      <c r="U2612" s="113">
        <f t="shared" si="384"/>
        <v>18.1231628593378</v>
      </c>
      <c r="V2612" s="113">
        <f t="shared" si="387"/>
        <v>28.1720606060606</v>
      </c>
      <c r="W2612" s="113">
        <f t="shared" si="385"/>
        <v>7.89681818181818</v>
      </c>
      <c r="X2612" s="118">
        <v>2018</v>
      </c>
      <c r="Y2612" s="18" t="s">
        <v>84</v>
      </c>
    </row>
    <row r="2613" ht="15.75" customHeight="1" spans="1:25">
      <c r="A2613" s="234">
        <v>7068</v>
      </c>
      <c r="B2613" s="208" t="s">
        <v>3174</v>
      </c>
      <c r="C2613" s="207" t="s">
        <v>27</v>
      </c>
      <c r="D2613" s="209" t="s">
        <v>64</v>
      </c>
      <c r="F2613" s="235" t="s">
        <v>204</v>
      </c>
      <c r="G2613" s="236">
        <v>42805</v>
      </c>
      <c r="H2613" s="237">
        <v>42805</v>
      </c>
      <c r="I2613" s="214">
        <v>24697.515</v>
      </c>
      <c r="J2613" s="215">
        <v>0.262651919535836</v>
      </c>
      <c r="K2613" s="214">
        <v>6486.8497225151</v>
      </c>
      <c r="L2613" s="244">
        <v>16465.01</v>
      </c>
      <c r="M2613" s="245">
        <v>0.249192074587261</v>
      </c>
      <c r="N2613" s="244">
        <v>4102.95</v>
      </c>
      <c r="O2613" s="218">
        <v>330</v>
      </c>
      <c r="P2613" s="246">
        <f t="shared" si="381"/>
        <v>48.8939696969697</v>
      </c>
      <c r="Q2613" s="246">
        <f t="shared" si="382"/>
        <v>11.4331818181818</v>
      </c>
      <c r="R2613" s="210">
        <v>1026</v>
      </c>
      <c r="S2613" s="220">
        <f t="shared" si="383"/>
        <v>330</v>
      </c>
      <c r="T2613" s="113">
        <f t="shared" si="386"/>
        <v>67.6644246575342</v>
      </c>
      <c r="U2613" s="113">
        <f t="shared" si="384"/>
        <v>17.7721910205893</v>
      </c>
      <c r="V2613" s="113">
        <f t="shared" si="387"/>
        <v>49.8939696969697</v>
      </c>
      <c r="W2613" s="113">
        <f t="shared" si="385"/>
        <v>12.4331818181818</v>
      </c>
      <c r="X2613" s="118">
        <v>2017</v>
      </c>
      <c r="Y2613" s="18" t="s">
        <v>83</v>
      </c>
    </row>
    <row r="2614" ht="15.75" customHeight="1" spans="1:25">
      <c r="A2614" s="234">
        <v>5925</v>
      </c>
      <c r="B2614" s="208" t="s">
        <v>3175</v>
      </c>
      <c r="C2614" s="207" t="s">
        <v>25</v>
      </c>
      <c r="D2614" s="209" t="s">
        <v>64</v>
      </c>
      <c r="F2614" s="235" t="s">
        <v>204</v>
      </c>
      <c r="G2614" s="236">
        <v>42105</v>
      </c>
      <c r="H2614" s="237">
        <v>42105</v>
      </c>
      <c r="I2614" s="214">
        <v>24546.2912834075</v>
      </c>
      <c r="J2614" s="215">
        <v>0.278245694493276</v>
      </c>
      <c r="K2614" s="214">
        <v>6829.89986538596</v>
      </c>
      <c r="L2614" s="244">
        <v>21510.14</v>
      </c>
      <c r="M2614" s="245">
        <v>0.281241777133947</v>
      </c>
      <c r="N2614" s="244">
        <v>6049.55</v>
      </c>
      <c r="O2614" s="218">
        <v>330</v>
      </c>
      <c r="P2614" s="246">
        <f t="shared" si="381"/>
        <v>64.1822424242424</v>
      </c>
      <c r="Q2614" s="246">
        <f t="shared" si="382"/>
        <v>17.3319696969697</v>
      </c>
      <c r="R2614" s="210">
        <v>1726</v>
      </c>
      <c r="S2614" s="220">
        <f t="shared" si="383"/>
        <v>330</v>
      </c>
      <c r="T2614" s="113">
        <f t="shared" si="386"/>
        <v>67.250113105226</v>
      </c>
      <c r="U2614" s="113">
        <f t="shared" si="384"/>
        <v>18.712054425715</v>
      </c>
      <c r="V2614" s="113">
        <f t="shared" si="387"/>
        <v>65.1822424242424</v>
      </c>
      <c r="W2614" s="113">
        <f t="shared" si="385"/>
        <v>18.3319696969697</v>
      </c>
      <c r="X2614" s="118">
        <v>2015</v>
      </c>
      <c r="Y2614" s="18" t="s">
        <v>66</v>
      </c>
    </row>
    <row r="2615" ht="15.75" customHeight="1" spans="1:25">
      <c r="A2615" s="234">
        <v>5335</v>
      </c>
      <c r="B2615" s="208" t="s">
        <v>3176</v>
      </c>
      <c r="C2615" s="207" t="s">
        <v>25</v>
      </c>
      <c r="D2615" s="209" t="s">
        <v>64</v>
      </c>
      <c r="F2615" s="235" t="s">
        <v>215</v>
      </c>
      <c r="G2615" s="236">
        <v>40159</v>
      </c>
      <c r="H2615" s="237">
        <v>40159</v>
      </c>
      <c r="I2615" s="214">
        <v>24542.4684316827</v>
      </c>
      <c r="J2615" s="215">
        <v>0.275301697513449</v>
      </c>
      <c r="K2615" s="214">
        <v>6756.58322041248</v>
      </c>
      <c r="L2615" s="244">
        <v>21506.79</v>
      </c>
      <c r="M2615" s="245">
        <v>0.27726499398562</v>
      </c>
      <c r="N2615" s="244">
        <v>5963.08</v>
      </c>
      <c r="O2615" s="218">
        <v>330</v>
      </c>
      <c r="P2615" s="246">
        <f t="shared" si="381"/>
        <v>64.1720909090909</v>
      </c>
      <c r="Q2615" s="246">
        <f t="shared" si="382"/>
        <v>17.0699393939394</v>
      </c>
      <c r="R2615" s="210">
        <v>3672</v>
      </c>
      <c r="S2615" s="220">
        <f t="shared" si="383"/>
        <v>330</v>
      </c>
      <c r="T2615" s="113">
        <f t="shared" si="386"/>
        <v>67.2396395388567</v>
      </c>
      <c r="U2615" s="113">
        <f t="shared" si="384"/>
        <v>18.5111869052397</v>
      </c>
      <c r="V2615" s="113">
        <f t="shared" si="387"/>
        <v>65.1720909090909</v>
      </c>
      <c r="W2615" s="113">
        <f t="shared" si="385"/>
        <v>18.0699393939394</v>
      </c>
      <c r="X2615" s="118">
        <v>2009</v>
      </c>
      <c r="Y2615" s="18" t="s">
        <v>66</v>
      </c>
    </row>
    <row r="2616" ht="15.75" customHeight="1" spans="1:25">
      <c r="A2616" s="234">
        <v>7442</v>
      </c>
      <c r="B2616" s="208" t="s">
        <v>3177</v>
      </c>
      <c r="C2616" s="207" t="s">
        <v>25</v>
      </c>
      <c r="D2616" s="209" t="s">
        <v>64</v>
      </c>
      <c r="F2616" s="235" t="s">
        <v>207</v>
      </c>
      <c r="G2616" s="236">
        <v>43092</v>
      </c>
      <c r="H2616" s="237">
        <v>43092</v>
      </c>
      <c r="I2616" s="214">
        <v>24531.715</v>
      </c>
      <c r="J2616" s="215">
        <v>0.248796189591614</v>
      </c>
      <c r="K2616" s="214">
        <v>6103.39721614744</v>
      </c>
      <c r="L2616" s="244">
        <v>18870.55</v>
      </c>
      <c r="M2616" s="245">
        <v>0.277686129975014</v>
      </c>
      <c r="N2616" s="244">
        <v>5240.09</v>
      </c>
      <c r="O2616" s="218">
        <v>330</v>
      </c>
      <c r="P2616" s="246">
        <f t="shared" si="381"/>
        <v>56.1834848484848</v>
      </c>
      <c r="Q2616" s="246">
        <f t="shared" si="382"/>
        <v>14.8790606060606</v>
      </c>
      <c r="R2616" s="210">
        <v>739</v>
      </c>
      <c r="S2616" s="220">
        <f t="shared" si="383"/>
        <v>330</v>
      </c>
      <c r="T2616" s="113">
        <f t="shared" si="386"/>
        <v>67.2101780821918</v>
      </c>
      <c r="U2616" s="113">
        <f t="shared" si="384"/>
        <v>16.7216362086231</v>
      </c>
      <c r="V2616" s="113">
        <f t="shared" si="387"/>
        <v>57.1834848484848</v>
      </c>
      <c r="W2616" s="113">
        <f t="shared" si="385"/>
        <v>15.8790606060606</v>
      </c>
      <c r="X2616" s="118">
        <v>2017</v>
      </c>
      <c r="Y2616" s="18" t="s">
        <v>83</v>
      </c>
    </row>
    <row r="2617" ht="15.75" customHeight="1" spans="1:25">
      <c r="A2617" s="234">
        <v>5260</v>
      </c>
      <c r="B2617" s="208" t="s">
        <v>3178</v>
      </c>
      <c r="C2617" s="207" t="s">
        <v>23</v>
      </c>
      <c r="D2617" s="209" t="s">
        <v>64</v>
      </c>
      <c r="F2617" s="235" t="s">
        <v>178</v>
      </c>
      <c r="G2617" s="236">
        <v>39535</v>
      </c>
      <c r="H2617" s="237">
        <v>39535</v>
      </c>
      <c r="I2617" s="214">
        <v>24516.426</v>
      </c>
      <c r="J2617" s="215">
        <v>0.25775218978624</v>
      </c>
      <c r="K2617" s="214">
        <v>6319.16248723231</v>
      </c>
      <c r="L2617" s="244">
        <v>16907.88</v>
      </c>
      <c r="M2617" s="245">
        <v>0.244492508818373</v>
      </c>
      <c r="N2617" s="244">
        <v>4133.85</v>
      </c>
      <c r="O2617" s="218">
        <v>330</v>
      </c>
      <c r="P2617" s="246">
        <f t="shared" si="381"/>
        <v>50.236</v>
      </c>
      <c r="Q2617" s="246">
        <f t="shared" si="382"/>
        <v>11.5268181818182</v>
      </c>
      <c r="R2617" s="210">
        <v>4296</v>
      </c>
      <c r="S2617" s="220">
        <f t="shared" si="383"/>
        <v>330</v>
      </c>
      <c r="T2617" s="113">
        <f t="shared" si="386"/>
        <v>67.1682904109589</v>
      </c>
      <c r="U2617" s="113">
        <f t="shared" si="384"/>
        <v>17.3127739376228</v>
      </c>
      <c r="V2617" s="113">
        <f t="shared" si="387"/>
        <v>51.236</v>
      </c>
      <c r="W2617" s="113">
        <f t="shared" si="385"/>
        <v>12.5268181818182</v>
      </c>
      <c r="X2617" s="118">
        <v>2008</v>
      </c>
      <c r="Y2617" s="18" t="s">
        <v>66</v>
      </c>
    </row>
    <row r="2618" ht="15.75" customHeight="1" spans="1:25">
      <c r="A2618" s="234">
        <v>6978</v>
      </c>
      <c r="B2618" s="208" t="s">
        <v>3179</v>
      </c>
      <c r="C2618" s="207" t="s">
        <v>27</v>
      </c>
      <c r="D2618" s="209" t="s">
        <v>64</v>
      </c>
      <c r="F2618" s="235" t="s">
        <v>215</v>
      </c>
      <c r="G2618" s="236">
        <v>41930</v>
      </c>
      <c r="H2618" s="237">
        <v>41930</v>
      </c>
      <c r="I2618" s="214">
        <v>24495.046</v>
      </c>
      <c r="J2618" s="215">
        <v>0.229959855575918</v>
      </c>
      <c r="K2618" s="214">
        <v>5632.87724048547</v>
      </c>
      <c r="L2618" s="244">
        <v>21300.04</v>
      </c>
      <c r="M2618" s="245">
        <v>0.231496278880227</v>
      </c>
      <c r="N2618" s="244">
        <v>4930.88</v>
      </c>
      <c r="O2618" s="218">
        <v>330</v>
      </c>
      <c r="P2618" s="246">
        <f t="shared" si="381"/>
        <v>63.5455757575758</v>
      </c>
      <c r="Q2618" s="246">
        <f t="shared" si="382"/>
        <v>13.9420606060606</v>
      </c>
      <c r="R2618" s="210">
        <v>1901</v>
      </c>
      <c r="S2618" s="220">
        <f t="shared" si="383"/>
        <v>330</v>
      </c>
      <c r="T2618" s="113">
        <f t="shared" si="386"/>
        <v>67.1097150684931</v>
      </c>
      <c r="U2618" s="113">
        <f t="shared" si="384"/>
        <v>15.4325403848917</v>
      </c>
      <c r="V2618" s="113">
        <f t="shared" si="387"/>
        <v>64.5455757575758</v>
      </c>
      <c r="W2618" s="113">
        <f t="shared" si="385"/>
        <v>14.9420606060606</v>
      </c>
      <c r="X2618" s="118">
        <v>2014</v>
      </c>
      <c r="Y2618" s="18" t="s">
        <v>66</v>
      </c>
    </row>
    <row r="2619" ht="15.75" customHeight="1" spans="1:25">
      <c r="A2619" s="234">
        <v>7576</v>
      </c>
      <c r="B2619" s="208" t="s">
        <v>3180</v>
      </c>
      <c r="C2619" s="207" t="s">
        <v>27</v>
      </c>
      <c r="D2619" s="209" t="s">
        <v>64</v>
      </c>
      <c r="F2619" s="235" t="s">
        <v>204</v>
      </c>
      <c r="G2619" s="236">
        <v>43099</v>
      </c>
      <c r="H2619" s="237">
        <v>43099</v>
      </c>
      <c r="I2619" s="214">
        <v>24467.655</v>
      </c>
      <c r="J2619" s="215">
        <v>0.265352942016158</v>
      </c>
      <c r="K2619" s="214">
        <v>6492.56423848636</v>
      </c>
      <c r="L2619" s="244">
        <v>16311.77</v>
      </c>
      <c r="M2619" s="245">
        <v>0.287824068142207</v>
      </c>
      <c r="N2619" s="244">
        <v>4694.92</v>
      </c>
      <c r="O2619" s="218">
        <v>330</v>
      </c>
      <c r="P2619" s="246">
        <f t="shared" si="381"/>
        <v>48.4296060606061</v>
      </c>
      <c r="Q2619" s="246">
        <f t="shared" si="382"/>
        <v>13.2270303030303</v>
      </c>
      <c r="R2619" s="210">
        <v>732</v>
      </c>
      <c r="S2619" s="220">
        <f t="shared" si="383"/>
        <v>330</v>
      </c>
      <c r="T2619" s="113">
        <f t="shared" si="386"/>
        <v>67.0346712328767</v>
      </c>
      <c r="U2619" s="113">
        <f t="shared" si="384"/>
        <v>17.7878472287298</v>
      </c>
      <c r="V2619" s="113">
        <f t="shared" si="387"/>
        <v>49.4296060606061</v>
      </c>
      <c r="W2619" s="113">
        <f t="shared" si="385"/>
        <v>14.2270303030303</v>
      </c>
      <c r="X2619" s="118">
        <v>2017</v>
      </c>
      <c r="Y2619" s="18" t="s">
        <v>83</v>
      </c>
    </row>
    <row r="2620" ht="15.75" customHeight="1" spans="1:25">
      <c r="A2620" s="234">
        <v>6034</v>
      </c>
      <c r="B2620" s="208" t="s">
        <v>3181</v>
      </c>
      <c r="C2620" s="207" t="s">
        <v>25</v>
      </c>
      <c r="D2620" s="209" t="s">
        <v>64</v>
      </c>
      <c r="E2620" s="210" t="s">
        <v>3182</v>
      </c>
      <c r="F2620" s="290" t="s">
        <v>215</v>
      </c>
      <c r="G2620" s="283">
        <v>42216</v>
      </c>
      <c r="H2620" s="237">
        <v>42216</v>
      </c>
      <c r="I2620" s="214">
        <v>24396.2985578236</v>
      </c>
      <c r="J2620" s="215">
        <v>0.265279389632872</v>
      </c>
      <c r="K2620" s="214">
        <v>6471.83519072075</v>
      </c>
      <c r="L2620" s="244">
        <v>21378.7</v>
      </c>
      <c r="M2620" s="245">
        <v>0.264177428936278</v>
      </c>
      <c r="N2620" s="244">
        <v>5647.77</v>
      </c>
      <c r="O2620" s="218">
        <v>330</v>
      </c>
      <c r="P2620" s="246">
        <f t="shared" si="381"/>
        <v>63.7839393939394</v>
      </c>
      <c r="Q2620" s="246">
        <f t="shared" si="382"/>
        <v>16.1144545454545</v>
      </c>
      <c r="R2620" s="210">
        <v>1615</v>
      </c>
      <c r="S2620" s="220">
        <f t="shared" si="383"/>
        <v>330</v>
      </c>
      <c r="T2620" s="113">
        <f t="shared" si="386"/>
        <v>66.8391741310236</v>
      </c>
      <c r="U2620" s="113">
        <f t="shared" si="384"/>
        <v>17.7310553170432</v>
      </c>
      <c r="V2620" s="113">
        <f t="shared" si="387"/>
        <v>64.7839393939394</v>
      </c>
      <c r="W2620" s="113">
        <f t="shared" si="385"/>
        <v>17.1144545454545</v>
      </c>
      <c r="X2620" s="118">
        <v>2015</v>
      </c>
      <c r="Y2620" s="18" t="s">
        <v>66</v>
      </c>
    </row>
    <row r="2621" ht="15.75" customHeight="1" spans="1:25">
      <c r="A2621" s="234">
        <v>7896</v>
      </c>
      <c r="B2621" s="208" t="s">
        <v>3183</v>
      </c>
      <c r="C2621" s="207" t="s">
        <v>29</v>
      </c>
      <c r="D2621" s="209" t="s">
        <v>64</v>
      </c>
      <c r="F2621" s="235" t="s">
        <v>65</v>
      </c>
      <c r="G2621" s="236">
        <v>43211</v>
      </c>
      <c r="H2621" s="237">
        <v>43211</v>
      </c>
      <c r="I2621" s="214">
        <v>24375.312</v>
      </c>
      <c r="J2621" s="215">
        <v>0.276451992019205</v>
      </c>
      <c r="K2621" s="214">
        <v>6738.60355848963</v>
      </c>
      <c r="L2621" s="244">
        <v>15234.57</v>
      </c>
      <c r="M2621" s="245">
        <v>0.321038926599175</v>
      </c>
      <c r="N2621" s="244">
        <v>4890.89</v>
      </c>
      <c r="O2621" s="218">
        <v>330</v>
      </c>
      <c r="P2621" s="246">
        <f t="shared" si="381"/>
        <v>45.1653636363636</v>
      </c>
      <c r="Q2621" s="246">
        <f t="shared" si="382"/>
        <v>13.8208787878788</v>
      </c>
      <c r="R2621" s="210">
        <v>620</v>
      </c>
      <c r="S2621" s="220">
        <f t="shared" si="383"/>
        <v>330</v>
      </c>
      <c r="T2621" s="113">
        <f t="shared" si="386"/>
        <v>66.7816767123288</v>
      </c>
      <c r="U2621" s="113">
        <f t="shared" si="384"/>
        <v>18.4619275575058</v>
      </c>
      <c r="V2621" s="113">
        <f t="shared" si="387"/>
        <v>46.1653636363636</v>
      </c>
      <c r="W2621" s="113">
        <f t="shared" si="385"/>
        <v>14.8208787878788</v>
      </c>
      <c r="X2621" s="118">
        <v>2018</v>
      </c>
      <c r="Y2621" s="18" t="s">
        <v>84</v>
      </c>
    </row>
    <row r="2622" ht="15.75" customHeight="1" spans="1:25">
      <c r="A2622" s="234">
        <v>5712</v>
      </c>
      <c r="B2622" s="208" t="s">
        <v>3184</v>
      </c>
      <c r="C2622" s="207" t="s">
        <v>23</v>
      </c>
      <c r="D2622" s="209" t="s">
        <v>64</v>
      </c>
      <c r="F2622" s="235" t="s">
        <v>65</v>
      </c>
      <c r="G2622" s="236">
        <v>42042</v>
      </c>
      <c r="H2622" s="237">
        <v>42042</v>
      </c>
      <c r="I2622" s="214">
        <v>24361.9285</v>
      </c>
      <c r="J2622" s="215">
        <v>0.265473073103851</v>
      </c>
      <c r="K2622" s="214">
        <v>6467.43602563129</v>
      </c>
      <c r="L2622" s="244">
        <v>16801.33</v>
      </c>
      <c r="M2622" s="245">
        <v>0.314614378742635</v>
      </c>
      <c r="N2622" s="244">
        <v>5285.94</v>
      </c>
      <c r="O2622" s="218">
        <v>330</v>
      </c>
      <c r="P2622" s="246">
        <f t="shared" si="381"/>
        <v>49.9131212121212</v>
      </c>
      <c r="Q2622" s="246">
        <f t="shared" si="382"/>
        <v>15.018</v>
      </c>
      <c r="R2622" s="210">
        <v>1789</v>
      </c>
      <c r="S2622" s="220">
        <f t="shared" si="383"/>
        <v>330</v>
      </c>
      <c r="T2622" s="113">
        <f t="shared" si="386"/>
        <v>66.7450095890411</v>
      </c>
      <c r="U2622" s="113">
        <f t="shared" si="384"/>
        <v>17.7190028099487</v>
      </c>
      <c r="V2622" s="113">
        <f t="shared" si="387"/>
        <v>50.9131212121212</v>
      </c>
      <c r="W2622" s="113">
        <f t="shared" si="385"/>
        <v>16.018</v>
      </c>
      <c r="X2622" s="118">
        <v>2015</v>
      </c>
      <c r="Y2622" s="18" t="s">
        <v>66</v>
      </c>
    </row>
    <row r="2623" ht="15.75" customHeight="1" spans="1:25">
      <c r="A2623" s="234">
        <v>6171</v>
      </c>
      <c r="B2623" s="208" t="s">
        <v>3185</v>
      </c>
      <c r="C2623" s="207" t="s">
        <v>19</v>
      </c>
      <c r="D2623" s="209" t="s">
        <v>64</v>
      </c>
      <c r="F2623" s="235" t="s">
        <v>65</v>
      </c>
      <c r="G2623" s="236">
        <v>42367</v>
      </c>
      <c r="H2623" s="237">
        <v>42367</v>
      </c>
      <c r="I2623" s="214">
        <v>24329.736</v>
      </c>
      <c r="J2623" s="215">
        <v>0.26598345991329</v>
      </c>
      <c r="K2623" s="214">
        <v>6471.30736005693</v>
      </c>
      <c r="L2623" s="244">
        <v>13516.52</v>
      </c>
      <c r="M2623" s="245">
        <v>0.16354727400248</v>
      </c>
      <c r="N2623" s="244">
        <v>2210.59</v>
      </c>
      <c r="O2623" s="218">
        <v>330</v>
      </c>
      <c r="P2623" s="246">
        <f t="shared" si="381"/>
        <v>39.9591515151515</v>
      </c>
      <c r="Q2623" s="246">
        <f t="shared" si="382"/>
        <v>5.69875757575758</v>
      </c>
      <c r="R2623" s="210">
        <v>1464</v>
      </c>
      <c r="S2623" s="220">
        <f t="shared" si="383"/>
        <v>330</v>
      </c>
      <c r="T2623" s="113">
        <f t="shared" si="386"/>
        <v>66.6568109589041</v>
      </c>
      <c r="U2623" s="113">
        <f t="shared" si="384"/>
        <v>17.7296092056354</v>
      </c>
      <c r="V2623" s="113">
        <f t="shared" si="387"/>
        <v>40.9591515151515</v>
      </c>
      <c r="W2623" s="113">
        <f t="shared" si="385"/>
        <v>6.69875757575758</v>
      </c>
      <c r="X2623" s="118">
        <v>2015</v>
      </c>
      <c r="Y2623" s="18" t="s">
        <v>66</v>
      </c>
    </row>
    <row r="2624" ht="15.75" customHeight="1" spans="1:25">
      <c r="A2624" s="234">
        <v>5046</v>
      </c>
      <c r="B2624" s="208" t="s">
        <v>3186</v>
      </c>
      <c r="C2624" s="207" t="s">
        <v>19</v>
      </c>
      <c r="D2624" s="209" t="s">
        <v>64</v>
      </c>
      <c r="F2624" s="235" t="s">
        <v>65</v>
      </c>
      <c r="G2624" s="236">
        <v>39018</v>
      </c>
      <c r="H2624" s="237">
        <v>39018</v>
      </c>
      <c r="I2624" s="214">
        <v>24325.434</v>
      </c>
      <c r="J2624" s="215">
        <v>0.253446949483922</v>
      </c>
      <c r="K2624" s="214">
        <v>6165.20704217248</v>
      </c>
      <c r="L2624" s="244">
        <v>13514.13</v>
      </c>
      <c r="M2624" s="245">
        <v>0.270709250244004</v>
      </c>
      <c r="N2624" s="244">
        <v>3658.4</v>
      </c>
      <c r="O2624" s="218">
        <v>330</v>
      </c>
      <c r="P2624" s="246">
        <f t="shared" si="381"/>
        <v>39.9519090909091</v>
      </c>
      <c r="Q2624" s="246">
        <f t="shared" si="382"/>
        <v>10.0860606060606</v>
      </c>
      <c r="R2624" s="210">
        <v>4813</v>
      </c>
      <c r="S2624" s="220">
        <f t="shared" si="383"/>
        <v>330</v>
      </c>
      <c r="T2624" s="113">
        <f t="shared" si="386"/>
        <v>66.6450246575343</v>
      </c>
      <c r="U2624" s="113">
        <f t="shared" si="384"/>
        <v>16.8909781977328</v>
      </c>
      <c r="V2624" s="113">
        <f t="shared" si="387"/>
        <v>40.9519090909091</v>
      </c>
      <c r="W2624" s="113">
        <f t="shared" si="385"/>
        <v>11.0860606060606</v>
      </c>
      <c r="X2624" s="118">
        <v>2006</v>
      </c>
      <c r="Y2624" s="18" t="s">
        <v>66</v>
      </c>
    </row>
    <row r="2625" ht="15.75" customHeight="1" spans="1:25">
      <c r="A2625" s="234">
        <v>6295</v>
      </c>
      <c r="B2625" s="208" t="s">
        <v>3187</v>
      </c>
      <c r="C2625" s="207" t="s">
        <v>31</v>
      </c>
      <c r="D2625" s="209" t="s">
        <v>64</v>
      </c>
      <c r="E2625" s="210" t="s">
        <v>312</v>
      </c>
      <c r="F2625" s="235" t="s">
        <v>65</v>
      </c>
      <c r="G2625" s="283">
        <v>42454</v>
      </c>
      <c r="H2625" s="237">
        <v>42454</v>
      </c>
      <c r="I2625" s="214">
        <v>24311.25</v>
      </c>
      <c r="J2625" s="215">
        <v>0.279837084281238</v>
      </c>
      <c r="K2625" s="214">
        <v>6803.18931523225</v>
      </c>
      <c r="L2625" s="244">
        <v>16207.5</v>
      </c>
      <c r="M2625" s="245">
        <v>0.27011753817677</v>
      </c>
      <c r="N2625" s="244">
        <v>4377.93</v>
      </c>
      <c r="O2625" s="218">
        <v>330</v>
      </c>
      <c r="P2625" s="246">
        <f t="shared" si="381"/>
        <v>48.1136363636364</v>
      </c>
      <c r="Q2625" s="246">
        <f t="shared" si="382"/>
        <v>12.2664545454545</v>
      </c>
      <c r="R2625" s="210">
        <v>1377</v>
      </c>
      <c r="S2625" s="220">
        <f t="shared" si="383"/>
        <v>330</v>
      </c>
      <c r="T2625" s="113">
        <f t="shared" si="386"/>
        <v>66.6061643835616</v>
      </c>
      <c r="U2625" s="113">
        <f t="shared" si="384"/>
        <v>18.6388748362527</v>
      </c>
      <c r="V2625" s="113">
        <f t="shared" si="387"/>
        <v>49.1136363636364</v>
      </c>
      <c r="W2625" s="113">
        <f t="shared" si="385"/>
        <v>13.2664545454545</v>
      </c>
      <c r="X2625" s="118">
        <v>2016</v>
      </c>
      <c r="Y2625" s="18" t="s">
        <v>82</v>
      </c>
    </row>
    <row r="2626" ht="15.75" customHeight="1" spans="1:25">
      <c r="A2626" s="234">
        <v>7301</v>
      </c>
      <c r="B2626" s="208" t="s">
        <v>3188</v>
      </c>
      <c r="C2626" s="207" t="s">
        <v>27</v>
      </c>
      <c r="D2626" s="209" t="s">
        <v>64</v>
      </c>
      <c r="F2626" s="235" t="s">
        <v>207</v>
      </c>
      <c r="G2626" s="236">
        <v>43078</v>
      </c>
      <c r="H2626" s="237">
        <v>43078</v>
      </c>
      <c r="I2626" s="214">
        <v>24289.095</v>
      </c>
      <c r="J2626" s="215">
        <v>0.260361946509135</v>
      </c>
      <c r="K2626" s="214">
        <v>6323.9560531453</v>
      </c>
      <c r="L2626" s="244">
        <v>16192.73</v>
      </c>
      <c r="M2626" s="245">
        <v>0.311279197516416</v>
      </c>
      <c r="N2626" s="244">
        <v>5040.46</v>
      </c>
      <c r="O2626" s="218">
        <v>330</v>
      </c>
      <c r="P2626" s="246">
        <f t="shared" si="381"/>
        <v>48.0688787878788</v>
      </c>
      <c r="Q2626" s="246">
        <f t="shared" si="382"/>
        <v>14.2741212121212</v>
      </c>
      <c r="R2626" s="210">
        <v>753</v>
      </c>
      <c r="S2626" s="220">
        <f t="shared" si="383"/>
        <v>330</v>
      </c>
      <c r="T2626" s="113">
        <f t="shared" si="386"/>
        <v>66.5454657534247</v>
      </c>
      <c r="U2626" s="113">
        <f t="shared" si="384"/>
        <v>17.3259069949186</v>
      </c>
      <c r="V2626" s="113">
        <f t="shared" si="387"/>
        <v>49.0688787878788</v>
      </c>
      <c r="W2626" s="113">
        <f t="shared" si="385"/>
        <v>15.2741212121212</v>
      </c>
      <c r="X2626" s="118">
        <v>2017</v>
      </c>
      <c r="Y2626" s="18" t="s">
        <v>83</v>
      </c>
    </row>
    <row r="2627" ht="15.75" customHeight="1" spans="1:25">
      <c r="A2627" s="234">
        <v>5338</v>
      </c>
      <c r="B2627" s="208" t="s">
        <v>3189</v>
      </c>
      <c r="C2627" s="207" t="s">
        <v>25</v>
      </c>
      <c r="D2627" s="209" t="s">
        <v>64</v>
      </c>
      <c r="F2627" s="235" t="s">
        <v>215</v>
      </c>
      <c r="G2627" s="236">
        <v>40207</v>
      </c>
      <c r="H2627" s="237">
        <v>40207</v>
      </c>
      <c r="I2627" s="214">
        <v>24260.5902228412</v>
      </c>
      <c r="J2627" s="215">
        <v>0.274244734367961</v>
      </c>
      <c r="K2627" s="214">
        <v>6653.33912127304</v>
      </c>
      <c r="L2627" s="244">
        <v>18355.22</v>
      </c>
      <c r="M2627" s="245">
        <v>0.29155575362213</v>
      </c>
      <c r="N2627" s="244">
        <v>5351.57</v>
      </c>
      <c r="O2627" s="218">
        <v>330</v>
      </c>
      <c r="P2627" s="246">
        <f t="shared" ref="P2627:P2690" si="388">IFERROR(L2627/O2627-1,0)</f>
        <v>54.6218787878788</v>
      </c>
      <c r="Q2627" s="246">
        <f t="shared" ref="Q2627:Q2690" si="389">IFERROR(N2627/O2627-1,0)</f>
        <v>15.2168787878788</v>
      </c>
      <c r="R2627" s="210">
        <v>3624</v>
      </c>
      <c r="S2627" s="220">
        <f t="shared" ref="S2627:S2690" si="390">MIN(R2627-35,365-35)</f>
        <v>330</v>
      </c>
      <c r="T2627" s="113">
        <f t="shared" si="386"/>
        <v>66.4673704735375</v>
      </c>
      <c r="U2627" s="113">
        <f t="shared" ref="U2627:U2690" si="391">IFERROR(K2627/365,0)</f>
        <v>18.2283263596522</v>
      </c>
      <c r="V2627" s="113">
        <f t="shared" si="387"/>
        <v>55.6218787878788</v>
      </c>
      <c r="W2627" s="113">
        <f t="shared" ref="W2627:W2690" si="392">N2627/S2627</f>
        <v>16.2168787878788</v>
      </c>
      <c r="X2627" s="118">
        <v>2010</v>
      </c>
      <c r="Y2627" s="18" t="s">
        <v>66</v>
      </c>
    </row>
    <row r="2628" ht="15.75" customHeight="1" spans="1:25">
      <c r="A2628" s="234">
        <v>5692</v>
      </c>
      <c r="B2628" s="208" t="s">
        <v>3190</v>
      </c>
      <c r="C2628" s="207" t="s">
        <v>25</v>
      </c>
      <c r="D2628" s="209" t="s">
        <v>64</v>
      </c>
      <c r="F2628" s="235" t="s">
        <v>215</v>
      </c>
      <c r="G2628" s="236">
        <v>41608</v>
      </c>
      <c r="H2628" s="237">
        <v>41608</v>
      </c>
      <c r="I2628" s="214">
        <v>24220.859</v>
      </c>
      <c r="J2628" s="215">
        <v>0.25936405736385</v>
      </c>
      <c r="K2628" s="214">
        <v>6282.02026307772</v>
      </c>
      <c r="L2628" s="244">
        <v>18631.43</v>
      </c>
      <c r="M2628" s="245">
        <v>0.284078033731174</v>
      </c>
      <c r="N2628" s="244">
        <v>5292.78</v>
      </c>
      <c r="O2628" s="218">
        <v>330</v>
      </c>
      <c r="P2628" s="246">
        <f t="shared" si="388"/>
        <v>55.4588787878788</v>
      </c>
      <c r="Q2628" s="246">
        <f t="shared" si="389"/>
        <v>15.0387272727273</v>
      </c>
      <c r="R2628" s="210">
        <v>2223</v>
      </c>
      <c r="S2628" s="220">
        <f t="shared" si="390"/>
        <v>330</v>
      </c>
      <c r="T2628" s="113">
        <f t="shared" ref="T2628:T2691" si="393">IFERROR(I2628/365,0)</f>
        <v>66.3585178082192</v>
      </c>
      <c r="U2628" s="113">
        <f t="shared" si="391"/>
        <v>17.211014419391</v>
      </c>
      <c r="V2628" s="113">
        <f t="shared" ref="V2628:V2691" si="394">L2628/S2628</f>
        <v>56.4588787878788</v>
      </c>
      <c r="W2628" s="113">
        <f t="shared" si="392"/>
        <v>16.0387272727273</v>
      </c>
      <c r="X2628" s="118">
        <v>2013</v>
      </c>
      <c r="Y2628" s="18" t="s">
        <v>66</v>
      </c>
    </row>
    <row r="2629" ht="15.75" customHeight="1" spans="1:25">
      <c r="A2629" s="234">
        <v>8789</v>
      </c>
      <c r="B2629" s="208" t="s">
        <v>3191</v>
      </c>
      <c r="C2629" s="207" t="s">
        <v>34</v>
      </c>
      <c r="D2629" s="209" t="s">
        <v>488</v>
      </c>
      <c r="E2629" s="210" t="s">
        <v>30</v>
      </c>
      <c r="F2629" s="235" t="s">
        <v>272</v>
      </c>
      <c r="G2629" s="283">
        <v>41303</v>
      </c>
      <c r="H2629" s="237">
        <v>43715</v>
      </c>
      <c r="I2629" s="214">
        <v>24129.4686666667</v>
      </c>
      <c r="J2629" s="215">
        <v>0.252482091484938</v>
      </c>
      <c r="K2629" s="214">
        <v>6092.25871538028</v>
      </c>
      <c r="L2629" s="216">
        <v>2155.7</v>
      </c>
      <c r="M2629" s="217">
        <v>0.315099503641509</v>
      </c>
      <c r="N2629" s="216">
        <v>679.26</v>
      </c>
      <c r="O2629" s="218">
        <v>75</v>
      </c>
      <c r="P2629" s="246">
        <f t="shared" si="388"/>
        <v>27.7426666666667</v>
      </c>
      <c r="Q2629" s="246">
        <f t="shared" si="389"/>
        <v>8.0568</v>
      </c>
      <c r="R2629" s="210">
        <v>116</v>
      </c>
      <c r="S2629" s="220">
        <f t="shared" si="390"/>
        <v>81</v>
      </c>
      <c r="T2629" s="113">
        <f t="shared" si="393"/>
        <v>66.1081333333334</v>
      </c>
      <c r="U2629" s="113">
        <f t="shared" si="391"/>
        <v>16.6911197681652</v>
      </c>
      <c r="V2629" s="113">
        <f t="shared" si="394"/>
        <v>26.6135802469136</v>
      </c>
      <c r="W2629" s="113">
        <f t="shared" si="392"/>
        <v>8.38592592592593</v>
      </c>
      <c r="X2629" s="118">
        <v>2013</v>
      </c>
      <c r="Y2629" s="18" t="s">
        <v>66</v>
      </c>
    </row>
    <row r="2630" ht="15.75" customHeight="1" spans="1:25">
      <c r="A2630" s="234">
        <v>6006</v>
      </c>
      <c r="B2630" s="208" t="s">
        <v>3192</v>
      </c>
      <c r="C2630" s="207" t="s">
        <v>25</v>
      </c>
      <c r="D2630" s="209" t="s">
        <v>64</v>
      </c>
      <c r="F2630" s="235" t="s">
        <v>204</v>
      </c>
      <c r="G2630" s="236">
        <v>42231</v>
      </c>
      <c r="H2630" s="237">
        <v>42231</v>
      </c>
      <c r="I2630" s="214">
        <v>24094.7611429705</v>
      </c>
      <c r="J2630" s="215">
        <v>0.277501209509673</v>
      </c>
      <c r="K2630" s="214">
        <v>6686.32536002099</v>
      </c>
      <c r="L2630" s="244">
        <v>21114.46</v>
      </c>
      <c r="M2630" s="245">
        <v>0.256998758196989</v>
      </c>
      <c r="N2630" s="244">
        <v>5426.39</v>
      </c>
      <c r="O2630" s="218">
        <v>330</v>
      </c>
      <c r="P2630" s="246">
        <f t="shared" si="388"/>
        <v>62.9832121212121</v>
      </c>
      <c r="Q2630" s="246">
        <f t="shared" si="389"/>
        <v>15.4436060606061</v>
      </c>
      <c r="R2630" s="210">
        <v>1600</v>
      </c>
      <c r="S2630" s="220">
        <f t="shared" si="390"/>
        <v>330</v>
      </c>
      <c r="T2630" s="113">
        <f t="shared" si="393"/>
        <v>66.0130442273164</v>
      </c>
      <c r="U2630" s="113">
        <f t="shared" si="391"/>
        <v>18.3186996164959</v>
      </c>
      <c r="V2630" s="113">
        <f t="shared" si="394"/>
        <v>63.9832121212121</v>
      </c>
      <c r="W2630" s="113">
        <f t="shared" si="392"/>
        <v>16.4436060606061</v>
      </c>
      <c r="X2630" s="118">
        <v>2015</v>
      </c>
      <c r="Y2630" s="18" t="s">
        <v>66</v>
      </c>
    </row>
    <row r="2631" ht="15.75" customHeight="1" spans="1:25">
      <c r="A2631" s="234">
        <v>7201</v>
      </c>
      <c r="B2631" s="208" t="s">
        <v>3193</v>
      </c>
      <c r="C2631" s="207" t="s">
        <v>23</v>
      </c>
      <c r="D2631" s="209" t="s">
        <v>64</v>
      </c>
      <c r="F2631" s="235" t="s">
        <v>181</v>
      </c>
      <c r="G2631" s="236">
        <v>42973</v>
      </c>
      <c r="H2631" s="237">
        <v>42973</v>
      </c>
      <c r="I2631" s="214">
        <v>24021.019</v>
      </c>
      <c r="J2631" s="215">
        <v>0.268333966752222</v>
      </c>
      <c r="K2631" s="214">
        <v>6445.65531370049</v>
      </c>
      <c r="L2631" s="244">
        <v>16566.22</v>
      </c>
      <c r="M2631" s="245">
        <v>0.258791082093561</v>
      </c>
      <c r="N2631" s="244">
        <v>4287.19</v>
      </c>
      <c r="O2631" s="218">
        <v>330</v>
      </c>
      <c r="P2631" s="246">
        <f t="shared" si="388"/>
        <v>49.2006666666667</v>
      </c>
      <c r="Q2631" s="246">
        <f t="shared" si="389"/>
        <v>11.9914848484848</v>
      </c>
      <c r="R2631" s="210">
        <v>858</v>
      </c>
      <c r="S2631" s="220">
        <f t="shared" si="390"/>
        <v>330</v>
      </c>
      <c r="T2631" s="113">
        <f t="shared" si="393"/>
        <v>65.8110109589041</v>
      </c>
      <c r="U2631" s="113">
        <f t="shared" si="391"/>
        <v>17.6593296265767</v>
      </c>
      <c r="V2631" s="113">
        <f t="shared" si="394"/>
        <v>50.2006666666667</v>
      </c>
      <c r="W2631" s="113">
        <f t="shared" si="392"/>
        <v>12.9914848484848</v>
      </c>
      <c r="X2631" s="118">
        <v>2017</v>
      </c>
      <c r="Y2631" s="18" t="s">
        <v>83</v>
      </c>
    </row>
    <row r="2632" ht="15.75" customHeight="1" spans="1:25">
      <c r="A2632" s="234">
        <v>7888</v>
      </c>
      <c r="B2632" s="208" t="s">
        <v>3194</v>
      </c>
      <c r="C2632" s="207" t="s">
        <v>33</v>
      </c>
      <c r="D2632" s="209" t="s">
        <v>64</v>
      </c>
      <c r="F2632" s="235" t="s">
        <v>65</v>
      </c>
      <c r="G2632" s="236">
        <v>43218</v>
      </c>
      <c r="H2632" s="237">
        <v>43218</v>
      </c>
      <c r="I2632" s="214">
        <v>23961.4229029126</v>
      </c>
      <c r="J2632" s="215">
        <v>0.266270867957479</v>
      </c>
      <c r="K2632" s="214">
        <v>6380.22887385476</v>
      </c>
      <c r="L2632" s="244">
        <v>2991.91</v>
      </c>
      <c r="M2632" s="245">
        <v>0.295443378978646</v>
      </c>
      <c r="N2632" s="244">
        <v>883.94</v>
      </c>
      <c r="O2632" s="218">
        <v>103</v>
      </c>
      <c r="P2632" s="246">
        <f t="shared" si="388"/>
        <v>28.0476699029126</v>
      </c>
      <c r="Q2632" s="246">
        <f t="shared" si="389"/>
        <v>7.58194174757282</v>
      </c>
      <c r="R2632" s="210">
        <v>613</v>
      </c>
      <c r="S2632" s="220">
        <f t="shared" si="390"/>
        <v>330</v>
      </c>
      <c r="T2632" s="113">
        <f t="shared" si="393"/>
        <v>65.6477339805825</v>
      </c>
      <c r="U2632" s="113">
        <f t="shared" si="391"/>
        <v>17.4800791064514</v>
      </c>
      <c r="V2632" s="113">
        <f t="shared" si="394"/>
        <v>9.06639393939394</v>
      </c>
      <c r="W2632" s="113">
        <f t="shared" si="392"/>
        <v>2.67860606060606</v>
      </c>
      <c r="X2632" s="118">
        <v>2018</v>
      </c>
      <c r="Y2632" s="18" t="s">
        <v>84</v>
      </c>
    </row>
    <row r="2633" ht="15.75" customHeight="1" spans="1:25">
      <c r="A2633" s="234">
        <v>6801</v>
      </c>
      <c r="B2633" s="208" t="s">
        <v>3195</v>
      </c>
      <c r="C2633" s="207" t="s">
        <v>23</v>
      </c>
      <c r="D2633" s="209" t="s">
        <v>64</v>
      </c>
      <c r="F2633" s="235" t="s">
        <v>181</v>
      </c>
      <c r="G2633" s="236">
        <v>42854</v>
      </c>
      <c r="H2633" s="237">
        <v>42854</v>
      </c>
      <c r="I2633" s="214">
        <v>23924.856</v>
      </c>
      <c r="J2633" s="215">
        <v>0.278589843239767</v>
      </c>
      <c r="K2633" s="214">
        <v>6665.221882574</v>
      </c>
      <c r="L2633" s="244">
        <v>19937.38</v>
      </c>
      <c r="M2633" s="245">
        <v>0.28964036397962</v>
      </c>
      <c r="N2633" s="244">
        <v>5774.67</v>
      </c>
      <c r="O2633" s="218">
        <v>330</v>
      </c>
      <c r="P2633" s="246">
        <f t="shared" si="388"/>
        <v>59.416303030303</v>
      </c>
      <c r="Q2633" s="246">
        <f t="shared" si="389"/>
        <v>16.499</v>
      </c>
      <c r="R2633" s="210">
        <v>977</v>
      </c>
      <c r="S2633" s="220">
        <f t="shared" si="390"/>
        <v>330</v>
      </c>
      <c r="T2633" s="113">
        <f t="shared" si="393"/>
        <v>65.5475506849315</v>
      </c>
      <c r="U2633" s="113">
        <f t="shared" si="391"/>
        <v>18.2608818700658</v>
      </c>
      <c r="V2633" s="113">
        <f t="shared" si="394"/>
        <v>60.416303030303</v>
      </c>
      <c r="W2633" s="113">
        <f t="shared" si="392"/>
        <v>17.499</v>
      </c>
      <c r="X2633" s="118">
        <v>2017</v>
      </c>
      <c r="Y2633" s="18" t="s">
        <v>83</v>
      </c>
    </row>
    <row r="2634" ht="15.75" customHeight="1" spans="1:25">
      <c r="A2634" s="234">
        <v>8490</v>
      </c>
      <c r="B2634" s="208" t="s">
        <v>3196</v>
      </c>
      <c r="C2634" s="207" t="s">
        <v>19</v>
      </c>
      <c r="D2634" s="209" t="s">
        <v>64</v>
      </c>
      <c r="F2634" s="235" t="s">
        <v>65</v>
      </c>
      <c r="G2634" s="236">
        <v>43371</v>
      </c>
      <c r="H2634" s="237">
        <v>43371</v>
      </c>
      <c r="I2634" s="214">
        <v>23906.502</v>
      </c>
      <c r="J2634" s="215">
        <v>0.265112715216801</v>
      </c>
      <c r="K2634" s="214">
        <v>6337.91765655588</v>
      </c>
      <c r="L2634" s="244">
        <v>13281.39</v>
      </c>
      <c r="M2634" s="245">
        <v>0.152587944484726</v>
      </c>
      <c r="N2634" s="244">
        <v>2026.58</v>
      </c>
      <c r="O2634" s="218">
        <v>330</v>
      </c>
      <c r="P2634" s="246">
        <f t="shared" si="388"/>
        <v>39.2466363636364</v>
      </c>
      <c r="Q2634" s="246">
        <f t="shared" si="389"/>
        <v>5.14115151515152</v>
      </c>
      <c r="R2634" s="210">
        <v>460</v>
      </c>
      <c r="S2634" s="220">
        <f t="shared" si="390"/>
        <v>330</v>
      </c>
      <c r="T2634" s="113">
        <f t="shared" si="393"/>
        <v>65.4972657534247</v>
      </c>
      <c r="U2634" s="113">
        <f t="shared" si="391"/>
        <v>17.3641579631668</v>
      </c>
      <c r="V2634" s="113">
        <f t="shared" si="394"/>
        <v>40.2466363636364</v>
      </c>
      <c r="W2634" s="113">
        <f t="shared" si="392"/>
        <v>6.14115151515152</v>
      </c>
      <c r="X2634" s="118">
        <v>2018</v>
      </c>
      <c r="Y2634" s="18" t="s">
        <v>84</v>
      </c>
    </row>
    <row r="2635" ht="15.75" customHeight="1" spans="1:25">
      <c r="A2635" s="234">
        <v>5321</v>
      </c>
      <c r="B2635" s="208" t="s">
        <v>3197</v>
      </c>
      <c r="C2635" s="207" t="s">
        <v>23</v>
      </c>
      <c r="D2635" s="209" t="s">
        <v>64</v>
      </c>
      <c r="F2635" s="235" t="s">
        <v>181</v>
      </c>
      <c r="G2635" s="236">
        <v>40540</v>
      </c>
      <c r="H2635" s="237">
        <v>40540</v>
      </c>
      <c r="I2635" s="214">
        <v>23902.032</v>
      </c>
      <c r="J2635" s="215">
        <v>0.262206480116022</v>
      </c>
      <c r="K2635" s="214">
        <v>6267.26767834052</v>
      </c>
      <c r="L2635" s="244">
        <v>16484.16</v>
      </c>
      <c r="M2635" s="245">
        <v>0.319075403296255</v>
      </c>
      <c r="N2635" s="244">
        <v>5259.69</v>
      </c>
      <c r="O2635" s="218">
        <v>330</v>
      </c>
      <c r="P2635" s="246">
        <f t="shared" si="388"/>
        <v>48.952</v>
      </c>
      <c r="Q2635" s="246">
        <f t="shared" si="389"/>
        <v>14.9384545454545</v>
      </c>
      <c r="R2635" s="210">
        <v>3291</v>
      </c>
      <c r="S2635" s="220">
        <f t="shared" si="390"/>
        <v>330</v>
      </c>
      <c r="T2635" s="113">
        <f t="shared" si="393"/>
        <v>65.4850191780822</v>
      </c>
      <c r="U2635" s="113">
        <f t="shared" si="391"/>
        <v>17.1705963790151</v>
      </c>
      <c r="V2635" s="113">
        <f t="shared" si="394"/>
        <v>49.952</v>
      </c>
      <c r="W2635" s="113">
        <f t="shared" si="392"/>
        <v>15.9384545454545</v>
      </c>
      <c r="X2635" s="118">
        <v>2010</v>
      </c>
      <c r="Y2635" s="18" t="s">
        <v>66</v>
      </c>
    </row>
    <row r="2636" ht="15.75" customHeight="1" spans="1:25">
      <c r="A2636" s="234">
        <v>6071</v>
      </c>
      <c r="B2636" s="208" t="s">
        <v>3198</v>
      </c>
      <c r="C2636" s="207" t="s">
        <v>17</v>
      </c>
      <c r="D2636" s="209" t="s">
        <v>64</v>
      </c>
      <c r="F2636" s="235" t="s">
        <v>65</v>
      </c>
      <c r="G2636" s="236">
        <v>42273</v>
      </c>
      <c r="H2636" s="237">
        <v>42273</v>
      </c>
      <c r="I2636" s="214">
        <v>23884.46</v>
      </c>
      <c r="J2636" s="215">
        <v>0.256506384235489</v>
      </c>
      <c r="K2636" s="214">
        <v>6126.51647401717</v>
      </c>
      <c r="L2636" s="244">
        <v>11942.23</v>
      </c>
      <c r="M2636" s="245">
        <v>0.347144545030535</v>
      </c>
      <c r="N2636" s="244">
        <v>4145.68</v>
      </c>
      <c r="O2636" s="218">
        <v>330</v>
      </c>
      <c r="P2636" s="246">
        <f t="shared" si="388"/>
        <v>35.1885757575758</v>
      </c>
      <c r="Q2636" s="246">
        <f t="shared" si="389"/>
        <v>11.5626666666667</v>
      </c>
      <c r="R2636" s="210">
        <v>1558</v>
      </c>
      <c r="S2636" s="220">
        <f t="shared" si="390"/>
        <v>330</v>
      </c>
      <c r="T2636" s="113">
        <f t="shared" si="393"/>
        <v>65.4368767123288</v>
      </c>
      <c r="U2636" s="113">
        <f t="shared" si="391"/>
        <v>16.7849766411429</v>
      </c>
      <c r="V2636" s="113">
        <f t="shared" si="394"/>
        <v>36.1885757575758</v>
      </c>
      <c r="W2636" s="113">
        <f t="shared" si="392"/>
        <v>12.5626666666667</v>
      </c>
      <c r="X2636" s="118">
        <v>2015</v>
      </c>
      <c r="Y2636" s="18" t="s">
        <v>66</v>
      </c>
    </row>
    <row r="2637" ht="15.75" customHeight="1" spans="1:25">
      <c r="A2637" s="234">
        <v>8802</v>
      </c>
      <c r="B2637" s="208" t="s">
        <v>3199</v>
      </c>
      <c r="C2637" s="207" t="s">
        <v>34</v>
      </c>
      <c r="D2637" s="209" t="s">
        <v>488</v>
      </c>
      <c r="E2637" s="210" t="s">
        <v>30</v>
      </c>
      <c r="F2637" s="235" t="s">
        <v>276</v>
      </c>
      <c r="G2637" s="283">
        <v>41460</v>
      </c>
      <c r="H2637" s="237">
        <v>43715</v>
      </c>
      <c r="I2637" s="214">
        <v>23858.705</v>
      </c>
      <c r="J2637" s="215">
        <v>0.272359859614204</v>
      </c>
      <c r="K2637" s="214">
        <v>6498.15354437671</v>
      </c>
      <c r="L2637" s="216">
        <v>2074.67</v>
      </c>
      <c r="M2637" s="217">
        <v>0.264466156063374</v>
      </c>
      <c r="N2637" s="216">
        <v>548.68</v>
      </c>
      <c r="O2637" s="218">
        <v>73</v>
      </c>
      <c r="P2637" s="246">
        <f t="shared" si="388"/>
        <v>27.4201369863014</v>
      </c>
      <c r="Q2637" s="246">
        <f t="shared" si="389"/>
        <v>6.51616438356164</v>
      </c>
      <c r="R2637" s="210">
        <v>116</v>
      </c>
      <c r="S2637" s="220">
        <f t="shared" si="390"/>
        <v>81</v>
      </c>
      <c r="T2637" s="113">
        <f t="shared" si="393"/>
        <v>65.3663150684932</v>
      </c>
      <c r="U2637" s="113">
        <f t="shared" si="391"/>
        <v>17.8031603955526</v>
      </c>
      <c r="V2637" s="113">
        <f t="shared" si="394"/>
        <v>25.6132098765432</v>
      </c>
      <c r="W2637" s="113">
        <f t="shared" si="392"/>
        <v>6.77382716049383</v>
      </c>
      <c r="X2637" s="118">
        <v>2013</v>
      </c>
      <c r="Y2637" s="18" t="s">
        <v>66</v>
      </c>
    </row>
    <row r="2638" ht="15.75" customHeight="1" spans="1:25">
      <c r="A2638" s="234">
        <v>6341</v>
      </c>
      <c r="B2638" s="208" t="s">
        <v>3200</v>
      </c>
      <c r="C2638" s="207" t="s">
        <v>19</v>
      </c>
      <c r="D2638" s="209" t="s">
        <v>64</v>
      </c>
      <c r="F2638" s="235" t="s">
        <v>65</v>
      </c>
      <c r="G2638" s="236">
        <v>42518</v>
      </c>
      <c r="H2638" s="237">
        <v>42518</v>
      </c>
      <c r="I2638" s="214">
        <v>23828.4715</v>
      </c>
      <c r="J2638" s="215">
        <v>0.226869677502882</v>
      </c>
      <c r="K2638" s="214">
        <v>5405.95764459161</v>
      </c>
      <c r="L2638" s="244">
        <v>20720.41</v>
      </c>
      <c r="M2638" s="245">
        <v>0.252168755347988</v>
      </c>
      <c r="N2638" s="244">
        <v>5225.04</v>
      </c>
      <c r="O2638" s="218">
        <v>330</v>
      </c>
      <c r="P2638" s="246">
        <f t="shared" si="388"/>
        <v>61.7891212121212</v>
      </c>
      <c r="Q2638" s="246">
        <f t="shared" si="389"/>
        <v>14.8334545454545</v>
      </c>
      <c r="R2638" s="210">
        <v>1313</v>
      </c>
      <c r="S2638" s="220">
        <f t="shared" si="390"/>
        <v>330</v>
      </c>
      <c r="T2638" s="113">
        <f t="shared" si="393"/>
        <v>65.2834835616438</v>
      </c>
      <c r="U2638" s="113">
        <f t="shared" si="391"/>
        <v>14.8108428618948</v>
      </c>
      <c r="V2638" s="113">
        <f t="shared" si="394"/>
        <v>62.7891212121212</v>
      </c>
      <c r="W2638" s="113">
        <f t="shared" si="392"/>
        <v>15.8334545454545</v>
      </c>
      <c r="X2638" s="118">
        <v>2016</v>
      </c>
      <c r="Y2638" s="18" t="s">
        <v>82</v>
      </c>
    </row>
    <row r="2639" ht="15.75" customHeight="1" spans="1:25">
      <c r="A2639" s="234">
        <v>6040</v>
      </c>
      <c r="B2639" s="208" t="s">
        <v>3201</v>
      </c>
      <c r="C2639" s="207" t="s">
        <v>25</v>
      </c>
      <c r="D2639" s="209" t="s">
        <v>64</v>
      </c>
      <c r="E2639" s="210" t="s">
        <v>3182</v>
      </c>
      <c r="F2639" s="290" t="s">
        <v>215</v>
      </c>
      <c r="G2639" s="283">
        <v>42216</v>
      </c>
      <c r="H2639" s="237">
        <v>42216</v>
      </c>
      <c r="I2639" s="214">
        <v>23709.2807511397</v>
      </c>
      <c r="J2639" s="215">
        <v>0.276664332825105</v>
      </c>
      <c r="K2639" s="214">
        <v>6559.51234077717</v>
      </c>
      <c r="L2639" s="244">
        <v>20776.66</v>
      </c>
      <c r="M2639" s="245">
        <v>0.208906051309498</v>
      </c>
      <c r="N2639" s="244">
        <v>4340.37</v>
      </c>
      <c r="O2639" s="218">
        <v>330</v>
      </c>
      <c r="P2639" s="246">
        <f t="shared" si="388"/>
        <v>61.9595757575758</v>
      </c>
      <c r="Q2639" s="246">
        <f t="shared" si="389"/>
        <v>12.1526363636364</v>
      </c>
      <c r="R2639" s="210">
        <v>1615</v>
      </c>
      <c r="S2639" s="220">
        <f t="shared" si="390"/>
        <v>330</v>
      </c>
      <c r="T2639" s="113">
        <f t="shared" si="393"/>
        <v>64.9569335647663</v>
      </c>
      <c r="U2639" s="113">
        <f t="shared" si="391"/>
        <v>17.9712666870607</v>
      </c>
      <c r="V2639" s="113">
        <f t="shared" si="394"/>
        <v>62.9595757575758</v>
      </c>
      <c r="W2639" s="113">
        <f t="shared" si="392"/>
        <v>13.1526363636364</v>
      </c>
      <c r="X2639" s="118">
        <v>2015</v>
      </c>
      <c r="Y2639" s="18" t="s">
        <v>66</v>
      </c>
    </row>
    <row r="2640" ht="15.75" customHeight="1" spans="1:25">
      <c r="A2640" s="234">
        <v>8868</v>
      </c>
      <c r="B2640" s="208" t="s">
        <v>3202</v>
      </c>
      <c r="C2640" s="207" t="s">
        <v>34</v>
      </c>
      <c r="D2640" s="209" t="s">
        <v>488</v>
      </c>
      <c r="E2640" s="210" t="s">
        <v>30</v>
      </c>
      <c r="F2640" s="235" t="s">
        <v>282</v>
      </c>
      <c r="G2640" s="283">
        <v>40214</v>
      </c>
      <c r="H2640" s="237">
        <v>43715</v>
      </c>
      <c r="I2640" s="214">
        <v>23656.1076119403</v>
      </c>
      <c r="J2640" s="215">
        <v>0.278719446985391</v>
      </c>
      <c r="K2640" s="214">
        <v>6593.4172314269</v>
      </c>
      <c r="L2640" s="216">
        <v>1887.98</v>
      </c>
      <c r="M2640" s="217">
        <v>0.251957118189811</v>
      </c>
      <c r="N2640" s="216">
        <v>475.69</v>
      </c>
      <c r="O2640" s="218">
        <v>67</v>
      </c>
      <c r="P2640" s="246">
        <f t="shared" si="388"/>
        <v>27.1788059701493</v>
      </c>
      <c r="Q2640" s="246">
        <f t="shared" si="389"/>
        <v>6.09985074626866</v>
      </c>
      <c r="R2640" s="210">
        <v>116</v>
      </c>
      <c r="S2640" s="220">
        <f t="shared" si="390"/>
        <v>81</v>
      </c>
      <c r="T2640" s="113">
        <f t="shared" si="393"/>
        <v>64.8112537313433</v>
      </c>
      <c r="U2640" s="113">
        <f t="shared" si="391"/>
        <v>18.0641567984299</v>
      </c>
      <c r="V2640" s="113">
        <f t="shared" si="394"/>
        <v>23.3083950617284</v>
      </c>
      <c r="W2640" s="113">
        <f t="shared" si="392"/>
        <v>5.87271604938272</v>
      </c>
      <c r="X2640" s="118">
        <v>2010</v>
      </c>
      <c r="Y2640" s="18" t="s">
        <v>66</v>
      </c>
    </row>
    <row r="2641" ht="15.75" customHeight="1" spans="1:25">
      <c r="A2641" s="234">
        <v>7467</v>
      </c>
      <c r="B2641" s="208" t="s">
        <v>3203</v>
      </c>
      <c r="C2641" s="207" t="s">
        <v>23</v>
      </c>
      <c r="D2641" s="209" t="s">
        <v>64</v>
      </c>
      <c r="F2641" s="235" t="s">
        <v>65</v>
      </c>
      <c r="G2641" s="236">
        <v>43056</v>
      </c>
      <c r="H2641" s="237">
        <v>43056</v>
      </c>
      <c r="I2641" s="214">
        <v>23589.644</v>
      </c>
      <c r="J2641" s="215">
        <v>0.267715344600749</v>
      </c>
      <c r="K2641" s="214">
        <v>6315.30967246899</v>
      </c>
      <c r="L2641" s="244">
        <v>16268.72</v>
      </c>
      <c r="M2641" s="245">
        <v>0.229460584483598</v>
      </c>
      <c r="N2641" s="244">
        <v>3733.03</v>
      </c>
      <c r="O2641" s="218">
        <v>330</v>
      </c>
      <c r="P2641" s="246">
        <f t="shared" si="388"/>
        <v>48.2991515151515</v>
      </c>
      <c r="Q2641" s="246">
        <f t="shared" si="389"/>
        <v>10.3122121212121</v>
      </c>
      <c r="R2641" s="210">
        <v>775</v>
      </c>
      <c r="S2641" s="220">
        <f t="shared" si="390"/>
        <v>330</v>
      </c>
      <c r="T2641" s="113">
        <f t="shared" si="393"/>
        <v>64.6291616438356</v>
      </c>
      <c r="U2641" s="113">
        <f t="shared" si="391"/>
        <v>17.302218280737</v>
      </c>
      <c r="V2641" s="113">
        <f t="shared" si="394"/>
        <v>49.2991515151515</v>
      </c>
      <c r="W2641" s="113">
        <f t="shared" si="392"/>
        <v>11.3122121212121</v>
      </c>
      <c r="X2641" s="118">
        <v>2017</v>
      </c>
      <c r="Y2641" s="18" t="s">
        <v>83</v>
      </c>
    </row>
    <row r="2642" ht="15.75" customHeight="1" spans="1:25">
      <c r="A2642" s="234">
        <v>7524</v>
      </c>
      <c r="B2642" s="208" t="s">
        <v>3204</v>
      </c>
      <c r="C2642" s="207" t="s">
        <v>29</v>
      </c>
      <c r="D2642" s="209" t="s">
        <v>64</v>
      </c>
      <c r="F2642" s="235" t="s">
        <v>65</v>
      </c>
      <c r="G2642" s="236">
        <v>43137</v>
      </c>
      <c r="H2642" s="237">
        <v>43137</v>
      </c>
      <c r="I2642" s="214">
        <v>23587.76</v>
      </c>
      <c r="J2642" s="215">
        <v>0.278038036634749</v>
      </c>
      <c r="K2642" s="214">
        <v>6558.29447901167</v>
      </c>
      <c r="L2642" s="244">
        <v>14742.35</v>
      </c>
      <c r="M2642" s="245">
        <v>0.33950625239531</v>
      </c>
      <c r="N2642" s="244">
        <v>5005.12</v>
      </c>
      <c r="O2642" s="218">
        <v>330</v>
      </c>
      <c r="P2642" s="246">
        <f t="shared" si="388"/>
        <v>43.6737878787879</v>
      </c>
      <c r="Q2642" s="246">
        <f t="shared" si="389"/>
        <v>14.1670303030303</v>
      </c>
      <c r="R2642" s="210">
        <v>694</v>
      </c>
      <c r="S2642" s="220">
        <f t="shared" si="390"/>
        <v>330</v>
      </c>
      <c r="T2642" s="113">
        <f t="shared" si="393"/>
        <v>64.624</v>
      </c>
      <c r="U2642" s="113">
        <f t="shared" si="391"/>
        <v>17.967930079484</v>
      </c>
      <c r="V2642" s="113">
        <f t="shared" si="394"/>
        <v>44.6737878787879</v>
      </c>
      <c r="W2642" s="113">
        <f t="shared" si="392"/>
        <v>15.1670303030303</v>
      </c>
      <c r="X2642" s="118">
        <v>2018</v>
      </c>
      <c r="Y2642" s="18" t="s">
        <v>84</v>
      </c>
    </row>
    <row r="2643" ht="15.75" customHeight="1" spans="1:25">
      <c r="A2643" s="234">
        <v>7515</v>
      </c>
      <c r="B2643" s="208" t="s">
        <v>3205</v>
      </c>
      <c r="C2643" s="207" t="s">
        <v>29</v>
      </c>
      <c r="D2643" s="209" t="s">
        <v>64</v>
      </c>
      <c r="F2643" s="235" t="s">
        <v>65</v>
      </c>
      <c r="G2643" s="236">
        <v>43092</v>
      </c>
      <c r="H2643" s="237">
        <v>43092</v>
      </c>
      <c r="I2643" s="214">
        <v>23575.28</v>
      </c>
      <c r="J2643" s="215">
        <v>0.278272705578929</v>
      </c>
      <c r="K2643" s="214">
        <v>6560.35695038081</v>
      </c>
      <c r="L2643" s="244">
        <v>14734.55</v>
      </c>
      <c r="M2643" s="245">
        <v>0.290112694313705</v>
      </c>
      <c r="N2643" s="244">
        <v>4274.68</v>
      </c>
      <c r="O2643" s="218">
        <v>330</v>
      </c>
      <c r="P2643" s="246">
        <f t="shared" si="388"/>
        <v>43.6501515151515</v>
      </c>
      <c r="Q2643" s="246">
        <f t="shared" si="389"/>
        <v>11.9535757575758</v>
      </c>
      <c r="R2643" s="210">
        <v>739</v>
      </c>
      <c r="S2643" s="220">
        <f t="shared" si="390"/>
        <v>330</v>
      </c>
      <c r="T2643" s="113">
        <f t="shared" si="393"/>
        <v>64.5898082191781</v>
      </c>
      <c r="U2643" s="113">
        <f t="shared" si="391"/>
        <v>17.9735806859748</v>
      </c>
      <c r="V2643" s="113">
        <f t="shared" si="394"/>
        <v>44.6501515151515</v>
      </c>
      <c r="W2643" s="113">
        <f t="shared" si="392"/>
        <v>12.9535757575758</v>
      </c>
      <c r="X2643" s="118">
        <v>2017</v>
      </c>
      <c r="Y2643" s="18" t="s">
        <v>83</v>
      </c>
    </row>
    <row r="2644" ht="15.75" customHeight="1" spans="1:25">
      <c r="A2644" s="234">
        <v>5311</v>
      </c>
      <c r="B2644" s="208" t="s">
        <v>3206</v>
      </c>
      <c r="C2644" s="207" t="s">
        <v>23</v>
      </c>
      <c r="D2644" s="209" t="s">
        <v>64</v>
      </c>
      <c r="F2644" s="235" t="s">
        <v>178</v>
      </c>
      <c r="G2644" s="236">
        <v>40404</v>
      </c>
      <c r="H2644" s="237">
        <v>40404</v>
      </c>
      <c r="I2644" s="214">
        <v>23569.866</v>
      </c>
      <c r="J2644" s="215">
        <v>0.279515362304719</v>
      </c>
      <c r="K2644" s="214">
        <v>6588.13963446368</v>
      </c>
      <c r="L2644" s="244">
        <v>16255.08</v>
      </c>
      <c r="M2644" s="245">
        <v>0.272881462287482</v>
      </c>
      <c r="N2644" s="244">
        <v>4435.71</v>
      </c>
      <c r="O2644" s="218">
        <v>330</v>
      </c>
      <c r="P2644" s="246">
        <f t="shared" si="388"/>
        <v>48.2578181818182</v>
      </c>
      <c r="Q2644" s="246">
        <f t="shared" si="389"/>
        <v>12.4415454545455</v>
      </c>
      <c r="R2644" s="210">
        <v>3427</v>
      </c>
      <c r="S2644" s="220">
        <f t="shared" si="390"/>
        <v>330</v>
      </c>
      <c r="T2644" s="113">
        <f t="shared" si="393"/>
        <v>64.5749753424658</v>
      </c>
      <c r="U2644" s="113">
        <f t="shared" si="391"/>
        <v>18.0496976286676</v>
      </c>
      <c r="V2644" s="113">
        <f t="shared" si="394"/>
        <v>49.2578181818182</v>
      </c>
      <c r="W2644" s="113">
        <f t="shared" si="392"/>
        <v>13.4415454545455</v>
      </c>
      <c r="X2644" s="118">
        <v>2010</v>
      </c>
      <c r="Y2644" s="18" t="s">
        <v>66</v>
      </c>
    </row>
    <row r="2645" ht="15.75" customHeight="1" spans="1:25">
      <c r="A2645" s="234">
        <v>9408</v>
      </c>
      <c r="B2645" s="208" t="s">
        <v>3207</v>
      </c>
      <c r="C2645" s="207" t="s">
        <v>19</v>
      </c>
      <c r="D2645" s="209" t="s">
        <v>64</v>
      </c>
      <c r="F2645" s="235" t="s">
        <v>65</v>
      </c>
      <c r="G2645" s="236">
        <v>43540</v>
      </c>
      <c r="H2645" s="237">
        <v>43540</v>
      </c>
      <c r="I2645" s="214">
        <v>23565.8277941176</v>
      </c>
      <c r="J2645" s="215">
        <v>0.250323100694755</v>
      </c>
      <c r="K2645" s="214">
        <v>5899.07108386217</v>
      </c>
      <c r="L2645" s="244">
        <v>6526.19</v>
      </c>
      <c r="M2645" s="245">
        <v>0.159315006152135</v>
      </c>
      <c r="N2645" s="244">
        <v>1039.72</v>
      </c>
      <c r="O2645" s="218">
        <v>187</v>
      </c>
      <c r="P2645" s="246">
        <f t="shared" si="388"/>
        <v>33.8994117647059</v>
      </c>
      <c r="Q2645" s="246">
        <f t="shared" si="389"/>
        <v>4.56</v>
      </c>
      <c r="R2645" s="210">
        <v>291</v>
      </c>
      <c r="S2645" s="220">
        <f t="shared" si="390"/>
        <v>256</v>
      </c>
      <c r="T2645" s="113">
        <f t="shared" si="393"/>
        <v>64.5639117647058</v>
      </c>
      <c r="U2645" s="113">
        <f t="shared" si="391"/>
        <v>16.1618385859238</v>
      </c>
      <c r="V2645" s="113">
        <f t="shared" si="394"/>
        <v>25.4929296875</v>
      </c>
      <c r="W2645" s="113">
        <f t="shared" si="392"/>
        <v>4.06140625</v>
      </c>
      <c r="X2645" s="118">
        <v>2019</v>
      </c>
      <c r="Y2645" s="18" t="s">
        <v>85</v>
      </c>
    </row>
    <row r="2646" ht="15.75" customHeight="1" spans="1:25">
      <c r="A2646" s="234">
        <v>8976</v>
      </c>
      <c r="B2646" s="208" t="s">
        <v>3208</v>
      </c>
      <c r="C2646" s="207" t="s">
        <v>34</v>
      </c>
      <c r="D2646" s="209" t="s">
        <v>488</v>
      </c>
      <c r="E2646" s="210" t="s">
        <v>30</v>
      </c>
      <c r="F2646" s="235" t="s">
        <v>288</v>
      </c>
      <c r="G2646" s="283">
        <v>39783</v>
      </c>
      <c r="H2646" s="237">
        <v>43728</v>
      </c>
      <c r="I2646" s="214">
        <v>23565.3985849057</v>
      </c>
      <c r="J2646" s="215">
        <v>0.273860279261721</v>
      </c>
      <c r="K2646" s="214">
        <v>6453.62663737603</v>
      </c>
      <c r="L2646" s="216">
        <v>1487.75</v>
      </c>
      <c r="M2646" s="217">
        <v>0.262644933624601</v>
      </c>
      <c r="N2646" s="216">
        <v>390.75</v>
      </c>
      <c r="O2646" s="218">
        <v>53</v>
      </c>
      <c r="P2646" s="246">
        <f t="shared" si="388"/>
        <v>27.0707547169811</v>
      </c>
      <c r="Q2646" s="246">
        <f t="shared" si="389"/>
        <v>6.37264150943396</v>
      </c>
      <c r="R2646" s="210">
        <v>103</v>
      </c>
      <c r="S2646" s="220">
        <f t="shared" si="390"/>
        <v>68</v>
      </c>
      <c r="T2646" s="113">
        <f t="shared" si="393"/>
        <v>64.5627358490567</v>
      </c>
      <c r="U2646" s="113">
        <f t="shared" si="391"/>
        <v>17.6811688695234</v>
      </c>
      <c r="V2646" s="113">
        <f t="shared" si="394"/>
        <v>21.8786764705882</v>
      </c>
      <c r="W2646" s="113">
        <f t="shared" si="392"/>
        <v>5.74632352941176</v>
      </c>
      <c r="X2646" s="118">
        <v>2008</v>
      </c>
      <c r="Y2646" s="18" t="s">
        <v>66</v>
      </c>
    </row>
    <row r="2647" ht="15.75" customHeight="1" spans="1:25">
      <c r="A2647" s="234">
        <v>5780</v>
      </c>
      <c r="B2647" s="208" t="s">
        <v>3209</v>
      </c>
      <c r="C2647" s="207" t="s">
        <v>21</v>
      </c>
      <c r="D2647" s="209" t="s">
        <v>64</v>
      </c>
      <c r="F2647" s="235" t="s">
        <v>65</v>
      </c>
      <c r="G2647" s="236">
        <v>41818</v>
      </c>
      <c r="H2647" s="237">
        <v>41818</v>
      </c>
      <c r="I2647" s="214">
        <v>23561.2067769845</v>
      </c>
      <c r="J2647" s="215">
        <v>0.266066374534637</v>
      </c>
      <c r="K2647" s="214">
        <v>6268.84486681318</v>
      </c>
      <c r="L2647" s="244">
        <v>15404.31</v>
      </c>
      <c r="M2647" s="245">
        <v>0.384691686936968</v>
      </c>
      <c r="N2647" s="244">
        <v>5925.91</v>
      </c>
      <c r="O2647" s="218">
        <v>330</v>
      </c>
      <c r="P2647" s="246">
        <f t="shared" si="388"/>
        <v>45.6797272727273</v>
      </c>
      <c r="Q2647" s="246">
        <f t="shared" si="389"/>
        <v>16.957303030303</v>
      </c>
      <c r="R2647" s="210">
        <v>2013</v>
      </c>
      <c r="S2647" s="220">
        <f t="shared" si="390"/>
        <v>330</v>
      </c>
      <c r="T2647" s="113">
        <f t="shared" si="393"/>
        <v>64.5512514437931</v>
      </c>
      <c r="U2647" s="113">
        <f t="shared" si="391"/>
        <v>17.1749174433238</v>
      </c>
      <c r="V2647" s="113">
        <f t="shared" si="394"/>
        <v>46.6797272727273</v>
      </c>
      <c r="W2647" s="113">
        <f t="shared" si="392"/>
        <v>17.957303030303</v>
      </c>
      <c r="X2647" s="118">
        <v>2014</v>
      </c>
      <c r="Y2647" s="18" t="s">
        <v>66</v>
      </c>
    </row>
    <row r="2648" ht="15.75" customHeight="1" spans="1:25">
      <c r="A2648" s="234">
        <v>5742</v>
      </c>
      <c r="B2648" s="208" t="s">
        <v>3210</v>
      </c>
      <c r="C2648" s="207" t="s">
        <v>19</v>
      </c>
      <c r="D2648" s="209" t="s">
        <v>64</v>
      </c>
      <c r="F2648" s="235" t="s">
        <v>65</v>
      </c>
      <c r="G2648" s="236">
        <v>41759</v>
      </c>
      <c r="H2648" s="237">
        <v>41759</v>
      </c>
      <c r="I2648" s="214">
        <v>23551.034</v>
      </c>
      <c r="J2648" s="215">
        <v>0.243710307613828</v>
      </c>
      <c r="K2648" s="214">
        <v>5739.62974076372</v>
      </c>
      <c r="L2648" s="244">
        <v>20479.16</v>
      </c>
      <c r="M2648" s="245">
        <v>0.205845356938468</v>
      </c>
      <c r="N2648" s="244">
        <v>4215.54</v>
      </c>
      <c r="O2648" s="218">
        <v>330</v>
      </c>
      <c r="P2648" s="246">
        <f t="shared" si="388"/>
        <v>61.0580606060606</v>
      </c>
      <c r="Q2648" s="246">
        <f t="shared" si="389"/>
        <v>11.7743636363636</v>
      </c>
      <c r="R2648" s="210">
        <v>2072</v>
      </c>
      <c r="S2648" s="220">
        <f t="shared" si="390"/>
        <v>330</v>
      </c>
      <c r="T2648" s="113">
        <f t="shared" si="393"/>
        <v>64.5233808219178</v>
      </c>
      <c r="U2648" s="113">
        <f t="shared" si="391"/>
        <v>15.7250129883938</v>
      </c>
      <c r="V2648" s="113">
        <f t="shared" si="394"/>
        <v>62.0580606060606</v>
      </c>
      <c r="W2648" s="113">
        <f t="shared" si="392"/>
        <v>12.7743636363636</v>
      </c>
      <c r="X2648" s="118">
        <v>2014</v>
      </c>
      <c r="Y2648" s="18" t="s">
        <v>66</v>
      </c>
    </row>
    <row r="2649" ht="15.75" customHeight="1" spans="1:25">
      <c r="A2649" s="234">
        <v>7681</v>
      </c>
      <c r="B2649" s="208" t="s">
        <v>3211</v>
      </c>
      <c r="C2649" s="207" t="s">
        <v>33</v>
      </c>
      <c r="D2649" s="209" t="s">
        <v>64</v>
      </c>
      <c r="F2649" s="235" t="s">
        <v>65</v>
      </c>
      <c r="G2649" s="236">
        <v>43141</v>
      </c>
      <c r="H2649" s="237">
        <v>43141</v>
      </c>
      <c r="I2649" s="214">
        <v>23532.8257619048</v>
      </c>
      <c r="J2649" s="215">
        <v>0.266270867957479</v>
      </c>
      <c r="K2649" s="214">
        <v>6266.1059411145</v>
      </c>
      <c r="L2649" s="244">
        <v>5391.81</v>
      </c>
      <c r="M2649" s="245">
        <v>0.201051223986008</v>
      </c>
      <c r="N2649" s="244">
        <v>1084.03</v>
      </c>
      <c r="O2649" s="218">
        <v>189</v>
      </c>
      <c r="P2649" s="246">
        <f t="shared" si="388"/>
        <v>27.5280952380952</v>
      </c>
      <c r="Q2649" s="246">
        <f t="shared" si="389"/>
        <v>4.73560846560847</v>
      </c>
      <c r="R2649" s="210">
        <v>690</v>
      </c>
      <c r="S2649" s="220">
        <f t="shared" si="390"/>
        <v>330</v>
      </c>
      <c r="T2649" s="113">
        <f t="shared" si="393"/>
        <v>64.4734952380954</v>
      </c>
      <c r="U2649" s="113">
        <f t="shared" si="391"/>
        <v>17.1674135373</v>
      </c>
      <c r="V2649" s="113">
        <f t="shared" si="394"/>
        <v>16.3388181818182</v>
      </c>
      <c r="W2649" s="113">
        <f t="shared" si="392"/>
        <v>3.28493939393939</v>
      </c>
      <c r="X2649" s="118">
        <v>2018</v>
      </c>
      <c r="Y2649" s="18" t="s">
        <v>84</v>
      </c>
    </row>
    <row r="2650" ht="15.75" customHeight="1" spans="1:25">
      <c r="A2650" s="234">
        <v>7492</v>
      </c>
      <c r="B2650" s="208" t="s">
        <v>3212</v>
      </c>
      <c r="C2650" s="207" t="s">
        <v>29</v>
      </c>
      <c r="D2650" s="209" t="s">
        <v>64</v>
      </c>
      <c r="F2650" s="235" t="s">
        <v>65</v>
      </c>
      <c r="G2650" s="236">
        <v>43069</v>
      </c>
      <c r="H2650" s="237">
        <v>43069</v>
      </c>
      <c r="I2650" s="214">
        <v>23503.248</v>
      </c>
      <c r="J2650" s="215">
        <v>0.279364281311065</v>
      </c>
      <c r="K2650" s="214">
        <v>6565.96798599573</v>
      </c>
      <c r="L2650" s="244">
        <v>14689.53</v>
      </c>
      <c r="M2650" s="245">
        <v>0.294143515823855</v>
      </c>
      <c r="N2650" s="244">
        <v>4320.83</v>
      </c>
      <c r="O2650" s="218">
        <v>330</v>
      </c>
      <c r="P2650" s="246">
        <f t="shared" si="388"/>
        <v>43.5137272727273</v>
      </c>
      <c r="Q2650" s="246">
        <f t="shared" si="389"/>
        <v>12.0934242424242</v>
      </c>
      <c r="R2650" s="210">
        <v>762</v>
      </c>
      <c r="S2650" s="220">
        <f t="shared" si="390"/>
        <v>330</v>
      </c>
      <c r="T2650" s="113">
        <f t="shared" si="393"/>
        <v>64.3924602739726</v>
      </c>
      <c r="U2650" s="113">
        <f t="shared" si="391"/>
        <v>17.9889533862897</v>
      </c>
      <c r="V2650" s="113">
        <f t="shared" si="394"/>
        <v>44.5137272727273</v>
      </c>
      <c r="W2650" s="113">
        <f t="shared" si="392"/>
        <v>13.0934242424242</v>
      </c>
      <c r="X2650" s="118">
        <v>2017</v>
      </c>
      <c r="Y2650" s="18" t="s">
        <v>83</v>
      </c>
    </row>
    <row r="2651" ht="15.75" customHeight="1" spans="1:25">
      <c r="A2651" s="234">
        <v>7390</v>
      </c>
      <c r="B2651" s="208" t="s">
        <v>3213</v>
      </c>
      <c r="C2651" s="207" t="s">
        <v>31</v>
      </c>
      <c r="D2651" s="209" t="s">
        <v>64</v>
      </c>
      <c r="F2651" s="235" t="s">
        <v>65</v>
      </c>
      <c r="G2651" s="236">
        <v>43036</v>
      </c>
      <c r="H2651" s="237">
        <v>43036</v>
      </c>
      <c r="I2651" s="214">
        <v>23502.96</v>
      </c>
      <c r="J2651" s="215">
        <v>0.277425443743439</v>
      </c>
      <c r="K2651" s="214">
        <v>6520.3191072843</v>
      </c>
      <c r="L2651" s="244">
        <v>15668.64</v>
      </c>
      <c r="M2651" s="245">
        <v>0.258670184521439</v>
      </c>
      <c r="N2651" s="244">
        <v>4053.01</v>
      </c>
      <c r="O2651" s="218">
        <v>330</v>
      </c>
      <c r="P2651" s="246">
        <f t="shared" si="388"/>
        <v>46.4807272727273</v>
      </c>
      <c r="Q2651" s="246">
        <f t="shared" si="389"/>
        <v>11.2818484848485</v>
      </c>
      <c r="R2651" s="210">
        <v>795</v>
      </c>
      <c r="S2651" s="220">
        <f t="shared" si="390"/>
        <v>330</v>
      </c>
      <c r="T2651" s="113">
        <f t="shared" si="393"/>
        <v>64.3916712328767</v>
      </c>
      <c r="U2651" s="113">
        <f t="shared" si="391"/>
        <v>17.8638879651625</v>
      </c>
      <c r="V2651" s="113">
        <f t="shared" si="394"/>
        <v>47.4807272727273</v>
      </c>
      <c r="W2651" s="113">
        <f t="shared" si="392"/>
        <v>12.2818484848485</v>
      </c>
      <c r="X2651" s="118">
        <v>2017</v>
      </c>
      <c r="Y2651" s="18" t="s">
        <v>83</v>
      </c>
    </row>
    <row r="2652" ht="15.75" customHeight="1" spans="1:25">
      <c r="A2652" s="234">
        <v>8881</v>
      </c>
      <c r="B2652" s="208" t="s">
        <v>3214</v>
      </c>
      <c r="C2652" s="207" t="s">
        <v>34</v>
      </c>
      <c r="D2652" s="209" t="s">
        <v>488</v>
      </c>
      <c r="E2652" s="210" t="s">
        <v>30</v>
      </c>
      <c r="F2652" s="235" t="s">
        <v>282</v>
      </c>
      <c r="G2652" s="283">
        <v>40388</v>
      </c>
      <c r="H2652" s="237">
        <v>43715</v>
      </c>
      <c r="I2652" s="214">
        <v>23467.8911184211</v>
      </c>
      <c r="J2652" s="215">
        <v>0.269846877726366</v>
      </c>
      <c r="K2652" s="214">
        <v>6332.73714512824</v>
      </c>
      <c r="L2652" s="216">
        <v>2124.55</v>
      </c>
      <c r="M2652" s="217">
        <v>0.337026664470123</v>
      </c>
      <c r="N2652" s="216">
        <v>716.03</v>
      </c>
      <c r="O2652" s="218">
        <v>76</v>
      </c>
      <c r="P2652" s="246">
        <f t="shared" si="388"/>
        <v>26.9546052631579</v>
      </c>
      <c r="Q2652" s="246">
        <f t="shared" si="389"/>
        <v>8.42144736842105</v>
      </c>
      <c r="R2652" s="210">
        <v>116</v>
      </c>
      <c r="S2652" s="220">
        <f t="shared" si="390"/>
        <v>81</v>
      </c>
      <c r="T2652" s="113">
        <f t="shared" si="393"/>
        <v>64.2955921052633</v>
      </c>
      <c r="U2652" s="113">
        <f t="shared" si="391"/>
        <v>17.3499647811733</v>
      </c>
      <c r="V2652" s="113">
        <f t="shared" si="394"/>
        <v>26.229012345679</v>
      </c>
      <c r="W2652" s="113">
        <f t="shared" si="392"/>
        <v>8.83987654320988</v>
      </c>
      <c r="X2652" s="118">
        <v>2010</v>
      </c>
      <c r="Y2652" s="18" t="s">
        <v>66</v>
      </c>
    </row>
    <row r="2653" ht="15.75" customHeight="1" spans="1:25">
      <c r="A2653" s="234">
        <v>8112</v>
      </c>
      <c r="B2653" s="208" t="s">
        <v>3215</v>
      </c>
      <c r="C2653" s="207" t="s">
        <v>19</v>
      </c>
      <c r="D2653" s="209" t="s">
        <v>380</v>
      </c>
      <c r="E2653" s="210" t="s">
        <v>2375</v>
      </c>
      <c r="F2653" s="235" t="s">
        <v>112</v>
      </c>
      <c r="G2653" s="283" t="s">
        <v>909</v>
      </c>
      <c r="H2653" s="237">
        <v>43278</v>
      </c>
      <c r="I2653" s="214">
        <v>23462.658</v>
      </c>
      <c r="J2653" s="215">
        <v>0.258860628752836</v>
      </c>
      <c r="K2653" s="214">
        <v>6073.55840209276</v>
      </c>
      <c r="L2653" s="244">
        <v>13034.81</v>
      </c>
      <c r="M2653" s="245">
        <v>0.202716418574571</v>
      </c>
      <c r="N2653" s="244">
        <v>2642.37</v>
      </c>
      <c r="O2653" s="218">
        <v>330</v>
      </c>
      <c r="P2653" s="246">
        <f t="shared" si="388"/>
        <v>38.4994242424242</v>
      </c>
      <c r="Q2653" s="246">
        <f t="shared" si="389"/>
        <v>7.00718181818182</v>
      </c>
      <c r="R2653" s="210">
        <v>553</v>
      </c>
      <c r="S2653" s="220">
        <f t="shared" si="390"/>
        <v>330</v>
      </c>
      <c r="T2653" s="113">
        <f t="shared" si="393"/>
        <v>64.2812547945205</v>
      </c>
      <c r="U2653" s="113">
        <f t="shared" si="391"/>
        <v>16.6398860331308</v>
      </c>
      <c r="V2653" s="113">
        <f t="shared" si="394"/>
        <v>39.4994242424242</v>
      </c>
      <c r="W2653" s="113">
        <f t="shared" si="392"/>
        <v>8.00718181818182</v>
      </c>
      <c r="X2653" s="118">
        <v>2004</v>
      </c>
      <c r="Y2653" s="18" t="s">
        <v>66</v>
      </c>
    </row>
    <row r="2654" ht="15.75" customHeight="1" spans="1:25">
      <c r="A2654" s="234">
        <v>7290</v>
      </c>
      <c r="B2654" s="208" t="s">
        <v>3216</v>
      </c>
      <c r="C2654" s="207" t="s">
        <v>23</v>
      </c>
      <c r="D2654" s="209" t="s">
        <v>64</v>
      </c>
      <c r="F2654" s="235" t="s">
        <v>65</v>
      </c>
      <c r="G2654" s="236">
        <v>43050</v>
      </c>
      <c r="H2654" s="237">
        <v>43050</v>
      </c>
      <c r="I2654" s="214">
        <v>23438.67</v>
      </c>
      <c r="J2654" s="215">
        <v>0.267089950414703</v>
      </c>
      <c r="K2654" s="214">
        <v>6260.23320808659</v>
      </c>
      <c r="L2654" s="244">
        <v>16164.6</v>
      </c>
      <c r="M2654" s="245">
        <v>0.306736325055987</v>
      </c>
      <c r="N2654" s="244">
        <v>4958.27</v>
      </c>
      <c r="O2654" s="218">
        <v>330</v>
      </c>
      <c r="P2654" s="246">
        <f t="shared" si="388"/>
        <v>47.9836363636364</v>
      </c>
      <c r="Q2654" s="246">
        <f t="shared" si="389"/>
        <v>14.0250606060606</v>
      </c>
      <c r="R2654" s="210">
        <v>781</v>
      </c>
      <c r="S2654" s="220">
        <f t="shared" si="390"/>
        <v>330</v>
      </c>
      <c r="T2654" s="113">
        <f t="shared" si="393"/>
        <v>64.2155342465753</v>
      </c>
      <c r="U2654" s="113">
        <f t="shared" si="391"/>
        <v>17.1513238577715</v>
      </c>
      <c r="V2654" s="113">
        <f t="shared" si="394"/>
        <v>48.9836363636364</v>
      </c>
      <c r="W2654" s="113">
        <f t="shared" si="392"/>
        <v>15.0250606060606</v>
      </c>
      <c r="X2654" s="118">
        <v>2017</v>
      </c>
      <c r="Y2654" s="18" t="s">
        <v>83</v>
      </c>
    </row>
    <row r="2655" ht="15.75" customHeight="1" spans="1:25">
      <c r="A2655" s="234">
        <v>6782</v>
      </c>
      <c r="B2655" s="208" t="s">
        <v>3217</v>
      </c>
      <c r="C2655" s="207" t="s">
        <v>19</v>
      </c>
      <c r="D2655" s="209" t="s">
        <v>64</v>
      </c>
      <c r="F2655" s="235" t="s">
        <v>65</v>
      </c>
      <c r="G2655" s="236">
        <v>42825</v>
      </c>
      <c r="H2655" s="237">
        <v>42825</v>
      </c>
      <c r="I2655" s="214">
        <v>23430.5025</v>
      </c>
      <c r="J2655" s="215">
        <v>0.243752538758081</v>
      </c>
      <c r="K2655" s="214">
        <v>5711.24446875256</v>
      </c>
      <c r="L2655" s="244">
        <v>20374.35</v>
      </c>
      <c r="M2655" s="245">
        <v>0.233727701742632</v>
      </c>
      <c r="N2655" s="244">
        <v>4762.05</v>
      </c>
      <c r="O2655" s="218">
        <v>330</v>
      </c>
      <c r="P2655" s="246">
        <f t="shared" si="388"/>
        <v>60.7404545454545</v>
      </c>
      <c r="Q2655" s="246">
        <f t="shared" si="389"/>
        <v>13.4304545454545</v>
      </c>
      <c r="R2655" s="210">
        <v>1006</v>
      </c>
      <c r="S2655" s="220">
        <f t="shared" si="390"/>
        <v>330</v>
      </c>
      <c r="T2655" s="113">
        <f t="shared" si="393"/>
        <v>64.1931575342466</v>
      </c>
      <c r="U2655" s="113">
        <f t="shared" si="391"/>
        <v>15.64724511987</v>
      </c>
      <c r="V2655" s="113">
        <f t="shared" si="394"/>
        <v>61.7404545454545</v>
      </c>
      <c r="W2655" s="113">
        <f t="shared" si="392"/>
        <v>14.4304545454545</v>
      </c>
      <c r="X2655" s="118">
        <v>2017</v>
      </c>
      <c r="Y2655" s="18" t="s">
        <v>83</v>
      </c>
    </row>
    <row r="2656" ht="15.75" customHeight="1" spans="1:25">
      <c r="A2656" s="234">
        <v>7172</v>
      </c>
      <c r="B2656" s="208" t="s">
        <v>3218</v>
      </c>
      <c r="C2656" s="207" t="s">
        <v>23</v>
      </c>
      <c r="D2656" s="209" t="s">
        <v>64</v>
      </c>
      <c r="F2656" s="235" t="s">
        <v>181</v>
      </c>
      <c r="G2656" s="236">
        <v>42916</v>
      </c>
      <c r="H2656" s="237">
        <v>42916</v>
      </c>
      <c r="I2656" s="214">
        <v>23420.255</v>
      </c>
      <c r="J2656" s="215">
        <v>0.266797212606426</v>
      </c>
      <c r="K2656" s="214">
        <v>6248.45875253171</v>
      </c>
      <c r="L2656" s="244">
        <v>16151.9</v>
      </c>
      <c r="M2656" s="245">
        <v>0.310331292293786</v>
      </c>
      <c r="N2656" s="244">
        <v>5012.44</v>
      </c>
      <c r="O2656" s="218">
        <v>330</v>
      </c>
      <c r="P2656" s="246">
        <f t="shared" si="388"/>
        <v>47.9451515151515</v>
      </c>
      <c r="Q2656" s="246">
        <f t="shared" si="389"/>
        <v>14.1892121212121</v>
      </c>
      <c r="R2656" s="210">
        <v>915</v>
      </c>
      <c r="S2656" s="220">
        <f t="shared" si="390"/>
        <v>330</v>
      </c>
      <c r="T2656" s="113">
        <f t="shared" si="393"/>
        <v>64.1650821917808</v>
      </c>
      <c r="U2656" s="113">
        <f t="shared" si="391"/>
        <v>17.1190650754293</v>
      </c>
      <c r="V2656" s="113">
        <f t="shared" si="394"/>
        <v>48.9451515151515</v>
      </c>
      <c r="W2656" s="113">
        <f t="shared" si="392"/>
        <v>15.1892121212121</v>
      </c>
      <c r="X2656" s="118">
        <v>2017</v>
      </c>
      <c r="Y2656" s="18" t="s">
        <v>83</v>
      </c>
    </row>
    <row r="2657" ht="15.75" customHeight="1" spans="1:25">
      <c r="A2657" s="234">
        <v>5341</v>
      </c>
      <c r="B2657" s="208" t="s">
        <v>3219</v>
      </c>
      <c r="C2657" s="207" t="s">
        <v>25</v>
      </c>
      <c r="D2657" s="209" t="s">
        <v>64</v>
      </c>
      <c r="F2657" s="235" t="s">
        <v>215</v>
      </c>
      <c r="G2657" s="236">
        <v>40320</v>
      </c>
      <c r="H2657" s="237">
        <v>40320</v>
      </c>
      <c r="I2657" s="214">
        <v>23368.384</v>
      </c>
      <c r="J2657" s="215">
        <v>0.27923431547296</v>
      </c>
      <c r="K2657" s="214">
        <v>6525.25470994927</v>
      </c>
      <c r="L2657" s="244">
        <v>17975.68</v>
      </c>
      <c r="M2657" s="245">
        <v>0.234470128529213</v>
      </c>
      <c r="N2657" s="244">
        <v>4214.76</v>
      </c>
      <c r="O2657" s="218">
        <v>330</v>
      </c>
      <c r="P2657" s="246">
        <f t="shared" si="388"/>
        <v>53.4717575757576</v>
      </c>
      <c r="Q2657" s="246">
        <f t="shared" si="389"/>
        <v>11.772</v>
      </c>
      <c r="R2657" s="210">
        <v>3511</v>
      </c>
      <c r="S2657" s="220">
        <f t="shared" si="390"/>
        <v>330</v>
      </c>
      <c r="T2657" s="113">
        <f t="shared" si="393"/>
        <v>64.0229698630137</v>
      </c>
      <c r="U2657" s="113">
        <f t="shared" si="391"/>
        <v>17.8774101642446</v>
      </c>
      <c r="V2657" s="113">
        <f t="shared" si="394"/>
        <v>54.4717575757576</v>
      </c>
      <c r="W2657" s="113">
        <f t="shared" si="392"/>
        <v>12.772</v>
      </c>
      <c r="X2657" s="118">
        <v>2010</v>
      </c>
      <c r="Y2657" s="18" t="s">
        <v>66</v>
      </c>
    </row>
    <row r="2658" ht="15.75" customHeight="1" spans="1:25">
      <c r="A2658" s="234">
        <v>8724</v>
      </c>
      <c r="B2658" s="208" t="s">
        <v>3220</v>
      </c>
      <c r="C2658" s="207" t="s">
        <v>34</v>
      </c>
      <c r="D2658" s="209" t="s">
        <v>488</v>
      </c>
      <c r="E2658" s="210" t="s">
        <v>30</v>
      </c>
      <c r="F2658" s="235" t="s">
        <v>282</v>
      </c>
      <c r="G2658" s="283">
        <v>41913</v>
      </c>
      <c r="H2658" s="237">
        <v>43715</v>
      </c>
      <c r="I2658" s="214">
        <v>23232.9356081081</v>
      </c>
      <c r="J2658" s="215">
        <v>0.223661736304325</v>
      </c>
      <c r="K2658" s="214">
        <v>5196.31871755604</v>
      </c>
      <c r="L2658" s="216">
        <v>2047.93</v>
      </c>
      <c r="M2658" s="217">
        <v>0.334381546244256</v>
      </c>
      <c r="N2658" s="216">
        <v>684.79</v>
      </c>
      <c r="O2658" s="218">
        <v>74</v>
      </c>
      <c r="P2658" s="246">
        <f t="shared" si="388"/>
        <v>26.6747297297297</v>
      </c>
      <c r="Q2658" s="246">
        <f t="shared" si="389"/>
        <v>8.25391891891892</v>
      </c>
      <c r="R2658" s="210">
        <v>116</v>
      </c>
      <c r="S2658" s="220">
        <f t="shared" si="390"/>
        <v>81</v>
      </c>
      <c r="T2658" s="113">
        <f t="shared" si="393"/>
        <v>63.6518783783783</v>
      </c>
      <c r="U2658" s="113">
        <f t="shared" si="391"/>
        <v>14.2364896371398</v>
      </c>
      <c r="V2658" s="113">
        <f t="shared" si="394"/>
        <v>25.2830864197531</v>
      </c>
      <c r="W2658" s="113">
        <f t="shared" si="392"/>
        <v>8.4541975308642</v>
      </c>
      <c r="X2658" s="118">
        <v>2014</v>
      </c>
      <c r="Y2658" s="18" t="s">
        <v>66</v>
      </c>
    </row>
    <row r="2659" ht="15.75" customHeight="1" spans="1:25">
      <c r="A2659" s="234">
        <v>6276</v>
      </c>
      <c r="B2659" s="208" t="s">
        <v>3221</v>
      </c>
      <c r="C2659" s="207" t="s">
        <v>31</v>
      </c>
      <c r="D2659" s="209" t="s">
        <v>64</v>
      </c>
      <c r="E2659" s="210" t="s">
        <v>312</v>
      </c>
      <c r="F2659" s="235" t="s">
        <v>65</v>
      </c>
      <c r="G2659" s="283">
        <v>42454</v>
      </c>
      <c r="H2659" s="237">
        <v>42454</v>
      </c>
      <c r="I2659" s="214">
        <v>23197.995</v>
      </c>
      <c r="J2659" s="215">
        <v>0.272242315030267</v>
      </c>
      <c r="K2659" s="214">
        <v>6315.47586286056</v>
      </c>
      <c r="L2659" s="244">
        <v>15465.33</v>
      </c>
      <c r="M2659" s="245">
        <v>0.286659256543507</v>
      </c>
      <c r="N2659" s="244">
        <v>4433.28</v>
      </c>
      <c r="O2659" s="218">
        <v>330</v>
      </c>
      <c r="P2659" s="246">
        <f t="shared" si="388"/>
        <v>45.8646363636364</v>
      </c>
      <c r="Q2659" s="246">
        <f t="shared" si="389"/>
        <v>12.4341818181818</v>
      </c>
      <c r="R2659" s="210">
        <v>1377</v>
      </c>
      <c r="S2659" s="220">
        <f t="shared" si="390"/>
        <v>330</v>
      </c>
      <c r="T2659" s="113">
        <f t="shared" si="393"/>
        <v>63.5561506849315</v>
      </c>
      <c r="U2659" s="113">
        <f t="shared" si="391"/>
        <v>17.3026735968782</v>
      </c>
      <c r="V2659" s="113">
        <f t="shared" si="394"/>
        <v>46.8646363636364</v>
      </c>
      <c r="W2659" s="113">
        <f t="shared" si="392"/>
        <v>13.4341818181818</v>
      </c>
      <c r="X2659" s="118">
        <v>2016</v>
      </c>
      <c r="Y2659" s="18" t="s">
        <v>82</v>
      </c>
    </row>
    <row r="2660" ht="15.75" customHeight="1" spans="1:25">
      <c r="A2660" s="234">
        <v>5628</v>
      </c>
      <c r="B2660" s="208" t="s">
        <v>3222</v>
      </c>
      <c r="C2660" s="207" t="s">
        <v>25</v>
      </c>
      <c r="D2660" s="209" t="s">
        <v>64</v>
      </c>
      <c r="F2660" s="235" t="s">
        <v>215</v>
      </c>
      <c r="G2660" s="236">
        <v>41286</v>
      </c>
      <c r="H2660" s="237">
        <v>41286</v>
      </c>
      <c r="I2660" s="214">
        <v>23162.334</v>
      </c>
      <c r="J2660" s="215">
        <v>0.275795625679295</v>
      </c>
      <c r="K2660" s="214">
        <v>6388.07039772281</v>
      </c>
      <c r="L2660" s="244">
        <v>17817.18</v>
      </c>
      <c r="M2660" s="245">
        <v>0.302568644420722</v>
      </c>
      <c r="N2660" s="244">
        <v>5390.92</v>
      </c>
      <c r="O2660" s="218">
        <v>330</v>
      </c>
      <c r="P2660" s="246">
        <f t="shared" si="388"/>
        <v>52.9914545454545</v>
      </c>
      <c r="Q2660" s="246">
        <f t="shared" si="389"/>
        <v>15.3361212121212</v>
      </c>
      <c r="R2660" s="210">
        <v>2545</v>
      </c>
      <c r="S2660" s="220">
        <f t="shared" si="390"/>
        <v>330</v>
      </c>
      <c r="T2660" s="113">
        <f t="shared" si="393"/>
        <v>63.4584493150685</v>
      </c>
      <c r="U2660" s="113">
        <f t="shared" si="391"/>
        <v>17.5015627334872</v>
      </c>
      <c r="V2660" s="113">
        <f t="shared" si="394"/>
        <v>53.9914545454545</v>
      </c>
      <c r="W2660" s="113">
        <f t="shared" si="392"/>
        <v>16.3361212121212</v>
      </c>
      <c r="X2660" s="118">
        <v>2013</v>
      </c>
      <c r="Y2660" s="18" t="s">
        <v>66</v>
      </c>
    </row>
    <row r="2661" ht="15.75" customHeight="1" spans="1:25">
      <c r="A2661" s="234">
        <v>7004</v>
      </c>
      <c r="B2661" s="208" t="s">
        <v>3223</v>
      </c>
      <c r="C2661" s="207" t="s">
        <v>27</v>
      </c>
      <c r="D2661" s="209" t="s">
        <v>64</v>
      </c>
      <c r="F2661" s="235" t="s">
        <v>204</v>
      </c>
      <c r="G2661" s="236">
        <v>42246</v>
      </c>
      <c r="H2661" s="237">
        <v>42246</v>
      </c>
      <c r="I2661" s="214">
        <v>23154.606</v>
      </c>
      <c r="J2661" s="215">
        <v>0.262687486309447</v>
      </c>
      <c r="K2661" s="214">
        <v>6082.42524662564</v>
      </c>
      <c r="L2661" s="244">
        <v>20134.44</v>
      </c>
      <c r="M2661" s="245">
        <v>0.196160906387265</v>
      </c>
      <c r="N2661" s="244">
        <v>3949.59</v>
      </c>
      <c r="O2661" s="218">
        <v>330</v>
      </c>
      <c r="P2661" s="246">
        <f t="shared" si="388"/>
        <v>60.0134545454545</v>
      </c>
      <c r="Q2661" s="246">
        <f t="shared" si="389"/>
        <v>10.9684545454545</v>
      </c>
      <c r="R2661" s="210">
        <v>1585</v>
      </c>
      <c r="S2661" s="220">
        <f t="shared" si="390"/>
        <v>330</v>
      </c>
      <c r="T2661" s="113">
        <f t="shared" si="393"/>
        <v>63.4372767123288</v>
      </c>
      <c r="U2661" s="113">
        <f t="shared" si="391"/>
        <v>16.6641787578785</v>
      </c>
      <c r="V2661" s="113">
        <f t="shared" si="394"/>
        <v>61.0134545454545</v>
      </c>
      <c r="W2661" s="113">
        <f t="shared" si="392"/>
        <v>11.9684545454545</v>
      </c>
      <c r="X2661" s="118">
        <v>2015</v>
      </c>
      <c r="Y2661" s="18" t="s">
        <v>66</v>
      </c>
    </row>
    <row r="2662" ht="15.75" customHeight="1" spans="1:25">
      <c r="A2662" s="234">
        <v>9059</v>
      </c>
      <c r="B2662" s="208" t="s">
        <v>3224</v>
      </c>
      <c r="C2662" s="207" t="s">
        <v>34</v>
      </c>
      <c r="D2662" s="209" t="s">
        <v>488</v>
      </c>
      <c r="E2662" s="210" t="s">
        <v>30</v>
      </c>
      <c r="F2662" s="235" t="s">
        <v>291</v>
      </c>
      <c r="G2662" s="283">
        <v>42618</v>
      </c>
      <c r="H2662" s="237">
        <v>43711</v>
      </c>
      <c r="I2662" s="214">
        <v>23059.2660714286</v>
      </c>
      <c r="J2662" s="215">
        <v>0.278719446985391</v>
      </c>
      <c r="K2662" s="214">
        <v>6427.06588731756</v>
      </c>
      <c r="L2662" s="216">
        <v>769.1</v>
      </c>
      <c r="M2662" s="217">
        <v>0.333857755818489</v>
      </c>
      <c r="N2662" s="216">
        <v>256.77</v>
      </c>
      <c r="O2662" s="218">
        <v>28</v>
      </c>
      <c r="P2662" s="246">
        <f t="shared" si="388"/>
        <v>26.4678571428571</v>
      </c>
      <c r="Q2662" s="246">
        <f t="shared" si="389"/>
        <v>8.17035714285714</v>
      </c>
      <c r="R2662" s="210">
        <v>120</v>
      </c>
      <c r="S2662" s="220">
        <f t="shared" si="390"/>
        <v>85</v>
      </c>
      <c r="T2662" s="113">
        <f t="shared" si="393"/>
        <v>63.1760714285715</v>
      </c>
      <c r="U2662" s="113">
        <f t="shared" si="391"/>
        <v>17.608399691281</v>
      </c>
      <c r="V2662" s="113">
        <f t="shared" si="394"/>
        <v>9.04823529411765</v>
      </c>
      <c r="W2662" s="113">
        <f t="shared" si="392"/>
        <v>3.02082352941176</v>
      </c>
      <c r="X2662" s="118">
        <v>2016</v>
      </c>
      <c r="Y2662" s="18" t="s">
        <v>82</v>
      </c>
    </row>
    <row r="2663" ht="15.75" customHeight="1" spans="1:25">
      <c r="A2663" s="234">
        <v>8953</v>
      </c>
      <c r="B2663" s="208" t="s">
        <v>3225</v>
      </c>
      <c r="C2663" s="207" t="s">
        <v>34</v>
      </c>
      <c r="D2663" s="209" t="s">
        <v>488</v>
      </c>
      <c r="E2663" s="210" t="s">
        <v>30</v>
      </c>
      <c r="F2663" s="235" t="s">
        <v>291</v>
      </c>
      <c r="G2663" s="283">
        <v>42005</v>
      </c>
      <c r="H2663" s="237">
        <v>43711</v>
      </c>
      <c r="I2663" s="214">
        <v>23058.2666666667</v>
      </c>
      <c r="J2663" s="215">
        <v>0.278719446985391</v>
      </c>
      <c r="K2663" s="214">
        <v>6426.78733377501</v>
      </c>
      <c r="L2663" s="216">
        <v>988.8</v>
      </c>
      <c r="M2663" s="217">
        <v>0.479682443365696</v>
      </c>
      <c r="N2663" s="216">
        <v>474.31</v>
      </c>
      <c r="O2663" s="218">
        <v>36</v>
      </c>
      <c r="P2663" s="246">
        <f t="shared" si="388"/>
        <v>26.4666666666667</v>
      </c>
      <c r="Q2663" s="246">
        <f t="shared" si="389"/>
        <v>12.1752777777778</v>
      </c>
      <c r="R2663" s="210">
        <v>120</v>
      </c>
      <c r="S2663" s="220">
        <f t="shared" si="390"/>
        <v>85</v>
      </c>
      <c r="T2663" s="113">
        <f t="shared" si="393"/>
        <v>63.1733333333334</v>
      </c>
      <c r="U2663" s="113">
        <f t="shared" si="391"/>
        <v>17.6076365308904</v>
      </c>
      <c r="V2663" s="113">
        <f t="shared" si="394"/>
        <v>11.6329411764706</v>
      </c>
      <c r="W2663" s="113">
        <f t="shared" si="392"/>
        <v>5.58011764705882</v>
      </c>
      <c r="X2663" s="118">
        <v>2015</v>
      </c>
      <c r="Y2663" s="18" t="s">
        <v>66</v>
      </c>
    </row>
    <row r="2664" ht="15.75" customHeight="1" spans="1:25">
      <c r="A2664" s="234">
        <v>5385</v>
      </c>
      <c r="B2664" s="208" t="s">
        <v>3226</v>
      </c>
      <c r="C2664" s="207" t="s">
        <v>19</v>
      </c>
      <c r="D2664" s="209" t="s">
        <v>64</v>
      </c>
      <c r="F2664" s="235" t="s">
        <v>65</v>
      </c>
      <c r="G2664" s="236">
        <v>40712</v>
      </c>
      <c r="H2664" s="237">
        <v>40712</v>
      </c>
      <c r="I2664" s="214">
        <v>23043.312</v>
      </c>
      <c r="J2664" s="215">
        <v>0.234849818030166</v>
      </c>
      <c r="K2664" s="214">
        <v>5411.71763001234</v>
      </c>
      <c r="L2664" s="244">
        <v>12801.84</v>
      </c>
      <c r="M2664" s="245">
        <v>0.24933368953213</v>
      </c>
      <c r="N2664" s="244">
        <v>3191.93</v>
      </c>
      <c r="O2664" s="218">
        <v>330</v>
      </c>
      <c r="P2664" s="246">
        <f t="shared" si="388"/>
        <v>37.7934545454545</v>
      </c>
      <c r="Q2664" s="246">
        <f t="shared" si="389"/>
        <v>8.67251515151515</v>
      </c>
      <c r="R2664" s="210">
        <v>3119</v>
      </c>
      <c r="S2664" s="220">
        <f t="shared" si="390"/>
        <v>330</v>
      </c>
      <c r="T2664" s="113">
        <f t="shared" si="393"/>
        <v>63.1323616438356</v>
      </c>
      <c r="U2664" s="113">
        <f t="shared" si="391"/>
        <v>14.8266236438694</v>
      </c>
      <c r="V2664" s="113">
        <f t="shared" si="394"/>
        <v>38.7934545454545</v>
      </c>
      <c r="W2664" s="113">
        <f t="shared" si="392"/>
        <v>9.67251515151515</v>
      </c>
      <c r="X2664" s="118">
        <v>2011</v>
      </c>
      <c r="Y2664" s="18" t="s">
        <v>66</v>
      </c>
    </row>
    <row r="2665" ht="15.75" customHeight="1" spans="1:25">
      <c r="A2665" s="234">
        <v>6495</v>
      </c>
      <c r="B2665" s="208" t="s">
        <v>3227</v>
      </c>
      <c r="C2665" s="207" t="s">
        <v>25</v>
      </c>
      <c r="D2665" s="209" t="s">
        <v>64</v>
      </c>
      <c r="F2665" s="235" t="s">
        <v>204</v>
      </c>
      <c r="G2665" s="236">
        <v>42609</v>
      </c>
      <c r="H2665" s="237">
        <v>42609</v>
      </c>
      <c r="I2665" s="214">
        <v>22974.9</v>
      </c>
      <c r="J2665" s="215">
        <v>0.235391478992356</v>
      </c>
      <c r="K2665" s="214">
        <v>5408.09569070148</v>
      </c>
      <c r="L2665" s="244">
        <v>17673</v>
      </c>
      <c r="M2665" s="245">
        <v>0.185662875572908</v>
      </c>
      <c r="N2665" s="244">
        <v>3281.22</v>
      </c>
      <c r="O2665" s="218">
        <v>330</v>
      </c>
      <c r="P2665" s="246">
        <f t="shared" si="388"/>
        <v>52.5545454545455</v>
      </c>
      <c r="Q2665" s="246">
        <f t="shared" si="389"/>
        <v>8.94309090909091</v>
      </c>
      <c r="R2665" s="210">
        <v>1222</v>
      </c>
      <c r="S2665" s="220">
        <f t="shared" si="390"/>
        <v>330</v>
      </c>
      <c r="T2665" s="113">
        <f t="shared" si="393"/>
        <v>62.9449315068493</v>
      </c>
      <c r="U2665" s="113">
        <f t="shared" si="391"/>
        <v>14.8167005224698</v>
      </c>
      <c r="V2665" s="113">
        <f t="shared" si="394"/>
        <v>53.5545454545455</v>
      </c>
      <c r="W2665" s="113">
        <f t="shared" si="392"/>
        <v>9.94309090909091</v>
      </c>
      <c r="X2665" s="118">
        <v>2016</v>
      </c>
      <c r="Y2665" s="18" t="s">
        <v>82</v>
      </c>
    </row>
    <row r="2666" ht="15.75" customHeight="1" spans="1:25">
      <c r="A2666" s="234">
        <v>8497</v>
      </c>
      <c r="B2666" s="208" t="s">
        <v>3228</v>
      </c>
      <c r="C2666" s="207" t="s">
        <v>27</v>
      </c>
      <c r="D2666" s="209" t="s">
        <v>64</v>
      </c>
      <c r="F2666" s="235" t="s">
        <v>65</v>
      </c>
      <c r="G2666" s="236">
        <v>43393</v>
      </c>
      <c r="H2666" s="237">
        <v>43393</v>
      </c>
      <c r="I2666" s="214">
        <v>22927.0913817511</v>
      </c>
      <c r="J2666" s="215">
        <v>0.266900864921795</v>
      </c>
      <c r="K2666" s="214">
        <v>6119.2605199304</v>
      </c>
      <c r="L2666" s="244">
        <v>4805.42</v>
      </c>
      <c r="M2666" s="245">
        <v>0.269320891826313</v>
      </c>
      <c r="N2666" s="244">
        <v>1294.2</v>
      </c>
      <c r="O2666" s="218">
        <v>133</v>
      </c>
      <c r="P2666" s="246">
        <f t="shared" si="388"/>
        <v>35.130977443609</v>
      </c>
      <c r="Q2666" s="246">
        <f t="shared" si="389"/>
        <v>8.73082706766917</v>
      </c>
      <c r="R2666" s="210">
        <v>438</v>
      </c>
      <c r="S2666" s="220">
        <f t="shared" si="390"/>
        <v>330</v>
      </c>
      <c r="T2666" s="113">
        <f t="shared" si="393"/>
        <v>62.8139489910989</v>
      </c>
      <c r="U2666" s="113">
        <f t="shared" si="391"/>
        <v>16.7650973148778</v>
      </c>
      <c r="V2666" s="113">
        <f t="shared" si="394"/>
        <v>14.5618787878788</v>
      </c>
      <c r="W2666" s="113">
        <f t="shared" si="392"/>
        <v>3.92181818181818</v>
      </c>
      <c r="X2666" s="118">
        <v>2018</v>
      </c>
      <c r="Y2666" s="18" t="s">
        <v>84</v>
      </c>
    </row>
    <row r="2667" ht="15.75" customHeight="1" spans="1:25">
      <c r="A2667" s="234">
        <v>9216</v>
      </c>
      <c r="B2667" s="208" t="s">
        <v>3229</v>
      </c>
      <c r="C2667" s="207" t="s">
        <v>19</v>
      </c>
      <c r="D2667" s="209" t="s">
        <v>64</v>
      </c>
      <c r="F2667" s="235" t="s">
        <v>65</v>
      </c>
      <c r="G2667" s="236">
        <v>43463</v>
      </c>
      <c r="H2667" s="237">
        <v>43463</v>
      </c>
      <c r="I2667" s="214">
        <v>22871.2914625</v>
      </c>
      <c r="J2667" s="215">
        <v>0.242441222834063</v>
      </c>
      <c r="K2667" s="214">
        <v>5544.94386996276</v>
      </c>
      <c r="L2667" s="244">
        <v>6774.17</v>
      </c>
      <c r="M2667" s="245">
        <v>0.225296973651385</v>
      </c>
      <c r="N2667" s="244">
        <v>1526.2</v>
      </c>
      <c r="O2667" s="218">
        <v>200</v>
      </c>
      <c r="P2667" s="246">
        <f t="shared" si="388"/>
        <v>32.87085</v>
      </c>
      <c r="Q2667" s="246">
        <f t="shared" si="389"/>
        <v>6.631</v>
      </c>
      <c r="R2667" s="210">
        <v>368</v>
      </c>
      <c r="S2667" s="220">
        <f t="shared" si="390"/>
        <v>330</v>
      </c>
      <c r="T2667" s="113">
        <f t="shared" si="393"/>
        <v>62.6610725</v>
      </c>
      <c r="U2667" s="113">
        <f t="shared" si="391"/>
        <v>15.1916270409939</v>
      </c>
      <c r="V2667" s="113">
        <f t="shared" si="394"/>
        <v>20.5277878787879</v>
      </c>
      <c r="W2667" s="113">
        <f t="shared" si="392"/>
        <v>4.62484848484848</v>
      </c>
      <c r="X2667" s="118">
        <v>2018</v>
      </c>
      <c r="Y2667" s="18" t="s">
        <v>84</v>
      </c>
    </row>
    <row r="2668" ht="15.75" customHeight="1" spans="1:25">
      <c r="A2668" s="234">
        <v>6237</v>
      </c>
      <c r="B2668" s="208" t="s">
        <v>3230</v>
      </c>
      <c r="C2668" s="207" t="s">
        <v>23</v>
      </c>
      <c r="D2668" s="209" t="s">
        <v>64</v>
      </c>
      <c r="F2668" s="235" t="s">
        <v>178</v>
      </c>
      <c r="G2668" s="236">
        <v>42441</v>
      </c>
      <c r="H2668" s="237">
        <v>42441</v>
      </c>
      <c r="I2668" s="214">
        <v>22838.5585</v>
      </c>
      <c r="J2668" s="215">
        <v>0.26317861323505</v>
      </c>
      <c r="K2668" s="214">
        <v>6010.62015431756</v>
      </c>
      <c r="L2668" s="244">
        <v>15750.73</v>
      </c>
      <c r="M2668" s="245">
        <v>0.281541236501419</v>
      </c>
      <c r="N2668" s="244">
        <v>4434.48</v>
      </c>
      <c r="O2668" s="218">
        <v>330</v>
      </c>
      <c r="P2668" s="246">
        <f t="shared" si="388"/>
        <v>46.7294848484848</v>
      </c>
      <c r="Q2668" s="246">
        <f t="shared" si="389"/>
        <v>12.4378181818182</v>
      </c>
      <c r="R2668" s="210">
        <v>1390</v>
      </c>
      <c r="S2668" s="220">
        <f t="shared" si="390"/>
        <v>330</v>
      </c>
      <c r="T2668" s="113">
        <f t="shared" si="393"/>
        <v>62.5713931506849</v>
      </c>
      <c r="U2668" s="113">
        <f t="shared" si="391"/>
        <v>16.4674524775824</v>
      </c>
      <c r="V2668" s="113">
        <f t="shared" si="394"/>
        <v>47.7294848484848</v>
      </c>
      <c r="W2668" s="113">
        <f t="shared" si="392"/>
        <v>13.4378181818182</v>
      </c>
      <c r="X2668" s="118">
        <v>2016</v>
      </c>
      <c r="Y2668" s="18" t="s">
        <v>82</v>
      </c>
    </row>
    <row r="2669" ht="15.75" customHeight="1" spans="1:25">
      <c r="A2669" s="234">
        <v>8801</v>
      </c>
      <c r="B2669" s="208" t="s">
        <v>3231</v>
      </c>
      <c r="C2669" s="207" t="s">
        <v>34</v>
      </c>
      <c r="D2669" s="209" t="s">
        <v>488</v>
      </c>
      <c r="E2669" s="210" t="s">
        <v>30</v>
      </c>
      <c r="F2669" s="235" t="s">
        <v>276</v>
      </c>
      <c r="G2669" s="283">
        <v>41505</v>
      </c>
      <c r="H2669" s="237">
        <v>43715</v>
      </c>
      <c r="I2669" s="214">
        <v>22833.2176056338</v>
      </c>
      <c r="J2669" s="215">
        <v>0.278183335672034</v>
      </c>
      <c r="K2669" s="214">
        <v>6351.82063766062</v>
      </c>
      <c r="L2669" s="216">
        <v>1931.1</v>
      </c>
      <c r="M2669" s="217">
        <v>0.265216715861426</v>
      </c>
      <c r="N2669" s="216">
        <v>512.16</v>
      </c>
      <c r="O2669" s="218">
        <v>71</v>
      </c>
      <c r="P2669" s="246">
        <f t="shared" si="388"/>
        <v>26.1985915492958</v>
      </c>
      <c r="Q2669" s="246">
        <f t="shared" si="389"/>
        <v>6.21352112676056</v>
      </c>
      <c r="R2669" s="210">
        <v>116</v>
      </c>
      <c r="S2669" s="220">
        <f t="shared" si="390"/>
        <v>81</v>
      </c>
      <c r="T2669" s="113">
        <f t="shared" si="393"/>
        <v>62.5567605633803</v>
      </c>
      <c r="U2669" s="113">
        <f t="shared" si="391"/>
        <v>17.4022483223579</v>
      </c>
      <c r="V2669" s="113">
        <f t="shared" si="394"/>
        <v>23.8407407407407</v>
      </c>
      <c r="W2669" s="113">
        <f t="shared" si="392"/>
        <v>6.32296296296296</v>
      </c>
      <c r="X2669" s="118">
        <v>2013</v>
      </c>
      <c r="Y2669" s="18" t="s">
        <v>66</v>
      </c>
    </row>
    <row r="2670" ht="15.75" customHeight="1" spans="1:25">
      <c r="A2670" s="234">
        <v>6532</v>
      </c>
      <c r="B2670" s="208" t="s">
        <v>3232</v>
      </c>
      <c r="C2670" s="207" t="s">
        <v>25</v>
      </c>
      <c r="D2670" s="209" t="s">
        <v>64</v>
      </c>
      <c r="F2670" s="235" t="s">
        <v>215</v>
      </c>
      <c r="G2670" s="236">
        <v>42658</v>
      </c>
      <c r="H2670" s="237">
        <v>42658</v>
      </c>
      <c r="I2670" s="214">
        <v>22764.144</v>
      </c>
      <c r="J2670" s="215">
        <v>0.276443728226785</v>
      </c>
      <c r="K2670" s="214">
        <v>6293.0048372514</v>
      </c>
      <c r="L2670" s="244">
        <v>17510.88</v>
      </c>
      <c r="M2670" s="245">
        <v>0.276147743574281</v>
      </c>
      <c r="N2670" s="244">
        <v>4835.59</v>
      </c>
      <c r="O2670" s="218">
        <v>330</v>
      </c>
      <c r="P2670" s="246">
        <f t="shared" si="388"/>
        <v>52.0632727272727</v>
      </c>
      <c r="Q2670" s="246">
        <f t="shared" si="389"/>
        <v>13.653303030303</v>
      </c>
      <c r="R2670" s="210">
        <v>1173</v>
      </c>
      <c r="S2670" s="220">
        <f t="shared" si="390"/>
        <v>330</v>
      </c>
      <c r="T2670" s="113">
        <f t="shared" si="393"/>
        <v>62.3675178082192</v>
      </c>
      <c r="U2670" s="113">
        <f t="shared" si="391"/>
        <v>17.2411091431545</v>
      </c>
      <c r="V2670" s="113">
        <f t="shared" si="394"/>
        <v>53.0632727272727</v>
      </c>
      <c r="W2670" s="113">
        <f t="shared" si="392"/>
        <v>14.653303030303</v>
      </c>
      <c r="X2670" s="118">
        <v>2016</v>
      </c>
      <c r="Y2670" s="18" t="s">
        <v>82</v>
      </c>
    </row>
    <row r="2671" ht="15.75" customHeight="1" spans="1:25">
      <c r="A2671" s="234">
        <v>6114</v>
      </c>
      <c r="B2671" s="208" t="s">
        <v>3233</v>
      </c>
      <c r="C2671" s="207" t="s">
        <v>27</v>
      </c>
      <c r="D2671" s="209" t="s">
        <v>64</v>
      </c>
      <c r="E2671" s="210" t="s">
        <v>2666</v>
      </c>
      <c r="F2671" s="289" t="s">
        <v>215</v>
      </c>
      <c r="G2671" s="283">
        <v>42272</v>
      </c>
      <c r="H2671" s="237">
        <v>42272</v>
      </c>
      <c r="I2671" s="214">
        <v>22681.933</v>
      </c>
      <c r="J2671" s="215">
        <v>0.236169096376705</v>
      </c>
      <c r="K2671" s="214">
        <v>5356.77162068696</v>
      </c>
      <c r="L2671" s="244">
        <v>19723.42</v>
      </c>
      <c r="M2671" s="245">
        <v>0.281830940070231</v>
      </c>
      <c r="N2671" s="244">
        <v>5558.67</v>
      </c>
      <c r="O2671" s="218">
        <v>330</v>
      </c>
      <c r="P2671" s="246">
        <f t="shared" si="388"/>
        <v>58.7679393939394</v>
      </c>
      <c r="Q2671" s="246">
        <f t="shared" si="389"/>
        <v>15.8444545454545</v>
      </c>
      <c r="R2671" s="210">
        <v>1559</v>
      </c>
      <c r="S2671" s="220">
        <f t="shared" si="390"/>
        <v>330</v>
      </c>
      <c r="T2671" s="113">
        <f t="shared" si="393"/>
        <v>62.1422821917808</v>
      </c>
      <c r="U2671" s="113">
        <f t="shared" si="391"/>
        <v>14.6760866320191</v>
      </c>
      <c r="V2671" s="113">
        <f t="shared" si="394"/>
        <v>59.7679393939394</v>
      </c>
      <c r="W2671" s="113">
        <f t="shared" si="392"/>
        <v>16.8444545454545</v>
      </c>
      <c r="X2671" s="118">
        <v>2015</v>
      </c>
      <c r="Y2671" s="18" t="s">
        <v>66</v>
      </c>
    </row>
    <row r="2672" ht="15.75" customHeight="1" spans="1:25">
      <c r="A2672" s="234">
        <v>5909</v>
      </c>
      <c r="B2672" s="208" t="s">
        <v>3234</v>
      </c>
      <c r="C2672" s="207" t="s">
        <v>23</v>
      </c>
      <c r="D2672" s="209" t="s">
        <v>64</v>
      </c>
      <c r="F2672" s="235" t="s">
        <v>178</v>
      </c>
      <c r="G2672" s="236">
        <v>42084</v>
      </c>
      <c r="H2672" s="237">
        <v>42084</v>
      </c>
      <c r="I2672" s="214">
        <v>22666.719</v>
      </c>
      <c r="J2672" s="215">
        <v>0.269342487474211</v>
      </c>
      <c r="K2672" s="214">
        <v>6105.11047833896</v>
      </c>
      <c r="L2672" s="244">
        <v>15632.22</v>
      </c>
      <c r="M2672" s="245">
        <v>0.300081498341246</v>
      </c>
      <c r="N2672" s="244">
        <v>4690.94</v>
      </c>
      <c r="O2672" s="218">
        <v>330</v>
      </c>
      <c r="P2672" s="246">
        <f t="shared" si="388"/>
        <v>46.3703636363636</v>
      </c>
      <c r="Q2672" s="246">
        <f t="shared" si="389"/>
        <v>13.2149696969697</v>
      </c>
      <c r="R2672" s="210">
        <v>1747</v>
      </c>
      <c r="S2672" s="220">
        <f t="shared" si="390"/>
        <v>330</v>
      </c>
      <c r="T2672" s="113">
        <f t="shared" si="393"/>
        <v>62.1006</v>
      </c>
      <c r="U2672" s="113">
        <f t="shared" si="391"/>
        <v>16.726330077641</v>
      </c>
      <c r="V2672" s="113">
        <f t="shared" si="394"/>
        <v>47.3703636363636</v>
      </c>
      <c r="W2672" s="113">
        <f t="shared" si="392"/>
        <v>14.2149696969697</v>
      </c>
      <c r="X2672" s="118">
        <v>2015</v>
      </c>
      <c r="Y2672" s="18" t="s">
        <v>66</v>
      </c>
    </row>
    <row r="2673" ht="15.75" customHeight="1" spans="1:25">
      <c r="A2673" s="234">
        <v>7325</v>
      </c>
      <c r="B2673" s="208" t="s">
        <v>3235</v>
      </c>
      <c r="C2673" s="207" t="s">
        <v>23</v>
      </c>
      <c r="D2673" s="209" t="s">
        <v>380</v>
      </c>
      <c r="E2673" s="210" t="s">
        <v>442</v>
      </c>
      <c r="F2673" s="235" t="s">
        <v>193</v>
      </c>
      <c r="G2673" s="284">
        <v>37956</v>
      </c>
      <c r="H2673" s="237">
        <v>42979</v>
      </c>
      <c r="I2673" s="214">
        <v>22650.421</v>
      </c>
      <c r="J2673" s="215">
        <v>0.258853403428953</v>
      </c>
      <c r="K2673" s="214">
        <v>5863.13856494863</v>
      </c>
      <c r="L2673" s="244">
        <v>15620.98</v>
      </c>
      <c r="M2673" s="245">
        <v>0.382328125380098</v>
      </c>
      <c r="N2673" s="244">
        <v>5972.34</v>
      </c>
      <c r="O2673" s="218">
        <v>330</v>
      </c>
      <c r="P2673" s="246">
        <f t="shared" si="388"/>
        <v>46.336303030303</v>
      </c>
      <c r="Q2673" s="246">
        <f t="shared" si="389"/>
        <v>17.098</v>
      </c>
      <c r="R2673" s="210">
        <v>852</v>
      </c>
      <c r="S2673" s="220">
        <f t="shared" si="390"/>
        <v>330</v>
      </c>
      <c r="T2673" s="113">
        <f t="shared" si="393"/>
        <v>62.0559479452055</v>
      </c>
      <c r="U2673" s="113">
        <f t="shared" si="391"/>
        <v>16.0633933286264</v>
      </c>
      <c r="V2673" s="113">
        <f t="shared" si="394"/>
        <v>47.336303030303</v>
      </c>
      <c r="W2673" s="113">
        <f t="shared" si="392"/>
        <v>18.098</v>
      </c>
      <c r="X2673" s="118">
        <v>2003</v>
      </c>
      <c r="Y2673" s="18" t="s">
        <v>66</v>
      </c>
    </row>
    <row r="2674" ht="15.75" customHeight="1" spans="1:25">
      <c r="A2674" s="234">
        <v>7094</v>
      </c>
      <c r="B2674" s="208" t="s">
        <v>3236</v>
      </c>
      <c r="C2674" s="207" t="s">
        <v>29</v>
      </c>
      <c r="D2674" s="209" t="s">
        <v>64</v>
      </c>
      <c r="F2674" s="235" t="s">
        <v>65</v>
      </c>
      <c r="G2674" s="236">
        <v>42182</v>
      </c>
      <c r="H2674" s="237">
        <v>42182</v>
      </c>
      <c r="I2674" s="214">
        <v>22615.296</v>
      </c>
      <c r="J2674" s="215">
        <v>0.278600891809453</v>
      </c>
      <c r="K2674" s="214">
        <v>6300.64163413476</v>
      </c>
      <c r="L2674" s="244">
        <v>14134.56</v>
      </c>
      <c r="M2674" s="245">
        <v>0.326115563554861</v>
      </c>
      <c r="N2674" s="244">
        <v>4609.5</v>
      </c>
      <c r="O2674" s="218">
        <v>330</v>
      </c>
      <c r="P2674" s="246">
        <f t="shared" si="388"/>
        <v>41.832</v>
      </c>
      <c r="Q2674" s="246">
        <f t="shared" si="389"/>
        <v>12.9681818181818</v>
      </c>
      <c r="R2674" s="210">
        <v>1649</v>
      </c>
      <c r="S2674" s="220">
        <f t="shared" si="390"/>
        <v>330</v>
      </c>
      <c r="T2674" s="113">
        <f t="shared" si="393"/>
        <v>61.9597150684931</v>
      </c>
      <c r="U2674" s="113">
        <f t="shared" si="391"/>
        <v>17.2620318743418</v>
      </c>
      <c r="V2674" s="113">
        <f t="shared" si="394"/>
        <v>42.832</v>
      </c>
      <c r="W2674" s="113">
        <f t="shared" si="392"/>
        <v>13.9681818181818</v>
      </c>
      <c r="X2674" s="118">
        <v>2015</v>
      </c>
      <c r="Y2674" s="18" t="s">
        <v>66</v>
      </c>
    </row>
    <row r="2675" ht="15.75" customHeight="1" spans="1:25">
      <c r="A2675" s="234">
        <v>6562</v>
      </c>
      <c r="B2675" s="208" t="s">
        <v>3237</v>
      </c>
      <c r="C2675" s="207" t="s">
        <v>25</v>
      </c>
      <c r="D2675" s="209" t="s">
        <v>64</v>
      </c>
      <c r="F2675" s="235" t="s">
        <v>204</v>
      </c>
      <c r="G2675" s="236">
        <v>42665</v>
      </c>
      <c r="H2675" s="237">
        <v>42665</v>
      </c>
      <c r="I2675" s="214">
        <v>22599.5810701689</v>
      </c>
      <c r="J2675" s="215">
        <v>0.273777014136108</v>
      </c>
      <c r="K2675" s="214">
        <v>6187.24582611776</v>
      </c>
      <c r="L2675" s="244">
        <v>19804.22</v>
      </c>
      <c r="M2675" s="245">
        <v>0.234591920307894</v>
      </c>
      <c r="N2675" s="244">
        <v>4645.91</v>
      </c>
      <c r="O2675" s="218">
        <v>330</v>
      </c>
      <c r="P2675" s="246">
        <f t="shared" si="388"/>
        <v>59.0127878787879</v>
      </c>
      <c r="Q2675" s="246">
        <f t="shared" si="389"/>
        <v>13.0785151515152</v>
      </c>
      <c r="R2675" s="210">
        <v>1166</v>
      </c>
      <c r="S2675" s="220">
        <f t="shared" si="390"/>
        <v>330</v>
      </c>
      <c r="T2675" s="113">
        <f t="shared" si="393"/>
        <v>61.9166604662162</v>
      </c>
      <c r="U2675" s="113">
        <f t="shared" si="391"/>
        <v>16.9513584277199</v>
      </c>
      <c r="V2675" s="113">
        <f t="shared" si="394"/>
        <v>60.0127878787879</v>
      </c>
      <c r="W2675" s="113">
        <f t="shared" si="392"/>
        <v>14.0785151515152</v>
      </c>
      <c r="X2675" s="118">
        <v>2016</v>
      </c>
      <c r="Y2675" s="18" t="s">
        <v>82</v>
      </c>
    </row>
    <row r="2676" ht="15.75" customHeight="1" spans="1:25">
      <c r="A2676" s="234">
        <v>7024</v>
      </c>
      <c r="B2676" s="208" t="s">
        <v>3238</v>
      </c>
      <c r="C2676" s="207" t="s">
        <v>27</v>
      </c>
      <c r="D2676" s="209" t="s">
        <v>64</v>
      </c>
      <c r="E2676" s="210" t="s">
        <v>2350</v>
      </c>
      <c r="F2676" s="289" t="s">
        <v>215</v>
      </c>
      <c r="G2676" s="283">
        <v>42399</v>
      </c>
      <c r="H2676" s="237">
        <v>42399</v>
      </c>
      <c r="I2676" s="214">
        <v>22497.7375</v>
      </c>
      <c r="J2676" s="215">
        <v>0.244719978115219</v>
      </c>
      <c r="K2676" s="214">
        <v>5505.64582864194</v>
      </c>
      <c r="L2676" s="244">
        <v>19563.25</v>
      </c>
      <c r="M2676" s="245">
        <v>0.221038937804301</v>
      </c>
      <c r="N2676" s="244">
        <v>4324.24</v>
      </c>
      <c r="O2676" s="218">
        <v>330</v>
      </c>
      <c r="P2676" s="246">
        <f t="shared" si="388"/>
        <v>58.2825757575758</v>
      </c>
      <c r="Q2676" s="246">
        <f t="shared" si="389"/>
        <v>12.1037575757576</v>
      </c>
      <c r="R2676" s="210">
        <v>1432</v>
      </c>
      <c r="S2676" s="220">
        <f t="shared" si="390"/>
        <v>330</v>
      </c>
      <c r="T2676" s="113">
        <f t="shared" si="393"/>
        <v>61.6376369863014</v>
      </c>
      <c r="U2676" s="113">
        <f t="shared" si="391"/>
        <v>15.0839611743615</v>
      </c>
      <c r="V2676" s="113">
        <f t="shared" si="394"/>
        <v>59.2825757575758</v>
      </c>
      <c r="W2676" s="113">
        <f t="shared" si="392"/>
        <v>13.1037575757576</v>
      </c>
      <c r="X2676" s="118">
        <v>2016</v>
      </c>
      <c r="Y2676" s="18" t="s">
        <v>82</v>
      </c>
    </row>
    <row r="2677" ht="15.75" customHeight="1" spans="1:25">
      <c r="A2677" s="234">
        <v>8292</v>
      </c>
      <c r="B2677" s="208" t="s">
        <v>3239</v>
      </c>
      <c r="C2677" s="207" t="s">
        <v>23</v>
      </c>
      <c r="D2677" s="209" t="s">
        <v>64</v>
      </c>
      <c r="F2677" s="235" t="s">
        <v>65</v>
      </c>
      <c r="G2677" s="236">
        <v>43364</v>
      </c>
      <c r="H2677" s="237">
        <v>43364</v>
      </c>
      <c r="I2677" s="214">
        <v>22474.1788649999</v>
      </c>
      <c r="J2677" s="215">
        <v>0.275079226344848</v>
      </c>
      <c r="K2677" s="214">
        <v>6182.17973491991</v>
      </c>
      <c r="L2677" s="244">
        <v>10204.67</v>
      </c>
      <c r="M2677" s="245">
        <v>0.243208256611924</v>
      </c>
      <c r="N2677" s="244">
        <v>2481.86</v>
      </c>
      <c r="O2677" s="218">
        <v>252</v>
      </c>
      <c r="P2677" s="246">
        <f t="shared" si="388"/>
        <v>39.4947222222222</v>
      </c>
      <c r="Q2677" s="246">
        <f t="shared" si="389"/>
        <v>8.84865079365079</v>
      </c>
      <c r="R2677" s="210">
        <v>467</v>
      </c>
      <c r="S2677" s="220">
        <f t="shared" si="390"/>
        <v>330</v>
      </c>
      <c r="T2677" s="113">
        <f t="shared" si="393"/>
        <v>61.5730927808216</v>
      </c>
      <c r="U2677" s="113">
        <f t="shared" si="391"/>
        <v>16.937478725808</v>
      </c>
      <c r="V2677" s="113">
        <f t="shared" si="394"/>
        <v>30.9232424242424</v>
      </c>
      <c r="W2677" s="113">
        <f t="shared" si="392"/>
        <v>7.52078787878788</v>
      </c>
      <c r="X2677" s="118">
        <v>2018</v>
      </c>
      <c r="Y2677" s="18" t="s">
        <v>84</v>
      </c>
    </row>
    <row r="2678" ht="15.75" customHeight="1" spans="1:25">
      <c r="A2678" s="234">
        <v>7225</v>
      </c>
      <c r="B2678" s="208" t="s">
        <v>3240</v>
      </c>
      <c r="C2678" s="207" t="s">
        <v>31</v>
      </c>
      <c r="D2678" s="209" t="s">
        <v>64</v>
      </c>
      <c r="F2678" s="235" t="s">
        <v>65</v>
      </c>
      <c r="G2678" s="236">
        <v>42945</v>
      </c>
      <c r="H2678" s="237">
        <v>42945</v>
      </c>
      <c r="I2678" s="214">
        <v>22458.555</v>
      </c>
      <c r="J2678" s="215">
        <v>0.277251096638194</v>
      </c>
      <c r="K2678" s="214">
        <v>6226.65900265919</v>
      </c>
      <c r="L2678" s="244">
        <v>14972.37</v>
      </c>
      <c r="M2678" s="245">
        <v>0.276882684571648</v>
      </c>
      <c r="N2678" s="244">
        <v>4145.59</v>
      </c>
      <c r="O2678" s="218">
        <v>330</v>
      </c>
      <c r="P2678" s="246">
        <f t="shared" si="388"/>
        <v>44.3708181818182</v>
      </c>
      <c r="Q2678" s="246">
        <f t="shared" si="389"/>
        <v>11.5623939393939</v>
      </c>
      <c r="R2678" s="210">
        <v>886</v>
      </c>
      <c r="S2678" s="220">
        <f t="shared" si="390"/>
        <v>330</v>
      </c>
      <c r="T2678" s="113">
        <f t="shared" si="393"/>
        <v>61.5302876712329</v>
      </c>
      <c r="U2678" s="113">
        <f t="shared" si="391"/>
        <v>17.0593397333129</v>
      </c>
      <c r="V2678" s="113">
        <f t="shared" si="394"/>
        <v>45.3708181818182</v>
      </c>
      <c r="W2678" s="113">
        <f t="shared" si="392"/>
        <v>12.5623939393939</v>
      </c>
      <c r="X2678" s="118">
        <v>2017</v>
      </c>
      <c r="Y2678" s="18" t="s">
        <v>83</v>
      </c>
    </row>
    <row r="2679" ht="15.75" customHeight="1" spans="1:25">
      <c r="A2679" s="234">
        <v>6234</v>
      </c>
      <c r="B2679" s="208" t="s">
        <v>3241</v>
      </c>
      <c r="C2679" s="207" t="s">
        <v>23</v>
      </c>
      <c r="D2679" s="209" t="s">
        <v>64</v>
      </c>
      <c r="E2679" s="210" t="s">
        <v>2268</v>
      </c>
      <c r="F2679" s="235" t="s">
        <v>65</v>
      </c>
      <c r="G2679" s="283">
        <v>42451</v>
      </c>
      <c r="H2679" s="237">
        <v>42451</v>
      </c>
      <c r="I2679" s="214">
        <v>22448.9435</v>
      </c>
      <c r="J2679" s="215">
        <v>0.274518404913415</v>
      </c>
      <c r="K2679" s="214">
        <v>6162.64816161138</v>
      </c>
      <c r="L2679" s="244">
        <v>15482.03</v>
      </c>
      <c r="M2679" s="245">
        <v>0.268232266698876</v>
      </c>
      <c r="N2679" s="244">
        <v>4152.78</v>
      </c>
      <c r="O2679" s="218">
        <v>330</v>
      </c>
      <c r="P2679" s="246">
        <f t="shared" si="388"/>
        <v>45.9152424242424</v>
      </c>
      <c r="Q2679" s="246">
        <f t="shared" si="389"/>
        <v>11.5841818181818</v>
      </c>
      <c r="R2679" s="210">
        <v>1380</v>
      </c>
      <c r="S2679" s="220">
        <f t="shared" si="390"/>
        <v>330</v>
      </c>
      <c r="T2679" s="113">
        <f t="shared" si="393"/>
        <v>61.5039547945206</v>
      </c>
      <c r="U2679" s="113">
        <f t="shared" si="391"/>
        <v>16.8839675660586</v>
      </c>
      <c r="V2679" s="113">
        <f t="shared" si="394"/>
        <v>46.9152424242424</v>
      </c>
      <c r="W2679" s="113">
        <f t="shared" si="392"/>
        <v>12.5841818181818</v>
      </c>
      <c r="X2679" s="118">
        <v>2016</v>
      </c>
      <c r="Y2679" s="18" t="s">
        <v>82</v>
      </c>
    </row>
    <row r="2680" ht="15.75" customHeight="1" spans="1:25">
      <c r="A2680" s="234">
        <v>5724</v>
      </c>
      <c r="B2680" s="208" t="s">
        <v>3242</v>
      </c>
      <c r="C2680" s="207" t="s">
        <v>33</v>
      </c>
      <c r="D2680" s="209" t="s">
        <v>64</v>
      </c>
      <c r="F2680" s="235" t="s">
        <v>65</v>
      </c>
      <c r="G2680" s="236">
        <v>41727</v>
      </c>
      <c r="H2680" s="237">
        <v>41727</v>
      </c>
      <c r="I2680" s="214">
        <v>22425.44</v>
      </c>
      <c r="J2680" s="215">
        <v>0.240368561498725</v>
      </c>
      <c r="K2680" s="214">
        <v>5390.37075377597</v>
      </c>
      <c r="L2680" s="244">
        <v>11212.72</v>
      </c>
      <c r="M2680" s="245">
        <v>0.136295207585671</v>
      </c>
      <c r="N2680" s="244">
        <v>1528.24</v>
      </c>
      <c r="O2680" s="218">
        <v>330</v>
      </c>
      <c r="P2680" s="246">
        <f t="shared" si="388"/>
        <v>32.9779393939394</v>
      </c>
      <c r="Q2680" s="246">
        <f t="shared" si="389"/>
        <v>3.6310303030303</v>
      </c>
      <c r="R2680" s="210">
        <v>2104</v>
      </c>
      <c r="S2680" s="220">
        <f t="shared" si="390"/>
        <v>330</v>
      </c>
      <c r="T2680" s="113">
        <f t="shared" si="393"/>
        <v>61.4395616438356</v>
      </c>
      <c r="U2680" s="113">
        <f t="shared" si="391"/>
        <v>14.768139051441</v>
      </c>
      <c r="V2680" s="113">
        <f t="shared" si="394"/>
        <v>33.9779393939394</v>
      </c>
      <c r="W2680" s="113">
        <f t="shared" si="392"/>
        <v>4.6310303030303</v>
      </c>
      <c r="X2680" s="118">
        <v>2014</v>
      </c>
      <c r="Y2680" s="18" t="s">
        <v>66</v>
      </c>
    </row>
    <row r="2681" ht="15.75" customHeight="1" spans="1:25">
      <c r="A2681" s="234">
        <v>7125</v>
      </c>
      <c r="B2681" s="208" t="s">
        <v>3243</v>
      </c>
      <c r="C2681" s="207" t="s">
        <v>29</v>
      </c>
      <c r="D2681" s="209" t="s">
        <v>64</v>
      </c>
      <c r="F2681" s="235" t="s">
        <v>65</v>
      </c>
      <c r="G2681" s="236">
        <v>42665</v>
      </c>
      <c r="H2681" s="237">
        <v>42665</v>
      </c>
      <c r="I2681" s="214">
        <v>22393.744</v>
      </c>
      <c r="J2681" s="215">
        <v>0.278458643590037</v>
      </c>
      <c r="K2681" s="214">
        <v>6235.73157914253</v>
      </c>
      <c r="L2681" s="244">
        <v>13996.09</v>
      </c>
      <c r="M2681" s="245">
        <v>0.367380461257395</v>
      </c>
      <c r="N2681" s="244">
        <v>5141.89000000001</v>
      </c>
      <c r="O2681" s="218">
        <v>330</v>
      </c>
      <c r="P2681" s="246">
        <f t="shared" si="388"/>
        <v>41.4123939393939</v>
      </c>
      <c r="Q2681" s="246">
        <f t="shared" si="389"/>
        <v>14.5814848484849</v>
      </c>
      <c r="R2681" s="210">
        <v>1166</v>
      </c>
      <c r="S2681" s="220">
        <f t="shared" si="390"/>
        <v>330</v>
      </c>
      <c r="T2681" s="113">
        <f t="shared" si="393"/>
        <v>61.3527232876712</v>
      </c>
      <c r="U2681" s="113">
        <f t="shared" si="391"/>
        <v>17.0841961072398</v>
      </c>
      <c r="V2681" s="113">
        <f t="shared" si="394"/>
        <v>42.4123939393939</v>
      </c>
      <c r="W2681" s="113">
        <f t="shared" si="392"/>
        <v>15.5814848484849</v>
      </c>
      <c r="X2681" s="118">
        <v>2016</v>
      </c>
      <c r="Y2681" s="18" t="s">
        <v>82</v>
      </c>
    </row>
    <row r="2682" ht="15.75" customHeight="1" spans="1:25">
      <c r="A2682" s="234">
        <v>6289</v>
      </c>
      <c r="B2682" s="208" t="s">
        <v>3244</v>
      </c>
      <c r="C2682" s="207" t="s">
        <v>31</v>
      </c>
      <c r="D2682" s="209" t="s">
        <v>64</v>
      </c>
      <c r="E2682" s="210" t="s">
        <v>312</v>
      </c>
      <c r="F2682" s="235" t="s">
        <v>65</v>
      </c>
      <c r="G2682" s="283">
        <v>42454</v>
      </c>
      <c r="H2682" s="237">
        <v>42454</v>
      </c>
      <c r="I2682" s="214">
        <v>22293.975</v>
      </c>
      <c r="J2682" s="215">
        <v>0.272696618908682</v>
      </c>
      <c r="K2682" s="214">
        <v>6079.49160453468</v>
      </c>
      <c r="L2682" s="244">
        <v>14862.65</v>
      </c>
      <c r="M2682" s="245">
        <v>0.277541353661696</v>
      </c>
      <c r="N2682" s="244">
        <v>4125</v>
      </c>
      <c r="O2682" s="218">
        <v>330</v>
      </c>
      <c r="P2682" s="246">
        <f t="shared" si="388"/>
        <v>44.0383333333333</v>
      </c>
      <c r="Q2682" s="246">
        <f t="shared" si="389"/>
        <v>11.5</v>
      </c>
      <c r="R2682" s="210">
        <v>1377</v>
      </c>
      <c r="S2682" s="220">
        <f t="shared" si="390"/>
        <v>330</v>
      </c>
      <c r="T2682" s="113">
        <f t="shared" si="393"/>
        <v>61.0793835616438</v>
      </c>
      <c r="U2682" s="113">
        <f t="shared" si="391"/>
        <v>16.6561413822868</v>
      </c>
      <c r="V2682" s="113">
        <f t="shared" si="394"/>
        <v>45.0383333333333</v>
      </c>
      <c r="W2682" s="113">
        <f t="shared" si="392"/>
        <v>12.5</v>
      </c>
      <c r="X2682" s="118">
        <v>2016</v>
      </c>
      <c r="Y2682" s="18" t="s">
        <v>82</v>
      </c>
    </row>
    <row r="2683" ht="15.75" customHeight="1" spans="1:25">
      <c r="A2683" s="234">
        <v>6122</v>
      </c>
      <c r="B2683" s="208" t="s">
        <v>3245</v>
      </c>
      <c r="C2683" s="207" t="s">
        <v>23</v>
      </c>
      <c r="D2683" s="209" t="s">
        <v>64</v>
      </c>
      <c r="F2683" s="235" t="s">
        <v>178</v>
      </c>
      <c r="G2683" s="236">
        <v>42266</v>
      </c>
      <c r="H2683" s="237">
        <v>42266</v>
      </c>
      <c r="I2683" s="214">
        <v>22268.9115</v>
      </c>
      <c r="J2683" s="215">
        <v>0.276210137375813</v>
      </c>
      <c r="K2683" s="214">
        <v>6150.89910462482</v>
      </c>
      <c r="L2683" s="244">
        <v>15357.87</v>
      </c>
      <c r="M2683" s="245">
        <v>0.319588588782168</v>
      </c>
      <c r="N2683" s="244">
        <v>4908.2</v>
      </c>
      <c r="O2683" s="218">
        <v>330</v>
      </c>
      <c r="P2683" s="246">
        <f t="shared" si="388"/>
        <v>45.539</v>
      </c>
      <c r="Q2683" s="246">
        <f t="shared" si="389"/>
        <v>13.8733333333333</v>
      </c>
      <c r="R2683" s="210">
        <v>1565</v>
      </c>
      <c r="S2683" s="220">
        <f t="shared" si="390"/>
        <v>330</v>
      </c>
      <c r="T2683" s="113">
        <f t="shared" si="393"/>
        <v>61.0107164383562</v>
      </c>
      <c r="U2683" s="113">
        <f t="shared" si="391"/>
        <v>16.8517783688351</v>
      </c>
      <c r="V2683" s="113">
        <f t="shared" si="394"/>
        <v>46.539</v>
      </c>
      <c r="W2683" s="113">
        <f t="shared" si="392"/>
        <v>14.8733333333333</v>
      </c>
      <c r="X2683" s="118">
        <v>2015</v>
      </c>
      <c r="Y2683" s="18" t="s">
        <v>66</v>
      </c>
    </row>
    <row r="2684" ht="15.75" customHeight="1" spans="1:25">
      <c r="A2684" s="234">
        <v>8698</v>
      </c>
      <c r="B2684" s="208" t="s">
        <v>3246</v>
      </c>
      <c r="C2684" s="207" t="s">
        <v>34</v>
      </c>
      <c r="D2684" s="209" t="s">
        <v>488</v>
      </c>
      <c r="E2684" s="210" t="s">
        <v>30</v>
      </c>
      <c r="F2684" s="235" t="s">
        <v>279</v>
      </c>
      <c r="G2684" s="283">
        <v>41571</v>
      </c>
      <c r="H2684" s="237">
        <v>43715</v>
      </c>
      <c r="I2684" s="214">
        <v>22243.1521428571</v>
      </c>
      <c r="J2684" s="215">
        <v>0.277509398485882</v>
      </c>
      <c r="K2684" s="214">
        <v>6172.68377159424</v>
      </c>
      <c r="L2684" s="216">
        <v>2040.17</v>
      </c>
      <c r="M2684" s="217">
        <v>0.242460187141268</v>
      </c>
      <c r="N2684" s="216">
        <v>494.66</v>
      </c>
      <c r="O2684" s="218">
        <v>77</v>
      </c>
      <c r="P2684" s="246">
        <f t="shared" si="388"/>
        <v>25.4957142857143</v>
      </c>
      <c r="Q2684" s="246">
        <f t="shared" si="389"/>
        <v>5.42415584415584</v>
      </c>
      <c r="R2684" s="210">
        <v>116</v>
      </c>
      <c r="S2684" s="220">
        <f t="shared" si="390"/>
        <v>81</v>
      </c>
      <c r="T2684" s="113">
        <f t="shared" si="393"/>
        <v>60.9401428571427</v>
      </c>
      <c r="U2684" s="113">
        <f t="shared" si="391"/>
        <v>16.9114623879294</v>
      </c>
      <c r="V2684" s="113">
        <f t="shared" si="394"/>
        <v>25.1872839506173</v>
      </c>
      <c r="W2684" s="113">
        <f t="shared" si="392"/>
        <v>6.10691358024691</v>
      </c>
      <c r="X2684" s="118">
        <v>2013</v>
      </c>
      <c r="Y2684" s="18" t="s">
        <v>66</v>
      </c>
    </row>
    <row r="2685" ht="15.75" customHeight="1" spans="1:25">
      <c r="A2685" s="234">
        <v>6543</v>
      </c>
      <c r="B2685" s="208" t="s">
        <v>3247</v>
      </c>
      <c r="C2685" s="207" t="s">
        <v>33</v>
      </c>
      <c r="D2685" s="209" t="s">
        <v>64</v>
      </c>
      <c r="F2685" s="235" t="s">
        <v>65</v>
      </c>
      <c r="G2685" s="236">
        <v>42637</v>
      </c>
      <c r="H2685" s="237">
        <v>42637</v>
      </c>
      <c r="I2685" s="214">
        <v>22226.48</v>
      </c>
      <c r="J2685" s="215">
        <v>0.243335067045104</v>
      </c>
      <c r="K2685" s="214">
        <v>5408.48200097666</v>
      </c>
      <c r="L2685" s="244">
        <v>11113.24</v>
      </c>
      <c r="M2685" s="245">
        <v>0.197364584945524</v>
      </c>
      <c r="N2685" s="244">
        <v>2193.36</v>
      </c>
      <c r="O2685" s="218">
        <v>330</v>
      </c>
      <c r="P2685" s="246">
        <f t="shared" si="388"/>
        <v>32.6764848484848</v>
      </c>
      <c r="Q2685" s="246">
        <f t="shared" si="389"/>
        <v>5.64654545454546</v>
      </c>
      <c r="R2685" s="210">
        <v>1194</v>
      </c>
      <c r="S2685" s="220">
        <f t="shared" si="390"/>
        <v>330</v>
      </c>
      <c r="T2685" s="113">
        <f t="shared" si="393"/>
        <v>60.8944657534247</v>
      </c>
      <c r="U2685" s="113">
        <f t="shared" si="391"/>
        <v>14.8177589067854</v>
      </c>
      <c r="V2685" s="113">
        <f t="shared" si="394"/>
        <v>33.6764848484848</v>
      </c>
      <c r="W2685" s="113">
        <f t="shared" si="392"/>
        <v>6.64654545454546</v>
      </c>
      <c r="X2685" s="118">
        <v>2016</v>
      </c>
      <c r="Y2685" s="18" t="s">
        <v>82</v>
      </c>
    </row>
    <row r="2686" ht="15.75" customHeight="1" spans="1:25">
      <c r="A2686" s="234">
        <v>8711</v>
      </c>
      <c r="B2686" s="208" t="s">
        <v>3248</v>
      </c>
      <c r="C2686" s="207" t="s">
        <v>34</v>
      </c>
      <c r="D2686" s="209" t="s">
        <v>488</v>
      </c>
      <c r="E2686" s="210" t="s">
        <v>30</v>
      </c>
      <c r="F2686" s="235" t="s">
        <v>269</v>
      </c>
      <c r="G2686" s="283">
        <v>41771</v>
      </c>
      <c r="H2686" s="237">
        <v>43715</v>
      </c>
      <c r="I2686" s="214">
        <v>22220.4456666667</v>
      </c>
      <c r="J2686" s="215">
        <v>0.244800762299792</v>
      </c>
      <c r="K2686" s="214">
        <v>5439.58203784111</v>
      </c>
      <c r="L2686" s="216">
        <v>1191.09</v>
      </c>
      <c r="M2686" s="217">
        <v>0.149585673626678</v>
      </c>
      <c r="N2686" s="216">
        <v>178.17</v>
      </c>
      <c r="O2686" s="218">
        <v>45</v>
      </c>
      <c r="P2686" s="246">
        <f t="shared" si="388"/>
        <v>25.4686666666667</v>
      </c>
      <c r="Q2686" s="246">
        <f t="shared" si="389"/>
        <v>2.95933333333333</v>
      </c>
      <c r="R2686" s="210">
        <v>116</v>
      </c>
      <c r="S2686" s="220">
        <f t="shared" si="390"/>
        <v>81</v>
      </c>
      <c r="T2686" s="113">
        <f t="shared" si="393"/>
        <v>60.8779333333334</v>
      </c>
      <c r="U2686" s="113">
        <f t="shared" si="391"/>
        <v>14.9029644872359</v>
      </c>
      <c r="V2686" s="113">
        <f t="shared" si="394"/>
        <v>14.7048148148148</v>
      </c>
      <c r="W2686" s="113">
        <f t="shared" si="392"/>
        <v>2.19962962962963</v>
      </c>
      <c r="X2686" s="118">
        <v>2014</v>
      </c>
      <c r="Y2686" s="18" t="s">
        <v>66</v>
      </c>
    </row>
    <row r="2687" ht="15.75" customHeight="1" spans="1:25">
      <c r="A2687" s="234">
        <v>5425</v>
      </c>
      <c r="B2687" s="208" t="s">
        <v>3249</v>
      </c>
      <c r="C2687" s="207" t="s">
        <v>23</v>
      </c>
      <c r="D2687" s="209" t="s">
        <v>64</v>
      </c>
      <c r="F2687" s="235" t="s">
        <v>178</v>
      </c>
      <c r="G2687" s="236">
        <v>40816</v>
      </c>
      <c r="H2687" s="237">
        <v>40816</v>
      </c>
      <c r="I2687" s="214">
        <v>22204.981</v>
      </c>
      <c r="J2687" s="215">
        <v>0.270063817997767</v>
      </c>
      <c r="K2687" s="214">
        <v>5996.76194742787</v>
      </c>
      <c r="L2687" s="244">
        <v>15313.78</v>
      </c>
      <c r="M2687" s="245">
        <v>0.264435038246599</v>
      </c>
      <c r="N2687" s="244">
        <v>4049.5</v>
      </c>
      <c r="O2687" s="218">
        <v>330</v>
      </c>
      <c r="P2687" s="246">
        <f t="shared" si="388"/>
        <v>45.4053939393939</v>
      </c>
      <c r="Q2687" s="246">
        <f t="shared" si="389"/>
        <v>11.2712121212121</v>
      </c>
      <c r="R2687" s="210">
        <v>3015</v>
      </c>
      <c r="S2687" s="220">
        <f t="shared" si="390"/>
        <v>330</v>
      </c>
      <c r="T2687" s="113">
        <f t="shared" si="393"/>
        <v>60.8355643835616</v>
      </c>
      <c r="U2687" s="113">
        <f t="shared" si="391"/>
        <v>16.4294847874736</v>
      </c>
      <c r="V2687" s="113">
        <f t="shared" si="394"/>
        <v>46.4053939393939</v>
      </c>
      <c r="W2687" s="113">
        <f t="shared" si="392"/>
        <v>12.2712121212121</v>
      </c>
      <c r="X2687" s="118">
        <v>2011</v>
      </c>
      <c r="Y2687" s="18" t="s">
        <v>66</v>
      </c>
    </row>
    <row r="2688" ht="15.75" customHeight="1" spans="1:25">
      <c r="A2688" s="234">
        <v>9193</v>
      </c>
      <c r="B2688" s="208" t="s">
        <v>3250</v>
      </c>
      <c r="C2688" s="207" t="s">
        <v>17</v>
      </c>
      <c r="D2688" s="209" t="s">
        <v>380</v>
      </c>
      <c r="E2688" s="210" t="s">
        <v>1073</v>
      </c>
      <c r="F2688" s="235" t="s">
        <v>95</v>
      </c>
      <c r="G2688" s="283">
        <v>43420</v>
      </c>
      <c r="H2688" s="237">
        <v>43420</v>
      </c>
      <c r="I2688" s="214">
        <v>22198.819485018</v>
      </c>
      <c r="J2688" s="215">
        <v>0.266875560938495</v>
      </c>
      <c r="K2688" s="214">
        <v>5924.32240223658</v>
      </c>
      <c r="L2688" s="244">
        <v>8379.87</v>
      </c>
      <c r="M2688" s="245">
        <v>0.248664955422936</v>
      </c>
      <c r="N2688" s="244">
        <v>2083.78</v>
      </c>
      <c r="O2688" s="218">
        <v>312</v>
      </c>
      <c r="P2688" s="246">
        <f t="shared" si="388"/>
        <v>25.8585576923077</v>
      </c>
      <c r="Q2688" s="246">
        <f t="shared" si="389"/>
        <v>5.67878205128205</v>
      </c>
      <c r="R2688" s="210">
        <v>411</v>
      </c>
      <c r="S2688" s="220">
        <f t="shared" si="390"/>
        <v>330</v>
      </c>
      <c r="T2688" s="113">
        <f t="shared" si="393"/>
        <v>60.8186835205973</v>
      </c>
      <c r="U2688" s="113">
        <f t="shared" si="391"/>
        <v>16.2310202801002</v>
      </c>
      <c r="V2688" s="113">
        <f t="shared" si="394"/>
        <v>25.3935454545455</v>
      </c>
      <c r="W2688" s="113">
        <f t="shared" si="392"/>
        <v>6.31448484848485</v>
      </c>
      <c r="X2688" s="118">
        <v>2018</v>
      </c>
      <c r="Y2688" s="18" t="s">
        <v>84</v>
      </c>
    </row>
    <row r="2689" ht="15.75" customHeight="1" spans="1:25">
      <c r="A2689" s="234">
        <v>7359</v>
      </c>
      <c r="B2689" s="208" t="s">
        <v>3251</v>
      </c>
      <c r="C2689" s="207" t="s">
        <v>23</v>
      </c>
      <c r="D2689" s="209" t="s">
        <v>64</v>
      </c>
      <c r="F2689" s="235" t="s">
        <v>181</v>
      </c>
      <c r="G2689" s="236">
        <v>43120</v>
      </c>
      <c r="H2689" s="237">
        <v>43120</v>
      </c>
      <c r="I2689" s="214">
        <v>22194.483</v>
      </c>
      <c r="J2689" s="215">
        <v>0.244300646237321</v>
      </c>
      <c r="K2689" s="214">
        <v>5422.12653980324</v>
      </c>
      <c r="L2689" s="244">
        <v>15306.54</v>
      </c>
      <c r="M2689" s="245">
        <v>0.285996051361052</v>
      </c>
      <c r="N2689" s="244">
        <v>4377.61</v>
      </c>
      <c r="O2689" s="218">
        <v>330</v>
      </c>
      <c r="P2689" s="246">
        <f t="shared" si="388"/>
        <v>45.3834545454545</v>
      </c>
      <c r="Q2689" s="246">
        <f t="shared" si="389"/>
        <v>12.2654848484848</v>
      </c>
      <c r="R2689" s="210">
        <v>711</v>
      </c>
      <c r="S2689" s="220">
        <f t="shared" si="390"/>
        <v>330</v>
      </c>
      <c r="T2689" s="113">
        <f t="shared" si="393"/>
        <v>60.806802739726</v>
      </c>
      <c r="U2689" s="113">
        <f t="shared" si="391"/>
        <v>14.8551412049404</v>
      </c>
      <c r="V2689" s="113">
        <f t="shared" si="394"/>
        <v>46.3834545454545</v>
      </c>
      <c r="W2689" s="113">
        <f t="shared" si="392"/>
        <v>13.2654848484848</v>
      </c>
      <c r="X2689" s="118">
        <v>2018</v>
      </c>
      <c r="Y2689" s="18" t="s">
        <v>84</v>
      </c>
    </row>
    <row r="2690" ht="15.75" customHeight="1" spans="1:25">
      <c r="A2690" s="234">
        <v>8746</v>
      </c>
      <c r="B2690" s="208" t="s">
        <v>3252</v>
      </c>
      <c r="C2690" s="207" t="s">
        <v>34</v>
      </c>
      <c r="D2690" s="209" t="s">
        <v>488</v>
      </c>
      <c r="E2690" s="210" t="s">
        <v>30</v>
      </c>
      <c r="F2690" s="235" t="s">
        <v>279</v>
      </c>
      <c r="G2690" s="283">
        <v>42207</v>
      </c>
      <c r="H2690" s="237">
        <v>43715</v>
      </c>
      <c r="I2690" s="214">
        <v>22083.3273333333</v>
      </c>
      <c r="J2690" s="215">
        <v>0.265380028498608</v>
      </c>
      <c r="K2690" s="214">
        <v>5860.47403706409</v>
      </c>
      <c r="L2690" s="216">
        <v>1972.9</v>
      </c>
      <c r="M2690" s="217">
        <v>0.232971767448933</v>
      </c>
      <c r="N2690" s="216">
        <v>459.63</v>
      </c>
      <c r="O2690" s="218">
        <v>75</v>
      </c>
      <c r="P2690" s="246">
        <f t="shared" si="388"/>
        <v>25.3053333333333</v>
      </c>
      <c r="Q2690" s="246">
        <f t="shared" si="389"/>
        <v>5.1284</v>
      </c>
      <c r="R2690" s="210">
        <v>116</v>
      </c>
      <c r="S2690" s="220">
        <f t="shared" si="390"/>
        <v>81</v>
      </c>
      <c r="T2690" s="113">
        <f t="shared" si="393"/>
        <v>60.5022666666666</v>
      </c>
      <c r="U2690" s="113">
        <f t="shared" si="391"/>
        <v>16.0560932522304</v>
      </c>
      <c r="V2690" s="113">
        <f t="shared" si="394"/>
        <v>24.3567901234568</v>
      </c>
      <c r="W2690" s="113">
        <f t="shared" si="392"/>
        <v>5.67444444444444</v>
      </c>
      <c r="X2690" s="118">
        <v>2015</v>
      </c>
      <c r="Y2690" s="18" t="s">
        <v>66</v>
      </c>
    </row>
    <row r="2691" ht="15.75" customHeight="1" spans="1:25">
      <c r="A2691" s="234">
        <v>8111</v>
      </c>
      <c r="B2691" s="208" t="s">
        <v>3253</v>
      </c>
      <c r="C2691" s="207" t="s">
        <v>19</v>
      </c>
      <c r="D2691" s="209" t="s">
        <v>380</v>
      </c>
      <c r="E2691" s="210" t="s">
        <v>2375</v>
      </c>
      <c r="F2691" s="235" t="s">
        <v>112</v>
      </c>
      <c r="G2691" s="283" t="s">
        <v>3254</v>
      </c>
      <c r="H2691" s="237">
        <v>43278</v>
      </c>
      <c r="I2691" s="214">
        <v>22075.902</v>
      </c>
      <c r="J2691" s="215">
        <v>0.25158047565638</v>
      </c>
      <c r="K2691" s="214">
        <v>5553.86592570363</v>
      </c>
      <c r="L2691" s="244">
        <v>12264.39</v>
      </c>
      <c r="M2691" s="245">
        <v>0.184086611727122</v>
      </c>
      <c r="N2691" s="244">
        <v>2257.71</v>
      </c>
      <c r="O2691" s="218">
        <v>330</v>
      </c>
      <c r="P2691" s="246">
        <f t="shared" ref="P2691:P2754" si="395">IFERROR(L2691/O2691-1,0)</f>
        <v>36.1648181818182</v>
      </c>
      <c r="Q2691" s="246">
        <f t="shared" ref="Q2691:Q2754" si="396">IFERROR(N2691/O2691-1,0)</f>
        <v>5.84154545454545</v>
      </c>
      <c r="R2691" s="210">
        <v>553</v>
      </c>
      <c r="S2691" s="220">
        <f t="shared" ref="S2691:S2754" si="397">MIN(R2691-35,365-35)</f>
        <v>330</v>
      </c>
      <c r="T2691" s="113">
        <f t="shared" si="393"/>
        <v>60.4819232876712</v>
      </c>
      <c r="U2691" s="113">
        <f t="shared" ref="U2691:U2754" si="398">IFERROR(K2691/365,0)</f>
        <v>15.216071029325</v>
      </c>
      <c r="V2691" s="113">
        <f t="shared" si="394"/>
        <v>37.1648181818182</v>
      </c>
      <c r="W2691" s="113">
        <f t="shared" ref="W2691:W2754" si="399">N2691/S2691</f>
        <v>6.84154545454545</v>
      </c>
      <c r="X2691" s="118">
        <v>2008</v>
      </c>
      <c r="Y2691" s="18" t="s">
        <v>66</v>
      </c>
    </row>
    <row r="2692" ht="15.75" customHeight="1" spans="1:25">
      <c r="A2692" s="234">
        <v>7006</v>
      </c>
      <c r="B2692" s="208" t="s">
        <v>3255</v>
      </c>
      <c r="C2692" s="207" t="s">
        <v>27</v>
      </c>
      <c r="D2692" s="209" t="s">
        <v>64</v>
      </c>
      <c r="F2692" s="235" t="s">
        <v>204</v>
      </c>
      <c r="G2692" s="236">
        <v>42216</v>
      </c>
      <c r="H2692" s="237">
        <v>42216</v>
      </c>
      <c r="I2692" s="214">
        <v>22057.2875</v>
      </c>
      <c r="J2692" s="215">
        <v>0.260600874311309</v>
      </c>
      <c r="K2692" s="214">
        <v>5748.14840743591</v>
      </c>
      <c r="L2692" s="244">
        <v>19180.25</v>
      </c>
      <c r="M2692" s="245">
        <v>0.192601243466587</v>
      </c>
      <c r="N2692" s="244">
        <v>3694.14</v>
      </c>
      <c r="O2692" s="218">
        <v>330</v>
      </c>
      <c r="P2692" s="246">
        <f t="shared" si="395"/>
        <v>57.1219696969697</v>
      </c>
      <c r="Q2692" s="246">
        <f t="shared" si="396"/>
        <v>10.1943636363636</v>
      </c>
      <c r="R2692" s="210">
        <v>1615</v>
      </c>
      <c r="S2692" s="220">
        <f t="shared" si="397"/>
        <v>330</v>
      </c>
      <c r="T2692" s="113">
        <f t="shared" ref="T2692:T2755" si="400">IFERROR(I2692/365,0)</f>
        <v>60.4309246575342</v>
      </c>
      <c r="U2692" s="113">
        <f t="shared" si="398"/>
        <v>15.7483518011943</v>
      </c>
      <c r="V2692" s="113">
        <f t="shared" ref="V2692:V2755" si="401">L2692/S2692</f>
        <v>58.1219696969697</v>
      </c>
      <c r="W2692" s="113">
        <f t="shared" si="399"/>
        <v>11.1943636363636</v>
      </c>
      <c r="X2692" s="118">
        <v>2015</v>
      </c>
      <c r="Y2692" s="18" t="s">
        <v>66</v>
      </c>
    </row>
    <row r="2693" ht="15.75" customHeight="1" spans="1:25">
      <c r="A2693" s="234">
        <v>7283</v>
      </c>
      <c r="B2693" s="208" t="s">
        <v>3256</v>
      </c>
      <c r="C2693" s="207" t="s">
        <v>31</v>
      </c>
      <c r="D2693" s="209" t="s">
        <v>380</v>
      </c>
      <c r="E2693" s="210" t="s">
        <v>436</v>
      </c>
      <c r="F2693" s="235" t="s">
        <v>254</v>
      </c>
      <c r="G2693" s="284">
        <v>42387</v>
      </c>
      <c r="H2693" s="237">
        <v>43248</v>
      </c>
      <c r="I2693" s="214">
        <v>22048.5520200148</v>
      </c>
      <c r="J2693" s="215">
        <v>0.261138390765187</v>
      </c>
      <c r="K2693" s="214">
        <v>5757.72339320918</v>
      </c>
      <c r="L2693" s="244">
        <v>11437.61</v>
      </c>
      <c r="M2693" s="245">
        <v>0.216708735478828</v>
      </c>
      <c r="N2693" s="244">
        <v>2478.63</v>
      </c>
      <c r="O2693" s="218">
        <v>329</v>
      </c>
      <c r="P2693" s="246">
        <f t="shared" si="395"/>
        <v>33.7647720364742</v>
      </c>
      <c r="Q2693" s="246">
        <f t="shared" si="396"/>
        <v>6.53382978723404</v>
      </c>
      <c r="R2693" s="210">
        <v>583</v>
      </c>
      <c r="S2693" s="220">
        <f t="shared" si="397"/>
        <v>330</v>
      </c>
      <c r="T2693" s="113">
        <f t="shared" si="400"/>
        <v>60.406991835657</v>
      </c>
      <c r="U2693" s="113">
        <f t="shared" si="398"/>
        <v>15.7745846389293</v>
      </c>
      <c r="V2693" s="113">
        <f t="shared" si="401"/>
        <v>34.6594242424242</v>
      </c>
      <c r="W2693" s="113">
        <f t="shared" si="399"/>
        <v>7.511</v>
      </c>
      <c r="X2693" s="118">
        <v>2016</v>
      </c>
      <c r="Y2693" s="18" t="s">
        <v>82</v>
      </c>
    </row>
    <row r="2694" ht="15.75" customHeight="1" spans="1:25">
      <c r="A2694" s="234">
        <v>6036</v>
      </c>
      <c r="B2694" s="208" t="s">
        <v>3257</v>
      </c>
      <c r="C2694" s="207" t="s">
        <v>25</v>
      </c>
      <c r="D2694" s="209" t="s">
        <v>64</v>
      </c>
      <c r="E2694" s="210" t="s">
        <v>3182</v>
      </c>
      <c r="F2694" s="290" t="s">
        <v>215</v>
      </c>
      <c r="G2694" s="283">
        <v>42216</v>
      </c>
      <c r="H2694" s="237">
        <v>42216</v>
      </c>
      <c r="I2694" s="214">
        <v>22021.4517744043</v>
      </c>
      <c r="J2694" s="215">
        <v>0.23556587886848</v>
      </c>
      <c r="K2694" s="214">
        <v>5187.50264119739</v>
      </c>
      <c r="L2694" s="244">
        <v>19297.6</v>
      </c>
      <c r="M2694" s="245">
        <v>0.195759576320371</v>
      </c>
      <c r="N2694" s="244">
        <v>3777.69</v>
      </c>
      <c r="O2694" s="218">
        <v>330</v>
      </c>
      <c r="P2694" s="246">
        <f t="shared" si="395"/>
        <v>57.4775757575758</v>
      </c>
      <c r="Q2694" s="246">
        <f t="shared" si="396"/>
        <v>10.4475454545455</v>
      </c>
      <c r="R2694" s="210">
        <v>1615</v>
      </c>
      <c r="S2694" s="220">
        <f t="shared" si="397"/>
        <v>330</v>
      </c>
      <c r="T2694" s="113">
        <f t="shared" si="400"/>
        <v>60.332744587409</v>
      </c>
      <c r="U2694" s="113">
        <f t="shared" si="398"/>
        <v>14.2123360032805</v>
      </c>
      <c r="V2694" s="113">
        <f t="shared" si="401"/>
        <v>58.4775757575758</v>
      </c>
      <c r="W2694" s="113">
        <f t="shared" si="399"/>
        <v>11.4475454545455</v>
      </c>
      <c r="X2694" s="118">
        <v>2015</v>
      </c>
      <c r="Y2694" s="18" t="s">
        <v>66</v>
      </c>
    </row>
    <row r="2695" ht="15.75" customHeight="1" spans="1:25">
      <c r="A2695" s="234">
        <v>5801</v>
      </c>
      <c r="B2695" s="208" t="s">
        <v>3258</v>
      </c>
      <c r="C2695" s="207" t="s">
        <v>19</v>
      </c>
      <c r="D2695" s="209" t="s">
        <v>64</v>
      </c>
      <c r="F2695" s="235" t="s">
        <v>65</v>
      </c>
      <c r="G2695" s="236">
        <v>41818</v>
      </c>
      <c r="H2695" s="237">
        <v>41818</v>
      </c>
      <c r="I2695" s="214">
        <v>22008.906</v>
      </c>
      <c r="J2695" s="215">
        <v>0.225036544838659</v>
      </c>
      <c r="K2695" s="214">
        <v>4952.80816191883</v>
      </c>
      <c r="L2695" s="244">
        <v>12227.17</v>
      </c>
      <c r="M2695" s="245">
        <v>0.308229132333974</v>
      </c>
      <c r="N2695" s="244">
        <v>3768.77</v>
      </c>
      <c r="O2695" s="218">
        <v>330</v>
      </c>
      <c r="P2695" s="246">
        <f t="shared" si="395"/>
        <v>36.0520303030303</v>
      </c>
      <c r="Q2695" s="246">
        <f t="shared" si="396"/>
        <v>10.4205151515152</v>
      </c>
      <c r="R2695" s="210">
        <v>2013</v>
      </c>
      <c r="S2695" s="220">
        <f t="shared" si="397"/>
        <v>330</v>
      </c>
      <c r="T2695" s="113">
        <f t="shared" si="400"/>
        <v>60.2983726027397</v>
      </c>
      <c r="U2695" s="113">
        <f t="shared" si="398"/>
        <v>13.5693374299146</v>
      </c>
      <c r="V2695" s="113">
        <f t="shared" si="401"/>
        <v>37.0520303030303</v>
      </c>
      <c r="W2695" s="113">
        <f t="shared" si="399"/>
        <v>11.4205151515152</v>
      </c>
      <c r="X2695" s="118">
        <v>2014</v>
      </c>
      <c r="Y2695" s="18" t="s">
        <v>66</v>
      </c>
    </row>
    <row r="2696" ht="15.75" customHeight="1" spans="1:25">
      <c r="A2696" s="234">
        <v>6130</v>
      </c>
      <c r="B2696" s="208" t="s">
        <v>3259</v>
      </c>
      <c r="C2696" s="207" t="s">
        <v>23</v>
      </c>
      <c r="D2696" s="209" t="s">
        <v>64</v>
      </c>
      <c r="F2696" s="235" t="s">
        <v>178</v>
      </c>
      <c r="G2696" s="236">
        <v>42338</v>
      </c>
      <c r="H2696" s="237">
        <v>42338</v>
      </c>
      <c r="I2696" s="214">
        <v>22001.053</v>
      </c>
      <c r="J2696" s="215">
        <v>0.26489275245449</v>
      </c>
      <c r="K2696" s="214">
        <v>5827.91948606712</v>
      </c>
      <c r="L2696" s="244">
        <v>15173.14</v>
      </c>
      <c r="M2696" s="245">
        <v>0.266147943009819</v>
      </c>
      <c r="N2696" s="244">
        <v>4038.3</v>
      </c>
      <c r="O2696" s="218">
        <v>330</v>
      </c>
      <c r="P2696" s="246">
        <f t="shared" si="395"/>
        <v>44.9792121212121</v>
      </c>
      <c r="Q2696" s="246">
        <f t="shared" si="396"/>
        <v>11.2372727272727</v>
      </c>
      <c r="R2696" s="210">
        <v>1493</v>
      </c>
      <c r="S2696" s="220">
        <f t="shared" si="397"/>
        <v>330</v>
      </c>
      <c r="T2696" s="113">
        <f t="shared" si="400"/>
        <v>60.2768575342466</v>
      </c>
      <c r="U2696" s="113">
        <f t="shared" si="398"/>
        <v>15.9669027015538</v>
      </c>
      <c r="V2696" s="113">
        <f t="shared" si="401"/>
        <v>45.9792121212121</v>
      </c>
      <c r="W2696" s="113">
        <f t="shared" si="399"/>
        <v>12.2372727272727</v>
      </c>
      <c r="X2696" s="118">
        <v>2015</v>
      </c>
      <c r="Y2696" s="18" t="s">
        <v>66</v>
      </c>
    </row>
    <row r="2697" ht="15.75" customHeight="1" spans="1:25">
      <c r="A2697" s="234">
        <v>8047</v>
      </c>
      <c r="B2697" s="208" t="s">
        <v>3260</v>
      </c>
      <c r="C2697" s="207" t="s">
        <v>19</v>
      </c>
      <c r="D2697" s="209" t="s">
        <v>64</v>
      </c>
      <c r="F2697" s="235" t="s">
        <v>65</v>
      </c>
      <c r="G2697" s="236">
        <v>43274</v>
      </c>
      <c r="H2697" s="237">
        <v>43274</v>
      </c>
      <c r="I2697" s="214">
        <v>21986.5189668367</v>
      </c>
      <c r="J2697" s="215">
        <v>0.267094167468505</v>
      </c>
      <c r="K2697" s="214">
        <v>5872.47097897775</v>
      </c>
      <c r="L2697" s="244">
        <v>6381.87</v>
      </c>
      <c r="M2697" s="245">
        <v>0.0851098502476547</v>
      </c>
      <c r="N2697" s="244">
        <v>543.16</v>
      </c>
      <c r="O2697" s="218">
        <v>196</v>
      </c>
      <c r="P2697" s="246">
        <f t="shared" si="395"/>
        <v>31.5605612244898</v>
      </c>
      <c r="Q2697" s="246">
        <f t="shared" si="396"/>
        <v>1.77122448979592</v>
      </c>
      <c r="R2697" s="210">
        <v>557</v>
      </c>
      <c r="S2697" s="220">
        <f t="shared" si="397"/>
        <v>330</v>
      </c>
      <c r="T2697" s="113">
        <f t="shared" si="400"/>
        <v>60.237038265306</v>
      </c>
      <c r="U2697" s="113">
        <f t="shared" si="398"/>
        <v>16.0889615862404</v>
      </c>
      <c r="V2697" s="113">
        <f t="shared" si="401"/>
        <v>19.339</v>
      </c>
      <c r="W2697" s="113">
        <f t="shared" si="399"/>
        <v>1.64593939393939</v>
      </c>
      <c r="X2697" s="118">
        <v>2018</v>
      </c>
      <c r="Y2697" s="18" t="s">
        <v>84</v>
      </c>
    </row>
    <row r="2698" ht="15.75" customHeight="1" spans="1:25">
      <c r="A2698" s="234">
        <v>5902</v>
      </c>
      <c r="B2698" s="208" t="s">
        <v>3261</v>
      </c>
      <c r="C2698" s="207" t="s">
        <v>17</v>
      </c>
      <c r="D2698" s="209" t="s">
        <v>64</v>
      </c>
      <c r="F2698" s="235" t="s">
        <v>65</v>
      </c>
      <c r="G2698" s="236">
        <v>42035</v>
      </c>
      <c r="H2698" s="237">
        <v>42035</v>
      </c>
      <c r="I2698" s="214">
        <v>21968.08</v>
      </c>
      <c r="J2698" s="215">
        <v>0.26467577639468</v>
      </c>
      <c r="K2698" s="214">
        <v>5814.41862990044</v>
      </c>
      <c r="L2698" s="244">
        <v>10984.04</v>
      </c>
      <c r="M2698" s="245">
        <v>0.333940881497154</v>
      </c>
      <c r="N2698" s="244">
        <v>3668.02</v>
      </c>
      <c r="O2698" s="218">
        <v>330</v>
      </c>
      <c r="P2698" s="246">
        <f t="shared" si="395"/>
        <v>32.2849696969697</v>
      </c>
      <c r="Q2698" s="246">
        <f t="shared" si="396"/>
        <v>10.1152121212121</v>
      </c>
      <c r="R2698" s="210">
        <v>1796</v>
      </c>
      <c r="S2698" s="220">
        <f t="shared" si="397"/>
        <v>330</v>
      </c>
      <c r="T2698" s="113">
        <f t="shared" si="400"/>
        <v>60.1865205479452</v>
      </c>
      <c r="U2698" s="113">
        <f t="shared" si="398"/>
        <v>15.9299140545218</v>
      </c>
      <c r="V2698" s="113">
        <f t="shared" si="401"/>
        <v>33.2849696969697</v>
      </c>
      <c r="W2698" s="113">
        <f t="shared" si="399"/>
        <v>11.1152121212121</v>
      </c>
      <c r="X2698" s="118">
        <v>2015</v>
      </c>
      <c r="Y2698" s="18" t="s">
        <v>66</v>
      </c>
    </row>
    <row r="2699" ht="15.75" customHeight="1" spans="1:25">
      <c r="A2699" s="234">
        <v>6260</v>
      </c>
      <c r="B2699" s="208" t="s">
        <v>3262</v>
      </c>
      <c r="C2699" s="207" t="s">
        <v>31</v>
      </c>
      <c r="D2699" s="209" t="s">
        <v>64</v>
      </c>
      <c r="E2699" s="210" t="s">
        <v>312</v>
      </c>
      <c r="F2699" s="235" t="s">
        <v>65</v>
      </c>
      <c r="G2699" s="283">
        <v>42454</v>
      </c>
      <c r="H2699" s="237">
        <v>42454</v>
      </c>
      <c r="I2699" s="214">
        <v>21953.43</v>
      </c>
      <c r="J2699" s="215">
        <v>0.276190976950125</v>
      </c>
      <c r="K2699" s="214">
        <v>6063.33927910618</v>
      </c>
      <c r="L2699" s="244">
        <v>14635.62</v>
      </c>
      <c r="M2699" s="245">
        <v>0.334205178871821</v>
      </c>
      <c r="N2699" s="244">
        <v>4891.3</v>
      </c>
      <c r="O2699" s="218">
        <v>330</v>
      </c>
      <c r="P2699" s="246">
        <f t="shared" si="395"/>
        <v>43.3503636363636</v>
      </c>
      <c r="Q2699" s="246">
        <f t="shared" si="396"/>
        <v>13.8221212121212</v>
      </c>
      <c r="R2699" s="210">
        <v>1377</v>
      </c>
      <c r="S2699" s="220">
        <f t="shared" si="397"/>
        <v>330</v>
      </c>
      <c r="T2699" s="113">
        <f t="shared" si="400"/>
        <v>60.1463835616438</v>
      </c>
      <c r="U2699" s="113">
        <f t="shared" si="398"/>
        <v>16.6118884359073</v>
      </c>
      <c r="V2699" s="113">
        <f t="shared" si="401"/>
        <v>44.3503636363636</v>
      </c>
      <c r="W2699" s="113">
        <f t="shared" si="399"/>
        <v>14.8221212121212</v>
      </c>
      <c r="X2699" s="118">
        <v>2016</v>
      </c>
      <c r="Y2699" s="18" t="s">
        <v>82</v>
      </c>
    </row>
    <row r="2700" ht="15.75" customHeight="1" spans="1:25">
      <c r="A2700" s="234">
        <v>5002</v>
      </c>
      <c r="B2700" s="208" t="s">
        <v>3263</v>
      </c>
      <c r="C2700" s="207" t="s">
        <v>17</v>
      </c>
      <c r="D2700" s="209" t="s">
        <v>64</v>
      </c>
      <c r="F2700" s="235" t="s">
        <v>65</v>
      </c>
      <c r="G2700" s="236">
        <v>37233</v>
      </c>
      <c r="H2700" s="237">
        <v>37233</v>
      </c>
      <c r="I2700" s="214">
        <v>21951.86</v>
      </c>
      <c r="J2700" s="215">
        <v>0.265407846036086</v>
      </c>
      <c r="K2700" s="214">
        <v>5826.19587908572</v>
      </c>
      <c r="L2700" s="244">
        <v>10975.93</v>
      </c>
      <c r="M2700" s="245">
        <v>0.315829273692525</v>
      </c>
      <c r="N2700" s="244">
        <v>3466.52</v>
      </c>
      <c r="O2700" s="218">
        <v>330</v>
      </c>
      <c r="P2700" s="246">
        <f t="shared" si="395"/>
        <v>32.2603939393939</v>
      </c>
      <c r="Q2700" s="246">
        <f t="shared" si="396"/>
        <v>9.50460606060606</v>
      </c>
      <c r="R2700" s="210">
        <v>6598</v>
      </c>
      <c r="S2700" s="220">
        <f t="shared" si="397"/>
        <v>330</v>
      </c>
      <c r="T2700" s="113">
        <f t="shared" si="400"/>
        <v>60.1420821917808</v>
      </c>
      <c r="U2700" s="113">
        <f t="shared" si="398"/>
        <v>15.9621804906458</v>
      </c>
      <c r="V2700" s="113">
        <f t="shared" si="401"/>
        <v>33.2603939393939</v>
      </c>
      <c r="W2700" s="113">
        <f t="shared" si="399"/>
        <v>10.5046060606061</v>
      </c>
      <c r="X2700" s="118">
        <v>2001</v>
      </c>
      <c r="Y2700" s="18" t="s">
        <v>66</v>
      </c>
    </row>
    <row r="2701" ht="15.75" customHeight="1" spans="1:25">
      <c r="A2701" s="234">
        <v>5607</v>
      </c>
      <c r="B2701" s="208" t="s">
        <v>3264</v>
      </c>
      <c r="C2701" s="207" t="s">
        <v>23</v>
      </c>
      <c r="D2701" s="209" t="s">
        <v>64</v>
      </c>
      <c r="F2701" s="235" t="s">
        <v>65</v>
      </c>
      <c r="G2701" s="236">
        <v>41243</v>
      </c>
      <c r="H2701" s="237">
        <v>41243</v>
      </c>
      <c r="I2701" s="214">
        <v>21914.6185</v>
      </c>
      <c r="J2701" s="215">
        <v>0.269484942324653</v>
      </c>
      <c r="K2701" s="214">
        <v>5905.65970253927</v>
      </c>
      <c r="L2701" s="244">
        <v>15113.53</v>
      </c>
      <c r="M2701" s="245">
        <v>0.2926013975557</v>
      </c>
      <c r="N2701" s="244">
        <v>4422.24</v>
      </c>
      <c r="O2701" s="218">
        <v>330</v>
      </c>
      <c r="P2701" s="246">
        <f t="shared" si="395"/>
        <v>44.7985757575758</v>
      </c>
      <c r="Q2701" s="246">
        <f t="shared" si="396"/>
        <v>12.4007272727273</v>
      </c>
      <c r="R2701" s="210">
        <v>2588</v>
      </c>
      <c r="S2701" s="220">
        <f t="shared" si="397"/>
        <v>330</v>
      </c>
      <c r="T2701" s="113">
        <f t="shared" si="400"/>
        <v>60.0400506849315</v>
      </c>
      <c r="U2701" s="113">
        <f t="shared" si="398"/>
        <v>16.179889595998</v>
      </c>
      <c r="V2701" s="113">
        <f t="shared" si="401"/>
        <v>45.7985757575758</v>
      </c>
      <c r="W2701" s="113">
        <f t="shared" si="399"/>
        <v>13.4007272727273</v>
      </c>
      <c r="X2701" s="118">
        <v>2012</v>
      </c>
      <c r="Y2701" s="18" t="s">
        <v>66</v>
      </c>
    </row>
    <row r="2702" ht="15.75" customHeight="1" spans="1:25">
      <c r="A2702" s="234">
        <v>8694</v>
      </c>
      <c r="B2702" s="208" t="s">
        <v>3265</v>
      </c>
      <c r="C2702" s="207" t="s">
        <v>34</v>
      </c>
      <c r="D2702" s="209" t="s">
        <v>488</v>
      </c>
      <c r="E2702" s="210" t="s">
        <v>30</v>
      </c>
      <c r="F2702" s="235" t="s">
        <v>272</v>
      </c>
      <c r="G2702" s="283">
        <v>41542</v>
      </c>
      <c r="H2702" s="237">
        <v>43715</v>
      </c>
      <c r="I2702" s="214">
        <v>21879.8325333333</v>
      </c>
      <c r="J2702" s="215">
        <v>0.266609145976823</v>
      </c>
      <c r="K2702" s="214">
        <v>5833.36346582791</v>
      </c>
      <c r="L2702" s="216">
        <v>1954.72</v>
      </c>
      <c r="M2702" s="217">
        <v>0.225152451502005</v>
      </c>
      <c r="N2702" s="216">
        <v>440.11</v>
      </c>
      <c r="O2702" s="218">
        <v>75</v>
      </c>
      <c r="P2702" s="246">
        <f t="shared" si="395"/>
        <v>25.0629333333333</v>
      </c>
      <c r="Q2702" s="246">
        <f t="shared" si="396"/>
        <v>4.86813333333333</v>
      </c>
      <c r="R2702" s="210">
        <v>116</v>
      </c>
      <c r="S2702" s="220">
        <f t="shared" si="397"/>
        <v>81</v>
      </c>
      <c r="T2702" s="113">
        <f t="shared" si="400"/>
        <v>59.9447466666666</v>
      </c>
      <c r="U2702" s="113">
        <f t="shared" si="398"/>
        <v>15.981817714597</v>
      </c>
      <c r="V2702" s="113">
        <f t="shared" si="401"/>
        <v>24.1323456790123</v>
      </c>
      <c r="W2702" s="113">
        <f t="shared" si="399"/>
        <v>5.43345679012346</v>
      </c>
      <c r="X2702" s="118">
        <v>2013</v>
      </c>
      <c r="Y2702" s="18" t="s">
        <v>66</v>
      </c>
    </row>
    <row r="2703" ht="15.75" customHeight="1" spans="1:25">
      <c r="A2703" s="234">
        <v>8781</v>
      </c>
      <c r="B2703" s="208" t="s">
        <v>3266</v>
      </c>
      <c r="C2703" s="207" t="s">
        <v>34</v>
      </c>
      <c r="D2703" s="209" t="s">
        <v>488</v>
      </c>
      <c r="E2703" s="210" t="s">
        <v>30</v>
      </c>
      <c r="F2703" s="235" t="s">
        <v>282</v>
      </c>
      <c r="G2703" s="283">
        <v>43132</v>
      </c>
      <c r="H2703" s="237">
        <v>43706</v>
      </c>
      <c r="I2703" s="214">
        <v>21868.6436184211</v>
      </c>
      <c r="J2703" s="215">
        <v>0.258734264621356</v>
      </c>
      <c r="K2703" s="214">
        <v>5658.16742487868</v>
      </c>
      <c r="L2703" s="216">
        <v>1979.77</v>
      </c>
      <c r="M2703" s="217">
        <v>0.197265338903004</v>
      </c>
      <c r="N2703" s="216">
        <v>390.54</v>
      </c>
      <c r="O2703" s="218">
        <v>76</v>
      </c>
      <c r="P2703" s="246">
        <f t="shared" si="395"/>
        <v>25.0496052631579</v>
      </c>
      <c r="Q2703" s="246">
        <f t="shared" si="396"/>
        <v>4.13868421052632</v>
      </c>
      <c r="R2703" s="210">
        <v>125</v>
      </c>
      <c r="S2703" s="220">
        <f t="shared" si="397"/>
        <v>90</v>
      </c>
      <c r="T2703" s="113">
        <f t="shared" si="400"/>
        <v>59.9140921052633</v>
      </c>
      <c r="U2703" s="113">
        <f t="shared" si="398"/>
        <v>15.5018285613115</v>
      </c>
      <c r="V2703" s="113">
        <f t="shared" si="401"/>
        <v>21.9974444444444</v>
      </c>
      <c r="W2703" s="113">
        <f t="shared" si="399"/>
        <v>4.33933333333333</v>
      </c>
      <c r="X2703" s="118">
        <v>2018</v>
      </c>
      <c r="Y2703" s="18" t="s">
        <v>84</v>
      </c>
    </row>
    <row r="2704" ht="15.75" customHeight="1" spans="1:25">
      <c r="A2704" s="234">
        <v>6467</v>
      </c>
      <c r="B2704" s="208" t="s">
        <v>3267</v>
      </c>
      <c r="C2704" s="207" t="s">
        <v>29</v>
      </c>
      <c r="D2704" s="209" t="s">
        <v>64</v>
      </c>
      <c r="E2704" s="210" t="s">
        <v>335</v>
      </c>
      <c r="F2704" s="235" t="s">
        <v>65</v>
      </c>
      <c r="G2704" s="283">
        <v>42570</v>
      </c>
      <c r="H2704" s="237">
        <v>42570</v>
      </c>
      <c r="I2704" s="214">
        <v>21835.968</v>
      </c>
      <c r="J2704" s="215">
        <v>0.273542949049256</v>
      </c>
      <c r="K2704" s="214">
        <v>5973.07508206518</v>
      </c>
      <c r="L2704" s="244">
        <v>13647.48</v>
      </c>
      <c r="M2704" s="245">
        <v>0.357693874620076</v>
      </c>
      <c r="N2704" s="244">
        <v>4881.62</v>
      </c>
      <c r="O2704" s="218">
        <v>330</v>
      </c>
      <c r="P2704" s="246">
        <f t="shared" si="395"/>
        <v>40.356</v>
      </c>
      <c r="Q2704" s="246">
        <f t="shared" si="396"/>
        <v>13.7927878787879</v>
      </c>
      <c r="R2704" s="210">
        <v>1261</v>
      </c>
      <c r="S2704" s="220">
        <f t="shared" si="397"/>
        <v>330</v>
      </c>
      <c r="T2704" s="113">
        <f t="shared" si="400"/>
        <v>59.8245698630137</v>
      </c>
      <c r="U2704" s="113">
        <f t="shared" si="398"/>
        <v>16.364589265932</v>
      </c>
      <c r="V2704" s="113">
        <f t="shared" si="401"/>
        <v>41.356</v>
      </c>
      <c r="W2704" s="113">
        <f t="shared" si="399"/>
        <v>14.7927878787879</v>
      </c>
      <c r="X2704" s="118">
        <v>2016</v>
      </c>
      <c r="Y2704" s="18" t="s">
        <v>82</v>
      </c>
    </row>
    <row r="2705" ht="15.75" customHeight="1" spans="1:25">
      <c r="A2705" s="234">
        <v>9277</v>
      </c>
      <c r="B2705" s="208" t="s">
        <v>3268</v>
      </c>
      <c r="C2705" s="207" t="s">
        <v>19</v>
      </c>
      <c r="D2705" s="209" t="s">
        <v>64</v>
      </c>
      <c r="F2705" s="235" t="s">
        <v>65</v>
      </c>
      <c r="G2705" s="236">
        <v>43491</v>
      </c>
      <c r="H2705" s="237">
        <v>43491</v>
      </c>
      <c r="I2705" s="214">
        <v>21834.1810758197</v>
      </c>
      <c r="J2705" s="215">
        <v>0.241710258692098</v>
      </c>
      <c r="K2705" s="214">
        <v>5277.54555616648</v>
      </c>
      <c r="L2705" s="244">
        <v>7889.73</v>
      </c>
      <c r="M2705" s="245">
        <v>0.117382977617739</v>
      </c>
      <c r="N2705" s="244">
        <v>926.12</v>
      </c>
      <c r="O2705" s="218">
        <v>244</v>
      </c>
      <c r="P2705" s="246">
        <f t="shared" si="395"/>
        <v>31.3349590163934</v>
      </c>
      <c r="Q2705" s="246">
        <f t="shared" si="396"/>
        <v>2.7955737704918</v>
      </c>
      <c r="R2705" s="210">
        <v>340</v>
      </c>
      <c r="S2705" s="220">
        <f t="shared" si="397"/>
        <v>305</v>
      </c>
      <c r="T2705" s="113">
        <f t="shared" si="400"/>
        <v>59.8196741803279</v>
      </c>
      <c r="U2705" s="113">
        <f t="shared" si="398"/>
        <v>14.4590289210041</v>
      </c>
      <c r="V2705" s="113">
        <f t="shared" si="401"/>
        <v>25.8679672131148</v>
      </c>
      <c r="W2705" s="113">
        <f t="shared" si="399"/>
        <v>3.03645901639344</v>
      </c>
      <c r="X2705" s="118">
        <v>2019</v>
      </c>
      <c r="Y2705" s="18" t="s">
        <v>85</v>
      </c>
    </row>
    <row r="2706" ht="15.75" customHeight="1" spans="1:25">
      <c r="A2706" s="234">
        <v>8704</v>
      </c>
      <c r="B2706" s="208" t="s">
        <v>3269</v>
      </c>
      <c r="C2706" s="207" t="s">
        <v>34</v>
      </c>
      <c r="D2706" s="209" t="s">
        <v>488</v>
      </c>
      <c r="E2706" s="210" t="s">
        <v>30</v>
      </c>
      <c r="F2706" s="235" t="s">
        <v>282</v>
      </c>
      <c r="G2706" s="283">
        <v>41757</v>
      </c>
      <c r="H2706" s="237">
        <v>43715</v>
      </c>
      <c r="I2706" s="214">
        <v>21821.595</v>
      </c>
      <c r="J2706" s="215">
        <v>0.277797557513999</v>
      </c>
      <c r="K2706" s="214">
        <v>6061.98579205969</v>
      </c>
      <c r="L2706" s="216">
        <v>1897.53</v>
      </c>
      <c r="M2706" s="217">
        <v>0.347135486658972</v>
      </c>
      <c r="N2706" s="216">
        <v>658.7</v>
      </c>
      <c r="O2706" s="218">
        <v>73</v>
      </c>
      <c r="P2706" s="246">
        <f t="shared" si="395"/>
        <v>24.9935616438356</v>
      </c>
      <c r="Q2706" s="246">
        <f t="shared" si="396"/>
        <v>8.02328767123288</v>
      </c>
      <c r="R2706" s="210">
        <v>116</v>
      </c>
      <c r="S2706" s="220">
        <f t="shared" si="397"/>
        <v>81</v>
      </c>
      <c r="T2706" s="113">
        <f t="shared" si="400"/>
        <v>59.7851917808219</v>
      </c>
      <c r="U2706" s="113">
        <f t="shared" si="398"/>
        <v>16.6081802522183</v>
      </c>
      <c r="V2706" s="113">
        <f t="shared" si="401"/>
        <v>23.4262962962963</v>
      </c>
      <c r="W2706" s="113">
        <f t="shared" si="399"/>
        <v>8.1320987654321</v>
      </c>
      <c r="X2706" s="118">
        <v>2014</v>
      </c>
      <c r="Y2706" s="18" t="s">
        <v>66</v>
      </c>
    </row>
    <row r="2707" ht="15.75" customHeight="1" spans="1:25">
      <c r="A2707" s="234">
        <v>5100</v>
      </c>
      <c r="B2707" s="208" t="s">
        <v>3270</v>
      </c>
      <c r="C2707" s="207" t="s">
        <v>17</v>
      </c>
      <c r="D2707" s="209" t="s">
        <v>64</v>
      </c>
      <c r="F2707" s="235" t="s">
        <v>65</v>
      </c>
      <c r="G2707" s="236">
        <v>40012</v>
      </c>
      <c r="H2707" s="237">
        <v>40012</v>
      </c>
      <c r="I2707" s="214">
        <v>21803.18</v>
      </c>
      <c r="J2707" s="215">
        <v>0.265882665000699</v>
      </c>
      <c r="K2707" s="214">
        <v>5797.08760388994</v>
      </c>
      <c r="L2707" s="244">
        <v>10901.59</v>
      </c>
      <c r="M2707" s="245">
        <v>0.293393899422011</v>
      </c>
      <c r="N2707" s="244">
        <v>3198.46</v>
      </c>
      <c r="O2707" s="218">
        <v>330</v>
      </c>
      <c r="P2707" s="246">
        <f t="shared" si="395"/>
        <v>32.0351212121212</v>
      </c>
      <c r="Q2707" s="246">
        <f t="shared" si="396"/>
        <v>8.69230303030303</v>
      </c>
      <c r="R2707" s="210">
        <v>3819</v>
      </c>
      <c r="S2707" s="220">
        <f t="shared" si="397"/>
        <v>330</v>
      </c>
      <c r="T2707" s="113">
        <f t="shared" si="400"/>
        <v>59.7347397260274</v>
      </c>
      <c r="U2707" s="113">
        <f t="shared" si="398"/>
        <v>15.8824317914793</v>
      </c>
      <c r="V2707" s="113">
        <f t="shared" si="401"/>
        <v>33.0351212121212</v>
      </c>
      <c r="W2707" s="113">
        <f t="shared" si="399"/>
        <v>9.69230303030303</v>
      </c>
      <c r="X2707" s="118">
        <v>2009</v>
      </c>
      <c r="Y2707" s="18" t="s">
        <v>66</v>
      </c>
    </row>
    <row r="2708" ht="15.75" customHeight="1" spans="1:25">
      <c r="A2708" s="234">
        <v>6325</v>
      </c>
      <c r="B2708" s="208" t="s">
        <v>3271</v>
      </c>
      <c r="C2708" s="207" t="s">
        <v>17</v>
      </c>
      <c r="D2708" s="209" t="s">
        <v>64</v>
      </c>
      <c r="F2708" s="235" t="s">
        <v>65</v>
      </c>
      <c r="G2708" s="236">
        <v>42518</v>
      </c>
      <c r="H2708" s="237">
        <v>42518</v>
      </c>
      <c r="I2708" s="214">
        <v>21738.22</v>
      </c>
      <c r="J2708" s="215">
        <v>0.266875560938495</v>
      </c>
      <c r="K2708" s="214">
        <v>5801.39965630441</v>
      </c>
      <c r="L2708" s="244">
        <v>10869.11</v>
      </c>
      <c r="M2708" s="245">
        <v>0.342467782550733</v>
      </c>
      <c r="N2708" s="244">
        <v>3722.32</v>
      </c>
      <c r="O2708" s="218">
        <v>330</v>
      </c>
      <c r="P2708" s="246">
        <f t="shared" si="395"/>
        <v>31.936696969697</v>
      </c>
      <c r="Q2708" s="246">
        <f t="shared" si="396"/>
        <v>10.2797575757576</v>
      </c>
      <c r="R2708" s="210">
        <v>1313</v>
      </c>
      <c r="S2708" s="220">
        <f t="shared" si="397"/>
        <v>330</v>
      </c>
      <c r="T2708" s="113">
        <f t="shared" si="400"/>
        <v>59.5567671232877</v>
      </c>
      <c r="U2708" s="113">
        <f t="shared" si="398"/>
        <v>15.8942456337107</v>
      </c>
      <c r="V2708" s="113">
        <f t="shared" si="401"/>
        <v>32.936696969697</v>
      </c>
      <c r="W2708" s="113">
        <f t="shared" si="399"/>
        <v>11.2797575757576</v>
      </c>
      <c r="X2708" s="118">
        <v>2016</v>
      </c>
      <c r="Y2708" s="18" t="s">
        <v>82</v>
      </c>
    </row>
    <row r="2709" ht="15.75" customHeight="1" spans="1:25">
      <c r="A2709" s="234">
        <v>7599</v>
      </c>
      <c r="B2709" s="208" t="s">
        <v>3272</v>
      </c>
      <c r="C2709" s="207" t="s">
        <v>23</v>
      </c>
      <c r="D2709" s="209" t="s">
        <v>64</v>
      </c>
      <c r="F2709" s="235" t="s">
        <v>184</v>
      </c>
      <c r="G2709" s="236">
        <v>43281</v>
      </c>
      <c r="H2709" s="237">
        <v>43281</v>
      </c>
      <c r="I2709" s="214">
        <v>21683.7184846184</v>
      </c>
      <c r="J2709" s="215">
        <v>0.270117035670593</v>
      </c>
      <c r="K2709" s="214">
        <v>5857.14175938075</v>
      </c>
      <c r="L2709" s="244">
        <v>7032.68</v>
      </c>
      <c r="M2709" s="245">
        <v>0.197077074458101</v>
      </c>
      <c r="N2709" s="244">
        <v>1385.98</v>
      </c>
      <c r="O2709" s="218">
        <v>180</v>
      </c>
      <c r="P2709" s="246">
        <f t="shared" si="395"/>
        <v>38.0704444444444</v>
      </c>
      <c r="Q2709" s="246">
        <f t="shared" si="396"/>
        <v>6.69988888888889</v>
      </c>
      <c r="R2709" s="210">
        <v>550</v>
      </c>
      <c r="S2709" s="220">
        <f t="shared" si="397"/>
        <v>330</v>
      </c>
      <c r="T2709" s="113">
        <f t="shared" si="400"/>
        <v>59.4074479030641</v>
      </c>
      <c r="U2709" s="113">
        <f t="shared" si="398"/>
        <v>16.0469637243308</v>
      </c>
      <c r="V2709" s="113">
        <f t="shared" si="401"/>
        <v>21.3111515151515</v>
      </c>
      <c r="W2709" s="113">
        <f t="shared" si="399"/>
        <v>4.19993939393939</v>
      </c>
      <c r="X2709" s="118">
        <v>2018</v>
      </c>
      <c r="Y2709" s="18" t="s">
        <v>84</v>
      </c>
    </row>
    <row r="2710" ht="15.75" customHeight="1" spans="1:25">
      <c r="A2710" s="234">
        <v>6962</v>
      </c>
      <c r="B2710" s="208" t="s">
        <v>3273</v>
      </c>
      <c r="C2710" s="207" t="s">
        <v>27</v>
      </c>
      <c r="D2710" s="209" t="s">
        <v>64</v>
      </c>
      <c r="F2710" s="235" t="s">
        <v>215</v>
      </c>
      <c r="G2710" s="236">
        <v>41776</v>
      </c>
      <c r="H2710" s="237">
        <v>41776</v>
      </c>
      <c r="I2710" s="214">
        <v>21680.28</v>
      </c>
      <c r="J2710" s="215">
        <v>0.221832088927596</v>
      </c>
      <c r="K2710" s="214">
        <v>4809.38180093518</v>
      </c>
      <c r="L2710" s="244">
        <v>14453.52</v>
      </c>
      <c r="M2710" s="245">
        <v>0.246119976310269</v>
      </c>
      <c r="N2710" s="244">
        <v>3557.3</v>
      </c>
      <c r="O2710" s="218">
        <v>330</v>
      </c>
      <c r="P2710" s="246">
        <f t="shared" si="395"/>
        <v>42.7985454545455</v>
      </c>
      <c r="Q2710" s="246">
        <f t="shared" si="396"/>
        <v>9.77969696969697</v>
      </c>
      <c r="R2710" s="210">
        <v>2055</v>
      </c>
      <c r="S2710" s="220">
        <f t="shared" si="397"/>
        <v>330</v>
      </c>
      <c r="T2710" s="113">
        <f t="shared" si="400"/>
        <v>59.3980273972603</v>
      </c>
      <c r="U2710" s="113">
        <f t="shared" si="398"/>
        <v>13.1763884957128</v>
      </c>
      <c r="V2710" s="113">
        <f t="shared" si="401"/>
        <v>43.7985454545455</v>
      </c>
      <c r="W2710" s="113">
        <f t="shared" si="399"/>
        <v>10.779696969697</v>
      </c>
      <c r="X2710" s="118">
        <v>2014</v>
      </c>
      <c r="Y2710" s="18" t="s">
        <v>66</v>
      </c>
    </row>
    <row r="2711" ht="15.75" customHeight="1" spans="1:25">
      <c r="A2711" s="234">
        <v>6799</v>
      </c>
      <c r="B2711" s="208" t="s">
        <v>3274</v>
      </c>
      <c r="C2711" s="207" t="s">
        <v>25</v>
      </c>
      <c r="D2711" s="209" t="s">
        <v>64</v>
      </c>
      <c r="F2711" s="235" t="s">
        <v>204</v>
      </c>
      <c r="G2711" s="236">
        <v>42825</v>
      </c>
      <c r="H2711" s="237">
        <v>42825</v>
      </c>
      <c r="I2711" s="214">
        <v>21672.7164051222</v>
      </c>
      <c r="J2711" s="215">
        <v>0.278041723058119</v>
      </c>
      <c r="K2711" s="214">
        <v>6025.91941263013</v>
      </c>
      <c r="L2711" s="244">
        <v>18992</v>
      </c>
      <c r="M2711" s="245">
        <v>0.244148588879528</v>
      </c>
      <c r="N2711" s="244">
        <v>4636.87</v>
      </c>
      <c r="O2711" s="218">
        <v>330</v>
      </c>
      <c r="P2711" s="246">
        <f t="shared" si="395"/>
        <v>56.5515151515152</v>
      </c>
      <c r="Q2711" s="246">
        <f t="shared" si="396"/>
        <v>13.0511212121212</v>
      </c>
      <c r="R2711" s="210">
        <v>1006</v>
      </c>
      <c r="S2711" s="220">
        <f t="shared" si="397"/>
        <v>330</v>
      </c>
      <c r="T2711" s="113">
        <f t="shared" si="400"/>
        <v>59.3773052195129</v>
      </c>
      <c r="U2711" s="113">
        <f t="shared" si="398"/>
        <v>16.5093682537812</v>
      </c>
      <c r="V2711" s="113">
        <f t="shared" si="401"/>
        <v>57.5515151515152</v>
      </c>
      <c r="W2711" s="113">
        <f t="shared" si="399"/>
        <v>14.0511212121212</v>
      </c>
      <c r="X2711" s="118">
        <v>2017</v>
      </c>
      <c r="Y2711" s="18" t="s">
        <v>83</v>
      </c>
    </row>
    <row r="2712" ht="15.75" customHeight="1" spans="1:25">
      <c r="A2712" s="234">
        <v>7303</v>
      </c>
      <c r="B2712" s="208" t="s">
        <v>3275</v>
      </c>
      <c r="C2712" s="207" t="s">
        <v>31</v>
      </c>
      <c r="D2712" s="209" t="s">
        <v>64</v>
      </c>
      <c r="F2712" s="235" t="s">
        <v>65</v>
      </c>
      <c r="G2712" s="236">
        <v>42973</v>
      </c>
      <c r="H2712" s="237">
        <v>42973</v>
      </c>
      <c r="I2712" s="214">
        <v>21570.09</v>
      </c>
      <c r="J2712" s="215">
        <v>0.270377565017922</v>
      </c>
      <c r="K2712" s="214">
        <v>5832.06841141743</v>
      </c>
      <c r="L2712" s="244">
        <v>14380.06</v>
      </c>
      <c r="M2712" s="245">
        <v>0.350348329561907</v>
      </c>
      <c r="N2712" s="244">
        <v>5038.03</v>
      </c>
      <c r="O2712" s="218">
        <v>330</v>
      </c>
      <c r="P2712" s="246">
        <f t="shared" si="395"/>
        <v>42.5759393939394</v>
      </c>
      <c r="Q2712" s="246">
        <f t="shared" si="396"/>
        <v>14.2667575757576</v>
      </c>
      <c r="R2712" s="210">
        <v>858</v>
      </c>
      <c r="S2712" s="220">
        <f t="shared" si="397"/>
        <v>330</v>
      </c>
      <c r="T2712" s="113">
        <f t="shared" si="400"/>
        <v>59.0961369863014</v>
      </c>
      <c r="U2712" s="113">
        <f t="shared" si="398"/>
        <v>15.9782696203217</v>
      </c>
      <c r="V2712" s="113">
        <f t="shared" si="401"/>
        <v>43.5759393939394</v>
      </c>
      <c r="W2712" s="113">
        <f t="shared" si="399"/>
        <v>15.2667575757576</v>
      </c>
      <c r="X2712" s="118">
        <v>2017</v>
      </c>
      <c r="Y2712" s="18" t="s">
        <v>83</v>
      </c>
    </row>
    <row r="2713" ht="15.75" customHeight="1" spans="1:25">
      <c r="A2713" s="234">
        <v>8100</v>
      </c>
      <c r="B2713" s="208" t="s">
        <v>3276</v>
      </c>
      <c r="C2713" s="207" t="s">
        <v>29</v>
      </c>
      <c r="D2713" s="209" t="s">
        <v>64</v>
      </c>
      <c r="F2713" s="235" t="s">
        <v>65</v>
      </c>
      <c r="G2713" s="236">
        <v>43281</v>
      </c>
      <c r="H2713" s="237">
        <v>43281</v>
      </c>
      <c r="I2713" s="214">
        <v>21554.704</v>
      </c>
      <c r="J2713" s="215">
        <v>0.269859363683613</v>
      </c>
      <c r="K2713" s="214">
        <v>5816.73870582863</v>
      </c>
      <c r="L2713" s="244">
        <v>13471.69</v>
      </c>
      <c r="M2713" s="245">
        <v>0.324996344185473</v>
      </c>
      <c r="N2713" s="244">
        <v>4378.25</v>
      </c>
      <c r="O2713" s="218">
        <v>330</v>
      </c>
      <c r="P2713" s="246">
        <f t="shared" si="395"/>
        <v>39.823303030303</v>
      </c>
      <c r="Q2713" s="246">
        <f t="shared" si="396"/>
        <v>12.2674242424242</v>
      </c>
      <c r="R2713" s="210">
        <v>550</v>
      </c>
      <c r="S2713" s="220">
        <f t="shared" si="397"/>
        <v>330</v>
      </c>
      <c r="T2713" s="113">
        <f t="shared" si="400"/>
        <v>59.0539835616438</v>
      </c>
      <c r="U2713" s="113">
        <f t="shared" si="398"/>
        <v>15.9362704269278</v>
      </c>
      <c r="V2713" s="113">
        <f t="shared" si="401"/>
        <v>40.823303030303</v>
      </c>
      <c r="W2713" s="113">
        <f t="shared" si="399"/>
        <v>13.2674242424242</v>
      </c>
      <c r="X2713" s="118">
        <v>2018</v>
      </c>
      <c r="Y2713" s="18" t="s">
        <v>84</v>
      </c>
    </row>
    <row r="2714" ht="15.75" customHeight="1" spans="1:25">
      <c r="A2714" s="234">
        <v>7346</v>
      </c>
      <c r="B2714" s="208" t="s">
        <v>3277</v>
      </c>
      <c r="C2714" s="207" t="s">
        <v>29</v>
      </c>
      <c r="D2714" s="209" t="s">
        <v>64</v>
      </c>
      <c r="F2714" s="235" t="s">
        <v>65</v>
      </c>
      <c r="G2714" s="236">
        <v>43001</v>
      </c>
      <c r="H2714" s="237">
        <v>43001</v>
      </c>
      <c r="I2714" s="214">
        <v>21551.2126245023</v>
      </c>
      <c r="J2714" s="215">
        <v>0.280042076377773</v>
      </c>
      <c r="K2714" s="214">
        <v>6035.24633182449</v>
      </c>
      <c r="L2714" s="244">
        <v>2148.49</v>
      </c>
      <c r="M2714" s="245">
        <v>0.344893390241518</v>
      </c>
      <c r="N2714" s="244">
        <v>741</v>
      </c>
      <c r="O2714" s="218">
        <v>70</v>
      </c>
      <c r="P2714" s="246">
        <f t="shared" si="395"/>
        <v>29.6927142857143</v>
      </c>
      <c r="Q2714" s="246">
        <f t="shared" si="396"/>
        <v>9.58571428571429</v>
      </c>
      <c r="R2714" s="210">
        <v>830</v>
      </c>
      <c r="S2714" s="220">
        <f t="shared" si="397"/>
        <v>330</v>
      </c>
      <c r="T2714" s="113">
        <f t="shared" si="400"/>
        <v>59.0444181493214</v>
      </c>
      <c r="U2714" s="113">
        <f t="shared" si="398"/>
        <v>16.5349214570534</v>
      </c>
      <c r="V2714" s="113">
        <f t="shared" si="401"/>
        <v>6.51057575757576</v>
      </c>
      <c r="W2714" s="113">
        <f t="shared" si="399"/>
        <v>2.24545454545455</v>
      </c>
      <c r="X2714" s="118">
        <v>2017</v>
      </c>
      <c r="Y2714" s="18" t="s">
        <v>83</v>
      </c>
    </row>
    <row r="2715" ht="15.75" customHeight="1" spans="1:25">
      <c r="A2715" s="234">
        <v>8701</v>
      </c>
      <c r="B2715" s="208" t="s">
        <v>3278</v>
      </c>
      <c r="C2715" s="207" t="s">
        <v>34</v>
      </c>
      <c r="D2715" s="209" t="s">
        <v>488</v>
      </c>
      <c r="E2715" s="210" t="s">
        <v>30</v>
      </c>
      <c r="F2715" s="235" t="s">
        <v>282</v>
      </c>
      <c r="G2715" s="283">
        <v>41742</v>
      </c>
      <c r="H2715" s="237">
        <v>43715</v>
      </c>
      <c r="I2715" s="214">
        <v>21540.1526623377</v>
      </c>
      <c r="J2715" s="215">
        <v>0.26276811240107</v>
      </c>
      <c r="K2715" s="214">
        <v>5660.06525591335</v>
      </c>
      <c r="L2715" s="216">
        <v>1975.69</v>
      </c>
      <c r="M2715" s="217">
        <v>0.135952502669953</v>
      </c>
      <c r="N2715" s="216">
        <v>268.6</v>
      </c>
      <c r="O2715" s="218">
        <v>77</v>
      </c>
      <c r="P2715" s="246">
        <f t="shared" si="395"/>
        <v>24.6583116883117</v>
      </c>
      <c r="Q2715" s="246">
        <f t="shared" si="396"/>
        <v>2.48831168831169</v>
      </c>
      <c r="R2715" s="210">
        <v>116</v>
      </c>
      <c r="S2715" s="220">
        <f t="shared" si="397"/>
        <v>81</v>
      </c>
      <c r="T2715" s="113">
        <f t="shared" si="400"/>
        <v>59.014116883117</v>
      </c>
      <c r="U2715" s="113">
        <f t="shared" si="398"/>
        <v>15.5070280983927</v>
      </c>
      <c r="V2715" s="113">
        <f t="shared" si="401"/>
        <v>24.3912345679012</v>
      </c>
      <c r="W2715" s="113">
        <f t="shared" si="399"/>
        <v>3.31604938271605</v>
      </c>
      <c r="X2715" s="118">
        <v>2014</v>
      </c>
      <c r="Y2715" s="18" t="s">
        <v>66</v>
      </c>
    </row>
    <row r="2716" ht="15.75" customHeight="1" spans="1:25">
      <c r="A2716" s="234">
        <v>7157</v>
      </c>
      <c r="B2716" s="208" t="s">
        <v>3279</v>
      </c>
      <c r="C2716" s="207" t="s">
        <v>29</v>
      </c>
      <c r="D2716" s="209" t="s">
        <v>64</v>
      </c>
      <c r="F2716" s="235" t="s">
        <v>65</v>
      </c>
      <c r="G2716" s="236">
        <v>42896</v>
      </c>
      <c r="H2716" s="237">
        <v>42896</v>
      </c>
      <c r="I2716" s="214">
        <v>21522.0005172451</v>
      </c>
      <c r="J2716" s="215">
        <v>0.27638705234158</v>
      </c>
      <c r="K2716" s="214">
        <v>5948.40228345534</v>
      </c>
      <c r="L2716" s="244">
        <v>3586.18</v>
      </c>
      <c r="M2716" s="245">
        <v>0.296995689006129</v>
      </c>
      <c r="N2716" s="244">
        <v>1065.08</v>
      </c>
      <c r="O2716" s="218">
        <v>117</v>
      </c>
      <c r="P2716" s="246">
        <f t="shared" si="395"/>
        <v>29.6511111111111</v>
      </c>
      <c r="Q2716" s="246">
        <f t="shared" si="396"/>
        <v>8.10324786324786</v>
      </c>
      <c r="R2716" s="210">
        <v>935</v>
      </c>
      <c r="S2716" s="220">
        <f t="shared" si="397"/>
        <v>330</v>
      </c>
      <c r="T2716" s="113">
        <f t="shared" si="400"/>
        <v>58.9643849787537</v>
      </c>
      <c r="U2716" s="113">
        <f t="shared" si="398"/>
        <v>16.2969925574119</v>
      </c>
      <c r="V2716" s="113">
        <f t="shared" si="401"/>
        <v>10.8672121212121</v>
      </c>
      <c r="W2716" s="113">
        <f t="shared" si="399"/>
        <v>3.22751515151515</v>
      </c>
      <c r="X2716" s="118">
        <v>2017</v>
      </c>
      <c r="Y2716" s="18" t="s">
        <v>83</v>
      </c>
    </row>
    <row r="2717" ht="15.75" customHeight="1" spans="1:25">
      <c r="A2717" s="234">
        <v>9107</v>
      </c>
      <c r="B2717" s="208" t="s">
        <v>3280</v>
      </c>
      <c r="C2717" s="207" t="s">
        <v>34</v>
      </c>
      <c r="D2717" s="209" t="s">
        <v>488</v>
      </c>
      <c r="E2717" s="210" t="s">
        <v>30</v>
      </c>
      <c r="F2717" s="235" t="s">
        <v>288</v>
      </c>
      <c r="G2717" s="283">
        <v>41061</v>
      </c>
      <c r="H2717" s="237">
        <v>43706</v>
      </c>
      <c r="I2717" s="214">
        <v>21439.0626315789</v>
      </c>
      <c r="J2717" s="215">
        <v>0.27</v>
      </c>
      <c r="K2717" s="214">
        <v>5788.54691052632</v>
      </c>
      <c r="L2717" s="216">
        <v>970.44</v>
      </c>
      <c r="M2717" s="217">
        <v>0.442933102510202</v>
      </c>
      <c r="N2717" s="216">
        <v>429.84</v>
      </c>
      <c r="O2717" s="218">
        <v>38</v>
      </c>
      <c r="P2717" s="246">
        <f t="shared" si="395"/>
        <v>24.5378947368421</v>
      </c>
      <c r="Q2717" s="246">
        <f t="shared" si="396"/>
        <v>10.3115789473684</v>
      </c>
      <c r="R2717" s="210">
        <v>125</v>
      </c>
      <c r="S2717" s="220">
        <f t="shared" si="397"/>
        <v>90</v>
      </c>
      <c r="T2717" s="113">
        <f t="shared" si="400"/>
        <v>58.7371578947367</v>
      </c>
      <c r="U2717" s="113">
        <f t="shared" si="398"/>
        <v>15.859032631579</v>
      </c>
      <c r="V2717" s="113">
        <f t="shared" si="401"/>
        <v>10.7826666666667</v>
      </c>
      <c r="W2717" s="113">
        <f t="shared" si="399"/>
        <v>4.776</v>
      </c>
      <c r="X2717" s="118">
        <v>2012</v>
      </c>
      <c r="Y2717" s="18" t="s">
        <v>66</v>
      </c>
    </row>
    <row r="2718" ht="15.75" customHeight="1" spans="1:25">
      <c r="A2718" s="234">
        <v>5433</v>
      </c>
      <c r="B2718" s="208" t="s">
        <v>3281</v>
      </c>
      <c r="C2718" s="207" t="s">
        <v>25</v>
      </c>
      <c r="D2718" s="209" t="s">
        <v>64</v>
      </c>
      <c r="F2718" s="235" t="s">
        <v>215</v>
      </c>
      <c r="G2718" s="236">
        <v>40845</v>
      </c>
      <c r="H2718" s="237">
        <v>40845</v>
      </c>
      <c r="I2718" s="214">
        <v>21402.720369873</v>
      </c>
      <c r="J2718" s="215">
        <v>0.257681601126263</v>
      </c>
      <c r="K2718" s="214">
        <v>5515.08725336656</v>
      </c>
      <c r="L2718" s="244">
        <v>18755.4</v>
      </c>
      <c r="M2718" s="245">
        <v>0.271128848225045</v>
      </c>
      <c r="N2718" s="244">
        <v>5085.13</v>
      </c>
      <c r="O2718" s="218">
        <v>330</v>
      </c>
      <c r="P2718" s="246">
        <f t="shared" si="395"/>
        <v>55.8345454545455</v>
      </c>
      <c r="Q2718" s="246">
        <f t="shared" si="396"/>
        <v>14.4094848484848</v>
      </c>
      <c r="R2718" s="210">
        <v>2986</v>
      </c>
      <c r="S2718" s="220">
        <f t="shared" si="397"/>
        <v>330</v>
      </c>
      <c r="T2718" s="113">
        <f t="shared" si="400"/>
        <v>58.6375900544466</v>
      </c>
      <c r="U2718" s="113">
        <f t="shared" si="398"/>
        <v>15.1098280914152</v>
      </c>
      <c r="V2718" s="113">
        <f t="shared" si="401"/>
        <v>56.8345454545455</v>
      </c>
      <c r="W2718" s="113">
        <f t="shared" si="399"/>
        <v>15.4094848484848</v>
      </c>
      <c r="X2718" s="118">
        <v>2011</v>
      </c>
      <c r="Y2718" s="18" t="s">
        <v>66</v>
      </c>
    </row>
    <row r="2719" ht="15.75" customHeight="1" spans="1:25">
      <c r="A2719" s="234">
        <v>7590</v>
      </c>
      <c r="B2719" s="208" t="s">
        <v>3282</v>
      </c>
      <c r="C2719" s="207" t="s">
        <v>23</v>
      </c>
      <c r="D2719" s="209" t="s">
        <v>64</v>
      </c>
      <c r="F2719" s="235" t="s">
        <v>184</v>
      </c>
      <c r="G2719" s="236">
        <v>43239</v>
      </c>
      <c r="H2719" s="237">
        <v>43239</v>
      </c>
      <c r="I2719" s="214">
        <v>21394.3981099456</v>
      </c>
      <c r="J2719" s="215">
        <v>0.267108535587303</v>
      </c>
      <c r="K2719" s="214">
        <v>5714.62634891932</v>
      </c>
      <c r="L2719" s="244">
        <v>12065.88</v>
      </c>
      <c r="M2719" s="245">
        <v>0.218359539461689</v>
      </c>
      <c r="N2719" s="244">
        <v>2634.7</v>
      </c>
      <c r="O2719" s="218">
        <v>313</v>
      </c>
      <c r="P2719" s="246">
        <f t="shared" si="395"/>
        <v>37.5491373801917</v>
      </c>
      <c r="Q2719" s="246">
        <f t="shared" si="396"/>
        <v>7.41757188498402</v>
      </c>
      <c r="R2719" s="210">
        <v>592</v>
      </c>
      <c r="S2719" s="220">
        <f t="shared" si="397"/>
        <v>330</v>
      </c>
      <c r="T2719" s="113">
        <f t="shared" si="400"/>
        <v>58.6147893423167</v>
      </c>
      <c r="U2719" s="113">
        <f t="shared" si="398"/>
        <v>15.6565105449844</v>
      </c>
      <c r="V2719" s="113">
        <f t="shared" si="401"/>
        <v>36.5632727272727</v>
      </c>
      <c r="W2719" s="113">
        <f t="shared" si="399"/>
        <v>7.98393939393939</v>
      </c>
      <c r="X2719" s="118">
        <v>2018</v>
      </c>
      <c r="Y2719" s="18" t="s">
        <v>84</v>
      </c>
    </row>
    <row r="2720" ht="15.75" customHeight="1" spans="1:25">
      <c r="A2720" s="234">
        <v>8240</v>
      </c>
      <c r="B2720" s="208" t="s">
        <v>3283</v>
      </c>
      <c r="C2720" s="207" t="s">
        <v>23</v>
      </c>
      <c r="D2720" s="209" t="s">
        <v>488</v>
      </c>
      <c r="E2720" s="210" t="s">
        <v>745</v>
      </c>
      <c r="F2720" s="235" t="s">
        <v>160</v>
      </c>
      <c r="G2720" s="284">
        <v>43092</v>
      </c>
      <c r="H2720" s="237">
        <v>43573</v>
      </c>
      <c r="I2720" s="214">
        <v>21373.748276721</v>
      </c>
      <c r="J2720" s="215">
        <v>0.279128405324931</v>
      </c>
      <c r="K2720" s="214">
        <v>5966.02027229762</v>
      </c>
      <c r="L2720" s="244">
        <v>4390.36</v>
      </c>
      <c r="M2720" s="245">
        <v>0.19533705664228</v>
      </c>
      <c r="N2720" s="244">
        <v>857.6</v>
      </c>
      <c r="O2720" s="218">
        <v>114</v>
      </c>
      <c r="P2720" s="246">
        <f t="shared" si="395"/>
        <v>37.5119298245614</v>
      </c>
      <c r="Q2720" s="246">
        <f t="shared" si="396"/>
        <v>6.52280701754386</v>
      </c>
      <c r="R2720" s="210">
        <v>258</v>
      </c>
      <c r="S2720" s="220">
        <f t="shared" si="397"/>
        <v>223</v>
      </c>
      <c r="T2720" s="113">
        <f t="shared" si="400"/>
        <v>58.5582144567699</v>
      </c>
      <c r="U2720" s="113">
        <f t="shared" si="398"/>
        <v>16.3452610199935</v>
      </c>
      <c r="V2720" s="113">
        <f t="shared" si="401"/>
        <v>19.6877130044843</v>
      </c>
      <c r="W2720" s="113">
        <f t="shared" si="399"/>
        <v>3.8457399103139</v>
      </c>
      <c r="X2720" s="118">
        <v>2017</v>
      </c>
      <c r="Y2720" s="18" t="s">
        <v>83</v>
      </c>
    </row>
    <row r="2721" ht="15.75" customHeight="1" spans="1:25">
      <c r="A2721" s="234">
        <v>7120</v>
      </c>
      <c r="B2721" s="208" t="s">
        <v>3284</v>
      </c>
      <c r="C2721" s="207" t="s">
        <v>29</v>
      </c>
      <c r="D2721" s="209" t="s">
        <v>64</v>
      </c>
      <c r="F2721" s="235" t="s">
        <v>65</v>
      </c>
      <c r="G2721" s="236">
        <v>42574</v>
      </c>
      <c r="H2721" s="237">
        <v>42574</v>
      </c>
      <c r="I2721" s="214">
        <v>21348.16</v>
      </c>
      <c r="J2721" s="215">
        <v>0.253721936646679</v>
      </c>
      <c r="K2721" s="214">
        <v>5416.49649904317</v>
      </c>
      <c r="L2721" s="244">
        <v>13342.6</v>
      </c>
      <c r="M2721" s="245">
        <v>0.330525534753346</v>
      </c>
      <c r="N2721" s="244">
        <v>4410.07</v>
      </c>
      <c r="O2721" s="218">
        <v>330</v>
      </c>
      <c r="P2721" s="246">
        <f t="shared" si="395"/>
        <v>39.4321212121212</v>
      </c>
      <c r="Q2721" s="246">
        <f t="shared" si="396"/>
        <v>12.3638484848485</v>
      </c>
      <c r="R2721" s="210">
        <v>1257</v>
      </c>
      <c r="S2721" s="220">
        <f t="shared" si="397"/>
        <v>330</v>
      </c>
      <c r="T2721" s="113">
        <f t="shared" si="400"/>
        <v>58.4881095890411</v>
      </c>
      <c r="U2721" s="113">
        <f t="shared" si="398"/>
        <v>14.8397164357347</v>
      </c>
      <c r="V2721" s="113">
        <f t="shared" si="401"/>
        <v>40.4321212121212</v>
      </c>
      <c r="W2721" s="113">
        <f t="shared" si="399"/>
        <v>13.3638484848485</v>
      </c>
      <c r="X2721" s="118">
        <v>2016</v>
      </c>
      <c r="Y2721" s="18" t="s">
        <v>82</v>
      </c>
    </row>
    <row r="2722" ht="15.75" customHeight="1" spans="1:25">
      <c r="A2722" s="234">
        <v>5643</v>
      </c>
      <c r="B2722" s="208" t="s">
        <v>3285</v>
      </c>
      <c r="C2722" s="207" t="s">
        <v>23</v>
      </c>
      <c r="D2722" s="209" t="s">
        <v>64</v>
      </c>
      <c r="F2722" s="235" t="s">
        <v>65</v>
      </c>
      <c r="G2722" s="236">
        <v>41422</v>
      </c>
      <c r="H2722" s="237">
        <v>41422</v>
      </c>
      <c r="I2722" s="214">
        <v>21293.4095</v>
      </c>
      <c r="J2722" s="215">
        <v>0.252466090468896</v>
      </c>
      <c r="K2722" s="214">
        <v>5375.86384921825</v>
      </c>
      <c r="L2722" s="244">
        <v>14685.11</v>
      </c>
      <c r="M2722" s="245">
        <v>0.292582758998741</v>
      </c>
      <c r="N2722" s="244">
        <v>4296.61</v>
      </c>
      <c r="O2722" s="218">
        <v>330</v>
      </c>
      <c r="P2722" s="246">
        <f t="shared" si="395"/>
        <v>43.5003333333333</v>
      </c>
      <c r="Q2722" s="246">
        <f t="shared" si="396"/>
        <v>12.0200303030303</v>
      </c>
      <c r="R2722" s="210">
        <v>2409</v>
      </c>
      <c r="S2722" s="220">
        <f t="shared" si="397"/>
        <v>330</v>
      </c>
      <c r="T2722" s="113">
        <f t="shared" si="400"/>
        <v>58.3381082191781</v>
      </c>
      <c r="U2722" s="113">
        <f t="shared" si="398"/>
        <v>14.7283941074473</v>
      </c>
      <c r="V2722" s="113">
        <f t="shared" si="401"/>
        <v>44.5003333333333</v>
      </c>
      <c r="W2722" s="113">
        <f t="shared" si="399"/>
        <v>13.0200303030303</v>
      </c>
      <c r="X2722" s="118">
        <v>2013</v>
      </c>
      <c r="Y2722" s="18" t="s">
        <v>66</v>
      </c>
    </row>
    <row r="2723" ht="15.75" customHeight="1" spans="1:25">
      <c r="A2723" s="234">
        <v>8313</v>
      </c>
      <c r="B2723" s="208" t="s">
        <v>3286</v>
      </c>
      <c r="C2723" s="207" t="s">
        <v>29</v>
      </c>
      <c r="D2723" s="209" t="s">
        <v>64</v>
      </c>
      <c r="F2723" s="235" t="s">
        <v>65</v>
      </c>
      <c r="G2723" s="236">
        <v>43330</v>
      </c>
      <c r="H2723" s="237">
        <v>43330</v>
      </c>
      <c r="I2723" s="214">
        <v>21277.8261602068</v>
      </c>
      <c r="J2723" s="215">
        <v>0.274651038123171</v>
      </c>
      <c r="K2723" s="214">
        <v>5843.97704390517</v>
      </c>
      <c r="L2723" s="244">
        <v>9909.20000000001</v>
      </c>
      <c r="M2723" s="245">
        <v>0.060465022403423</v>
      </c>
      <c r="N2723" s="244">
        <v>599.16</v>
      </c>
      <c r="O2723" s="218">
        <v>327</v>
      </c>
      <c r="P2723" s="246">
        <f t="shared" si="395"/>
        <v>29.3033639143731</v>
      </c>
      <c r="Q2723" s="246">
        <f t="shared" si="396"/>
        <v>0.832293577981651</v>
      </c>
      <c r="R2723" s="210">
        <v>501</v>
      </c>
      <c r="S2723" s="220">
        <f t="shared" si="397"/>
        <v>330</v>
      </c>
      <c r="T2723" s="113">
        <f t="shared" si="400"/>
        <v>58.2954141375529</v>
      </c>
      <c r="U2723" s="113">
        <f t="shared" si="398"/>
        <v>16.0108960106991</v>
      </c>
      <c r="V2723" s="113">
        <f t="shared" si="401"/>
        <v>30.0278787878788</v>
      </c>
      <c r="W2723" s="113">
        <f t="shared" si="399"/>
        <v>1.81563636363636</v>
      </c>
      <c r="X2723" s="118">
        <v>2018</v>
      </c>
      <c r="Y2723" s="18" t="s">
        <v>84</v>
      </c>
    </row>
    <row r="2724" ht="15.75" customHeight="1" spans="1:25">
      <c r="A2724" s="234">
        <v>5594</v>
      </c>
      <c r="B2724" s="208" t="s">
        <v>3287</v>
      </c>
      <c r="C2724" s="207" t="s">
        <v>25</v>
      </c>
      <c r="D2724" s="209" t="s">
        <v>64</v>
      </c>
      <c r="F2724" s="235" t="s">
        <v>215</v>
      </c>
      <c r="G2724" s="236">
        <v>41237</v>
      </c>
      <c r="H2724" s="237">
        <v>41237</v>
      </c>
      <c r="I2724" s="214">
        <v>21276.645</v>
      </c>
      <c r="J2724" s="215">
        <v>0.251713873876111</v>
      </c>
      <c r="K2724" s="214">
        <v>5355.62673603679</v>
      </c>
      <c r="L2724" s="244">
        <v>16366.65</v>
      </c>
      <c r="M2724" s="245">
        <v>0.295659771547629</v>
      </c>
      <c r="N2724" s="244">
        <v>4838.96</v>
      </c>
      <c r="O2724" s="218">
        <v>330</v>
      </c>
      <c r="P2724" s="246">
        <f t="shared" si="395"/>
        <v>48.5959090909091</v>
      </c>
      <c r="Q2724" s="246">
        <f t="shared" si="396"/>
        <v>13.6635151515152</v>
      </c>
      <c r="R2724" s="210">
        <v>2594</v>
      </c>
      <c r="S2724" s="220">
        <f t="shared" si="397"/>
        <v>330</v>
      </c>
      <c r="T2724" s="113">
        <f t="shared" si="400"/>
        <v>58.2921780821918</v>
      </c>
      <c r="U2724" s="113">
        <f t="shared" si="398"/>
        <v>14.6729499617446</v>
      </c>
      <c r="V2724" s="113">
        <f t="shared" si="401"/>
        <v>49.5959090909091</v>
      </c>
      <c r="W2724" s="113">
        <f t="shared" si="399"/>
        <v>14.6635151515152</v>
      </c>
      <c r="X2724" s="118">
        <v>2012</v>
      </c>
      <c r="Y2724" s="18" t="s">
        <v>66</v>
      </c>
    </row>
    <row r="2725" ht="15.75" customHeight="1" spans="1:25">
      <c r="A2725" s="234">
        <v>5847</v>
      </c>
      <c r="B2725" s="208" t="s">
        <v>3288</v>
      </c>
      <c r="C2725" s="207" t="s">
        <v>33</v>
      </c>
      <c r="D2725" s="209" t="s">
        <v>64</v>
      </c>
      <c r="F2725" s="235" t="s">
        <v>65</v>
      </c>
      <c r="G2725" s="236">
        <v>42029</v>
      </c>
      <c r="H2725" s="237">
        <v>42029</v>
      </c>
      <c r="I2725" s="214">
        <v>21197.98</v>
      </c>
      <c r="J2725" s="215">
        <v>0.245187675847819</v>
      </c>
      <c r="K2725" s="214">
        <v>5197.48344886855</v>
      </c>
      <c r="L2725" s="244">
        <v>10598.99</v>
      </c>
      <c r="M2725" s="245">
        <v>0.317273627015404</v>
      </c>
      <c r="N2725" s="244">
        <v>3362.78</v>
      </c>
      <c r="O2725" s="218">
        <v>330</v>
      </c>
      <c r="P2725" s="246">
        <f t="shared" si="395"/>
        <v>31.1181515151515</v>
      </c>
      <c r="Q2725" s="246">
        <f t="shared" si="396"/>
        <v>9.19024242424243</v>
      </c>
      <c r="R2725" s="210">
        <v>1802</v>
      </c>
      <c r="S2725" s="220">
        <f t="shared" si="397"/>
        <v>330</v>
      </c>
      <c r="T2725" s="113">
        <f t="shared" si="400"/>
        <v>58.0766575342466</v>
      </c>
      <c r="U2725" s="113">
        <f t="shared" si="398"/>
        <v>14.2396806818316</v>
      </c>
      <c r="V2725" s="113">
        <f t="shared" si="401"/>
        <v>32.1181515151515</v>
      </c>
      <c r="W2725" s="113">
        <f t="shared" si="399"/>
        <v>10.1902424242424</v>
      </c>
      <c r="X2725" s="118">
        <v>2015</v>
      </c>
      <c r="Y2725" s="18" t="s">
        <v>66</v>
      </c>
    </row>
    <row r="2726" ht="15.75" customHeight="1" spans="1:25">
      <c r="A2726" s="234">
        <v>6690</v>
      </c>
      <c r="B2726" s="208" t="s">
        <v>3289</v>
      </c>
      <c r="C2726" s="207" t="s">
        <v>17</v>
      </c>
      <c r="D2726" s="209" t="s">
        <v>64</v>
      </c>
      <c r="F2726" s="235" t="s">
        <v>65</v>
      </c>
      <c r="G2726" s="236">
        <v>42735</v>
      </c>
      <c r="H2726" s="237">
        <v>42735</v>
      </c>
      <c r="I2726" s="214">
        <v>21197.448</v>
      </c>
      <c r="J2726" s="215">
        <v>0.264663316684147</v>
      </c>
      <c r="K2726" s="214">
        <v>5610.18689291974</v>
      </c>
      <c r="L2726" s="244">
        <v>11776.36</v>
      </c>
      <c r="M2726" s="245">
        <v>0.407428101722434</v>
      </c>
      <c r="N2726" s="244">
        <v>4798.02</v>
      </c>
      <c r="O2726" s="218">
        <v>330</v>
      </c>
      <c r="P2726" s="246">
        <f t="shared" si="395"/>
        <v>34.6859393939394</v>
      </c>
      <c r="Q2726" s="246">
        <f t="shared" si="396"/>
        <v>13.5394545454545</v>
      </c>
      <c r="R2726" s="210">
        <v>1096</v>
      </c>
      <c r="S2726" s="220">
        <f t="shared" si="397"/>
        <v>330</v>
      </c>
      <c r="T2726" s="113">
        <f t="shared" si="400"/>
        <v>58.0752</v>
      </c>
      <c r="U2726" s="113">
        <f t="shared" si="398"/>
        <v>15.3703750490952</v>
      </c>
      <c r="V2726" s="113">
        <f t="shared" si="401"/>
        <v>35.6859393939394</v>
      </c>
      <c r="W2726" s="113">
        <f t="shared" si="399"/>
        <v>14.5394545454545</v>
      </c>
      <c r="X2726" s="118">
        <v>2016</v>
      </c>
      <c r="Y2726" s="18" t="s">
        <v>82</v>
      </c>
    </row>
    <row r="2727" ht="15.75" customHeight="1" spans="1:25">
      <c r="A2727" s="234">
        <v>5626</v>
      </c>
      <c r="B2727" s="208" t="s">
        <v>3290</v>
      </c>
      <c r="C2727" s="207" t="s">
        <v>19</v>
      </c>
      <c r="D2727" s="209" t="s">
        <v>64</v>
      </c>
      <c r="F2727" s="235" t="s">
        <v>65</v>
      </c>
      <c r="G2727" s="236">
        <v>41272</v>
      </c>
      <c r="H2727" s="237">
        <v>41272</v>
      </c>
      <c r="I2727" s="214">
        <v>21162.906</v>
      </c>
      <c r="J2727" s="215">
        <v>0.247818484381702</v>
      </c>
      <c r="K2727" s="214">
        <v>5244.55929003243</v>
      </c>
      <c r="L2727" s="244">
        <v>11757.17</v>
      </c>
      <c r="M2727" s="245">
        <v>0.224027550847695</v>
      </c>
      <c r="N2727" s="244">
        <v>2633.93</v>
      </c>
      <c r="O2727" s="218">
        <v>330</v>
      </c>
      <c r="P2727" s="246">
        <f t="shared" si="395"/>
        <v>34.6277878787879</v>
      </c>
      <c r="Q2727" s="246">
        <f t="shared" si="396"/>
        <v>6.98160606060606</v>
      </c>
      <c r="R2727" s="210">
        <v>2559</v>
      </c>
      <c r="S2727" s="220">
        <f t="shared" si="397"/>
        <v>330</v>
      </c>
      <c r="T2727" s="113">
        <f t="shared" si="400"/>
        <v>57.9805643835616</v>
      </c>
      <c r="U2727" s="113">
        <f t="shared" si="398"/>
        <v>14.3686555891299</v>
      </c>
      <c r="V2727" s="113">
        <f t="shared" si="401"/>
        <v>35.6277878787879</v>
      </c>
      <c r="W2727" s="113">
        <f t="shared" si="399"/>
        <v>7.98160606060606</v>
      </c>
      <c r="X2727" s="118">
        <v>2012</v>
      </c>
      <c r="Y2727" s="18" t="s">
        <v>66</v>
      </c>
    </row>
    <row r="2728" ht="15.75" customHeight="1" spans="1:25">
      <c r="A2728" s="234">
        <v>8778</v>
      </c>
      <c r="B2728" s="208" t="s">
        <v>3291</v>
      </c>
      <c r="C2728" s="207" t="s">
        <v>34</v>
      </c>
      <c r="D2728" s="209" t="s">
        <v>488</v>
      </c>
      <c r="E2728" s="210" t="s">
        <v>30</v>
      </c>
      <c r="F2728" s="235" t="s">
        <v>279</v>
      </c>
      <c r="G2728" s="283">
        <v>43281</v>
      </c>
      <c r="H2728" s="237">
        <v>43715</v>
      </c>
      <c r="I2728" s="214">
        <v>21147.6677631579</v>
      </c>
      <c r="J2728" s="215">
        <v>0.269321167332706</v>
      </c>
      <c r="K2728" s="214">
        <v>5695.51456833792</v>
      </c>
      <c r="L2728" s="216">
        <v>1914.5</v>
      </c>
      <c r="M2728" s="217">
        <v>0.160459650039175</v>
      </c>
      <c r="N2728" s="216">
        <v>307.2</v>
      </c>
      <c r="O2728" s="218">
        <v>76</v>
      </c>
      <c r="P2728" s="246">
        <f t="shared" si="395"/>
        <v>24.1907894736842</v>
      </c>
      <c r="Q2728" s="246">
        <f t="shared" si="396"/>
        <v>3.04210526315789</v>
      </c>
      <c r="R2728" s="210">
        <v>116</v>
      </c>
      <c r="S2728" s="220">
        <f t="shared" si="397"/>
        <v>81</v>
      </c>
      <c r="T2728" s="113">
        <f t="shared" si="400"/>
        <v>57.9388157894737</v>
      </c>
      <c r="U2728" s="113">
        <f t="shared" si="398"/>
        <v>15.6041495022957</v>
      </c>
      <c r="V2728" s="113">
        <f t="shared" si="401"/>
        <v>23.6358024691358</v>
      </c>
      <c r="W2728" s="113">
        <f t="shared" si="399"/>
        <v>3.79259259259259</v>
      </c>
      <c r="X2728" s="118">
        <v>2018</v>
      </c>
      <c r="Y2728" s="18" t="s">
        <v>84</v>
      </c>
    </row>
    <row r="2729" ht="15.75" customHeight="1" spans="1:25">
      <c r="A2729" s="234">
        <v>5796</v>
      </c>
      <c r="B2729" s="208" t="s">
        <v>3292</v>
      </c>
      <c r="C2729" s="207" t="s">
        <v>25</v>
      </c>
      <c r="D2729" s="209" t="s">
        <v>64</v>
      </c>
      <c r="F2729" s="235" t="s">
        <v>204</v>
      </c>
      <c r="G2729" s="236">
        <v>41818</v>
      </c>
      <c r="H2729" s="237">
        <v>41818</v>
      </c>
      <c r="I2729" s="214">
        <v>20980.9400039033</v>
      </c>
      <c r="J2729" s="215">
        <v>0.252335124955497</v>
      </c>
      <c r="K2729" s="214">
        <v>5294.22811756872</v>
      </c>
      <c r="L2729" s="244">
        <v>18385.79</v>
      </c>
      <c r="M2729" s="245">
        <v>0.234569197189786</v>
      </c>
      <c r="N2729" s="244">
        <v>4312.74</v>
      </c>
      <c r="O2729" s="218">
        <v>330</v>
      </c>
      <c r="P2729" s="246">
        <f t="shared" si="395"/>
        <v>54.7145151515152</v>
      </c>
      <c r="Q2729" s="246">
        <f t="shared" si="396"/>
        <v>12.0689090909091</v>
      </c>
      <c r="R2729" s="210">
        <v>2013</v>
      </c>
      <c r="S2729" s="220">
        <f t="shared" si="397"/>
        <v>330</v>
      </c>
      <c r="T2729" s="113">
        <f t="shared" si="400"/>
        <v>57.4820274079542</v>
      </c>
      <c r="U2729" s="113">
        <f t="shared" si="398"/>
        <v>14.5047345686814</v>
      </c>
      <c r="V2729" s="113">
        <f t="shared" si="401"/>
        <v>55.7145151515152</v>
      </c>
      <c r="W2729" s="113">
        <f t="shared" si="399"/>
        <v>13.0689090909091</v>
      </c>
      <c r="X2729" s="118">
        <v>2014</v>
      </c>
      <c r="Y2729" s="18" t="s">
        <v>66</v>
      </c>
    </row>
    <row r="2730" ht="15.75" customHeight="1" spans="1:25">
      <c r="A2730" s="234">
        <v>5422</v>
      </c>
      <c r="B2730" s="208" t="s">
        <v>3293</v>
      </c>
      <c r="C2730" s="207" t="s">
        <v>25</v>
      </c>
      <c r="D2730" s="209" t="s">
        <v>64</v>
      </c>
      <c r="F2730" s="235" t="s">
        <v>215</v>
      </c>
      <c r="G2730" s="236">
        <v>40831</v>
      </c>
      <c r="H2730" s="237">
        <v>40831</v>
      </c>
      <c r="I2730" s="214">
        <v>20980.323</v>
      </c>
      <c r="J2730" s="215">
        <v>0.261221602927429</v>
      </c>
      <c r="K2730" s="214">
        <v>5480.51360399521</v>
      </c>
      <c r="L2730" s="244">
        <v>16138.71</v>
      </c>
      <c r="M2730" s="245">
        <v>0.287551483358955</v>
      </c>
      <c r="N2730" s="244">
        <v>4640.71</v>
      </c>
      <c r="O2730" s="218">
        <v>330</v>
      </c>
      <c r="P2730" s="246">
        <f t="shared" si="395"/>
        <v>47.9051818181818</v>
      </c>
      <c r="Q2730" s="246">
        <f t="shared" si="396"/>
        <v>13.0627575757576</v>
      </c>
      <c r="R2730" s="210">
        <v>3000</v>
      </c>
      <c r="S2730" s="220">
        <f t="shared" si="397"/>
        <v>330</v>
      </c>
      <c r="T2730" s="113">
        <f t="shared" si="400"/>
        <v>57.4803369863014</v>
      </c>
      <c r="U2730" s="113">
        <f t="shared" si="398"/>
        <v>15.0151057643704</v>
      </c>
      <c r="V2730" s="113">
        <f t="shared" si="401"/>
        <v>48.9051818181818</v>
      </c>
      <c r="W2730" s="113">
        <f t="shared" si="399"/>
        <v>14.0627575757576</v>
      </c>
      <c r="X2730" s="118">
        <v>2011</v>
      </c>
      <c r="Y2730" s="18" t="s">
        <v>66</v>
      </c>
    </row>
    <row r="2731" ht="15.75" customHeight="1" spans="1:25">
      <c r="A2731" s="234">
        <v>5063</v>
      </c>
      <c r="B2731" s="208" t="s">
        <v>3294</v>
      </c>
      <c r="C2731" s="207" t="s">
        <v>17</v>
      </c>
      <c r="D2731" s="209" t="s">
        <v>64</v>
      </c>
      <c r="F2731" s="235" t="s">
        <v>65</v>
      </c>
      <c r="G2731" s="236">
        <v>39529</v>
      </c>
      <c r="H2731" s="237">
        <v>39529</v>
      </c>
      <c r="I2731" s="214">
        <v>20954.62</v>
      </c>
      <c r="J2731" s="215">
        <v>0.255707277948048</v>
      </c>
      <c r="K2731" s="214">
        <v>5358.24884063573</v>
      </c>
      <c r="L2731" s="244">
        <v>10477.31</v>
      </c>
      <c r="M2731" s="245">
        <v>0.311525572880825</v>
      </c>
      <c r="N2731" s="244">
        <v>3263.95</v>
      </c>
      <c r="O2731" s="218">
        <v>330</v>
      </c>
      <c r="P2731" s="246">
        <f t="shared" si="395"/>
        <v>30.7494242424242</v>
      </c>
      <c r="Q2731" s="246">
        <f t="shared" si="396"/>
        <v>8.89075757575758</v>
      </c>
      <c r="R2731" s="210">
        <v>4302</v>
      </c>
      <c r="S2731" s="220">
        <f t="shared" si="397"/>
        <v>330</v>
      </c>
      <c r="T2731" s="113">
        <f t="shared" si="400"/>
        <v>57.4099178082192</v>
      </c>
      <c r="U2731" s="113">
        <f t="shared" si="398"/>
        <v>14.6801338099609</v>
      </c>
      <c r="V2731" s="113">
        <f t="shared" si="401"/>
        <v>31.7494242424242</v>
      </c>
      <c r="W2731" s="113">
        <f t="shared" si="399"/>
        <v>9.89075757575758</v>
      </c>
      <c r="X2731" s="118">
        <v>2008</v>
      </c>
      <c r="Y2731" s="18" t="s">
        <v>66</v>
      </c>
    </row>
    <row r="2732" ht="15.75" customHeight="1" spans="1:25">
      <c r="A2732" s="234">
        <v>8492</v>
      </c>
      <c r="B2732" s="208" t="s">
        <v>3295</v>
      </c>
      <c r="C2732" s="207" t="s">
        <v>25</v>
      </c>
      <c r="D2732" s="209" t="s">
        <v>64</v>
      </c>
      <c r="F2732" s="235" t="s">
        <v>215</v>
      </c>
      <c r="G2732" s="236">
        <v>43400</v>
      </c>
      <c r="H2732" s="237">
        <v>43400</v>
      </c>
      <c r="I2732" s="214">
        <v>20953.3959253731</v>
      </c>
      <c r="J2732" s="215">
        <v>0.272026876437589</v>
      </c>
      <c r="K2732" s="214">
        <v>5699.88684433936</v>
      </c>
      <c r="L2732" s="244">
        <v>14793.23</v>
      </c>
      <c r="M2732" s="245">
        <v>0.326349282746229</v>
      </c>
      <c r="N2732" s="244">
        <v>4827.76</v>
      </c>
      <c r="O2732" s="218">
        <v>330</v>
      </c>
      <c r="P2732" s="246">
        <f t="shared" si="395"/>
        <v>43.8279696969697</v>
      </c>
      <c r="Q2732" s="246">
        <f t="shared" si="396"/>
        <v>13.6295757575758</v>
      </c>
      <c r="R2732" s="210">
        <v>431</v>
      </c>
      <c r="S2732" s="220">
        <f t="shared" si="397"/>
        <v>330</v>
      </c>
      <c r="T2732" s="113">
        <f t="shared" si="400"/>
        <v>57.4065641791044</v>
      </c>
      <c r="U2732" s="113">
        <f t="shared" si="398"/>
        <v>15.6161283406558</v>
      </c>
      <c r="V2732" s="113">
        <f t="shared" si="401"/>
        <v>44.8279696969697</v>
      </c>
      <c r="W2732" s="113">
        <f t="shared" si="399"/>
        <v>14.6295757575758</v>
      </c>
      <c r="X2732" s="118">
        <v>2018</v>
      </c>
      <c r="Y2732" s="18" t="s">
        <v>84</v>
      </c>
    </row>
    <row r="2733" ht="15.75" customHeight="1" spans="1:25">
      <c r="A2733" s="234">
        <v>5071</v>
      </c>
      <c r="B2733" s="208" t="s">
        <v>3296</v>
      </c>
      <c r="C2733" s="207" t="s">
        <v>19</v>
      </c>
      <c r="D2733" s="209" t="s">
        <v>64</v>
      </c>
      <c r="F2733" s="235" t="s">
        <v>65</v>
      </c>
      <c r="G2733" s="236">
        <v>39592</v>
      </c>
      <c r="H2733" s="237">
        <v>39592</v>
      </c>
      <c r="I2733" s="214">
        <v>20952.216</v>
      </c>
      <c r="J2733" s="215">
        <v>0.264233777711854</v>
      </c>
      <c r="K2733" s="214">
        <v>5536.28318511475</v>
      </c>
      <c r="L2733" s="244">
        <v>11640.12</v>
      </c>
      <c r="M2733" s="245">
        <v>0.175903684841737</v>
      </c>
      <c r="N2733" s="244">
        <v>2047.54</v>
      </c>
      <c r="O2733" s="218">
        <v>330</v>
      </c>
      <c r="P2733" s="246">
        <f t="shared" si="395"/>
        <v>34.2730909090909</v>
      </c>
      <c r="Q2733" s="246">
        <f t="shared" si="396"/>
        <v>5.20466666666667</v>
      </c>
      <c r="R2733" s="210">
        <v>4239</v>
      </c>
      <c r="S2733" s="220">
        <f t="shared" si="397"/>
        <v>330</v>
      </c>
      <c r="T2733" s="113">
        <f t="shared" si="400"/>
        <v>57.4033315068493</v>
      </c>
      <c r="U2733" s="113">
        <f t="shared" si="398"/>
        <v>15.1678991373007</v>
      </c>
      <c r="V2733" s="113">
        <f t="shared" si="401"/>
        <v>35.2730909090909</v>
      </c>
      <c r="W2733" s="113">
        <f t="shared" si="399"/>
        <v>6.20466666666667</v>
      </c>
      <c r="X2733" s="118">
        <v>2008</v>
      </c>
      <c r="Y2733" s="18" t="s">
        <v>66</v>
      </c>
    </row>
    <row r="2734" ht="15.75" customHeight="1" spans="1:25">
      <c r="A2734" s="234">
        <v>6417</v>
      </c>
      <c r="B2734" s="208" t="s">
        <v>3297</v>
      </c>
      <c r="C2734" s="207" t="s">
        <v>23</v>
      </c>
      <c r="D2734" s="209" t="s">
        <v>64</v>
      </c>
      <c r="E2734" s="210" t="s">
        <v>330</v>
      </c>
      <c r="F2734" s="235" t="s">
        <v>65</v>
      </c>
      <c r="G2734" s="283">
        <v>42543</v>
      </c>
      <c r="H2734" s="237">
        <v>42543</v>
      </c>
      <c r="I2734" s="214">
        <v>20945.2645</v>
      </c>
      <c r="J2734" s="215">
        <v>0.265846926648732</v>
      </c>
      <c r="K2734" s="214">
        <v>5568.23419516979</v>
      </c>
      <c r="L2734" s="244">
        <v>14445.01</v>
      </c>
      <c r="M2734" s="245">
        <v>0.358014982336461</v>
      </c>
      <c r="N2734" s="244">
        <v>5171.53</v>
      </c>
      <c r="O2734" s="218">
        <v>330</v>
      </c>
      <c r="P2734" s="246">
        <f t="shared" si="395"/>
        <v>42.7727575757576</v>
      </c>
      <c r="Q2734" s="246">
        <f t="shared" si="396"/>
        <v>14.671303030303</v>
      </c>
      <c r="R2734" s="210">
        <v>1288</v>
      </c>
      <c r="S2734" s="220">
        <f t="shared" si="397"/>
        <v>330</v>
      </c>
      <c r="T2734" s="113">
        <f t="shared" si="400"/>
        <v>57.3842863013699</v>
      </c>
      <c r="U2734" s="113">
        <f t="shared" si="398"/>
        <v>15.2554361511501</v>
      </c>
      <c r="V2734" s="113">
        <f t="shared" si="401"/>
        <v>43.7727575757576</v>
      </c>
      <c r="W2734" s="113">
        <f t="shared" si="399"/>
        <v>15.671303030303</v>
      </c>
      <c r="X2734" s="118">
        <v>2016</v>
      </c>
      <c r="Y2734" s="18" t="s">
        <v>82</v>
      </c>
    </row>
    <row r="2735" ht="15.75" customHeight="1" spans="1:25">
      <c r="A2735" s="234">
        <v>5707</v>
      </c>
      <c r="B2735" s="208" t="s">
        <v>3298</v>
      </c>
      <c r="C2735" s="207" t="s">
        <v>23</v>
      </c>
      <c r="D2735" s="209" t="s">
        <v>64</v>
      </c>
      <c r="F2735" s="235" t="s">
        <v>65</v>
      </c>
      <c r="G2735" s="236">
        <v>41639</v>
      </c>
      <c r="H2735" s="237">
        <v>41639</v>
      </c>
      <c r="I2735" s="214">
        <v>20870.1255</v>
      </c>
      <c r="J2735" s="215">
        <v>0.249959408217659</v>
      </c>
      <c r="K2735" s="214">
        <v>5216.68421940827</v>
      </c>
      <c r="L2735" s="244">
        <v>14393.19</v>
      </c>
      <c r="M2735" s="245">
        <v>0.199017729912549</v>
      </c>
      <c r="N2735" s="244">
        <v>2864.5</v>
      </c>
      <c r="O2735" s="218">
        <v>330</v>
      </c>
      <c r="P2735" s="246">
        <f t="shared" si="395"/>
        <v>42.6157272727273</v>
      </c>
      <c r="Q2735" s="246">
        <f t="shared" si="396"/>
        <v>7.68030303030303</v>
      </c>
      <c r="R2735" s="210">
        <v>2192</v>
      </c>
      <c r="S2735" s="220">
        <f t="shared" si="397"/>
        <v>330</v>
      </c>
      <c r="T2735" s="113">
        <f t="shared" si="400"/>
        <v>57.1784260273973</v>
      </c>
      <c r="U2735" s="113">
        <f t="shared" si="398"/>
        <v>14.2922855326254</v>
      </c>
      <c r="V2735" s="113">
        <f t="shared" si="401"/>
        <v>43.6157272727273</v>
      </c>
      <c r="W2735" s="113">
        <f t="shared" si="399"/>
        <v>8.68030303030303</v>
      </c>
      <c r="X2735" s="118">
        <v>2013</v>
      </c>
      <c r="Y2735" s="18" t="s">
        <v>66</v>
      </c>
    </row>
    <row r="2736" ht="15.75" customHeight="1" spans="1:25">
      <c r="A2736" s="234">
        <v>7055</v>
      </c>
      <c r="B2736" s="208" t="s">
        <v>3299</v>
      </c>
      <c r="C2736" s="207" t="s">
        <v>27</v>
      </c>
      <c r="D2736" s="209" t="s">
        <v>64</v>
      </c>
      <c r="F2736" s="235" t="s">
        <v>204</v>
      </c>
      <c r="G2736" s="236">
        <v>42704</v>
      </c>
      <c r="H2736" s="237">
        <v>42704</v>
      </c>
      <c r="I2736" s="214">
        <v>20845.755</v>
      </c>
      <c r="J2736" s="215">
        <v>0.266900864921795</v>
      </c>
      <c r="K2736" s="214">
        <v>5563.75003944783</v>
      </c>
      <c r="L2736" s="244">
        <v>13897.17</v>
      </c>
      <c r="M2736" s="245">
        <v>0.166892971734533</v>
      </c>
      <c r="N2736" s="244">
        <v>2319.34</v>
      </c>
      <c r="O2736" s="218">
        <v>330</v>
      </c>
      <c r="P2736" s="246">
        <f t="shared" si="395"/>
        <v>41.1126363636364</v>
      </c>
      <c r="Q2736" s="246">
        <f t="shared" si="396"/>
        <v>6.02830303030303</v>
      </c>
      <c r="R2736" s="210">
        <v>1127</v>
      </c>
      <c r="S2736" s="220">
        <f t="shared" si="397"/>
        <v>330</v>
      </c>
      <c r="T2736" s="113">
        <f t="shared" si="400"/>
        <v>57.1116575342466</v>
      </c>
      <c r="U2736" s="113">
        <f t="shared" si="398"/>
        <v>15.2431507930078</v>
      </c>
      <c r="V2736" s="113">
        <f t="shared" si="401"/>
        <v>42.1126363636364</v>
      </c>
      <c r="W2736" s="113">
        <f t="shared" si="399"/>
        <v>7.02830303030303</v>
      </c>
      <c r="X2736" s="118">
        <v>2016</v>
      </c>
      <c r="Y2736" s="18" t="s">
        <v>82</v>
      </c>
    </row>
    <row r="2737" ht="15.75" customHeight="1" spans="1:25">
      <c r="A2737" s="234">
        <v>5709</v>
      </c>
      <c r="B2737" s="208" t="s">
        <v>3300</v>
      </c>
      <c r="C2737" s="207" t="s">
        <v>23</v>
      </c>
      <c r="D2737" s="209" t="s">
        <v>64</v>
      </c>
      <c r="F2737" s="235" t="s">
        <v>65</v>
      </c>
      <c r="G2737" s="236">
        <v>41657</v>
      </c>
      <c r="H2737" s="237">
        <v>41657</v>
      </c>
      <c r="I2737" s="214">
        <v>20796.1465</v>
      </c>
      <c r="J2737" s="215">
        <v>0.267028097506561</v>
      </c>
      <c r="K2737" s="214">
        <v>5553.15543536273</v>
      </c>
      <c r="L2737" s="244">
        <v>14342.17</v>
      </c>
      <c r="M2737" s="245">
        <v>0.327013276233652</v>
      </c>
      <c r="N2737" s="244">
        <v>4690.08</v>
      </c>
      <c r="O2737" s="218">
        <v>330</v>
      </c>
      <c r="P2737" s="246">
        <f t="shared" si="395"/>
        <v>42.4611212121212</v>
      </c>
      <c r="Q2737" s="246">
        <f t="shared" si="396"/>
        <v>13.2123636363636</v>
      </c>
      <c r="R2737" s="210">
        <v>2174</v>
      </c>
      <c r="S2737" s="220">
        <f t="shared" si="397"/>
        <v>330</v>
      </c>
      <c r="T2737" s="113">
        <f t="shared" si="400"/>
        <v>56.9757438356164</v>
      </c>
      <c r="U2737" s="113">
        <f t="shared" si="398"/>
        <v>15.2141244804458</v>
      </c>
      <c r="V2737" s="113">
        <f t="shared" si="401"/>
        <v>43.4611212121212</v>
      </c>
      <c r="W2737" s="113">
        <f t="shared" si="399"/>
        <v>14.2123636363636</v>
      </c>
      <c r="X2737" s="118">
        <v>2014</v>
      </c>
      <c r="Y2737" s="18" t="s">
        <v>66</v>
      </c>
    </row>
    <row r="2738" ht="15.75" customHeight="1" spans="1:25">
      <c r="A2738" s="234">
        <v>5102</v>
      </c>
      <c r="B2738" s="208" t="s">
        <v>3301</v>
      </c>
      <c r="C2738" s="207" t="s">
        <v>17</v>
      </c>
      <c r="D2738" s="209" t="s">
        <v>64</v>
      </c>
      <c r="F2738" s="235" t="s">
        <v>65</v>
      </c>
      <c r="G2738" s="236">
        <v>40033</v>
      </c>
      <c r="H2738" s="237">
        <v>40033</v>
      </c>
      <c r="I2738" s="214">
        <v>20720.0074334853</v>
      </c>
      <c r="J2738" s="215">
        <v>0.266875560938495</v>
      </c>
      <c r="K2738" s="214">
        <v>5529.66360646116</v>
      </c>
      <c r="L2738" s="244">
        <v>8222.74</v>
      </c>
      <c r="M2738" s="245">
        <v>0.190123973274115</v>
      </c>
      <c r="N2738" s="244">
        <v>1563.34</v>
      </c>
      <c r="O2738" s="218">
        <v>328</v>
      </c>
      <c r="P2738" s="246">
        <f t="shared" si="395"/>
        <v>24.0693292682927</v>
      </c>
      <c r="Q2738" s="246">
        <f t="shared" si="396"/>
        <v>3.76628048780488</v>
      </c>
      <c r="R2738" s="210">
        <v>3798</v>
      </c>
      <c r="S2738" s="220">
        <f t="shared" si="397"/>
        <v>330</v>
      </c>
      <c r="T2738" s="113">
        <f t="shared" si="400"/>
        <v>56.7671436533844</v>
      </c>
      <c r="U2738" s="113">
        <f t="shared" si="398"/>
        <v>15.149763305373</v>
      </c>
      <c r="V2738" s="113">
        <f t="shared" si="401"/>
        <v>24.9173939393939</v>
      </c>
      <c r="W2738" s="113">
        <f t="shared" si="399"/>
        <v>4.73739393939394</v>
      </c>
      <c r="X2738" s="118">
        <v>2009</v>
      </c>
      <c r="Y2738" s="18" t="s">
        <v>66</v>
      </c>
    </row>
    <row r="2739" ht="15.75" customHeight="1" spans="1:25">
      <c r="A2739" s="234">
        <v>5969</v>
      </c>
      <c r="B2739" s="208" t="s">
        <v>3302</v>
      </c>
      <c r="C2739" s="207" t="s">
        <v>19</v>
      </c>
      <c r="D2739" s="209" t="s">
        <v>64</v>
      </c>
      <c r="F2739" s="235" t="s">
        <v>65</v>
      </c>
      <c r="G2739" s="236">
        <v>42147</v>
      </c>
      <c r="H2739" s="237">
        <v>42147</v>
      </c>
      <c r="I2739" s="214">
        <v>20630.142</v>
      </c>
      <c r="J2739" s="215">
        <v>0.234705243477966</v>
      </c>
      <c r="K2739" s="214">
        <v>4842.00250109501</v>
      </c>
      <c r="L2739" s="244">
        <v>11461.19</v>
      </c>
      <c r="M2739" s="245">
        <v>0.292499295448378</v>
      </c>
      <c r="N2739" s="244">
        <v>3352.39</v>
      </c>
      <c r="O2739" s="218">
        <v>330</v>
      </c>
      <c r="P2739" s="246">
        <f t="shared" si="395"/>
        <v>33.7308787878788</v>
      </c>
      <c r="Q2739" s="246">
        <f t="shared" si="396"/>
        <v>9.15875757575757</v>
      </c>
      <c r="R2739" s="210">
        <v>1684</v>
      </c>
      <c r="S2739" s="220">
        <f t="shared" si="397"/>
        <v>330</v>
      </c>
      <c r="T2739" s="113">
        <f t="shared" si="400"/>
        <v>56.5209369863014</v>
      </c>
      <c r="U2739" s="113">
        <f t="shared" si="398"/>
        <v>13.2657602769726</v>
      </c>
      <c r="V2739" s="113">
        <f t="shared" si="401"/>
        <v>34.7308787878788</v>
      </c>
      <c r="W2739" s="113">
        <f t="shared" si="399"/>
        <v>10.1587575757576</v>
      </c>
      <c r="X2739" s="118">
        <v>2015</v>
      </c>
      <c r="Y2739" s="18" t="s">
        <v>66</v>
      </c>
    </row>
    <row r="2740" ht="15.75" customHeight="1" spans="1:25">
      <c r="A2740" s="234">
        <v>8849</v>
      </c>
      <c r="B2740" s="208" t="s">
        <v>3303</v>
      </c>
      <c r="C2740" s="207" t="s">
        <v>34</v>
      </c>
      <c r="D2740" s="209" t="s">
        <v>488</v>
      </c>
      <c r="E2740" s="210" t="s">
        <v>30</v>
      </c>
      <c r="F2740" s="235" t="s">
        <v>282</v>
      </c>
      <c r="G2740" s="283">
        <v>39893</v>
      </c>
      <c r="H2740" s="237">
        <v>43715</v>
      </c>
      <c r="I2740" s="214">
        <v>20588.682987013</v>
      </c>
      <c r="J2740" s="215">
        <v>0.272463331818772</v>
      </c>
      <c r="K2740" s="214">
        <v>5609.66116440203</v>
      </c>
      <c r="L2740" s="216">
        <v>1888.42</v>
      </c>
      <c r="M2740" s="217">
        <v>0.29795808135902</v>
      </c>
      <c r="N2740" s="216">
        <v>562.67</v>
      </c>
      <c r="O2740" s="218">
        <v>77</v>
      </c>
      <c r="P2740" s="246">
        <f t="shared" si="395"/>
        <v>23.5249350649351</v>
      </c>
      <c r="Q2740" s="246">
        <f t="shared" si="396"/>
        <v>6.3074025974026</v>
      </c>
      <c r="R2740" s="210">
        <v>116</v>
      </c>
      <c r="S2740" s="220">
        <f t="shared" si="397"/>
        <v>81</v>
      </c>
      <c r="T2740" s="113">
        <f t="shared" si="400"/>
        <v>56.4073506493507</v>
      </c>
      <c r="U2740" s="113">
        <f t="shared" si="398"/>
        <v>15.3689346969919</v>
      </c>
      <c r="V2740" s="113">
        <f t="shared" si="401"/>
        <v>23.3138271604938</v>
      </c>
      <c r="W2740" s="113">
        <f t="shared" si="399"/>
        <v>6.94654320987654</v>
      </c>
      <c r="X2740" s="118">
        <v>2009</v>
      </c>
      <c r="Y2740" s="18" t="s">
        <v>66</v>
      </c>
    </row>
    <row r="2741" ht="15.75" customHeight="1" spans="1:25">
      <c r="A2741" s="234">
        <v>8782</v>
      </c>
      <c r="B2741" s="208" t="s">
        <v>3304</v>
      </c>
      <c r="C2741" s="207" t="s">
        <v>34</v>
      </c>
      <c r="D2741" s="209" t="s">
        <v>488</v>
      </c>
      <c r="E2741" s="210" t="s">
        <v>30</v>
      </c>
      <c r="F2741" s="235" t="s">
        <v>282</v>
      </c>
      <c r="G2741" s="283">
        <v>41040</v>
      </c>
      <c r="H2741" s="237">
        <v>43715</v>
      </c>
      <c r="I2741" s="214">
        <v>20572.5471428571</v>
      </c>
      <c r="J2741" s="215">
        <v>0.252766375938641</v>
      </c>
      <c r="K2741" s="214">
        <v>5200.04818512684</v>
      </c>
      <c r="L2741" s="216">
        <v>1886.94</v>
      </c>
      <c r="M2741" s="217">
        <v>0.150047166311594</v>
      </c>
      <c r="N2741" s="216">
        <v>283.13</v>
      </c>
      <c r="O2741" s="218">
        <v>77</v>
      </c>
      <c r="P2741" s="246">
        <f t="shared" si="395"/>
        <v>23.5057142857143</v>
      </c>
      <c r="Q2741" s="246">
        <f t="shared" si="396"/>
        <v>2.67701298701299</v>
      </c>
      <c r="R2741" s="210">
        <v>116</v>
      </c>
      <c r="S2741" s="220">
        <f t="shared" si="397"/>
        <v>81</v>
      </c>
      <c r="T2741" s="113">
        <f t="shared" si="400"/>
        <v>56.3631428571427</v>
      </c>
      <c r="U2741" s="113">
        <f t="shared" si="398"/>
        <v>14.2467073565119</v>
      </c>
      <c r="V2741" s="113">
        <f t="shared" si="401"/>
        <v>23.2955555555556</v>
      </c>
      <c r="W2741" s="113">
        <f t="shared" si="399"/>
        <v>3.49543209876543</v>
      </c>
      <c r="X2741" s="118">
        <v>2012</v>
      </c>
      <c r="Y2741" s="18" t="s">
        <v>66</v>
      </c>
    </row>
    <row r="2742" ht="15.75" customHeight="1" spans="1:25">
      <c r="A2742" s="234">
        <v>8845</v>
      </c>
      <c r="B2742" s="208" t="s">
        <v>3305</v>
      </c>
      <c r="C2742" s="207" t="s">
        <v>34</v>
      </c>
      <c r="D2742" s="209" t="s">
        <v>488</v>
      </c>
      <c r="E2742" s="210" t="s">
        <v>30</v>
      </c>
      <c r="F2742" s="235" t="s">
        <v>282</v>
      </c>
      <c r="G2742" s="283">
        <v>39711</v>
      </c>
      <c r="H2742" s="237">
        <v>43715</v>
      </c>
      <c r="I2742" s="214">
        <v>20510.8384415584</v>
      </c>
      <c r="J2742" s="215">
        <v>0.278719446985391</v>
      </c>
      <c r="K2742" s="214">
        <v>5716.76954763787</v>
      </c>
      <c r="L2742" s="216">
        <v>1881.28</v>
      </c>
      <c r="M2742" s="217">
        <v>0.310299370641266</v>
      </c>
      <c r="N2742" s="216">
        <v>583.76</v>
      </c>
      <c r="O2742" s="218">
        <v>77</v>
      </c>
      <c r="P2742" s="246">
        <f t="shared" si="395"/>
        <v>23.4322077922078</v>
      </c>
      <c r="Q2742" s="246">
        <f t="shared" si="396"/>
        <v>6.5812987012987</v>
      </c>
      <c r="R2742" s="210">
        <v>116</v>
      </c>
      <c r="S2742" s="220">
        <f t="shared" si="397"/>
        <v>81</v>
      </c>
      <c r="T2742" s="113">
        <f t="shared" si="400"/>
        <v>56.1940779220778</v>
      </c>
      <c r="U2742" s="113">
        <f t="shared" si="398"/>
        <v>15.6623823222955</v>
      </c>
      <c r="V2742" s="113">
        <f t="shared" si="401"/>
        <v>23.2256790123457</v>
      </c>
      <c r="W2742" s="113">
        <f t="shared" si="399"/>
        <v>7.20691358024691</v>
      </c>
      <c r="X2742" s="118">
        <v>2008</v>
      </c>
      <c r="Y2742" s="18" t="s">
        <v>66</v>
      </c>
    </row>
    <row r="2743" ht="15.75" customHeight="1" spans="1:25">
      <c r="A2743" s="234">
        <v>5681</v>
      </c>
      <c r="B2743" s="208" t="s">
        <v>3306</v>
      </c>
      <c r="C2743" s="207" t="s">
        <v>25</v>
      </c>
      <c r="D2743" s="209" t="s">
        <v>64</v>
      </c>
      <c r="F2743" s="235" t="s">
        <v>215</v>
      </c>
      <c r="G2743" s="236">
        <v>41545</v>
      </c>
      <c r="H2743" s="237">
        <v>41545</v>
      </c>
      <c r="I2743" s="214">
        <v>20504.263</v>
      </c>
      <c r="J2743" s="215">
        <v>0.278623949891494</v>
      </c>
      <c r="K2743" s="214">
        <v>5712.97874667401</v>
      </c>
      <c r="L2743" s="244">
        <v>15772.51</v>
      </c>
      <c r="M2743" s="245">
        <v>0.239299261816921</v>
      </c>
      <c r="N2743" s="244">
        <v>3774.35</v>
      </c>
      <c r="O2743" s="218">
        <v>330</v>
      </c>
      <c r="P2743" s="246">
        <f t="shared" si="395"/>
        <v>46.7954848484848</v>
      </c>
      <c r="Q2743" s="246">
        <f t="shared" si="396"/>
        <v>10.4374242424242</v>
      </c>
      <c r="R2743" s="210">
        <v>2286</v>
      </c>
      <c r="S2743" s="220">
        <f t="shared" si="397"/>
        <v>330</v>
      </c>
      <c r="T2743" s="113">
        <f t="shared" si="400"/>
        <v>56.1760630136986</v>
      </c>
      <c r="U2743" s="113">
        <f t="shared" si="398"/>
        <v>15.6519965662302</v>
      </c>
      <c r="V2743" s="113">
        <f t="shared" si="401"/>
        <v>47.7954848484848</v>
      </c>
      <c r="W2743" s="113">
        <f t="shared" si="399"/>
        <v>11.4374242424242</v>
      </c>
      <c r="X2743" s="118">
        <v>2013</v>
      </c>
      <c r="Y2743" s="18" t="s">
        <v>66</v>
      </c>
    </row>
    <row r="2744" ht="15.75" customHeight="1" spans="1:25">
      <c r="A2744" s="234">
        <v>7207</v>
      </c>
      <c r="B2744" s="208" t="s">
        <v>3307</v>
      </c>
      <c r="C2744" s="207" t="s">
        <v>29</v>
      </c>
      <c r="D2744" s="209" t="s">
        <v>64</v>
      </c>
      <c r="F2744" s="235" t="s">
        <v>65</v>
      </c>
      <c r="G2744" s="236">
        <v>42919</v>
      </c>
      <c r="H2744" s="237">
        <v>42919</v>
      </c>
      <c r="I2744" s="214">
        <v>20440.416</v>
      </c>
      <c r="J2744" s="215">
        <v>0.272158743370082</v>
      </c>
      <c r="K2744" s="214">
        <v>5563.03793252172</v>
      </c>
      <c r="L2744" s="244">
        <v>12775.26</v>
      </c>
      <c r="M2744" s="245">
        <v>0.290181961071634</v>
      </c>
      <c r="N2744" s="244">
        <v>3707.15</v>
      </c>
      <c r="O2744" s="218">
        <v>330</v>
      </c>
      <c r="P2744" s="246">
        <f t="shared" si="395"/>
        <v>37.7129090909091</v>
      </c>
      <c r="Q2744" s="246">
        <f t="shared" si="396"/>
        <v>10.2337878787879</v>
      </c>
      <c r="R2744" s="210">
        <v>912</v>
      </c>
      <c r="S2744" s="220">
        <f t="shared" si="397"/>
        <v>330</v>
      </c>
      <c r="T2744" s="113">
        <f t="shared" si="400"/>
        <v>56.0011397260274</v>
      </c>
      <c r="U2744" s="113">
        <f t="shared" si="398"/>
        <v>15.241199815128</v>
      </c>
      <c r="V2744" s="113">
        <f t="shared" si="401"/>
        <v>38.7129090909091</v>
      </c>
      <c r="W2744" s="113">
        <f t="shared" si="399"/>
        <v>11.2337878787879</v>
      </c>
      <c r="X2744" s="118">
        <v>2017</v>
      </c>
      <c r="Y2744" s="18" t="s">
        <v>83</v>
      </c>
    </row>
    <row r="2745" ht="15.75" customHeight="1" spans="1:25">
      <c r="A2745" s="234">
        <v>8847</v>
      </c>
      <c r="B2745" s="208" t="s">
        <v>3308</v>
      </c>
      <c r="C2745" s="207" t="s">
        <v>34</v>
      </c>
      <c r="D2745" s="209" t="s">
        <v>488</v>
      </c>
      <c r="E2745" s="210" t="s">
        <v>30</v>
      </c>
      <c r="F2745" s="235" t="s">
        <v>282</v>
      </c>
      <c r="G2745" s="283">
        <v>39759</v>
      </c>
      <c r="H2745" s="237">
        <v>43715</v>
      </c>
      <c r="I2745" s="214">
        <v>20433.43</v>
      </c>
      <c r="J2745" s="215">
        <v>0.278719446985391</v>
      </c>
      <c r="K2745" s="214">
        <v>5695.1943096147</v>
      </c>
      <c r="L2745" s="216">
        <v>1874.18</v>
      </c>
      <c r="M2745" s="217">
        <v>0.204014555699026</v>
      </c>
      <c r="N2745" s="216">
        <v>382.36</v>
      </c>
      <c r="O2745" s="218">
        <v>77</v>
      </c>
      <c r="P2745" s="246">
        <f t="shared" si="395"/>
        <v>23.34</v>
      </c>
      <c r="Q2745" s="246">
        <f t="shared" si="396"/>
        <v>3.96571428571429</v>
      </c>
      <c r="R2745" s="210">
        <v>116</v>
      </c>
      <c r="S2745" s="220">
        <f t="shared" si="397"/>
        <v>81</v>
      </c>
      <c r="T2745" s="113">
        <f t="shared" si="400"/>
        <v>55.982</v>
      </c>
      <c r="U2745" s="113">
        <f t="shared" si="398"/>
        <v>15.6032720811362</v>
      </c>
      <c r="V2745" s="113">
        <f t="shared" si="401"/>
        <v>23.138024691358</v>
      </c>
      <c r="W2745" s="113">
        <f t="shared" si="399"/>
        <v>4.72049382716049</v>
      </c>
      <c r="X2745" s="118">
        <v>2008</v>
      </c>
      <c r="Y2745" s="18" t="s">
        <v>66</v>
      </c>
    </row>
    <row r="2746" ht="15.75" customHeight="1" spans="1:25">
      <c r="A2746" s="234">
        <v>6454</v>
      </c>
      <c r="B2746" s="208" t="s">
        <v>3309</v>
      </c>
      <c r="C2746" s="207" t="s">
        <v>29</v>
      </c>
      <c r="D2746" s="209" t="s">
        <v>64</v>
      </c>
      <c r="E2746" s="210" t="s">
        <v>335</v>
      </c>
      <c r="F2746" s="235" t="s">
        <v>65</v>
      </c>
      <c r="G2746" s="283">
        <v>42570</v>
      </c>
      <c r="H2746" s="237">
        <v>42570</v>
      </c>
      <c r="I2746" s="214">
        <v>20242.096</v>
      </c>
      <c r="J2746" s="215">
        <v>0.279756782229925</v>
      </c>
      <c r="K2746" s="214">
        <v>5662.86364254924</v>
      </c>
      <c r="L2746" s="244">
        <v>12651.31</v>
      </c>
      <c r="M2746" s="245">
        <v>0.351051393096841</v>
      </c>
      <c r="N2746" s="244">
        <v>4441.26</v>
      </c>
      <c r="O2746" s="218">
        <v>330</v>
      </c>
      <c r="P2746" s="246">
        <f t="shared" si="395"/>
        <v>37.337303030303</v>
      </c>
      <c r="Q2746" s="246">
        <f t="shared" si="396"/>
        <v>12.4583636363636</v>
      </c>
      <c r="R2746" s="210">
        <v>1261</v>
      </c>
      <c r="S2746" s="220">
        <f t="shared" si="397"/>
        <v>330</v>
      </c>
      <c r="T2746" s="113">
        <f t="shared" si="400"/>
        <v>55.457797260274</v>
      </c>
      <c r="U2746" s="113">
        <f t="shared" si="398"/>
        <v>15.5146949110938</v>
      </c>
      <c r="V2746" s="113">
        <f t="shared" si="401"/>
        <v>38.337303030303</v>
      </c>
      <c r="W2746" s="113">
        <f t="shared" si="399"/>
        <v>13.4583636363636</v>
      </c>
      <c r="X2746" s="118">
        <v>2016</v>
      </c>
      <c r="Y2746" s="18" t="s">
        <v>82</v>
      </c>
    </row>
    <row r="2747" ht="15.75" customHeight="1" spans="1:25">
      <c r="A2747" s="234">
        <v>8851</v>
      </c>
      <c r="B2747" s="208" t="s">
        <v>3310</v>
      </c>
      <c r="C2747" s="207" t="s">
        <v>34</v>
      </c>
      <c r="D2747" s="209" t="s">
        <v>488</v>
      </c>
      <c r="E2747" s="210" t="s">
        <v>30</v>
      </c>
      <c r="F2747" s="235" t="s">
        <v>282</v>
      </c>
      <c r="G2747" s="283">
        <v>39955</v>
      </c>
      <c r="H2747" s="237">
        <v>43715</v>
      </c>
      <c r="I2747" s="214">
        <v>20093.7728378378</v>
      </c>
      <c r="J2747" s="215">
        <v>0.272268840043377</v>
      </c>
      <c r="K2747" s="214">
        <v>5470.90822265322</v>
      </c>
      <c r="L2747" s="216">
        <v>1771.22</v>
      </c>
      <c r="M2747" s="217">
        <v>0.169493343571098</v>
      </c>
      <c r="N2747" s="216">
        <v>300.21</v>
      </c>
      <c r="O2747" s="218">
        <v>74</v>
      </c>
      <c r="P2747" s="246">
        <f t="shared" si="395"/>
        <v>22.9354054054054</v>
      </c>
      <c r="Q2747" s="246">
        <f t="shared" si="396"/>
        <v>3.05689189189189</v>
      </c>
      <c r="R2747" s="210">
        <v>116</v>
      </c>
      <c r="S2747" s="220">
        <f t="shared" si="397"/>
        <v>81</v>
      </c>
      <c r="T2747" s="113">
        <f t="shared" si="400"/>
        <v>55.0514324324323</v>
      </c>
      <c r="U2747" s="113">
        <f t="shared" si="398"/>
        <v>14.9887896511047</v>
      </c>
      <c r="V2747" s="113">
        <f t="shared" si="401"/>
        <v>21.8669135802469</v>
      </c>
      <c r="W2747" s="113">
        <f t="shared" si="399"/>
        <v>3.7062962962963</v>
      </c>
      <c r="X2747" s="118">
        <v>2009</v>
      </c>
      <c r="Y2747" s="18" t="s">
        <v>66</v>
      </c>
    </row>
    <row r="2748" ht="15.75" customHeight="1" spans="1:25">
      <c r="A2748" s="234">
        <v>5346</v>
      </c>
      <c r="B2748" s="208" t="s">
        <v>3311</v>
      </c>
      <c r="C2748" s="207" t="s">
        <v>25</v>
      </c>
      <c r="D2748" s="209" t="s">
        <v>64</v>
      </c>
      <c r="F2748" s="235" t="s">
        <v>215</v>
      </c>
      <c r="G2748" s="236">
        <v>40390</v>
      </c>
      <c r="H2748" s="237">
        <v>40390</v>
      </c>
      <c r="I2748" s="214">
        <v>20070.2796655705</v>
      </c>
      <c r="J2748" s="215">
        <v>0.255454462605799</v>
      </c>
      <c r="K2748" s="214">
        <v>5127.04250631642</v>
      </c>
      <c r="L2748" s="244">
        <v>17587.77</v>
      </c>
      <c r="M2748" s="245">
        <v>0.222929342378255</v>
      </c>
      <c r="N2748" s="244">
        <v>3920.83</v>
      </c>
      <c r="O2748" s="218">
        <v>330</v>
      </c>
      <c r="P2748" s="246">
        <f t="shared" si="395"/>
        <v>52.2962727272727</v>
      </c>
      <c r="Q2748" s="246">
        <f t="shared" si="396"/>
        <v>10.881303030303</v>
      </c>
      <c r="R2748" s="210">
        <v>3441</v>
      </c>
      <c r="S2748" s="220">
        <f t="shared" si="397"/>
        <v>330</v>
      </c>
      <c r="T2748" s="113">
        <f t="shared" si="400"/>
        <v>54.9870675769055</v>
      </c>
      <c r="U2748" s="113">
        <f t="shared" si="398"/>
        <v>14.0466917981272</v>
      </c>
      <c r="V2748" s="113">
        <f t="shared" si="401"/>
        <v>53.2962727272727</v>
      </c>
      <c r="W2748" s="113">
        <f t="shared" si="399"/>
        <v>11.881303030303</v>
      </c>
      <c r="X2748" s="118">
        <v>2010</v>
      </c>
      <c r="Y2748" s="18" t="s">
        <v>66</v>
      </c>
    </row>
    <row r="2749" ht="15.75" customHeight="1" spans="1:25">
      <c r="A2749" s="234">
        <v>8990</v>
      </c>
      <c r="B2749" s="208" t="s">
        <v>3312</v>
      </c>
      <c r="C2749" s="207" t="s">
        <v>34</v>
      </c>
      <c r="D2749" s="209" t="s">
        <v>488</v>
      </c>
      <c r="E2749" s="210" t="s">
        <v>30</v>
      </c>
      <c r="F2749" s="235" t="s">
        <v>291</v>
      </c>
      <c r="G2749" s="283">
        <v>43102</v>
      </c>
      <c r="H2749" s="237">
        <v>43713</v>
      </c>
      <c r="I2749" s="214">
        <v>20064.679625</v>
      </c>
      <c r="J2749" s="215">
        <v>0.278719446985391</v>
      </c>
      <c r="K2749" s="214">
        <v>5592.41640901904</v>
      </c>
      <c r="L2749" s="216">
        <v>956.03</v>
      </c>
      <c r="M2749" s="217">
        <v>0.239281194104788</v>
      </c>
      <c r="N2749" s="216">
        <v>228.76</v>
      </c>
      <c r="O2749" s="218">
        <v>40</v>
      </c>
      <c r="P2749" s="246">
        <f t="shared" si="395"/>
        <v>22.90075</v>
      </c>
      <c r="Q2749" s="246">
        <f t="shared" si="396"/>
        <v>4.719</v>
      </c>
      <c r="R2749" s="210">
        <v>118</v>
      </c>
      <c r="S2749" s="220">
        <f t="shared" si="397"/>
        <v>83</v>
      </c>
      <c r="T2749" s="113">
        <f t="shared" si="400"/>
        <v>54.971725</v>
      </c>
      <c r="U2749" s="113">
        <f t="shared" si="398"/>
        <v>15.321688791833</v>
      </c>
      <c r="V2749" s="113">
        <f t="shared" si="401"/>
        <v>11.5184337349398</v>
      </c>
      <c r="W2749" s="113">
        <f t="shared" si="399"/>
        <v>2.75614457831325</v>
      </c>
      <c r="X2749" s="118">
        <v>2018</v>
      </c>
      <c r="Y2749" s="18" t="s">
        <v>84</v>
      </c>
    </row>
    <row r="2750" ht="15.75" customHeight="1" spans="1:25">
      <c r="A2750" s="234">
        <v>7402</v>
      </c>
      <c r="B2750" s="208" t="s">
        <v>3313</v>
      </c>
      <c r="C2750" s="207" t="s">
        <v>25</v>
      </c>
      <c r="D2750" s="209" t="s">
        <v>64</v>
      </c>
      <c r="F2750" s="235" t="s">
        <v>207</v>
      </c>
      <c r="G2750" s="236">
        <v>43071</v>
      </c>
      <c r="H2750" s="237">
        <v>43071</v>
      </c>
      <c r="I2750" s="214">
        <v>20060.261</v>
      </c>
      <c r="J2750" s="215">
        <v>0.255137420279593</v>
      </c>
      <c r="K2750" s="214">
        <v>5118.12324167533</v>
      </c>
      <c r="L2750" s="244">
        <v>15430.97</v>
      </c>
      <c r="M2750" s="245">
        <v>0.257979893681343</v>
      </c>
      <c r="N2750" s="244">
        <v>3980.88</v>
      </c>
      <c r="O2750" s="218">
        <v>330</v>
      </c>
      <c r="P2750" s="246">
        <f t="shared" si="395"/>
        <v>45.7605151515152</v>
      </c>
      <c r="Q2750" s="246">
        <f t="shared" si="396"/>
        <v>11.0632727272727</v>
      </c>
      <c r="R2750" s="210">
        <v>760</v>
      </c>
      <c r="S2750" s="220">
        <f t="shared" si="397"/>
        <v>330</v>
      </c>
      <c r="T2750" s="113">
        <f t="shared" si="400"/>
        <v>54.9596191780822</v>
      </c>
      <c r="U2750" s="113">
        <f t="shared" si="398"/>
        <v>14.0222554566447</v>
      </c>
      <c r="V2750" s="113">
        <f t="shared" si="401"/>
        <v>46.7605151515152</v>
      </c>
      <c r="W2750" s="113">
        <f t="shared" si="399"/>
        <v>12.0632727272727</v>
      </c>
      <c r="X2750" s="118">
        <v>2017</v>
      </c>
      <c r="Y2750" s="18" t="s">
        <v>83</v>
      </c>
    </row>
    <row r="2751" ht="15.75" customHeight="1" spans="1:25">
      <c r="A2751" s="234">
        <v>6437</v>
      </c>
      <c r="B2751" s="208" t="s">
        <v>3314</v>
      </c>
      <c r="C2751" s="207" t="s">
        <v>17</v>
      </c>
      <c r="D2751" s="209" t="s">
        <v>64</v>
      </c>
      <c r="F2751" s="235" t="s">
        <v>65</v>
      </c>
      <c r="G2751" s="236">
        <v>42581</v>
      </c>
      <c r="H2751" s="237">
        <v>42581</v>
      </c>
      <c r="I2751" s="214">
        <v>20024.48</v>
      </c>
      <c r="J2751" s="215">
        <v>0.259469550390043</v>
      </c>
      <c r="K2751" s="214">
        <v>5195.74282239441</v>
      </c>
      <c r="L2751" s="244">
        <v>10012.24</v>
      </c>
      <c r="M2751" s="245">
        <v>0.319842512764376</v>
      </c>
      <c r="N2751" s="244">
        <v>3202.34</v>
      </c>
      <c r="O2751" s="218">
        <v>330</v>
      </c>
      <c r="P2751" s="246">
        <f t="shared" si="395"/>
        <v>29.3401212121212</v>
      </c>
      <c r="Q2751" s="246">
        <f t="shared" si="396"/>
        <v>8.70406060606061</v>
      </c>
      <c r="R2751" s="210">
        <v>1250</v>
      </c>
      <c r="S2751" s="220">
        <f t="shared" si="397"/>
        <v>330</v>
      </c>
      <c r="T2751" s="113">
        <f t="shared" si="400"/>
        <v>54.8615890410959</v>
      </c>
      <c r="U2751" s="113">
        <f t="shared" si="398"/>
        <v>14.2349118421765</v>
      </c>
      <c r="V2751" s="113">
        <f t="shared" si="401"/>
        <v>30.3401212121212</v>
      </c>
      <c r="W2751" s="113">
        <f t="shared" si="399"/>
        <v>9.70406060606061</v>
      </c>
      <c r="X2751" s="118">
        <v>2016</v>
      </c>
      <c r="Y2751" s="18" t="s">
        <v>82</v>
      </c>
    </row>
    <row r="2752" ht="15.75" customHeight="1" spans="1:25">
      <c r="A2752" s="234">
        <v>7807</v>
      </c>
      <c r="B2752" s="208" t="s">
        <v>3315</v>
      </c>
      <c r="C2752" s="207" t="s">
        <v>27</v>
      </c>
      <c r="D2752" s="209" t="s">
        <v>64</v>
      </c>
      <c r="F2752" s="235" t="s">
        <v>204</v>
      </c>
      <c r="G2752" s="236">
        <v>43187</v>
      </c>
      <c r="H2752" s="237">
        <v>43187</v>
      </c>
      <c r="I2752" s="214">
        <v>19975.905</v>
      </c>
      <c r="J2752" s="215">
        <v>0.246368619002178</v>
      </c>
      <c r="K2752" s="214">
        <v>4921.4361281687</v>
      </c>
      <c r="L2752" s="244">
        <v>13317.27</v>
      </c>
      <c r="M2752" s="245">
        <v>0.28610969064981</v>
      </c>
      <c r="N2752" s="244">
        <v>3810.2</v>
      </c>
      <c r="O2752" s="218">
        <v>330</v>
      </c>
      <c r="P2752" s="246">
        <f t="shared" si="395"/>
        <v>39.3553636363636</v>
      </c>
      <c r="Q2752" s="246">
        <f t="shared" si="396"/>
        <v>10.5460606060606</v>
      </c>
      <c r="R2752" s="210">
        <v>644</v>
      </c>
      <c r="S2752" s="220">
        <f t="shared" si="397"/>
        <v>330</v>
      </c>
      <c r="T2752" s="113">
        <f t="shared" si="400"/>
        <v>54.7285068493151</v>
      </c>
      <c r="U2752" s="113">
        <f t="shared" si="398"/>
        <v>13.483386652517</v>
      </c>
      <c r="V2752" s="113">
        <f t="shared" si="401"/>
        <v>40.3553636363636</v>
      </c>
      <c r="W2752" s="113">
        <f t="shared" si="399"/>
        <v>11.5460606060606</v>
      </c>
      <c r="X2752" s="118">
        <v>2018</v>
      </c>
      <c r="Y2752" s="18" t="s">
        <v>84</v>
      </c>
    </row>
    <row r="2753" ht="15.75" customHeight="1" spans="1:25">
      <c r="A2753" s="234">
        <v>8636</v>
      </c>
      <c r="B2753" s="208" t="s">
        <v>3316</v>
      </c>
      <c r="C2753" s="207" t="s">
        <v>19</v>
      </c>
      <c r="D2753" s="209" t="s">
        <v>64</v>
      </c>
      <c r="F2753" s="235" t="s">
        <v>65</v>
      </c>
      <c r="G2753" s="236">
        <v>43421</v>
      </c>
      <c r="H2753" s="237">
        <v>43421</v>
      </c>
      <c r="I2753" s="214">
        <v>19970.1983759124</v>
      </c>
      <c r="J2753" s="215">
        <v>0.27</v>
      </c>
      <c r="K2753" s="214">
        <v>5391.95356149635</v>
      </c>
      <c r="L2753" s="244">
        <v>8103.42</v>
      </c>
      <c r="M2753" s="245">
        <v>0.290990717499525</v>
      </c>
      <c r="N2753" s="244">
        <v>2358.02</v>
      </c>
      <c r="O2753" s="218">
        <v>274</v>
      </c>
      <c r="P2753" s="246">
        <f t="shared" si="395"/>
        <v>28.5745255474453</v>
      </c>
      <c r="Q2753" s="246">
        <f t="shared" si="396"/>
        <v>7.60591240875912</v>
      </c>
      <c r="R2753" s="210">
        <v>410</v>
      </c>
      <c r="S2753" s="220">
        <f t="shared" si="397"/>
        <v>330</v>
      </c>
      <c r="T2753" s="113">
        <f t="shared" si="400"/>
        <v>54.7128722627737</v>
      </c>
      <c r="U2753" s="113">
        <f t="shared" si="398"/>
        <v>14.7724755109489</v>
      </c>
      <c r="V2753" s="113">
        <f t="shared" si="401"/>
        <v>24.5558181818182</v>
      </c>
      <c r="W2753" s="113">
        <f t="shared" si="399"/>
        <v>7.14551515151515</v>
      </c>
      <c r="X2753" s="118">
        <v>2018</v>
      </c>
      <c r="Y2753" s="18" t="s">
        <v>84</v>
      </c>
    </row>
    <row r="2754" ht="15.75" customHeight="1" spans="1:25">
      <c r="A2754" s="234">
        <v>8879</v>
      </c>
      <c r="B2754" s="208" t="s">
        <v>3317</v>
      </c>
      <c r="C2754" s="207" t="s">
        <v>34</v>
      </c>
      <c r="D2754" s="209" t="s">
        <v>488</v>
      </c>
      <c r="E2754" s="210" t="s">
        <v>30</v>
      </c>
      <c r="F2754" s="235" t="s">
        <v>276</v>
      </c>
      <c r="G2754" s="283">
        <v>40381</v>
      </c>
      <c r="H2754" s="237">
        <v>43715</v>
      </c>
      <c r="I2754" s="214">
        <v>19970.1379333333</v>
      </c>
      <c r="J2754" s="215">
        <v>0.258582754724832</v>
      </c>
      <c r="K2754" s="214">
        <v>5163.9332790362</v>
      </c>
      <c r="L2754" s="216">
        <v>1784.11</v>
      </c>
      <c r="M2754" s="217">
        <v>0.263498326896884</v>
      </c>
      <c r="N2754" s="216">
        <v>470.11</v>
      </c>
      <c r="O2754" s="218">
        <v>75</v>
      </c>
      <c r="P2754" s="246">
        <f t="shared" si="395"/>
        <v>22.7881333333333</v>
      </c>
      <c r="Q2754" s="246">
        <f t="shared" si="396"/>
        <v>5.26813333333333</v>
      </c>
      <c r="R2754" s="210">
        <v>116</v>
      </c>
      <c r="S2754" s="220">
        <f t="shared" si="397"/>
        <v>81</v>
      </c>
      <c r="T2754" s="113">
        <f t="shared" si="400"/>
        <v>54.7127066666666</v>
      </c>
      <c r="U2754" s="113">
        <f t="shared" si="398"/>
        <v>14.1477624083184</v>
      </c>
      <c r="V2754" s="113">
        <f t="shared" si="401"/>
        <v>22.026049382716</v>
      </c>
      <c r="W2754" s="113">
        <f t="shared" si="399"/>
        <v>5.80382716049383</v>
      </c>
      <c r="X2754" s="118">
        <v>2010</v>
      </c>
      <c r="Y2754" s="18" t="s">
        <v>66</v>
      </c>
    </row>
    <row r="2755" ht="15.75" customHeight="1" spans="1:25">
      <c r="A2755" s="234">
        <v>8750</v>
      </c>
      <c r="B2755" s="208" t="s">
        <v>3318</v>
      </c>
      <c r="C2755" s="207" t="s">
        <v>34</v>
      </c>
      <c r="D2755" s="209" t="s">
        <v>488</v>
      </c>
      <c r="E2755" s="210" t="s">
        <v>30</v>
      </c>
      <c r="F2755" s="235" t="s">
        <v>282</v>
      </c>
      <c r="G2755" s="283">
        <v>40548</v>
      </c>
      <c r="H2755" s="237">
        <v>43715</v>
      </c>
      <c r="I2755" s="214">
        <v>19931.82875</v>
      </c>
      <c r="J2755" s="215">
        <v>0.275714145180152</v>
      </c>
      <c r="K2755" s="214">
        <v>5495.48712568343</v>
      </c>
      <c r="L2755" s="216">
        <v>1804.43</v>
      </c>
      <c r="M2755" s="217">
        <v>0.243522885343294</v>
      </c>
      <c r="N2755" s="216">
        <v>439.42</v>
      </c>
      <c r="O2755" s="218">
        <v>76</v>
      </c>
      <c r="P2755" s="246">
        <f t="shared" ref="P2755:P2818" si="402">IFERROR(L2755/O2755-1,0)</f>
        <v>22.7425</v>
      </c>
      <c r="Q2755" s="246">
        <f t="shared" ref="Q2755:Q2818" si="403">IFERROR(N2755/O2755-1,0)</f>
        <v>4.78184210526316</v>
      </c>
      <c r="R2755" s="210">
        <v>116</v>
      </c>
      <c r="S2755" s="220">
        <f t="shared" ref="S2755:S2818" si="404">MIN(R2755-35,365-35)</f>
        <v>81</v>
      </c>
      <c r="T2755" s="113">
        <f t="shared" si="400"/>
        <v>54.60775</v>
      </c>
      <c r="U2755" s="113">
        <f t="shared" ref="U2755:U2818" si="405">IFERROR(K2755/365,0)</f>
        <v>15.0561291114615</v>
      </c>
      <c r="V2755" s="113">
        <f t="shared" si="401"/>
        <v>22.2769135802469</v>
      </c>
      <c r="W2755" s="113">
        <f t="shared" ref="W2755:W2818" si="406">N2755/S2755</f>
        <v>5.42493827160494</v>
      </c>
      <c r="X2755" s="118">
        <v>2011</v>
      </c>
      <c r="Y2755" s="18" t="s">
        <v>66</v>
      </c>
    </row>
    <row r="2756" ht="15.75" customHeight="1" spans="1:25">
      <c r="A2756" s="234">
        <v>6144</v>
      </c>
      <c r="B2756" s="208" t="s">
        <v>3319</v>
      </c>
      <c r="C2756" s="207" t="s">
        <v>19</v>
      </c>
      <c r="D2756" s="209" t="s">
        <v>64</v>
      </c>
      <c r="F2756" s="235" t="s">
        <v>65</v>
      </c>
      <c r="G2756" s="236">
        <v>42336</v>
      </c>
      <c r="H2756" s="237">
        <v>42336</v>
      </c>
      <c r="I2756" s="214">
        <v>19910.808</v>
      </c>
      <c r="J2756" s="215">
        <v>0.226494086451958</v>
      </c>
      <c r="K2756" s="214">
        <v>4509.68026848034</v>
      </c>
      <c r="L2756" s="244">
        <v>11061.56</v>
      </c>
      <c r="M2756" s="245">
        <v>0.180599300641139</v>
      </c>
      <c r="N2756" s="244">
        <v>1997.71</v>
      </c>
      <c r="O2756" s="218">
        <v>330</v>
      </c>
      <c r="P2756" s="246">
        <f t="shared" si="402"/>
        <v>32.5198787878788</v>
      </c>
      <c r="Q2756" s="246">
        <f t="shared" si="403"/>
        <v>5.05366666666667</v>
      </c>
      <c r="R2756" s="210">
        <v>1495</v>
      </c>
      <c r="S2756" s="220">
        <f t="shared" si="404"/>
        <v>330</v>
      </c>
      <c r="T2756" s="113">
        <f t="shared" ref="T2756:T2819" si="407">IFERROR(I2756/365,0)</f>
        <v>54.5501589041096</v>
      </c>
      <c r="U2756" s="113">
        <f t="shared" si="405"/>
        <v>12.3552884067955</v>
      </c>
      <c r="V2756" s="113">
        <f t="shared" ref="V2756:V2819" si="408">L2756/S2756</f>
        <v>33.5198787878788</v>
      </c>
      <c r="W2756" s="113">
        <f t="shared" si="406"/>
        <v>6.05366666666667</v>
      </c>
      <c r="X2756" s="118">
        <v>2015</v>
      </c>
      <c r="Y2756" s="18" t="s">
        <v>66</v>
      </c>
    </row>
    <row r="2757" ht="15.75" customHeight="1" spans="1:25">
      <c r="A2757" s="234">
        <v>7924</v>
      </c>
      <c r="B2757" s="208" t="s">
        <v>3320</v>
      </c>
      <c r="C2757" s="207" t="s">
        <v>25</v>
      </c>
      <c r="D2757" s="209" t="s">
        <v>64</v>
      </c>
      <c r="F2757" s="235" t="s">
        <v>207</v>
      </c>
      <c r="G2757" s="236">
        <v>43246</v>
      </c>
      <c r="H2757" s="237">
        <v>43246</v>
      </c>
      <c r="I2757" s="214">
        <v>19906.4663427737</v>
      </c>
      <c r="J2757" s="215">
        <v>0.271649606407244</v>
      </c>
      <c r="K2757" s="214">
        <v>5407.58374697352</v>
      </c>
      <c r="L2757" s="244">
        <v>11429.86</v>
      </c>
      <c r="M2757" s="245">
        <v>0.277073384975844</v>
      </c>
      <c r="N2757" s="244">
        <v>3166.91</v>
      </c>
      <c r="O2757" s="218">
        <v>323</v>
      </c>
      <c r="P2757" s="246">
        <f t="shared" si="402"/>
        <v>34.3865634674923</v>
      </c>
      <c r="Q2757" s="246">
        <f t="shared" si="403"/>
        <v>8.80467492260062</v>
      </c>
      <c r="R2757" s="210">
        <v>585</v>
      </c>
      <c r="S2757" s="220">
        <f t="shared" si="404"/>
        <v>330</v>
      </c>
      <c r="T2757" s="113">
        <f t="shared" si="407"/>
        <v>54.5382639528047</v>
      </c>
      <c r="U2757" s="113">
        <f t="shared" si="405"/>
        <v>14.8152979369138</v>
      </c>
      <c r="V2757" s="113">
        <f t="shared" si="408"/>
        <v>34.6359393939394</v>
      </c>
      <c r="W2757" s="113">
        <f t="shared" si="406"/>
        <v>9.59669696969697</v>
      </c>
      <c r="X2757" s="118">
        <v>2018</v>
      </c>
      <c r="Y2757" s="18" t="s">
        <v>84</v>
      </c>
    </row>
    <row r="2758" ht="15.75" customHeight="1" spans="1:25">
      <c r="A2758" s="234">
        <v>6864</v>
      </c>
      <c r="B2758" s="208" t="s">
        <v>3321</v>
      </c>
      <c r="C2758" s="207" t="s">
        <v>23</v>
      </c>
      <c r="D2758" s="209" t="s">
        <v>64</v>
      </c>
      <c r="F2758" s="235" t="s">
        <v>181</v>
      </c>
      <c r="G2758" s="236">
        <v>42896</v>
      </c>
      <c r="H2758" s="237">
        <v>42896</v>
      </c>
      <c r="I2758" s="214">
        <v>19871.235</v>
      </c>
      <c r="J2758" s="215">
        <v>0.268615413161486</v>
      </c>
      <c r="K2758" s="214">
        <v>5337.71999955398</v>
      </c>
      <c r="L2758" s="244">
        <v>13704.3</v>
      </c>
      <c r="M2758" s="245">
        <v>0.260159949796779</v>
      </c>
      <c r="N2758" s="244">
        <v>3565.31</v>
      </c>
      <c r="O2758" s="218">
        <v>330</v>
      </c>
      <c r="P2758" s="246">
        <f t="shared" si="402"/>
        <v>40.5281818181818</v>
      </c>
      <c r="Q2758" s="246">
        <f t="shared" si="403"/>
        <v>9.8039696969697</v>
      </c>
      <c r="R2758" s="210">
        <v>935</v>
      </c>
      <c r="S2758" s="220">
        <f t="shared" si="404"/>
        <v>330</v>
      </c>
      <c r="T2758" s="113">
        <f t="shared" si="407"/>
        <v>54.4417397260274</v>
      </c>
      <c r="U2758" s="113">
        <f t="shared" si="405"/>
        <v>14.6238904097369</v>
      </c>
      <c r="V2758" s="113">
        <f t="shared" si="408"/>
        <v>41.5281818181818</v>
      </c>
      <c r="W2758" s="113">
        <f t="shared" si="406"/>
        <v>10.8039696969697</v>
      </c>
      <c r="X2758" s="118">
        <v>2017</v>
      </c>
      <c r="Y2758" s="18" t="s">
        <v>83</v>
      </c>
    </row>
    <row r="2759" ht="15.75" customHeight="1" spans="1:25">
      <c r="A2759" s="234">
        <v>9916</v>
      </c>
      <c r="B2759" s="208" t="s">
        <v>3322</v>
      </c>
      <c r="C2759" s="207" t="s">
        <v>23</v>
      </c>
      <c r="D2759" s="209" t="s">
        <v>488</v>
      </c>
      <c r="E2759" s="210" t="s">
        <v>745</v>
      </c>
      <c r="F2759" s="235" t="s">
        <v>160</v>
      </c>
      <c r="G2759" s="284">
        <v>43613</v>
      </c>
      <c r="H2759" s="237">
        <v>43613</v>
      </c>
      <c r="I2759" s="214">
        <v>19855.1751378368</v>
      </c>
      <c r="J2759" s="215">
        <v>0.267267842577999</v>
      </c>
      <c r="K2759" s="214">
        <v>5306.64982309797</v>
      </c>
      <c r="L2759" s="244">
        <v>3756.45</v>
      </c>
      <c r="M2759" s="245">
        <v>0.285168177401536</v>
      </c>
      <c r="N2759" s="244">
        <v>1071.22</v>
      </c>
      <c r="O2759" s="218">
        <v>105</v>
      </c>
      <c r="P2759" s="246">
        <f t="shared" si="402"/>
        <v>34.7757142857143</v>
      </c>
      <c r="Q2759" s="246">
        <f t="shared" si="403"/>
        <v>9.20209523809524</v>
      </c>
      <c r="R2759" s="210">
        <v>218</v>
      </c>
      <c r="S2759" s="220">
        <f t="shared" si="404"/>
        <v>183</v>
      </c>
      <c r="T2759" s="113">
        <f t="shared" si="407"/>
        <v>54.3977401036625</v>
      </c>
      <c r="U2759" s="113">
        <f t="shared" si="405"/>
        <v>14.5387666386246</v>
      </c>
      <c r="V2759" s="113">
        <f t="shared" si="408"/>
        <v>20.5270491803279</v>
      </c>
      <c r="W2759" s="113">
        <f t="shared" si="406"/>
        <v>5.85366120218579</v>
      </c>
      <c r="X2759" s="118">
        <v>2019</v>
      </c>
      <c r="Y2759" s="18" t="s">
        <v>85</v>
      </c>
    </row>
    <row r="2760" ht="15.75" customHeight="1" spans="1:25">
      <c r="A2760" s="234">
        <v>8317</v>
      </c>
      <c r="B2760" s="208" t="s">
        <v>3323</v>
      </c>
      <c r="C2760" s="207" t="s">
        <v>33</v>
      </c>
      <c r="D2760" s="209" t="s">
        <v>64</v>
      </c>
      <c r="F2760" s="235" t="s">
        <v>65</v>
      </c>
      <c r="G2760" s="236">
        <v>43338</v>
      </c>
      <c r="H2760" s="237">
        <v>43338</v>
      </c>
      <c r="I2760" s="214">
        <v>19843.5587142857</v>
      </c>
      <c r="J2760" s="215">
        <v>0.266270867957479</v>
      </c>
      <c r="K2760" s="214">
        <v>5283.76160221805</v>
      </c>
      <c r="L2760" s="244">
        <v>2357.46</v>
      </c>
      <c r="M2760" s="245">
        <v>0.282744988250066</v>
      </c>
      <c r="N2760" s="244">
        <v>666.56</v>
      </c>
      <c r="O2760" s="218">
        <v>98</v>
      </c>
      <c r="P2760" s="246">
        <f t="shared" si="402"/>
        <v>23.0557142857143</v>
      </c>
      <c r="Q2760" s="246">
        <f t="shared" si="403"/>
        <v>5.80163265306122</v>
      </c>
      <c r="R2760" s="210">
        <v>493</v>
      </c>
      <c r="S2760" s="220">
        <f t="shared" si="404"/>
        <v>330</v>
      </c>
      <c r="T2760" s="113">
        <f t="shared" si="407"/>
        <v>54.3659142857142</v>
      </c>
      <c r="U2760" s="113">
        <f t="shared" si="405"/>
        <v>14.476059184159</v>
      </c>
      <c r="V2760" s="113">
        <f t="shared" si="408"/>
        <v>7.14381818181818</v>
      </c>
      <c r="W2760" s="113">
        <f t="shared" si="406"/>
        <v>2.01987878787879</v>
      </c>
      <c r="X2760" s="118">
        <v>2018</v>
      </c>
      <c r="Y2760" s="18" t="s">
        <v>84</v>
      </c>
    </row>
    <row r="2761" ht="15.75" customHeight="1" spans="1:25">
      <c r="A2761" s="234">
        <v>6161</v>
      </c>
      <c r="B2761" s="208" t="s">
        <v>3324</v>
      </c>
      <c r="C2761" s="207" t="s">
        <v>17</v>
      </c>
      <c r="D2761" s="209" t="s">
        <v>64</v>
      </c>
      <c r="F2761" s="235" t="s">
        <v>65</v>
      </c>
      <c r="G2761" s="236">
        <v>42357</v>
      </c>
      <c r="H2761" s="237">
        <v>42357</v>
      </c>
      <c r="I2761" s="214">
        <v>19792.008</v>
      </c>
      <c r="J2761" s="215">
        <v>0.26646793788856</v>
      </c>
      <c r="K2761" s="214">
        <v>5273.93555843388</v>
      </c>
      <c r="L2761" s="244">
        <v>10995.56</v>
      </c>
      <c r="M2761" s="245">
        <v>0.327775938651601</v>
      </c>
      <c r="N2761" s="244">
        <v>3604.08</v>
      </c>
      <c r="O2761" s="218">
        <v>330</v>
      </c>
      <c r="P2761" s="246">
        <f t="shared" si="402"/>
        <v>32.3198787878788</v>
      </c>
      <c r="Q2761" s="246">
        <f t="shared" si="403"/>
        <v>9.92145454545454</v>
      </c>
      <c r="R2761" s="210">
        <v>1474</v>
      </c>
      <c r="S2761" s="220">
        <f t="shared" si="404"/>
        <v>330</v>
      </c>
      <c r="T2761" s="113">
        <f t="shared" si="407"/>
        <v>54.2246794520548</v>
      </c>
      <c r="U2761" s="113">
        <f t="shared" si="405"/>
        <v>14.4491385162572</v>
      </c>
      <c r="V2761" s="113">
        <f t="shared" si="408"/>
        <v>33.3198787878788</v>
      </c>
      <c r="W2761" s="113">
        <f t="shared" si="406"/>
        <v>10.9214545454545</v>
      </c>
      <c r="X2761" s="118">
        <v>2015</v>
      </c>
      <c r="Y2761" s="18" t="s">
        <v>66</v>
      </c>
    </row>
    <row r="2762" ht="15.75" customHeight="1" spans="1:25">
      <c r="A2762" s="234">
        <v>6797</v>
      </c>
      <c r="B2762" s="208" t="s">
        <v>3325</v>
      </c>
      <c r="C2762" s="207" t="s">
        <v>25</v>
      </c>
      <c r="D2762" s="209" t="s">
        <v>64</v>
      </c>
      <c r="F2762" s="235" t="s">
        <v>204</v>
      </c>
      <c r="G2762" s="236">
        <v>42825</v>
      </c>
      <c r="H2762" s="237">
        <v>42825</v>
      </c>
      <c r="I2762" s="214">
        <v>19719.96</v>
      </c>
      <c r="J2762" s="215">
        <v>0.26723484697158</v>
      </c>
      <c r="K2762" s="214">
        <v>5269.86049288568</v>
      </c>
      <c r="L2762" s="244">
        <v>15169.2</v>
      </c>
      <c r="M2762" s="245">
        <v>0.270212667774174</v>
      </c>
      <c r="N2762" s="244">
        <v>4098.91</v>
      </c>
      <c r="O2762" s="218">
        <v>330</v>
      </c>
      <c r="P2762" s="246">
        <f t="shared" si="402"/>
        <v>44.9672727272727</v>
      </c>
      <c r="Q2762" s="246">
        <f t="shared" si="403"/>
        <v>11.4209393939394</v>
      </c>
      <c r="R2762" s="210">
        <v>1006</v>
      </c>
      <c r="S2762" s="220">
        <f t="shared" si="404"/>
        <v>330</v>
      </c>
      <c r="T2762" s="113">
        <f t="shared" si="407"/>
        <v>54.0272876712329</v>
      </c>
      <c r="U2762" s="113">
        <f t="shared" si="405"/>
        <v>14.4379739531115</v>
      </c>
      <c r="V2762" s="113">
        <f t="shared" si="408"/>
        <v>45.9672727272727</v>
      </c>
      <c r="W2762" s="113">
        <f t="shared" si="406"/>
        <v>12.4209393939394</v>
      </c>
      <c r="X2762" s="118">
        <v>2017</v>
      </c>
      <c r="Y2762" s="18" t="s">
        <v>83</v>
      </c>
    </row>
    <row r="2763" ht="15.75" customHeight="1" spans="1:25">
      <c r="A2763" s="234">
        <v>7949</v>
      </c>
      <c r="B2763" s="208" t="s">
        <v>3326</v>
      </c>
      <c r="C2763" s="207" t="s">
        <v>19</v>
      </c>
      <c r="D2763" s="209" t="s">
        <v>64</v>
      </c>
      <c r="F2763" s="235" t="s">
        <v>65</v>
      </c>
      <c r="G2763" s="236">
        <v>43274</v>
      </c>
      <c r="H2763" s="237">
        <v>43274</v>
      </c>
      <c r="I2763" s="214">
        <v>19633.248</v>
      </c>
      <c r="J2763" s="215">
        <v>0.237444772438831</v>
      </c>
      <c r="K2763" s="214">
        <v>4661.81210359513</v>
      </c>
      <c r="L2763" s="244">
        <v>10907.36</v>
      </c>
      <c r="M2763" s="245">
        <v>0.195008691379032</v>
      </c>
      <c r="N2763" s="244">
        <v>2127.03</v>
      </c>
      <c r="O2763" s="218">
        <v>330</v>
      </c>
      <c r="P2763" s="246">
        <f t="shared" si="402"/>
        <v>32.0526060606061</v>
      </c>
      <c r="Q2763" s="246">
        <f t="shared" si="403"/>
        <v>5.44554545454546</v>
      </c>
      <c r="R2763" s="210">
        <v>557</v>
      </c>
      <c r="S2763" s="220">
        <f t="shared" si="404"/>
        <v>330</v>
      </c>
      <c r="T2763" s="113">
        <f t="shared" si="407"/>
        <v>53.7897205479452</v>
      </c>
      <c r="U2763" s="113">
        <f t="shared" si="405"/>
        <v>12.7720879550552</v>
      </c>
      <c r="V2763" s="113">
        <f t="shared" si="408"/>
        <v>33.0526060606061</v>
      </c>
      <c r="W2763" s="113">
        <f t="shared" si="406"/>
        <v>6.44554545454546</v>
      </c>
      <c r="X2763" s="118">
        <v>2018</v>
      </c>
      <c r="Y2763" s="18" t="s">
        <v>84</v>
      </c>
    </row>
    <row r="2764" ht="15.75" customHeight="1" spans="1:25">
      <c r="A2764" s="234">
        <v>7912</v>
      </c>
      <c r="B2764" s="208" t="s">
        <v>3327</v>
      </c>
      <c r="C2764" s="207" t="s">
        <v>29</v>
      </c>
      <c r="D2764" s="209" t="s">
        <v>64</v>
      </c>
      <c r="F2764" s="235" t="s">
        <v>65</v>
      </c>
      <c r="G2764" s="236">
        <v>43218</v>
      </c>
      <c r="H2764" s="237">
        <v>43218</v>
      </c>
      <c r="I2764" s="214">
        <v>19597.808</v>
      </c>
      <c r="J2764" s="215">
        <v>0.276832733608812</v>
      </c>
      <c r="K2764" s="214">
        <v>5425.31476138064</v>
      </c>
      <c r="L2764" s="244">
        <v>12248.63</v>
      </c>
      <c r="M2764" s="245">
        <v>0.27037880971178</v>
      </c>
      <c r="N2764" s="244">
        <v>3311.77</v>
      </c>
      <c r="O2764" s="218">
        <v>330</v>
      </c>
      <c r="P2764" s="246">
        <f t="shared" si="402"/>
        <v>36.1170606060606</v>
      </c>
      <c r="Q2764" s="246">
        <f t="shared" si="403"/>
        <v>9.03566666666667</v>
      </c>
      <c r="R2764" s="210">
        <v>613</v>
      </c>
      <c r="S2764" s="220">
        <f t="shared" si="404"/>
        <v>330</v>
      </c>
      <c r="T2764" s="113">
        <f t="shared" si="407"/>
        <v>53.6926246575342</v>
      </c>
      <c r="U2764" s="113">
        <f t="shared" si="405"/>
        <v>14.8638760585771</v>
      </c>
      <c r="V2764" s="113">
        <f t="shared" si="408"/>
        <v>37.1170606060606</v>
      </c>
      <c r="W2764" s="113">
        <f t="shared" si="406"/>
        <v>10.0356666666667</v>
      </c>
      <c r="X2764" s="118">
        <v>2018</v>
      </c>
      <c r="Y2764" s="18" t="s">
        <v>84</v>
      </c>
    </row>
    <row r="2765" ht="15.75" customHeight="1" spans="1:25">
      <c r="A2765" s="234">
        <v>6844</v>
      </c>
      <c r="B2765" s="208" t="s">
        <v>3328</v>
      </c>
      <c r="C2765" s="207" t="s">
        <v>29</v>
      </c>
      <c r="D2765" s="209" t="s">
        <v>380</v>
      </c>
      <c r="E2765" s="210" t="s">
        <v>395</v>
      </c>
      <c r="F2765" s="235" t="s">
        <v>241</v>
      </c>
      <c r="G2765" s="283">
        <v>42461</v>
      </c>
      <c r="H2765" s="237">
        <v>42879</v>
      </c>
      <c r="I2765" s="214">
        <v>19558.88</v>
      </c>
      <c r="J2765" s="215">
        <v>0.263511270251773</v>
      </c>
      <c r="K2765" s="214">
        <v>5153.985313502</v>
      </c>
      <c r="L2765" s="244">
        <v>12224.3</v>
      </c>
      <c r="M2765" s="245">
        <v>0.17821061328665</v>
      </c>
      <c r="N2765" s="244">
        <v>2178.5</v>
      </c>
      <c r="O2765" s="218">
        <v>330</v>
      </c>
      <c r="P2765" s="246">
        <f t="shared" si="402"/>
        <v>36.0433333333333</v>
      </c>
      <c r="Q2765" s="246">
        <f t="shared" si="403"/>
        <v>5.60151515151515</v>
      </c>
      <c r="R2765" s="210">
        <v>952</v>
      </c>
      <c r="S2765" s="220">
        <f t="shared" si="404"/>
        <v>330</v>
      </c>
      <c r="T2765" s="113">
        <f t="shared" si="407"/>
        <v>53.5859726027397</v>
      </c>
      <c r="U2765" s="113">
        <f t="shared" si="405"/>
        <v>14.1205077082247</v>
      </c>
      <c r="V2765" s="113">
        <f t="shared" si="408"/>
        <v>37.0433333333333</v>
      </c>
      <c r="W2765" s="113">
        <f t="shared" si="406"/>
        <v>6.60151515151515</v>
      </c>
      <c r="X2765" s="118">
        <v>2016</v>
      </c>
      <c r="Y2765" s="18" t="s">
        <v>82</v>
      </c>
    </row>
    <row r="2766" ht="15.75" customHeight="1" spans="1:25">
      <c r="A2766" s="234">
        <v>7091</v>
      </c>
      <c r="B2766" s="208" t="s">
        <v>3329</v>
      </c>
      <c r="C2766" s="207" t="s">
        <v>29</v>
      </c>
      <c r="D2766" s="209" t="s">
        <v>64</v>
      </c>
      <c r="F2766" s="235" t="s">
        <v>65</v>
      </c>
      <c r="G2766" s="236">
        <v>42094</v>
      </c>
      <c r="H2766" s="237">
        <v>42094</v>
      </c>
      <c r="I2766" s="214">
        <v>19478.72</v>
      </c>
      <c r="J2766" s="215">
        <v>0.272352485759753</v>
      </c>
      <c r="K2766" s="214">
        <v>5305.07781141822</v>
      </c>
      <c r="L2766" s="244">
        <v>12174.2</v>
      </c>
      <c r="M2766" s="245">
        <v>0.343876394342133</v>
      </c>
      <c r="N2766" s="244">
        <v>4186.42</v>
      </c>
      <c r="O2766" s="218">
        <v>330</v>
      </c>
      <c r="P2766" s="246">
        <f t="shared" si="402"/>
        <v>35.8915151515152</v>
      </c>
      <c r="Q2766" s="246">
        <f t="shared" si="403"/>
        <v>11.6861212121212</v>
      </c>
      <c r="R2766" s="210">
        <v>1737</v>
      </c>
      <c r="S2766" s="220">
        <f t="shared" si="404"/>
        <v>330</v>
      </c>
      <c r="T2766" s="113">
        <f t="shared" si="407"/>
        <v>53.3663561643836</v>
      </c>
      <c r="U2766" s="113">
        <f t="shared" si="405"/>
        <v>14.5344597573102</v>
      </c>
      <c r="V2766" s="113">
        <f t="shared" si="408"/>
        <v>36.8915151515152</v>
      </c>
      <c r="W2766" s="113">
        <f t="shared" si="406"/>
        <v>12.6861212121212</v>
      </c>
      <c r="X2766" s="118">
        <v>2015</v>
      </c>
      <c r="Y2766" s="18" t="s">
        <v>66</v>
      </c>
    </row>
    <row r="2767" ht="15.75" customHeight="1" spans="1:25">
      <c r="A2767" s="234">
        <v>7901</v>
      </c>
      <c r="B2767" s="208" t="s">
        <v>3330</v>
      </c>
      <c r="C2767" s="207" t="s">
        <v>19</v>
      </c>
      <c r="D2767" s="209" t="s">
        <v>64</v>
      </c>
      <c r="F2767" s="235" t="s">
        <v>65</v>
      </c>
      <c r="G2767" s="236">
        <v>43251</v>
      </c>
      <c r="H2767" s="237">
        <v>43251</v>
      </c>
      <c r="I2767" s="214">
        <v>19466.91</v>
      </c>
      <c r="J2767" s="215">
        <v>0.250749718133472</v>
      </c>
      <c r="K2767" s="214">
        <v>4881.32219542967</v>
      </c>
      <c r="L2767" s="244">
        <v>10814.95</v>
      </c>
      <c r="M2767" s="245">
        <v>0.262673428910906</v>
      </c>
      <c r="N2767" s="244">
        <v>2840.8</v>
      </c>
      <c r="O2767" s="218">
        <v>330</v>
      </c>
      <c r="P2767" s="246">
        <f t="shared" si="402"/>
        <v>31.7725757575758</v>
      </c>
      <c r="Q2767" s="246">
        <f t="shared" si="403"/>
        <v>7.60848484848485</v>
      </c>
      <c r="R2767" s="210">
        <v>580</v>
      </c>
      <c r="S2767" s="220">
        <f t="shared" si="404"/>
        <v>330</v>
      </c>
      <c r="T2767" s="113">
        <f t="shared" si="407"/>
        <v>53.334</v>
      </c>
      <c r="U2767" s="113">
        <f t="shared" si="405"/>
        <v>13.3734854669306</v>
      </c>
      <c r="V2767" s="113">
        <f t="shared" si="408"/>
        <v>32.7725757575758</v>
      </c>
      <c r="W2767" s="113">
        <f t="shared" si="406"/>
        <v>8.60848484848485</v>
      </c>
      <c r="X2767" s="118">
        <v>2018</v>
      </c>
      <c r="Y2767" s="18" t="s">
        <v>84</v>
      </c>
    </row>
    <row r="2768" ht="15.75" customHeight="1" spans="1:25">
      <c r="A2768" s="234">
        <v>5406</v>
      </c>
      <c r="B2768" s="208" t="s">
        <v>3331</v>
      </c>
      <c r="C2768" s="207" t="s">
        <v>33</v>
      </c>
      <c r="D2768" s="209" t="s">
        <v>64</v>
      </c>
      <c r="F2768" s="235" t="s">
        <v>65</v>
      </c>
      <c r="G2768" s="236">
        <v>40782</v>
      </c>
      <c r="H2768" s="237">
        <v>40782</v>
      </c>
      <c r="I2768" s="214">
        <v>19428.34</v>
      </c>
      <c r="J2768" s="215">
        <v>0.262722540726342</v>
      </c>
      <c r="K2768" s="214">
        <v>5104.26284689522</v>
      </c>
      <c r="L2768" s="244">
        <v>9714.17</v>
      </c>
      <c r="M2768" s="245">
        <v>0.0847957159489694</v>
      </c>
      <c r="N2768" s="244">
        <v>823.72</v>
      </c>
      <c r="O2768" s="218">
        <v>330</v>
      </c>
      <c r="P2768" s="246">
        <f t="shared" si="402"/>
        <v>28.4368787878788</v>
      </c>
      <c r="Q2768" s="246">
        <f t="shared" si="403"/>
        <v>1.49612121212121</v>
      </c>
      <c r="R2768" s="210">
        <v>3049</v>
      </c>
      <c r="S2768" s="220">
        <f t="shared" si="404"/>
        <v>330</v>
      </c>
      <c r="T2768" s="113">
        <f t="shared" si="407"/>
        <v>53.2283287671233</v>
      </c>
      <c r="U2768" s="113">
        <f t="shared" si="405"/>
        <v>13.9842817723157</v>
      </c>
      <c r="V2768" s="113">
        <f t="shared" si="408"/>
        <v>29.4368787878788</v>
      </c>
      <c r="W2768" s="113">
        <f t="shared" si="406"/>
        <v>2.49612121212121</v>
      </c>
      <c r="X2768" s="118">
        <v>2011</v>
      </c>
      <c r="Y2768" s="18" t="s">
        <v>66</v>
      </c>
    </row>
    <row r="2769" ht="15.75" customHeight="1" spans="1:25">
      <c r="A2769" s="234">
        <v>7814</v>
      </c>
      <c r="B2769" s="208" t="s">
        <v>3332</v>
      </c>
      <c r="C2769" s="207" t="s">
        <v>29</v>
      </c>
      <c r="D2769" s="209" t="s">
        <v>64</v>
      </c>
      <c r="F2769" s="235" t="s">
        <v>65</v>
      </c>
      <c r="G2769" s="236">
        <v>43190</v>
      </c>
      <c r="H2769" s="237">
        <v>43190</v>
      </c>
      <c r="I2769" s="214">
        <v>19407.36</v>
      </c>
      <c r="J2769" s="215">
        <v>0.272418994996188</v>
      </c>
      <c r="K2769" s="214">
        <v>5286.93350672922</v>
      </c>
      <c r="L2769" s="244">
        <v>12129.6</v>
      </c>
      <c r="M2769" s="245">
        <v>0.341182726553225</v>
      </c>
      <c r="N2769" s="244">
        <v>4138.41</v>
      </c>
      <c r="O2769" s="218">
        <v>330</v>
      </c>
      <c r="P2769" s="246">
        <f t="shared" si="402"/>
        <v>35.7563636363636</v>
      </c>
      <c r="Q2769" s="246">
        <f t="shared" si="403"/>
        <v>11.5406363636364</v>
      </c>
      <c r="R2769" s="210">
        <v>641</v>
      </c>
      <c r="S2769" s="220">
        <f t="shared" si="404"/>
        <v>330</v>
      </c>
      <c r="T2769" s="113">
        <f t="shared" si="407"/>
        <v>53.1708493150685</v>
      </c>
      <c r="U2769" s="113">
        <f t="shared" si="405"/>
        <v>14.4847493335047</v>
      </c>
      <c r="V2769" s="113">
        <f t="shared" si="408"/>
        <v>36.7563636363636</v>
      </c>
      <c r="W2769" s="113">
        <f t="shared" si="406"/>
        <v>12.5406363636364</v>
      </c>
      <c r="X2769" s="118">
        <v>2018</v>
      </c>
      <c r="Y2769" s="18" t="s">
        <v>84</v>
      </c>
    </row>
    <row r="2770" ht="15.75" customHeight="1" spans="1:25">
      <c r="A2770" s="234">
        <v>7253</v>
      </c>
      <c r="B2770" s="208" t="s">
        <v>3333</v>
      </c>
      <c r="C2770" s="207" t="s">
        <v>27</v>
      </c>
      <c r="D2770" s="209" t="s">
        <v>64</v>
      </c>
      <c r="F2770" s="235" t="s">
        <v>204</v>
      </c>
      <c r="G2770" s="236">
        <v>43036</v>
      </c>
      <c r="H2770" s="237">
        <v>43036</v>
      </c>
      <c r="I2770" s="214">
        <v>19380.36</v>
      </c>
      <c r="J2770" s="215">
        <v>0.265549904824134</v>
      </c>
      <c r="K2770" s="214">
        <v>5146.45275345745</v>
      </c>
      <c r="L2770" s="244">
        <v>12920.24</v>
      </c>
      <c r="M2770" s="245">
        <v>0.30046655480084</v>
      </c>
      <c r="N2770" s="244">
        <v>3882.1</v>
      </c>
      <c r="O2770" s="218">
        <v>330</v>
      </c>
      <c r="P2770" s="246">
        <f t="shared" si="402"/>
        <v>38.1522424242424</v>
      </c>
      <c r="Q2770" s="246">
        <f t="shared" si="403"/>
        <v>10.7639393939394</v>
      </c>
      <c r="R2770" s="210">
        <v>795</v>
      </c>
      <c r="S2770" s="220">
        <f t="shared" si="404"/>
        <v>330</v>
      </c>
      <c r="T2770" s="113">
        <f t="shared" si="407"/>
        <v>53.0968767123288</v>
      </c>
      <c r="U2770" s="113">
        <f t="shared" si="405"/>
        <v>14.0998705574177</v>
      </c>
      <c r="V2770" s="113">
        <f t="shared" si="408"/>
        <v>39.1522424242424</v>
      </c>
      <c r="W2770" s="113">
        <f t="shared" si="406"/>
        <v>11.7639393939394</v>
      </c>
      <c r="X2770" s="118">
        <v>2017</v>
      </c>
      <c r="Y2770" s="18" t="s">
        <v>83</v>
      </c>
    </row>
    <row r="2771" ht="15.75" customHeight="1" spans="1:25">
      <c r="A2771" s="234">
        <v>6228</v>
      </c>
      <c r="B2771" s="208" t="s">
        <v>3334</v>
      </c>
      <c r="C2771" s="207" t="s">
        <v>25</v>
      </c>
      <c r="D2771" s="209" t="s">
        <v>64</v>
      </c>
      <c r="F2771" s="235" t="s">
        <v>204</v>
      </c>
      <c r="G2771" s="236">
        <v>42441</v>
      </c>
      <c r="H2771" s="237">
        <v>42441</v>
      </c>
      <c r="I2771" s="214">
        <v>19372.8545729971</v>
      </c>
      <c r="J2771" s="215">
        <v>0.251751392736403</v>
      </c>
      <c r="K2771" s="214">
        <v>4877.14312003182</v>
      </c>
      <c r="L2771" s="244">
        <v>16976.61</v>
      </c>
      <c r="M2771" s="245">
        <v>0.28424343847211</v>
      </c>
      <c r="N2771" s="244">
        <v>4825.49</v>
      </c>
      <c r="O2771" s="218">
        <v>330</v>
      </c>
      <c r="P2771" s="246">
        <f t="shared" si="402"/>
        <v>50.4442727272727</v>
      </c>
      <c r="Q2771" s="246">
        <f t="shared" si="403"/>
        <v>13.622696969697</v>
      </c>
      <c r="R2771" s="210">
        <v>1390</v>
      </c>
      <c r="S2771" s="220">
        <f t="shared" si="404"/>
        <v>330</v>
      </c>
      <c r="T2771" s="113">
        <f t="shared" si="407"/>
        <v>53.0763138986222</v>
      </c>
      <c r="U2771" s="113">
        <f t="shared" si="405"/>
        <v>13.3620359452927</v>
      </c>
      <c r="V2771" s="113">
        <f t="shared" si="408"/>
        <v>51.4442727272727</v>
      </c>
      <c r="W2771" s="113">
        <f t="shared" si="406"/>
        <v>14.622696969697</v>
      </c>
      <c r="X2771" s="118">
        <v>2016</v>
      </c>
      <c r="Y2771" s="18" t="s">
        <v>82</v>
      </c>
    </row>
    <row r="2772" ht="15.75" customHeight="1" spans="1:25">
      <c r="A2772" s="234">
        <v>5419</v>
      </c>
      <c r="B2772" s="208" t="s">
        <v>3335</v>
      </c>
      <c r="C2772" s="207" t="s">
        <v>17</v>
      </c>
      <c r="D2772" s="209" t="s">
        <v>64</v>
      </c>
      <c r="F2772" s="235" t="s">
        <v>65</v>
      </c>
      <c r="G2772" s="236">
        <v>40803</v>
      </c>
      <c r="H2772" s="237">
        <v>40803</v>
      </c>
      <c r="I2772" s="214">
        <v>19353.438</v>
      </c>
      <c r="J2772" s="215">
        <v>0.265390230854342</v>
      </c>
      <c r="K2772" s="214">
        <v>5136.2133786452</v>
      </c>
      <c r="L2772" s="244">
        <v>10751.91</v>
      </c>
      <c r="M2772" s="245">
        <v>0.312668167795303</v>
      </c>
      <c r="N2772" s="244">
        <v>3361.78</v>
      </c>
      <c r="O2772" s="218">
        <v>330</v>
      </c>
      <c r="P2772" s="246">
        <f t="shared" si="402"/>
        <v>31.5815454545455</v>
      </c>
      <c r="Q2772" s="246">
        <f t="shared" si="403"/>
        <v>9.18721212121212</v>
      </c>
      <c r="R2772" s="210">
        <v>3028</v>
      </c>
      <c r="S2772" s="220">
        <f t="shared" si="404"/>
        <v>330</v>
      </c>
      <c r="T2772" s="113">
        <f t="shared" si="407"/>
        <v>53.0231178082192</v>
      </c>
      <c r="U2772" s="113">
        <f t="shared" si="405"/>
        <v>14.0718174757403</v>
      </c>
      <c r="V2772" s="113">
        <f t="shared" si="408"/>
        <v>32.5815454545455</v>
      </c>
      <c r="W2772" s="113">
        <f t="shared" si="406"/>
        <v>10.1872121212121</v>
      </c>
      <c r="X2772" s="118">
        <v>2019</v>
      </c>
      <c r="Y2772" s="18" t="s">
        <v>85</v>
      </c>
    </row>
    <row r="2773" ht="15.75" customHeight="1" spans="1:25">
      <c r="A2773" s="234">
        <v>5534</v>
      </c>
      <c r="B2773" s="208" t="s">
        <v>3336</v>
      </c>
      <c r="C2773" s="207" t="s">
        <v>33</v>
      </c>
      <c r="D2773" s="209" t="s">
        <v>64</v>
      </c>
      <c r="F2773" s="235" t="s">
        <v>65</v>
      </c>
      <c r="G2773" s="236">
        <v>41055</v>
      </c>
      <c r="H2773" s="237">
        <v>41055</v>
      </c>
      <c r="I2773" s="214">
        <v>19339.92</v>
      </c>
      <c r="J2773" s="215">
        <v>0.228407473670995</v>
      </c>
      <c r="K2773" s="214">
        <v>4417.38226819915</v>
      </c>
      <c r="L2773" s="244">
        <v>9669.96000000001</v>
      </c>
      <c r="M2773" s="245">
        <v>0.245750758017613</v>
      </c>
      <c r="N2773" s="244">
        <v>2376.4</v>
      </c>
      <c r="O2773" s="218">
        <v>330</v>
      </c>
      <c r="P2773" s="246">
        <f t="shared" si="402"/>
        <v>28.3029090909091</v>
      </c>
      <c r="Q2773" s="246">
        <f t="shared" si="403"/>
        <v>6.20121212121212</v>
      </c>
      <c r="R2773" s="210">
        <v>2776</v>
      </c>
      <c r="S2773" s="220">
        <f t="shared" si="404"/>
        <v>330</v>
      </c>
      <c r="T2773" s="113">
        <f t="shared" si="407"/>
        <v>52.9860821917808</v>
      </c>
      <c r="U2773" s="113">
        <f t="shared" si="405"/>
        <v>12.1024171731484</v>
      </c>
      <c r="V2773" s="113">
        <f t="shared" si="408"/>
        <v>29.3029090909091</v>
      </c>
      <c r="W2773" s="113">
        <f t="shared" si="406"/>
        <v>7.20121212121212</v>
      </c>
      <c r="X2773" s="118">
        <v>2012</v>
      </c>
      <c r="Y2773" s="18" t="s">
        <v>66</v>
      </c>
    </row>
    <row r="2774" ht="15.75" customHeight="1" spans="1:25">
      <c r="A2774" s="234">
        <v>5788</v>
      </c>
      <c r="B2774" s="208" t="s">
        <v>3337</v>
      </c>
      <c r="C2774" s="207" t="s">
        <v>23</v>
      </c>
      <c r="D2774" s="209" t="s">
        <v>64</v>
      </c>
      <c r="F2774" s="235" t="s">
        <v>178</v>
      </c>
      <c r="G2774" s="236">
        <v>41839</v>
      </c>
      <c r="H2774" s="237">
        <v>41839</v>
      </c>
      <c r="I2774" s="214">
        <v>19292.5835</v>
      </c>
      <c r="J2774" s="215">
        <v>0.278285219743128</v>
      </c>
      <c r="K2774" s="214">
        <v>5368.84083871014</v>
      </c>
      <c r="L2774" s="244">
        <v>13305.23</v>
      </c>
      <c r="M2774" s="245">
        <v>0.352392254775002</v>
      </c>
      <c r="N2774" s="244">
        <v>4688.66</v>
      </c>
      <c r="O2774" s="218">
        <v>330</v>
      </c>
      <c r="P2774" s="246">
        <f t="shared" si="402"/>
        <v>39.3188787878788</v>
      </c>
      <c r="Q2774" s="246">
        <f t="shared" si="403"/>
        <v>13.2080606060606</v>
      </c>
      <c r="R2774" s="210">
        <v>1992</v>
      </c>
      <c r="S2774" s="220">
        <f t="shared" si="404"/>
        <v>330</v>
      </c>
      <c r="T2774" s="113">
        <f t="shared" si="407"/>
        <v>52.8563931506849</v>
      </c>
      <c r="U2774" s="113">
        <f t="shared" si="405"/>
        <v>14.7091529827675</v>
      </c>
      <c r="V2774" s="113">
        <f t="shared" si="408"/>
        <v>40.3188787878788</v>
      </c>
      <c r="W2774" s="113">
        <f t="shared" si="406"/>
        <v>14.2080606060606</v>
      </c>
      <c r="X2774" s="118">
        <v>2014</v>
      </c>
      <c r="Y2774" s="18" t="s">
        <v>66</v>
      </c>
    </row>
    <row r="2775" ht="15.75" customHeight="1" spans="1:25">
      <c r="A2775" s="234">
        <v>6474</v>
      </c>
      <c r="B2775" s="208" t="s">
        <v>3338</v>
      </c>
      <c r="C2775" s="207" t="s">
        <v>25</v>
      </c>
      <c r="D2775" s="209" t="s">
        <v>64</v>
      </c>
      <c r="F2775" s="235" t="s">
        <v>204</v>
      </c>
      <c r="G2775" s="236">
        <v>42588</v>
      </c>
      <c r="H2775" s="237">
        <v>42588</v>
      </c>
      <c r="I2775" s="214">
        <v>19287.1998713665</v>
      </c>
      <c r="J2775" s="215">
        <v>0.27199029765715</v>
      </c>
      <c r="K2775" s="214">
        <v>5245.93123398592</v>
      </c>
      <c r="L2775" s="244">
        <v>16901.55</v>
      </c>
      <c r="M2775" s="245">
        <v>0.221682035079623</v>
      </c>
      <c r="N2775" s="244">
        <v>3746.77</v>
      </c>
      <c r="O2775" s="218">
        <v>330</v>
      </c>
      <c r="P2775" s="246">
        <f t="shared" si="402"/>
        <v>50.2168181818182</v>
      </c>
      <c r="Q2775" s="246">
        <f t="shared" si="403"/>
        <v>10.3538484848485</v>
      </c>
      <c r="R2775" s="210">
        <v>1243</v>
      </c>
      <c r="S2775" s="220">
        <f t="shared" si="404"/>
        <v>330</v>
      </c>
      <c r="T2775" s="113">
        <f t="shared" si="407"/>
        <v>52.8416434831959</v>
      </c>
      <c r="U2775" s="113">
        <f t="shared" si="405"/>
        <v>14.3724143396875</v>
      </c>
      <c r="V2775" s="113">
        <f t="shared" si="408"/>
        <v>51.2168181818182</v>
      </c>
      <c r="W2775" s="113">
        <f t="shared" si="406"/>
        <v>11.3538484848485</v>
      </c>
      <c r="X2775" s="118">
        <v>2016</v>
      </c>
      <c r="Y2775" s="18" t="s">
        <v>82</v>
      </c>
    </row>
    <row r="2776" ht="15.75" customHeight="1" spans="1:25">
      <c r="A2776" s="234">
        <v>7614</v>
      </c>
      <c r="B2776" s="208" t="s">
        <v>3339</v>
      </c>
      <c r="C2776" s="207" t="s">
        <v>33</v>
      </c>
      <c r="D2776" s="209" t="s">
        <v>64</v>
      </c>
      <c r="F2776" s="235" t="s">
        <v>65</v>
      </c>
      <c r="G2776" s="236">
        <v>43134</v>
      </c>
      <c r="H2776" s="237">
        <v>43134</v>
      </c>
      <c r="I2776" s="214">
        <v>19282.5502756757</v>
      </c>
      <c r="J2776" s="215">
        <v>0.266270867957479</v>
      </c>
      <c r="K2776" s="214">
        <v>5134.38139833789</v>
      </c>
      <c r="L2776" s="244">
        <v>4324.49</v>
      </c>
      <c r="M2776" s="245">
        <v>0.277567990676357</v>
      </c>
      <c r="N2776" s="244">
        <v>1200.34</v>
      </c>
      <c r="O2776" s="218">
        <v>185</v>
      </c>
      <c r="P2776" s="246">
        <f t="shared" si="402"/>
        <v>22.3756216216216</v>
      </c>
      <c r="Q2776" s="246">
        <f t="shared" si="403"/>
        <v>5.48832432432432</v>
      </c>
      <c r="R2776" s="210">
        <v>697</v>
      </c>
      <c r="S2776" s="220">
        <f t="shared" si="404"/>
        <v>330</v>
      </c>
      <c r="T2776" s="113">
        <f t="shared" si="407"/>
        <v>52.8289048648649</v>
      </c>
      <c r="U2776" s="113">
        <f t="shared" si="405"/>
        <v>14.0667983516107</v>
      </c>
      <c r="V2776" s="113">
        <f t="shared" si="408"/>
        <v>13.1045151515152</v>
      </c>
      <c r="W2776" s="113">
        <f t="shared" si="406"/>
        <v>3.63739393939394</v>
      </c>
      <c r="X2776" s="118">
        <v>2018</v>
      </c>
      <c r="Y2776" s="18" t="s">
        <v>84</v>
      </c>
    </row>
    <row r="2777" ht="15.75" customHeight="1" spans="1:25">
      <c r="A2777" s="234">
        <v>5210</v>
      </c>
      <c r="B2777" s="208" t="s">
        <v>3340</v>
      </c>
      <c r="C2777" s="207" t="s">
        <v>21</v>
      </c>
      <c r="D2777" s="209" t="s">
        <v>64</v>
      </c>
      <c r="F2777" s="235" t="s">
        <v>65</v>
      </c>
      <c r="G2777" s="236">
        <v>39942</v>
      </c>
      <c r="H2777" s="237">
        <v>39942</v>
      </c>
      <c r="I2777" s="214">
        <v>19253.9810586706</v>
      </c>
      <c r="J2777" s="215">
        <v>0.261177304929841</v>
      </c>
      <c r="K2777" s="214">
        <v>5028.70288207379</v>
      </c>
      <c r="L2777" s="244">
        <v>16318.68</v>
      </c>
      <c r="M2777" s="245">
        <v>0.307365546723142</v>
      </c>
      <c r="N2777" s="244">
        <v>5015.8</v>
      </c>
      <c r="O2777" s="218">
        <v>330</v>
      </c>
      <c r="P2777" s="246">
        <f t="shared" si="402"/>
        <v>48.4505454545455</v>
      </c>
      <c r="Q2777" s="246">
        <f t="shared" si="403"/>
        <v>14.1993939393939</v>
      </c>
      <c r="R2777" s="210">
        <v>3889</v>
      </c>
      <c r="S2777" s="220">
        <f t="shared" si="404"/>
        <v>330</v>
      </c>
      <c r="T2777" s="113">
        <f t="shared" si="407"/>
        <v>52.7506330374537</v>
      </c>
      <c r="U2777" s="113">
        <f t="shared" si="405"/>
        <v>13.7772681700652</v>
      </c>
      <c r="V2777" s="113">
        <f t="shared" si="408"/>
        <v>49.4505454545455</v>
      </c>
      <c r="W2777" s="113">
        <f t="shared" si="406"/>
        <v>15.1993939393939</v>
      </c>
      <c r="X2777" s="118">
        <v>2009</v>
      </c>
      <c r="Y2777" s="18" t="s">
        <v>66</v>
      </c>
    </row>
    <row r="2778" ht="15.75" customHeight="1" spans="1:25">
      <c r="A2778" s="234">
        <v>8870</v>
      </c>
      <c r="B2778" s="208" t="s">
        <v>3341</v>
      </c>
      <c r="C2778" s="207" t="s">
        <v>34</v>
      </c>
      <c r="D2778" s="209" t="s">
        <v>488</v>
      </c>
      <c r="E2778" s="210" t="s">
        <v>30</v>
      </c>
      <c r="F2778" s="235" t="s">
        <v>282</v>
      </c>
      <c r="G2778" s="283">
        <v>40995</v>
      </c>
      <c r="H2778" s="237">
        <v>43715</v>
      </c>
      <c r="I2778" s="214">
        <v>19185.565</v>
      </c>
      <c r="J2778" s="215">
        <v>0.249606467176762</v>
      </c>
      <c r="K2778" s="214">
        <v>4788.84110044013</v>
      </c>
      <c r="L2778" s="216">
        <v>1668.31</v>
      </c>
      <c r="M2778" s="217">
        <v>0.380984349431461</v>
      </c>
      <c r="N2778" s="216">
        <v>635.6</v>
      </c>
      <c r="O2778" s="218">
        <v>73</v>
      </c>
      <c r="P2778" s="246">
        <f t="shared" si="402"/>
        <v>21.8535616438356</v>
      </c>
      <c r="Q2778" s="246">
        <f t="shared" si="403"/>
        <v>7.70684931506849</v>
      </c>
      <c r="R2778" s="210">
        <v>116</v>
      </c>
      <c r="S2778" s="220">
        <f t="shared" si="404"/>
        <v>81</v>
      </c>
      <c r="T2778" s="113">
        <f t="shared" si="407"/>
        <v>52.5631917808219</v>
      </c>
      <c r="U2778" s="113">
        <f t="shared" si="405"/>
        <v>13.1201126039456</v>
      </c>
      <c r="V2778" s="113">
        <f t="shared" si="408"/>
        <v>20.5964197530864</v>
      </c>
      <c r="W2778" s="113">
        <f t="shared" si="406"/>
        <v>7.84691358024691</v>
      </c>
      <c r="X2778" s="118">
        <v>2012</v>
      </c>
      <c r="Y2778" s="18" t="s">
        <v>66</v>
      </c>
    </row>
    <row r="2779" ht="15.75" customHeight="1" spans="1:25">
      <c r="A2779" s="234">
        <v>5356</v>
      </c>
      <c r="B2779" s="208" t="s">
        <v>3342</v>
      </c>
      <c r="C2779" s="207" t="s">
        <v>17</v>
      </c>
      <c r="D2779" s="209" t="s">
        <v>64</v>
      </c>
      <c r="F2779" s="235" t="s">
        <v>65</v>
      </c>
      <c r="G2779" s="236">
        <v>40600</v>
      </c>
      <c r="H2779" s="237">
        <v>40600</v>
      </c>
      <c r="I2779" s="214">
        <v>19175.094</v>
      </c>
      <c r="J2779" s="215">
        <v>0.252678616724855</v>
      </c>
      <c r="K2779" s="214">
        <v>4845.13622748907</v>
      </c>
      <c r="L2779" s="244">
        <v>10652.83</v>
      </c>
      <c r="M2779" s="245">
        <v>0.296808453716055</v>
      </c>
      <c r="N2779" s="244">
        <v>3161.85</v>
      </c>
      <c r="O2779" s="218">
        <v>330</v>
      </c>
      <c r="P2779" s="246">
        <f t="shared" si="402"/>
        <v>31.281303030303</v>
      </c>
      <c r="Q2779" s="246">
        <f t="shared" si="403"/>
        <v>8.58136363636364</v>
      </c>
      <c r="R2779" s="210">
        <v>3231</v>
      </c>
      <c r="S2779" s="220">
        <f t="shared" si="404"/>
        <v>330</v>
      </c>
      <c r="T2779" s="113">
        <f t="shared" si="407"/>
        <v>52.534504109589</v>
      </c>
      <c r="U2779" s="113">
        <f t="shared" si="405"/>
        <v>13.2743458287372</v>
      </c>
      <c r="V2779" s="113">
        <f t="shared" si="408"/>
        <v>32.281303030303</v>
      </c>
      <c r="W2779" s="113">
        <f t="shared" si="406"/>
        <v>9.58136363636364</v>
      </c>
      <c r="X2779" s="118">
        <v>2011</v>
      </c>
      <c r="Y2779" s="18" t="s">
        <v>66</v>
      </c>
    </row>
    <row r="2780" ht="15.75" customHeight="1" spans="1:25">
      <c r="A2780" s="234">
        <v>8671</v>
      </c>
      <c r="B2780" s="208" t="s">
        <v>3343</v>
      </c>
      <c r="C2780" s="207" t="s">
        <v>34</v>
      </c>
      <c r="D2780" s="209" t="s">
        <v>488</v>
      </c>
      <c r="E2780" s="210" t="s">
        <v>30</v>
      </c>
      <c r="F2780" s="235" t="s">
        <v>282</v>
      </c>
      <c r="G2780" s="283">
        <v>42722</v>
      </c>
      <c r="H2780" s="237">
        <v>43715</v>
      </c>
      <c r="I2780" s="214">
        <v>19169.8470967742</v>
      </c>
      <c r="J2780" s="215">
        <v>0.261635872168389</v>
      </c>
      <c r="K2780" s="214">
        <v>5015.51966449918</v>
      </c>
      <c r="L2780" s="216">
        <v>1415.76</v>
      </c>
      <c r="M2780" s="217">
        <v>0.342579250720461</v>
      </c>
      <c r="N2780" s="216">
        <v>485.01</v>
      </c>
      <c r="O2780" s="218">
        <v>62</v>
      </c>
      <c r="P2780" s="246">
        <f t="shared" si="402"/>
        <v>21.8348387096774</v>
      </c>
      <c r="Q2780" s="246">
        <f t="shared" si="403"/>
        <v>6.82274193548387</v>
      </c>
      <c r="R2780" s="210">
        <v>116</v>
      </c>
      <c r="S2780" s="220">
        <f t="shared" si="404"/>
        <v>81</v>
      </c>
      <c r="T2780" s="113">
        <f t="shared" si="407"/>
        <v>52.5201290322581</v>
      </c>
      <c r="U2780" s="113">
        <f t="shared" si="405"/>
        <v>13.7411497657512</v>
      </c>
      <c r="V2780" s="113">
        <f t="shared" si="408"/>
        <v>17.4785185185185</v>
      </c>
      <c r="W2780" s="113">
        <f t="shared" si="406"/>
        <v>5.98777777777778</v>
      </c>
      <c r="X2780" s="118">
        <v>2016</v>
      </c>
      <c r="Y2780" s="18" t="s">
        <v>82</v>
      </c>
    </row>
    <row r="2781" ht="15.75" customHeight="1" spans="1:25">
      <c r="A2781" s="234">
        <v>8119</v>
      </c>
      <c r="B2781" s="208" t="s">
        <v>3344</v>
      </c>
      <c r="C2781" s="207" t="s">
        <v>19</v>
      </c>
      <c r="D2781" s="209" t="s">
        <v>380</v>
      </c>
      <c r="E2781" s="210" t="s">
        <v>2375</v>
      </c>
      <c r="F2781" s="235" t="s">
        <v>112</v>
      </c>
      <c r="G2781" s="283" t="s">
        <v>506</v>
      </c>
      <c r="H2781" s="237">
        <v>43278</v>
      </c>
      <c r="I2781" s="214">
        <v>19151.658</v>
      </c>
      <c r="J2781" s="215">
        <v>0.255518528032315</v>
      </c>
      <c r="K2781" s="214">
        <v>4893.60346153831</v>
      </c>
      <c r="L2781" s="244">
        <v>10639.81</v>
      </c>
      <c r="M2781" s="245">
        <v>0.172192924497712</v>
      </c>
      <c r="N2781" s="244">
        <v>1832.1</v>
      </c>
      <c r="O2781" s="218">
        <v>330</v>
      </c>
      <c r="P2781" s="246">
        <f t="shared" si="402"/>
        <v>31.2418484848485</v>
      </c>
      <c r="Q2781" s="246">
        <f t="shared" si="403"/>
        <v>4.55181818181818</v>
      </c>
      <c r="R2781" s="210">
        <v>553</v>
      </c>
      <c r="S2781" s="220">
        <f t="shared" si="404"/>
        <v>330</v>
      </c>
      <c r="T2781" s="113">
        <f t="shared" si="407"/>
        <v>52.470295890411</v>
      </c>
      <c r="U2781" s="113">
        <f t="shared" si="405"/>
        <v>13.4071327713378</v>
      </c>
      <c r="V2781" s="113">
        <f t="shared" si="408"/>
        <v>32.2418484848485</v>
      </c>
      <c r="W2781" s="113">
        <f t="shared" si="406"/>
        <v>5.55181818181818</v>
      </c>
      <c r="X2781" s="118">
        <v>2005</v>
      </c>
      <c r="Y2781" s="18" t="s">
        <v>66</v>
      </c>
    </row>
    <row r="2782" ht="15.75" customHeight="1" spans="1:25">
      <c r="A2782" s="234">
        <v>6869</v>
      </c>
      <c r="B2782" s="208" t="s">
        <v>3345</v>
      </c>
      <c r="C2782" s="207" t="s">
        <v>19</v>
      </c>
      <c r="D2782" s="209" t="s">
        <v>64</v>
      </c>
      <c r="F2782" s="235" t="s">
        <v>65</v>
      </c>
      <c r="G2782" s="236">
        <v>42854</v>
      </c>
      <c r="H2782" s="237">
        <v>42854</v>
      </c>
      <c r="I2782" s="214">
        <v>19138.273125</v>
      </c>
      <c r="J2782" s="215">
        <v>0.267094167468505</v>
      </c>
      <c r="K2782" s="214">
        <v>5111.72112710674</v>
      </c>
      <c r="L2782" s="244">
        <v>5895.24</v>
      </c>
      <c r="M2782" s="245">
        <v>0.110750368093581</v>
      </c>
      <c r="N2782" s="244">
        <v>652.9</v>
      </c>
      <c r="O2782" s="218">
        <v>208</v>
      </c>
      <c r="P2782" s="246">
        <f t="shared" si="402"/>
        <v>27.3425</v>
      </c>
      <c r="Q2782" s="246">
        <f t="shared" si="403"/>
        <v>2.13894230769231</v>
      </c>
      <c r="R2782" s="210">
        <v>977</v>
      </c>
      <c r="S2782" s="220">
        <f t="shared" si="404"/>
        <v>330</v>
      </c>
      <c r="T2782" s="113">
        <f t="shared" si="407"/>
        <v>52.433625</v>
      </c>
      <c r="U2782" s="113">
        <f t="shared" si="405"/>
        <v>14.0047154167308</v>
      </c>
      <c r="V2782" s="113">
        <f t="shared" si="408"/>
        <v>17.8643636363636</v>
      </c>
      <c r="W2782" s="113">
        <f t="shared" si="406"/>
        <v>1.97848484848485</v>
      </c>
      <c r="X2782" s="118">
        <v>2017</v>
      </c>
      <c r="Y2782" s="18" t="s">
        <v>83</v>
      </c>
    </row>
    <row r="2783" ht="15.75" customHeight="1" spans="1:25">
      <c r="A2783" s="234">
        <v>5165</v>
      </c>
      <c r="B2783" s="208" t="s">
        <v>3346</v>
      </c>
      <c r="C2783" s="207" t="s">
        <v>19</v>
      </c>
      <c r="D2783" s="209" t="s">
        <v>64</v>
      </c>
      <c r="F2783" s="235" t="s">
        <v>65</v>
      </c>
      <c r="G2783" s="236">
        <v>40488</v>
      </c>
      <c r="H2783" s="237">
        <v>40488</v>
      </c>
      <c r="I2783" s="214">
        <v>19125.9</v>
      </c>
      <c r="J2783" s="215">
        <v>0.263454892824721</v>
      </c>
      <c r="K2783" s="214">
        <v>5038.81193467633</v>
      </c>
      <c r="L2783" s="244">
        <v>10625.5</v>
      </c>
      <c r="M2783" s="245">
        <v>0.296357818455602</v>
      </c>
      <c r="N2783" s="244">
        <v>3148.95</v>
      </c>
      <c r="O2783" s="218">
        <v>330</v>
      </c>
      <c r="P2783" s="246">
        <f t="shared" si="402"/>
        <v>31.1984848484848</v>
      </c>
      <c r="Q2783" s="246">
        <f t="shared" si="403"/>
        <v>8.54227272727273</v>
      </c>
      <c r="R2783" s="210">
        <v>3343</v>
      </c>
      <c r="S2783" s="220">
        <f t="shared" si="404"/>
        <v>330</v>
      </c>
      <c r="T2783" s="113">
        <f t="shared" si="407"/>
        <v>52.3997260273973</v>
      </c>
      <c r="U2783" s="113">
        <f t="shared" si="405"/>
        <v>13.8049642045927</v>
      </c>
      <c r="V2783" s="113">
        <f t="shared" si="408"/>
        <v>32.1984848484848</v>
      </c>
      <c r="W2783" s="113">
        <f t="shared" si="406"/>
        <v>9.54227272727273</v>
      </c>
      <c r="X2783" s="118">
        <v>2010</v>
      </c>
      <c r="Y2783" s="18" t="s">
        <v>66</v>
      </c>
    </row>
    <row r="2784" ht="15.75" customHeight="1" spans="1:25">
      <c r="A2784" s="234">
        <v>5278</v>
      </c>
      <c r="B2784" s="208" t="s">
        <v>3347</v>
      </c>
      <c r="C2784" s="207" t="s">
        <v>23</v>
      </c>
      <c r="D2784" s="209" t="s">
        <v>64</v>
      </c>
      <c r="F2784" s="235" t="s">
        <v>178</v>
      </c>
      <c r="G2784" s="236">
        <v>40053</v>
      </c>
      <c r="H2784" s="237">
        <v>40053</v>
      </c>
      <c r="I2784" s="214">
        <v>19079.274</v>
      </c>
      <c r="J2784" s="215">
        <v>0.267763467970887</v>
      </c>
      <c r="K2784" s="214">
        <v>5108.73257260678</v>
      </c>
      <c r="L2784" s="244">
        <v>13158.12</v>
      </c>
      <c r="M2784" s="245">
        <v>0.26285517991932</v>
      </c>
      <c r="N2784" s="244">
        <v>3458.68</v>
      </c>
      <c r="O2784" s="218">
        <v>330</v>
      </c>
      <c r="P2784" s="246">
        <f t="shared" si="402"/>
        <v>38.8730909090909</v>
      </c>
      <c r="Q2784" s="246">
        <f t="shared" si="403"/>
        <v>9.48084848484848</v>
      </c>
      <c r="R2784" s="210">
        <v>3778</v>
      </c>
      <c r="S2784" s="220">
        <f t="shared" si="404"/>
        <v>330</v>
      </c>
      <c r="T2784" s="113">
        <f t="shared" si="407"/>
        <v>52.2719835616438</v>
      </c>
      <c r="U2784" s="113">
        <f t="shared" si="405"/>
        <v>13.996527596183</v>
      </c>
      <c r="V2784" s="113">
        <f t="shared" si="408"/>
        <v>39.8730909090909</v>
      </c>
      <c r="W2784" s="113">
        <f t="shared" si="406"/>
        <v>10.4808484848485</v>
      </c>
      <c r="X2784" s="118">
        <v>2009</v>
      </c>
      <c r="Y2784" s="18" t="s">
        <v>66</v>
      </c>
    </row>
    <row r="2785" ht="15.75" customHeight="1" spans="1:25">
      <c r="A2785" s="234">
        <v>5337</v>
      </c>
      <c r="B2785" s="208" t="s">
        <v>3348</v>
      </c>
      <c r="C2785" s="207" t="s">
        <v>25</v>
      </c>
      <c r="D2785" s="209" t="s">
        <v>64</v>
      </c>
      <c r="F2785" s="235" t="s">
        <v>215</v>
      </c>
      <c r="G2785" s="236">
        <v>40201</v>
      </c>
      <c r="H2785" s="237">
        <v>40201</v>
      </c>
      <c r="I2785" s="214">
        <v>19064.0366226204</v>
      </c>
      <c r="J2785" s="215">
        <v>0.256315765979082</v>
      </c>
      <c r="K2785" s="214">
        <v>4886.41314958022</v>
      </c>
      <c r="L2785" s="244">
        <v>16705.99</v>
      </c>
      <c r="M2785" s="245">
        <v>0.19395498261402</v>
      </c>
      <c r="N2785" s="244">
        <v>3240.21</v>
      </c>
      <c r="O2785" s="218">
        <v>330</v>
      </c>
      <c r="P2785" s="246">
        <f t="shared" si="402"/>
        <v>49.6242121212121</v>
      </c>
      <c r="Q2785" s="246">
        <f t="shared" si="403"/>
        <v>8.81881818181818</v>
      </c>
      <c r="R2785" s="210">
        <v>3630</v>
      </c>
      <c r="S2785" s="220">
        <f t="shared" si="404"/>
        <v>330</v>
      </c>
      <c r="T2785" s="113">
        <f t="shared" si="407"/>
        <v>52.2302373222477</v>
      </c>
      <c r="U2785" s="113">
        <f t="shared" si="405"/>
        <v>13.3874332865212</v>
      </c>
      <c r="V2785" s="113">
        <f t="shared" si="408"/>
        <v>50.6242121212121</v>
      </c>
      <c r="W2785" s="113">
        <f t="shared" si="406"/>
        <v>9.81881818181818</v>
      </c>
      <c r="X2785" s="118">
        <v>2010</v>
      </c>
      <c r="Y2785" s="18" t="s">
        <v>66</v>
      </c>
    </row>
    <row r="2786" ht="15.75" customHeight="1" spans="1:25">
      <c r="A2786" s="234">
        <v>7124</v>
      </c>
      <c r="B2786" s="208" t="s">
        <v>3349</v>
      </c>
      <c r="C2786" s="207" t="s">
        <v>29</v>
      </c>
      <c r="D2786" s="209" t="s">
        <v>64</v>
      </c>
      <c r="F2786" s="235" t="s">
        <v>65</v>
      </c>
      <c r="G2786" s="236">
        <v>42672</v>
      </c>
      <c r="H2786" s="237">
        <v>42672</v>
      </c>
      <c r="I2786" s="214">
        <v>19044.432</v>
      </c>
      <c r="J2786" s="215">
        <v>0.276632113744989</v>
      </c>
      <c r="K2786" s="214">
        <v>5268.30147923271</v>
      </c>
      <c r="L2786" s="244">
        <v>11902.77</v>
      </c>
      <c r="M2786" s="245">
        <v>0.308784425810127</v>
      </c>
      <c r="N2786" s="244">
        <v>3675.39</v>
      </c>
      <c r="O2786" s="218">
        <v>330</v>
      </c>
      <c r="P2786" s="246">
        <f t="shared" si="402"/>
        <v>35.069</v>
      </c>
      <c r="Q2786" s="246">
        <f t="shared" si="403"/>
        <v>10.1375454545455</v>
      </c>
      <c r="R2786" s="210">
        <v>1159</v>
      </c>
      <c r="S2786" s="220">
        <f t="shared" si="404"/>
        <v>330</v>
      </c>
      <c r="T2786" s="113">
        <f t="shared" si="407"/>
        <v>52.1765260273973</v>
      </c>
      <c r="U2786" s="113">
        <f t="shared" si="405"/>
        <v>14.4337026828293</v>
      </c>
      <c r="V2786" s="113">
        <f t="shared" si="408"/>
        <v>36.069</v>
      </c>
      <c r="W2786" s="113">
        <f t="shared" si="406"/>
        <v>11.1375454545455</v>
      </c>
      <c r="X2786" s="118">
        <v>2016</v>
      </c>
      <c r="Y2786" s="18" t="s">
        <v>82</v>
      </c>
    </row>
    <row r="2787" ht="15.75" customHeight="1" spans="1:25">
      <c r="A2787" s="234">
        <v>5962</v>
      </c>
      <c r="B2787" s="208" t="s">
        <v>3350</v>
      </c>
      <c r="C2787" s="207" t="s">
        <v>25</v>
      </c>
      <c r="D2787" s="209" t="s">
        <v>64</v>
      </c>
      <c r="F2787" s="235" t="s">
        <v>204</v>
      </c>
      <c r="G2787" s="236">
        <v>42154</v>
      </c>
      <c r="H2787" s="237">
        <v>42154</v>
      </c>
      <c r="I2787" s="214">
        <v>19039.9469510054</v>
      </c>
      <c r="J2787" s="215">
        <v>0.248218394022596</v>
      </c>
      <c r="K2787" s="214">
        <v>4726.06505445399</v>
      </c>
      <c r="L2787" s="244">
        <v>16684.88</v>
      </c>
      <c r="M2787" s="245">
        <v>0.342948825523468</v>
      </c>
      <c r="N2787" s="244">
        <v>5722.06</v>
      </c>
      <c r="O2787" s="218">
        <v>330</v>
      </c>
      <c r="P2787" s="246">
        <f t="shared" si="402"/>
        <v>49.5602424242424</v>
      </c>
      <c r="Q2787" s="246">
        <f t="shared" si="403"/>
        <v>16.3395757575758</v>
      </c>
      <c r="R2787" s="210">
        <v>1677</v>
      </c>
      <c r="S2787" s="220">
        <f t="shared" si="404"/>
        <v>330</v>
      </c>
      <c r="T2787" s="113">
        <f t="shared" si="407"/>
        <v>52.1642382219326</v>
      </c>
      <c r="U2787" s="113">
        <f t="shared" si="405"/>
        <v>12.9481234368602</v>
      </c>
      <c r="V2787" s="113">
        <f t="shared" si="408"/>
        <v>50.5602424242424</v>
      </c>
      <c r="W2787" s="113">
        <f t="shared" si="406"/>
        <v>17.3395757575758</v>
      </c>
      <c r="X2787" s="118">
        <v>2015</v>
      </c>
      <c r="Y2787" s="18" t="s">
        <v>66</v>
      </c>
    </row>
    <row r="2788" ht="15.75" customHeight="1" spans="1:25">
      <c r="A2788" s="234">
        <v>7146</v>
      </c>
      <c r="B2788" s="208" t="s">
        <v>3351</v>
      </c>
      <c r="C2788" s="207" t="s">
        <v>33</v>
      </c>
      <c r="D2788" s="209" t="s">
        <v>64</v>
      </c>
      <c r="F2788" s="235" t="s">
        <v>65</v>
      </c>
      <c r="G2788" s="236">
        <v>42916</v>
      </c>
      <c r="H2788" s="237">
        <v>42916</v>
      </c>
      <c r="I2788" s="214">
        <v>19020.6582819149</v>
      </c>
      <c r="J2788" s="215">
        <v>0.266270867957479</v>
      </c>
      <c r="K2788" s="214">
        <v>5064.64718984809</v>
      </c>
      <c r="L2788" s="244">
        <v>4334.93</v>
      </c>
      <c r="M2788" s="245">
        <v>0.215465993683866</v>
      </c>
      <c r="N2788" s="244">
        <v>934.03</v>
      </c>
      <c r="O2788" s="218">
        <v>188</v>
      </c>
      <c r="P2788" s="246">
        <f t="shared" si="402"/>
        <v>22.0581382978723</v>
      </c>
      <c r="Q2788" s="246">
        <f t="shared" si="403"/>
        <v>3.96824468085106</v>
      </c>
      <c r="R2788" s="210">
        <v>915</v>
      </c>
      <c r="S2788" s="220">
        <f t="shared" si="404"/>
        <v>330</v>
      </c>
      <c r="T2788" s="113">
        <f t="shared" si="407"/>
        <v>52.1113925531915</v>
      </c>
      <c r="U2788" s="113">
        <f t="shared" si="405"/>
        <v>13.8757457256112</v>
      </c>
      <c r="V2788" s="113">
        <f t="shared" si="408"/>
        <v>13.1361515151515</v>
      </c>
      <c r="W2788" s="113">
        <f t="shared" si="406"/>
        <v>2.83039393939394</v>
      </c>
      <c r="X2788" s="118">
        <v>2017</v>
      </c>
      <c r="Y2788" s="18" t="s">
        <v>83</v>
      </c>
    </row>
    <row r="2789" ht="15.75" customHeight="1" spans="1:25">
      <c r="A2789" s="234">
        <v>5965</v>
      </c>
      <c r="B2789" s="208" t="s">
        <v>3352</v>
      </c>
      <c r="C2789" s="207" t="s">
        <v>25</v>
      </c>
      <c r="D2789" s="209" t="s">
        <v>64</v>
      </c>
      <c r="F2789" s="235" t="s">
        <v>204</v>
      </c>
      <c r="G2789" s="236">
        <v>42182</v>
      </c>
      <c r="H2789" s="237">
        <v>42182</v>
      </c>
      <c r="I2789" s="214">
        <v>19007.404</v>
      </c>
      <c r="J2789" s="215">
        <v>0.278519288338455</v>
      </c>
      <c r="K2789" s="214">
        <v>5293.9286352415</v>
      </c>
      <c r="L2789" s="244">
        <v>14621.08</v>
      </c>
      <c r="M2789" s="245">
        <v>0.270458133051731</v>
      </c>
      <c r="N2789" s="244">
        <v>3954.39</v>
      </c>
      <c r="O2789" s="218">
        <v>330</v>
      </c>
      <c r="P2789" s="246">
        <f t="shared" si="402"/>
        <v>43.306303030303</v>
      </c>
      <c r="Q2789" s="246">
        <f t="shared" si="403"/>
        <v>10.983</v>
      </c>
      <c r="R2789" s="210">
        <v>1649</v>
      </c>
      <c r="S2789" s="220">
        <f t="shared" si="404"/>
        <v>330</v>
      </c>
      <c r="T2789" s="113">
        <f t="shared" si="407"/>
        <v>52.0750794520548</v>
      </c>
      <c r="U2789" s="113">
        <f t="shared" si="405"/>
        <v>14.5039140691548</v>
      </c>
      <c r="V2789" s="113">
        <f t="shared" si="408"/>
        <v>44.306303030303</v>
      </c>
      <c r="W2789" s="113">
        <f t="shared" si="406"/>
        <v>11.983</v>
      </c>
      <c r="X2789" s="118">
        <v>2015</v>
      </c>
      <c r="Y2789" s="18" t="s">
        <v>66</v>
      </c>
    </row>
    <row r="2790" ht="15.75" customHeight="1" spans="1:25">
      <c r="A2790" s="234">
        <v>7102</v>
      </c>
      <c r="B2790" s="208" t="s">
        <v>3353</v>
      </c>
      <c r="C2790" s="207" t="s">
        <v>29</v>
      </c>
      <c r="D2790" s="209" t="s">
        <v>64</v>
      </c>
      <c r="E2790" s="210" t="s">
        <v>2113</v>
      </c>
      <c r="F2790" s="235" t="s">
        <v>65</v>
      </c>
      <c r="G2790" s="283">
        <v>42232</v>
      </c>
      <c r="H2790" s="237">
        <v>42232</v>
      </c>
      <c r="I2790" s="214">
        <v>18826.16</v>
      </c>
      <c r="J2790" s="215">
        <v>0.277750268406342</v>
      </c>
      <c r="K2790" s="214">
        <v>5228.97099306074</v>
      </c>
      <c r="L2790" s="244">
        <v>11766.35</v>
      </c>
      <c r="M2790" s="245">
        <v>0.352188231694621</v>
      </c>
      <c r="N2790" s="244">
        <v>4143.97</v>
      </c>
      <c r="O2790" s="218">
        <v>330</v>
      </c>
      <c r="P2790" s="246">
        <f t="shared" si="402"/>
        <v>34.6556060606061</v>
      </c>
      <c r="Q2790" s="246">
        <f t="shared" si="403"/>
        <v>11.5574848484848</v>
      </c>
      <c r="R2790" s="210">
        <v>1599</v>
      </c>
      <c r="S2790" s="220">
        <f t="shared" si="404"/>
        <v>330</v>
      </c>
      <c r="T2790" s="113">
        <f t="shared" si="407"/>
        <v>51.5785205479452</v>
      </c>
      <c r="U2790" s="113">
        <f t="shared" si="405"/>
        <v>14.3259479261938</v>
      </c>
      <c r="V2790" s="113">
        <f t="shared" si="408"/>
        <v>35.6556060606061</v>
      </c>
      <c r="W2790" s="113">
        <f t="shared" si="406"/>
        <v>12.5574848484848</v>
      </c>
      <c r="X2790" s="118">
        <v>2015</v>
      </c>
      <c r="Y2790" s="18" t="s">
        <v>66</v>
      </c>
    </row>
    <row r="2791" ht="15.75" customHeight="1" spans="1:25">
      <c r="A2791" s="234">
        <v>7050</v>
      </c>
      <c r="B2791" s="208" t="s">
        <v>3354</v>
      </c>
      <c r="C2791" s="207" t="s">
        <v>27</v>
      </c>
      <c r="D2791" s="209" t="s">
        <v>64</v>
      </c>
      <c r="F2791" s="235" t="s">
        <v>204</v>
      </c>
      <c r="G2791" s="236">
        <v>42637</v>
      </c>
      <c r="H2791" s="237">
        <v>42637</v>
      </c>
      <c r="I2791" s="214">
        <v>18797.785</v>
      </c>
      <c r="J2791" s="215">
        <v>0.256329008216658</v>
      </c>
      <c r="K2791" s="214">
        <v>4818.41758571997</v>
      </c>
      <c r="L2791" s="244">
        <v>16345.9</v>
      </c>
      <c r="M2791" s="245">
        <v>0.297570032852275</v>
      </c>
      <c r="N2791" s="244">
        <v>4864.05</v>
      </c>
      <c r="O2791" s="218">
        <v>330</v>
      </c>
      <c r="P2791" s="246">
        <f t="shared" si="402"/>
        <v>48.5330303030303</v>
      </c>
      <c r="Q2791" s="246">
        <f t="shared" si="403"/>
        <v>13.7395454545455</v>
      </c>
      <c r="R2791" s="210">
        <v>1194</v>
      </c>
      <c r="S2791" s="220">
        <f t="shared" si="404"/>
        <v>330</v>
      </c>
      <c r="T2791" s="113">
        <f t="shared" si="407"/>
        <v>51.5007808219178</v>
      </c>
      <c r="U2791" s="113">
        <f t="shared" si="405"/>
        <v>13.2011440704657</v>
      </c>
      <c r="V2791" s="113">
        <f t="shared" si="408"/>
        <v>49.5330303030303</v>
      </c>
      <c r="W2791" s="113">
        <f t="shared" si="406"/>
        <v>14.7395454545455</v>
      </c>
      <c r="X2791" s="118">
        <v>2016</v>
      </c>
      <c r="Y2791" s="18" t="s">
        <v>82</v>
      </c>
    </row>
    <row r="2792" ht="15.75" customHeight="1" spans="1:25">
      <c r="A2792" s="234">
        <v>5415</v>
      </c>
      <c r="B2792" s="208" t="s">
        <v>3355</v>
      </c>
      <c r="C2792" s="207" t="s">
        <v>23</v>
      </c>
      <c r="D2792" s="209" t="s">
        <v>64</v>
      </c>
      <c r="F2792" s="235" t="s">
        <v>178</v>
      </c>
      <c r="G2792" s="236">
        <v>40813</v>
      </c>
      <c r="H2792" s="237">
        <v>40813</v>
      </c>
      <c r="I2792" s="214">
        <v>18716.136</v>
      </c>
      <c r="J2792" s="215">
        <v>0.279096766887073</v>
      </c>
      <c r="K2792" s="214">
        <v>5223.61304621876</v>
      </c>
      <c r="L2792" s="244">
        <v>12907.68</v>
      </c>
      <c r="M2792" s="245">
        <v>0.281924404695499</v>
      </c>
      <c r="N2792" s="244">
        <v>3638.99</v>
      </c>
      <c r="O2792" s="218">
        <v>330</v>
      </c>
      <c r="P2792" s="246">
        <f t="shared" si="402"/>
        <v>38.1141818181818</v>
      </c>
      <c r="Q2792" s="246">
        <f t="shared" si="403"/>
        <v>10.0272424242424</v>
      </c>
      <c r="R2792" s="210">
        <v>3018</v>
      </c>
      <c r="S2792" s="220">
        <f t="shared" si="404"/>
        <v>330</v>
      </c>
      <c r="T2792" s="113">
        <f t="shared" si="407"/>
        <v>51.2770849315068</v>
      </c>
      <c r="U2792" s="113">
        <f t="shared" si="405"/>
        <v>14.3112686197774</v>
      </c>
      <c r="V2792" s="113">
        <f t="shared" si="408"/>
        <v>39.1141818181818</v>
      </c>
      <c r="W2792" s="113">
        <f t="shared" si="406"/>
        <v>11.0272424242424</v>
      </c>
      <c r="X2792" s="118">
        <v>2011</v>
      </c>
      <c r="Y2792" s="18" t="s">
        <v>66</v>
      </c>
    </row>
    <row r="2793" ht="15.75" customHeight="1" spans="1:25">
      <c r="A2793" s="234">
        <v>9268</v>
      </c>
      <c r="B2793" s="208" t="s">
        <v>3356</v>
      </c>
      <c r="C2793" s="207" t="s">
        <v>33</v>
      </c>
      <c r="D2793" s="209" t="s">
        <v>64</v>
      </c>
      <c r="F2793" s="235" t="s">
        <v>65</v>
      </c>
      <c r="G2793" s="236">
        <v>43495</v>
      </c>
      <c r="H2793" s="237">
        <v>43495</v>
      </c>
      <c r="I2793" s="214">
        <v>18708.8487311321</v>
      </c>
      <c r="J2793" s="215">
        <v>0.266270867957479</v>
      </c>
      <c r="K2793" s="214">
        <v>4981.62139012372</v>
      </c>
      <c r="L2793" s="244">
        <v>4808.19</v>
      </c>
      <c r="M2793" s="245">
        <v>0.12301094590688</v>
      </c>
      <c r="N2793" s="244">
        <v>591.46</v>
      </c>
      <c r="O2793" s="218">
        <v>212</v>
      </c>
      <c r="P2793" s="246">
        <f t="shared" si="402"/>
        <v>21.680141509434</v>
      </c>
      <c r="Q2793" s="246">
        <f t="shared" si="403"/>
        <v>1.78990566037736</v>
      </c>
      <c r="R2793" s="210">
        <v>336</v>
      </c>
      <c r="S2793" s="220">
        <f t="shared" si="404"/>
        <v>301</v>
      </c>
      <c r="T2793" s="113">
        <f t="shared" si="407"/>
        <v>51.2571198113208</v>
      </c>
      <c r="U2793" s="113">
        <f t="shared" si="405"/>
        <v>13.6482777811609</v>
      </c>
      <c r="V2793" s="113">
        <f t="shared" si="408"/>
        <v>15.9740531561462</v>
      </c>
      <c r="W2793" s="113">
        <f t="shared" si="406"/>
        <v>1.96498338870432</v>
      </c>
      <c r="X2793" s="118">
        <v>2019</v>
      </c>
      <c r="Y2793" s="18" t="s">
        <v>85</v>
      </c>
    </row>
    <row r="2794" ht="15.75" customHeight="1" spans="1:25">
      <c r="A2794" s="234">
        <v>6584</v>
      </c>
      <c r="B2794" s="208" t="s">
        <v>3357</v>
      </c>
      <c r="C2794" s="207" t="s">
        <v>23</v>
      </c>
      <c r="D2794" s="209" t="s">
        <v>64</v>
      </c>
      <c r="E2794" s="210" t="s">
        <v>346</v>
      </c>
      <c r="F2794" s="235" t="s">
        <v>65</v>
      </c>
      <c r="G2794" s="283">
        <v>42641</v>
      </c>
      <c r="H2794" s="237">
        <v>42641</v>
      </c>
      <c r="I2794" s="214">
        <v>18701.9695</v>
      </c>
      <c r="J2794" s="215">
        <v>0.252216024396349</v>
      </c>
      <c r="K2794" s="214">
        <v>4716.93639567177</v>
      </c>
      <c r="L2794" s="244">
        <v>12897.91</v>
      </c>
      <c r="M2794" s="245">
        <v>0.371343109077362</v>
      </c>
      <c r="N2794" s="244">
        <v>4789.55</v>
      </c>
      <c r="O2794" s="218">
        <v>330</v>
      </c>
      <c r="P2794" s="246">
        <f t="shared" si="402"/>
        <v>38.0845757575758</v>
      </c>
      <c r="Q2794" s="246">
        <f t="shared" si="403"/>
        <v>13.5137878787879</v>
      </c>
      <c r="R2794" s="210">
        <v>1190</v>
      </c>
      <c r="S2794" s="220">
        <f t="shared" si="404"/>
        <v>330</v>
      </c>
      <c r="T2794" s="113">
        <f t="shared" si="407"/>
        <v>51.2382726027397</v>
      </c>
      <c r="U2794" s="113">
        <f t="shared" si="405"/>
        <v>12.9231134127994</v>
      </c>
      <c r="V2794" s="113">
        <f t="shared" si="408"/>
        <v>39.0845757575758</v>
      </c>
      <c r="W2794" s="113">
        <f t="shared" si="406"/>
        <v>14.5137878787879</v>
      </c>
      <c r="X2794" s="118">
        <v>2016</v>
      </c>
      <c r="Y2794" s="18" t="s">
        <v>82</v>
      </c>
    </row>
    <row r="2795" ht="15.75" customHeight="1" spans="1:25">
      <c r="A2795" s="234">
        <v>6599</v>
      </c>
      <c r="B2795" s="208" t="s">
        <v>3358</v>
      </c>
      <c r="C2795" s="207" t="s">
        <v>23</v>
      </c>
      <c r="D2795" s="209" t="s">
        <v>64</v>
      </c>
      <c r="E2795" s="210" t="s">
        <v>346</v>
      </c>
      <c r="F2795" s="235" t="s">
        <v>65</v>
      </c>
      <c r="G2795" s="283">
        <v>42640</v>
      </c>
      <c r="H2795" s="237">
        <v>42640</v>
      </c>
      <c r="I2795" s="214">
        <v>18690.587</v>
      </c>
      <c r="J2795" s="215">
        <v>0.279852825549099</v>
      </c>
      <c r="K2795" s="214">
        <v>5230.61358312126</v>
      </c>
      <c r="L2795" s="244">
        <v>12890.06</v>
      </c>
      <c r="M2795" s="245">
        <v>0.433169434432423</v>
      </c>
      <c r="N2795" s="244">
        <v>5583.58</v>
      </c>
      <c r="O2795" s="218">
        <v>330</v>
      </c>
      <c r="P2795" s="246">
        <f t="shared" si="402"/>
        <v>38.0607878787879</v>
      </c>
      <c r="Q2795" s="246">
        <f t="shared" si="403"/>
        <v>15.9199393939394</v>
      </c>
      <c r="R2795" s="210">
        <v>1191</v>
      </c>
      <c r="S2795" s="220">
        <f t="shared" si="404"/>
        <v>330</v>
      </c>
      <c r="T2795" s="113">
        <f t="shared" si="407"/>
        <v>51.2070876712329</v>
      </c>
      <c r="U2795" s="113">
        <f t="shared" si="405"/>
        <v>14.330448172935</v>
      </c>
      <c r="V2795" s="113">
        <f t="shared" si="408"/>
        <v>39.0607878787879</v>
      </c>
      <c r="W2795" s="113">
        <f t="shared" si="406"/>
        <v>16.9199393939394</v>
      </c>
      <c r="X2795" s="118">
        <v>2016</v>
      </c>
      <c r="Y2795" s="18" t="s">
        <v>82</v>
      </c>
    </row>
    <row r="2796" ht="15.75" customHeight="1" spans="1:25">
      <c r="A2796" s="234">
        <v>8538</v>
      </c>
      <c r="B2796" s="208" t="s">
        <v>3359</v>
      </c>
      <c r="C2796" s="207" t="s">
        <v>25</v>
      </c>
      <c r="D2796" s="209" t="s">
        <v>64</v>
      </c>
      <c r="F2796" s="235" t="s">
        <v>207</v>
      </c>
      <c r="G2796" s="236">
        <v>43404</v>
      </c>
      <c r="H2796" s="237">
        <v>43404</v>
      </c>
      <c r="I2796" s="214">
        <v>18675.9657138043</v>
      </c>
      <c r="J2796" s="215">
        <v>0.246130704498404</v>
      </c>
      <c r="K2796" s="214">
        <v>4596.72859832668</v>
      </c>
      <c r="L2796" s="244">
        <v>10856.13</v>
      </c>
      <c r="M2796" s="245">
        <v>0.272505948252278</v>
      </c>
      <c r="N2796" s="244">
        <v>2958.36</v>
      </c>
      <c r="O2796" s="218">
        <v>327</v>
      </c>
      <c r="P2796" s="246">
        <f t="shared" si="402"/>
        <v>32.1991743119266</v>
      </c>
      <c r="Q2796" s="246">
        <f t="shared" si="403"/>
        <v>8.04697247706422</v>
      </c>
      <c r="R2796" s="210">
        <v>427</v>
      </c>
      <c r="S2796" s="220">
        <f t="shared" si="404"/>
        <v>330</v>
      </c>
      <c r="T2796" s="113">
        <f t="shared" si="407"/>
        <v>51.1670293528885</v>
      </c>
      <c r="U2796" s="113">
        <f t="shared" si="405"/>
        <v>12.5937769817169</v>
      </c>
      <c r="V2796" s="113">
        <f t="shared" si="408"/>
        <v>32.8973636363636</v>
      </c>
      <c r="W2796" s="113">
        <f t="shared" si="406"/>
        <v>8.96472727272727</v>
      </c>
      <c r="X2796" s="118">
        <v>2018</v>
      </c>
      <c r="Y2796" s="18" t="s">
        <v>84</v>
      </c>
    </row>
    <row r="2797" ht="15.75" customHeight="1" spans="1:25">
      <c r="A2797" s="234">
        <v>8052</v>
      </c>
      <c r="B2797" s="208" t="s">
        <v>3360</v>
      </c>
      <c r="C2797" s="207" t="s">
        <v>27</v>
      </c>
      <c r="D2797" s="209" t="s">
        <v>64</v>
      </c>
      <c r="F2797" s="235" t="s">
        <v>65</v>
      </c>
      <c r="G2797" s="236">
        <v>43330</v>
      </c>
      <c r="H2797" s="237">
        <v>43330</v>
      </c>
      <c r="I2797" s="214">
        <v>18668.5073476986</v>
      </c>
      <c r="J2797" s="215">
        <v>0.266900864921795</v>
      </c>
      <c r="K2797" s="214">
        <v>4982.64075789963</v>
      </c>
      <c r="L2797" s="244">
        <v>7472.64</v>
      </c>
      <c r="M2797" s="245">
        <v>0.121749475419664</v>
      </c>
      <c r="N2797" s="244">
        <v>909.79</v>
      </c>
      <c r="O2797" s="218">
        <v>254</v>
      </c>
      <c r="P2797" s="246">
        <f t="shared" si="402"/>
        <v>28.419842519685</v>
      </c>
      <c r="Q2797" s="246">
        <f t="shared" si="403"/>
        <v>2.58185039370079</v>
      </c>
      <c r="R2797" s="210">
        <v>501</v>
      </c>
      <c r="S2797" s="220">
        <f t="shared" si="404"/>
        <v>330</v>
      </c>
      <c r="T2797" s="113">
        <f t="shared" si="407"/>
        <v>51.1465954731468</v>
      </c>
      <c r="U2797" s="113">
        <f t="shared" si="405"/>
        <v>13.651070569588</v>
      </c>
      <c r="V2797" s="113">
        <f t="shared" si="408"/>
        <v>22.6443636363636</v>
      </c>
      <c r="W2797" s="113">
        <f t="shared" si="406"/>
        <v>2.75693939393939</v>
      </c>
      <c r="X2797" s="118">
        <v>2018</v>
      </c>
      <c r="Y2797" s="18" t="s">
        <v>84</v>
      </c>
    </row>
    <row r="2798" ht="15.75" customHeight="1" spans="1:25">
      <c r="A2798" s="234">
        <v>8073</v>
      </c>
      <c r="B2798" s="208" t="s">
        <v>3361</v>
      </c>
      <c r="C2798" s="207" t="s">
        <v>25</v>
      </c>
      <c r="D2798" s="209" t="s">
        <v>64</v>
      </c>
      <c r="F2798" s="235" t="s">
        <v>207</v>
      </c>
      <c r="G2798" s="236">
        <v>43295</v>
      </c>
      <c r="H2798" s="237">
        <v>43295</v>
      </c>
      <c r="I2798" s="214">
        <v>18597.54</v>
      </c>
      <c r="J2798" s="215">
        <v>0.276207444765447</v>
      </c>
      <c r="K2798" s="214">
        <v>5136.77900232319</v>
      </c>
      <c r="L2798" s="244">
        <v>14305.8</v>
      </c>
      <c r="M2798" s="245">
        <v>0.245172587342197</v>
      </c>
      <c r="N2798" s="244">
        <v>3507.39</v>
      </c>
      <c r="O2798" s="218">
        <v>330</v>
      </c>
      <c r="P2798" s="246">
        <f t="shared" si="402"/>
        <v>42.3509090909091</v>
      </c>
      <c r="Q2798" s="246">
        <f t="shared" si="403"/>
        <v>9.62845454545455</v>
      </c>
      <c r="R2798" s="210">
        <v>536</v>
      </c>
      <c r="S2798" s="220">
        <f t="shared" si="404"/>
        <v>330</v>
      </c>
      <c r="T2798" s="113">
        <f t="shared" si="407"/>
        <v>50.9521643835616</v>
      </c>
      <c r="U2798" s="113">
        <f t="shared" si="405"/>
        <v>14.0733671296526</v>
      </c>
      <c r="V2798" s="113">
        <f t="shared" si="408"/>
        <v>43.3509090909091</v>
      </c>
      <c r="W2798" s="113">
        <f t="shared" si="406"/>
        <v>10.6284545454545</v>
      </c>
      <c r="X2798" s="118">
        <v>2018</v>
      </c>
      <c r="Y2798" s="18" t="s">
        <v>84</v>
      </c>
    </row>
    <row r="2799" ht="15.75" customHeight="1" spans="1:25">
      <c r="A2799" s="234">
        <v>9172</v>
      </c>
      <c r="B2799" s="208" t="s">
        <v>3362</v>
      </c>
      <c r="C2799" s="207" t="s">
        <v>29</v>
      </c>
      <c r="D2799" s="209" t="s">
        <v>64</v>
      </c>
      <c r="F2799" s="235" t="s">
        <v>65</v>
      </c>
      <c r="G2799" s="236">
        <v>43434</v>
      </c>
      <c r="H2799" s="237">
        <v>43434</v>
      </c>
      <c r="I2799" s="214">
        <v>18591.1682671116</v>
      </c>
      <c r="J2799" s="215">
        <v>0.266425297284124</v>
      </c>
      <c r="K2799" s="214">
        <v>4953.15753242438</v>
      </c>
      <c r="L2799" s="244">
        <v>2912.48</v>
      </c>
      <c r="M2799" s="245">
        <v>0.300098198099214</v>
      </c>
      <c r="N2799" s="244">
        <v>874.03</v>
      </c>
      <c r="O2799" s="218">
        <v>110</v>
      </c>
      <c r="P2799" s="246">
        <f t="shared" si="402"/>
        <v>25.4770909090909</v>
      </c>
      <c r="Q2799" s="246">
        <f t="shared" si="403"/>
        <v>6.94572727272727</v>
      </c>
      <c r="R2799" s="210">
        <v>397</v>
      </c>
      <c r="S2799" s="220">
        <f t="shared" si="404"/>
        <v>330</v>
      </c>
      <c r="T2799" s="113">
        <f t="shared" si="407"/>
        <v>50.9347075811277</v>
      </c>
      <c r="U2799" s="113">
        <f t="shared" si="405"/>
        <v>13.5702946093819</v>
      </c>
      <c r="V2799" s="113">
        <f t="shared" si="408"/>
        <v>8.82569696969697</v>
      </c>
      <c r="W2799" s="113">
        <f t="shared" si="406"/>
        <v>2.64857575757576</v>
      </c>
      <c r="X2799" s="118">
        <v>2018</v>
      </c>
      <c r="Y2799" s="18" t="s">
        <v>84</v>
      </c>
    </row>
    <row r="2800" ht="15.75" customHeight="1" spans="1:25">
      <c r="A2800" s="234">
        <v>8978</v>
      </c>
      <c r="B2800" s="208" t="s">
        <v>3363</v>
      </c>
      <c r="C2800" s="207" t="s">
        <v>34</v>
      </c>
      <c r="D2800" s="209" t="s">
        <v>488</v>
      </c>
      <c r="E2800" s="210" t="s">
        <v>30</v>
      </c>
      <c r="F2800" s="235" t="s">
        <v>285</v>
      </c>
      <c r="G2800" s="283">
        <v>40360</v>
      </c>
      <c r="H2800" s="237">
        <v>43728</v>
      </c>
      <c r="I2800" s="214">
        <v>18558.0469642857</v>
      </c>
      <c r="J2800" s="215">
        <v>0.275931591735204</v>
      </c>
      <c r="K2800" s="214">
        <v>5120.75143835203</v>
      </c>
      <c r="L2800" s="216">
        <v>1237.94</v>
      </c>
      <c r="M2800" s="217">
        <v>0.317196309998869</v>
      </c>
      <c r="N2800" s="216">
        <v>392.67</v>
      </c>
      <c r="O2800" s="218">
        <v>56</v>
      </c>
      <c r="P2800" s="246">
        <f t="shared" si="402"/>
        <v>21.1060714285714</v>
      </c>
      <c r="Q2800" s="246">
        <f t="shared" si="403"/>
        <v>6.01196428571429</v>
      </c>
      <c r="R2800" s="210">
        <v>103</v>
      </c>
      <c r="S2800" s="220">
        <f t="shared" si="404"/>
        <v>68</v>
      </c>
      <c r="T2800" s="113">
        <f t="shared" si="407"/>
        <v>50.8439642857142</v>
      </c>
      <c r="U2800" s="113">
        <f t="shared" si="405"/>
        <v>14.029455995485</v>
      </c>
      <c r="V2800" s="113">
        <f t="shared" si="408"/>
        <v>18.205</v>
      </c>
      <c r="W2800" s="113">
        <f t="shared" si="406"/>
        <v>5.77455882352941</v>
      </c>
      <c r="X2800" s="118">
        <v>2010</v>
      </c>
      <c r="Y2800" s="18" t="s">
        <v>66</v>
      </c>
    </row>
    <row r="2801" ht="15.75" customHeight="1" spans="1:25">
      <c r="A2801" s="234">
        <v>7900</v>
      </c>
      <c r="B2801" s="208" t="s">
        <v>3364</v>
      </c>
      <c r="C2801" s="207" t="s">
        <v>29</v>
      </c>
      <c r="D2801" s="209" t="s">
        <v>64</v>
      </c>
      <c r="F2801" s="235" t="s">
        <v>65</v>
      </c>
      <c r="G2801" s="236">
        <v>43218</v>
      </c>
      <c r="H2801" s="237">
        <v>43218</v>
      </c>
      <c r="I2801" s="214">
        <v>18551.568</v>
      </c>
      <c r="J2801" s="215">
        <v>0.272729856456347</v>
      </c>
      <c r="K2801" s="214">
        <v>5059.56647768016</v>
      </c>
      <c r="L2801" s="244">
        <v>11594.73</v>
      </c>
      <c r="M2801" s="245">
        <v>0.337239418252948</v>
      </c>
      <c r="N2801" s="244">
        <v>3910.2</v>
      </c>
      <c r="O2801" s="218">
        <v>330</v>
      </c>
      <c r="P2801" s="246">
        <f t="shared" si="402"/>
        <v>34.1355454545455</v>
      </c>
      <c r="Q2801" s="246">
        <f t="shared" si="403"/>
        <v>10.8490909090909</v>
      </c>
      <c r="R2801" s="210">
        <v>613</v>
      </c>
      <c r="S2801" s="220">
        <f t="shared" si="404"/>
        <v>330</v>
      </c>
      <c r="T2801" s="113">
        <f t="shared" si="407"/>
        <v>50.8262136986301</v>
      </c>
      <c r="U2801" s="113">
        <f t="shared" si="405"/>
        <v>13.861825966247</v>
      </c>
      <c r="V2801" s="113">
        <f t="shared" si="408"/>
        <v>35.1355454545455</v>
      </c>
      <c r="W2801" s="113">
        <f t="shared" si="406"/>
        <v>11.8490909090909</v>
      </c>
      <c r="X2801" s="118">
        <v>2018</v>
      </c>
      <c r="Y2801" s="18" t="s">
        <v>84</v>
      </c>
    </row>
    <row r="2802" ht="15.75" customHeight="1" spans="1:25">
      <c r="A2802" s="234">
        <v>5426</v>
      </c>
      <c r="B2802" s="208" t="s">
        <v>3365</v>
      </c>
      <c r="C2802" s="207" t="s">
        <v>23</v>
      </c>
      <c r="D2802" s="209" t="s">
        <v>64</v>
      </c>
      <c r="F2802" s="235" t="s">
        <v>178</v>
      </c>
      <c r="G2802" s="236">
        <v>40831</v>
      </c>
      <c r="H2802" s="237">
        <v>40831</v>
      </c>
      <c r="I2802" s="214">
        <v>18471.666</v>
      </c>
      <c r="J2802" s="215">
        <v>0.276821858267861</v>
      </c>
      <c r="K2802" s="214">
        <v>5113.36090742327</v>
      </c>
      <c r="L2802" s="244">
        <v>12739.08</v>
      </c>
      <c r="M2802" s="245">
        <v>0.337414475770621</v>
      </c>
      <c r="N2802" s="244">
        <v>4298.35</v>
      </c>
      <c r="O2802" s="218">
        <v>330</v>
      </c>
      <c r="P2802" s="246">
        <f t="shared" si="402"/>
        <v>37.6032727272727</v>
      </c>
      <c r="Q2802" s="246">
        <f t="shared" si="403"/>
        <v>12.025303030303</v>
      </c>
      <c r="R2802" s="210">
        <v>3000</v>
      </c>
      <c r="S2802" s="220">
        <f t="shared" si="404"/>
        <v>330</v>
      </c>
      <c r="T2802" s="113">
        <f t="shared" si="407"/>
        <v>50.607304109589</v>
      </c>
      <c r="U2802" s="113">
        <f t="shared" si="405"/>
        <v>14.0092079655432</v>
      </c>
      <c r="V2802" s="113">
        <f t="shared" si="408"/>
        <v>38.6032727272727</v>
      </c>
      <c r="W2802" s="113">
        <f t="shared" si="406"/>
        <v>13.025303030303</v>
      </c>
      <c r="X2802" s="118">
        <v>2011</v>
      </c>
      <c r="Y2802" s="18" t="s">
        <v>66</v>
      </c>
    </row>
    <row r="2803" ht="15.75" customHeight="1" spans="1:25">
      <c r="A2803" s="234">
        <v>5890</v>
      </c>
      <c r="B2803" s="208" t="s">
        <v>3366</v>
      </c>
      <c r="C2803" s="207" t="s">
        <v>33</v>
      </c>
      <c r="D2803" s="209" t="s">
        <v>64</v>
      </c>
      <c r="F2803" s="235" t="s">
        <v>65</v>
      </c>
      <c r="G2803" s="236">
        <v>42015</v>
      </c>
      <c r="H2803" s="237">
        <v>42015</v>
      </c>
      <c r="I2803" s="214">
        <v>18465.4</v>
      </c>
      <c r="J2803" s="215">
        <v>0.233174882063458</v>
      </c>
      <c r="K2803" s="214">
        <v>4305.66746725458</v>
      </c>
      <c r="L2803" s="244">
        <v>9232.7</v>
      </c>
      <c r="M2803" s="245">
        <v>0.281708492640289</v>
      </c>
      <c r="N2803" s="244">
        <v>2600.93</v>
      </c>
      <c r="O2803" s="218">
        <v>330</v>
      </c>
      <c r="P2803" s="246">
        <f t="shared" si="402"/>
        <v>26.9778787878788</v>
      </c>
      <c r="Q2803" s="246">
        <f t="shared" si="403"/>
        <v>6.88160606060606</v>
      </c>
      <c r="R2803" s="210">
        <v>1816</v>
      </c>
      <c r="S2803" s="220">
        <f t="shared" si="404"/>
        <v>330</v>
      </c>
      <c r="T2803" s="113">
        <f t="shared" si="407"/>
        <v>50.5901369863014</v>
      </c>
      <c r="U2803" s="113">
        <f t="shared" si="405"/>
        <v>11.796349225355</v>
      </c>
      <c r="V2803" s="113">
        <f t="shared" si="408"/>
        <v>27.9778787878788</v>
      </c>
      <c r="W2803" s="113">
        <f t="shared" si="406"/>
        <v>7.88160606060606</v>
      </c>
      <c r="X2803" s="118">
        <v>2015</v>
      </c>
      <c r="Y2803" s="18" t="s">
        <v>66</v>
      </c>
    </row>
    <row r="2804" ht="15.75" customHeight="1" spans="1:25">
      <c r="A2804" s="234">
        <v>6032</v>
      </c>
      <c r="B2804" s="208" t="s">
        <v>3367</v>
      </c>
      <c r="C2804" s="207" t="s">
        <v>25</v>
      </c>
      <c r="D2804" s="209" t="s">
        <v>64</v>
      </c>
      <c r="E2804" s="210" t="s">
        <v>3182</v>
      </c>
      <c r="F2804" s="290" t="s">
        <v>215</v>
      </c>
      <c r="G2804" s="283">
        <v>42216</v>
      </c>
      <c r="H2804" s="237">
        <v>42216</v>
      </c>
      <c r="I2804" s="214">
        <v>18451.5587188211</v>
      </c>
      <c r="J2804" s="215">
        <v>0.27975992163755</v>
      </c>
      <c r="K2804" s="214">
        <v>5162.00662126803</v>
      </c>
      <c r="L2804" s="244">
        <v>16169.27</v>
      </c>
      <c r="M2804" s="245">
        <v>0.235638962055801</v>
      </c>
      <c r="N2804" s="244">
        <v>3810.11</v>
      </c>
      <c r="O2804" s="218">
        <v>330</v>
      </c>
      <c r="P2804" s="246">
        <f t="shared" si="402"/>
        <v>47.9977878787879</v>
      </c>
      <c r="Q2804" s="246">
        <f t="shared" si="403"/>
        <v>10.5457878787879</v>
      </c>
      <c r="R2804" s="210">
        <v>1615</v>
      </c>
      <c r="S2804" s="220">
        <f t="shared" si="404"/>
        <v>330</v>
      </c>
      <c r="T2804" s="113">
        <f t="shared" si="407"/>
        <v>50.552215668003</v>
      </c>
      <c r="U2804" s="113">
        <f t="shared" si="405"/>
        <v>14.142483893885</v>
      </c>
      <c r="V2804" s="113">
        <f t="shared" si="408"/>
        <v>48.9977878787879</v>
      </c>
      <c r="W2804" s="113">
        <f t="shared" si="406"/>
        <v>11.5457878787879</v>
      </c>
      <c r="X2804" s="118">
        <v>2015</v>
      </c>
      <c r="Y2804" s="18" t="s">
        <v>66</v>
      </c>
    </row>
    <row r="2805" ht="15.75" customHeight="1" spans="1:25">
      <c r="A2805" s="234">
        <v>6259</v>
      </c>
      <c r="B2805" s="208" t="s">
        <v>3368</v>
      </c>
      <c r="C2805" s="207" t="s">
        <v>31</v>
      </c>
      <c r="D2805" s="209" t="s">
        <v>64</v>
      </c>
      <c r="E2805" s="210" t="s">
        <v>312</v>
      </c>
      <c r="F2805" s="235" t="s">
        <v>65</v>
      </c>
      <c r="G2805" s="283">
        <v>42455</v>
      </c>
      <c r="H2805" s="237">
        <v>42455</v>
      </c>
      <c r="I2805" s="214">
        <v>18420.36</v>
      </c>
      <c r="J2805" s="215">
        <v>0.275645139082683</v>
      </c>
      <c r="K2805" s="214">
        <v>5077.48269415309</v>
      </c>
      <c r="L2805" s="244">
        <v>12280.24</v>
      </c>
      <c r="M2805" s="245">
        <v>0.268813964547924</v>
      </c>
      <c r="N2805" s="244">
        <v>3301.1</v>
      </c>
      <c r="O2805" s="218">
        <v>330</v>
      </c>
      <c r="P2805" s="246">
        <f t="shared" si="402"/>
        <v>36.2128484848485</v>
      </c>
      <c r="Q2805" s="246">
        <f t="shared" si="403"/>
        <v>9.00333333333333</v>
      </c>
      <c r="R2805" s="210">
        <v>1376</v>
      </c>
      <c r="S2805" s="220">
        <f t="shared" si="404"/>
        <v>330</v>
      </c>
      <c r="T2805" s="113">
        <f t="shared" si="407"/>
        <v>50.4667397260274</v>
      </c>
      <c r="U2805" s="113">
        <f t="shared" si="405"/>
        <v>13.9109114908304</v>
      </c>
      <c r="V2805" s="113">
        <f t="shared" si="408"/>
        <v>37.2128484848485</v>
      </c>
      <c r="W2805" s="113">
        <f t="shared" si="406"/>
        <v>10.0033333333333</v>
      </c>
      <c r="X2805" s="118">
        <v>2016</v>
      </c>
      <c r="Y2805" s="18" t="s">
        <v>82</v>
      </c>
    </row>
    <row r="2806" ht="15.75" customHeight="1" spans="1:25">
      <c r="A2806" s="234">
        <v>6940</v>
      </c>
      <c r="B2806" s="208" t="s">
        <v>3369</v>
      </c>
      <c r="C2806" s="207" t="s">
        <v>27</v>
      </c>
      <c r="D2806" s="209" t="s">
        <v>64</v>
      </c>
      <c r="F2806" s="235" t="s">
        <v>215</v>
      </c>
      <c r="G2806" s="236">
        <v>41305</v>
      </c>
      <c r="H2806" s="237">
        <v>41305</v>
      </c>
      <c r="I2806" s="214">
        <v>18374.8725</v>
      </c>
      <c r="J2806" s="215">
        <v>0.229673351390074</v>
      </c>
      <c r="K2806" s="214">
        <v>4220.21854844031</v>
      </c>
      <c r="L2806" s="244">
        <v>15978.15</v>
      </c>
      <c r="M2806" s="245">
        <v>0.236869099363819</v>
      </c>
      <c r="N2806" s="244">
        <v>3784.73</v>
      </c>
      <c r="O2806" s="218">
        <v>330</v>
      </c>
      <c r="P2806" s="246">
        <f t="shared" si="402"/>
        <v>47.4186363636364</v>
      </c>
      <c r="Q2806" s="246">
        <f t="shared" si="403"/>
        <v>10.4688787878788</v>
      </c>
      <c r="R2806" s="210">
        <v>2526</v>
      </c>
      <c r="S2806" s="220">
        <f t="shared" si="404"/>
        <v>330</v>
      </c>
      <c r="T2806" s="113">
        <f t="shared" si="407"/>
        <v>50.3421164383562</v>
      </c>
      <c r="U2806" s="113">
        <f t="shared" si="405"/>
        <v>11.5622425984666</v>
      </c>
      <c r="V2806" s="113">
        <f t="shared" si="408"/>
        <v>48.4186363636364</v>
      </c>
      <c r="W2806" s="113">
        <f t="shared" si="406"/>
        <v>11.4688787878788</v>
      </c>
      <c r="X2806" s="118">
        <v>2013</v>
      </c>
      <c r="Y2806" s="18" t="s">
        <v>66</v>
      </c>
    </row>
    <row r="2807" ht="15.75" customHeight="1" spans="1:25">
      <c r="A2807" s="234">
        <v>6331</v>
      </c>
      <c r="B2807" s="208" t="s">
        <v>3370</v>
      </c>
      <c r="C2807" s="207" t="s">
        <v>19</v>
      </c>
      <c r="D2807" s="209" t="s">
        <v>64</v>
      </c>
      <c r="F2807" s="235" t="s">
        <v>65</v>
      </c>
      <c r="G2807" s="236">
        <v>42490</v>
      </c>
      <c r="H2807" s="237">
        <v>42490</v>
      </c>
      <c r="I2807" s="214">
        <v>18370.962</v>
      </c>
      <c r="J2807" s="215">
        <v>0.264879163382411</v>
      </c>
      <c r="K2807" s="214">
        <v>4866.08504509006</v>
      </c>
      <c r="L2807" s="244">
        <v>10206.09</v>
      </c>
      <c r="M2807" s="245">
        <v>0.266373312404653</v>
      </c>
      <c r="N2807" s="244">
        <v>2718.63</v>
      </c>
      <c r="O2807" s="218">
        <v>330</v>
      </c>
      <c r="P2807" s="246">
        <f t="shared" si="402"/>
        <v>29.9275454545455</v>
      </c>
      <c r="Q2807" s="246">
        <f t="shared" si="403"/>
        <v>7.23827272727273</v>
      </c>
      <c r="R2807" s="210">
        <v>1341</v>
      </c>
      <c r="S2807" s="220">
        <f t="shared" si="404"/>
        <v>330</v>
      </c>
      <c r="T2807" s="113">
        <f t="shared" si="407"/>
        <v>50.331402739726</v>
      </c>
      <c r="U2807" s="113">
        <f t="shared" si="405"/>
        <v>13.3317398495618</v>
      </c>
      <c r="V2807" s="113">
        <f t="shared" si="408"/>
        <v>30.9275454545455</v>
      </c>
      <c r="W2807" s="113">
        <f t="shared" si="406"/>
        <v>8.23827272727273</v>
      </c>
      <c r="X2807" s="118">
        <v>2016</v>
      </c>
      <c r="Y2807" s="18" t="s">
        <v>82</v>
      </c>
    </row>
    <row r="2808" ht="15.75" customHeight="1" spans="1:25">
      <c r="A2808" s="234">
        <v>5120</v>
      </c>
      <c r="B2808" s="208" t="s">
        <v>3371</v>
      </c>
      <c r="C2808" s="207" t="s">
        <v>19</v>
      </c>
      <c r="D2808" s="209" t="s">
        <v>64</v>
      </c>
      <c r="F2808" s="235" t="s">
        <v>65</v>
      </c>
      <c r="G2808" s="236">
        <v>40145</v>
      </c>
      <c r="H2808" s="237">
        <v>40145</v>
      </c>
      <c r="I2808" s="214">
        <v>18349.488</v>
      </c>
      <c r="J2808" s="215">
        <v>0.228398685929645</v>
      </c>
      <c r="K2808" s="214">
        <v>4190.99894668179</v>
      </c>
      <c r="L2808" s="244">
        <v>10194.16</v>
      </c>
      <c r="M2808" s="245">
        <v>0.275882466039379</v>
      </c>
      <c r="N2808" s="244">
        <v>2812.39</v>
      </c>
      <c r="O2808" s="218">
        <v>330</v>
      </c>
      <c r="P2808" s="246">
        <f t="shared" si="402"/>
        <v>29.8913939393939</v>
      </c>
      <c r="Q2808" s="246">
        <f t="shared" si="403"/>
        <v>7.52239393939394</v>
      </c>
      <c r="R2808" s="210">
        <v>3686</v>
      </c>
      <c r="S2808" s="220">
        <f t="shared" si="404"/>
        <v>330</v>
      </c>
      <c r="T2808" s="113">
        <f t="shared" si="407"/>
        <v>50.2725698630137</v>
      </c>
      <c r="U2808" s="113">
        <f t="shared" si="405"/>
        <v>11.4821888950186</v>
      </c>
      <c r="V2808" s="113">
        <f t="shared" si="408"/>
        <v>30.8913939393939</v>
      </c>
      <c r="W2808" s="113">
        <f t="shared" si="406"/>
        <v>8.52239393939394</v>
      </c>
      <c r="X2808" s="118">
        <v>2009</v>
      </c>
      <c r="Y2808" s="18" t="s">
        <v>66</v>
      </c>
    </row>
    <row r="2809" ht="15.75" customHeight="1" spans="1:25">
      <c r="A2809" s="234">
        <v>7119</v>
      </c>
      <c r="B2809" s="208" t="s">
        <v>3372</v>
      </c>
      <c r="C2809" s="207" t="s">
        <v>29</v>
      </c>
      <c r="D2809" s="209" t="s">
        <v>64</v>
      </c>
      <c r="F2809" s="235" t="s">
        <v>65</v>
      </c>
      <c r="G2809" s="236">
        <v>42546</v>
      </c>
      <c r="H2809" s="237">
        <v>42546</v>
      </c>
      <c r="I2809" s="214">
        <v>18331.76</v>
      </c>
      <c r="J2809" s="215">
        <v>0.277981724894895</v>
      </c>
      <c r="K2809" s="214">
        <v>5095.89426515924</v>
      </c>
      <c r="L2809" s="244">
        <v>11457.35</v>
      </c>
      <c r="M2809" s="245">
        <v>0.353956194058836</v>
      </c>
      <c r="N2809" s="244">
        <v>4055.4</v>
      </c>
      <c r="O2809" s="218">
        <v>330</v>
      </c>
      <c r="P2809" s="246">
        <f t="shared" si="402"/>
        <v>33.7192424242424</v>
      </c>
      <c r="Q2809" s="246">
        <f t="shared" si="403"/>
        <v>11.2890909090909</v>
      </c>
      <c r="R2809" s="210">
        <v>1285</v>
      </c>
      <c r="S2809" s="220">
        <f t="shared" si="404"/>
        <v>330</v>
      </c>
      <c r="T2809" s="113">
        <f t="shared" si="407"/>
        <v>50.224</v>
      </c>
      <c r="U2809" s="113">
        <f t="shared" si="405"/>
        <v>13.9613541511212</v>
      </c>
      <c r="V2809" s="113">
        <f t="shared" si="408"/>
        <v>34.7192424242424</v>
      </c>
      <c r="W2809" s="113">
        <f t="shared" si="406"/>
        <v>12.2890909090909</v>
      </c>
      <c r="X2809" s="118">
        <v>2016</v>
      </c>
      <c r="Y2809" s="18" t="s">
        <v>82</v>
      </c>
    </row>
    <row r="2810" ht="15.75" customHeight="1" spans="1:25">
      <c r="A2810" s="234">
        <v>8806</v>
      </c>
      <c r="B2810" s="208" t="s">
        <v>3373</v>
      </c>
      <c r="C2810" s="207" t="s">
        <v>34</v>
      </c>
      <c r="D2810" s="209" t="s">
        <v>488</v>
      </c>
      <c r="E2810" s="210" t="s">
        <v>30</v>
      </c>
      <c r="F2810" s="235" t="s">
        <v>282</v>
      </c>
      <c r="G2810" s="283">
        <v>36237</v>
      </c>
      <c r="H2810" s="237">
        <v>43715</v>
      </c>
      <c r="I2810" s="214">
        <v>18307.2563333333</v>
      </c>
      <c r="J2810" s="215">
        <v>0.250286706519779</v>
      </c>
      <c r="K2810" s="214">
        <v>4582.06289308337</v>
      </c>
      <c r="L2810" s="216">
        <v>1635.55</v>
      </c>
      <c r="M2810" s="217">
        <v>0.100816239185595</v>
      </c>
      <c r="N2810" s="216">
        <v>164.89</v>
      </c>
      <c r="O2810" s="218">
        <v>75</v>
      </c>
      <c r="P2810" s="246">
        <f t="shared" si="402"/>
        <v>20.8073333333333</v>
      </c>
      <c r="Q2810" s="246">
        <f t="shared" si="403"/>
        <v>1.19853333333333</v>
      </c>
      <c r="R2810" s="210">
        <v>116</v>
      </c>
      <c r="S2810" s="220">
        <f t="shared" si="404"/>
        <v>81</v>
      </c>
      <c r="T2810" s="113">
        <f t="shared" si="407"/>
        <v>50.1568666666666</v>
      </c>
      <c r="U2810" s="113">
        <f t="shared" si="405"/>
        <v>12.5535969673517</v>
      </c>
      <c r="V2810" s="113">
        <f t="shared" si="408"/>
        <v>20.191975308642</v>
      </c>
      <c r="W2810" s="113">
        <f t="shared" si="406"/>
        <v>2.03567901234568</v>
      </c>
      <c r="X2810" s="118">
        <v>1999</v>
      </c>
      <c r="Y2810" s="18" t="s">
        <v>66</v>
      </c>
    </row>
    <row r="2811" ht="15.75" customHeight="1" spans="1:25">
      <c r="A2811" s="234">
        <v>5455</v>
      </c>
      <c r="B2811" s="208" t="s">
        <v>3374</v>
      </c>
      <c r="C2811" s="207" t="s">
        <v>23</v>
      </c>
      <c r="D2811" s="209" t="s">
        <v>64</v>
      </c>
      <c r="F2811" s="235" t="s">
        <v>178</v>
      </c>
      <c r="G2811" s="236">
        <v>40908</v>
      </c>
      <c r="H2811" s="237">
        <v>40908</v>
      </c>
      <c r="I2811" s="214">
        <v>18268.724</v>
      </c>
      <c r="J2811" s="215">
        <v>0.25311669314165</v>
      </c>
      <c r="K2811" s="214">
        <v>4624.1190067975</v>
      </c>
      <c r="L2811" s="244">
        <v>12599.12</v>
      </c>
      <c r="M2811" s="245">
        <v>0.318096819460407</v>
      </c>
      <c r="N2811" s="244">
        <v>4007.74</v>
      </c>
      <c r="O2811" s="218">
        <v>330</v>
      </c>
      <c r="P2811" s="246">
        <f t="shared" si="402"/>
        <v>37.1791515151515</v>
      </c>
      <c r="Q2811" s="246">
        <f t="shared" si="403"/>
        <v>11.1446666666667</v>
      </c>
      <c r="R2811" s="210">
        <v>2923</v>
      </c>
      <c r="S2811" s="220">
        <f t="shared" si="404"/>
        <v>330</v>
      </c>
      <c r="T2811" s="113">
        <f t="shared" si="407"/>
        <v>50.051298630137</v>
      </c>
      <c r="U2811" s="113">
        <f t="shared" si="405"/>
        <v>12.6688191967055</v>
      </c>
      <c r="V2811" s="113">
        <f t="shared" si="408"/>
        <v>38.1791515151515</v>
      </c>
      <c r="W2811" s="113">
        <f t="shared" si="406"/>
        <v>12.1446666666667</v>
      </c>
      <c r="X2811" s="118">
        <v>2011</v>
      </c>
      <c r="Y2811" s="18" t="s">
        <v>66</v>
      </c>
    </row>
    <row r="2812" ht="15.75" customHeight="1" spans="1:25">
      <c r="A2812" s="234">
        <v>8302</v>
      </c>
      <c r="B2812" s="208" t="s">
        <v>3375</v>
      </c>
      <c r="C2812" s="207" t="s">
        <v>23</v>
      </c>
      <c r="D2812" s="209" t="s">
        <v>64</v>
      </c>
      <c r="F2812" s="235" t="s">
        <v>65</v>
      </c>
      <c r="G2812" s="236">
        <v>43393</v>
      </c>
      <c r="H2812" s="237">
        <v>43393</v>
      </c>
      <c r="I2812" s="214">
        <v>18253.0234329429</v>
      </c>
      <c r="J2812" s="215">
        <v>0.278091305978097</v>
      </c>
      <c r="K2812" s="214">
        <v>5076.00712451589</v>
      </c>
      <c r="L2812" s="244">
        <v>9603.56</v>
      </c>
      <c r="M2812" s="245">
        <v>0.252327261973685</v>
      </c>
      <c r="N2812" s="244">
        <v>2423.24</v>
      </c>
      <c r="O2812" s="218">
        <v>292</v>
      </c>
      <c r="P2812" s="246">
        <f t="shared" si="402"/>
        <v>31.888904109589</v>
      </c>
      <c r="Q2812" s="246">
        <f t="shared" si="403"/>
        <v>7.29876712328767</v>
      </c>
      <c r="R2812" s="210">
        <v>438</v>
      </c>
      <c r="S2812" s="220">
        <f t="shared" si="404"/>
        <v>330</v>
      </c>
      <c r="T2812" s="113">
        <f t="shared" si="407"/>
        <v>50.0082833779258</v>
      </c>
      <c r="U2812" s="113">
        <f t="shared" si="405"/>
        <v>13.9068688342901</v>
      </c>
      <c r="V2812" s="113">
        <f t="shared" si="408"/>
        <v>29.101696969697</v>
      </c>
      <c r="W2812" s="113">
        <f t="shared" si="406"/>
        <v>7.34315151515151</v>
      </c>
      <c r="X2812" s="118">
        <v>2018</v>
      </c>
      <c r="Y2812" s="18" t="s">
        <v>84</v>
      </c>
    </row>
    <row r="2813" ht="15.75" customHeight="1" spans="1:25">
      <c r="A2813" s="234">
        <v>7971</v>
      </c>
      <c r="B2813" s="208" t="s">
        <v>3376</v>
      </c>
      <c r="C2813" s="207" t="s">
        <v>25</v>
      </c>
      <c r="D2813" s="209" t="s">
        <v>64</v>
      </c>
      <c r="F2813" s="235" t="s">
        <v>204</v>
      </c>
      <c r="G2813" s="236">
        <v>43251</v>
      </c>
      <c r="H2813" s="237">
        <v>43251</v>
      </c>
      <c r="I2813" s="214">
        <v>18066.892856335</v>
      </c>
      <c r="J2813" s="215">
        <v>0.278607129681385</v>
      </c>
      <c r="K2813" s="214">
        <v>5033.56516096461</v>
      </c>
      <c r="L2813" s="244">
        <v>9891.87</v>
      </c>
      <c r="M2813" s="245">
        <v>0.299232602126797</v>
      </c>
      <c r="N2813" s="244">
        <v>2959.97</v>
      </c>
      <c r="O2813" s="218">
        <v>308</v>
      </c>
      <c r="P2813" s="246">
        <f t="shared" si="402"/>
        <v>31.116461038961</v>
      </c>
      <c r="Q2813" s="246">
        <f t="shared" si="403"/>
        <v>8.61029220779221</v>
      </c>
      <c r="R2813" s="210">
        <v>580</v>
      </c>
      <c r="S2813" s="220">
        <f t="shared" si="404"/>
        <v>330</v>
      </c>
      <c r="T2813" s="113">
        <f t="shared" si="407"/>
        <v>49.4983365926986</v>
      </c>
      <c r="U2813" s="113">
        <f t="shared" si="405"/>
        <v>13.7905894820948</v>
      </c>
      <c r="V2813" s="113">
        <f t="shared" si="408"/>
        <v>29.9753636363636</v>
      </c>
      <c r="W2813" s="113">
        <f t="shared" si="406"/>
        <v>8.96960606060606</v>
      </c>
      <c r="X2813" s="118">
        <v>2018</v>
      </c>
      <c r="Y2813" s="18" t="s">
        <v>84</v>
      </c>
    </row>
    <row r="2814" ht="15.75" customHeight="1" spans="1:25">
      <c r="A2814" s="234">
        <v>9097</v>
      </c>
      <c r="B2814" s="208" t="s">
        <v>3377</v>
      </c>
      <c r="C2814" s="207" t="s">
        <v>34</v>
      </c>
      <c r="D2814" s="209" t="s">
        <v>488</v>
      </c>
      <c r="E2814" s="210" t="s">
        <v>30</v>
      </c>
      <c r="F2814" s="235" t="s">
        <v>291</v>
      </c>
      <c r="G2814" s="283">
        <v>39661</v>
      </c>
      <c r="H2814" s="237">
        <v>43706</v>
      </c>
      <c r="I2814" s="214">
        <v>18042.4014473684</v>
      </c>
      <c r="J2814" s="215">
        <v>0.27</v>
      </c>
      <c r="K2814" s="214">
        <v>4871.44839078947</v>
      </c>
      <c r="L2814" s="216">
        <v>816.69</v>
      </c>
      <c r="M2814" s="217">
        <v>0.416008522205488</v>
      </c>
      <c r="N2814" s="216">
        <v>339.75</v>
      </c>
      <c r="O2814" s="218">
        <v>38</v>
      </c>
      <c r="P2814" s="246">
        <f t="shared" si="402"/>
        <v>20.4918421052632</v>
      </c>
      <c r="Q2814" s="246">
        <f t="shared" si="403"/>
        <v>7.94078947368421</v>
      </c>
      <c r="R2814" s="210">
        <v>125</v>
      </c>
      <c r="S2814" s="220">
        <f t="shared" si="404"/>
        <v>90</v>
      </c>
      <c r="T2814" s="113">
        <f t="shared" si="407"/>
        <v>49.4312368421052</v>
      </c>
      <c r="U2814" s="113">
        <f t="shared" si="405"/>
        <v>13.3464339473684</v>
      </c>
      <c r="V2814" s="113">
        <f t="shared" si="408"/>
        <v>9.07433333333333</v>
      </c>
      <c r="W2814" s="113">
        <f t="shared" si="406"/>
        <v>3.775</v>
      </c>
      <c r="X2814" s="118">
        <v>2008</v>
      </c>
      <c r="Y2814" s="18" t="s">
        <v>66</v>
      </c>
    </row>
    <row r="2815" ht="15.75" customHeight="1" spans="1:25">
      <c r="A2815" s="234">
        <v>8221</v>
      </c>
      <c r="B2815" s="208" t="s">
        <v>3378</v>
      </c>
      <c r="C2815" s="207" t="s">
        <v>25</v>
      </c>
      <c r="D2815" s="209" t="s">
        <v>488</v>
      </c>
      <c r="E2815" s="210" t="s">
        <v>32</v>
      </c>
      <c r="F2815" s="235" t="s">
        <v>212</v>
      </c>
      <c r="G2815" s="283">
        <v>43232</v>
      </c>
      <c r="H2815" s="237">
        <v>43395</v>
      </c>
      <c r="I2815" s="214">
        <v>17998.1997855724</v>
      </c>
      <c r="J2815" s="215">
        <v>0.260322851735621</v>
      </c>
      <c r="K2815" s="214">
        <v>4685.34269428766</v>
      </c>
      <c r="L2815" s="244">
        <v>9664.08</v>
      </c>
      <c r="M2815" s="245">
        <v>0.288927657883627</v>
      </c>
      <c r="N2815" s="244">
        <v>2792.22</v>
      </c>
      <c r="O2815" s="218">
        <v>280</v>
      </c>
      <c r="P2815" s="246">
        <f t="shared" si="402"/>
        <v>33.5145714285714</v>
      </c>
      <c r="Q2815" s="246">
        <f t="shared" si="403"/>
        <v>8.97221428571429</v>
      </c>
      <c r="R2815" s="210">
        <v>436</v>
      </c>
      <c r="S2815" s="220">
        <f t="shared" si="404"/>
        <v>330</v>
      </c>
      <c r="T2815" s="113">
        <f t="shared" si="407"/>
        <v>49.3101363988285</v>
      </c>
      <c r="U2815" s="113">
        <f t="shared" si="405"/>
        <v>12.8365553268155</v>
      </c>
      <c r="V2815" s="113">
        <f t="shared" si="408"/>
        <v>29.2850909090909</v>
      </c>
      <c r="W2815" s="113">
        <f t="shared" si="406"/>
        <v>8.46127272727273</v>
      </c>
      <c r="X2815" s="118">
        <v>2018</v>
      </c>
      <c r="Y2815" s="18" t="s">
        <v>84</v>
      </c>
    </row>
    <row r="2816" ht="15.75" customHeight="1" spans="1:25">
      <c r="A2816" s="234">
        <v>5840</v>
      </c>
      <c r="B2816" s="208" t="s">
        <v>3379</v>
      </c>
      <c r="C2816" s="207" t="s">
        <v>25</v>
      </c>
      <c r="D2816" s="209" t="s">
        <v>64</v>
      </c>
      <c r="F2816" s="235" t="s">
        <v>204</v>
      </c>
      <c r="G2816" s="236">
        <v>41937</v>
      </c>
      <c r="H2816" s="237">
        <v>41937</v>
      </c>
      <c r="I2816" s="214">
        <v>17911.3954758575</v>
      </c>
      <c r="J2816" s="215">
        <v>0.278509186649852</v>
      </c>
      <c r="K2816" s="214">
        <v>4988.4881857449</v>
      </c>
      <c r="L2816" s="244">
        <v>15695.92</v>
      </c>
      <c r="M2816" s="245">
        <v>0.343634524131112</v>
      </c>
      <c r="N2816" s="244">
        <v>5393.66</v>
      </c>
      <c r="O2816" s="218">
        <v>330</v>
      </c>
      <c r="P2816" s="246">
        <f t="shared" si="402"/>
        <v>46.5633939393939</v>
      </c>
      <c r="Q2816" s="246">
        <f t="shared" si="403"/>
        <v>15.3444242424242</v>
      </c>
      <c r="R2816" s="210">
        <v>1894</v>
      </c>
      <c r="S2816" s="220">
        <f t="shared" si="404"/>
        <v>330</v>
      </c>
      <c r="T2816" s="113">
        <f t="shared" si="407"/>
        <v>49.0723163722123</v>
      </c>
      <c r="U2816" s="113">
        <f t="shared" si="405"/>
        <v>13.667090919849</v>
      </c>
      <c r="V2816" s="113">
        <f t="shared" si="408"/>
        <v>47.5633939393939</v>
      </c>
      <c r="W2816" s="113">
        <f t="shared" si="406"/>
        <v>16.3444242424242</v>
      </c>
      <c r="X2816" s="118">
        <v>2014</v>
      </c>
      <c r="Y2816" s="18" t="s">
        <v>66</v>
      </c>
    </row>
    <row r="2817" ht="15.75" customHeight="1" spans="1:25">
      <c r="A2817" s="234">
        <v>6644</v>
      </c>
      <c r="B2817" s="208" t="s">
        <v>3380</v>
      </c>
      <c r="C2817" s="207" t="s">
        <v>19</v>
      </c>
      <c r="D2817" s="209" t="s">
        <v>64</v>
      </c>
      <c r="F2817" s="235" t="s">
        <v>65</v>
      </c>
      <c r="G2817" s="236">
        <v>42721</v>
      </c>
      <c r="H2817" s="237">
        <v>42721</v>
      </c>
      <c r="I2817" s="214">
        <v>17859.4425</v>
      </c>
      <c r="J2817" s="215">
        <v>0.247609757975128</v>
      </c>
      <c r="K2817" s="214">
        <v>4422.17223499572</v>
      </c>
      <c r="L2817" s="244">
        <v>15529.95</v>
      </c>
      <c r="M2817" s="245">
        <v>0.227944069362747</v>
      </c>
      <c r="N2817" s="244">
        <v>3539.96</v>
      </c>
      <c r="O2817" s="218">
        <v>330</v>
      </c>
      <c r="P2817" s="246">
        <f t="shared" si="402"/>
        <v>46.0604545454545</v>
      </c>
      <c r="Q2817" s="246">
        <f t="shared" si="403"/>
        <v>9.72715151515152</v>
      </c>
      <c r="R2817" s="210">
        <v>1110</v>
      </c>
      <c r="S2817" s="220">
        <f t="shared" si="404"/>
        <v>330</v>
      </c>
      <c r="T2817" s="113">
        <f t="shared" si="407"/>
        <v>48.9299794520548</v>
      </c>
      <c r="U2817" s="113">
        <f t="shared" si="405"/>
        <v>12.1155403698513</v>
      </c>
      <c r="V2817" s="113">
        <f t="shared" si="408"/>
        <v>47.0604545454545</v>
      </c>
      <c r="W2817" s="113">
        <f t="shared" si="406"/>
        <v>10.7271515151515</v>
      </c>
      <c r="X2817" s="118">
        <v>2016</v>
      </c>
      <c r="Y2817" s="18" t="s">
        <v>82</v>
      </c>
    </row>
    <row r="2818" ht="15.75" customHeight="1" spans="1:25">
      <c r="A2818" s="234">
        <v>8929</v>
      </c>
      <c r="B2818" s="208" t="s">
        <v>3381</v>
      </c>
      <c r="C2818" s="207" t="s">
        <v>34</v>
      </c>
      <c r="D2818" s="209" t="s">
        <v>488</v>
      </c>
      <c r="E2818" s="210" t="s">
        <v>30</v>
      </c>
      <c r="F2818" s="235" t="s">
        <v>288</v>
      </c>
      <c r="G2818" s="283">
        <v>39814</v>
      </c>
      <c r="H2818" s="237">
        <v>43713</v>
      </c>
      <c r="I2818" s="214">
        <v>17781.3507352941</v>
      </c>
      <c r="J2818" s="215">
        <v>0.266609145976823</v>
      </c>
      <c r="K2818" s="214">
        <v>4740.67073385112</v>
      </c>
      <c r="L2818" s="216">
        <v>720.15</v>
      </c>
      <c r="M2818" s="217">
        <v>0.346733319447337</v>
      </c>
      <c r="N2818" s="216">
        <v>249.7</v>
      </c>
      <c r="O2818" s="218">
        <v>34</v>
      </c>
      <c r="P2818" s="246">
        <f t="shared" si="402"/>
        <v>20.1808823529412</v>
      </c>
      <c r="Q2818" s="246">
        <f t="shared" si="403"/>
        <v>6.34411764705882</v>
      </c>
      <c r="R2818" s="210">
        <v>118</v>
      </c>
      <c r="S2818" s="220">
        <f t="shared" si="404"/>
        <v>83</v>
      </c>
      <c r="T2818" s="113">
        <f t="shared" si="407"/>
        <v>48.7160294117647</v>
      </c>
      <c r="U2818" s="113">
        <f t="shared" si="405"/>
        <v>12.9881389968524</v>
      </c>
      <c r="V2818" s="113">
        <f t="shared" si="408"/>
        <v>8.67650602409639</v>
      </c>
      <c r="W2818" s="113">
        <f t="shared" si="406"/>
        <v>3.00843373493976</v>
      </c>
      <c r="X2818" s="118">
        <v>2009</v>
      </c>
      <c r="Y2818" s="18" t="s">
        <v>66</v>
      </c>
    </row>
    <row r="2819" ht="15.75" customHeight="1" spans="1:25">
      <c r="A2819" s="234">
        <v>9398</v>
      </c>
      <c r="B2819" s="208" t="s">
        <v>3382</v>
      </c>
      <c r="C2819" s="207" t="s">
        <v>23</v>
      </c>
      <c r="D2819" s="209" t="s">
        <v>64</v>
      </c>
      <c r="F2819" s="235" t="s">
        <v>65</v>
      </c>
      <c r="G2819" s="236">
        <v>43540</v>
      </c>
      <c r="H2819" s="237">
        <v>43540</v>
      </c>
      <c r="I2819" s="214">
        <v>17754.305201666</v>
      </c>
      <c r="J2819" s="215">
        <v>0.27555864337327</v>
      </c>
      <c r="K2819" s="214">
        <v>4892.35225540607</v>
      </c>
      <c r="L2819" s="244">
        <v>3231.02</v>
      </c>
      <c r="M2819" s="245">
        <v>0.216377490699531</v>
      </c>
      <c r="N2819" s="244">
        <v>699.12</v>
      </c>
      <c r="O2819" s="218">
        <v>101</v>
      </c>
      <c r="P2819" s="246">
        <f t="shared" ref="P2819:P2882" si="409">IFERROR(L2819/O2819-1,0)</f>
        <v>30.990297029703</v>
      </c>
      <c r="Q2819" s="246">
        <f t="shared" ref="Q2819:Q2882" si="410">IFERROR(N2819/O2819-1,0)</f>
        <v>5.9219801980198</v>
      </c>
      <c r="R2819" s="210">
        <v>291</v>
      </c>
      <c r="S2819" s="220">
        <f t="shared" ref="S2819:S2882" si="411">MIN(R2819-35,365-35)</f>
        <v>256</v>
      </c>
      <c r="T2819" s="113">
        <f t="shared" si="407"/>
        <v>48.6419320593589</v>
      </c>
      <c r="U2819" s="113">
        <f t="shared" ref="U2819:U2882" si="412">IFERROR(K2819/365,0)</f>
        <v>13.4037048093317</v>
      </c>
      <c r="V2819" s="113">
        <f t="shared" si="408"/>
        <v>12.621171875</v>
      </c>
      <c r="W2819" s="113">
        <f t="shared" ref="W2819:W2882" si="413">N2819/S2819</f>
        <v>2.7309375</v>
      </c>
      <c r="X2819" s="118">
        <v>2019</v>
      </c>
      <c r="Y2819" s="18" t="s">
        <v>85</v>
      </c>
    </row>
    <row r="2820" ht="15.75" customHeight="1" spans="1:25">
      <c r="A2820" s="234">
        <v>8759</v>
      </c>
      <c r="B2820" s="208" t="s">
        <v>3383</v>
      </c>
      <c r="C2820" s="207" t="s">
        <v>34</v>
      </c>
      <c r="D2820" s="209" t="s">
        <v>488</v>
      </c>
      <c r="E2820" s="210" t="s">
        <v>30</v>
      </c>
      <c r="F2820" s="235" t="s">
        <v>279</v>
      </c>
      <c r="G2820" s="283">
        <v>43234</v>
      </c>
      <c r="H2820" s="237">
        <v>43706</v>
      </c>
      <c r="I2820" s="214">
        <v>17658.8825</v>
      </c>
      <c r="J2820" s="215">
        <v>0.256091684329107</v>
      </c>
      <c r="K2820" s="214">
        <v>4522.29296279479</v>
      </c>
      <c r="L2820" s="216">
        <v>1388.31</v>
      </c>
      <c r="M2820" s="217">
        <v>0.365026543063149</v>
      </c>
      <c r="N2820" s="216">
        <v>506.77</v>
      </c>
      <c r="O2820" s="218">
        <v>66</v>
      </c>
      <c r="P2820" s="246">
        <f t="shared" si="409"/>
        <v>20.035</v>
      </c>
      <c r="Q2820" s="246">
        <f t="shared" si="410"/>
        <v>6.67833333333333</v>
      </c>
      <c r="R2820" s="210">
        <v>125</v>
      </c>
      <c r="S2820" s="220">
        <f t="shared" si="411"/>
        <v>90</v>
      </c>
      <c r="T2820" s="113">
        <f t="shared" ref="T2820:T2883" si="414">IFERROR(I2820/365,0)</f>
        <v>48.3805</v>
      </c>
      <c r="U2820" s="113">
        <f t="shared" si="412"/>
        <v>12.3898437336844</v>
      </c>
      <c r="V2820" s="113">
        <f t="shared" ref="V2820:V2883" si="415">L2820/S2820</f>
        <v>15.4256666666667</v>
      </c>
      <c r="W2820" s="113">
        <f t="shared" si="413"/>
        <v>5.63077777777778</v>
      </c>
      <c r="X2820" s="118">
        <v>2018</v>
      </c>
      <c r="Y2820" s="18" t="s">
        <v>84</v>
      </c>
    </row>
    <row r="2821" ht="15.75" customHeight="1" spans="1:25">
      <c r="A2821" s="234">
        <v>5318</v>
      </c>
      <c r="B2821" s="208" t="s">
        <v>3384</v>
      </c>
      <c r="C2821" s="207" t="s">
        <v>23</v>
      </c>
      <c r="D2821" s="209" t="s">
        <v>64</v>
      </c>
      <c r="F2821" s="235" t="s">
        <v>178</v>
      </c>
      <c r="G2821" s="236">
        <v>40481</v>
      </c>
      <c r="H2821" s="237">
        <v>40481</v>
      </c>
      <c r="I2821" s="214">
        <v>17593.8505</v>
      </c>
      <c r="J2821" s="215">
        <v>0.275180745800758</v>
      </c>
      <c r="K2821" s="214">
        <v>4841.48890209704</v>
      </c>
      <c r="L2821" s="244">
        <v>12133.69</v>
      </c>
      <c r="M2821" s="245">
        <v>0.307921992402971</v>
      </c>
      <c r="N2821" s="244">
        <v>3736.23</v>
      </c>
      <c r="O2821" s="218">
        <v>330</v>
      </c>
      <c r="P2821" s="246">
        <f t="shared" si="409"/>
        <v>35.7687575757576</v>
      </c>
      <c r="Q2821" s="246">
        <f t="shared" si="410"/>
        <v>10.3219090909091</v>
      </c>
      <c r="R2821" s="210">
        <v>3350</v>
      </c>
      <c r="S2821" s="220">
        <f t="shared" si="411"/>
        <v>330</v>
      </c>
      <c r="T2821" s="113">
        <f t="shared" si="414"/>
        <v>48.2023301369863</v>
      </c>
      <c r="U2821" s="113">
        <f t="shared" si="412"/>
        <v>13.2643531564302</v>
      </c>
      <c r="V2821" s="113">
        <f t="shared" si="415"/>
        <v>36.7687575757576</v>
      </c>
      <c r="W2821" s="113">
        <f t="shared" si="413"/>
        <v>11.3219090909091</v>
      </c>
      <c r="X2821" s="118">
        <v>2010</v>
      </c>
      <c r="Y2821" s="18" t="s">
        <v>66</v>
      </c>
    </row>
    <row r="2822" ht="15.75" customHeight="1" spans="1:25">
      <c r="A2822" s="234">
        <v>7281</v>
      </c>
      <c r="B2822" s="208" t="s">
        <v>3385</v>
      </c>
      <c r="C2822" s="207" t="s">
        <v>31</v>
      </c>
      <c r="D2822" s="209" t="s">
        <v>380</v>
      </c>
      <c r="E2822" s="210" t="s">
        <v>436</v>
      </c>
      <c r="F2822" s="235" t="s">
        <v>254</v>
      </c>
      <c r="G2822" s="284">
        <v>42487</v>
      </c>
      <c r="H2822" s="237">
        <v>43248</v>
      </c>
      <c r="I2822" s="214">
        <v>17583.075</v>
      </c>
      <c r="J2822" s="215">
        <v>0.269881082562801</v>
      </c>
      <c r="K2822" s="214">
        <v>4745.33931578292</v>
      </c>
      <c r="L2822" s="244">
        <v>11722.05</v>
      </c>
      <c r="M2822" s="245">
        <v>0.217342529676976</v>
      </c>
      <c r="N2822" s="244">
        <v>2547.7</v>
      </c>
      <c r="O2822" s="218">
        <v>330</v>
      </c>
      <c r="P2822" s="246">
        <f t="shared" si="409"/>
        <v>34.5213636363636</v>
      </c>
      <c r="Q2822" s="246">
        <f t="shared" si="410"/>
        <v>6.72030303030303</v>
      </c>
      <c r="R2822" s="210">
        <v>583</v>
      </c>
      <c r="S2822" s="220">
        <f t="shared" si="411"/>
        <v>330</v>
      </c>
      <c r="T2822" s="113">
        <f t="shared" si="414"/>
        <v>48.1728082191781</v>
      </c>
      <c r="U2822" s="113">
        <f t="shared" si="412"/>
        <v>13.000929632282</v>
      </c>
      <c r="V2822" s="113">
        <f t="shared" si="415"/>
        <v>35.5213636363636</v>
      </c>
      <c r="W2822" s="113">
        <f t="shared" si="413"/>
        <v>7.72030303030303</v>
      </c>
      <c r="X2822" s="118">
        <v>2016</v>
      </c>
      <c r="Y2822" s="18" t="s">
        <v>82</v>
      </c>
    </row>
    <row r="2823" ht="15.75" customHeight="1" spans="1:25">
      <c r="A2823" s="234">
        <v>9262</v>
      </c>
      <c r="B2823" s="208" t="s">
        <v>3386</v>
      </c>
      <c r="C2823" s="207" t="s">
        <v>19</v>
      </c>
      <c r="D2823" s="209" t="s">
        <v>64</v>
      </c>
      <c r="F2823" s="235" t="s">
        <v>65</v>
      </c>
      <c r="G2823" s="236">
        <v>43463</v>
      </c>
      <c r="H2823" s="237">
        <v>43463</v>
      </c>
      <c r="I2823" s="214">
        <v>17547.4966666667</v>
      </c>
      <c r="J2823" s="215">
        <v>0.267094167468505</v>
      </c>
      <c r="K2823" s="214">
        <v>4686.8340133397</v>
      </c>
      <c r="L2823" s="244">
        <v>2416.76</v>
      </c>
      <c r="M2823" s="245">
        <v>0.214642744831924</v>
      </c>
      <c r="N2823" s="244">
        <v>518.74</v>
      </c>
      <c r="O2823" s="218">
        <v>93</v>
      </c>
      <c r="P2823" s="246">
        <f t="shared" si="409"/>
        <v>24.9866666666667</v>
      </c>
      <c r="Q2823" s="246">
        <f t="shared" si="410"/>
        <v>4.57784946236559</v>
      </c>
      <c r="R2823" s="210">
        <v>368</v>
      </c>
      <c r="S2823" s="220">
        <f t="shared" si="411"/>
        <v>330</v>
      </c>
      <c r="T2823" s="113">
        <f t="shared" si="414"/>
        <v>48.0753333333334</v>
      </c>
      <c r="U2823" s="113">
        <f t="shared" si="412"/>
        <v>12.8406411324375</v>
      </c>
      <c r="V2823" s="113">
        <f t="shared" si="415"/>
        <v>7.32351515151515</v>
      </c>
      <c r="W2823" s="113">
        <f t="shared" si="413"/>
        <v>1.57193939393939</v>
      </c>
      <c r="X2823" s="118">
        <v>2018</v>
      </c>
      <c r="Y2823" s="18" t="s">
        <v>84</v>
      </c>
    </row>
    <row r="2824" ht="15.75" customHeight="1" spans="1:25">
      <c r="A2824" s="234">
        <v>5107</v>
      </c>
      <c r="B2824" s="208" t="s">
        <v>3387</v>
      </c>
      <c r="C2824" s="207" t="s">
        <v>33</v>
      </c>
      <c r="D2824" s="209" t="s">
        <v>64</v>
      </c>
      <c r="F2824" s="235" t="s">
        <v>65</v>
      </c>
      <c r="G2824" s="236">
        <v>40264</v>
      </c>
      <c r="H2824" s="237">
        <v>40264</v>
      </c>
      <c r="I2824" s="214">
        <v>17521.26</v>
      </c>
      <c r="J2824" s="215">
        <v>0.246435927847799</v>
      </c>
      <c r="K2824" s="214">
        <v>4317.86796516253</v>
      </c>
      <c r="L2824" s="244">
        <v>8760.63</v>
      </c>
      <c r="M2824" s="245">
        <v>0.261557673363674</v>
      </c>
      <c r="N2824" s="244">
        <v>2291.41</v>
      </c>
      <c r="O2824" s="218">
        <v>330</v>
      </c>
      <c r="P2824" s="246">
        <f t="shared" si="409"/>
        <v>25.5473636363636</v>
      </c>
      <c r="Q2824" s="246">
        <f t="shared" si="410"/>
        <v>5.94366666666667</v>
      </c>
      <c r="R2824" s="210">
        <v>3567</v>
      </c>
      <c r="S2824" s="220">
        <f t="shared" si="411"/>
        <v>330</v>
      </c>
      <c r="T2824" s="113">
        <f t="shared" si="414"/>
        <v>48.0034520547945</v>
      </c>
      <c r="U2824" s="113">
        <f t="shared" si="412"/>
        <v>11.8297752470206</v>
      </c>
      <c r="V2824" s="113">
        <f t="shared" si="415"/>
        <v>26.5473636363636</v>
      </c>
      <c r="W2824" s="113">
        <f t="shared" si="413"/>
        <v>6.94366666666667</v>
      </c>
      <c r="X2824" s="118">
        <v>2010</v>
      </c>
      <c r="Y2824" s="18" t="s">
        <v>66</v>
      </c>
    </row>
    <row r="2825" ht="15.75" customHeight="1" spans="1:25">
      <c r="A2825" s="234">
        <v>8384</v>
      </c>
      <c r="B2825" s="208" t="s">
        <v>3388</v>
      </c>
      <c r="C2825" s="207" t="s">
        <v>23</v>
      </c>
      <c r="D2825" s="209" t="s">
        <v>488</v>
      </c>
      <c r="E2825" s="210" t="s">
        <v>799</v>
      </c>
      <c r="F2825" s="235" t="s">
        <v>166</v>
      </c>
      <c r="G2825" s="284">
        <v>42832</v>
      </c>
      <c r="H2825" s="237">
        <v>43341</v>
      </c>
      <c r="I2825" s="214">
        <v>17519.6475688705</v>
      </c>
      <c r="J2825" s="215">
        <v>0.237356902464775</v>
      </c>
      <c r="K2825" s="214">
        <v>4158.40927922163</v>
      </c>
      <c r="L2825" s="244">
        <v>12016.31</v>
      </c>
      <c r="M2825" s="245">
        <v>0.329795919046696</v>
      </c>
      <c r="N2825" s="244">
        <v>3962.93</v>
      </c>
      <c r="O2825" s="218">
        <v>330</v>
      </c>
      <c r="P2825" s="246">
        <f t="shared" si="409"/>
        <v>35.4130606060606</v>
      </c>
      <c r="Q2825" s="246">
        <f t="shared" si="410"/>
        <v>11.0088787878788</v>
      </c>
      <c r="R2825" s="210">
        <v>490</v>
      </c>
      <c r="S2825" s="220">
        <f t="shared" si="411"/>
        <v>330</v>
      </c>
      <c r="T2825" s="113">
        <f t="shared" si="414"/>
        <v>47.9990344352616</v>
      </c>
      <c r="U2825" s="113">
        <f t="shared" si="412"/>
        <v>11.3929021348538</v>
      </c>
      <c r="V2825" s="113">
        <f t="shared" si="415"/>
        <v>36.4130606060606</v>
      </c>
      <c r="W2825" s="113">
        <f t="shared" si="413"/>
        <v>12.0088787878788</v>
      </c>
      <c r="X2825" s="118">
        <v>2017</v>
      </c>
      <c r="Y2825" s="18" t="s">
        <v>83</v>
      </c>
    </row>
    <row r="2826" ht="15.75" customHeight="1" spans="1:25">
      <c r="A2826" s="234">
        <v>5874</v>
      </c>
      <c r="B2826" s="208" t="s">
        <v>3389</v>
      </c>
      <c r="C2826" s="207" t="s">
        <v>19</v>
      </c>
      <c r="D2826" s="209" t="s">
        <v>64</v>
      </c>
      <c r="F2826" s="235" t="s">
        <v>65</v>
      </c>
      <c r="G2826" s="236">
        <v>41986</v>
      </c>
      <c r="H2826" s="237">
        <v>41986</v>
      </c>
      <c r="I2826" s="214">
        <v>17492.76</v>
      </c>
      <c r="J2826" s="215">
        <v>0.235906928526166</v>
      </c>
      <c r="K2826" s="214">
        <v>4126.66328304538</v>
      </c>
      <c r="L2826" s="244">
        <v>9718.2</v>
      </c>
      <c r="M2826" s="245">
        <v>0.238375419316334</v>
      </c>
      <c r="N2826" s="244">
        <v>2316.58</v>
      </c>
      <c r="O2826" s="218">
        <v>330</v>
      </c>
      <c r="P2826" s="246">
        <f t="shared" si="409"/>
        <v>28.4490909090909</v>
      </c>
      <c r="Q2826" s="246">
        <f t="shared" si="410"/>
        <v>6.01993939393939</v>
      </c>
      <c r="R2826" s="210">
        <v>1845</v>
      </c>
      <c r="S2826" s="220">
        <f t="shared" si="411"/>
        <v>330</v>
      </c>
      <c r="T2826" s="113">
        <f t="shared" si="414"/>
        <v>47.9253698630137</v>
      </c>
      <c r="U2826" s="113">
        <f t="shared" si="412"/>
        <v>11.3059268028641</v>
      </c>
      <c r="V2826" s="113">
        <f t="shared" si="415"/>
        <v>29.4490909090909</v>
      </c>
      <c r="W2826" s="113">
        <f t="shared" si="413"/>
        <v>7.01993939393939</v>
      </c>
      <c r="X2826" s="118">
        <v>2014</v>
      </c>
      <c r="Y2826" s="18" t="s">
        <v>66</v>
      </c>
    </row>
    <row r="2827" ht="15.75" customHeight="1" spans="1:25">
      <c r="A2827" s="234">
        <v>5323</v>
      </c>
      <c r="B2827" s="208" t="s">
        <v>3390</v>
      </c>
      <c r="C2827" s="207" t="s">
        <v>23</v>
      </c>
      <c r="D2827" s="209" t="s">
        <v>64</v>
      </c>
      <c r="F2827" s="235" t="s">
        <v>178</v>
      </c>
      <c r="G2827" s="236">
        <v>40600</v>
      </c>
      <c r="H2827" s="237">
        <v>40600</v>
      </c>
      <c r="I2827" s="214">
        <v>17481.49</v>
      </c>
      <c r="J2827" s="215">
        <v>0.251090185095171</v>
      </c>
      <c r="K2827" s="214">
        <v>4389.43055983938</v>
      </c>
      <c r="L2827" s="244">
        <v>12056.2</v>
      </c>
      <c r="M2827" s="245">
        <v>0.275289062888804</v>
      </c>
      <c r="N2827" s="244">
        <v>3318.94</v>
      </c>
      <c r="O2827" s="218">
        <v>330</v>
      </c>
      <c r="P2827" s="246">
        <f t="shared" si="409"/>
        <v>35.5339393939394</v>
      </c>
      <c r="Q2827" s="246">
        <f t="shared" si="410"/>
        <v>9.05739393939394</v>
      </c>
      <c r="R2827" s="210">
        <v>3231</v>
      </c>
      <c r="S2827" s="220">
        <f t="shared" si="411"/>
        <v>330</v>
      </c>
      <c r="T2827" s="113">
        <f t="shared" si="414"/>
        <v>47.8944931506849</v>
      </c>
      <c r="U2827" s="113">
        <f t="shared" si="412"/>
        <v>12.0258371502449</v>
      </c>
      <c r="V2827" s="113">
        <f t="shared" si="415"/>
        <v>36.5339393939394</v>
      </c>
      <c r="W2827" s="113">
        <f t="shared" si="413"/>
        <v>10.0573939393939</v>
      </c>
      <c r="X2827" s="118">
        <v>2011</v>
      </c>
      <c r="Y2827" s="18" t="s">
        <v>66</v>
      </c>
    </row>
    <row r="2828" ht="15.75" customHeight="1" spans="1:25">
      <c r="A2828" s="234">
        <v>6996</v>
      </c>
      <c r="B2828" s="208" t="s">
        <v>3391</v>
      </c>
      <c r="C2828" s="207" t="s">
        <v>27</v>
      </c>
      <c r="D2828" s="209" t="s">
        <v>64</v>
      </c>
      <c r="F2828" s="235" t="s">
        <v>215</v>
      </c>
      <c r="G2828" s="236">
        <v>42124</v>
      </c>
      <c r="H2828" s="237">
        <v>42124</v>
      </c>
      <c r="I2828" s="214">
        <v>17462.6695</v>
      </c>
      <c r="J2828" s="215">
        <v>0.251819862609619</v>
      </c>
      <c r="K2828" s="214">
        <v>4397.44703428718</v>
      </c>
      <c r="L2828" s="244">
        <v>15184.93</v>
      </c>
      <c r="M2828" s="245">
        <v>0.233962882937228</v>
      </c>
      <c r="N2828" s="244">
        <v>3552.71</v>
      </c>
      <c r="O2828" s="218">
        <v>330</v>
      </c>
      <c r="P2828" s="246">
        <f t="shared" si="409"/>
        <v>45.0149393939394</v>
      </c>
      <c r="Q2828" s="246">
        <f t="shared" si="410"/>
        <v>9.76578787878788</v>
      </c>
      <c r="R2828" s="210">
        <v>1707</v>
      </c>
      <c r="S2828" s="220">
        <f t="shared" si="411"/>
        <v>330</v>
      </c>
      <c r="T2828" s="113">
        <f t="shared" si="414"/>
        <v>47.8429301369863</v>
      </c>
      <c r="U2828" s="113">
        <f t="shared" si="412"/>
        <v>12.0478000939375</v>
      </c>
      <c r="V2828" s="113">
        <f t="shared" si="415"/>
        <v>46.0149393939394</v>
      </c>
      <c r="W2828" s="113">
        <f t="shared" si="413"/>
        <v>10.7657878787879</v>
      </c>
      <c r="X2828" s="118">
        <v>2015</v>
      </c>
      <c r="Y2828" s="18" t="s">
        <v>66</v>
      </c>
    </row>
    <row r="2829" ht="15.75" customHeight="1" spans="1:25">
      <c r="A2829" s="234">
        <v>8520</v>
      </c>
      <c r="B2829" s="208" t="s">
        <v>3392</v>
      </c>
      <c r="C2829" s="207" t="s">
        <v>33</v>
      </c>
      <c r="D2829" s="209" t="s">
        <v>64</v>
      </c>
      <c r="F2829" s="235" t="s">
        <v>65</v>
      </c>
      <c r="G2829" s="236">
        <v>43421</v>
      </c>
      <c r="H2829" s="237">
        <v>43421</v>
      </c>
      <c r="I2829" s="214">
        <v>17437.5302946058</v>
      </c>
      <c r="J2829" s="215">
        <v>0.266270867957479</v>
      </c>
      <c r="K2829" s="214">
        <v>4643.10632657952</v>
      </c>
      <c r="L2829" s="244">
        <v>5094.49</v>
      </c>
      <c r="M2829" s="245">
        <v>0.309654155764365</v>
      </c>
      <c r="N2829" s="244">
        <v>1577.53</v>
      </c>
      <c r="O2829" s="218">
        <v>241</v>
      </c>
      <c r="P2829" s="246">
        <f t="shared" si="409"/>
        <v>20.1389626556017</v>
      </c>
      <c r="Q2829" s="246">
        <f t="shared" si="410"/>
        <v>5.54576763485477</v>
      </c>
      <c r="R2829" s="210">
        <v>410</v>
      </c>
      <c r="S2829" s="220">
        <f t="shared" si="411"/>
        <v>330</v>
      </c>
      <c r="T2829" s="113">
        <f t="shared" si="414"/>
        <v>47.7740556016597</v>
      </c>
      <c r="U2829" s="113">
        <f t="shared" si="412"/>
        <v>12.7208392509028</v>
      </c>
      <c r="V2829" s="113">
        <f t="shared" si="415"/>
        <v>15.4378484848485</v>
      </c>
      <c r="W2829" s="113">
        <f t="shared" si="413"/>
        <v>4.78039393939394</v>
      </c>
      <c r="X2829" s="118">
        <v>2018</v>
      </c>
      <c r="Y2829" s="18" t="s">
        <v>84</v>
      </c>
    </row>
    <row r="2830" ht="15.75" customHeight="1" spans="1:25">
      <c r="A2830" s="234">
        <v>6701</v>
      </c>
      <c r="B2830" s="208" t="s">
        <v>3393</v>
      </c>
      <c r="C2830" s="207" t="s">
        <v>25</v>
      </c>
      <c r="D2830" s="209" t="s">
        <v>64</v>
      </c>
      <c r="F2830" s="235" t="s">
        <v>204</v>
      </c>
      <c r="G2830" s="236">
        <v>42749</v>
      </c>
      <c r="H2830" s="237">
        <v>42749</v>
      </c>
      <c r="I2830" s="214">
        <v>17423.276</v>
      </c>
      <c r="J2830" s="215">
        <v>0.273505484246415</v>
      </c>
      <c r="K2830" s="214">
        <v>4765.36153953894</v>
      </c>
      <c r="L2830" s="244">
        <v>13402.52</v>
      </c>
      <c r="M2830" s="245">
        <v>0.305964848401644</v>
      </c>
      <c r="N2830" s="244">
        <v>4100.7</v>
      </c>
      <c r="O2830" s="218">
        <v>330</v>
      </c>
      <c r="P2830" s="246">
        <f t="shared" si="409"/>
        <v>39.613696969697</v>
      </c>
      <c r="Q2830" s="246">
        <f t="shared" si="410"/>
        <v>11.4263636363636</v>
      </c>
      <c r="R2830" s="210">
        <v>1082</v>
      </c>
      <c r="S2830" s="220">
        <f t="shared" si="411"/>
        <v>330</v>
      </c>
      <c r="T2830" s="113">
        <f t="shared" si="414"/>
        <v>47.735002739726</v>
      </c>
      <c r="U2830" s="113">
        <f t="shared" si="412"/>
        <v>13.0557850398327</v>
      </c>
      <c r="V2830" s="113">
        <f t="shared" si="415"/>
        <v>40.613696969697</v>
      </c>
      <c r="W2830" s="113">
        <f t="shared" si="413"/>
        <v>12.4263636363636</v>
      </c>
      <c r="X2830" s="118">
        <v>2017</v>
      </c>
      <c r="Y2830" s="18" t="s">
        <v>83</v>
      </c>
    </row>
    <row r="2831" ht="15.75" customHeight="1" spans="1:25">
      <c r="A2831" s="234">
        <v>5139</v>
      </c>
      <c r="B2831" s="208" t="s">
        <v>3394</v>
      </c>
      <c r="C2831" s="207" t="s">
        <v>33</v>
      </c>
      <c r="D2831" s="209" t="s">
        <v>64</v>
      </c>
      <c r="F2831" s="235" t="s">
        <v>65</v>
      </c>
      <c r="G2831" s="236">
        <v>40292</v>
      </c>
      <c r="H2831" s="237">
        <v>40292</v>
      </c>
      <c r="I2831" s="214">
        <v>17421.26</v>
      </c>
      <c r="J2831" s="215">
        <v>0.266081996870865</v>
      </c>
      <c r="K2831" s="214">
        <v>4635.48364880652</v>
      </c>
      <c r="L2831" s="244">
        <v>8710.63</v>
      </c>
      <c r="M2831" s="245">
        <v>0.170278154392966</v>
      </c>
      <c r="N2831" s="244">
        <v>1483.23</v>
      </c>
      <c r="O2831" s="218">
        <v>330</v>
      </c>
      <c r="P2831" s="246">
        <f t="shared" si="409"/>
        <v>25.3958484848485</v>
      </c>
      <c r="Q2831" s="246">
        <f t="shared" si="410"/>
        <v>3.49463636363636</v>
      </c>
      <c r="R2831" s="210">
        <v>3539</v>
      </c>
      <c r="S2831" s="220">
        <f t="shared" si="411"/>
        <v>330</v>
      </c>
      <c r="T2831" s="113">
        <f t="shared" si="414"/>
        <v>47.7294794520548</v>
      </c>
      <c r="U2831" s="113">
        <f t="shared" si="412"/>
        <v>12.6999552022096</v>
      </c>
      <c r="V2831" s="113">
        <f t="shared" si="415"/>
        <v>26.3958484848485</v>
      </c>
      <c r="W2831" s="113">
        <f t="shared" si="413"/>
        <v>4.49463636363636</v>
      </c>
      <c r="X2831" s="118">
        <v>2010</v>
      </c>
      <c r="Y2831" s="18" t="s">
        <v>66</v>
      </c>
    </row>
    <row r="2832" ht="15.75" customHeight="1" spans="1:25">
      <c r="A2832" s="234">
        <v>9051</v>
      </c>
      <c r="B2832" s="208" t="s">
        <v>3395</v>
      </c>
      <c r="C2832" s="207" t="s">
        <v>34</v>
      </c>
      <c r="D2832" s="209" t="s">
        <v>488</v>
      </c>
      <c r="E2832" s="210" t="s">
        <v>30</v>
      </c>
      <c r="F2832" s="235" t="s">
        <v>291</v>
      </c>
      <c r="G2832" s="283">
        <v>40712</v>
      </c>
      <c r="H2832" s="237">
        <v>43713</v>
      </c>
      <c r="I2832" s="214">
        <v>17378.3495833333</v>
      </c>
      <c r="J2832" s="215">
        <v>0.278719446985391</v>
      </c>
      <c r="K2832" s="214">
        <v>4843.68398538547</v>
      </c>
      <c r="L2832" s="216">
        <v>745.23</v>
      </c>
      <c r="M2832" s="217">
        <v>0.334755713001355</v>
      </c>
      <c r="N2832" s="216">
        <v>249.47</v>
      </c>
      <c r="O2832" s="218">
        <v>36</v>
      </c>
      <c r="P2832" s="246">
        <f t="shared" si="409"/>
        <v>19.7008333333333</v>
      </c>
      <c r="Q2832" s="246">
        <f t="shared" si="410"/>
        <v>5.92972222222222</v>
      </c>
      <c r="R2832" s="210">
        <v>118</v>
      </c>
      <c r="S2832" s="220">
        <f t="shared" si="411"/>
        <v>83</v>
      </c>
      <c r="T2832" s="113">
        <f t="shared" si="414"/>
        <v>47.6119166666666</v>
      </c>
      <c r="U2832" s="113">
        <f t="shared" si="412"/>
        <v>13.2703670832479</v>
      </c>
      <c r="V2832" s="113">
        <f t="shared" si="415"/>
        <v>8.97867469879518</v>
      </c>
      <c r="W2832" s="113">
        <f t="shared" si="413"/>
        <v>3.00566265060241</v>
      </c>
      <c r="X2832" s="118">
        <v>2011</v>
      </c>
      <c r="Y2832" s="18" t="s">
        <v>66</v>
      </c>
    </row>
    <row r="2833" ht="15.75" customHeight="1" spans="1:25">
      <c r="A2833" s="234">
        <v>8815</v>
      </c>
      <c r="B2833" s="208" t="s">
        <v>3396</v>
      </c>
      <c r="C2833" s="207" t="s">
        <v>34</v>
      </c>
      <c r="D2833" s="209" t="s">
        <v>488</v>
      </c>
      <c r="E2833" s="210" t="s">
        <v>30</v>
      </c>
      <c r="F2833" s="235" t="s">
        <v>282</v>
      </c>
      <c r="G2833" s="283">
        <v>40012</v>
      </c>
      <c r="H2833" s="237">
        <v>43715</v>
      </c>
      <c r="I2833" s="214">
        <v>17342.1075324675</v>
      </c>
      <c r="J2833" s="215">
        <v>0.27564400691185</v>
      </c>
      <c r="K2833" s="214">
        <v>4780.24800854553</v>
      </c>
      <c r="L2833" s="216">
        <v>1590.64</v>
      </c>
      <c r="M2833" s="217">
        <v>0.195782829552884</v>
      </c>
      <c r="N2833" s="216">
        <v>311.42</v>
      </c>
      <c r="O2833" s="218">
        <v>77</v>
      </c>
      <c r="P2833" s="246">
        <f t="shared" si="409"/>
        <v>19.6576623376623</v>
      </c>
      <c r="Q2833" s="246">
        <f t="shared" si="410"/>
        <v>3.04441558441558</v>
      </c>
      <c r="R2833" s="210">
        <v>116</v>
      </c>
      <c r="S2833" s="220">
        <f t="shared" si="411"/>
        <v>81</v>
      </c>
      <c r="T2833" s="113">
        <f t="shared" si="414"/>
        <v>47.5126233766233</v>
      </c>
      <c r="U2833" s="113">
        <f t="shared" si="412"/>
        <v>13.0965698864261</v>
      </c>
      <c r="V2833" s="113">
        <f t="shared" si="415"/>
        <v>19.6375308641975</v>
      </c>
      <c r="W2833" s="113">
        <f t="shared" si="413"/>
        <v>3.84469135802469</v>
      </c>
      <c r="X2833" s="118">
        <v>2009</v>
      </c>
      <c r="Y2833" s="18" t="s">
        <v>66</v>
      </c>
    </row>
    <row r="2834" ht="15.75" customHeight="1" spans="1:25">
      <c r="A2834" s="234">
        <v>7085</v>
      </c>
      <c r="B2834" s="208" t="s">
        <v>3397</v>
      </c>
      <c r="C2834" s="207" t="s">
        <v>29</v>
      </c>
      <c r="D2834" s="209" t="s">
        <v>64</v>
      </c>
      <c r="F2834" s="235" t="s">
        <v>65</v>
      </c>
      <c r="G2834" s="236">
        <v>41818</v>
      </c>
      <c r="H2834" s="237">
        <v>41818</v>
      </c>
      <c r="I2834" s="214">
        <v>17336.096</v>
      </c>
      <c r="J2834" s="215">
        <v>0.262843497600408</v>
      </c>
      <c r="K2834" s="214">
        <v>4556.68010737644</v>
      </c>
      <c r="L2834" s="244">
        <v>10835.06</v>
      </c>
      <c r="M2834" s="245">
        <v>0.265681962074968</v>
      </c>
      <c r="N2834" s="244">
        <v>2878.68</v>
      </c>
      <c r="O2834" s="218">
        <v>330</v>
      </c>
      <c r="P2834" s="246">
        <f t="shared" si="409"/>
        <v>31.8335151515152</v>
      </c>
      <c r="Q2834" s="246">
        <f t="shared" si="410"/>
        <v>7.72327272727273</v>
      </c>
      <c r="R2834" s="210">
        <v>2013</v>
      </c>
      <c r="S2834" s="220">
        <f t="shared" si="411"/>
        <v>330</v>
      </c>
      <c r="T2834" s="113">
        <f t="shared" si="414"/>
        <v>47.4961534246575</v>
      </c>
      <c r="U2834" s="113">
        <f t="shared" si="412"/>
        <v>12.4840550887026</v>
      </c>
      <c r="V2834" s="113">
        <f t="shared" si="415"/>
        <v>32.8335151515152</v>
      </c>
      <c r="W2834" s="113">
        <f t="shared" si="413"/>
        <v>8.72327272727273</v>
      </c>
      <c r="X2834" s="118">
        <v>2014</v>
      </c>
      <c r="Y2834" s="18" t="s">
        <v>66</v>
      </c>
    </row>
    <row r="2835" ht="15.75" customHeight="1" spans="1:25">
      <c r="A2835" s="234">
        <v>7291</v>
      </c>
      <c r="B2835" s="208" t="s">
        <v>3398</v>
      </c>
      <c r="C2835" s="207" t="s">
        <v>19</v>
      </c>
      <c r="D2835" s="209" t="s">
        <v>64</v>
      </c>
      <c r="F2835" s="235" t="s">
        <v>65</v>
      </c>
      <c r="G2835" s="236">
        <v>43029</v>
      </c>
      <c r="H2835" s="237">
        <v>43029</v>
      </c>
      <c r="I2835" s="214">
        <v>17329.878</v>
      </c>
      <c r="J2835" s="215">
        <v>0.264671952571074</v>
      </c>
      <c r="K2835" s="214">
        <v>4586.7326480785</v>
      </c>
      <c r="L2835" s="244">
        <v>9627.71</v>
      </c>
      <c r="M2835" s="245">
        <v>0.184425995382079</v>
      </c>
      <c r="N2835" s="244">
        <v>1775.6</v>
      </c>
      <c r="O2835" s="218">
        <v>330</v>
      </c>
      <c r="P2835" s="246">
        <f t="shared" si="409"/>
        <v>28.1748787878788</v>
      </c>
      <c r="Q2835" s="246">
        <f t="shared" si="410"/>
        <v>4.38060606060606</v>
      </c>
      <c r="R2835" s="210">
        <v>802</v>
      </c>
      <c r="S2835" s="220">
        <f t="shared" si="411"/>
        <v>330</v>
      </c>
      <c r="T2835" s="113">
        <f t="shared" si="414"/>
        <v>47.4791178082192</v>
      </c>
      <c r="U2835" s="113">
        <f t="shared" si="412"/>
        <v>12.5663908166534</v>
      </c>
      <c r="V2835" s="113">
        <f t="shared" si="415"/>
        <v>29.1748787878788</v>
      </c>
      <c r="W2835" s="113">
        <f t="shared" si="413"/>
        <v>5.38060606060606</v>
      </c>
      <c r="X2835" s="118">
        <v>2017</v>
      </c>
      <c r="Y2835" s="18" t="s">
        <v>83</v>
      </c>
    </row>
    <row r="2836" ht="15.75" customHeight="1" spans="1:25">
      <c r="A2836" s="234">
        <v>5451</v>
      </c>
      <c r="B2836" s="208" t="s">
        <v>3399</v>
      </c>
      <c r="C2836" s="207" t="s">
        <v>17</v>
      </c>
      <c r="D2836" s="209" t="s">
        <v>64</v>
      </c>
      <c r="F2836" s="235" t="s">
        <v>65</v>
      </c>
      <c r="G2836" s="236">
        <v>40894</v>
      </c>
      <c r="H2836" s="237">
        <v>40894</v>
      </c>
      <c r="I2836" s="214">
        <v>17318.62</v>
      </c>
      <c r="J2836" s="215">
        <v>0.255165610392301</v>
      </c>
      <c r="K2836" s="214">
        <v>4419.11624345232</v>
      </c>
      <c r="L2836" s="244">
        <v>8659.31000000001</v>
      </c>
      <c r="M2836" s="245">
        <v>0.324845744060439</v>
      </c>
      <c r="N2836" s="244">
        <v>2812.94</v>
      </c>
      <c r="O2836" s="218">
        <v>330</v>
      </c>
      <c r="P2836" s="246">
        <f t="shared" si="409"/>
        <v>25.2403333333334</v>
      </c>
      <c r="Q2836" s="246">
        <f t="shared" si="410"/>
        <v>7.52406060606061</v>
      </c>
      <c r="R2836" s="210">
        <v>2937</v>
      </c>
      <c r="S2836" s="220">
        <f t="shared" si="411"/>
        <v>330</v>
      </c>
      <c r="T2836" s="113">
        <f t="shared" si="414"/>
        <v>47.4482739726027</v>
      </c>
      <c r="U2836" s="113">
        <f t="shared" si="412"/>
        <v>12.1071677902803</v>
      </c>
      <c r="V2836" s="113">
        <f t="shared" si="415"/>
        <v>26.2403333333334</v>
      </c>
      <c r="W2836" s="113">
        <f t="shared" si="413"/>
        <v>8.52406060606061</v>
      </c>
      <c r="X2836" s="118">
        <v>2011</v>
      </c>
      <c r="Y2836" s="18" t="s">
        <v>66</v>
      </c>
    </row>
    <row r="2837" ht="15.75" customHeight="1" spans="1:25">
      <c r="A2837" s="234">
        <v>7300</v>
      </c>
      <c r="B2837" s="208" t="s">
        <v>3400</v>
      </c>
      <c r="C2837" s="207" t="s">
        <v>27</v>
      </c>
      <c r="D2837" s="209" t="s">
        <v>64</v>
      </c>
      <c r="F2837" s="235" t="s">
        <v>204</v>
      </c>
      <c r="G2837" s="236">
        <v>43001</v>
      </c>
      <c r="H2837" s="237">
        <v>43001</v>
      </c>
      <c r="I2837" s="214">
        <v>17305.53</v>
      </c>
      <c r="J2837" s="215">
        <v>0.264324927375124</v>
      </c>
      <c r="K2837" s="214">
        <v>4574.28296043803</v>
      </c>
      <c r="L2837" s="244">
        <v>11537.02</v>
      </c>
      <c r="M2837" s="245">
        <v>0.254769429194021</v>
      </c>
      <c r="N2837" s="244">
        <v>2939.28</v>
      </c>
      <c r="O2837" s="218">
        <v>330</v>
      </c>
      <c r="P2837" s="246">
        <f t="shared" si="409"/>
        <v>33.9606666666667</v>
      </c>
      <c r="Q2837" s="246">
        <f t="shared" si="410"/>
        <v>7.90690909090909</v>
      </c>
      <c r="R2837" s="210">
        <v>830</v>
      </c>
      <c r="S2837" s="220">
        <f t="shared" si="411"/>
        <v>330</v>
      </c>
      <c r="T2837" s="113">
        <f t="shared" si="414"/>
        <v>47.4124109589041</v>
      </c>
      <c r="U2837" s="113">
        <f t="shared" si="412"/>
        <v>12.5322820833919</v>
      </c>
      <c r="V2837" s="113">
        <f t="shared" si="415"/>
        <v>34.9606666666667</v>
      </c>
      <c r="W2837" s="113">
        <f t="shared" si="413"/>
        <v>8.90690909090909</v>
      </c>
      <c r="X2837" s="118">
        <v>2017</v>
      </c>
      <c r="Y2837" s="18" t="s">
        <v>83</v>
      </c>
    </row>
    <row r="2838" ht="15.75" customHeight="1" spans="1:25">
      <c r="A2838" s="234">
        <v>5137</v>
      </c>
      <c r="B2838" s="208" t="s">
        <v>3401</v>
      </c>
      <c r="C2838" s="207" t="s">
        <v>17</v>
      </c>
      <c r="D2838" s="209" t="s">
        <v>64</v>
      </c>
      <c r="F2838" s="235" t="s">
        <v>65</v>
      </c>
      <c r="G2838" s="236">
        <v>40285</v>
      </c>
      <c r="H2838" s="237">
        <v>40285</v>
      </c>
      <c r="I2838" s="214">
        <v>17270.86</v>
      </c>
      <c r="J2838" s="215">
        <v>0.263433202590617</v>
      </c>
      <c r="K2838" s="214">
        <v>4549.71796129418</v>
      </c>
      <c r="L2838" s="244">
        <v>8635.43</v>
      </c>
      <c r="M2838" s="245">
        <v>0.317055433255785</v>
      </c>
      <c r="N2838" s="244">
        <v>2737.91</v>
      </c>
      <c r="O2838" s="218">
        <v>330</v>
      </c>
      <c r="P2838" s="246">
        <f t="shared" si="409"/>
        <v>25.1679696969697</v>
      </c>
      <c r="Q2838" s="246">
        <f t="shared" si="410"/>
        <v>7.29669696969697</v>
      </c>
      <c r="R2838" s="210">
        <v>3546</v>
      </c>
      <c r="S2838" s="220">
        <f t="shared" si="411"/>
        <v>330</v>
      </c>
      <c r="T2838" s="113">
        <f t="shared" si="414"/>
        <v>47.3174246575342</v>
      </c>
      <c r="U2838" s="113">
        <f t="shared" si="412"/>
        <v>12.4649807158745</v>
      </c>
      <c r="V2838" s="113">
        <f t="shared" si="415"/>
        <v>26.1679696969697</v>
      </c>
      <c r="W2838" s="113">
        <f t="shared" si="413"/>
        <v>8.29669696969697</v>
      </c>
      <c r="X2838" s="118">
        <v>2010</v>
      </c>
      <c r="Y2838" s="18" t="s">
        <v>66</v>
      </c>
    </row>
    <row r="2839" ht="15.75" customHeight="1" spans="1:25">
      <c r="A2839" s="234">
        <v>6268</v>
      </c>
      <c r="B2839" s="208" t="s">
        <v>3402</v>
      </c>
      <c r="C2839" s="207" t="s">
        <v>31</v>
      </c>
      <c r="D2839" s="209" t="s">
        <v>64</v>
      </c>
      <c r="E2839" s="210" t="s">
        <v>312</v>
      </c>
      <c r="F2839" s="235" t="s">
        <v>65</v>
      </c>
      <c r="G2839" s="283">
        <v>42454</v>
      </c>
      <c r="H2839" s="237">
        <v>42454</v>
      </c>
      <c r="I2839" s="214">
        <v>17201.1</v>
      </c>
      <c r="J2839" s="215">
        <v>0.275347281214123</v>
      </c>
      <c r="K2839" s="214">
        <v>4736.27611889225</v>
      </c>
      <c r="L2839" s="244">
        <v>11467.4</v>
      </c>
      <c r="M2839" s="245">
        <v>0.314327572073879</v>
      </c>
      <c r="N2839" s="244">
        <v>3604.52</v>
      </c>
      <c r="O2839" s="218">
        <v>330</v>
      </c>
      <c r="P2839" s="246">
        <f t="shared" si="409"/>
        <v>33.749696969697</v>
      </c>
      <c r="Q2839" s="246">
        <f t="shared" si="410"/>
        <v>9.92278787878788</v>
      </c>
      <c r="R2839" s="210">
        <v>1377</v>
      </c>
      <c r="S2839" s="220">
        <f t="shared" si="411"/>
        <v>330</v>
      </c>
      <c r="T2839" s="113">
        <f t="shared" si="414"/>
        <v>47.126301369863</v>
      </c>
      <c r="U2839" s="113">
        <f t="shared" si="412"/>
        <v>12.9760989558692</v>
      </c>
      <c r="V2839" s="113">
        <f t="shared" si="415"/>
        <v>34.749696969697</v>
      </c>
      <c r="W2839" s="113">
        <f t="shared" si="413"/>
        <v>10.9227878787879</v>
      </c>
      <c r="X2839" s="118">
        <v>2016</v>
      </c>
      <c r="Y2839" s="18" t="s">
        <v>82</v>
      </c>
    </row>
    <row r="2840" ht="15.75" customHeight="1" spans="1:25">
      <c r="A2840" s="234">
        <v>5392</v>
      </c>
      <c r="B2840" s="208" t="s">
        <v>3403</v>
      </c>
      <c r="C2840" s="207" t="s">
        <v>17</v>
      </c>
      <c r="D2840" s="209" t="s">
        <v>64</v>
      </c>
      <c r="F2840" s="235" t="s">
        <v>65</v>
      </c>
      <c r="G2840" s="236">
        <v>40740</v>
      </c>
      <c r="H2840" s="237">
        <v>40740</v>
      </c>
      <c r="I2840" s="214">
        <v>17187.5</v>
      </c>
      <c r="J2840" s="215">
        <v>0.26466492929149</v>
      </c>
      <c r="K2840" s="214">
        <v>4548.92847219748</v>
      </c>
      <c r="L2840" s="244">
        <v>8593.75</v>
      </c>
      <c r="M2840" s="245">
        <v>0.355705018181818</v>
      </c>
      <c r="N2840" s="244">
        <v>3056.84</v>
      </c>
      <c r="O2840" s="218">
        <v>330</v>
      </c>
      <c r="P2840" s="246">
        <f t="shared" si="409"/>
        <v>25.0416666666667</v>
      </c>
      <c r="Q2840" s="246">
        <f t="shared" si="410"/>
        <v>8.26315151515151</v>
      </c>
      <c r="R2840" s="210">
        <v>3091</v>
      </c>
      <c r="S2840" s="220">
        <f t="shared" si="411"/>
        <v>330</v>
      </c>
      <c r="T2840" s="113">
        <f t="shared" si="414"/>
        <v>47.0890410958904</v>
      </c>
      <c r="U2840" s="113">
        <f t="shared" si="412"/>
        <v>12.4628177320479</v>
      </c>
      <c r="V2840" s="113">
        <f t="shared" si="415"/>
        <v>26.0416666666667</v>
      </c>
      <c r="W2840" s="113">
        <f t="shared" si="413"/>
        <v>9.26315151515151</v>
      </c>
      <c r="X2840" s="118">
        <v>2011</v>
      </c>
      <c r="Y2840" s="18" t="s">
        <v>66</v>
      </c>
    </row>
    <row r="2841" ht="15.75" customHeight="1" spans="1:25">
      <c r="A2841" s="234">
        <v>5060</v>
      </c>
      <c r="B2841" s="208" t="s">
        <v>3404</v>
      </c>
      <c r="C2841" s="207" t="s">
        <v>33</v>
      </c>
      <c r="D2841" s="209" t="s">
        <v>64</v>
      </c>
      <c r="F2841" s="235" t="s">
        <v>65</v>
      </c>
      <c r="G2841" s="236">
        <v>39466</v>
      </c>
      <c r="H2841" s="237">
        <v>39466</v>
      </c>
      <c r="I2841" s="214">
        <v>17184.56</v>
      </c>
      <c r="J2841" s="215">
        <v>0.251848580383006</v>
      </c>
      <c r="K2841" s="214">
        <v>4327.90704050659</v>
      </c>
      <c r="L2841" s="244">
        <v>8592.28</v>
      </c>
      <c r="M2841" s="245">
        <v>0.225488461735418</v>
      </c>
      <c r="N2841" s="244">
        <v>1937.46</v>
      </c>
      <c r="O2841" s="218">
        <v>330</v>
      </c>
      <c r="P2841" s="246">
        <f t="shared" si="409"/>
        <v>25.0372121212121</v>
      </c>
      <c r="Q2841" s="246">
        <f t="shared" si="410"/>
        <v>4.87109090909091</v>
      </c>
      <c r="R2841" s="210">
        <v>4365</v>
      </c>
      <c r="S2841" s="220">
        <f t="shared" si="411"/>
        <v>330</v>
      </c>
      <c r="T2841" s="113">
        <f t="shared" si="414"/>
        <v>47.0809863013699</v>
      </c>
      <c r="U2841" s="113">
        <f t="shared" si="412"/>
        <v>11.8572795630318</v>
      </c>
      <c r="V2841" s="113">
        <f t="shared" si="415"/>
        <v>26.0372121212121</v>
      </c>
      <c r="W2841" s="113">
        <f t="shared" si="413"/>
        <v>5.87109090909091</v>
      </c>
      <c r="X2841" s="118">
        <v>2008</v>
      </c>
      <c r="Y2841" s="18" t="s">
        <v>66</v>
      </c>
    </row>
    <row r="2842" ht="15.75" customHeight="1" spans="1:25">
      <c r="A2842" s="234">
        <v>6089</v>
      </c>
      <c r="B2842" s="208" t="s">
        <v>3405</v>
      </c>
      <c r="C2842" s="207" t="s">
        <v>27</v>
      </c>
      <c r="D2842" s="209" t="s">
        <v>64</v>
      </c>
      <c r="E2842" s="210" t="s">
        <v>2666</v>
      </c>
      <c r="F2842" s="289" t="s">
        <v>215</v>
      </c>
      <c r="G2842" s="283">
        <v>42272</v>
      </c>
      <c r="H2842" s="237">
        <v>42272</v>
      </c>
      <c r="I2842" s="214">
        <v>17105.583</v>
      </c>
      <c r="J2842" s="215">
        <v>0.27035181093093</v>
      </c>
      <c r="K2842" s="214">
        <v>4624.52534107933</v>
      </c>
      <c r="L2842" s="244">
        <v>14874.42</v>
      </c>
      <c r="M2842" s="245">
        <v>0.302255146755302</v>
      </c>
      <c r="N2842" s="244">
        <v>4495.87</v>
      </c>
      <c r="O2842" s="218">
        <v>330</v>
      </c>
      <c r="P2842" s="246">
        <f t="shared" si="409"/>
        <v>44.074</v>
      </c>
      <c r="Q2842" s="246">
        <f t="shared" si="410"/>
        <v>12.6238484848485</v>
      </c>
      <c r="R2842" s="210">
        <v>1559</v>
      </c>
      <c r="S2842" s="220">
        <f t="shared" si="411"/>
        <v>330</v>
      </c>
      <c r="T2842" s="113">
        <f t="shared" si="414"/>
        <v>46.8646109589041</v>
      </c>
      <c r="U2842" s="113">
        <f t="shared" si="412"/>
        <v>12.6699324413132</v>
      </c>
      <c r="V2842" s="113">
        <f t="shared" si="415"/>
        <v>45.074</v>
      </c>
      <c r="W2842" s="113">
        <f t="shared" si="413"/>
        <v>13.6238484848485</v>
      </c>
      <c r="X2842" s="118">
        <v>2015</v>
      </c>
      <c r="Y2842" s="18" t="s">
        <v>66</v>
      </c>
    </row>
    <row r="2843" ht="15.75" customHeight="1" spans="1:25">
      <c r="A2843" s="234">
        <v>8673</v>
      </c>
      <c r="B2843" s="208" t="s">
        <v>3406</v>
      </c>
      <c r="C2843" s="207" t="s">
        <v>34</v>
      </c>
      <c r="D2843" s="209" t="s">
        <v>488</v>
      </c>
      <c r="E2843" s="210" t="s">
        <v>30</v>
      </c>
      <c r="F2843" s="235" t="s">
        <v>269</v>
      </c>
      <c r="G2843" s="283">
        <v>42769</v>
      </c>
      <c r="H2843" s="237">
        <v>43715</v>
      </c>
      <c r="I2843" s="214">
        <v>17099.1943076923</v>
      </c>
      <c r="J2843" s="215">
        <v>0.27621046781969</v>
      </c>
      <c r="K2843" s="214">
        <v>4722.97645906747</v>
      </c>
      <c r="L2843" s="216">
        <v>1323.94</v>
      </c>
      <c r="M2843" s="217">
        <v>0.0925948305814463</v>
      </c>
      <c r="N2843" s="216">
        <v>122.59</v>
      </c>
      <c r="O2843" s="218">
        <v>65</v>
      </c>
      <c r="P2843" s="246">
        <f t="shared" si="409"/>
        <v>19.3683076923077</v>
      </c>
      <c r="Q2843" s="246">
        <f t="shared" si="410"/>
        <v>0.886</v>
      </c>
      <c r="R2843" s="210">
        <v>116</v>
      </c>
      <c r="S2843" s="220">
        <f t="shared" si="411"/>
        <v>81</v>
      </c>
      <c r="T2843" s="113">
        <f t="shared" si="414"/>
        <v>46.8471076923077</v>
      </c>
      <c r="U2843" s="113">
        <f t="shared" si="412"/>
        <v>12.9396615316917</v>
      </c>
      <c r="V2843" s="113">
        <f t="shared" si="415"/>
        <v>16.3449382716049</v>
      </c>
      <c r="W2843" s="113">
        <f t="shared" si="413"/>
        <v>1.51345679012346</v>
      </c>
      <c r="X2843" s="118">
        <v>2017</v>
      </c>
      <c r="Y2843" s="18" t="s">
        <v>83</v>
      </c>
    </row>
    <row r="2844" ht="15.75" customHeight="1" spans="1:25">
      <c r="A2844" s="234">
        <v>7298</v>
      </c>
      <c r="B2844" s="208" t="s">
        <v>3407</v>
      </c>
      <c r="C2844" s="207" t="s">
        <v>27</v>
      </c>
      <c r="D2844" s="209" t="s">
        <v>64</v>
      </c>
      <c r="F2844" s="235" t="s">
        <v>204</v>
      </c>
      <c r="G2844" s="236">
        <v>43001</v>
      </c>
      <c r="H2844" s="237">
        <v>43001</v>
      </c>
      <c r="I2844" s="214">
        <v>17083.35</v>
      </c>
      <c r="J2844" s="215">
        <v>0.258137536794527</v>
      </c>
      <c r="K2844" s="214">
        <v>4409.85388919878</v>
      </c>
      <c r="L2844" s="244">
        <v>11388.9</v>
      </c>
      <c r="M2844" s="245">
        <v>0.278798654830581</v>
      </c>
      <c r="N2844" s="244">
        <v>3175.21</v>
      </c>
      <c r="O2844" s="218">
        <v>330</v>
      </c>
      <c r="P2844" s="246">
        <f t="shared" si="409"/>
        <v>33.5118181818182</v>
      </c>
      <c r="Q2844" s="246">
        <f t="shared" si="410"/>
        <v>8.62184848484848</v>
      </c>
      <c r="R2844" s="210">
        <v>830</v>
      </c>
      <c r="S2844" s="220">
        <f t="shared" si="411"/>
        <v>330</v>
      </c>
      <c r="T2844" s="113">
        <f t="shared" si="414"/>
        <v>46.803698630137</v>
      </c>
      <c r="U2844" s="113">
        <f t="shared" si="412"/>
        <v>12.0817914772569</v>
      </c>
      <c r="V2844" s="113">
        <f t="shared" si="415"/>
        <v>34.5118181818182</v>
      </c>
      <c r="W2844" s="113">
        <f t="shared" si="413"/>
        <v>9.62184848484848</v>
      </c>
      <c r="X2844" s="118">
        <v>2017</v>
      </c>
      <c r="Y2844" s="18" t="s">
        <v>83</v>
      </c>
    </row>
    <row r="2845" ht="15.75" customHeight="1" spans="1:25">
      <c r="A2845" s="234">
        <v>6366</v>
      </c>
      <c r="B2845" s="208" t="s">
        <v>3408</v>
      </c>
      <c r="C2845" s="207" t="s">
        <v>33</v>
      </c>
      <c r="D2845" s="209" t="s">
        <v>64</v>
      </c>
      <c r="F2845" s="235" t="s">
        <v>65</v>
      </c>
      <c r="G2845" s="236">
        <v>42546</v>
      </c>
      <c r="H2845" s="237">
        <v>42546</v>
      </c>
      <c r="I2845" s="214">
        <v>17034.26</v>
      </c>
      <c r="J2845" s="215">
        <v>0.23821535777172</v>
      </c>
      <c r="K2845" s="214">
        <v>4057.8223402765</v>
      </c>
      <c r="L2845" s="244">
        <v>8517.13</v>
      </c>
      <c r="M2845" s="245">
        <v>0.312719190619375</v>
      </c>
      <c r="N2845" s="244">
        <v>2663.47</v>
      </c>
      <c r="O2845" s="218">
        <v>330</v>
      </c>
      <c r="P2845" s="246">
        <f t="shared" si="409"/>
        <v>24.8094848484848</v>
      </c>
      <c r="Q2845" s="246">
        <f t="shared" si="410"/>
        <v>7.07112121212121</v>
      </c>
      <c r="R2845" s="210">
        <v>1285</v>
      </c>
      <c r="S2845" s="220">
        <f t="shared" si="411"/>
        <v>330</v>
      </c>
      <c r="T2845" s="113">
        <f t="shared" si="414"/>
        <v>46.6692054794521</v>
      </c>
      <c r="U2845" s="113">
        <f t="shared" si="412"/>
        <v>11.1173214802096</v>
      </c>
      <c r="V2845" s="113">
        <f t="shared" si="415"/>
        <v>25.8094848484848</v>
      </c>
      <c r="W2845" s="113">
        <f t="shared" si="413"/>
        <v>8.07112121212121</v>
      </c>
      <c r="X2845" s="118">
        <v>2016</v>
      </c>
      <c r="Y2845" s="18" t="s">
        <v>82</v>
      </c>
    </row>
    <row r="2846" ht="15.75" customHeight="1" spans="1:25">
      <c r="A2846" s="234">
        <v>8697</v>
      </c>
      <c r="B2846" s="208" t="s">
        <v>3409</v>
      </c>
      <c r="C2846" s="207" t="s">
        <v>34</v>
      </c>
      <c r="D2846" s="209" t="s">
        <v>488</v>
      </c>
      <c r="E2846" s="210" t="s">
        <v>30</v>
      </c>
      <c r="F2846" s="235" t="s">
        <v>276</v>
      </c>
      <c r="G2846" s="283">
        <v>41531</v>
      </c>
      <c r="H2846" s="237">
        <v>43715</v>
      </c>
      <c r="I2846" s="214">
        <v>17012.522012987</v>
      </c>
      <c r="J2846" s="215">
        <v>0.273182109223376</v>
      </c>
      <c r="K2846" s="214">
        <v>4647.51664671691</v>
      </c>
      <c r="L2846" s="216">
        <v>1560.41</v>
      </c>
      <c r="M2846" s="217">
        <v>0.191943143148275</v>
      </c>
      <c r="N2846" s="216">
        <v>299.51</v>
      </c>
      <c r="O2846" s="218">
        <v>77</v>
      </c>
      <c r="P2846" s="246">
        <f t="shared" si="409"/>
        <v>19.2650649350649</v>
      </c>
      <c r="Q2846" s="246">
        <f t="shared" si="410"/>
        <v>2.88974025974026</v>
      </c>
      <c r="R2846" s="210">
        <v>116</v>
      </c>
      <c r="S2846" s="220">
        <f t="shared" si="411"/>
        <v>81</v>
      </c>
      <c r="T2846" s="113">
        <f t="shared" si="414"/>
        <v>46.6096493506493</v>
      </c>
      <c r="U2846" s="113">
        <f t="shared" si="412"/>
        <v>12.7329223197724</v>
      </c>
      <c r="V2846" s="113">
        <f t="shared" si="415"/>
        <v>19.2643209876543</v>
      </c>
      <c r="W2846" s="113">
        <f t="shared" si="413"/>
        <v>3.69765432098765</v>
      </c>
      <c r="X2846" s="118">
        <v>2013</v>
      </c>
      <c r="Y2846" s="18" t="s">
        <v>66</v>
      </c>
    </row>
    <row r="2847" ht="15.75" customHeight="1" spans="1:25">
      <c r="A2847" s="234">
        <v>6767</v>
      </c>
      <c r="B2847" s="208" t="s">
        <v>3410</v>
      </c>
      <c r="C2847" s="207" t="s">
        <v>23</v>
      </c>
      <c r="D2847" s="209" t="s">
        <v>380</v>
      </c>
      <c r="E2847" s="210" t="s">
        <v>2216</v>
      </c>
      <c r="F2847" s="235" t="s">
        <v>196</v>
      </c>
      <c r="G2847" s="284">
        <v>37773</v>
      </c>
      <c r="H2847" s="237">
        <v>42832</v>
      </c>
      <c r="I2847" s="214">
        <v>17011.98</v>
      </c>
      <c r="J2847" s="215">
        <v>0.266701582383218</v>
      </c>
      <c r="K2847" s="214">
        <v>4537.12198547166</v>
      </c>
      <c r="L2847" s="244">
        <v>11732.4</v>
      </c>
      <c r="M2847" s="245">
        <v>0.289263918720807</v>
      </c>
      <c r="N2847" s="244">
        <v>3393.76</v>
      </c>
      <c r="O2847" s="218">
        <v>330</v>
      </c>
      <c r="P2847" s="246">
        <f t="shared" si="409"/>
        <v>34.5527272727273</v>
      </c>
      <c r="Q2847" s="246">
        <f t="shared" si="410"/>
        <v>9.28412121212121</v>
      </c>
      <c r="R2847" s="210">
        <v>999</v>
      </c>
      <c r="S2847" s="220">
        <f t="shared" si="411"/>
        <v>330</v>
      </c>
      <c r="T2847" s="113">
        <f t="shared" si="414"/>
        <v>46.6081643835616</v>
      </c>
      <c r="U2847" s="113">
        <f t="shared" si="412"/>
        <v>12.430471193073</v>
      </c>
      <c r="V2847" s="113">
        <f t="shared" si="415"/>
        <v>35.5527272727273</v>
      </c>
      <c r="W2847" s="113">
        <f t="shared" si="413"/>
        <v>10.2841212121212</v>
      </c>
      <c r="X2847" s="118">
        <v>2003</v>
      </c>
      <c r="Y2847" s="18" t="s">
        <v>66</v>
      </c>
    </row>
    <row r="2848" ht="15.75" customHeight="1" spans="1:25">
      <c r="A2848" s="234">
        <v>7927</v>
      </c>
      <c r="B2848" s="208" t="s">
        <v>3411</v>
      </c>
      <c r="C2848" s="207" t="s">
        <v>23</v>
      </c>
      <c r="D2848" s="209" t="s">
        <v>64</v>
      </c>
      <c r="F2848" s="235" t="s">
        <v>65</v>
      </c>
      <c r="G2848" s="236">
        <v>43405</v>
      </c>
      <c r="H2848" s="237">
        <v>43405</v>
      </c>
      <c r="I2848" s="214">
        <v>16983.3678985314</v>
      </c>
      <c r="J2848" s="215">
        <v>0.280157821277648</v>
      </c>
      <c r="K2848" s="214">
        <v>4758.02334840931</v>
      </c>
      <c r="L2848" s="244">
        <v>7160.68</v>
      </c>
      <c r="M2848" s="245">
        <v>0.23674567219873</v>
      </c>
      <c r="N2848" s="244">
        <v>1695.26</v>
      </c>
      <c r="O2848" s="218">
        <v>234</v>
      </c>
      <c r="P2848" s="246">
        <f t="shared" si="409"/>
        <v>29.6011965811966</v>
      </c>
      <c r="Q2848" s="246">
        <f t="shared" si="410"/>
        <v>6.24470085470085</v>
      </c>
      <c r="R2848" s="210">
        <v>426</v>
      </c>
      <c r="S2848" s="220">
        <f t="shared" si="411"/>
        <v>330</v>
      </c>
      <c r="T2848" s="113">
        <f t="shared" si="414"/>
        <v>46.5297750644696</v>
      </c>
      <c r="U2848" s="113">
        <f t="shared" si="412"/>
        <v>13.0356804066008</v>
      </c>
      <c r="V2848" s="113">
        <f t="shared" si="415"/>
        <v>21.6990303030303</v>
      </c>
      <c r="W2848" s="113">
        <f t="shared" si="413"/>
        <v>5.13715151515152</v>
      </c>
      <c r="X2848" s="118">
        <v>2018</v>
      </c>
      <c r="Y2848" s="18" t="s">
        <v>84</v>
      </c>
    </row>
    <row r="2849" ht="15.75" customHeight="1" spans="1:25">
      <c r="A2849" s="234">
        <v>8376</v>
      </c>
      <c r="B2849" s="208" t="s">
        <v>3412</v>
      </c>
      <c r="C2849" s="207" t="s">
        <v>23</v>
      </c>
      <c r="D2849" s="209" t="s">
        <v>488</v>
      </c>
      <c r="E2849" s="210" t="s">
        <v>799</v>
      </c>
      <c r="F2849" s="235" t="s">
        <v>166</v>
      </c>
      <c r="G2849" s="284">
        <v>37749</v>
      </c>
      <c r="H2849" s="237">
        <v>43341</v>
      </c>
      <c r="I2849" s="214">
        <v>16953.8679737609</v>
      </c>
      <c r="J2849" s="215">
        <v>0.279708016323825</v>
      </c>
      <c r="K2849" s="214">
        <v>4742.1327799567</v>
      </c>
      <c r="L2849" s="244">
        <v>10987.58</v>
      </c>
      <c r="M2849" s="245">
        <v>0.253057543153269</v>
      </c>
      <c r="N2849" s="244">
        <v>2780.49</v>
      </c>
      <c r="O2849" s="218">
        <v>330</v>
      </c>
      <c r="P2849" s="246">
        <f t="shared" si="409"/>
        <v>32.295696969697</v>
      </c>
      <c r="Q2849" s="246">
        <f t="shared" si="410"/>
        <v>7.42572727272727</v>
      </c>
      <c r="R2849" s="210">
        <v>490</v>
      </c>
      <c r="S2849" s="220">
        <f t="shared" si="411"/>
        <v>330</v>
      </c>
      <c r="T2849" s="113">
        <f t="shared" si="414"/>
        <v>46.4489533527696</v>
      </c>
      <c r="U2849" s="113">
        <f t="shared" si="412"/>
        <v>12.9921446026211</v>
      </c>
      <c r="V2849" s="113">
        <f t="shared" si="415"/>
        <v>33.295696969697</v>
      </c>
      <c r="W2849" s="113">
        <f t="shared" si="413"/>
        <v>8.42572727272727</v>
      </c>
      <c r="X2849" s="118">
        <v>2003</v>
      </c>
      <c r="Y2849" s="18" t="s">
        <v>66</v>
      </c>
    </row>
    <row r="2850" ht="15.75" customHeight="1" spans="1:25">
      <c r="A2850" s="234">
        <v>5136</v>
      </c>
      <c r="B2850" s="208" t="s">
        <v>3413</v>
      </c>
      <c r="C2850" s="207" t="s">
        <v>17</v>
      </c>
      <c r="D2850" s="209" t="s">
        <v>64</v>
      </c>
      <c r="F2850" s="235" t="s">
        <v>65</v>
      </c>
      <c r="G2850" s="236">
        <v>40285</v>
      </c>
      <c r="H2850" s="237">
        <v>40285</v>
      </c>
      <c r="I2850" s="214">
        <v>16942.68</v>
      </c>
      <c r="J2850" s="215">
        <v>0.266792408608147</v>
      </c>
      <c r="K2850" s="214">
        <v>4520.17840547708</v>
      </c>
      <c r="L2850" s="244">
        <v>8471.34</v>
      </c>
      <c r="M2850" s="245">
        <v>0.349536200884394</v>
      </c>
      <c r="N2850" s="244">
        <v>2961.04</v>
      </c>
      <c r="O2850" s="218">
        <v>330</v>
      </c>
      <c r="P2850" s="246">
        <f t="shared" si="409"/>
        <v>24.6707272727273</v>
      </c>
      <c r="Q2850" s="246">
        <f t="shared" si="410"/>
        <v>7.97284848484848</v>
      </c>
      <c r="R2850" s="210">
        <v>3546</v>
      </c>
      <c r="S2850" s="220">
        <f t="shared" si="411"/>
        <v>330</v>
      </c>
      <c r="T2850" s="113">
        <f t="shared" si="414"/>
        <v>46.418301369863</v>
      </c>
      <c r="U2850" s="113">
        <f t="shared" si="412"/>
        <v>12.3840504259646</v>
      </c>
      <c r="V2850" s="113">
        <f t="shared" si="415"/>
        <v>25.6707272727273</v>
      </c>
      <c r="W2850" s="113">
        <f t="shared" si="413"/>
        <v>8.97284848484848</v>
      </c>
      <c r="X2850" s="118">
        <v>2010</v>
      </c>
      <c r="Y2850" s="18" t="s">
        <v>66</v>
      </c>
    </row>
    <row r="2851" ht="15.75" customHeight="1" spans="1:25">
      <c r="A2851" s="234">
        <v>8344</v>
      </c>
      <c r="B2851" s="208" t="s">
        <v>3414</v>
      </c>
      <c r="C2851" s="207" t="s">
        <v>33</v>
      </c>
      <c r="D2851" s="209" t="s">
        <v>64</v>
      </c>
      <c r="F2851" s="235" t="s">
        <v>65</v>
      </c>
      <c r="G2851" s="236">
        <v>43371</v>
      </c>
      <c r="H2851" s="237">
        <v>43371</v>
      </c>
      <c r="I2851" s="214">
        <v>16942.2226313559</v>
      </c>
      <c r="J2851" s="215">
        <v>0.266270867957479</v>
      </c>
      <c r="K2851" s="214">
        <v>4511.22032517999</v>
      </c>
      <c r="L2851" s="244">
        <v>4847.09</v>
      </c>
      <c r="M2851" s="245">
        <v>0.28197743388301</v>
      </c>
      <c r="N2851" s="244">
        <v>1366.77</v>
      </c>
      <c r="O2851" s="218">
        <v>236</v>
      </c>
      <c r="P2851" s="246">
        <f t="shared" si="409"/>
        <v>19.5385169491525</v>
      </c>
      <c r="Q2851" s="246">
        <f t="shared" si="410"/>
        <v>4.79139830508475</v>
      </c>
      <c r="R2851" s="210">
        <v>460</v>
      </c>
      <c r="S2851" s="220">
        <f t="shared" si="411"/>
        <v>330</v>
      </c>
      <c r="T2851" s="113">
        <f t="shared" si="414"/>
        <v>46.4170483050847</v>
      </c>
      <c r="U2851" s="113">
        <f t="shared" si="412"/>
        <v>12.3595077402192</v>
      </c>
      <c r="V2851" s="113">
        <f t="shared" si="415"/>
        <v>14.6881515151515</v>
      </c>
      <c r="W2851" s="113">
        <f t="shared" si="413"/>
        <v>4.14172727272727</v>
      </c>
      <c r="X2851" s="118">
        <v>2018</v>
      </c>
      <c r="Y2851" s="18" t="s">
        <v>84</v>
      </c>
    </row>
    <row r="2852" ht="15.75" customHeight="1" spans="1:25">
      <c r="A2852" s="234">
        <v>8723</v>
      </c>
      <c r="B2852" s="208" t="s">
        <v>3415</v>
      </c>
      <c r="C2852" s="207" t="s">
        <v>34</v>
      </c>
      <c r="D2852" s="209" t="s">
        <v>488</v>
      </c>
      <c r="E2852" s="210" t="s">
        <v>30</v>
      </c>
      <c r="F2852" s="235" t="s">
        <v>282</v>
      </c>
      <c r="G2852" s="283">
        <v>41913</v>
      </c>
      <c r="H2852" s="237">
        <v>43715</v>
      </c>
      <c r="I2852" s="214">
        <v>16939.7519852941</v>
      </c>
      <c r="J2852" s="215">
        <v>0.270232106248551</v>
      </c>
      <c r="K2852" s="214">
        <v>4577.6648583141</v>
      </c>
      <c r="L2852" s="216">
        <v>1372.13</v>
      </c>
      <c r="M2852" s="217">
        <v>0.2724887583538</v>
      </c>
      <c r="N2852" s="216">
        <v>373.89</v>
      </c>
      <c r="O2852" s="218">
        <v>68</v>
      </c>
      <c r="P2852" s="246">
        <f t="shared" si="409"/>
        <v>19.1783823529412</v>
      </c>
      <c r="Q2852" s="246">
        <f t="shared" si="410"/>
        <v>4.49838235294118</v>
      </c>
      <c r="R2852" s="210">
        <v>116</v>
      </c>
      <c r="S2852" s="220">
        <f t="shared" si="411"/>
        <v>81</v>
      </c>
      <c r="T2852" s="113">
        <f t="shared" si="414"/>
        <v>46.4102794117647</v>
      </c>
      <c r="U2852" s="113">
        <f t="shared" si="412"/>
        <v>12.5415475570249</v>
      </c>
      <c r="V2852" s="113">
        <f t="shared" si="415"/>
        <v>16.9398765432099</v>
      </c>
      <c r="W2852" s="113">
        <f t="shared" si="413"/>
        <v>4.61592592592593</v>
      </c>
      <c r="X2852" s="118">
        <v>2014</v>
      </c>
      <c r="Y2852" s="18" t="s">
        <v>66</v>
      </c>
    </row>
    <row r="2853" ht="15.75" customHeight="1" spans="1:25">
      <c r="A2853" s="234">
        <v>7144</v>
      </c>
      <c r="B2853" s="208" t="s">
        <v>3416</v>
      </c>
      <c r="C2853" s="207" t="s">
        <v>33</v>
      </c>
      <c r="D2853" s="209" t="s">
        <v>64</v>
      </c>
      <c r="F2853" s="235" t="s">
        <v>65</v>
      </c>
      <c r="G2853" s="236">
        <v>42994</v>
      </c>
      <c r="H2853" s="237">
        <v>42994</v>
      </c>
      <c r="I2853" s="214">
        <v>16924.7644411765</v>
      </c>
      <c r="J2853" s="215">
        <v>0.266270867957479</v>
      </c>
      <c r="K2853" s="214">
        <v>4506.57171772793</v>
      </c>
      <c r="L2853" s="244">
        <v>2092.77</v>
      </c>
      <c r="M2853" s="245">
        <v>0.323145878429068</v>
      </c>
      <c r="N2853" s="244">
        <v>676.27</v>
      </c>
      <c r="O2853" s="218">
        <v>102</v>
      </c>
      <c r="P2853" s="246">
        <f t="shared" si="409"/>
        <v>19.5173529411765</v>
      </c>
      <c r="Q2853" s="246">
        <f t="shared" si="410"/>
        <v>5.63009803921569</v>
      </c>
      <c r="R2853" s="210">
        <v>837</v>
      </c>
      <c r="S2853" s="220">
        <f t="shared" si="411"/>
        <v>330</v>
      </c>
      <c r="T2853" s="113">
        <f t="shared" si="414"/>
        <v>46.3692176470589</v>
      </c>
      <c r="U2853" s="113">
        <f t="shared" si="412"/>
        <v>12.3467718293916</v>
      </c>
      <c r="V2853" s="113">
        <f t="shared" si="415"/>
        <v>6.34172727272727</v>
      </c>
      <c r="W2853" s="113">
        <f t="shared" si="413"/>
        <v>2.04930303030303</v>
      </c>
      <c r="X2853" s="118">
        <v>2017</v>
      </c>
      <c r="Y2853" s="18" t="s">
        <v>83</v>
      </c>
    </row>
    <row r="2854" ht="15.75" customHeight="1" spans="1:25">
      <c r="A2854" s="234">
        <v>8755</v>
      </c>
      <c r="B2854" s="208" t="s">
        <v>3417</v>
      </c>
      <c r="C2854" s="207" t="s">
        <v>34</v>
      </c>
      <c r="D2854" s="209" t="s">
        <v>488</v>
      </c>
      <c r="E2854" s="210" t="s">
        <v>30</v>
      </c>
      <c r="F2854" s="235" t="s">
        <v>279</v>
      </c>
      <c r="G2854" s="283">
        <v>43209</v>
      </c>
      <c r="H2854" s="237">
        <v>43706</v>
      </c>
      <c r="I2854" s="214">
        <v>16828.3604861111</v>
      </c>
      <c r="J2854" s="215">
        <v>0.278085811194066</v>
      </c>
      <c r="K2854" s="214">
        <v>4679.72827684637</v>
      </c>
      <c r="L2854" s="216">
        <v>1443.29</v>
      </c>
      <c r="M2854" s="217">
        <v>0.324176014522376</v>
      </c>
      <c r="N2854" s="216">
        <v>467.88</v>
      </c>
      <c r="O2854" s="218">
        <v>72</v>
      </c>
      <c r="P2854" s="246">
        <f t="shared" si="409"/>
        <v>19.0456944444444</v>
      </c>
      <c r="Q2854" s="246">
        <f t="shared" si="410"/>
        <v>5.49833333333333</v>
      </c>
      <c r="R2854" s="210">
        <v>125</v>
      </c>
      <c r="S2854" s="220">
        <f t="shared" si="411"/>
        <v>90</v>
      </c>
      <c r="T2854" s="113">
        <f t="shared" si="414"/>
        <v>46.1050972222222</v>
      </c>
      <c r="U2854" s="113">
        <f t="shared" si="412"/>
        <v>12.8211733612229</v>
      </c>
      <c r="V2854" s="113">
        <f t="shared" si="415"/>
        <v>16.0365555555556</v>
      </c>
      <c r="W2854" s="113">
        <f t="shared" si="413"/>
        <v>5.19866666666667</v>
      </c>
      <c r="X2854" s="118">
        <v>2018</v>
      </c>
      <c r="Y2854" s="18" t="s">
        <v>84</v>
      </c>
    </row>
    <row r="2855" ht="15.75" customHeight="1" spans="1:25">
      <c r="A2855" s="234">
        <v>8705</v>
      </c>
      <c r="B2855" s="208" t="s">
        <v>3418</v>
      </c>
      <c r="C2855" s="207" t="s">
        <v>34</v>
      </c>
      <c r="D2855" s="209" t="s">
        <v>488</v>
      </c>
      <c r="E2855" s="210" t="s">
        <v>30</v>
      </c>
      <c r="F2855" s="235" t="s">
        <v>282</v>
      </c>
      <c r="G2855" s="283">
        <v>41821</v>
      </c>
      <c r="H2855" s="237">
        <v>43715</v>
      </c>
      <c r="I2855" s="214">
        <v>16809.1096710526</v>
      </c>
      <c r="J2855" s="215">
        <v>0.278396749343697</v>
      </c>
      <c r="K2855" s="214">
        <v>4679.60149178275</v>
      </c>
      <c r="L2855" s="216">
        <v>1521.73</v>
      </c>
      <c r="M2855" s="217">
        <v>0.223804485684057</v>
      </c>
      <c r="N2855" s="216">
        <v>340.57</v>
      </c>
      <c r="O2855" s="218">
        <v>76</v>
      </c>
      <c r="P2855" s="246">
        <f t="shared" si="409"/>
        <v>19.0227631578947</v>
      </c>
      <c r="Q2855" s="246">
        <f t="shared" si="410"/>
        <v>3.48118421052632</v>
      </c>
      <c r="R2855" s="210">
        <v>116</v>
      </c>
      <c r="S2855" s="220">
        <f t="shared" si="411"/>
        <v>81</v>
      </c>
      <c r="T2855" s="113">
        <f t="shared" si="414"/>
        <v>46.0523552631578</v>
      </c>
      <c r="U2855" s="113">
        <f t="shared" si="412"/>
        <v>12.8208260048842</v>
      </c>
      <c r="V2855" s="113">
        <f t="shared" si="415"/>
        <v>18.7867901234568</v>
      </c>
      <c r="W2855" s="113">
        <f t="shared" si="413"/>
        <v>4.20456790123457</v>
      </c>
      <c r="X2855" s="118">
        <v>2014</v>
      </c>
      <c r="Y2855" s="18" t="s">
        <v>66</v>
      </c>
    </row>
    <row r="2856" ht="15.75" customHeight="1" spans="1:25">
      <c r="A2856" s="234">
        <v>5614</v>
      </c>
      <c r="B2856" s="208" t="s">
        <v>3419</v>
      </c>
      <c r="C2856" s="207" t="s">
        <v>33</v>
      </c>
      <c r="D2856" s="209" t="s">
        <v>64</v>
      </c>
      <c r="F2856" s="235" t="s">
        <v>65</v>
      </c>
      <c r="G2856" s="236">
        <v>41258</v>
      </c>
      <c r="H2856" s="237">
        <v>41258</v>
      </c>
      <c r="I2856" s="214">
        <v>16802.02</v>
      </c>
      <c r="J2856" s="215">
        <v>0.27</v>
      </c>
      <c r="K2856" s="214">
        <v>4536.5454</v>
      </c>
      <c r="L2856" s="244">
        <v>8401.01</v>
      </c>
      <c r="M2856" s="245">
        <v>0.308529569658886</v>
      </c>
      <c r="N2856" s="244">
        <v>2591.96</v>
      </c>
      <c r="O2856" s="218">
        <v>330</v>
      </c>
      <c r="P2856" s="246">
        <f t="shared" si="409"/>
        <v>24.4576060606061</v>
      </c>
      <c r="Q2856" s="246">
        <f t="shared" si="410"/>
        <v>6.85442424242424</v>
      </c>
      <c r="R2856" s="210">
        <v>2573</v>
      </c>
      <c r="S2856" s="220">
        <f t="shared" si="411"/>
        <v>330</v>
      </c>
      <c r="T2856" s="113">
        <f t="shared" si="414"/>
        <v>46.0329315068493</v>
      </c>
      <c r="U2856" s="113">
        <f t="shared" si="412"/>
        <v>12.4288915068493</v>
      </c>
      <c r="V2856" s="113">
        <f t="shared" si="415"/>
        <v>25.4576060606061</v>
      </c>
      <c r="W2856" s="113">
        <f t="shared" si="413"/>
        <v>7.85442424242424</v>
      </c>
      <c r="X2856" s="118">
        <v>2012</v>
      </c>
      <c r="Y2856" s="18" t="s">
        <v>66</v>
      </c>
    </row>
    <row r="2857" ht="15.75" customHeight="1" spans="1:25">
      <c r="A2857" s="234">
        <v>5560</v>
      </c>
      <c r="B2857" s="208" t="s">
        <v>3420</v>
      </c>
      <c r="C2857" s="207" t="s">
        <v>17</v>
      </c>
      <c r="D2857" s="209" t="s">
        <v>64</v>
      </c>
      <c r="F2857" s="235" t="s">
        <v>65</v>
      </c>
      <c r="G2857" s="236">
        <v>41090</v>
      </c>
      <c r="H2857" s="237">
        <v>41090</v>
      </c>
      <c r="I2857" s="214">
        <v>16767.18</v>
      </c>
      <c r="J2857" s="215">
        <v>0.264845823229277</v>
      </c>
      <c r="K2857" s="214">
        <v>4440.71759033347</v>
      </c>
      <c r="L2857" s="244">
        <v>8383.59</v>
      </c>
      <c r="M2857" s="245">
        <v>0.336780543895873</v>
      </c>
      <c r="N2857" s="244">
        <v>2823.43</v>
      </c>
      <c r="O2857" s="218">
        <v>330</v>
      </c>
      <c r="P2857" s="246">
        <f t="shared" si="409"/>
        <v>24.4048181818182</v>
      </c>
      <c r="Q2857" s="246">
        <f t="shared" si="410"/>
        <v>7.55584848484848</v>
      </c>
      <c r="R2857" s="210">
        <v>2741</v>
      </c>
      <c r="S2857" s="220">
        <f t="shared" si="411"/>
        <v>330</v>
      </c>
      <c r="T2857" s="113">
        <f t="shared" si="414"/>
        <v>45.9374794520548</v>
      </c>
      <c r="U2857" s="113">
        <f t="shared" si="412"/>
        <v>12.1663495625575</v>
      </c>
      <c r="V2857" s="113">
        <f t="shared" si="415"/>
        <v>25.4048181818182</v>
      </c>
      <c r="W2857" s="113">
        <f t="shared" si="413"/>
        <v>8.55584848484848</v>
      </c>
      <c r="X2857" s="118">
        <v>2012</v>
      </c>
      <c r="Y2857" s="18" t="s">
        <v>66</v>
      </c>
    </row>
    <row r="2858" ht="15.75" customHeight="1" spans="1:25">
      <c r="A2858" s="234">
        <v>8708</v>
      </c>
      <c r="B2858" s="208" t="s">
        <v>3421</v>
      </c>
      <c r="C2858" s="207" t="s">
        <v>34</v>
      </c>
      <c r="D2858" s="209" t="s">
        <v>488</v>
      </c>
      <c r="E2858" s="210" t="s">
        <v>30</v>
      </c>
      <c r="F2858" s="235" t="s">
        <v>282</v>
      </c>
      <c r="G2858" s="283">
        <v>41757</v>
      </c>
      <c r="H2858" s="237">
        <v>43715</v>
      </c>
      <c r="I2858" s="214">
        <v>16761.48</v>
      </c>
      <c r="J2858" s="215">
        <v>0.278719446985391</v>
      </c>
      <c r="K2858" s="214">
        <v>4671.75043625669</v>
      </c>
      <c r="L2858" s="216">
        <v>1457.52</v>
      </c>
      <c r="M2858" s="217">
        <v>0.118392886547011</v>
      </c>
      <c r="N2858" s="216">
        <v>172.56</v>
      </c>
      <c r="O2858" s="218">
        <v>73</v>
      </c>
      <c r="P2858" s="246">
        <f t="shared" si="409"/>
        <v>18.9660273972603</v>
      </c>
      <c r="Q2858" s="246">
        <f t="shared" si="410"/>
        <v>1.36383561643836</v>
      </c>
      <c r="R2858" s="210">
        <v>116</v>
      </c>
      <c r="S2858" s="220">
        <f t="shared" si="411"/>
        <v>81</v>
      </c>
      <c r="T2858" s="113">
        <f t="shared" si="414"/>
        <v>45.9218630136986</v>
      </c>
      <c r="U2858" s="113">
        <f t="shared" si="412"/>
        <v>12.799316263717</v>
      </c>
      <c r="V2858" s="113">
        <f t="shared" si="415"/>
        <v>17.9940740740741</v>
      </c>
      <c r="W2858" s="113">
        <f t="shared" si="413"/>
        <v>2.13037037037037</v>
      </c>
      <c r="X2858" s="118">
        <v>2014</v>
      </c>
      <c r="Y2858" s="18" t="s">
        <v>66</v>
      </c>
    </row>
    <row r="2859" ht="15.75" customHeight="1" spans="1:25">
      <c r="A2859" s="234">
        <v>7675</v>
      </c>
      <c r="B2859" s="208" t="s">
        <v>3422</v>
      </c>
      <c r="C2859" s="207" t="s">
        <v>29</v>
      </c>
      <c r="D2859" s="209" t="s">
        <v>380</v>
      </c>
      <c r="E2859" s="210" t="s">
        <v>575</v>
      </c>
      <c r="F2859" s="235" t="s">
        <v>247</v>
      </c>
      <c r="G2859" s="283" t="s">
        <v>3423</v>
      </c>
      <c r="H2859" s="237">
        <v>43141</v>
      </c>
      <c r="I2859" s="214">
        <v>16758.096</v>
      </c>
      <c r="J2859" s="215">
        <v>0.27690772711826</v>
      </c>
      <c r="K2859" s="214">
        <v>4640.4462741896</v>
      </c>
      <c r="L2859" s="244">
        <v>10473.81</v>
      </c>
      <c r="M2859" s="245">
        <v>0.322220853729445</v>
      </c>
      <c r="N2859" s="244">
        <v>3374.88</v>
      </c>
      <c r="O2859" s="218">
        <v>330</v>
      </c>
      <c r="P2859" s="246">
        <f t="shared" si="409"/>
        <v>30.7388181818182</v>
      </c>
      <c r="Q2859" s="246">
        <f t="shared" si="410"/>
        <v>9.22690909090909</v>
      </c>
      <c r="R2859" s="210">
        <v>690</v>
      </c>
      <c r="S2859" s="220">
        <f t="shared" si="411"/>
        <v>330</v>
      </c>
      <c r="T2859" s="113">
        <f t="shared" si="414"/>
        <v>45.9125917808219</v>
      </c>
      <c r="U2859" s="113">
        <f t="shared" si="412"/>
        <v>12.7135514361359</v>
      </c>
      <c r="V2859" s="113">
        <f t="shared" si="415"/>
        <v>31.7388181818182</v>
      </c>
      <c r="W2859" s="113">
        <f t="shared" si="413"/>
        <v>10.2269090909091</v>
      </c>
      <c r="X2859" s="118">
        <v>2006</v>
      </c>
      <c r="Y2859" s="18" t="s">
        <v>66</v>
      </c>
    </row>
    <row r="2860" ht="15.75" customHeight="1" spans="1:25">
      <c r="A2860" s="234">
        <v>8966</v>
      </c>
      <c r="B2860" s="208" t="s">
        <v>3424</v>
      </c>
      <c r="C2860" s="207" t="s">
        <v>34</v>
      </c>
      <c r="D2860" s="209" t="s">
        <v>488</v>
      </c>
      <c r="E2860" s="210" t="s">
        <v>30</v>
      </c>
      <c r="F2860" s="235" t="s">
        <v>291</v>
      </c>
      <c r="G2860" s="283">
        <v>40909</v>
      </c>
      <c r="H2860" s="237">
        <v>43711</v>
      </c>
      <c r="I2860" s="214">
        <v>16749.704</v>
      </c>
      <c r="J2860" s="215">
        <v>0.266609145976823</v>
      </c>
      <c r="K2860" s="214">
        <v>4465.62427880458</v>
      </c>
      <c r="L2860" s="216">
        <v>698.32</v>
      </c>
      <c r="M2860" s="217">
        <v>0.405931378164738</v>
      </c>
      <c r="N2860" s="216">
        <v>283.47</v>
      </c>
      <c r="O2860" s="218">
        <v>35</v>
      </c>
      <c r="P2860" s="246">
        <f t="shared" si="409"/>
        <v>18.952</v>
      </c>
      <c r="Q2860" s="246">
        <f t="shared" si="410"/>
        <v>7.09914285714286</v>
      </c>
      <c r="R2860" s="210">
        <v>120</v>
      </c>
      <c r="S2860" s="220">
        <f t="shared" si="411"/>
        <v>85</v>
      </c>
      <c r="T2860" s="113">
        <f t="shared" si="414"/>
        <v>45.8896</v>
      </c>
      <c r="U2860" s="113">
        <f t="shared" si="412"/>
        <v>12.234587065218</v>
      </c>
      <c r="V2860" s="113">
        <f t="shared" si="415"/>
        <v>8.21552941176471</v>
      </c>
      <c r="W2860" s="113">
        <f t="shared" si="413"/>
        <v>3.33494117647059</v>
      </c>
      <c r="X2860" s="118">
        <v>2012</v>
      </c>
      <c r="Y2860" s="18" t="s">
        <v>66</v>
      </c>
    </row>
    <row r="2861" ht="15.75" customHeight="1" spans="1:25">
      <c r="A2861" s="234">
        <v>5058</v>
      </c>
      <c r="B2861" s="208" t="s">
        <v>3425</v>
      </c>
      <c r="C2861" s="207" t="s">
        <v>19</v>
      </c>
      <c r="D2861" s="209" t="s">
        <v>64</v>
      </c>
      <c r="F2861" s="235" t="s">
        <v>65</v>
      </c>
      <c r="G2861" s="236">
        <v>39382</v>
      </c>
      <c r="H2861" s="237">
        <v>39382</v>
      </c>
      <c r="I2861" s="214">
        <v>16716.564</v>
      </c>
      <c r="J2861" s="215">
        <v>0.245990766868234</v>
      </c>
      <c r="K2861" s="214">
        <v>4112.12039776191</v>
      </c>
      <c r="L2861" s="244">
        <v>9286.98</v>
      </c>
      <c r="M2861" s="245">
        <v>0.216214528296605</v>
      </c>
      <c r="N2861" s="244">
        <v>2007.98</v>
      </c>
      <c r="O2861" s="218">
        <v>330</v>
      </c>
      <c r="P2861" s="246">
        <f t="shared" si="409"/>
        <v>27.1423636363636</v>
      </c>
      <c r="Q2861" s="246">
        <f t="shared" si="410"/>
        <v>5.08478787878788</v>
      </c>
      <c r="R2861" s="210">
        <v>4449</v>
      </c>
      <c r="S2861" s="220">
        <f t="shared" si="411"/>
        <v>330</v>
      </c>
      <c r="T2861" s="113">
        <f t="shared" si="414"/>
        <v>45.798805479452</v>
      </c>
      <c r="U2861" s="113">
        <f t="shared" si="412"/>
        <v>11.2660832815395</v>
      </c>
      <c r="V2861" s="113">
        <f t="shared" si="415"/>
        <v>28.1423636363636</v>
      </c>
      <c r="W2861" s="113">
        <f t="shared" si="413"/>
        <v>6.08478787878788</v>
      </c>
      <c r="X2861" s="118">
        <v>2007</v>
      </c>
      <c r="Y2861" s="18" t="s">
        <v>66</v>
      </c>
    </row>
    <row r="2862" ht="15.75" customHeight="1" spans="1:25">
      <c r="A2862" s="234">
        <v>5327</v>
      </c>
      <c r="B2862" s="208" t="s">
        <v>3426</v>
      </c>
      <c r="C2862" s="207" t="s">
        <v>25</v>
      </c>
      <c r="D2862" s="209" t="s">
        <v>64</v>
      </c>
      <c r="F2862" s="235" t="s">
        <v>215</v>
      </c>
      <c r="G2862" s="236">
        <v>39830</v>
      </c>
      <c r="H2862" s="237">
        <v>39830</v>
      </c>
      <c r="I2862" s="214">
        <v>16703.1346893733</v>
      </c>
      <c r="J2862" s="215">
        <v>0.251542779821547</v>
      </c>
      <c r="K2862" s="214">
        <v>4201.55293149867</v>
      </c>
      <c r="L2862" s="244">
        <v>14637.11</v>
      </c>
      <c r="M2862" s="245">
        <v>0.24854223272217</v>
      </c>
      <c r="N2862" s="244">
        <v>3637.94</v>
      </c>
      <c r="O2862" s="218">
        <v>330</v>
      </c>
      <c r="P2862" s="246">
        <f t="shared" si="409"/>
        <v>43.3548787878788</v>
      </c>
      <c r="Q2862" s="246">
        <f t="shared" si="410"/>
        <v>10.0240606060606</v>
      </c>
      <c r="R2862" s="210">
        <v>4001</v>
      </c>
      <c r="S2862" s="220">
        <f t="shared" si="411"/>
        <v>330</v>
      </c>
      <c r="T2862" s="113">
        <f t="shared" si="414"/>
        <v>45.7620128475981</v>
      </c>
      <c r="U2862" s="113">
        <f t="shared" si="412"/>
        <v>11.5111039219142</v>
      </c>
      <c r="V2862" s="113">
        <f t="shared" si="415"/>
        <v>44.3548787878788</v>
      </c>
      <c r="W2862" s="113">
        <f t="shared" si="413"/>
        <v>11.0240606060606</v>
      </c>
      <c r="X2862" s="118">
        <v>2009</v>
      </c>
      <c r="Y2862" s="18" t="s">
        <v>66</v>
      </c>
    </row>
    <row r="2863" ht="15.75" customHeight="1" spans="1:25">
      <c r="A2863" s="234">
        <v>6866</v>
      </c>
      <c r="B2863" s="208" t="s">
        <v>3427</v>
      </c>
      <c r="C2863" s="207" t="s">
        <v>23</v>
      </c>
      <c r="D2863" s="209" t="s">
        <v>64</v>
      </c>
      <c r="F2863" s="235" t="s">
        <v>181</v>
      </c>
      <c r="G2863" s="236">
        <v>42896</v>
      </c>
      <c r="H2863" s="237">
        <v>42896</v>
      </c>
      <c r="I2863" s="214">
        <v>16700.317</v>
      </c>
      <c r="J2863" s="215">
        <v>0.27669779237708</v>
      </c>
      <c r="K2863" s="214">
        <v>4620.94084589742</v>
      </c>
      <c r="L2863" s="244">
        <v>11517.46</v>
      </c>
      <c r="M2863" s="245">
        <v>0.260481043563425</v>
      </c>
      <c r="N2863" s="244">
        <v>3000.08</v>
      </c>
      <c r="O2863" s="218">
        <v>330</v>
      </c>
      <c r="P2863" s="246">
        <f t="shared" si="409"/>
        <v>33.9013939393939</v>
      </c>
      <c r="Q2863" s="246">
        <f t="shared" si="410"/>
        <v>8.09115151515151</v>
      </c>
      <c r="R2863" s="210">
        <v>935</v>
      </c>
      <c r="S2863" s="220">
        <f t="shared" si="411"/>
        <v>330</v>
      </c>
      <c r="T2863" s="113">
        <f t="shared" si="414"/>
        <v>45.7542931506849</v>
      </c>
      <c r="U2863" s="113">
        <f t="shared" si="412"/>
        <v>12.6601119065683</v>
      </c>
      <c r="V2863" s="113">
        <f t="shared" si="415"/>
        <v>34.9013939393939</v>
      </c>
      <c r="W2863" s="113">
        <f t="shared" si="413"/>
        <v>9.09115151515151</v>
      </c>
      <c r="X2863" s="118">
        <v>2017</v>
      </c>
      <c r="Y2863" s="18" t="s">
        <v>83</v>
      </c>
    </row>
    <row r="2864" ht="15.75" customHeight="1" spans="1:25">
      <c r="A2864" s="234">
        <v>7070</v>
      </c>
      <c r="B2864" s="208" t="s">
        <v>3428</v>
      </c>
      <c r="C2864" s="207" t="s">
        <v>27</v>
      </c>
      <c r="D2864" s="209" t="s">
        <v>64</v>
      </c>
      <c r="F2864" s="235" t="s">
        <v>204</v>
      </c>
      <c r="G2864" s="236">
        <v>42854</v>
      </c>
      <c r="H2864" s="237">
        <v>42854</v>
      </c>
      <c r="I2864" s="214">
        <v>16592.798</v>
      </c>
      <c r="J2864" s="215">
        <v>0.261076976185588</v>
      </c>
      <c r="K2864" s="214">
        <v>4331.99752829827</v>
      </c>
      <c r="L2864" s="244">
        <v>14428.52</v>
      </c>
      <c r="M2864" s="245">
        <v>0.313167254853582</v>
      </c>
      <c r="N2864" s="244">
        <v>4518.54</v>
      </c>
      <c r="O2864" s="218">
        <v>330</v>
      </c>
      <c r="P2864" s="246">
        <f t="shared" si="409"/>
        <v>42.7227878787879</v>
      </c>
      <c r="Q2864" s="246">
        <f t="shared" si="410"/>
        <v>12.6925454545455</v>
      </c>
      <c r="R2864" s="210">
        <v>977</v>
      </c>
      <c r="S2864" s="220">
        <f t="shared" si="411"/>
        <v>330</v>
      </c>
      <c r="T2864" s="113">
        <f t="shared" si="414"/>
        <v>45.4597205479452</v>
      </c>
      <c r="U2864" s="113">
        <f t="shared" si="412"/>
        <v>11.8684863788994</v>
      </c>
      <c r="V2864" s="113">
        <f t="shared" si="415"/>
        <v>43.7227878787879</v>
      </c>
      <c r="W2864" s="113">
        <f t="shared" si="413"/>
        <v>13.6925454545455</v>
      </c>
      <c r="X2864" s="118">
        <v>2017</v>
      </c>
      <c r="Y2864" s="18" t="s">
        <v>83</v>
      </c>
    </row>
    <row r="2865" ht="15.75" customHeight="1" spans="1:25">
      <c r="A2865" s="234">
        <v>7043</v>
      </c>
      <c r="B2865" s="208" t="s">
        <v>3429</v>
      </c>
      <c r="C2865" s="207" t="s">
        <v>27</v>
      </c>
      <c r="D2865" s="209" t="s">
        <v>64</v>
      </c>
      <c r="F2865" s="235" t="s">
        <v>204</v>
      </c>
      <c r="G2865" s="236">
        <v>42539</v>
      </c>
      <c r="H2865" s="237">
        <v>42539</v>
      </c>
      <c r="I2865" s="214">
        <v>16552.59</v>
      </c>
      <c r="J2865" s="215">
        <v>0.247330755709727</v>
      </c>
      <c r="K2865" s="214">
        <v>4093.96459365327</v>
      </c>
      <c r="L2865" s="244">
        <v>11035.06</v>
      </c>
      <c r="M2865" s="245">
        <v>0.259897091633394</v>
      </c>
      <c r="N2865" s="244">
        <v>2867.98</v>
      </c>
      <c r="O2865" s="218">
        <v>330</v>
      </c>
      <c r="P2865" s="246">
        <f t="shared" si="409"/>
        <v>32.4395757575758</v>
      </c>
      <c r="Q2865" s="246">
        <f t="shared" si="410"/>
        <v>7.69084848484849</v>
      </c>
      <c r="R2865" s="210">
        <v>1292</v>
      </c>
      <c r="S2865" s="220">
        <f t="shared" si="411"/>
        <v>330</v>
      </c>
      <c r="T2865" s="113">
        <f t="shared" si="414"/>
        <v>45.3495616438356</v>
      </c>
      <c r="U2865" s="113">
        <f t="shared" si="412"/>
        <v>11.2163413524747</v>
      </c>
      <c r="V2865" s="113">
        <f t="shared" si="415"/>
        <v>33.4395757575758</v>
      </c>
      <c r="W2865" s="113">
        <f t="shared" si="413"/>
        <v>8.69084848484849</v>
      </c>
      <c r="X2865" s="118">
        <v>2016</v>
      </c>
      <c r="Y2865" s="18" t="s">
        <v>82</v>
      </c>
    </row>
    <row r="2866" ht="15.75" customHeight="1" spans="1:25">
      <c r="A2866" s="234">
        <v>5257</v>
      </c>
      <c r="B2866" s="208" t="s">
        <v>3430</v>
      </c>
      <c r="C2866" s="207" t="s">
        <v>23</v>
      </c>
      <c r="D2866" s="209" t="s">
        <v>64</v>
      </c>
      <c r="F2866" s="235" t="s">
        <v>178</v>
      </c>
      <c r="G2866" s="236">
        <v>39396</v>
      </c>
      <c r="H2866" s="237">
        <v>39396</v>
      </c>
      <c r="I2866" s="214">
        <v>16539.077</v>
      </c>
      <c r="J2866" s="215">
        <v>0.266658275748866</v>
      </c>
      <c r="K2866" s="214">
        <v>4410.28175529773</v>
      </c>
      <c r="L2866" s="244">
        <v>11406.26</v>
      </c>
      <c r="M2866" s="245">
        <v>0.316281585725733</v>
      </c>
      <c r="N2866" s="244">
        <v>3607.59</v>
      </c>
      <c r="O2866" s="218">
        <v>330</v>
      </c>
      <c r="P2866" s="246">
        <f t="shared" si="409"/>
        <v>33.5644242424242</v>
      </c>
      <c r="Q2866" s="246">
        <f t="shared" si="410"/>
        <v>9.93209090909091</v>
      </c>
      <c r="R2866" s="210">
        <v>4435</v>
      </c>
      <c r="S2866" s="220">
        <f t="shared" si="411"/>
        <v>330</v>
      </c>
      <c r="T2866" s="113">
        <f t="shared" si="414"/>
        <v>45.3125397260274</v>
      </c>
      <c r="U2866" s="113">
        <f t="shared" si="412"/>
        <v>12.0829637131445</v>
      </c>
      <c r="V2866" s="113">
        <f t="shared" si="415"/>
        <v>34.5644242424242</v>
      </c>
      <c r="W2866" s="113">
        <f t="shared" si="413"/>
        <v>10.9320909090909</v>
      </c>
      <c r="X2866" s="118">
        <v>2007</v>
      </c>
      <c r="Y2866" s="18" t="s">
        <v>66</v>
      </c>
    </row>
    <row r="2867" ht="15.75" customHeight="1" spans="1:25">
      <c r="A2867" s="234">
        <v>9208</v>
      </c>
      <c r="B2867" s="208" t="s">
        <v>3431</v>
      </c>
      <c r="C2867" s="207" t="s">
        <v>33</v>
      </c>
      <c r="D2867" s="209" t="s">
        <v>64</v>
      </c>
      <c r="F2867" s="235" t="s">
        <v>65</v>
      </c>
      <c r="G2867" s="236">
        <v>43465</v>
      </c>
      <c r="H2867" s="237">
        <v>43465</v>
      </c>
      <c r="I2867" s="214">
        <v>16529.1047658537</v>
      </c>
      <c r="J2867" s="215">
        <v>0.266270867957479</v>
      </c>
      <c r="K2867" s="214">
        <v>4401.21907256396</v>
      </c>
      <c r="L2867" s="244">
        <v>4107.73</v>
      </c>
      <c r="M2867" s="245">
        <v>0.29136043508215</v>
      </c>
      <c r="N2867" s="244">
        <v>1196.83</v>
      </c>
      <c r="O2867" s="218">
        <v>205</v>
      </c>
      <c r="P2867" s="246">
        <f t="shared" si="409"/>
        <v>19.0377073170732</v>
      </c>
      <c r="Q2867" s="246">
        <f t="shared" si="410"/>
        <v>4.83819512195122</v>
      </c>
      <c r="R2867" s="210">
        <v>366</v>
      </c>
      <c r="S2867" s="220">
        <f t="shared" si="411"/>
        <v>330</v>
      </c>
      <c r="T2867" s="113">
        <f t="shared" si="414"/>
        <v>45.2852185365855</v>
      </c>
      <c r="U2867" s="113">
        <f t="shared" si="412"/>
        <v>12.0581344453807</v>
      </c>
      <c r="V2867" s="113">
        <f t="shared" si="415"/>
        <v>12.4476666666667</v>
      </c>
      <c r="W2867" s="113">
        <f t="shared" si="413"/>
        <v>3.62675757575758</v>
      </c>
      <c r="X2867" s="118">
        <v>2018</v>
      </c>
      <c r="Y2867" s="18" t="s">
        <v>84</v>
      </c>
    </row>
    <row r="2868" ht="15.75" customHeight="1" spans="1:25">
      <c r="A2868" s="234">
        <v>6423</v>
      </c>
      <c r="B2868" s="208" t="s">
        <v>3432</v>
      </c>
      <c r="C2868" s="207" t="s">
        <v>23</v>
      </c>
      <c r="D2868" s="209" t="s">
        <v>64</v>
      </c>
      <c r="E2868" s="210" t="s">
        <v>330</v>
      </c>
      <c r="F2868" s="235" t="s">
        <v>65</v>
      </c>
      <c r="G2868" s="283">
        <v>42543</v>
      </c>
      <c r="H2868" s="237">
        <v>42543</v>
      </c>
      <c r="I2868" s="214">
        <v>16512.9335</v>
      </c>
      <c r="J2868" s="215">
        <v>0.260304626499311</v>
      </c>
      <c r="K2868" s="214">
        <v>4298.39298712546</v>
      </c>
      <c r="L2868" s="244">
        <v>11388.23</v>
      </c>
      <c r="M2868" s="245">
        <v>0.426841572395359</v>
      </c>
      <c r="N2868" s="244">
        <v>4860.97</v>
      </c>
      <c r="O2868" s="218">
        <v>330</v>
      </c>
      <c r="P2868" s="246">
        <f t="shared" si="409"/>
        <v>33.5097878787879</v>
      </c>
      <c r="Q2868" s="246">
        <f t="shared" si="410"/>
        <v>13.7302121212121</v>
      </c>
      <c r="R2868" s="210">
        <v>1288</v>
      </c>
      <c r="S2868" s="220">
        <f t="shared" si="411"/>
        <v>330</v>
      </c>
      <c r="T2868" s="113">
        <f t="shared" si="414"/>
        <v>45.2409136986301</v>
      </c>
      <c r="U2868" s="113">
        <f t="shared" si="412"/>
        <v>11.7764191428095</v>
      </c>
      <c r="V2868" s="113">
        <f t="shared" si="415"/>
        <v>34.5097878787879</v>
      </c>
      <c r="W2868" s="113">
        <f t="shared" si="413"/>
        <v>14.7302121212121</v>
      </c>
      <c r="X2868" s="118">
        <v>2016</v>
      </c>
      <c r="Y2868" s="18" t="s">
        <v>82</v>
      </c>
    </row>
    <row r="2869" ht="15.75" customHeight="1" spans="1:25">
      <c r="A2869" s="234">
        <v>5358</v>
      </c>
      <c r="B2869" s="208" t="s">
        <v>3433</v>
      </c>
      <c r="C2869" s="207" t="s">
        <v>25</v>
      </c>
      <c r="D2869" s="209" t="s">
        <v>64</v>
      </c>
      <c r="F2869" s="235" t="s">
        <v>215</v>
      </c>
      <c r="G2869" s="236">
        <v>40565</v>
      </c>
      <c r="H2869" s="237">
        <v>40565</v>
      </c>
      <c r="I2869" s="214">
        <v>16458.3124180193</v>
      </c>
      <c r="J2869" s="215">
        <v>0.246809426253329</v>
      </c>
      <c r="K2869" s="214">
        <v>4062.06664498939</v>
      </c>
      <c r="L2869" s="244">
        <v>14422.57</v>
      </c>
      <c r="M2869" s="245">
        <v>0.281434584820875</v>
      </c>
      <c r="N2869" s="244">
        <v>4059.01</v>
      </c>
      <c r="O2869" s="218">
        <v>330</v>
      </c>
      <c r="P2869" s="246">
        <f t="shared" si="409"/>
        <v>42.7047575757576</v>
      </c>
      <c r="Q2869" s="246">
        <f t="shared" si="410"/>
        <v>11.3000303030303</v>
      </c>
      <c r="R2869" s="210">
        <v>3266</v>
      </c>
      <c r="S2869" s="220">
        <f t="shared" si="411"/>
        <v>330</v>
      </c>
      <c r="T2869" s="113">
        <f t="shared" si="414"/>
        <v>45.091266898683</v>
      </c>
      <c r="U2869" s="113">
        <f t="shared" si="412"/>
        <v>11.1289497122997</v>
      </c>
      <c r="V2869" s="113">
        <f t="shared" si="415"/>
        <v>43.7047575757576</v>
      </c>
      <c r="W2869" s="113">
        <f t="shared" si="413"/>
        <v>12.3000303030303</v>
      </c>
      <c r="X2869" s="118">
        <v>2011</v>
      </c>
      <c r="Y2869" s="18" t="s">
        <v>66</v>
      </c>
    </row>
    <row r="2870" ht="15.75" customHeight="1" spans="1:25">
      <c r="A2870" s="234">
        <v>6094</v>
      </c>
      <c r="B2870" s="208" t="s">
        <v>3434</v>
      </c>
      <c r="C2870" s="207" t="s">
        <v>27</v>
      </c>
      <c r="D2870" s="209" t="s">
        <v>64</v>
      </c>
      <c r="E2870" s="210" t="s">
        <v>2666</v>
      </c>
      <c r="F2870" s="289" t="s">
        <v>215</v>
      </c>
      <c r="G2870" s="283">
        <v>42272</v>
      </c>
      <c r="H2870" s="237">
        <v>42272</v>
      </c>
      <c r="I2870" s="214">
        <v>16383.7165</v>
      </c>
      <c r="J2870" s="215">
        <v>0.242619184710453</v>
      </c>
      <c r="K2870" s="214">
        <v>3975.0039397572</v>
      </c>
      <c r="L2870" s="244">
        <v>14246.71</v>
      </c>
      <c r="M2870" s="245">
        <v>0.268796093975381</v>
      </c>
      <c r="N2870" s="244">
        <v>3829.46</v>
      </c>
      <c r="O2870" s="218">
        <v>330</v>
      </c>
      <c r="P2870" s="246">
        <f t="shared" si="409"/>
        <v>42.1718484848485</v>
      </c>
      <c r="Q2870" s="246">
        <f t="shared" si="410"/>
        <v>10.6044242424242</v>
      </c>
      <c r="R2870" s="210">
        <v>1559</v>
      </c>
      <c r="S2870" s="220">
        <f t="shared" si="411"/>
        <v>330</v>
      </c>
      <c r="T2870" s="113">
        <f t="shared" si="414"/>
        <v>44.8868945205479</v>
      </c>
      <c r="U2870" s="113">
        <f t="shared" si="412"/>
        <v>10.8904217527595</v>
      </c>
      <c r="V2870" s="113">
        <f t="shared" si="415"/>
        <v>43.1718484848485</v>
      </c>
      <c r="W2870" s="113">
        <f t="shared" si="413"/>
        <v>11.6044242424242</v>
      </c>
      <c r="X2870" s="118">
        <v>2015</v>
      </c>
      <c r="Y2870" s="18" t="s">
        <v>66</v>
      </c>
    </row>
    <row r="2871" ht="15.75" customHeight="1" spans="1:25">
      <c r="A2871" s="234">
        <v>5897</v>
      </c>
      <c r="B2871" s="208" t="s">
        <v>3435</v>
      </c>
      <c r="C2871" s="207" t="s">
        <v>25</v>
      </c>
      <c r="D2871" s="209" t="s">
        <v>64</v>
      </c>
      <c r="F2871" s="235" t="s">
        <v>204</v>
      </c>
      <c r="G2871" s="236">
        <v>42091</v>
      </c>
      <c r="H2871" s="237">
        <v>42091</v>
      </c>
      <c r="I2871" s="214">
        <v>16381.7869145375</v>
      </c>
      <c r="J2871" s="215">
        <v>0.260434677780581</v>
      </c>
      <c r="K2871" s="214">
        <v>4266.3853965577</v>
      </c>
      <c r="L2871" s="244">
        <v>14355.51</v>
      </c>
      <c r="M2871" s="245">
        <v>0.25074622914825</v>
      </c>
      <c r="N2871" s="244">
        <v>3599.59</v>
      </c>
      <c r="O2871" s="218">
        <v>330</v>
      </c>
      <c r="P2871" s="246">
        <f t="shared" si="409"/>
        <v>42.5015454545455</v>
      </c>
      <c r="Q2871" s="246">
        <f t="shared" si="410"/>
        <v>9.90784848484848</v>
      </c>
      <c r="R2871" s="210">
        <v>1740</v>
      </c>
      <c r="S2871" s="220">
        <f t="shared" si="411"/>
        <v>330</v>
      </c>
      <c r="T2871" s="113">
        <f t="shared" si="414"/>
        <v>44.8816079850343</v>
      </c>
      <c r="U2871" s="113">
        <f t="shared" si="412"/>
        <v>11.6887271138567</v>
      </c>
      <c r="V2871" s="113">
        <f t="shared" si="415"/>
        <v>43.5015454545455</v>
      </c>
      <c r="W2871" s="113">
        <f t="shared" si="413"/>
        <v>10.9078484848485</v>
      </c>
      <c r="X2871" s="118">
        <v>2015</v>
      </c>
      <c r="Y2871" s="18" t="s">
        <v>66</v>
      </c>
    </row>
    <row r="2872" ht="15.75" customHeight="1" spans="1:25">
      <c r="A2872" s="234">
        <v>5781</v>
      </c>
      <c r="B2872" s="208" t="s">
        <v>3436</v>
      </c>
      <c r="C2872" s="207" t="s">
        <v>23</v>
      </c>
      <c r="D2872" s="209" t="s">
        <v>64</v>
      </c>
      <c r="F2872" s="235" t="s">
        <v>178</v>
      </c>
      <c r="G2872" s="236">
        <v>41818</v>
      </c>
      <c r="H2872" s="237">
        <v>41818</v>
      </c>
      <c r="I2872" s="214">
        <v>16365.28</v>
      </c>
      <c r="J2872" s="215">
        <v>0.275164022074764</v>
      </c>
      <c r="K2872" s="214">
        <v>4503.13626717969</v>
      </c>
      <c r="L2872" s="244">
        <v>11286.4</v>
      </c>
      <c r="M2872" s="245">
        <v>0.15827101644457</v>
      </c>
      <c r="N2872" s="244">
        <v>1786.31</v>
      </c>
      <c r="O2872" s="218">
        <v>330</v>
      </c>
      <c r="P2872" s="246">
        <f t="shared" si="409"/>
        <v>33.2012121212121</v>
      </c>
      <c r="Q2872" s="246">
        <f t="shared" si="410"/>
        <v>4.41306060606061</v>
      </c>
      <c r="R2872" s="210">
        <v>2013</v>
      </c>
      <c r="S2872" s="220">
        <f t="shared" si="411"/>
        <v>330</v>
      </c>
      <c r="T2872" s="113">
        <f t="shared" si="414"/>
        <v>44.8363835616438</v>
      </c>
      <c r="U2872" s="113">
        <f t="shared" si="412"/>
        <v>12.3373596361087</v>
      </c>
      <c r="V2872" s="113">
        <f t="shared" si="415"/>
        <v>34.2012121212121</v>
      </c>
      <c r="W2872" s="113">
        <f t="shared" si="413"/>
        <v>5.41306060606061</v>
      </c>
      <c r="X2872" s="118">
        <v>2014</v>
      </c>
      <c r="Y2872" s="18" t="s">
        <v>66</v>
      </c>
    </row>
    <row r="2873" ht="15.75" customHeight="1" spans="1:25">
      <c r="A2873" s="234">
        <v>5501</v>
      </c>
      <c r="B2873" s="208" t="s">
        <v>3437</v>
      </c>
      <c r="C2873" s="207" t="s">
        <v>25</v>
      </c>
      <c r="D2873" s="209" t="s">
        <v>64</v>
      </c>
      <c r="F2873" s="235" t="s">
        <v>204</v>
      </c>
      <c r="G2873" s="236">
        <v>41013</v>
      </c>
      <c r="H2873" s="237">
        <v>41013</v>
      </c>
      <c r="I2873" s="214">
        <v>16364.4414380548</v>
      </c>
      <c r="J2873" s="215">
        <v>0.273188318361973</v>
      </c>
      <c r="K2873" s="214">
        <v>4470.57423739519</v>
      </c>
      <c r="L2873" s="244">
        <v>14340.31</v>
      </c>
      <c r="M2873" s="245">
        <v>0.328602380283271</v>
      </c>
      <c r="N2873" s="244">
        <v>4712.26</v>
      </c>
      <c r="O2873" s="218">
        <v>330</v>
      </c>
      <c r="P2873" s="246">
        <f t="shared" si="409"/>
        <v>42.4554848484848</v>
      </c>
      <c r="Q2873" s="246">
        <f t="shared" si="410"/>
        <v>13.2795757575758</v>
      </c>
      <c r="R2873" s="210">
        <v>2818</v>
      </c>
      <c r="S2873" s="220">
        <f t="shared" si="411"/>
        <v>330</v>
      </c>
      <c r="T2873" s="113">
        <f t="shared" si="414"/>
        <v>44.834086131657</v>
      </c>
      <c r="U2873" s="113">
        <f t="shared" si="412"/>
        <v>12.2481485956033</v>
      </c>
      <c r="V2873" s="113">
        <f t="shared" si="415"/>
        <v>43.4554848484848</v>
      </c>
      <c r="W2873" s="113">
        <f t="shared" si="413"/>
        <v>14.2795757575758</v>
      </c>
      <c r="X2873" s="118">
        <v>2012</v>
      </c>
      <c r="Y2873" s="18" t="s">
        <v>66</v>
      </c>
    </row>
    <row r="2874" ht="15.75" customHeight="1" spans="1:25">
      <c r="A2874" s="234">
        <v>8658</v>
      </c>
      <c r="B2874" s="208" t="s">
        <v>3438</v>
      </c>
      <c r="C2874" s="207" t="s">
        <v>34</v>
      </c>
      <c r="D2874" s="209" t="s">
        <v>488</v>
      </c>
      <c r="E2874" s="210" t="s">
        <v>30</v>
      </c>
      <c r="F2874" s="235" t="s">
        <v>282</v>
      </c>
      <c r="G2874" s="283">
        <v>42475</v>
      </c>
      <c r="H2874" s="237">
        <v>43715</v>
      </c>
      <c r="I2874" s="214">
        <v>16314.410530303</v>
      </c>
      <c r="J2874" s="215">
        <v>0.266878387658857</v>
      </c>
      <c r="K2874" s="214">
        <v>4353.96357793195</v>
      </c>
      <c r="L2874" s="216">
        <v>1282.61</v>
      </c>
      <c r="M2874" s="217">
        <v>0.175563889257062</v>
      </c>
      <c r="N2874" s="216">
        <v>225.18</v>
      </c>
      <c r="O2874" s="218">
        <v>66</v>
      </c>
      <c r="P2874" s="246">
        <f t="shared" si="409"/>
        <v>18.4334848484848</v>
      </c>
      <c r="Q2874" s="246">
        <f t="shared" si="410"/>
        <v>2.41181818181818</v>
      </c>
      <c r="R2874" s="210">
        <v>116</v>
      </c>
      <c r="S2874" s="220">
        <f t="shared" si="411"/>
        <v>81</v>
      </c>
      <c r="T2874" s="113">
        <f t="shared" si="414"/>
        <v>44.6970151515151</v>
      </c>
      <c r="U2874" s="113">
        <f t="shared" si="412"/>
        <v>11.9286673367999</v>
      </c>
      <c r="V2874" s="113">
        <f t="shared" si="415"/>
        <v>15.8346913580247</v>
      </c>
      <c r="W2874" s="113">
        <f t="shared" si="413"/>
        <v>2.78</v>
      </c>
      <c r="X2874" s="118">
        <v>2016</v>
      </c>
      <c r="Y2874" s="18" t="s">
        <v>82</v>
      </c>
    </row>
    <row r="2875" ht="15.75" customHeight="1" spans="1:25">
      <c r="A2875" s="234">
        <v>8560</v>
      </c>
      <c r="B2875" s="208" t="s">
        <v>3439</v>
      </c>
      <c r="C2875" s="207" t="s">
        <v>27</v>
      </c>
      <c r="D2875" s="209" t="s">
        <v>64</v>
      </c>
      <c r="F2875" s="235" t="s">
        <v>65</v>
      </c>
      <c r="G2875" s="236">
        <v>43428</v>
      </c>
      <c r="H2875" s="237">
        <v>43428</v>
      </c>
      <c r="I2875" s="214">
        <v>16293.5155009498</v>
      </c>
      <c r="J2875" s="215">
        <v>0.242697852600298</v>
      </c>
      <c r="K2875" s="214">
        <v>3954.40122339019</v>
      </c>
      <c r="L2875" s="244">
        <v>3774.53</v>
      </c>
      <c r="M2875" s="245">
        <v>0.351728559582253</v>
      </c>
      <c r="N2875" s="244">
        <v>1327.61</v>
      </c>
      <c r="O2875" s="218">
        <v>147</v>
      </c>
      <c r="P2875" s="246">
        <f t="shared" si="409"/>
        <v>24.677074829932</v>
      </c>
      <c r="Q2875" s="246">
        <f t="shared" si="410"/>
        <v>8.03136054421769</v>
      </c>
      <c r="R2875" s="210">
        <v>403</v>
      </c>
      <c r="S2875" s="220">
        <f t="shared" si="411"/>
        <v>330</v>
      </c>
      <c r="T2875" s="113">
        <f t="shared" si="414"/>
        <v>44.6397684957529</v>
      </c>
      <c r="U2875" s="113">
        <f t="shared" si="412"/>
        <v>10.8339759544937</v>
      </c>
      <c r="V2875" s="113">
        <f t="shared" si="415"/>
        <v>11.4379696969697</v>
      </c>
      <c r="W2875" s="113">
        <f t="shared" si="413"/>
        <v>4.02306060606061</v>
      </c>
      <c r="X2875" s="118">
        <v>2018</v>
      </c>
      <c r="Y2875" s="18" t="s">
        <v>84</v>
      </c>
    </row>
    <row r="2876" ht="15.75" customHeight="1" spans="1:25">
      <c r="A2876" s="234">
        <v>7655</v>
      </c>
      <c r="B2876" s="208" t="s">
        <v>3440</v>
      </c>
      <c r="C2876" s="207" t="s">
        <v>23</v>
      </c>
      <c r="D2876" s="209" t="s">
        <v>64</v>
      </c>
      <c r="F2876" s="235" t="s">
        <v>65</v>
      </c>
      <c r="G2876" s="236">
        <v>43140</v>
      </c>
      <c r="H2876" s="237">
        <v>43140</v>
      </c>
      <c r="I2876" s="214">
        <v>16292.3205150739</v>
      </c>
      <c r="J2876" s="215">
        <v>0.2706637135027</v>
      </c>
      <c r="K2876" s="214">
        <v>4409.73997218613</v>
      </c>
      <c r="L2876" s="244">
        <v>6605.11</v>
      </c>
      <c r="M2876" s="245">
        <v>0.237070995032634</v>
      </c>
      <c r="N2876" s="244">
        <v>1565.88</v>
      </c>
      <c r="O2876" s="218">
        <v>225</v>
      </c>
      <c r="P2876" s="246">
        <f t="shared" si="409"/>
        <v>28.3560444444444</v>
      </c>
      <c r="Q2876" s="246">
        <f t="shared" si="410"/>
        <v>5.95946666666667</v>
      </c>
      <c r="R2876" s="210">
        <v>691</v>
      </c>
      <c r="S2876" s="220">
        <f t="shared" si="411"/>
        <v>330</v>
      </c>
      <c r="T2876" s="113">
        <f t="shared" si="414"/>
        <v>44.6364945618463</v>
      </c>
      <c r="U2876" s="113">
        <f t="shared" si="412"/>
        <v>12.0814793758524</v>
      </c>
      <c r="V2876" s="113">
        <f t="shared" si="415"/>
        <v>20.0154848484848</v>
      </c>
      <c r="W2876" s="113">
        <f t="shared" si="413"/>
        <v>4.74509090909091</v>
      </c>
      <c r="X2876" s="118">
        <v>2018</v>
      </c>
      <c r="Y2876" s="18" t="s">
        <v>84</v>
      </c>
    </row>
    <row r="2877" ht="15.75" customHeight="1" spans="1:25">
      <c r="A2877" s="234">
        <v>8820</v>
      </c>
      <c r="B2877" s="208" t="s">
        <v>3441</v>
      </c>
      <c r="C2877" s="207" t="s">
        <v>34</v>
      </c>
      <c r="D2877" s="209" t="s">
        <v>488</v>
      </c>
      <c r="E2877" s="210" t="s">
        <v>30</v>
      </c>
      <c r="F2877" s="235" t="s">
        <v>279</v>
      </c>
      <c r="G2877" s="283">
        <v>43281</v>
      </c>
      <c r="H2877" s="237">
        <v>43715</v>
      </c>
      <c r="I2877" s="214">
        <v>16289.316953125</v>
      </c>
      <c r="J2877" s="215">
        <v>0.274269686989401</v>
      </c>
      <c r="K2877" s="214">
        <v>4467.66586200474</v>
      </c>
      <c r="L2877" s="216">
        <v>1241.83</v>
      </c>
      <c r="M2877" s="217">
        <v>0.156414324021807</v>
      </c>
      <c r="N2877" s="216">
        <v>194.24</v>
      </c>
      <c r="O2877" s="218">
        <v>64</v>
      </c>
      <c r="P2877" s="246">
        <f t="shared" si="409"/>
        <v>18.40359375</v>
      </c>
      <c r="Q2877" s="246">
        <f t="shared" si="410"/>
        <v>2.035</v>
      </c>
      <c r="R2877" s="210">
        <v>116</v>
      </c>
      <c r="S2877" s="220">
        <f t="shared" si="411"/>
        <v>81</v>
      </c>
      <c r="T2877" s="113">
        <f t="shared" si="414"/>
        <v>44.628265625</v>
      </c>
      <c r="U2877" s="113">
        <f t="shared" si="412"/>
        <v>12.2401804438486</v>
      </c>
      <c r="V2877" s="113">
        <f t="shared" si="415"/>
        <v>15.3312345679012</v>
      </c>
      <c r="W2877" s="113">
        <f t="shared" si="413"/>
        <v>2.39802469135802</v>
      </c>
      <c r="X2877" s="118">
        <v>2018</v>
      </c>
      <c r="Y2877" s="18" t="s">
        <v>84</v>
      </c>
    </row>
    <row r="2878" ht="15.75" customHeight="1" spans="1:25">
      <c r="A2878" s="234">
        <v>5538</v>
      </c>
      <c r="B2878" s="208" t="s">
        <v>3442</v>
      </c>
      <c r="C2878" s="207" t="s">
        <v>17</v>
      </c>
      <c r="D2878" s="209" t="s">
        <v>64</v>
      </c>
      <c r="F2878" s="235" t="s">
        <v>65</v>
      </c>
      <c r="G2878" s="236">
        <v>41055</v>
      </c>
      <c r="H2878" s="237">
        <v>41055</v>
      </c>
      <c r="I2878" s="214">
        <v>16200.58</v>
      </c>
      <c r="J2878" s="215">
        <v>0.261122109704922</v>
      </c>
      <c r="K2878" s="214">
        <v>4230.32962804337</v>
      </c>
      <c r="L2878" s="244">
        <v>8100.29000000001</v>
      </c>
      <c r="M2878" s="245">
        <v>0.340911251325569</v>
      </c>
      <c r="N2878" s="244">
        <v>2761.48</v>
      </c>
      <c r="O2878" s="218">
        <v>330</v>
      </c>
      <c r="P2878" s="246">
        <f t="shared" si="409"/>
        <v>23.5463333333334</v>
      </c>
      <c r="Q2878" s="246">
        <f t="shared" si="410"/>
        <v>7.36812121212121</v>
      </c>
      <c r="R2878" s="210">
        <v>2776</v>
      </c>
      <c r="S2878" s="220">
        <f t="shared" si="411"/>
        <v>330</v>
      </c>
      <c r="T2878" s="113">
        <f t="shared" si="414"/>
        <v>44.3851506849315</v>
      </c>
      <c r="U2878" s="113">
        <f t="shared" si="412"/>
        <v>11.5899441864202</v>
      </c>
      <c r="V2878" s="113">
        <f t="shared" si="415"/>
        <v>24.5463333333334</v>
      </c>
      <c r="W2878" s="113">
        <f t="shared" si="413"/>
        <v>8.36812121212121</v>
      </c>
      <c r="X2878" s="118">
        <v>2012</v>
      </c>
      <c r="Y2878" s="18" t="s">
        <v>66</v>
      </c>
    </row>
    <row r="2879" ht="15.75" customHeight="1" spans="1:25">
      <c r="A2879" s="234">
        <v>8651</v>
      </c>
      <c r="B2879" s="208" t="s">
        <v>3443</v>
      </c>
      <c r="C2879" s="207" t="s">
        <v>34</v>
      </c>
      <c r="D2879" s="209" t="s">
        <v>488</v>
      </c>
      <c r="E2879" s="210" t="s">
        <v>30</v>
      </c>
      <c r="F2879" s="235" t="s">
        <v>272</v>
      </c>
      <c r="G2879" s="283">
        <v>42389</v>
      </c>
      <c r="H2879" s="237">
        <v>43715</v>
      </c>
      <c r="I2879" s="214">
        <v>16165.412</v>
      </c>
      <c r="J2879" s="215">
        <v>0.23095335966912</v>
      </c>
      <c r="K2879" s="214">
        <v>3733.45621183551</v>
      </c>
      <c r="L2879" s="216">
        <v>1059.08</v>
      </c>
      <c r="M2879" s="217">
        <v>0.0382973901877101</v>
      </c>
      <c r="N2879" s="216">
        <v>40.56</v>
      </c>
      <c r="O2879" s="218">
        <v>55</v>
      </c>
      <c r="P2879" s="246">
        <f t="shared" si="409"/>
        <v>18.256</v>
      </c>
      <c r="Q2879" s="246">
        <f t="shared" si="410"/>
        <v>-0.262545454545455</v>
      </c>
      <c r="R2879" s="210">
        <v>116</v>
      </c>
      <c r="S2879" s="220">
        <f t="shared" si="411"/>
        <v>81</v>
      </c>
      <c r="T2879" s="113">
        <f t="shared" si="414"/>
        <v>44.2888</v>
      </c>
      <c r="U2879" s="113">
        <f t="shared" si="412"/>
        <v>10.2286471557137</v>
      </c>
      <c r="V2879" s="113">
        <f t="shared" si="415"/>
        <v>13.0750617283951</v>
      </c>
      <c r="W2879" s="113">
        <f t="shared" si="413"/>
        <v>0.500740740740741</v>
      </c>
      <c r="X2879" s="118">
        <v>2016</v>
      </c>
      <c r="Y2879" s="18" t="s">
        <v>82</v>
      </c>
    </row>
    <row r="2880" ht="15.75" customHeight="1" spans="1:25">
      <c r="A2880" s="234">
        <v>5037</v>
      </c>
      <c r="B2880" s="208" t="s">
        <v>3444</v>
      </c>
      <c r="C2880" s="207" t="s">
        <v>17</v>
      </c>
      <c r="D2880" s="209" t="s">
        <v>64</v>
      </c>
      <c r="F2880" s="235" t="s">
        <v>65</v>
      </c>
      <c r="G2880" s="236">
        <v>38731</v>
      </c>
      <c r="H2880" s="237">
        <v>38731</v>
      </c>
      <c r="I2880" s="214">
        <v>16156.78</v>
      </c>
      <c r="J2880" s="215">
        <v>0.266545011518172</v>
      </c>
      <c r="K2880" s="214">
        <v>4306.50911119657</v>
      </c>
      <c r="L2880" s="244">
        <v>8078.39</v>
      </c>
      <c r="M2880" s="245">
        <v>0.332926486589531</v>
      </c>
      <c r="N2880" s="244">
        <v>2689.51</v>
      </c>
      <c r="O2880" s="218">
        <v>330</v>
      </c>
      <c r="P2880" s="246">
        <f t="shared" si="409"/>
        <v>23.4799696969697</v>
      </c>
      <c r="Q2880" s="246">
        <f t="shared" si="410"/>
        <v>7.1500303030303</v>
      </c>
      <c r="R2880" s="210">
        <v>5100</v>
      </c>
      <c r="S2880" s="220">
        <f t="shared" si="411"/>
        <v>330</v>
      </c>
      <c r="T2880" s="113">
        <f t="shared" si="414"/>
        <v>44.2651506849315</v>
      </c>
      <c r="U2880" s="113">
        <f t="shared" si="412"/>
        <v>11.7986550991687</v>
      </c>
      <c r="V2880" s="113">
        <f t="shared" si="415"/>
        <v>24.4799696969697</v>
      </c>
      <c r="W2880" s="113">
        <f t="shared" si="413"/>
        <v>8.1500303030303</v>
      </c>
      <c r="X2880" s="118">
        <v>2006</v>
      </c>
      <c r="Y2880" s="18" t="s">
        <v>66</v>
      </c>
    </row>
    <row r="2881" ht="15.75" customHeight="1" spans="1:25">
      <c r="A2881" s="234">
        <v>5770</v>
      </c>
      <c r="B2881" s="208" t="s">
        <v>3445</v>
      </c>
      <c r="C2881" s="207" t="s">
        <v>33</v>
      </c>
      <c r="D2881" s="209" t="s">
        <v>64</v>
      </c>
      <c r="F2881" s="235" t="s">
        <v>65</v>
      </c>
      <c r="G2881" s="236">
        <v>41783</v>
      </c>
      <c r="H2881" s="237">
        <v>41783</v>
      </c>
      <c r="I2881" s="214">
        <v>16118.94</v>
      </c>
      <c r="J2881" s="215">
        <v>0.241880277916334</v>
      </c>
      <c r="K2881" s="214">
        <v>3898.85368691671</v>
      </c>
      <c r="L2881" s="244">
        <v>8059.47</v>
      </c>
      <c r="M2881" s="245">
        <v>0.104108582822444</v>
      </c>
      <c r="N2881" s="244">
        <v>839.06</v>
      </c>
      <c r="O2881" s="218">
        <v>330</v>
      </c>
      <c r="P2881" s="246">
        <f t="shared" si="409"/>
        <v>23.4226363636364</v>
      </c>
      <c r="Q2881" s="246">
        <f t="shared" si="410"/>
        <v>1.54260606060606</v>
      </c>
      <c r="R2881" s="210">
        <v>2048</v>
      </c>
      <c r="S2881" s="220">
        <f t="shared" si="411"/>
        <v>330</v>
      </c>
      <c r="T2881" s="113">
        <f t="shared" si="414"/>
        <v>44.1614794520548</v>
      </c>
      <c r="U2881" s="113">
        <f t="shared" si="412"/>
        <v>10.6817909230595</v>
      </c>
      <c r="V2881" s="113">
        <f t="shared" si="415"/>
        <v>24.4226363636364</v>
      </c>
      <c r="W2881" s="113">
        <f t="shared" si="413"/>
        <v>2.54260606060606</v>
      </c>
      <c r="X2881" s="118">
        <v>2014</v>
      </c>
      <c r="Y2881" s="18" t="s">
        <v>66</v>
      </c>
    </row>
    <row r="2882" ht="15.75" customHeight="1" spans="1:25">
      <c r="A2882" s="234">
        <v>8033</v>
      </c>
      <c r="B2882" s="208" t="s">
        <v>3446</v>
      </c>
      <c r="C2882" s="207" t="s">
        <v>17</v>
      </c>
      <c r="D2882" s="209" t="s">
        <v>380</v>
      </c>
      <c r="E2882" s="210" t="s">
        <v>672</v>
      </c>
      <c r="F2882" s="235" t="s">
        <v>98</v>
      </c>
      <c r="G2882" s="283" t="s">
        <v>497</v>
      </c>
      <c r="H2882" s="237">
        <v>43300</v>
      </c>
      <c r="I2882" s="214">
        <v>16116.4340209744</v>
      </c>
      <c r="J2882" s="215">
        <v>0.266875560938495</v>
      </c>
      <c r="K2882" s="214">
        <v>4301.08236967578</v>
      </c>
      <c r="L2882" s="244">
        <v>6083.82000000001</v>
      </c>
      <c r="M2882" s="245">
        <v>0.320417106357518</v>
      </c>
      <c r="N2882" s="244">
        <v>1949.36</v>
      </c>
      <c r="O2882" s="218">
        <v>312</v>
      </c>
      <c r="P2882" s="246">
        <f t="shared" si="409"/>
        <v>18.4994230769231</v>
      </c>
      <c r="Q2882" s="246">
        <f t="shared" si="410"/>
        <v>5.24794871794872</v>
      </c>
      <c r="R2882" s="210">
        <v>531</v>
      </c>
      <c r="S2882" s="220">
        <f t="shared" si="411"/>
        <v>330</v>
      </c>
      <c r="T2882" s="113">
        <f t="shared" si="414"/>
        <v>44.1546137560942</v>
      </c>
      <c r="U2882" s="113">
        <f t="shared" si="412"/>
        <v>11.7837873141802</v>
      </c>
      <c r="V2882" s="113">
        <f t="shared" si="415"/>
        <v>18.4358181818182</v>
      </c>
      <c r="W2882" s="113">
        <f t="shared" si="413"/>
        <v>5.90715151515152</v>
      </c>
      <c r="X2882" s="118">
        <v>2011</v>
      </c>
      <c r="Y2882" s="18" t="s">
        <v>66</v>
      </c>
    </row>
    <row r="2883" ht="15.75" customHeight="1" spans="1:25">
      <c r="A2883" s="234">
        <v>8661</v>
      </c>
      <c r="B2883" s="208" t="s">
        <v>3447</v>
      </c>
      <c r="C2883" s="207" t="s">
        <v>34</v>
      </c>
      <c r="D2883" s="209" t="s">
        <v>488</v>
      </c>
      <c r="E2883" s="210" t="s">
        <v>30</v>
      </c>
      <c r="F2883" s="235" t="s">
        <v>282</v>
      </c>
      <c r="G2883" s="283">
        <v>42490</v>
      </c>
      <c r="H2883" s="237">
        <v>43715</v>
      </c>
      <c r="I2883" s="214">
        <v>16104.2610526316</v>
      </c>
      <c r="J2883" s="215">
        <v>0.273907064427875</v>
      </c>
      <c r="K2883" s="214">
        <v>4411.07086970648</v>
      </c>
      <c r="L2883" s="216">
        <v>1457.92</v>
      </c>
      <c r="M2883" s="217">
        <v>0.350197541703248</v>
      </c>
      <c r="N2883" s="216">
        <v>510.56</v>
      </c>
      <c r="O2883" s="218">
        <v>76</v>
      </c>
      <c r="P2883" s="246">
        <f t="shared" ref="P2883:P2946" si="416">IFERROR(L2883/O2883-1,0)</f>
        <v>18.1831578947368</v>
      </c>
      <c r="Q2883" s="246">
        <f t="shared" ref="Q2883:Q2946" si="417">IFERROR(N2883/O2883-1,0)</f>
        <v>5.7178947368421</v>
      </c>
      <c r="R2883" s="210">
        <v>116</v>
      </c>
      <c r="S2883" s="220">
        <f t="shared" ref="S2883:S2946" si="418">MIN(R2883-35,365-35)</f>
        <v>81</v>
      </c>
      <c r="T2883" s="113">
        <f t="shared" si="414"/>
        <v>44.1212631578948</v>
      </c>
      <c r="U2883" s="113">
        <f t="shared" ref="U2883:U2946" si="419">IFERROR(K2883/365,0)</f>
        <v>12.0851256704287</v>
      </c>
      <c r="V2883" s="113">
        <f t="shared" si="415"/>
        <v>17.999012345679</v>
      </c>
      <c r="W2883" s="113">
        <f t="shared" ref="W2883:W2946" si="420">N2883/S2883</f>
        <v>6.30320987654321</v>
      </c>
      <c r="X2883" s="118">
        <v>2016</v>
      </c>
      <c r="Y2883" s="18" t="s">
        <v>82</v>
      </c>
    </row>
    <row r="2884" ht="15.75" customHeight="1" spans="1:25">
      <c r="A2884" s="234">
        <v>5386</v>
      </c>
      <c r="B2884" s="208" t="s">
        <v>3448</v>
      </c>
      <c r="C2884" s="207" t="s">
        <v>25</v>
      </c>
      <c r="D2884" s="209" t="s">
        <v>64</v>
      </c>
      <c r="F2884" s="235" t="s">
        <v>215</v>
      </c>
      <c r="G2884" s="236">
        <v>40716</v>
      </c>
      <c r="H2884" s="237">
        <v>40716</v>
      </c>
      <c r="I2884" s="214">
        <v>16101.9085222923</v>
      </c>
      <c r="J2884" s="215">
        <v>0.277825097474522</v>
      </c>
      <c r="K2884" s="214">
        <v>4473.51430473169</v>
      </c>
      <c r="L2884" s="244">
        <v>14110.25</v>
      </c>
      <c r="M2884" s="245">
        <v>0.117389132013961</v>
      </c>
      <c r="N2884" s="244">
        <v>1656.39</v>
      </c>
      <c r="O2884" s="218">
        <v>330</v>
      </c>
      <c r="P2884" s="246">
        <f t="shared" si="416"/>
        <v>41.7583333333333</v>
      </c>
      <c r="Q2884" s="246">
        <f t="shared" si="417"/>
        <v>4.01936363636364</v>
      </c>
      <c r="R2884" s="210">
        <v>3115</v>
      </c>
      <c r="S2884" s="220">
        <f t="shared" si="418"/>
        <v>330</v>
      </c>
      <c r="T2884" s="113">
        <f t="shared" ref="T2884:T2947" si="421">IFERROR(I2884/365,0)</f>
        <v>44.114817869294</v>
      </c>
      <c r="U2884" s="113">
        <f t="shared" si="419"/>
        <v>12.2562035746074</v>
      </c>
      <c r="V2884" s="113">
        <f t="shared" ref="V2884:V2947" si="422">L2884/S2884</f>
        <v>42.7583333333333</v>
      </c>
      <c r="W2884" s="113">
        <f t="shared" si="420"/>
        <v>5.01936363636364</v>
      </c>
      <c r="X2884" s="118">
        <v>2011</v>
      </c>
      <c r="Y2884" s="18" t="s">
        <v>66</v>
      </c>
    </row>
    <row r="2885" ht="15.75" customHeight="1" spans="1:25">
      <c r="A2885" s="234">
        <v>7977</v>
      </c>
      <c r="B2885" s="208" t="s">
        <v>3449</v>
      </c>
      <c r="C2885" s="207" t="s">
        <v>25</v>
      </c>
      <c r="D2885" s="209" t="s">
        <v>488</v>
      </c>
      <c r="E2885" s="210" t="s">
        <v>32</v>
      </c>
      <c r="F2885" s="235" t="s">
        <v>212</v>
      </c>
      <c r="G2885" s="283">
        <v>41992</v>
      </c>
      <c r="H2885" s="237">
        <v>43396</v>
      </c>
      <c r="I2885" s="214">
        <v>16063.6016582745</v>
      </c>
      <c r="J2885" s="215">
        <v>0.266531774460601</v>
      </c>
      <c r="K2885" s="214">
        <v>4281.46025420815</v>
      </c>
      <c r="L2885" s="244">
        <v>8471.28</v>
      </c>
      <c r="M2885" s="245">
        <v>0.105124609268021</v>
      </c>
      <c r="N2885" s="244">
        <v>890.54</v>
      </c>
      <c r="O2885" s="218">
        <v>275</v>
      </c>
      <c r="P2885" s="246">
        <f t="shared" si="416"/>
        <v>29.8046545454545</v>
      </c>
      <c r="Q2885" s="246">
        <f t="shared" si="417"/>
        <v>2.23832727272727</v>
      </c>
      <c r="R2885" s="210">
        <v>435</v>
      </c>
      <c r="S2885" s="220">
        <f t="shared" si="418"/>
        <v>330</v>
      </c>
      <c r="T2885" s="113">
        <f t="shared" si="421"/>
        <v>44.0098675569164</v>
      </c>
      <c r="U2885" s="113">
        <f t="shared" si="419"/>
        <v>11.730028093721</v>
      </c>
      <c r="V2885" s="113">
        <f t="shared" si="422"/>
        <v>25.6705454545455</v>
      </c>
      <c r="W2885" s="113">
        <f t="shared" si="420"/>
        <v>2.69860606060606</v>
      </c>
      <c r="X2885" s="118">
        <v>2014</v>
      </c>
      <c r="Y2885" s="18" t="s">
        <v>66</v>
      </c>
    </row>
    <row r="2886" ht="15.75" customHeight="1" spans="1:25">
      <c r="A2886" s="234">
        <v>6554</v>
      </c>
      <c r="B2886" s="208" t="s">
        <v>3450</v>
      </c>
      <c r="C2886" s="207" t="s">
        <v>17</v>
      </c>
      <c r="D2886" s="209" t="s">
        <v>64</v>
      </c>
      <c r="F2886" s="235" t="s">
        <v>65</v>
      </c>
      <c r="G2886" s="236">
        <v>42658</v>
      </c>
      <c r="H2886" s="237">
        <v>42658</v>
      </c>
      <c r="I2886" s="214">
        <v>16001.08</v>
      </c>
      <c r="J2886" s="215">
        <v>0.25141892911175</v>
      </c>
      <c r="K2886" s="214">
        <v>4022.97439823144</v>
      </c>
      <c r="L2886" s="244">
        <v>8000.54</v>
      </c>
      <c r="M2886" s="245">
        <v>0.265465831056404</v>
      </c>
      <c r="N2886" s="244">
        <v>2123.87</v>
      </c>
      <c r="O2886" s="218">
        <v>330</v>
      </c>
      <c r="P2886" s="246">
        <f t="shared" si="416"/>
        <v>23.2440606060606</v>
      </c>
      <c r="Q2886" s="246">
        <f t="shared" si="417"/>
        <v>5.4359696969697</v>
      </c>
      <c r="R2886" s="210">
        <v>1173</v>
      </c>
      <c r="S2886" s="220">
        <f t="shared" si="418"/>
        <v>330</v>
      </c>
      <c r="T2886" s="113">
        <f t="shared" si="421"/>
        <v>43.8385753424658</v>
      </c>
      <c r="U2886" s="113">
        <f t="shared" si="419"/>
        <v>11.0218476663875</v>
      </c>
      <c r="V2886" s="113">
        <f t="shared" si="422"/>
        <v>24.2440606060606</v>
      </c>
      <c r="W2886" s="113">
        <f t="shared" si="420"/>
        <v>6.4359696969697</v>
      </c>
      <c r="X2886" s="118">
        <v>2016</v>
      </c>
      <c r="Y2886" s="18" t="s">
        <v>82</v>
      </c>
    </row>
    <row r="2887" ht="15.75" customHeight="1" spans="1:25">
      <c r="A2887" s="234">
        <v>5559</v>
      </c>
      <c r="B2887" s="208" t="s">
        <v>3451</v>
      </c>
      <c r="C2887" s="207" t="s">
        <v>19</v>
      </c>
      <c r="D2887" s="209" t="s">
        <v>64</v>
      </c>
      <c r="F2887" s="235" t="s">
        <v>65</v>
      </c>
      <c r="G2887" s="236">
        <v>41090</v>
      </c>
      <c r="H2887" s="237">
        <v>41090</v>
      </c>
      <c r="I2887" s="214">
        <v>15998.7446017699</v>
      </c>
      <c r="J2887" s="215">
        <v>0.253367852239611</v>
      </c>
      <c r="K2887" s="214">
        <v>4053.56755828051</v>
      </c>
      <c r="L2887" s="244">
        <v>8255.06</v>
      </c>
      <c r="M2887" s="245">
        <v>0.281078514268824</v>
      </c>
      <c r="N2887" s="244">
        <v>2320.32</v>
      </c>
      <c r="O2887" s="218">
        <v>330</v>
      </c>
      <c r="P2887" s="246">
        <f t="shared" si="416"/>
        <v>24.0153333333333</v>
      </c>
      <c r="Q2887" s="246">
        <f t="shared" si="417"/>
        <v>6.03127272727273</v>
      </c>
      <c r="R2887" s="210">
        <v>2741</v>
      </c>
      <c r="S2887" s="220">
        <f t="shared" si="418"/>
        <v>330</v>
      </c>
      <c r="T2887" s="113">
        <f t="shared" si="421"/>
        <v>43.8321769911504</v>
      </c>
      <c r="U2887" s="113">
        <f t="shared" si="419"/>
        <v>11.1056645432343</v>
      </c>
      <c r="V2887" s="113">
        <f t="shared" si="422"/>
        <v>25.0153333333333</v>
      </c>
      <c r="W2887" s="113">
        <f t="shared" si="420"/>
        <v>7.03127272727273</v>
      </c>
      <c r="X2887" s="118">
        <v>2012</v>
      </c>
      <c r="Y2887" s="18" t="s">
        <v>66</v>
      </c>
    </row>
    <row r="2888" ht="15.75" customHeight="1" spans="1:25">
      <c r="A2888" s="234">
        <v>8102</v>
      </c>
      <c r="B2888" s="208" t="s">
        <v>3452</v>
      </c>
      <c r="C2888" s="207" t="s">
        <v>19</v>
      </c>
      <c r="D2888" s="209" t="s">
        <v>64</v>
      </c>
      <c r="F2888" s="235" t="s">
        <v>65</v>
      </c>
      <c r="G2888" s="236">
        <v>43309</v>
      </c>
      <c r="H2888" s="237">
        <v>43309</v>
      </c>
      <c r="I2888" s="214">
        <v>15995.196</v>
      </c>
      <c r="J2888" s="215">
        <v>0.227793947877008</v>
      </c>
      <c r="K2888" s="214">
        <v>3643.60884390653</v>
      </c>
      <c r="L2888" s="244">
        <v>8886.22000000001</v>
      </c>
      <c r="M2888" s="245">
        <v>0.195161722307122</v>
      </c>
      <c r="N2888" s="244">
        <v>1734.25</v>
      </c>
      <c r="O2888" s="218">
        <v>330</v>
      </c>
      <c r="P2888" s="246">
        <f t="shared" si="416"/>
        <v>25.9279393939394</v>
      </c>
      <c r="Q2888" s="246">
        <f t="shared" si="417"/>
        <v>4.25530303030303</v>
      </c>
      <c r="R2888" s="210">
        <v>522</v>
      </c>
      <c r="S2888" s="220">
        <f t="shared" si="418"/>
        <v>330</v>
      </c>
      <c r="T2888" s="113">
        <f t="shared" si="421"/>
        <v>43.8224547945205</v>
      </c>
      <c r="U2888" s="113">
        <f t="shared" si="419"/>
        <v>9.98248998330556</v>
      </c>
      <c r="V2888" s="113">
        <f t="shared" si="422"/>
        <v>26.9279393939394</v>
      </c>
      <c r="W2888" s="113">
        <f t="shared" si="420"/>
        <v>5.25530303030303</v>
      </c>
      <c r="X2888" s="118">
        <v>2018</v>
      </c>
      <c r="Y2888" s="18" t="s">
        <v>84</v>
      </c>
    </row>
    <row r="2889" ht="15.75" customHeight="1" spans="1:25">
      <c r="A2889" s="234">
        <v>9542</v>
      </c>
      <c r="B2889" s="208" t="s">
        <v>3453</v>
      </c>
      <c r="C2889" s="207" t="s">
        <v>19</v>
      </c>
      <c r="D2889" s="209" t="s">
        <v>64</v>
      </c>
      <c r="F2889" s="235" t="s">
        <v>65</v>
      </c>
      <c r="G2889" s="236">
        <v>43554</v>
      </c>
      <c r="H2889" s="237">
        <v>43554</v>
      </c>
      <c r="I2889" s="214">
        <v>15966.2612407407</v>
      </c>
      <c r="J2889" s="215">
        <v>0.267094167468505</v>
      </c>
      <c r="K2889" s="214">
        <v>4264.49525368031</v>
      </c>
      <c r="L2889" s="244">
        <v>3192.07</v>
      </c>
      <c r="M2889" s="245">
        <v>-0.0153223456879078</v>
      </c>
      <c r="N2889" s="244">
        <v>-48.91</v>
      </c>
      <c r="O2889" s="218">
        <v>135</v>
      </c>
      <c r="P2889" s="246">
        <f t="shared" si="416"/>
        <v>22.644962962963</v>
      </c>
      <c r="Q2889" s="246">
        <f t="shared" si="417"/>
        <v>-1.3622962962963</v>
      </c>
      <c r="R2889" s="210">
        <v>277</v>
      </c>
      <c r="S2889" s="220">
        <f t="shared" si="418"/>
        <v>242</v>
      </c>
      <c r="T2889" s="113">
        <f t="shared" si="421"/>
        <v>43.7431814814814</v>
      </c>
      <c r="U2889" s="113">
        <f t="shared" si="419"/>
        <v>11.68354864022</v>
      </c>
      <c r="V2889" s="113">
        <f t="shared" si="422"/>
        <v>13.1903719008264</v>
      </c>
      <c r="W2889" s="113">
        <f t="shared" si="420"/>
        <v>-0.202107438016529</v>
      </c>
      <c r="X2889" s="118">
        <v>2019</v>
      </c>
      <c r="Y2889" s="18" t="s">
        <v>85</v>
      </c>
    </row>
    <row r="2890" ht="15.75" customHeight="1" spans="1:25">
      <c r="A2890" s="234">
        <v>7327</v>
      </c>
      <c r="B2890" s="208" t="s">
        <v>3454</v>
      </c>
      <c r="C2890" s="207" t="s">
        <v>23</v>
      </c>
      <c r="D2890" s="209" t="s">
        <v>380</v>
      </c>
      <c r="E2890" s="210" t="s">
        <v>442</v>
      </c>
      <c r="F2890" s="235" t="s">
        <v>193</v>
      </c>
      <c r="G2890" s="284">
        <v>38534</v>
      </c>
      <c r="H2890" s="237">
        <v>42979</v>
      </c>
      <c r="I2890" s="214">
        <v>15937.994</v>
      </c>
      <c r="J2890" s="215">
        <v>0.245012091746333</v>
      </c>
      <c r="K2890" s="214">
        <v>3905.0012481805</v>
      </c>
      <c r="L2890" s="244">
        <v>10991.72</v>
      </c>
      <c r="M2890" s="245">
        <v>0.419258314440324</v>
      </c>
      <c r="N2890" s="244">
        <v>4608.37</v>
      </c>
      <c r="O2890" s="218">
        <v>330</v>
      </c>
      <c r="P2890" s="246">
        <f t="shared" si="416"/>
        <v>32.3082424242424</v>
      </c>
      <c r="Q2890" s="246">
        <f t="shared" si="417"/>
        <v>12.9647575757576</v>
      </c>
      <c r="R2890" s="210">
        <v>852</v>
      </c>
      <c r="S2890" s="220">
        <f t="shared" si="418"/>
        <v>330</v>
      </c>
      <c r="T2890" s="113">
        <f t="shared" si="421"/>
        <v>43.6657369863014</v>
      </c>
      <c r="U2890" s="113">
        <f t="shared" si="419"/>
        <v>10.6986335566589</v>
      </c>
      <c r="V2890" s="113">
        <f t="shared" si="422"/>
        <v>33.3082424242424</v>
      </c>
      <c r="W2890" s="113">
        <f t="shared" si="420"/>
        <v>13.9647575757576</v>
      </c>
      <c r="X2890" s="118">
        <v>2005</v>
      </c>
      <c r="Y2890" s="18" t="s">
        <v>66</v>
      </c>
    </row>
    <row r="2891" ht="15.75" customHeight="1" spans="1:25">
      <c r="A2891" s="234">
        <v>5485</v>
      </c>
      <c r="B2891" s="208" t="s">
        <v>3455</v>
      </c>
      <c r="C2891" s="207" t="s">
        <v>17</v>
      </c>
      <c r="D2891" s="209" t="s">
        <v>64</v>
      </c>
      <c r="F2891" s="235" t="s">
        <v>65</v>
      </c>
      <c r="G2891" s="236">
        <v>40908</v>
      </c>
      <c r="H2891" s="237">
        <v>40908</v>
      </c>
      <c r="I2891" s="214">
        <v>15909.62</v>
      </c>
      <c r="J2891" s="215">
        <v>0.266875560938495</v>
      </c>
      <c r="K2891" s="214">
        <v>4245.8887618183</v>
      </c>
      <c r="L2891" s="244">
        <v>7954.81</v>
      </c>
      <c r="M2891" s="245">
        <v>0.34330298272366</v>
      </c>
      <c r="N2891" s="244">
        <v>2730.91</v>
      </c>
      <c r="O2891" s="218">
        <v>330</v>
      </c>
      <c r="P2891" s="246">
        <f t="shared" si="416"/>
        <v>23.1054848484848</v>
      </c>
      <c r="Q2891" s="246">
        <f t="shared" si="417"/>
        <v>7.27548484848485</v>
      </c>
      <c r="R2891" s="210">
        <v>2923</v>
      </c>
      <c r="S2891" s="220">
        <f t="shared" si="418"/>
        <v>330</v>
      </c>
      <c r="T2891" s="113">
        <f t="shared" si="421"/>
        <v>43.588</v>
      </c>
      <c r="U2891" s="113">
        <f t="shared" si="419"/>
        <v>11.6325719501871</v>
      </c>
      <c r="V2891" s="113">
        <f t="shared" si="422"/>
        <v>24.1054848484848</v>
      </c>
      <c r="W2891" s="113">
        <f t="shared" si="420"/>
        <v>8.27548484848485</v>
      </c>
      <c r="X2891" s="118">
        <v>2011</v>
      </c>
      <c r="Y2891" s="18" t="s">
        <v>66</v>
      </c>
    </row>
    <row r="2892" ht="15.75" customHeight="1" spans="1:25">
      <c r="A2892" s="234">
        <v>8818</v>
      </c>
      <c r="B2892" s="208" t="s">
        <v>3456</v>
      </c>
      <c r="C2892" s="207" t="s">
        <v>34</v>
      </c>
      <c r="D2892" s="209" t="s">
        <v>488</v>
      </c>
      <c r="E2892" s="210" t="s">
        <v>30</v>
      </c>
      <c r="F2892" s="235" t="s">
        <v>282</v>
      </c>
      <c r="G2892" s="283">
        <v>38838</v>
      </c>
      <c r="H2892" s="237">
        <v>43715</v>
      </c>
      <c r="I2892" s="214">
        <v>15893.9815492958</v>
      </c>
      <c r="J2892" s="215">
        <v>0.272242903749393</v>
      </c>
      <c r="K2892" s="214">
        <v>4327.02368911956</v>
      </c>
      <c r="L2892" s="216">
        <v>1344.22</v>
      </c>
      <c r="M2892" s="217">
        <v>0.166274865721385</v>
      </c>
      <c r="N2892" s="216">
        <v>223.51</v>
      </c>
      <c r="O2892" s="218">
        <v>71</v>
      </c>
      <c r="P2892" s="246">
        <f t="shared" si="416"/>
        <v>17.932676056338</v>
      </c>
      <c r="Q2892" s="246">
        <f t="shared" si="417"/>
        <v>2.14802816901408</v>
      </c>
      <c r="R2892" s="210">
        <v>116</v>
      </c>
      <c r="S2892" s="220">
        <f t="shared" si="418"/>
        <v>81</v>
      </c>
      <c r="T2892" s="113">
        <f t="shared" si="421"/>
        <v>43.5451549295775</v>
      </c>
      <c r="U2892" s="113">
        <f t="shared" si="419"/>
        <v>11.8548594222454</v>
      </c>
      <c r="V2892" s="113">
        <f t="shared" si="422"/>
        <v>16.5953086419753</v>
      </c>
      <c r="W2892" s="113">
        <f t="shared" si="420"/>
        <v>2.75938271604938</v>
      </c>
      <c r="X2892" s="118">
        <v>2006</v>
      </c>
      <c r="Y2892" s="18" t="s">
        <v>66</v>
      </c>
    </row>
    <row r="2893" ht="15.75" customHeight="1" spans="1:25">
      <c r="A2893" s="234">
        <v>9169</v>
      </c>
      <c r="B2893" s="208" t="s">
        <v>3457</v>
      </c>
      <c r="C2893" s="207" t="s">
        <v>19</v>
      </c>
      <c r="D2893" s="209" t="s">
        <v>64</v>
      </c>
      <c r="F2893" s="235" t="s">
        <v>65</v>
      </c>
      <c r="G2893" s="236">
        <v>43463</v>
      </c>
      <c r="H2893" s="237">
        <v>43463</v>
      </c>
      <c r="I2893" s="214">
        <v>15869.2605737705</v>
      </c>
      <c r="J2893" s="215">
        <v>0.253873909719496</v>
      </c>
      <c r="K2893" s="214">
        <v>4028.79122622057</v>
      </c>
      <c r="L2893" s="244">
        <v>5734.32</v>
      </c>
      <c r="M2893" s="245">
        <v>0.0359188186219116</v>
      </c>
      <c r="N2893" s="244">
        <v>205.97</v>
      </c>
      <c r="O2893" s="218">
        <v>244</v>
      </c>
      <c r="P2893" s="246">
        <f t="shared" si="416"/>
        <v>22.5013114754098</v>
      </c>
      <c r="Q2893" s="246">
        <f t="shared" si="417"/>
        <v>-0.155860655737705</v>
      </c>
      <c r="R2893" s="210">
        <v>368</v>
      </c>
      <c r="S2893" s="220">
        <f t="shared" si="418"/>
        <v>330</v>
      </c>
      <c r="T2893" s="113">
        <f t="shared" si="421"/>
        <v>43.4774262295082</v>
      </c>
      <c r="U2893" s="113">
        <f t="shared" si="419"/>
        <v>11.0377841814262</v>
      </c>
      <c r="V2893" s="113">
        <f t="shared" si="422"/>
        <v>17.3767272727273</v>
      </c>
      <c r="W2893" s="113">
        <f t="shared" si="420"/>
        <v>0.624151515151515</v>
      </c>
      <c r="X2893" s="118">
        <v>2018</v>
      </c>
      <c r="Y2893" s="18" t="s">
        <v>84</v>
      </c>
    </row>
    <row r="2894" ht="15.75" customHeight="1" spans="1:25">
      <c r="A2894" s="234">
        <v>8963</v>
      </c>
      <c r="B2894" s="208" t="s">
        <v>3458</v>
      </c>
      <c r="C2894" s="207" t="s">
        <v>34</v>
      </c>
      <c r="D2894" s="209" t="s">
        <v>488</v>
      </c>
      <c r="E2894" s="210" t="s">
        <v>30</v>
      </c>
      <c r="F2894" s="235" t="s">
        <v>291</v>
      </c>
      <c r="G2894" s="283">
        <v>42005</v>
      </c>
      <c r="H2894" s="237">
        <v>43711</v>
      </c>
      <c r="I2894" s="214">
        <v>15782.3456060606</v>
      </c>
      <c r="J2894" s="215">
        <v>0.266609145976823</v>
      </c>
      <c r="K2894" s="214">
        <v>4207.71768354288</v>
      </c>
      <c r="L2894" s="216">
        <v>620.39</v>
      </c>
      <c r="M2894" s="217">
        <v>0.318573800351392</v>
      </c>
      <c r="N2894" s="216">
        <v>197.64</v>
      </c>
      <c r="O2894" s="218">
        <v>33</v>
      </c>
      <c r="P2894" s="246">
        <f t="shared" si="416"/>
        <v>17.799696969697</v>
      </c>
      <c r="Q2894" s="246">
        <f t="shared" si="417"/>
        <v>4.98909090909091</v>
      </c>
      <c r="R2894" s="210">
        <v>120</v>
      </c>
      <c r="S2894" s="220">
        <f t="shared" si="418"/>
        <v>85</v>
      </c>
      <c r="T2894" s="113">
        <f t="shared" si="421"/>
        <v>43.239303030303</v>
      </c>
      <c r="U2894" s="113">
        <f t="shared" si="419"/>
        <v>11.5279936535421</v>
      </c>
      <c r="V2894" s="113">
        <f t="shared" si="422"/>
        <v>7.29870588235294</v>
      </c>
      <c r="W2894" s="113">
        <f t="shared" si="420"/>
        <v>2.32517647058823</v>
      </c>
      <c r="X2894" s="118">
        <v>2015</v>
      </c>
      <c r="Y2894" s="18" t="s">
        <v>66</v>
      </c>
    </row>
    <row r="2895" ht="15.75" customHeight="1" spans="1:25">
      <c r="A2895" s="234">
        <v>6494</v>
      </c>
      <c r="B2895" s="208" t="s">
        <v>3459</v>
      </c>
      <c r="C2895" s="207" t="s">
        <v>25</v>
      </c>
      <c r="D2895" s="209" t="s">
        <v>64</v>
      </c>
      <c r="F2895" s="235" t="s">
        <v>204</v>
      </c>
      <c r="G2895" s="236">
        <v>42609</v>
      </c>
      <c r="H2895" s="237">
        <v>42609</v>
      </c>
      <c r="I2895" s="214">
        <v>15755.7635629849</v>
      </c>
      <c r="J2895" s="215">
        <v>0.272062645910273</v>
      </c>
      <c r="K2895" s="214">
        <v>4286.55472328234</v>
      </c>
      <c r="L2895" s="244">
        <v>13806.92</v>
      </c>
      <c r="M2895" s="245">
        <v>0.278363313468898</v>
      </c>
      <c r="N2895" s="244">
        <v>3843.34</v>
      </c>
      <c r="O2895" s="218">
        <v>330</v>
      </c>
      <c r="P2895" s="246">
        <f t="shared" si="416"/>
        <v>40.8391515151515</v>
      </c>
      <c r="Q2895" s="246">
        <f t="shared" si="417"/>
        <v>10.6464848484848</v>
      </c>
      <c r="R2895" s="210">
        <v>1222</v>
      </c>
      <c r="S2895" s="220">
        <f t="shared" si="418"/>
        <v>330</v>
      </c>
      <c r="T2895" s="113">
        <f t="shared" si="421"/>
        <v>43.1664755150271</v>
      </c>
      <c r="U2895" s="113">
        <f t="shared" si="419"/>
        <v>11.7439855432393</v>
      </c>
      <c r="V2895" s="113">
        <f t="shared" si="422"/>
        <v>41.8391515151515</v>
      </c>
      <c r="W2895" s="113">
        <f t="shared" si="420"/>
        <v>11.6464848484848</v>
      </c>
      <c r="X2895" s="118">
        <v>2016</v>
      </c>
      <c r="Y2895" s="18" t="s">
        <v>82</v>
      </c>
    </row>
    <row r="2896" ht="15.75" customHeight="1" spans="1:25">
      <c r="A2896" s="234">
        <v>5352</v>
      </c>
      <c r="B2896" s="208" t="s">
        <v>3460</v>
      </c>
      <c r="C2896" s="207" t="s">
        <v>25</v>
      </c>
      <c r="D2896" s="209" t="s">
        <v>64</v>
      </c>
      <c r="F2896" s="235" t="s">
        <v>215</v>
      </c>
      <c r="G2896" s="236">
        <v>40565</v>
      </c>
      <c r="H2896" s="237">
        <v>40565</v>
      </c>
      <c r="I2896" s="214">
        <v>15753.7323163968</v>
      </c>
      <c r="J2896" s="215">
        <v>0.255617816203119</v>
      </c>
      <c r="K2896" s="214">
        <v>4026.93465176586</v>
      </c>
      <c r="L2896" s="244">
        <v>13805.14</v>
      </c>
      <c r="M2896" s="245">
        <v>0.320030800122273</v>
      </c>
      <c r="N2896" s="244">
        <v>4418.07</v>
      </c>
      <c r="O2896" s="218">
        <v>330</v>
      </c>
      <c r="P2896" s="246">
        <f t="shared" si="416"/>
        <v>40.8337575757576</v>
      </c>
      <c r="Q2896" s="246">
        <f t="shared" si="417"/>
        <v>12.3880909090909</v>
      </c>
      <c r="R2896" s="210">
        <v>3266</v>
      </c>
      <c r="S2896" s="220">
        <f t="shared" si="418"/>
        <v>330</v>
      </c>
      <c r="T2896" s="113">
        <f t="shared" si="421"/>
        <v>43.1609104558816</v>
      </c>
      <c r="U2896" s="113">
        <f t="shared" si="419"/>
        <v>11.0326976760708</v>
      </c>
      <c r="V2896" s="113">
        <f t="shared" si="422"/>
        <v>41.8337575757576</v>
      </c>
      <c r="W2896" s="113">
        <f t="shared" si="420"/>
        <v>13.3880909090909</v>
      </c>
      <c r="X2896" s="118">
        <v>2011</v>
      </c>
      <c r="Y2896" s="18" t="s">
        <v>66</v>
      </c>
    </row>
    <row r="2897" ht="15.75" customHeight="1" spans="1:25">
      <c r="A2897" s="234">
        <v>6382</v>
      </c>
      <c r="B2897" s="208" t="s">
        <v>3461</v>
      </c>
      <c r="C2897" s="207" t="s">
        <v>25</v>
      </c>
      <c r="D2897" s="209" t="s">
        <v>64</v>
      </c>
      <c r="F2897" s="235" t="s">
        <v>215</v>
      </c>
      <c r="G2897" s="236">
        <v>42588</v>
      </c>
      <c r="H2897" s="237">
        <v>42588</v>
      </c>
      <c r="I2897" s="214">
        <v>15745.418</v>
      </c>
      <c r="J2897" s="215">
        <v>0.265160117744349</v>
      </c>
      <c r="K2897" s="214">
        <v>4175.05689081399</v>
      </c>
      <c r="L2897" s="244">
        <v>12111.86</v>
      </c>
      <c r="M2897" s="245">
        <v>0.246479896564194</v>
      </c>
      <c r="N2897" s="244">
        <v>2985.33</v>
      </c>
      <c r="O2897" s="218">
        <v>330</v>
      </c>
      <c r="P2897" s="246">
        <f t="shared" si="416"/>
        <v>35.7026060606061</v>
      </c>
      <c r="Q2897" s="246">
        <f t="shared" si="417"/>
        <v>8.04645454545454</v>
      </c>
      <c r="R2897" s="210">
        <v>1243</v>
      </c>
      <c r="S2897" s="220">
        <f t="shared" si="418"/>
        <v>330</v>
      </c>
      <c r="T2897" s="113">
        <f t="shared" si="421"/>
        <v>43.1381315068493</v>
      </c>
      <c r="U2897" s="113">
        <f t="shared" si="419"/>
        <v>11.4385120296274</v>
      </c>
      <c r="V2897" s="113">
        <f t="shared" si="422"/>
        <v>36.7026060606061</v>
      </c>
      <c r="W2897" s="113">
        <f t="shared" si="420"/>
        <v>9.04645454545454</v>
      </c>
      <c r="X2897" s="118">
        <v>2016</v>
      </c>
      <c r="Y2897" s="18" t="s">
        <v>82</v>
      </c>
    </row>
    <row r="2898" ht="15.75" customHeight="1" spans="1:25">
      <c r="A2898" s="234">
        <v>7062</v>
      </c>
      <c r="B2898" s="208" t="s">
        <v>3462</v>
      </c>
      <c r="C2898" s="207" t="s">
        <v>27</v>
      </c>
      <c r="D2898" s="209" t="s">
        <v>64</v>
      </c>
      <c r="F2898" s="235" t="s">
        <v>204</v>
      </c>
      <c r="G2898" s="236">
        <v>42733</v>
      </c>
      <c r="H2898" s="237">
        <v>42733</v>
      </c>
      <c r="I2898" s="214">
        <v>15741.915</v>
      </c>
      <c r="J2898" s="215">
        <v>0.227949974258409</v>
      </c>
      <c r="K2898" s="214">
        <v>3588.36911902806</v>
      </c>
      <c r="L2898" s="244">
        <v>10494.61</v>
      </c>
      <c r="M2898" s="245">
        <v>0.274839179350162</v>
      </c>
      <c r="N2898" s="244">
        <v>2884.33</v>
      </c>
      <c r="O2898" s="218">
        <v>330</v>
      </c>
      <c r="P2898" s="246">
        <f t="shared" si="416"/>
        <v>30.8018484848485</v>
      </c>
      <c r="Q2898" s="246">
        <f t="shared" si="417"/>
        <v>7.74039393939394</v>
      </c>
      <c r="R2898" s="210">
        <v>1098</v>
      </c>
      <c r="S2898" s="220">
        <f t="shared" si="418"/>
        <v>330</v>
      </c>
      <c r="T2898" s="113">
        <f t="shared" si="421"/>
        <v>43.1285342465753</v>
      </c>
      <c r="U2898" s="113">
        <f t="shared" si="419"/>
        <v>9.83114827130975</v>
      </c>
      <c r="V2898" s="113">
        <f t="shared" si="422"/>
        <v>31.8018484848485</v>
      </c>
      <c r="W2898" s="113">
        <f t="shared" si="420"/>
        <v>8.74039393939394</v>
      </c>
      <c r="X2898" s="118">
        <v>2016</v>
      </c>
      <c r="Y2898" s="18" t="s">
        <v>82</v>
      </c>
    </row>
    <row r="2899" ht="15.75" customHeight="1" spans="1:25">
      <c r="A2899" s="234">
        <v>5258</v>
      </c>
      <c r="B2899" s="208" t="s">
        <v>3463</v>
      </c>
      <c r="C2899" s="207" t="s">
        <v>23</v>
      </c>
      <c r="D2899" s="209" t="s">
        <v>64</v>
      </c>
      <c r="F2899" s="235" t="s">
        <v>178</v>
      </c>
      <c r="G2899" s="236">
        <v>39465</v>
      </c>
      <c r="H2899" s="237">
        <v>39465</v>
      </c>
      <c r="I2899" s="214">
        <v>15639.584</v>
      </c>
      <c r="J2899" s="215">
        <v>0.271701466722534</v>
      </c>
      <c r="K2899" s="214">
        <v>4249.29791173027</v>
      </c>
      <c r="L2899" s="244">
        <v>10785.92</v>
      </c>
      <c r="M2899" s="245">
        <v>0.331785327538124</v>
      </c>
      <c r="N2899" s="244">
        <v>3578.61</v>
      </c>
      <c r="O2899" s="218">
        <v>330</v>
      </c>
      <c r="P2899" s="246">
        <f t="shared" si="416"/>
        <v>31.6846060606061</v>
      </c>
      <c r="Q2899" s="246">
        <f t="shared" si="417"/>
        <v>9.84427272727273</v>
      </c>
      <c r="R2899" s="210">
        <v>4366</v>
      </c>
      <c r="S2899" s="220">
        <f t="shared" si="418"/>
        <v>330</v>
      </c>
      <c r="T2899" s="113">
        <f t="shared" si="421"/>
        <v>42.8481753424658</v>
      </c>
      <c r="U2899" s="113">
        <f t="shared" si="419"/>
        <v>11.6419120869322</v>
      </c>
      <c r="V2899" s="113">
        <f t="shared" si="422"/>
        <v>32.6846060606061</v>
      </c>
      <c r="W2899" s="113">
        <f t="shared" si="420"/>
        <v>10.8442727272727</v>
      </c>
      <c r="X2899" s="118">
        <v>2008</v>
      </c>
      <c r="Y2899" s="18" t="s">
        <v>66</v>
      </c>
    </row>
    <row r="2900" ht="15.75" customHeight="1" spans="1:25">
      <c r="A2900" s="234">
        <v>8036</v>
      </c>
      <c r="B2900" s="208" t="s">
        <v>3464</v>
      </c>
      <c r="C2900" s="207" t="s">
        <v>17</v>
      </c>
      <c r="D2900" s="209" t="s">
        <v>380</v>
      </c>
      <c r="E2900" s="210" t="s">
        <v>672</v>
      </c>
      <c r="F2900" s="235" t="s">
        <v>98</v>
      </c>
      <c r="G2900" s="283">
        <v>39312</v>
      </c>
      <c r="H2900" s="237">
        <v>43300</v>
      </c>
      <c r="I2900" s="214">
        <v>15569.4286097375</v>
      </c>
      <c r="J2900" s="215">
        <v>0.266875560938495</v>
      </c>
      <c r="K2900" s="214">
        <v>4155.09999371555</v>
      </c>
      <c r="L2900" s="244">
        <v>5877.33</v>
      </c>
      <c r="M2900" s="245">
        <v>0.252481994374997</v>
      </c>
      <c r="N2900" s="244">
        <v>1483.92</v>
      </c>
      <c r="O2900" s="218">
        <v>312</v>
      </c>
      <c r="P2900" s="246">
        <f t="shared" si="416"/>
        <v>17.8375961538462</v>
      </c>
      <c r="Q2900" s="246">
        <f t="shared" si="417"/>
        <v>3.75615384615385</v>
      </c>
      <c r="R2900" s="210">
        <v>531</v>
      </c>
      <c r="S2900" s="220">
        <f t="shared" si="418"/>
        <v>330</v>
      </c>
      <c r="T2900" s="113">
        <f t="shared" si="421"/>
        <v>42.6559687938014</v>
      </c>
      <c r="U2900" s="113">
        <f t="shared" si="419"/>
        <v>11.3838355992207</v>
      </c>
      <c r="V2900" s="113">
        <f t="shared" si="422"/>
        <v>17.8100909090909</v>
      </c>
      <c r="W2900" s="113">
        <f t="shared" si="420"/>
        <v>4.49672727272727</v>
      </c>
      <c r="X2900" s="118">
        <v>2007</v>
      </c>
      <c r="Y2900" s="18" t="s">
        <v>66</v>
      </c>
    </row>
    <row r="2901" ht="15.75" customHeight="1" spans="1:25">
      <c r="A2901" s="234">
        <v>7184</v>
      </c>
      <c r="B2901" s="208" t="s">
        <v>3465</v>
      </c>
      <c r="C2901" s="207" t="s">
        <v>19</v>
      </c>
      <c r="D2901" s="209" t="s">
        <v>64</v>
      </c>
      <c r="F2901" s="235" t="s">
        <v>65</v>
      </c>
      <c r="G2901" s="236">
        <v>42916</v>
      </c>
      <c r="H2901" s="237">
        <v>42916</v>
      </c>
      <c r="I2901" s="214">
        <v>15568.722</v>
      </c>
      <c r="J2901" s="215">
        <v>0.253388110143815</v>
      </c>
      <c r="K2901" s="214">
        <v>3944.92904493444</v>
      </c>
      <c r="L2901" s="244">
        <v>8649.29</v>
      </c>
      <c r="M2901" s="245">
        <v>0.274310376921111</v>
      </c>
      <c r="N2901" s="244">
        <v>2372.59</v>
      </c>
      <c r="O2901" s="218">
        <v>330</v>
      </c>
      <c r="P2901" s="246">
        <f t="shared" si="416"/>
        <v>25.2099696969697</v>
      </c>
      <c r="Q2901" s="246">
        <f t="shared" si="417"/>
        <v>6.18966666666667</v>
      </c>
      <c r="R2901" s="210">
        <v>915</v>
      </c>
      <c r="S2901" s="220">
        <f t="shared" si="418"/>
        <v>330</v>
      </c>
      <c r="T2901" s="113">
        <f t="shared" si="421"/>
        <v>42.6540328767123</v>
      </c>
      <c r="U2901" s="113">
        <f t="shared" si="419"/>
        <v>10.8080247806423</v>
      </c>
      <c r="V2901" s="113">
        <f t="shared" si="422"/>
        <v>26.2099696969697</v>
      </c>
      <c r="W2901" s="113">
        <f t="shared" si="420"/>
        <v>7.18966666666667</v>
      </c>
      <c r="X2901" s="118">
        <v>2017</v>
      </c>
      <c r="Y2901" s="18" t="s">
        <v>83</v>
      </c>
    </row>
    <row r="2902" ht="15.75" customHeight="1" spans="1:25">
      <c r="A2902" s="234">
        <v>7247</v>
      </c>
      <c r="B2902" s="208" t="s">
        <v>3466</v>
      </c>
      <c r="C2902" s="207" t="s">
        <v>25</v>
      </c>
      <c r="D2902" s="209" t="s">
        <v>64</v>
      </c>
      <c r="F2902" s="235" t="s">
        <v>207</v>
      </c>
      <c r="G2902" s="236">
        <v>43001</v>
      </c>
      <c r="H2902" s="237">
        <v>43001</v>
      </c>
      <c r="I2902" s="214">
        <v>15567.435</v>
      </c>
      <c r="J2902" s="215">
        <v>0.272815875112178</v>
      </c>
      <c r="K2902" s="214">
        <v>4247.04340277695</v>
      </c>
      <c r="L2902" s="244">
        <v>11974.95</v>
      </c>
      <c r="M2902" s="245">
        <v>0.251484139808517</v>
      </c>
      <c r="N2902" s="244">
        <v>3011.51</v>
      </c>
      <c r="O2902" s="218">
        <v>330</v>
      </c>
      <c r="P2902" s="246">
        <f t="shared" si="416"/>
        <v>35.2877272727273</v>
      </c>
      <c r="Q2902" s="246">
        <f t="shared" si="417"/>
        <v>8.12578787878788</v>
      </c>
      <c r="R2902" s="210">
        <v>830</v>
      </c>
      <c r="S2902" s="220">
        <f t="shared" si="418"/>
        <v>330</v>
      </c>
      <c r="T2902" s="113">
        <f t="shared" si="421"/>
        <v>42.6505068493151</v>
      </c>
      <c r="U2902" s="113">
        <f t="shared" si="419"/>
        <v>11.6357353500738</v>
      </c>
      <c r="V2902" s="113">
        <f t="shared" si="422"/>
        <v>36.2877272727273</v>
      </c>
      <c r="W2902" s="113">
        <f t="shared" si="420"/>
        <v>9.12578787878788</v>
      </c>
      <c r="X2902" s="118">
        <v>2017</v>
      </c>
      <c r="Y2902" s="18" t="s">
        <v>83</v>
      </c>
    </row>
    <row r="2903" ht="15.75" customHeight="1" spans="1:25">
      <c r="A2903" s="234">
        <v>5807</v>
      </c>
      <c r="B2903" s="208" t="s">
        <v>3467</v>
      </c>
      <c r="C2903" s="207" t="s">
        <v>23</v>
      </c>
      <c r="D2903" s="209" t="s">
        <v>64</v>
      </c>
      <c r="F2903" s="235" t="s">
        <v>178</v>
      </c>
      <c r="G2903" s="236">
        <v>41881</v>
      </c>
      <c r="H2903" s="237">
        <v>41881</v>
      </c>
      <c r="I2903" s="214">
        <v>15542.6225</v>
      </c>
      <c r="J2903" s="215">
        <v>0.276356491688264</v>
      </c>
      <c r="K2903" s="214">
        <v>4295.30462573507</v>
      </c>
      <c r="L2903" s="244">
        <v>10719.05</v>
      </c>
      <c r="M2903" s="245">
        <v>0.345199434651392</v>
      </c>
      <c r="N2903" s="244">
        <v>3700.21</v>
      </c>
      <c r="O2903" s="218">
        <v>330</v>
      </c>
      <c r="P2903" s="246">
        <f t="shared" si="416"/>
        <v>31.4819696969697</v>
      </c>
      <c r="Q2903" s="246">
        <f t="shared" si="417"/>
        <v>10.2127575757576</v>
      </c>
      <c r="R2903" s="210">
        <v>1950</v>
      </c>
      <c r="S2903" s="220">
        <f t="shared" si="418"/>
        <v>330</v>
      </c>
      <c r="T2903" s="113">
        <f t="shared" si="421"/>
        <v>42.5825273972603</v>
      </c>
      <c r="U2903" s="113">
        <f t="shared" si="419"/>
        <v>11.7679578787262</v>
      </c>
      <c r="V2903" s="113">
        <f t="shared" si="422"/>
        <v>32.4819696969697</v>
      </c>
      <c r="W2903" s="113">
        <f t="shared" si="420"/>
        <v>11.2127575757576</v>
      </c>
      <c r="X2903" s="118">
        <v>2014</v>
      </c>
      <c r="Y2903" s="18" t="s">
        <v>66</v>
      </c>
    </row>
    <row r="2904" ht="15.75" customHeight="1" spans="1:25">
      <c r="A2904" s="234">
        <v>5583</v>
      </c>
      <c r="B2904" s="208" t="s">
        <v>3468</v>
      </c>
      <c r="C2904" s="207" t="s">
        <v>23</v>
      </c>
      <c r="D2904" s="209" t="s">
        <v>64</v>
      </c>
      <c r="F2904" s="235" t="s">
        <v>65</v>
      </c>
      <c r="G2904" s="236">
        <v>41482</v>
      </c>
      <c r="H2904" s="237">
        <v>41482</v>
      </c>
      <c r="I2904" s="214">
        <v>15489.9451616483</v>
      </c>
      <c r="J2904" s="215">
        <v>0.260869088486512</v>
      </c>
      <c r="K2904" s="214">
        <v>4040.84787502526</v>
      </c>
      <c r="L2904" s="244">
        <v>6558.92</v>
      </c>
      <c r="M2904" s="245">
        <v>0.414130680050984</v>
      </c>
      <c r="N2904" s="244">
        <v>2716.25</v>
      </c>
      <c r="O2904" s="218">
        <v>235</v>
      </c>
      <c r="P2904" s="246">
        <f t="shared" si="416"/>
        <v>26.9102978723404</v>
      </c>
      <c r="Q2904" s="246">
        <f t="shared" si="417"/>
        <v>10.5585106382979</v>
      </c>
      <c r="R2904" s="210">
        <v>2349</v>
      </c>
      <c r="S2904" s="220">
        <f t="shared" si="418"/>
        <v>330</v>
      </c>
      <c r="T2904" s="113">
        <f t="shared" si="421"/>
        <v>42.4382059223241</v>
      </c>
      <c r="U2904" s="113">
        <f t="shared" si="419"/>
        <v>11.0708160959596</v>
      </c>
      <c r="V2904" s="113">
        <f t="shared" si="422"/>
        <v>19.8755151515152</v>
      </c>
      <c r="W2904" s="113">
        <f t="shared" si="420"/>
        <v>8.23106060606061</v>
      </c>
      <c r="X2904" s="118">
        <v>2013</v>
      </c>
      <c r="Y2904" s="18" t="s">
        <v>66</v>
      </c>
    </row>
    <row r="2905" ht="15.75" customHeight="1" spans="1:25">
      <c r="A2905" s="234">
        <v>5452</v>
      </c>
      <c r="B2905" s="208" t="s">
        <v>3469</v>
      </c>
      <c r="C2905" s="207" t="s">
        <v>25</v>
      </c>
      <c r="D2905" s="209" t="s">
        <v>64</v>
      </c>
      <c r="F2905" s="235" t="s">
        <v>207</v>
      </c>
      <c r="G2905" s="236">
        <v>40908</v>
      </c>
      <c r="H2905" s="237">
        <v>40908</v>
      </c>
      <c r="I2905" s="214">
        <v>15472.0509075173</v>
      </c>
      <c r="J2905" s="215">
        <v>0.275997740864577</v>
      </c>
      <c r="K2905" s="214">
        <v>4270.25109701649</v>
      </c>
      <c r="L2905" s="244">
        <v>13558.3</v>
      </c>
      <c r="M2905" s="245">
        <v>0.322644431824049</v>
      </c>
      <c r="N2905" s="244">
        <v>4374.51</v>
      </c>
      <c r="O2905" s="218">
        <v>330</v>
      </c>
      <c r="P2905" s="246">
        <f t="shared" si="416"/>
        <v>40.0857575757576</v>
      </c>
      <c r="Q2905" s="246">
        <f t="shared" si="417"/>
        <v>12.2560909090909</v>
      </c>
      <c r="R2905" s="210">
        <v>2923</v>
      </c>
      <c r="S2905" s="220">
        <f t="shared" si="418"/>
        <v>330</v>
      </c>
      <c r="T2905" s="113">
        <f t="shared" si="421"/>
        <v>42.3891805685405</v>
      </c>
      <c r="U2905" s="113">
        <f t="shared" si="419"/>
        <v>11.6993180740178</v>
      </c>
      <c r="V2905" s="113">
        <f t="shared" si="422"/>
        <v>41.0857575757576</v>
      </c>
      <c r="W2905" s="113">
        <f t="shared" si="420"/>
        <v>13.2560909090909</v>
      </c>
      <c r="X2905" s="118">
        <v>2011</v>
      </c>
      <c r="Y2905" s="18" t="s">
        <v>66</v>
      </c>
    </row>
    <row r="2906" ht="15.75" customHeight="1" spans="1:25">
      <c r="A2906" s="234">
        <v>7526</v>
      </c>
      <c r="B2906" s="208" t="s">
        <v>3470</v>
      </c>
      <c r="C2906" s="207" t="s">
        <v>25</v>
      </c>
      <c r="D2906" s="209" t="s">
        <v>64</v>
      </c>
      <c r="F2906" s="235" t="s">
        <v>207</v>
      </c>
      <c r="G2906" s="236">
        <v>43099</v>
      </c>
      <c r="H2906" s="237">
        <v>43099</v>
      </c>
      <c r="I2906" s="214">
        <v>15443.753</v>
      </c>
      <c r="J2906" s="215">
        <v>0.271751212639273</v>
      </c>
      <c r="K2906" s="214">
        <v>4196.85860545141</v>
      </c>
      <c r="L2906" s="244">
        <v>11879.81</v>
      </c>
      <c r="M2906" s="245">
        <v>0.270368802194648</v>
      </c>
      <c r="N2906" s="244">
        <v>3211.93</v>
      </c>
      <c r="O2906" s="218">
        <v>330</v>
      </c>
      <c r="P2906" s="246">
        <f t="shared" si="416"/>
        <v>34.9994242424242</v>
      </c>
      <c r="Q2906" s="246">
        <f t="shared" si="417"/>
        <v>8.73312121212121</v>
      </c>
      <c r="R2906" s="210">
        <v>732</v>
      </c>
      <c r="S2906" s="220">
        <f t="shared" si="418"/>
        <v>330</v>
      </c>
      <c r="T2906" s="113">
        <f t="shared" si="421"/>
        <v>42.3116520547945</v>
      </c>
      <c r="U2906" s="113">
        <f t="shared" si="419"/>
        <v>11.4982427546614</v>
      </c>
      <c r="V2906" s="113">
        <f t="shared" si="422"/>
        <v>35.9994242424242</v>
      </c>
      <c r="W2906" s="113">
        <f t="shared" si="420"/>
        <v>9.73312121212121</v>
      </c>
      <c r="X2906" s="118">
        <v>2017</v>
      </c>
      <c r="Y2906" s="18" t="s">
        <v>83</v>
      </c>
    </row>
    <row r="2907" ht="15.75" customHeight="1" spans="1:25">
      <c r="A2907" s="234">
        <v>7889</v>
      </c>
      <c r="B2907" s="208" t="s">
        <v>3471</v>
      </c>
      <c r="C2907" s="207" t="s">
        <v>33</v>
      </c>
      <c r="D2907" s="209" t="s">
        <v>64</v>
      </c>
      <c r="F2907" s="235" t="s">
        <v>65</v>
      </c>
      <c r="G2907" s="236">
        <v>43295</v>
      </c>
      <c r="H2907" s="237">
        <v>43295</v>
      </c>
      <c r="I2907" s="214">
        <v>15427.3919223301</v>
      </c>
      <c r="J2907" s="215">
        <v>0.266270867957479</v>
      </c>
      <c r="K2907" s="214">
        <v>4107.86503747904</v>
      </c>
      <c r="L2907" s="244">
        <v>3852.64</v>
      </c>
      <c r="M2907" s="245">
        <v>0.172201399559782</v>
      </c>
      <c r="N2907" s="244">
        <v>663.43</v>
      </c>
      <c r="O2907" s="218">
        <v>206</v>
      </c>
      <c r="P2907" s="246">
        <f t="shared" si="416"/>
        <v>17.7021359223301</v>
      </c>
      <c r="Q2907" s="246">
        <f t="shared" si="417"/>
        <v>2.22053398058252</v>
      </c>
      <c r="R2907" s="210">
        <v>536</v>
      </c>
      <c r="S2907" s="220">
        <f t="shared" si="418"/>
        <v>330</v>
      </c>
      <c r="T2907" s="113">
        <f t="shared" si="421"/>
        <v>42.266827184466</v>
      </c>
      <c r="U2907" s="113">
        <f t="shared" si="419"/>
        <v>11.2544247602165</v>
      </c>
      <c r="V2907" s="113">
        <f t="shared" si="422"/>
        <v>11.6746666666667</v>
      </c>
      <c r="W2907" s="113">
        <f t="shared" si="420"/>
        <v>2.01039393939394</v>
      </c>
      <c r="X2907" s="118">
        <v>2018</v>
      </c>
      <c r="Y2907" s="18" t="s">
        <v>84</v>
      </c>
    </row>
    <row r="2908" ht="15.75" customHeight="1" spans="1:25">
      <c r="A2908" s="234">
        <v>7135</v>
      </c>
      <c r="B2908" s="208" t="s">
        <v>3472</v>
      </c>
      <c r="C2908" s="207" t="s">
        <v>29</v>
      </c>
      <c r="D2908" s="209" t="s">
        <v>64</v>
      </c>
      <c r="F2908" s="235" t="s">
        <v>65</v>
      </c>
      <c r="G2908" s="236">
        <v>42847</v>
      </c>
      <c r="H2908" s="237">
        <v>42847</v>
      </c>
      <c r="I2908" s="214">
        <v>15408.08</v>
      </c>
      <c r="J2908" s="215">
        <v>0.271481734418312</v>
      </c>
      <c r="K2908" s="214">
        <v>4183.0122824561</v>
      </c>
      <c r="L2908" s="244">
        <v>9630.05</v>
      </c>
      <c r="M2908" s="245">
        <v>0.272026624991563</v>
      </c>
      <c r="N2908" s="244">
        <v>2619.63</v>
      </c>
      <c r="O2908" s="218">
        <v>330</v>
      </c>
      <c r="P2908" s="246">
        <f t="shared" si="416"/>
        <v>28.1819696969697</v>
      </c>
      <c r="Q2908" s="246">
        <f t="shared" si="417"/>
        <v>6.93827272727273</v>
      </c>
      <c r="R2908" s="210">
        <v>984</v>
      </c>
      <c r="S2908" s="220">
        <f t="shared" si="418"/>
        <v>330</v>
      </c>
      <c r="T2908" s="113">
        <f t="shared" si="421"/>
        <v>42.2139178082192</v>
      </c>
      <c r="U2908" s="113">
        <f t="shared" si="419"/>
        <v>11.4603076231674</v>
      </c>
      <c r="V2908" s="113">
        <f t="shared" si="422"/>
        <v>29.1819696969697</v>
      </c>
      <c r="W2908" s="113">
        <f t="shared" si="420"/>
        <v>7.93827272727273</v>
      </c>
      <c r="X2908" s="118">
        <v>2017</v>
      </c>
      <c r="Y2908" s="18" t="s">
        <v>83</v>
      </c>
    </row>
    <row r="2909" ht="15.75" customHeight="1" spans="1:25">
      <c r="A2909" s="234">
        <v>6596</v>
      </c>
      <c r="B2909" s="208" t="s">
        <v>3473</v>
      </c>
      <c r="C2909" s="207" t="s">
        <v>23</v>
      </c>
      <c r="D2909" s="209" t="s">
        <v>64</v>
      </c>
      <c r="E2909" s="210" t="s">
        <v>346</v>
      </c>
      <c r="F2909" s="235" t="s">
        <v>65</v>
      </c>
      <c r="G2909" s="283">
        <v>42640</v>
      </c>
      <c r="H2909" s="237">
        <v>42640</v>
      </c>
      <c r="I2909" s="214">
        <v>15400.9285</v>
      </c>
      <c r="J2909" s="215">
        <v>0.278714283498775</v>
      </c>
      <c r="K2909" s="214">
        <v>4292.45875209336</v>
      </c>
      <c r="L2909" s="244">
        <v>10621.33</v>
      </c>
      <c r="M2909" s="245">
        <v>0.0877940898173769</v>
      </c>
      <c r="N2909" s="244">
        <v>932.49</v>
      </c>
      <c r="O2909" s="218">
        <v>330</v>
      </c>
      <c r="P2909" s="246">
        <f t="shared" si="416"/>
        <v>31.1858484848485</v>
      </c>
      <c r="Q2909" s="246">
        <f t="shared" si="417"/>
        <v>1.82572727272727</v>
      </c>
      <c r="R2909" s="210">
        <v>1191</v>
      </c>
      <c r="S2909" s="220">
        <f t="shared" si="418"/>
        <v>330</v>
      </c>
      <c r="T2909" s="113">
        <f t="shared" si="421"/>
        <v>42.1943246575342</v>
      </c>
      <c r="U2909" s="113">
        <f t="shared" si="419"/>
        <v>11.7601609646393</v>
      </c>
      <c r="V2909" s="113">
        <f t="shared" si="422"/>
        <v>32.1858484848485</v>
      </c>
      <c r="W2909" s="113">
        <f t="shared" si="420"/>
        <v>2.82572727272727</v>
      </c>
      <c r="X2909" s="118">
        <v>2016</v>
      </c>
      <c r="Y2909" s="18" t="s">
        <v>82</v>
      </c>
    </row>
    <row r="2910" ht="15.75" customHeight="1" spans="1:25">
      <c r="A2910" s="234">
        <v>9062</v>
      </c>
      <c r="B2910" s="208" t="s">
        <v>3474</v>
      </c>
      <c r="C2910" s="207" t="s">
        <v>34</v>
      </c>
      <c r="D2910" s="209" t="s">
        <v>488</v>
      </c>
      <c r="E2910" s="210" t="s">
        <v>30</v>
      </c>
      <c r="F2910" s="235" t="s">
        <v>291</v>
      </c>
      <c r="G2910" s="283">
        <v>42789</v>
      </c>
      <c r="H2910" s="237">
        <v>43711</v>
      </c>
      <c r="I2910" s="214">
        <v>15396.7194827586</v>
      </c>
      <c r="J2910" s="215">
        <v>0.218036789596876</v>
      </c>
      <c r="K2910" s="214">
        <v>3357.05128634436</v>
      </c>
      <c r="L2910" s="216">
        <v>531.87</v>
      </c>
      <c r="M2910" s="217">
        <v>0.501212702352078</v>
      </c>
      <c r="N2910" s="216">
        <v>266.58</v>
      </c>
      <c r="O2910" s="218">
        <v>29</v>
      </c>
      <c r="P2910" s="246">
        <f t="shared" si="416"/>
        <v>17.3403448275862</v>
      </c>
      <c r="Q2910" s="246">
        <f t="shared" si="417"/>
        <v>8.19241379310345</v>
      </c>
      <c r="R2910" s="210">
        <v>120</v>
      </c>
      <c r="S2910" s="220">
        <f t="shared" si="418"/>
        <v>85</v>
      </c>
      <c r="T2910" s="113">
        <f t="shared" si="421"/>
        <v>42.1827931034482</v>
      </c>
      <c r="U2910" s="113">
        <f t="shared" si="419"/>
        <v>9.1974007845051</v>
      </c>
      <c r="V2910" s="113">
        <f t="shared" si="422"/>
        <v>6.25729411764706</v>
      </c>
      <c r="W2910" s="113">
        <f t="shared" si="420"/>
        <v>3.13623529411765</v>
      </c>
      <c r="X2910" s="118">
        <v>2017</v>
      </c>
      <c r="Y2910" s="18" t="s">
        <v>83</v>
      </c>
    </row>
    <row r="2911" ht="15.75" customHeight="1" spans="1:25">
      <c r="A2911" s="234">
        <v>5299</v>
      </c>
      <c r="B2911" s="208" t="s">
        <v>3475</v>
      </c>
      <c r="C2911" s="207" t="s">
        <v>23</v>
      </c>
      <c r="D2911" s="209" t="s">
        <v>64</v>
      </c>
      <c r="F2911" s="235" t="s">
        <v>178</v>
      </c>
      <c r="G2911" s="236">
        <v>40292</v>
      </c>
      <c r="H2911" s="237">
        <v>40292</v>
      </c>
      <c r="I2911" s="214">
        <v>15391.2135</v>
      </c>
      <c r="J2911" s="215">
        <v>0.258680692461147</v>
      </c>
      <c r="K2911" s="214">
        <v>3981.40976599735</v>
      </c>
      <c r="L2911" s="244">
        <v>10614.63</v>
      </c>
      <c r="M2911" s="245">
        <v>0.311872387450151</v>
      </c>
      <c r="N2911" s="244">
        <v>3310.41</v>
      </c>
      <c r="O2911" s="218">
        <v>330</v>
      </c>
      <c r="P2911" s="246">
        <f t="shared" si="416"/>
        <v>31.1655454545455</v>
      </c>
      <c r="Q2911" s="246">
        <f t="shared" si="417"/>
        <v>9.03154545454545</v>
      </c>
      <c r="R2911" s="210">
        <v>3539</v>
      </c>
      <c r="S2911" s="220">
        <f t="shared" si="418"/>
        <v>330</v>
      </c>
      <c r="T2911" s="113">
        <f t="shared" si="421"/>
        <v>42.1677082191781</v>
      </c>
      <c r="U2911" s="113">
        <f t="shared" si="419"/>
        <v>10.9079719616366</v>
      </c>
      <c r="V2911" s="113">
        <f t="shared" si="422"/>
        <v>32.1655454545455</v>
      </c>
      <c r="W2911" s="113">
        <f t="shared" si="420"/>
        <v>10.0315454545455</v>
      </c>
      <c r="X2911" s="118">
        <v>2010</v>
      </c>
      <c r="Y2911" s="18" t="s">
        <v>66</v>
      </c>
    </row>
    <row r="2912" ht="15.75" customHeight="1" spans="1:25">
      <c r="A2912" s="234">
        <v>8796</v>
      </c>
      <c r="B2912" s="208" t="s">
        <v>3476</v>
      </c>
      <c r="C2912" s="207" t="s">
        <v>34</v>
      </c>
      <c r="D2912" s="209" t="s">
        <v>488</v>
      </c>
      <c r="E2912" s="210" t="s">
        <v>30</v>
      </c>
      <c r="F2912" s="235" t="s">
        <v>282</v>
      </c>
      <c r="G2912" s="283">
        <v>41502</v>
      </c>
      <c r="H2912" s="237">
        <v>43715</v>
      </c>
      <c r="I2912" s="214">
        <v>15373.6435714286</v>
      </c>
      <c r="J2912" s="215">
        <v>0.277561526700375</v>
      </c>
      <c r="K2912" s="214">
        <v>4267.13198063312</v>
      </c>
      <c r="L2912" s="216">
        <v>1410.09</v>
      </c>
      <c r="M2912" s="217">
        <v>0.147763617925097</v>
      </c>
      <c r="N2912" s="216">
        <v>208.36</v>
      </c>
      <c r="O2912" s="218">
        <v>77</v>
      </c>
      <c r="P2912" s="246">
        <f t="shared" si="416"/>
        <v>17.3128571428571</v>
      </c>
      <c r="Q2912" s="246">
        <f t="shared" si="417"/>
        <v>1.70597402597403</v>
      </c>
      <c r="R2912" s="210">
        <v>116</v>
      </c>
      <c r="S2912" s="220">
        <f t="shared" si="418"/>
        <v>81</v>
      </c>
      <c r="T2912" s="113">
        <f t="shared" si="421"/>
        <v>42.1195714285715</v>
      </c>
      <c r="U2912" s="113">
        <f t="shared" si="419"/>
        <v>11.6907725496798</v>
      </c>
      <c r="V2912" s="113">
        <f t="shared" si="422"/>
        <v>17.4085185185185</v>
      </c>
      <c r="W2912" s="113">
        <f t="shared" si="420"/>
        <v>2.57234567901235</v>
      </c>
      <c r="X2912" s="118">
        <v>2013</v>
      </c>
      <c r="Y2912" s="18" t="s">
        <v>66</v>
      </c>
    </row>
    <row r="2913" ht="15.75" customHeight="1" spans="1:25">
      <c r="A2913" s="234">
        <v>6422</v>
      </c>
      <c r="B2913" s="208" t="s">
        <v>3477</v>
      </c>
      <c r="C2913" s="207" t="s">
        <v>23</v>
      </c>
      <c r="D2913" s="209" t="s">
        <v>64</v>
      </c>
      <c r="E2913" s="210" t="s">
        <v>330</v>
      </c>
      <c r="F2913" s="235" t="s">
        <v>65</v>
      </c>
      <c r="G2913" s="283">
        <v>42543</v>
      </c>
      <c r="H2913" s="237">
        <v>42543</v>
      </c>
      <c r="I2913" s="214">
        <v>15372.6825</v>
      </c>
      <c r="J2913" s="215">
        <v>0.27802659707194</v>
      </c>
      <c r="K2913" s="214">
        <v>4274.01460334236</v>
      </c>
      <c r="L2913" s="244">
        <v>10601.85</v>
      </c>
      <c r="M2913" s="245">
        <v>0.402430707848159</v>
      </c>
      <c r="N2913" s="244">
        <v>4266.51</v>
      </c>
      <c r="O2913" s="218">
        <v>330</v>
      </c>
      <c r="P2913" s="246">
        <f t="shared" si="416"/>
        <v>31.1268181818182</v>
      </c>
      <c r="Q2913" s="246">
        <f t="shared" si="417"/>
        <v>11.9288181818182</v>
      </c>
      <c r="R2913" s="210">
        <v>1288</v>
      </c>
      <c r="S2913" s="220">
        <f t="shared" si="418"/>
        <v>330</v>
      </c>
      <c r="T2913" s="113">
        <f t="shared" si="421"/>
        <v>42.1169383561644</v>
      </c>
      <c r="U2913" s="113">
        <f t="shared" si="419"/>
        <v>11.709629050253</v>
      </c>
      <c r="V2913" s="113">
        <f t="shared" si="422"/>
        <v>32.1268181818182</v>
      </c>
      <c r="W2913" s="113">
        <f t="shared" si="420"/>
        <v>12.9288181818182</v>
      </c>
      <c r="X2913" s="118">
        <v>2016</v>
      </c>
      <c r="Y2913" s="18" t="s">
        <v>82</v>
      </c>
    </row>
    <row r="2914" ht="15.75" customHeight="1" spans="1:25">
      <c r="A2914" s="234">
        <v>8675</v>
      </c>
      <c r="B2914" s="208" t="s">
        <v>3478</v>
      </c>
      <c r="C2914" s="207" t="s">
        <v>34</v>
      </c>
      <c r="D2914" s="209" t="s">
        <v>488</v>
      </c>
      <c r="E2914" s="210" t="s">
        <v>30</v>
      </c>
      <c r="F2914" s="235" t="s">
        <v>282</v>
      </c>
      <c r="G2914" s="283">
        <v>42769</v>
      </c>
      <c r="H2914" s="237">
        <v>43715</v>
      </c>
      <c r="I2914" s="214">
        <v>15367.1829032258</v>
      </c>
      <c r="J2914" s="215">
        <v>0.248460553926935</v>
      </c>
      <c r="K2914" s="214">
        <v>3818.13877643201</v>
      </c>
      <c r="L2914" s="216">
        <v>1134.92</v>
      </c>
      <c r="M2914" s="217">
        <v>0.157182885137278</v>
      </c>
      <c r="N2914" s="216">
        <v>178.39</v>
      </c>
      <c r="O2914" s="218">
        <v>62</v>
      </c>
      <c r="P2914" s="246">
        <f t="shared" si="416"/>
        <v>17.3051612903226</v>
      </c>
      <c r="Q2914" s="246">
        <f t="shared" si="417"/>
        <v>1.87725806451613</v>
      </c>
      <c r="R2914" s="210">
        <v>116</v>
      </c>
      <c r="S2914" s="220">
        <f t="shared" si="418"/>
        <v>81</v>
      </c>
      <c r="T2914" s="113">
        <f t="shared" si="421"/>
        <v>42.1018709677419</v>
      </c>
      <c r="U2914" s="113">
        <f t="shared" si="419"/>
        <v>10.4606541820055</v>
      </c>
      <c r="V2914" s="113">
        <f t="shared" si="422"/>
        <v>14.0113580246914</v>
      </c>
      <c r="W2914" s="113">
        <f t="shared" si="420"/>
        <v>2.20234567901235</v>
      </c>
      <c r="X2914" s="118">
        <v>2017</v>
      </c>
      <c r="Y2914" s="18" t="s">
        <v>83</v>
      </c>
    </row>
    <row r="2915" ht="15.75" customHeight="1" spans="1:25">
      <c r="A2915" s="234">
        <v>6970</v>
      </c>
      <c r="B2915" s="208" t="s">
        <v>3479</v>
      </c>
      <c r="C2915" s="207" t="s">
        <v>27</v>
      </c>
      <c r="D2915" s="209" t="s">
        <v>64</v>
      </c>
      <c r="F2915" s="235" t="s">
        <v>215</v>
      </c>
      <c r="G2915" s="236">
        <v>41839</v>
      </c>
      <c r="H2915" s="237">
        <v>41839</v>
      </c>
      <c r="I2915" s="214">
        <v>15332.925</v>
      </c>
      <c r="J2915" s="215">
        <v>0.237441401582693</v>
      </c>
      <c r="K2915" s="214">
        <v>3640.67120236231</v>
      </c>
      <c r="L2915" s="244">
        <v>10221.95</v>
      </c>
      <c r="M2915" s="245">
        <v>0.271960829391652</v>
      </c>
      <c r="N2915" s="244">
        <v>2779.97</v>
      </c>
      <c r="O2915" s="218">
        <v>330</v>
      </c>
      <c r="P2915" s="246">
        <f t="shared" si="416"/>
        <v>29.9756060606061</v>
      </c>
      <c r="Q2915" s="246">
        <f t="shared" si="417"/>
        <v>7.42415151515151</v>
      </c>
      <c r="R2915" s="210">
        <v>1992</v>
      </c>
      <c r="S2915" s="220">
        <f t="shared" si="418"/>
        <v>330</v>
      </c>
      <c r="T2915" s="113">
        <f t="shared" si="421"/>
        <v>42.0080136986301</v>
      </c>
      <c r="U2915" s="113">
        <f t="shared" si="419"/>
        <v>9.9744416503077</v>
      </c>
      <c r="V2915" s="113">
        <f t="shared" si="422"/>
        <v>30.9756060606061</v>
      </c>
      <c r="W2915" s="113">
        <f t="shared" si="420"/>
        <v>8.42415151515151</v>
      </c>
      <c r="X2915" s="118">
        <v>2014</v>
      </c>
      <c r="Y2915" s="18" t="s">
        <v>66</v>
      </c>
    </row>
    <row r="2916" ht="15.75" customHeight="1" spans="1:25">
      <c r="A2916" s="234">
        <v>7061</v>
      </c>
      <c r="B2916" s="208" t="s">
        <v>3480</v>
      </c>
      <c r="C2916" s="207" t="s">
        <v>27</v>
      </c>
      <c r="D2916" s="209" t="s">
        <v>64</v>
      </c>
      <c r="F2916" s="235" t="s">
        <v>204</v>
      </c>
      <c r="G2916" s="236">
        <v>42733</v>
      </c>
      <c r="H2916" s="237">
        <v>42733</v>
      </c>
      <c r="I2916" s="214">
        <v>15329.16</v>
      </c>
      <c r="J2916" s="215">
        <v>0.245279476790551</v>
      </c>
      <c r="K2916" s="214">
        <v>3759.92834443864</v>
      </c>
      <c r="L2916" s="244">
        <v>10219.44</v>
      </c>
      <c r="M2916" s="245">
        <v>0.301273846707843</v>
      </c>
      <c r="N2916" s="244">
        <v>3078.85</v>
      </c>
      <c r="O2916" s="218">
        <v>330</v>
      </c>
      <c r="P2916" s="246">
        <f t="shared" si="416"/>
        <v>29.968</v>
      </c>
      <c r="Q2916" s="246">
        <f t="shared" si="417"/>
        <v>8.32984848484849</v>
      </c>
      <c r="R2916" s="210">
        <v>1098</v>
      </c>
      <c r="S2916" s="220">
        <f t="shared" si="418"/>
        <v>330</v>
      </c>
      <c r="T2916" s="113">
        <f t="shared" si="421"/>
        <v>41.997698630137</v>
      </c>
      <c r="U2916" s="113">
        <f t="shared" si="419"/>
        <v>10.3011735464072</v>
      </c>
      <c r="V2916" s="113">
        <f t="shared" si="422"/>
        <v>30.968</v>
      </c>
      <c r="W2916" s="113">
        <f t="shared" si="420"/>
        <v>9.32984848484849</v>
      </c>
      <c r="X2916" s="118">
        <v>2016</v>
      </c>
      <c r="Y2916" s="18" t="s">
        <v>82</v>
      </c>
    </row>
    <row r="2917" ht="15.75" customHeight="1" spans="1:25">
      <c r="A2917" s="234">
        <v>5036</v>
      </c>
      <c r="B2917" s="208" t="s">
        <v>3481</v>
      </c>
      <c r="C2917" s="207" t="s">
        <v>17</v>
      </c>
      <c r="D2917" s="209" t="s">
        <v>64</v>
      </c>
      <c r="F2917" s="235" t="s">
        <v>65</v>
      </c>
      <c r="G2917" s="236">
        <v>38765</v>
      </c>
      <c r="H2917" s="237">
        <v>38765</v>
      </c>
      <c r="I2917" s="214">
        <v>15304.48</v>
      </c>
      <c r="J2917" s="215">
        <v>0.266875560938495</v>
      </c>
      <c r="K2917" s="214">
        <v>4084.39168487198</v>
      </c>
      <c r="L2917" s="244">
        <v>7652.24</v>
      </c>
      <c r="M2917" s="245">
        <v>0.370427482671741</v>
      </c>
      <c r="N2917" s="244">
        <v>2834.6</v>
      </c>
      <c r="O2917" s="218">
        <v>330</v>
      </c>
      <c r="P2917" s="246">
        <f t="shared" si="416"/>
        <v>22.1886060606061</v>
      </c>
      <c r="Q2917" s="246">
        <f t="shared" si="417"/>
        <v>7.58969696969697</v>
      </c>
      <c r="R2917" s="210">
        <v>5066</v>
      </c>
      <c r="S2917" s="220">
        <f t="shared" si="418"/>
        <v>330</v>
      </c>
      <c r="T2917" s="113">
        <f t="shared" si="421"/>
        <v>41.9300821917808</v>
      </c>
      <c r="U2917" s="113">
        <f t="shared" si="419"/>
        <v>11.1901142051287</v>
      </c>
      <c r="V2917" s="113">
        <f t="shared" si="422"/>
        <v>23.1886060606061</v>
      </c>
      <c r="W2917" s="113">
        <f t="shared" si="420"/>
        <v>8.58969696969697</v>
      </c>
      <c r="X2917" s="118">
        <v>2006</v>
      </c>
      <c r="Y2917" s="18" t="s">
        <v>66</v>
      </c>
    </row>
    <row r="2918" ht="15.75" customHeight="1" spans="1:25">
      <c r="A2918" s="234">
        <v>7838</v>
      </c>
      <c r="B2918" s="208" t="s">
        <v>3482</v>
      </c>
      <c r="C2918" s="207" t="s">
        <v>33</v>
      </c>
      <c r="D2918" s="209" t="s">
        <v>64</v>
      </c>
      <c r="F2918" s="235" t="s">
        <v>65</v>
      </c>
      <c r="G2918" s="236">
        <v>43211</v>
      </c>
      <c r="H2918" s="237">
        <v>43211</v>
      </c>
      <c r="I2918" s="214">
        <v>15289.5640206186</v>
      </c>
      <c r="J2918" s="215">
        <v>0.266270867957479</v>
      </c>
      <c r="K2918" s="214">
        <v>4071.16548246154</v>
      </c>
      <c r="L2918" s="244">
        <v>1797.9</v>
      </c>
      <c r="M2918" s="245">
        <v>0.249485510873797</v>
      </c>
      <c r="N2918" s="244">
        <v>448.55</v>
      </c>
      <c r="O2918" s="218">
        <v>97</v>
      </c>
      <c r="P2918" s="246">
        <f t="shared" si="416"/>
        <v>17.5350515463918</v>
      </c>
      <c r="Q2918" s="246">
        <f t="shared" si="417"/>
        <v>3.62422680412371</v>
      </c>
      <c r="R2918" s="210">
        <v>620</v>
      </c>
      <c r="S2918" s="220">
        <f t="shared" si="418"/>
        <v>330</v>
      </c>
      <c r="T2918" s="113">
        <f t="shared" si="421"/>
        <v>41.8892164948455</v>
      </c>
      <c r="U2918" s="113">
        <f t="shared" si="419"/>
        <v>11.1538780341412</v>
      </c>
      <c r="V2918" s="113">
        <f t="shared" si="422"/>
        <v>5.44818181818182</v>
      </c>
      <c r="W2918" s="113">
        <f t="shared" si="420"/>
        <v>1.35924242424242</v>
      </c>
      <c r="X2918" s="118">
        <v>2018</v>
      </c>
      <c r="Y2918" s="18" t="s">
        <v>84</v>
      </c>
    </row>
    <row r="2919" ht="15.75" customHeight="1" spans="1:25">
      <c r="A2919" s="234">
        <v>9098</v>
      </c>
      <c r="B2919" s="208" t="s">
        <v>3483</v>
      </c>
      <c r="C2919" s="207" t="s">
        <v>34</v>
      </c>
      <c r="D2919" s="209" t="s">
        <v>488</v>
      </c>
      <c r="E2919" s="210" t="s">
        <v>30</v>
      </c>
      <c r="F2919" s="235" t="s">
        <v>291</v>
      </c>
      <c r="G2919" s="283">
        <v>40603</v>
      </c>
      <c r="H2919" s="237">
        <v>43706</v>
      </c>
      <c r="I2919" s="214">
        <v>15243.277972973</v>
      </c>
      <c r="J2919" s="215">
        <v>0.27</v>
      </c>
      <c r="K2919" s="214">
        <v>4115.6850527027</v>
      </c>
      <c r="L2919" s="216">
        <v>671.83</v>
      </c>
      <c r="M2919" s="217">
        <v>0.406769569682807</v>
      </c>
      <c r="N2919" s="216">
        <v>273.28</v>
      </c>
      <c r="O2919" s="218">
        <v>37</v>
      </c>
      <c r="P2919" s="246">
        <f t="shared" si="416"/>
        <v>17.1575675675676</v>
      </c>
      <c r="Q2919" s="246">
        <f t="shared" si="417"/>
        <v>6.38594594594595</v>
      </c>
      <c r="R2919" s="210">
        <v>125</v>
      </c>
      <c r="S2919" s="220">
        <f t="shared" si="418"/>
        <v>90</v>
      </c>
      <c r="T2919" s="113">
        <f t="shared" si="421"/>
        <v>41.7624054054055</v>
      </c>
      <c r="U2919" s="113">
        <f t="shared" si="419"/>
        <v>11.2758494594595</v>
      </c>
      <c r="V2919" s="113">
        <f t="shared" si="422"/>
        <v>7.46477777777778</v>
      </c>
      <c r="W2919" s="113">
        <f t="shared" si="420"/>
        <v>3.03644444444444</v>
      </c>
      <c r="X2919" s="118">
        <v>2011</v>
      </c>
      <c r="Y2919" s="18" t="s">
        <v>66</v>
      </c>
    </row>
    <row r="2920" ht="15.75" customHeight="1" spans="1:25">
      <c r="A2920" s="234">
        <v>8810</v>
      </c>
      <c r="B2920" s="208" t="s">
        <v>3484</v>
      </c>
      <c r="C2920" s="207" t="s">
        <v>34</v>
      </c>
      <c r="D2920" s="209" t="s">
        <v>488</v>
      </c>
      <c r="E2920" s="210" t="s">
        <v>30</v>
      </c>
      <c r="F2920" s="235" t="s">
        <v>282</v>
      </c>
      <c r="G2920" s="283">
        <v>37692</v>
      </c>
      <c r="H2920" s="237">
        <v>43715</v>
      </c>
      <c r="I2920" s="214">
        <v>15225.655</v>
      </c>
      <c r="J2920" s="215">
        <v>0.269985543962774</v>
      </c>
      <c r="K2920" s="214">
        <v>4110.70674736453</v>
      </c>
      <c r="L2920" s="216">
        <v>1323.97</v>
      </c>
      <c r="M2920" s="217">
        <v>0.403000067977371</v>
      </c>
      <c r="N2920" s="216">
        <v>533.56</v>
      </c>
      <c r="O2920" s="218">
        <v>73</v>
      </c>
      <c r="P2920" s="246">
        <f t="shared" si="416"/>
        <v>17.1365753424658</v>
      </c>
      <c r="Q2920" s="246">
        <f t="shared" si="417"/>
        <v>6.30904109589041</v>
      </c>
      <c r="R2920" s="210">
        <v>116</v>
      </c>
      <c r="S2920" s="220">
        <f t="shared" si="418"/>
        <v>81</v>
      </c>
      <c r="T2920" s="113">
        <f t="shared" si="421"/>
        <v>41.7141232876712</v>
      </c>
      <c r="U2920" s="113">
        <f t="shared" si="419"/>
        <v>11.2622102667521</v>
      </c>
      <c r="V2920" s="113">
        <f t="shared" si="422"/>
        <v>16.3453086419753</v>
      </c>
      <c r="W2920" s="113">
        <f t="shared" si="420"/>
        <v>6.58716049382716</v>
      </c>
      <c r="X2920" s="118">
        <v>2003</v>
      </c>
      <c r="Y2920" s="18" t="s">
        <v>66</v>
      </c>
    </row>
    <row r="2921" ht="15.75" customHeight="1" spans="1:25">
      <c r="A2921" s="234">
        <v>9773</v>
      </c>
      <c r="B2921" s="208" t="s">
        <v>3485</v>
      </c>
      <c r="C2921" s="207" t="s">
        <v>19</v>
      </c>
      <c r="D2921" s="209" t="s">
        <v>64</v>
      </c>
      <c r="F2921" s="235" t="s">
        <v>65</v>
      </c>
      <c r="G2921" s="236">
        <v>43554</v>
      </c>
      <c r="H2921" s="237">
        <v>43554</v>
      </c>
      <c r="I2921" s="214">
        <v>15189.1860416667</v>
      </c>
      <c r="J2921" s="215">
        <v>0.231251135722199</v>
      </c>
      <c r="K2921" s="214">
        <v>3512.51652283119</v>
      </c>
      <c r="L2921" s="244">
        <v>4588.81</v>
      </c>
      <c r="M2921" s="245">
        <v>0.248258263035515</v>
      </c>
      <c r="N2921" s="244">
        <v>1139.21</v>
      </c>
      <c r="O2921" s="218">
        <v>204</v>
      </c>
      <c r="P2921" s="246">
        <f t="shared" si="416"/>
        <v>21.4941666666667</v>
      </c>
      <c r="Q2921" s="246">
        <f t="shared" si="417"/>
        <v>4.58436274509804</v>
      </c>
      <c r="R2921" s="210">
        <v>277</v>
      </c>
      <c r="S2921" s="220">
        <f t="shared" si="418"/>
        <v>242</v>
      </c>
      <c r="T2921" s="113">
        <f t="shared" si="421"/>
        <v>41.6142083333334</v>
      </c>
      <c r="U2921" s="113">
        <f t="shared" si="419"/>
        <v>9.62333293926353</v>
      </c>
      <c r="V2921" s="113">
        <f t="shared" si="422"/>
        <v>18.9620247933884</v>
      </c>
      <c r="W2921" s="113">
        <f t="shared" si="420"/>
        <v>4.70747933884298</v>
      </c>
      <c r="X2921" s="118">
        <v>2019</v>
      </c>
      <c r="Y2921" s="18" t="s">
        <v>85</v>
      </c>
    </row>
    <row r="2922" ht="15.75" customHeight="1" spans="1:25">
      <c r="A2922" s="234">
        <v>5015</v>
      </c>
      <c r="B2922" s="208" t="s">
        <v>3486</v>
      </c>
      <c r="C2922" s="207" t="s">
        <v>17</v>
      </c>
      <c r="D2922" s="209" t="s">
        <v>64</v>
      </c>
      <c r="F2922" s="235" t="s">
        <v>65</v>
      </c>
      <c r="G2922" s="236">
        <v>37828</v>
      </c>
      <c r="H2922" s="237">
        <v>37828</v>
      </c>
      <c r="I2922" s="214">
        <v>15172.88</v>
      </c>
      <c r="J2922" s="215">
        <v>0.266220331765972</v>
      </c>
      <c r="K2922" s="214">
        <v>4039.32914744528</v>
      </c>
      <c r="L2922" s="244">
        <v>7586.44</v>
      </c>
      <c r="M2922" s="245">
        <v>0.287283627103094</v>
      </c>
      <c r="N2922" s="244">
        <v>2179.46</v>
      </c>
      <c r="O2922" s="218">
        <v>330</v>
      </c>
      <c r="P2922" s="246">
        <f t="shared" si="416"/>
        <v>21.9892121212121</v>
      </c>
      <c r="Q2922" s="246">
        <f t="shared" si="417"/>
        <v>5.60442424242424</v>
      </c>
      <c r="R2922" s="210">
        <v>6003</v>
      </c>
      <c r="S2922" s="220">
        <f t="shared" si="418"/>
        <v>330</v>
      </c>
      <c r="T2922" s="113">
        <f t="shared" si="421"/>
        <v>41.5695342465753</v>
      </c>
      <c r="U2922" s="113">
        <f t="shared" si="419"/>
        <v>11.0666551984802</v>
      </c>
      <c r="V2922" s="113">
        <f t="shared" si="422"/>
        <v>22.9892121212121</v>
      </c>
      <c r="W2922" s="113">
        <f t="shared" si="420"/>
        <v>6.60442424242424</v>
      </c>
      <c r="X2922" s="118">
        <v>2003</v>
      </c>
      <c r="Y2922" s="18" t="s">
        <v>66</v>
      </c>
    </row>
    <row r="2923" ht="15.75" customHeight="1" spans="1:25">
      <c r="A2923" s="234">
        <v>6200</v>
      </c>
      <c r="B2923" s="208" t="s">
        <v>3487</v>
      </c>
      <c r="C2923" s="207" t="s">
        <v>25</v>
      </c>
      <c r="D2923" s="209" t="s">
        <v>64</v>
      </c>
      <c r="F2923" s="235" t="s">
        <v>204</v>
      </c>
      <c r="G2923" s="236">
        <v>42427</v>
      </c>
      <c r="H2923" s="237">
        <v>42427</v>
      </c>
      <c r="I2923" s="214">
        <v>15166.645</v>
      </c>
      <c r="J2923" s="215">
        <v>0.266284298452373</v>
      </c>
      <c r="K2923" s="214">
        <v>4038.63942370119</v>
      </c>
      <c r="L2923" s="244">
        <v>11666.65</v>
      </c>
      <c r="M2923" s="245">
        <v>0.27150210214586</v>
      </c>
      <c r="N2923" s="244">
        <v>3167.52</v>
      </c>
      <c r="O2923" s="218">
        <v>330</v>
      </c>
      <c r="P2923" s="246">
        <f t="shared" si="416"/>
        <v>34.3534848484848</v>
      </c>
      <c r="Q2923" s="246">
        <f t="shared" si="417"/>
        <v>8.59854545454546</v>
      </c>
      <c r="R2923" s="210">
        <v>1404</v>
      </c>
      <c r="S2923" s="220">
        <f t="shared" si="418"/>
        <v>330</v>
      </c>
      <c r="T2923" s="113">
        <f t="shared" si="421"/>
        <v>41.5524520547945</v>
      </c>
      <c r="U2923" s="113">
        <f t="shared" si="419"/>
        <v>11.0647655443868</v>
      </c>
      <c r="V2923" s="113">
        <f t="shared" si="422"/>
        <v>35.3534848484848</v>
      </c>
      <c r="W2923" s="113">
        <f t="shared" si="420"/>
        <v>9.59854545454546</v>
      </c>
      <c r="X2923" s="118">
        <v>2016</v>
      </c>
      <c r="Y2923" s="18" t="s">
        <v>82</v>
      </c>
    </row>
    <row r="2924" ht="15.75" customHeight="1" spans="1:25">
      <c r="A2924" s="234">
        <v>6572</v>
      </c>
      <c r="B2924" s="208" t="s">
        <v>3488</v>
      </c>
      <c r="C2924" s="207" t="s">
        <v>23</v>
      </c>
      <c r="D2924" s="209" t="s">
        <v>64</v>
      </c>
      <c r="E2924" s="210" t="s">
        <v>346</v>
      </c>
      <c r="F2924" s="235" t="s">
        <v>65</v>
      </c>
      <c r="G2924" s="283">
        <v>42640</v>
      </c>
      <c r="H2924" s="237">
        <v>42640</v>
      </c>
      <c r="I2924" s="214">
        <v>15135.9265</v>
      </c>
      <c r="J2924" s="215">
        <v>0.268527190975367</v>
      </c>
      <c r="K2924" s="214">
        <v>4064.40782585462</v>
      </c>
      <c r="L2924" s="244">
        <v>10438.57</v>
      </c>
      <c r="M2924" s="245">
        <v>0.404391597699685</v>
      </c>
      <c r="N2924" s="244">
        <v>4221.27</v>
      </c>
      <c r="O2924" s="218">
        <v>330</v>
      </c>
      <c r="P2924" s="246">
        <f t="shared" si="416"/>
        <v>30.6320303030303</v>
      </c>
      <c r="Q2924" s="246">
        <f t="shared" si="417"/>
        <v>11.7917272727273</v>
      </c>
      <c r="R2924" s="210">
        <v>1191</v>
      </c>
      <c r="S2924" s="220">
        <f t="shared" si="418"/>
        <v>330</v>
      </c>
      <c r="T2924" s="113">
        <f t="shared" si="421"/>
        <v>41.4682917808219</v>
      </c>
      <c r="U2924" s="113">
        <f t="shared" si="419"/>
        <v>11.135363906451</v>
      </c>
      <c r="V2924" s="113">
        <f t="shared" si="422"/>
        <v>31.6320303030303</v>
      </c>
      <c r="W2924" s="113">
        <f t="shared" si="420"/>
        <v>12.7917272727273</v>
      </c>
      <c r="X2924" s="118">
        <v>2016</v>
      </c>
      <c r="Y2924" s="18" t="s">
        <v>82</v>
      </c>
    </row>
    <row r="2925" ht="15.75" customHeight="1" spans="1:25">
      <c r="A2925" s="234">
        <v>9959</v>
      </c>
      <c r="B2925" s="208" t="s">
        <v>3489</v>
      </c>
      <c r="C2925" s="207" t="s">
        <v>23</v>
      </c>
      <c r="D2925" s="209" t="s">
        <v>64</v>
      </c>
      <c r="F2925" s="235" t="s">
        <v>65</v>
      </c>
      <c r="G2925" s="236">
        <v>43610</v>
      </c>
      <c r="H2925" s="237">
        <v>43610</v>
      </c>
      <c r="I2925" s="214">
        <v>15124.7812112618</v>
      </c>
      <c r="J2925" s="215">
        <v>0.267267842577999</v>
      </c>
      <c r="K2925" s="214">
        <v>4042.3676437982</v>
      </c>
      <c r="L2925" s="244">
        <v>817.57</v>
      </c>
      <c r="M2925" s="245">
        <v>0.403977641058258</v>
      </c>
      <c r="N2925" s="244">
        <v>330.28</v>
      </c>
      <c r="O2925" s="218">
        <v>30</v>
      </c>
      <c r="P2925" s="246">
        <f t="shared" si="416"/>
        <v>26.2523333333333</v>
      </c>
      <c r="Q2925" s="246">
        <f t="shared" si="417"/>
        <v>10.0093333333333</v>
      </c>
      <c r="R2925" s="210">
        <v>221</v>
      </c>
      <c r="S2925" s="220">
        <f t="shared" si="418"/>
        <v>186</v>
      </c>
      <c r="T2925" s="113">
        <f t="shared" si="421"/>
        <v>41.437756743183</v>
      </c>
      <c r="U2925" s="113">
        <f t="shared" si="419"/>
        <v>11.0749798460225</v>
      </c>
      <c r="V2925" s="113">
        <f t="shared" si="422"/>
        <v>4.3955376344086</v>
      </c>
      <c r="W2925" s="113">
        <f t="shared" si="420"/>
        <v>1.77569892473118</v>
      </c>
      <c r="X2925" s="118">
        <v>2019</v>
      </c>
      <c r="Y2925" s="18" t="s">
        <v>85</v>
      </c>
    </row>
    <row r="2926" ht="15.75" customHeight="1" spans="1:25">
      <c r="A2926" s="234">
        <v>5303</v>
      </c>
      <c r="B2926" s="208" t="s">
        <v>3490</v>
      </c>
      <c r="C2926" s="207" t="s">
        <v>23</v>
      </c>
      <c r="D2926" s="209" t="s">
        <v>64</v>
      </c>
      <c r="F2926" s="235" t="s">
        <v>178</v>
      </c>
      <c r="G2926" s="236">
        <v>40326</v>
      </c>
      <c r="H2926" s="237">
        <v>40326</v>
      </c>
      <c r="I2926" s="214">
        <v>15088.26</v>
      </c>
      <c r="J2926" s="215">
        <v>0.265390355893449</v>
      </c>
      <c r="K2926" s="214">
        <v>4004.27869121289</v>
      </c>
      <c r="L2926" s="244">
        <v>12573.55</v>
      </c>
      <c r="M2926" s="245">
        <v>0.298606996432988</v>
      </c>
      <c r="N2926" s="244">
        <v>3754.55</v>
      </c>
      <c r="O2926" s="218">
        <v>330</v>
      </c>
      <c r="P2926" s="246">
        <f t="shared" si="416"/>
        <v>37.1016666666667</v>
      </c>
      <c r="Q2926" s="246">
        <f t="shared" si="417"/>
        <v>10.3774242424242</v>
      </c>
      <c r="R2926" s="210">
        <v>3505</v>
      </c>
      <c r="S2926" s="220">
        <f t="shared" si="418"/>
        <v>330</v>
      </c>
      <c r="T2926" s="113">
        <f t="shared" si="421"/>
        <v>41.337698630137</v>
      </c>
      <c r="U2926" s="113">
        <f t="shared" si="419"/>
        <v>10.9706265512682</v>
      </c>
      <c r="V2926" s="113">
        <f t="shared" si="422"/>
        <v>38.1016666666667</v>
      </c>
      <c r="W2926" s="113">
        <f t="shared" si="420"/>
        <v>11.3774242424242</v>
      </c>
      <c r="X2926" s="118">
        <v>2010</v>
      </c>
      <c r="Y2926" s="18" t="s">
        <v>66</v>
      </c>
    </row>
    <row r="2927" ht="15.75" customHeight="1" spans="1:25">
      <c r="A2927" s="234">
        <v>8234</v>
      </c>
      <c r="B2927" s="208" t="s">
        <v>3491</v>
      </c>
      <c r="C2927" s="207" t="s">
        <v>23</v>
      </c>
      <c r="D2927" s="209" t="s">
        <v>488</v>
      </c>
      <c r="E2927" s="210" t="s">
        <v>745</v>
      </c>
      <c r="F2927" s="235" t="s">
        <v>160</v>
      </c>
      <c r="G2927" s="284">
        <v>41804</v>
      </c>
      <c r="H2927" s="237">
        <v>43573</v>
      </c>
      <c r="I2927" s="214">
        <v>15067.3978315446</v>
      </c>
      <c r="J2927" s="215">
        <v>0.275617137934075</v>
      </c>
      <c r="K2927" s="214">
        <v>4152.83306644441</v>
      </c>
      <c r="L2927" s="244">
        <v>3067.83</v>
      </c>
      <c r="M2927" s="245">
        <v>0.17719365153871</v>
      </c>
      <c r="N2927" s="244">
        <v>543.6</v>
      </c>
      <c r="O2927" s="218">
        <v>113</v>
      </c>
      <c r="P2927" s="246">
        <f t="shared" si="416"/>
        <v>26.1489380530973</v>
      </c>
      <c r="Q2927" s="246">
        <f t="shared" si="417"/>
        <v>3.81061946902655</v>
      </c>
      <c r="R2927" s="210">
        <v>258</v>
      </c>
      <c r="S2927" s="220">
        <f t="shared" si="418"/>
        <v>223</v>
      </c>
      <c r="T2927" s="113">
        <f t="shared" si="421"/>
        <v>41.2805420042318</v>
      </c>
      <c r="U2927" s="113">
        <f t="shared" si="419"/>
        <v>11.3776248395737</v>
      </c>
      <c r="V2927" s="113">
        <f t="shared" si="422"/>
        <v>13.7570852017937</v>
      </c>
      <c r="W2927" s="113">
        <f t="shared" si="420"/>
        <v>2.43766816143498</v>
      </c>
      <c r="X2927" s="118">
        <v>2014</v>
      </c>
      <c r="Y2927" s="18" t="s">
        <v>66</v>
      </c>
    </row>
    <row r="2928" ht="15.75" customHeight="1" spans="1:25">
      <c r="A2928" s="234">
        <v>7765</v>
      </c>
      <c r="B2928" s="208" t="s">
        <v>3492</v>
      </c>
      <c r="C2928" s="207" t="s">
        <v>23</v>
      </c>
      <c r="D2928" s="209" t="s">
        <v>64</v>
      </c>
      <c r="F2928" s="235" t="s">
        <v>65</v>
      </c>
      <c r="G2928" s="236">
        <v>43218</v>
      </c>
      <c r="H2928" s="237">
        <v>43218</v>
      </c>
      <c r="I2928" s="214">
        <v>15044.62</v>
      </c>
      <c r="J2928" s="215">
        <v>0.276466236398704</v>
      </c>
      <c r="K2928" s="214">
        <v>4159.32946944867</v>
      </c>
      <c r="L2928" s="244">
        <v>10375.6</v>
      </c>
      <c r="M2928" s="245">
        <v>0.275739234357531</v>
      </c>
      <c r="N2928" s="244">
        <v>2860.96</v>
      </c>
      <c r="O2928" s="218">
        <v>330</v>
      </c>
      <c r="P2928" s="246">
        <f t="shared" si="416"/>
        <v>30.4412121212121</v>
      </c>
      <c r="Q2928" s="246">
        <f t="shared" si="417"/>
        <v>7.66957575757576</v>
      </c>
      <c r="R2928" s="210">
        <v>613</v>
      </c>
      <c r="S2928" s="220">
        <f t="shared" si="418"/>
        <v>330</v>
      </c>
      <c r="T2928" s="113">
        <f t="shared" si="421"/>
        <v>41.2181369863014</v>
      </c>
      <c r="U2928" s="113">
        <f t="shared" si="419"/>
        <v>11.395423203969</v>
      </c>
      <c r="V2928" s="113">
        <f t="shared" si="422"/>
        <v>31.4412121212121</v>
      </c>
      <c r="W2928" s="113">
        <f t="shared" si="420"/>
        <v>8.66957575757576</v>
      </c>
      <c r="X2928" s="118">
        <v>2018</v>
      </c>
      <c r="Y2928" s="18" t="s">
        <v>84</v>
      </c>
    </row>
    <row r="2929" ht="15.75" customHeight="1" spans="1:25">
      <c r="A2929" s="234">
        <v>6470</v>
      </c>
      <c r="B2929" s="208" t="s">
        <v>3493</v>
      </c>
      <c r="C2929" s="207" t="s">
        <v>29</v>
      </c>
      <c r="D2929" s="209" t="s">
        <v>64</v>
      </c>
      <c r="E2929" s="210" t="s">
        <v>335</v>
      </c>
      <c r="F2929" s="235" t="s">
        <v>65</v>
      </c>
      <c r="G2929" s="283">
        <v>42570</v>
      </c>
      <c r="H2929" s="237">
        <v>42570</v>
      </c>
      <c r="I2929" s="214">
        <v>15041.408</v>
      </c>
      <c r="J2929" s="215">
        <v>0.278663247630601</v>
      </c>
      <c r="K2929" s="214">
        <v>4191.4876022169</v>
      </c>
      <c r="L2929" s="244">
        <v>9400.88</v>
      </c>
      <c r="M2929" s="245">
        <v>0.217284977576567</v>
      </c>
      <c r="N2929" s="244">
        <v>2042.67</v>
      </c>
      <c r="O2929" s="218">
        <v>330</v>
      </c>
      <c r="P2929" s="246">
        <f t="shared" si="416"/>
        <v>27.4875151515152</v>
      </c>
      <c r="Q2929" s="246">
        <f t="shared" si="417"/>
        <v>5.18990909090909</v>
      </c>
      <c r="R2929" s="210">
        <v>1261</v>
      </c>
      <c r="S2929" s="220">
        <f t="shared" si="418"/>
        <v>330</v>
      </c>
      <c r="T2929" s="113">
        <f t="shared" si="421"/>
        <v>41.2093369863014</v>
      </c>
      <c r="U2929" s="113">
        <f t="shared" si="419"/>
        <v>11.4835276773066</v>
      </c>
      <c r="V2929" s="113">
        <f t="shared" si="422"/>
        <v>28.4875151515152</v>
      </c>
      <c r="W2929" s="113">
        <f t="shared" si="420"/>
        <v>6.18990909090909</v>
      </c>
      <c r="X2929" s="118">
        <v>2016</v>
      </c>
      <c r="Y2929" s="18" t="s">
        <v>82</v>
      </c>
    </row>
    <row r="2930" ht="15.75" customHeight="1" spans="1:25">
      <c r="A2930" s="234">
        <v>8772</v>
      </c>
      <c r="B2930" s="208" t="s">
        <v>3494</v>
      </c>
      <c r="C2930" s="207" t="s">
        <v>34</v>
      </c>
      <c r="D2930" s="209" t="s">
        <v>488</v>
      </c>
      <c r="E2930" s="210" t="s">
        <v>30</v>
      </c>
      <c r="F2930" s="235" t="s">
        <v>282</v>
      </c>
      <c r="G2930" s="283">
        <v>40872</v>
      </c>
      <c r="H2930" s="237">
        <v>43715</v>
      </c>
      <c r="I2930" s="214">
        <v>15027.05</v>
      </c>
      <c r="J2930" s="215">
        <v>0.266609145976823</v>
      </c>
      <c r="K2930" s="214">
        <v>4006.34896705102</v>
      </c>
      <c r="L2930" s="216">
        <v>1342.5</v>
      </c>
      <c r="M2930" s="217">
        <v>0.180886405959032</v>
      </c>
      <c r="N2930" s="216">
        <v>242.84</v>
      </c>
      <c r="O2930" s="218">
        <v>75</v>
      </c>
      <c r="P2930" s="246">
        <f t="shared" si="416"/>
        <v>16.9</v>
      </c>
      <c r="Q2930" s="246">
        <f t="shared" si="417"/>
        <v>2.23786666666667</v>
      </c>
      <c r="R2930" s="210">
        <v>116</v>
      </c>
      <c r="S2930" s="220">
        <f t="shared" si="418"/>
        <v>81</v>
      </c>
      <c r="T2930" s="113">
        <f t="shared" si="421"/>
        <v>41.17</v>
      </c>
      <c r="U2930" s="113">
        <f t="shared" si="419"/>
        <v>10.9762985398658</v>
      </c>
      <c r="V2930" s="113">
        <f t="shared" si="422"/>
        <v>16.5740740740741</v>
      </c>
      <c r="W2930" s="113">
        <f t="shared" si="420"/>
        <v>2.99802469135802</v>
      </c>
      <c r="X2930" s="118">
        <v>2011</v>
      </c>
      <c r="Y2930" s="18" t="s">
        <v>66</v>
      </c>
    </row>
    <row r="2931" ht="15.75" customHeight="1" spans="1:25">
      <c r="A2931" s="234">
        <v>8150</v>
      </c>
      <c r="B2931" s="208" t="s">
        <v>3495</v>
      </c>
      <c r="C2931" s="207" t="s">
        <v>25</v>
      </c>
      <c r="D2931" s="209" t="s">
        <v>488</v>
      </c>
      <c r="E2931" s="210" t="s">
        <v>32</v>
      </c>
      <c r="F2931" s="235" t="s">
        <v>212</v>
      </c>
      <c r="G2931" s="283">
        <v>42195</v>
      </c>
      <c r="H2931" s="237">
        <v>43395</v>
      </c>
      <c r="I2931" s="214">
        <v>15026.2131237132</v>
      </c>
      <c r="J2931" s="215">
        <v>0.255518528032315</v>
      </c>
      <c r="K2931" s="214">
        <v>3839.47585927106</v>
      </c>
      <c r="L2931" s="244">
        <v>8010.65</v>
      </c>
      <c r="M2931" s="245">
        <v>0.342083351538265</v>
      </c>
      <c r="N2931" s="244">
        <v>2740.31</v>
      </c>
      <c r="O2931" s="218">
        <v>278</v>
      </c>
      <c r="P2931" s="246">
        <f t="shared" si="416"/>
        <v>27.8152877697842</v>
      </c>
      <c r="Q2931" s="246">
        <f t="shared" si="417"/>
        <v>8.85723021582734</v>
      </c>
      <c r="R2931" s="210">
        <v>436</v>
      </c>
      <c r="S2931" s="220">
        <f t="shared" si="418"/>
        <v>330</v>
      </c>
      <c r="T2931" s="113">
        <f t="shared" si="421"/>
        <v>41.1677071882553</v>
      </c>
      <c r="U2931" s="113">
        <f t="shared" si="419"/>
        <v>10.5191119432084</v>
      </c>
      <c r="V2931" s="113">
        <f t="shared" si="422"/>
        <v>24.274696969697</v>
      </c>
      <c r="W2931" s="113">
        <f t="shared" si="420"/>
        <v>8.3039696969697</v>
      </c>
      <c r="X2931" s="118">
        <v>2015</v>
      </c>
      <c r="Y2931" s="18" t="s">
        <v>66</v>
      </c>
    </row>
    <row r="2932" ht="15.75" customHeight="1" spans="1:25">
      <c r="A2932" s="234">
        <v>5884</v>
      </c>
      <c r="B2932" s="208" t="s">
        <v>3496</v>
      </c>
      <c r="C2932" s="207" t="s">
        <v>25</v>
      </c>
      <c r="D2932" s="209" t="s">
        <v>64</v>
      </c>
      <c r="F2932" s="235" t="s">
        <v>204</v>
      </c>
      <c r="G2932" s="236">
        <v>42042</v>
      </c>
      <c r="H2932" s="237">
        <v>42042</v>
      </c>
      <c r="I2932" s="214">
        <v>14989.208</v>
      </c>
      <c r="J2932" s="215">
        <v>0.239977784901951</v>
      </c>
      <c r="K2932" s="214">
        <v>3597.0769332746</v>
      </c>
      <c r="L2932" s="244">
        <v>11530.16</v>
      </c>
      <c r="M2932" s="245">
        <v>0.304675737370514</v>
      </c>
      <c r="N2932" s="244">
        <v>3512.96</v>
      </c>
      <c r="O2932" s="218">
        <v>330</v>
      </c>
      <c r="P2932" s="246">
        <f t="shared" si="416"/>
        <v>33.9398787878788</v>
      </c>
      <c r="Q2932" s="246">
        <f t="shared" si="417"/>
        <v>9.64533333333333</v>
      </c>
      <c r="R2932" s="210">
        <v>1789</v>
      </c>
      <c r="S2932" s="220">
        <f t="shared" si="418"/>
        <v>330</v>
      </c>
      <c r="T2932" s="113">
        <f t="shared" si="421"/>
        <v>41.0663232876712</v>
      </c>
      <c r="U2932" s="113">
        <f t="shared" si="419"/>
        <v>9.85500529664274</v>
      </c>
      <c r="V2932" s="113">
        <f t="shared" si="422"/>
        <v>34.9398787878788</v>
      </c>
      <c r="W2932" s="113">
        <f t="shared" si="420"/>
        <v>10.6453333333333</v>
      </c>
      <c r="X2932" s="118">
        <v>2015</v>
      </c>
      <c r="Y2932" s="18" t="s">
        <v>66</v>
      </c>
    </row>
    <row r="2933" ht="15.75" customHeight="1" spans="1:25">
      <c r="A2933" s="234">
        <v>7573</v>
      </c>
      <c r="B2933" s="208" t="s">
        <v>3497</v>
      </c>
      <c r="C2933" s="207" t="s">
        <v>33</v>
      </c>
      <c r="D2933" s="209" t="s">
        <v>64</v>
      </c>
      <c r="F2933" s="235" t="s">
        <v>65</v>
      </c>
      <c r="G2933" s="236">
        <v>43127</v>
      </c>
      <c r="H2933" s="237">
        <v>43127</v>
      </c>
      <c r="I2933" s="214">
        <v>14987.5</v>
      </c>
      <c r="J2933" s="215">
        <v>0.266270867957479</v>
      </c>
      <c r="K2933" s="214">
        <v>3990.73463351272</v>
      </c>
      <c r="L2933" s="244">
        <v>7493.75</v>
      </c>
      <c r="M2933" s="245">
        <v>0.314830358632193</v>
      </c>
      <c r="N2933" s="244">
        <v>2359.26</v>
      </c>
      <c r="O2933" s="218">
        <v>330</v>
      </c>
      <c r="P2933" s="246">
        <f t="shared" si="416"/>
        <v>21.7083333333333</v>
      </c>
      <c r="Q2933" s="246">
        <f t="shared" si="417"/>
        <v>6.14927272727273</v>
      </c>
      <c r="R2933" s="210">
        <v>704</v>
      </c>
      <c r="S2933" s="220">
        <f t="shared" si="418"/>
        <v>330</v>
      </c>
      <c r="T2933" s="113">
        <f t="shared" si="421"/>
        <v>41.0616438356164</v>
      </c>
      <c r="U2933" s="113">
        <f t="shared" si="419"/>
        <v>10.9335195438705</v>
      </c>
      <c r="V2933" s="113">
        <f t="shared" si="422"/>
        <v>22.7083333333333</v>
      </c>
      <c r="W2933" s="113">
        <f t="shared" si="420"/>
        <v>7.14927272727273</v>
      </c>
      <c r="X2933" s="118">
        <v>2018</v>
      </c>
      <c r="Y2933" s="18" t="s">
        <v>84</v>
      </c>
    </row>
    <row r="2934" ht="15.75" customHeight="1" spans="1:25">
      <c r="A2934" s="234">
        <v>7150</v>
      </c>
      <c r="B2934" s="208" t="s">
        <v>3498</v>
      </c>
      <c r="C2934" s="207" t="s">
        <v>17</v>
      </c>
      <c r="D2934" s="209" t="s">
        <v>64</v>
      </c>
      <c r="F2934" s="235" t="s">
        <v>65</v>
      </c>
      <c r="G2934" s="236">
        <v>42916</v>
      </c>
      <c r="H2934" s="237">
        <v>42916</v>
      </c>
      <c r="I2934" s="214">
        <v>14915.5552845641</v>
      </c>
      <c r="J2934" s="215">
        <v>0.266875560938495</v>
      </c>
      <c r="K2934" s="214">
        <v>3980.59718327717</v>
      </c>
      <c r="L2934" s="244">
        <v>5774.87</v>
      </c>
      <c r="M2934" s="245">
        <v>0.318464311750741</v>
      </c>
      <c r="N2934" s="244">
        <v>1839.09</v>
      </c>
      <c r="O2934" s="218">
        <v>320</v>
      </c>
      <c r="P2934" s="246">
        <f t="shared" si="416"/>
        <v>17.04646875</v>
      </c>
      <c r="Q2934" s="246">
        <f t="shared" si="417"/>
        <v>4.74715625</v>
      </c>
      <c r="R2934" s="210">
        <v>915</v>
      </c>
      <c r="S2934" s="220">
        <f t="shared" si="418"/>
        <v>330</v>
      </c>
      <c r="T2934" s="113">
        <f t="shared" si="421"/>
        <v>40.864535026203</v>
      </c>
      <c r="U2934" s="113">
        <f t="shared" si="419"/>
        <v>10.9057457076087</v>
      </c>
      <c r="V2934" s="113">
        <f t="shared" si="422"/>
        <v>17.4996060606061</v>
      </c>
      <c r="W2934" s="113">
        <f t="shared" si="420"/>
        <v>5.573</v>
      </c>
      <c r="X2934" s="118">
        <v>2017</v>
      </c>
      <c r="Y2934" s="18" t="s">
        <v>83</v>
      </c>
    </row>
    <row r="2935" ht="15.75" customHeight="1" spans="1:25">
      <c r="A2935" s="234">
        <v>7868</v>
      </c>
      <c r="B2935" s="208" t="s">
        <v>3499</v>
      </c>
      <c r="C2935" s="207" t="s">
        <v>27</v>
      </c>
      <c r="D2935" s="209" t="s">
        <v>64</v>
      </c>
      <c r="F2935" s="235" t="s">
        <v>65</v>
      </c>
      <c r="G2935" s="236">
        <v>43201</v>
      </c>
      <c r="H2935" s="237">
        <v>43201</v>
      </c>
      <c r="I2935" s="214">
        <v>14912.3026191146</v>
      </c>
      <c r="J2935" s="215">
        <v>0.266900864921795</v>
      </c>
      <c r="K2935" s="214">
        <v>3980.10646701722</v>
      </c>
      <c r="L2935" s="244">
        <v>1715.53</v>
      </c>
      <c r="M2935" s="245">
        <v>0.280030078168263</v>
      </c>
      <c r="N2935" s="244">
        <v>480.4</v>
      </c>
      <c r="O2935" s="218">
        <v>73</v>
      </c>
      <c r="P2935" s="246">
        <f t="shared" si="416"/>
        <v>22.5004109589041</v>
      </c>
      <c r="Q2935" s="246">
        <f t="shared" si="417"/>
        <v>5.58082191780822</v>
      </c>
      <c r="R2935" s="210">
        <v>630</v>
      </c>
      <c r="S2935" s="220">
        <f t="shared" si="418"/>
        <v>330</v>
      </c>
      <c r="T2935" s="113">
        <f t="shared" si="421"/>
        <v>40.8556236140126</v>
      </c>
      <c r="U2935" s="113">
        <f t="shared" si="419"/>
        <v>10.9044012794992</v>
      </c>
      <c r="V2935" s="113">
        <f t="shared" si="422"/>
        <v>5.19857575757576</v>
      </c>
      <c r="W2935" s="113">
        <f t="shared" si="420"/>
        <v>1.45575757575758</v>
      </c>
      <c r="X2935" s="118">
        <v>2018</v>
      </c>
      <c r="Y2935" s="18" t="s">
        <v>84</v>
      </c>
    </row>
    <row r="2936" ht="15.75" customHeight="1" spans="1:25">
      <c r="A2936" s="234">
        <v>6786</v>
      </c>
      <c r="B2936" s="208" t="s">
        <v>3500</v>
      </c>
      <c r="C2936" s="207" t="s">
        <v>33</v>
      </c>
      <c r="D2936" s="209" t="s">
        <v>64</v>
      </c>
      <c r="F2936" s="235" t="s">
        <v>65</v>
      </c>
      <c r="G2936" s="236">
        <v>42819</v>
      </c>
      <c r="H2936" s="237">
        <v>42819</v>
      </c>
      <c r="I2936" s="214">
        <v>14844.3659577465</v>
      </c>
      <c r="J2936" s="215">
        <v>0.266270867957479</v>
      </c>
      <c r="K2936" s="214">
        <v>3952.62220784761</v>
      </c>
      <c r="L2936" s="244">
        <v>3833.01</v>
      </c>
      <c r="M2936" s="245">
        <v>0.250495041755696</v>
      </c>
      <c r="N2936" s="244">
        <v>960.15</v>
      </c>
      <c r="O2936" s="218">
        <v>213</v>
      </c>
      <c r="P2936" s="246">
        <f t="shared" si="416"/>
        <v>16.9953521126761</v>
      </c>
      <c r="Q2936" s="246">
        <f t="shared" si="417"/>
        <v>3.50774647887324</v>
      </c>
      <c r="R2936" s="210">
        <v>1012</v>
      </c>
      <c r="S2936" s="220">
        <f t="shared" si="418"/>
        <v>330</v>
      </c>
      <c r="T2936" s="113">
        <f t="shared" si="421"/>
        <v>40.6694957746479</v>
      </c>
      <c r="U2936" s="113">
        <f t="shared" si="419"/>
        <v>10.8291019393085</v>
      </c>
      <c r="V2936" s="113">
        <f t="shared" si="422"/>
        <v>11.6151818181818</v>
      </c>
      <c r="W2936" s="113">
        <f t="shared" si="420"/>
        <v>2.90954545454545</v>
      </c>
      <c r="X2936" s="118">
        <v>2017</v>
      </c>
      <c r="Y2936" s="18" t="s">
        <v>83</v>
      </c>
    </row>
    <row r="2937" ht="15.75" customHeight="1" spans="1:25">
      <c r="A2937" s="234">
        <v>7654</v>
      </c>
      <c r="B2937" s="208" t="s">
        <v>3501</v>
      </c>
      <c r="C2937" s="207" t="s">
        <v>25</v>
      </c>
      <c r="D2937" s="209" t="s">
        <v>64</v>
      </c>
      <c r="F2937" s="235" t="s">
        <v>207</v>
      </c>
      <c r="G2937" s="236">
        <v>43190</v>
      </c>
      <c r="H2937" s="237">
        <v>43190</v>
      </c>
      <c r="I2937" s="214">
        <v>14829.3685541535</v>
      </c>
      <c r="J2937" s="215">
        <v>0.273114723567304</v>
      </c>
      <c r="K2937" s="214">
        <v>4050.11889334529</v>
      </c>
      <c r="L2937" s="244">
        <v>8699.23</v>
      </c>
      <c r="M2937" s="245">
        <v>0.296103218330818</v>
      </c>
      <c r="N2937" s="244">
        <v>2575.87</v>
      </c>
      <c r="O2937" s="218">
        <v>330</v>
      </c>
      <c r="P2937" s="246">
        <f t="shared" si="416"/>
        <v>25.361303030303</v>
      </c>
      <c r="Q2937" s="246">
        <f t="shared" si="417"/>
        <v>6.80566666666667</v>
      </c>
      <c r="R2937" s="210">
        <v>641</v>
      </c>
      <c r="S2937" s="220">
        <f t="shared" si="418"/>
        <v>330</v>
      </c>
      <c r="T2937" s="113">
        <f t="shared" si="421"/>
        <v>40.6284069976808</v>
      </c>
      <c r="U2937" s="113">
        <f t="shared" si="419"/>
        <v>11.0962161461515</v>
      </c>
      <c r="V2937" s="113">
        <f t="shared" si="422"/>
        <v>26.361303030303</v>
      </c>
      <c r="W2937" s="113">
        <f t="shared" si="420"/>
        <v>7.80566666666667</v>
      </c>
      <c r="X2937" s="118">
        <v>2018</v>
      </c>
      <c r="Y2937" s="18" t="s">
        <v>84</v>
      </c>
    </row>
    <row r="2938" ht="15.75" customHeight="1" spans="1:25">
      <c r="A2938" s="234">
        <v>7414</v>
      </c>
      <c r="B2938" s="208" t="s">
        <v>3502</v>
      </c>
      <c r="C2938" s="207" t="s">
        <v>27</v>
      </c>
      <c r="D2938" s="209" t="s">
        <v>64</v>
      </c>
      <c r="F2938" s="235" t="s">
        <v>204</v>
      </c>
      <c r="G2938" s="236">
        <v>43057</v>
      </c>
      <c r="H2938" s="237">
        <v>43057</v>
      </c>
      <c r="I2938" s="214">
        <v>14824.14</v>
      </c>
      <c r="J2938" s="215">
        <v>0.234896808746849</v>
      </c>
      <c r="K2938" s="214">
        <v>3482.14317841651</v>
      </c>
      <c r="L2938" s="244">
        <v>9882.76</v>
      </c>
      <c r="M2938" s="245">
        <v>0.242434299730035</v>
      </c>
      <c r="N2938" s="244">
        <v>2395.92</v>
      </c>
      <c r="O2938" s="218">
        <v>330</v>
      </c>
      <c r="P2938" s="246">
        <f t="shared" si="416"/>
        <v>28.9477575757576</v>
      </c>
      <c r="Q2938" s="246">
        <f t="shared" si="417"/>
        <v>6.26036363636364</v>
      </c>
      <c r="R2938" s="210">
        <v>774</v>
      </c>
      <c r="S2938" s="220">
        <f t="shared" si="418"/>
        <v>330</v>
      </c>
      <c r="T2938" s="113">
        <f t="shared" si="421"/>
        <v>40.6140821917808</v>
      </c>
      <c r="U2938" s="113">
        <f t="shared" si="419"/>
        <v>9.54011829703153</v>
      </c>
      <c r="V2938" s="113">
        <f t="shared" si="422"/>
        <v>29.9477575757576</v>
      </c>
      <c r="W2938" s="113">
        <f t="shared" si="420"/>
        <v>7.26036363636364</v>
      </c>
      <c r="X2938" s="118">
        <v>2017</v>
      </c>
      <c r="Y2938" s="18" t="s">
        <v>83</v>
      </c>
    </row>
    <row r="2939" ht="15.75" customHeight="1" spans="1:25">
      <c r="A2939" s="234">
        <v>7318</v>
      </c>
      <c r="B2939" s="208" t="s">
        <v>3503</v>
      </c>
      <c r="C2939" s="207" t="s">
        <v>23</v>
      </c>
      <c r="D2939" s="209" t="s">
        <v>380</v>
      </c>
      <c r="E2939" s="210" t="s">
        <v>442</v>
      </c>
      <c r="F2939" s="235" t="s">
        <v>193</v>
      </c>
      <c r="G2939" s="284" t="s">
        <v>513</v>
      </c>
      <c r="H2939" s="237">
        <v>42979</v>
      </c>
      <c r="I2939" s="214">
        <v>14752.097</v>
      </c>
      <c r="J2939" s="215">
        <v>0.277336560144215</v>
      </c>
      <c r="K2939" s="214">
        <v>4091.29583689379</v>
      </c>
      <c r="L2939" s="244">
        <v>10173.86</v>
      </c>
      <c r="M2939" s="245">
        <v>0.431817422295962</v>
      </c>
      <c r="N2939" s="244">
        <v>4393.25</v>
      </c>
      <c r="O2939" s="218">
        <v>330</v>
      </c>
      <c r="P2939" s="246">
        <f t="shared" si="416"/>
        <v>29.8298787878788</v>
      </c>
      <c r="Q2939" s="246">
        <f t="shared" si="417"/>
        <v>12.3128787878788</v>
      </c>
      <c r="R2939" s="210">
        <v>852</v>
      </c>
      <c r="S2939" s="220">
        <f t="shared" si="418"/>
        <v>330</v>
      </c>
      <c r="T2939" s="113">
        <f t="shared" si="421"/>
        <v>40.416704109589</v>
      </c>
      <c r="U2939" s="113">
        <f t="shared" si="419"/>
        <v>11.20902969012</v>
      </c>
      <c r="V2939" s="113">
        <f t="shared" si="422"/>
        <v>30.8298787878788</v>
      </c>
      <c r="W2939" s="113">
        <f t="shared" si="420"/>
        <v>13.3128787878788</v>
      </c>
      <c r="X2939" s="118">
        <v>2013</v>
      </c>
      <c r="Y2939" s="18" t="s">
        <v>66</v>
      </c>
    </row>
    <row r="2940" ht="15.75" customHeight="1" spans="1:25">
      <c r="A2940" s="234">
        <v>8583</v>
      </c>
      <c r="B2940" s="208" t="s">
        <v>3504</v>
      </c>
      <c r="C2940" s="207" t="s">
        <v>33</v>
      </c>
      <c r="D2940" s="209" t="s">
        <v>64</v>
      </c>
      <c r="F2940" s="235" t="s">
        <v>65</v>
      </c>
      <c r="G2940" s="236">
        <v>43428</v>
      </c>
      <c r="H2940" s="237">
        <v>43428</v>
      </c>
      <c r="I2940" s="214">
        <v>14751.7293004695</v>
      </c>
      <c r="J2940" s="215">
        <v>0.266270867957479</v>
      </c>
      <c r="K2940" s="214">
        <v>3927.95576470978</v>
      </c>
      <c r="L2940" s="244">
        <v>3809.09</v>
      </c>
      <c r="M2940" s="245">
        <v>0.201176658992043</v>
      </c>
      <c r="N2940" s="244">
        <v>766.3</v>
      </c>
      <c r="O2940" s="218">
        <v>213</v>
      </c>
      <c r="P2940" s="246">
        <f t="shared" si="416"/>
        <v>16.8830516431925</v>
      </c>
      <c r="Q2940" s="246">
        <f t="shared" si="417"/>
        <v>2.59765258215962</v>
      </c>
      <c r="R2940" s="210">
        <v>403</v>
      </c>
      <c r="S2940" s="220">
        <f t="shared" si="418"/>
        <v>330</v>
      </c>
      <c r="T2940" s="113">
        <f t="shared" si="421"/>
        <v>40.4156967136151</v>
      </c>
      <c r="U2940" s="113">
        <f t="shared" si="419"/>
        <v>10.7615226430405</v>
      </c>
      <c r="V2940" s="113">
        <f t="shared" si="422"/>
        <v>11.542696969697</v>
      </c>
      <c r="W2940" s="113">
        <f t="shared" si="420"/>
        <v>2.32212121212121</v>
      </c>
      <c r="X2940" s="118">
        <v>2018</v>
      </c>
      <c r="Y2940" s="18" t="s">
        <v>84</v>
      </c>
    </row>
    <row r="2941" ht="15.75" customHeight="1" spans="1:25">
      <c r="A2941" s="234">
        <v>8266</v>
      </c>
      <c r="B2941" s="208" t="s">
        <v>3505</v>
      </c>
      <c r="C2941" s="207" t="s">
        <v>29</v>
      </c>
      <c r="D2941" s="209" t="s">
        <v>64</v>
      </c>
      <c r="F2941" s="235" t="s">
        <v>65</v>
      </c>
      <c r="G2941" s="236">
        <v>43309</v>
      </c>
      <c r="H2941" s="237">
        <v>43309</v>
      </c>
      <c r="I2941" s="214">
        <v>14748.0481816939</v>
      </c>
      <c r="J2941" s="215">
        <v>0.273563710224524</v>
      </c>
      <c r="K2941" s="214">
        <v>4034.53077915423</v>
      </c>
      <c r="L2941" s="244">
        <v>6721.22</v>
      </c>
      <c r="M2941" s="245">
        <v>0.357914188197976</v>
      </c>
      <c r="N2941" s="244">
        <v>2405.62</v>
      </c>
      <c r="O2941" s="218">
        <v>320</v>
      </c>
      <c r="P2941" s="246">
        <f t="shared" si="416"/>
        <v>20.0038125</v>
      </c>
      <c r="Q2941" s="246">
        <f t="shared" si="417"/>
        <v>6.5175625</v>
      </c>
      <c r="R2941" s="210">
        <v>522</v>
      </c>
      <c r="S2941" s="220">
        <f t="shared" si="418"/>
        <v>330</v>
      </c>
      <c r="T2941" s="113">
        <f t="shared" si="421"/>
        <v>40.4056114566956</v>
      </c>
      <c r="U2941" s="113">
        <f t="shared" si="419"/>
        <v>11.0535089839842</v>
      </c>
      <c r="V2941" s="113">
        <f t="shared" si="422"/>
        <v>20.3673333333333</v>
      </c>
      <c r="W2941" s="113">
        <f t="shared" si="420"/>
        <v>7.28975757575758</v>
      </c>
      <c r="X2941" s="118">
        <v>2018</v>
      </c>
      <c r="Y2941" s="18" t="s">
        <v>84</v>
      </c>
    </row>
    <row r="2942" ht="15.75" customHeight="1" spans="1:25">
      <c r="A2942" s="234">
        <v>8969</v>
      </c>
      <c r="B2942" s="208" t="s">
        <v>3506</v>
      </c>
      <c r="C2942" s="207" t="s">
        <v>34</v>
      </c>
      <c r="D2942" s="209" t="s">
        <v>488</v>
      </c>
      <c r="E2942" s="210" t="s">
        <v>30</v>
      </c>
      <c r="F2942" s="235" t="s">
        <v>291</v>
      </c>
      <c r="G2942" s="283">
        <v>40544</v>
      </c>
      <c r="H2942" s="237">
        <v>43711</v>
      </c>
      <c r="I2942" s="214">
        <v>14729.867</v>
      </c>
      <c r="J2942" s="215">
        <v>0.266609145976823</v>
      </c>
      <c r="K2942" s="214">
        <v>3927.11726122219</v>
      </c>
      <c r="L2942" s="216">
        <v>614.11</v>
      </c>
      <c r="M2942" s="217">
        <v>0.336144990311182</v>
      </c>
      <c r="N2942" s="216">
        <v>206.43</v>
      </c>
      <c r="O2942" s="218">
        <v>35</v>
      </c>
      <c r="P2942" s="246">
        <f t="shared" si="416"/>
        <v>16.546</v>
      </c>
      <c r="Q2942" s="246">
        <f t="shared" si="417"/>
        <v>4.898</v>
      </c>
      <c r="R2942" s="210">
        <v>120</v>
      </c>
      <c r="S2942" s="220">
        <f t="shared" si="418"/>
        <v>85</v>
      </c>
      <c r="T2942" s="113">
        <f t="shared" si="421"/>
        <v>40.3558</v>
      </c>
      <c r="U2942" s="113">
        <f t="shared" si="419"/>
        <v>10.7592253732115</v>
      </c>
      <c r="V2942" s="113">
        <f t="shared" si="422"/>
        <v>7.22482352941176</v>
      </c>
      <c r="W2942" s="113">
        <f t="shared" si="420"/>
        <v>2.42858823529412</v>
      </c>
      <c r="X2942" s="118">
        <v>2011</v>
      </c>
      <c r="Y2942" s="18" t="s">
        <v>66</v>
      </c>
    </row>
    <row r="2943" ht="15.75" customHeight="1" spans="1:25">
      <c r="A2943" s="234">
        <v>8055</v>
      </c>
      <c r="B2943" s="208" t="s">
        <v>3507</v>
      </c>
      <c r="C2943" s="207" t="s">
        <v>17</v>
      </c>
      <c r="D2943" s="209" t="s">
        <v>64</v>
      </c>
      <c r="F2943" s="235" t="s">
        <v>65</v>
      </c>
      <c r="G2943" s="236">
        <v>43302</v>
      </c>
      <c r="H2943" s="237">
        <v>43302</v>
      </c>
      <c r="I2943" s="214">
        <v>14690.9332662467</v>
      </c>
      <c r="J2943" s="215">
        <v>0.266875560938495</v>
      </c>
      <c r="K2943" s="214">
        <v>3920.65105613958</v>
      </c>
      <c r="L2943" s="244">
        <v>5563.48</v>
      </c>
      <c r="M2943" s="245">
        <v>0.264492727573389</v>
      </c>
      <c r="N2943" s="244">
        <v>1471.5</v>
      </c>
      <c r="O2943" s="218">
        <v>313</v>
      </c>
      <c r="P2943" s="246">
        <f t="shared" si="416"/>
        <v>16.774696485623</v>
      </c>
      <c r="Q2943" s="246">
        <f t="shared" si="417"/>
        <v>3.70127795527156</v>
      </c>
      <c r="R2943" s="210">
        <v>529</v>
      </c>
      <c r="S2943" s="220">
        <f t="shared" si="418"/>
        <v>330</v>
      </c>
      <c r="T2943" s="113">
        <f t="shared" si="421"/>
        <v>40.2491322362923</v>
      </c>
      <c r="U2943" s="113">
        <f t="shared" si="419"/>
        <v>10.7415097428482</v>
      </c>
      <c r="V2943" s="113">
        <f t="shared" si="422"/>
        <v>16.8590303030303</v>
      </c>
      <c r="W2943" s="113">
        <f t="shared" si="420"/>
        <v>4.45909090909091</v>
      </c>
      <c r="X2943" s="118">
        <v>2018</v>
      </c>
      <c r="Y2943" s="18" t="s">
        <v>84</v>
      </c>
    </row>
    <row r="2944" ht="15.75" customHeight="1" spans="1:25">
      <c r="A2944" s="234">
        <v>5923</v>
      </c>
      <c r="B2944" s="208" t="s">
        <v>3508</v>
      </c>
      <c r="C2944" s="207" t="s">
        <v>23</v>
      </c>
      <c r="D2944" s="209" t="s">
        <v>64</v>
      </c>
      <c r="F2944" s="235" t="s">
        <v>178</v>
      </c>
      <c r="G2944" s="236">
        <v>42094</v>
      </c>
      <c r="H2944" s="237">
        <v>42094</v>
      </c>
      <c r="I2944" s="214">
        <v>14667.649</v>
      </c>
      <c r="J2944" s="215">
        <v>0.250777365706357</v>
      </c>
      <c r="K2944" s="214">
        <v>3678.31437732548</v>
      </c>
      <c r="L2944" s="244">
        <v>10115.62</v>
      </c>
      <c r="M2944" s="245">
        <v>0.29231426249701</v>
      </c>
      <c r="N2944" s="244">
        <v>2956.94</v>
      </c>
      <c r="O2944" s="218">
        <v>330</v>
      </c>
      <c r="P2944" s="246">
        <f t="shared" si="416"/>
        <v>29.6533939393939</v>
      </c>
      <c r="Q2944" s="246">
        <f t="shared" si="417"/>
        <v>7.96042424242424</v>
      </c>
      <c r="R2944" s="210">
        <v>1737</v>
      </c>
      <c r="S2944" s="220">
        <f t="shared" si="418"/>
        <v>330</v>
      </c>
      <c r="T2944" s="113">
        <f t="shared" si="421"/>
        <v>40.1853397260274</v>
      </c>
      <c r="U2944" s="113">
        <f t="shared" si="419"/>
        <v>10.0775736365082</v>
      </c>
      <c r="V2944" s="113">
        <f t="shared" si="422"/>
        <v>30.6533939393939</v>
      </c>
      <c r="W2944" s="113">
        <f t="shared" si="420"/>
        <v>8.96042424242424</v>
      </c>
      <c r="X2944" s="118">
        <v>2015</v>
      </c>
      <c r="Y2944" s="18" t="s">
        <v>66</v>
      </c>
    </row>
    <row r="2945" ht="15.75" customHeight="1" spans="1:25">
      <c r="A2945" s="234">
        <v>8667</v>
      </c>
      <c r="B2945" s="208" t="s">
        <v>3509</v>
      </c>
      <c r="C2945" s="207" t="s">
        <v>34</v>
      </c>
      <c r="D2945" s="209" t="s">
        <v>488</v>
      </c>
      <c r="E2945" s="210" t="s">
        <v>30</v>
      </c>
      <c r="F2945" s="235" t="s">
        <v>282</v>
      </c>
      <c r="G2945" s="283">
        <v>42690</v>
      </c>
      <c r="H2945" s="237">
        <v>43715</v>
      </c>
      <c r="I2945" s="214">
        <v>14635.7138461538</v>
      </c>
      <c r="J2945" s="215">
        <v>0.275816183160441</v>
      </c>
      <c r="K2945" s="214">
        <v>4036.76673087457</v>
      </c>
      <c r="L2945" s="216">
        <v>1359.84</v>
      </c>
      <c r="M2945" s="217">
        <v>0.217481468408048</v>
      </c>
      <c r="N2945" s="216">
        <v>295.74</v>
      </c>
      <c r="O2945" s="218">
        <v>78</v>
      </c>
      <c r="P2945" s="246">
        <f t="shared" si="416"/>
        <v>16.4338461538462</v>
      </c>
      <c r="Q2945" s="246">
        <f t="shared" si="417"/>
        <v>2.79153846153846</v>
      </c>
      <c r="R2945" s="210">
        <v>116</v>
      </c>
      <c r="S2945" s="220">
        <f t="shared" si="418"/>
        <v>81</v>
      </c>
      <c r="T2945" s="113">
        <f t="shared" si="421"/>
        <v>40.097846153846</v>
      </c>
      <c r="U2945" s="113">
        <f t="shared" si="419"/>
        <v>11.0596348791084</v>
      </c>
      <c r="V2945" s="113">
        <f t="shared" si="422"/>
        <v>16.7881481481481</v>
      </c>
      <c r="W2945" s="113">
        <f t="shared" si="420"/>
        <v>3.65111111111111</v>
      </c>
      <c r="X2945" s="118">
        <v>2016</v>
      </c>
      <c r="Y2945" s="18" t="s">
        <v>82</v>
      </c>
    </row>
    <row r="2946" ht="15.75" customHeight="1" spans="1:25">
      <c r="A2946" s="234">
        <v>5691</v>
      </c>
      <c r="B2946" s="208" t="s">
        <v>3510</v>
      </c>
      <c r="C2946" s="207" t="s">
        <v>23</v>
      </c>
      <c r="D2946" s="209" t="s">
        <v>64</v>
      </c>
      <c r="F2946" s="235" t="s">
        <v>65</v>
      </c>
      <c r="G2946" s="236">
        <v>41629</v>
      </c>
      <c r="H2946" s="237">
        <v>41629</v>
      </c>
      <c r="I2946" s="214">
        <v>14596.7875</v>
      </c>
      <c r="J2946" s="215">
        <v>0.278792165531605</v>
      </c>
      <c r="K2946" s="214">
        <v>4069.46999692966</v>
      </c>
      <c r="L2946" s="244">
        <v>10066.75</v>
      </c>
      <c r="M2946" s="245">
        <v>0.254743586559714</v>
      </c>
      <c r="N2946" s="244">
        <v>2564.44</v>
      </c>
      <c r="O2946" s="218">
        <v>330</v>
      </c>
      <c r="P2946" s="246">
        <f t="shared" si="416"/>
        <v>29.505303030303</v>
      </c>
      <c r="Q2946" s="246">
        <f t="shared" si="417"/>
        <v>6.7710303030303</v>
      </c>
      <c r="R2946" s="210">
        <v>2202</v>
      </c>
      <c r="S2946" s="220">
        <f t="shared" si="418"/>
        <v>330</v>
      </c>
      <c r="T2946" s="113">
        <f t="shared" si="421"/>
        <v>39.991198630137</v>
      </c>
      <c r="U2946" s="113">
        <f t="shared" si="419"/>
        <v>11.1492328683004</v>
      </c>
      <c r="V2946" s="113">
        <f t="shared" si="422"/>
        <v>30.505303030303</v>
      </c>
      <c r="W2946" s="113">
        <f t="shared" si="420"/>
        <v>7.7710303030303</v>
      </c>
      <c r="X2946" s="118">
        <v>2013</v>
      </c>
      <c r="Y2946" s="18" t="s">
        <v>66</v>
      </c>
    </row>
    <row r="2947" ht="15.75" customHeight="1" spans="1:25">
      <c r="A2947" s="234">
        <v>6779</v>
      </c>
      <c r="B2947" s="208" t="s">
        <v>3511</v>
      </c>
      <c r="C2947" s="207" t="s">
        <v>29</v>
      </c>
      <c r="D2947" s="209" t="s">
        <v>64</v>
      </c>
      <c r="F2947" s="235" t="s">
        <v>65</v>
      </c>
      <c r="G2947" s="236">
        <v>42812</v>
      </c>
      <c r="H2947" s="237">
        <v>42812</v>
      </c>
      <c r="I2947" s="214">
        <v>14581.344</v>
      </c>
      <c r="J2947" s="215">
        <v>0.275077325946564</v>
      </c>
      <c r="K2947" s="214">
        <v>4010.99711622697</v>
      </c>
      <c r="L2947" s="244">
        <v>9113.34</v>
      </c>
      <c r="M2947" s="245">
        <v>0.231179786993572</v>
      </c>
      <c r="N2947" s="244">
        <v>2106.82</v>
      </c>
      <c r="O2947" s="218">
        <v>330</v>
      </c>
      <c r="P2947" s="246">
        <f t="shared" ref="P2947:P3010" si="423">IFERROR(L2947/O2947-1,0)</f>
        <v>26.6161818181818</v>
      </c>
      <c r="Q2947" s="246">
        <f t="shared" ref="Q2947:Q3010" si="424">IFERROR(N2947/O2947-1,0)</f>
        <v>5.38430303030303</v>
      </c>
      <c r="R2947" s="210">
        <v>1019</v>
      </c>
      <c r="S2947" s="220">
        <f t="shared" ref="S2947:S3010" si="425">MIN(R2947-35,365-35)</f>
        <v>330</v>
      </c>
      <c r="T2947" s="113">
        <f t="shared" si="421"/>
        <v>39.9488876712329</v>
      </c>
      <c r="U2947" s="113">
        <f t="shared" ref="U2947:U3010" si="426">IFERROR(K2947/365,0)</f>
        <v>10.9890331951424</v>
      </c>
      <c r="V2947" s="113">
        <f t="shared" si="422"/>
        <v>27.6161818181818</v>
      </c>
      <c r="W2947" s="113">
        <f t="shared" ref="W2947:W3010" si="427">N2947/S2947</f>
        <v>6.38430303030303</v>
      </c>
      <c r="X2947" s="118">
        <v>2017</v>
      </c>
      <c r="Y2947" s="18" t="s">
        <v>83</v>
      </c>
    </row>
    <row r="2948" ht="15.75" customHeight="1" spans="1:25">
      <c r="A2948" s="234">
        <v>7917</v>
      </c>
      <c r="B2948" s="208" t="s">
        <v>3512</v>
      </c>
      <c r="C2948" s="207" t="s">
        <v>33</v>
      </c>
      <c r="D2948" s="209" t="s">
        <v>64</v>
      </c>
      <c r="F2948" s="235" t="s">
        <v>65</v>
      </c>
      <c r="G2948" s="236">
        <v>43250</v>
      </c>
      <c r="H2948" s="237">
        <v>43250</v>
      </c>
      <c r="I2948" s="214">
        <v>14579.4240114286</v>
      </c>
      <c r="J2948" s="215">
        <v>0.266270867957479</v>
      </c>
      <c r="K2948" s="214">
        <v>3882.0758858432</v>
      </c>
      <c r="L2948" s="244">
        <v>3092.98</v>
      </c>
      <c r="M2948" s="245">
        <v>0.0116295611352159</v>
      </c>
      <c r="N2948" s="244">
        <v>35.97</v>
      </c>
      <c r="O2948" s="218">
        <v>175</v>
      </c>
      <c r="P2948" s="246">
        <f t="shared" si="423"/>
        <v>16.6741714285714</v>
      </c>
      <c r="Q2948" s="246">
        <f t="shared" si="424"/>
        <v>-0.794457142857143</v>
      </c>
      <c r="R2948" s="210">
        <v>581</v>
      </c>
      <c r="S2948" s="220">
        <f t="shared" si="425"/>
        <v>330</v>
      </c>
      <c r="T2948" s="113">
        <f t="shared" ref="T2948:T3011" si="428">IFERROR(I2948/365,0)</f>
        <v>39.9436274285715</v>
      </c>
      <c r="U2948" s="113">
        <f t="shared" si="426"/>
        <v>10.6358243447759</v>
      </c>
      <c r="V2948" s="113">
        <f t="shared" ref="V2948:V3011" si="429">L2948/S2948</f>
        <v>9.37266666666667</v>
      </c>
      <c r="W2948" s="113">
        <f t="shared" si="427"/>
        <v>0.109</v>
      </c>
      <c r="X2948" s="118">
        <v>2018</v>
      </c>
      <c r="Y2948" s="18" t="s">
        <v>84</v>
      </c>
    </row>
    <row r="2949" ht="15.75" customHeight="1" spans="1:25">
      <c r="A2949" s="234">
        <v>5893</v>
      </c>
      <c r="B2949" s="208" t="s">
        <v>3513</v>
      </c>
      <c r="C2949" s="207" t="s">
        <v>23</v>
      </c>
      <c r="D2949" s="209" t="s">
        <v>64</v>
      </c>
      <c r="F2949" s="235" t="s">
        <v>65</v>
      </c>
      <c r="G2949" s="236">
        <v>42004</v>
      </c>
      <c r="H2949" s="237">
        <v>42004</v>
      </c>
      <c r="I2949" s="214">
        <v>14565.801</v>
      </c>
      <c r="J2949" s="215">
        <v>0.267354985317602</v>
      </c>
      <c r="K2949" s="214">
        <v>3894.23951249411</v>
      </c>
      <c r="L2949" s="244">
        <v>10045.38</v>
      </c>
      <c r="M2949" s="245">
        <v>0.357118396715704</v>
      </c>
      <c r="N2949" s="244">
        <v>3587.39</v>
      </c>
      <c r="O2949" s="218">
        <v>330</v>
      </c>
      <c r="P2949" s="246">
        <f t="shared" si="423"/>
        <v>29.4405454545455</v>
      </c>
      <c r="Q2949" s="246">
        <f t="shared" si="424"/>
        <v>9.87087878787879</v>
      </c>
      <c r="R2949" s="210">
        <v>1827</v>
      </c>
      <c r="S2949" s="220">
        <f t="shared" si="425"/>
        <v>330</v>
      </c>
      <c r="T2949" s="113">
        <f t="shared" si="428"/>
        <v>39.906304109589</v>
      </c>
      <c r="U2949" s="113">
        <f t="shared" si="426"/>
        <v>10.6691493492989</v>
      </c>
      <c r="V2949" s="113">
        <f t="shared" si="429"/>
        <v>30.4405454545455</v>
      </c>
      <c r="W2949" s="113">
        <f t="shared" si="427"/>
        <v>10.8708787878788</v>
      </c>
      <c r="X2949" s="118">
        <v>2014</v>
      </c>
      <c r="Y2949" s="18" t="s">
        <v>66</v>
      </c>
    </row>
    <row r="2950" ht="15.75" customHeight="1" spans="1:25">
      <c r="A2950" s="234">
        <v>6449</v>
      </c>
      <c r="B2950" s="208" t="s">
        <v>3514</v>
      </c>
      <c r="C2950" s="207" t="s">
        <v>29</v>
      </c>
      <c r="D2950" s="209" t="s">
        <v>64</v>
      </c>
      <c r="E2950" s="210" t="s">
        <v>335</v>
      </c>
      <c r="F2950" s="235" t="s">
        <v>65</v>
      </c>
      <c r="G2950" s="283">
        <v>42570</v>
      </c>
      <c r="H2950" s="237">
        <v>42570</v>
      </c>
      <c r="I2950" s="214">
        <v>14565.6</v>
      </c>
      <c r="J2950" s="215">
        <v>0.278765765645241</v>
      </c>
      <c r="K2950" s="214">
        <v>4060.39063608232</v>
      </c>
      <c r="L2950" s="244">
        <v>9103.5</v>
      </c>
      <c r="M2950" s="245">
        <v>0.288363816114681</v>
      </c>
      <c r="N2950" s="244">
        <v>2625.12</v>
      </c>
      <c r="O2950" s="218">
        <v>330</v>
      </c>
      <c r="P2950" s="246">
        <f t="shared" si="423"/>
        <v>26.5863636363636</v>
      </c>
      <c r="Q2950" s="246">
        <f t="shared" si="424"/>
        <v>6.95490909090909</v>
      </c>
      <c r="R2950" s="210">
        <v>1261</v>
      </c>
      <c r="S2950" s="220">
        <f t="shared" si="425"/>
        <v>330</v>
      </c>
      <c r="T2950" s="113">
        <f t="shared" si="428"/>
        <v>39.9057534246575</v>
      </c>
      <c r="U2950" s="113">
        <f t="shared" si="426"/>
        <v>11.1243579070748</v>
      </c>
      <c r="V2950" s="113">
        <f t="shared" si="429"/>
        <v>27.5863636363636</v>
      </c>
      <c r="W2950" s="113">
        <f t="shared" si="427"/>
        <v>7.95490909090909</v>
      </c>
      <c r="X2950" s="118">
        <v>2016</v>
      </c>
      <c r="Y2950" s="18" t="s">
        <v>82</v>
      </c>
    </row>
    <row r="2951" ht="15.75" customHeight="1" spans="1:25">
      <c r="A2951" s="234">
        <v>8792</v>
      </c>
      <c r="B2951" s="208" t="s">
        <v>3515</v>
      </c>
      <c r="C2951" s="207" t="s">
        <v>34</v>
      </c>
      <c r="D2951" s="209" t="s">
        <v>488</v>
      </c>
      <c r="E2951" s="210" t="s">
        <v>30</v>
      </c>
      <c r="F2951" s="235" t="s">
        <v>276</v>
      </c>
      <c r="G2951" s="283">
        <v>41379</v>
      </c>
      <c r="H2951" s="237">
        <v>43715</v>
      </c>
      <c r="I2951" s="214">
        <v>14535.3065151515</v>
      </c>
      <c r="J2951" s="215">
        <v>0.278314449320322</v>
      </c>
      <c r="K2951" s="214">
        <v>4045.38582846648</v>
      </c>
      <c r="L2951" s="216">
        <v>1142.74</v>
      </c>
      <c r="M2951" s="217">
        <v>0.248534224758038</v>
      </c>
      <c r="N2951" s="216">
        <v>284.01</v>
      </c>
      <c r="O2951" s="218">
        <v>66</v>
      </c>
      <c r="P2951" s="246">
        <f t="shared" si="423"/>
        <v>16.3142424242424</v>
      </c>
      <c r="Q2951" s="246">
        <f t="shared" si="424"/>
        <v>3.30318181818182</v>
      </c>
      <c r="R2951" s="210">
        <v>116</v>
      </c>
      <c r="S2951" s="220">
        <f t="shared" si="425"/>
        <v>81</v>
      </c>
      <c r="T2951" s="113">
        <f t="shared" si="428"/>
        <v>39.8227575757575</v>
      </c>
      <c r="U2951" s="113">
        <f t="shared" si="426"/>
        <v>11.0832488451136</v>
      </c>
      <c r="V2951" s="113">
        <f t="shared" si="429"/>
        <v>14.1079012345679</v>
      </c>
      <c r="W2951" s="113">
        <f t="shared" si="427"/>
        <v>3.5062962962963</v>
      </c>
      <c r="X2951" s="118">
        <v>2013</v>
      </c>
      <c r="Y2951" s="18" t="s">
        <v>66</v>
      </c>
    </row>
    <row r="2952" ht="15.75" customHeight="1" spans="1:25">
      <c r="A2952" s="234">
        <v>5089</v>
      </c>
      <c r="B2952" s="208" t="s">
        <v>3516</v>
      </c>
      <c r="C2952" s="207" t="s">
        <v>33</v>
      </c>
      <c r="D2952" s="209" t="s">
        <v>64</v>
      </c>
      <c r="F2952" s="235" t="s">
        <v>65</v>
      </c>
      <c r="G2952" s="236">
        <v>39886</v>
      </c>
      <c r="H2952" s="237">
        <v>39886</v>
      </c>
      <c r="I2952" s="214">
        <v>14498.3</v>
      </c>
      <c r="J2952" s="215">
        <v>0.23288554046929</v>
      </c>
      <c r="K2952" s="214">
        <v>3376.44443138591</v>
      </c>
      <c r="L2952" s="244">
        <v>7249.15</v>
      </c>
      <c r="M2952" s="245">
        <v>0.157971624259396</v>
      </c>
      <c r="N2952" s="244">
        <v>1145.16</v>
      </c>
      <c r="O2952" s="218">
        <v>330</v>
      </c>
      <c r="P2952" s="246">
        <f t="shared" si="423"/>
        <v>20.9671212121212</v>
      </c>
      <c r="Q2952" s="246">
        <f t="shared" si="424"/>
        <v>2.47018181818182</v>
      </c>
      <c r="R2952" s="210">
        <v>3945</v>
      </c>
      <c r="S2952" s="220">
        <f t="shared" si="425"/>
        <v>330</v>
      </c>
      <c r="T2952" s="113">
        <f t="shared" si="428"/>
        <v>39.7213698630137</v>
      </c>
      <c r="U2952" s="113">
        <f t="shared" si="426"/>
        <v>9.25053268872852</v>
      </c>
      <c r="V2952" s="113">
        <f t="shared" si="429"/>
        <v>21.9671212121212</v>
      </c>
      <c r="W2952" s="113">
        <f t="shared" si="427"/>
        <v>3.47018181818182</v>
      </c>
      <c r="X2952" s="118">
        <v>2009</v>
      </c>
      <c r="Y2952" s="18" t="s">
        <v>66</v>
      </c>
    </row>
    <row r="2953" ht="15.75" customHeight="1" spans="1:25">
      <c r="A2953" s="234">
        <v>5609</v>
      </c>
      <c r="B2953" s="208" t="s">
        <v>3517</v>
      </c>
      <c r="C2953" s="207" t="s">
        <v>25</v>
      </c>
      <c r="D2953" s="209" t="s">
        <v>64</v>
      </c>
      <c r="F2953" s="235" t="s">
        <v>204</v>
      </c>
      <c r="G2953" s="236">
        <v>41258</v>
      </c>
      <c r="H2953" s="237">
        <v>41258</v>
      </c>
      <c r="I2953" s="214">
        <v>14480.1863516514</v>
      </c>
      <c r="J2953" s="215">
        <v>0.27473473594734</v>
      </c>
      <c r="K2953" s="214">
        <v>3978.21017378923</v>
      </c>
      <c r="L2953" s="244">
        <v>12689.12</v>
      </c>
      <c r="M2953" s="245">
        <v>0.238130776602318</v>
      </c>
      <c r="N2953" s="244">
        <v>3021.67</v>
      </c>
      <c r="O2953" s="218">
        <v>330</v>
      </c>
      <c r="P2953" s="246">
        <f t="shared" si="423"/>
        <v>37.4518787878788</v>
      </c>
      <c r="Q2953" s="246">
        <f t="shared" si="424"/>
        <v>8.15657575757576</v>
      </c>
      <c r="R2953" s="210">
        <v>2573</v>
      </c>
      <c r="S2953" s="220">
        <f t="shared" si="425"/>
        <v>330</v>
      </c>
      <c r="T2953" s="113">
        <f t="shared" si="428"/>
        <v>39.6717434291819</v>
      </c>
      <c r="U2953" s="113">
        <f t="shared" si="426"/>
        <v>10.8992059555869</v>
      </c>
      <c r="V2953" s="113">
        <f t="shared" si="429"/>
        <v>38.4518787878788</v>
      </c>
      <c r="W2953" s="113">
        <f t="shared" si="427"/>
        <v>9.15657575757576</v>
      </c>
      <c r="X2953" s="118">
        <v>2012</v>
      </c>
      <c r="Y2953" s="18" t="s">
        <v>66</v>
      </c>
    </row>
    <row r="2954" ht="15.75" customHeight="1" spans="1:25">
      <c r="A2954" s="234">
        <v>7200</v>
      </c>
      <c r="B2954" s="208" t="s">
        <v>3518</v>
      </c>
      <c r="C2954" s="207" t="s">
        <v>29</v>
      </c>
      <c r="D2954" s="209" t="s">
        <v>64</v>
      </c>
      <c r="F2954" s="235" t="s">
        <v>65</v>
      </c>
      <c r="G2954" s="236">
        <v>42945</v>
      </c>
      <c r="H2954" s="237">
        <v>42945</v>
      </c>
      <c r="I2954" s="214">
        <v>14479.696</v>
      </c>
      <c r="J2954" s="215">
        <v>0.255753957540212</v>
      </c>
      <c r="K2954" s="214">
        <v>3703.23955597918</v>
      </c>
      <c r="L2954" s="244">
        <v>9049.81</v>
      </c>
      <c r="M2954" s="245">
        <v>0.296112294070262</v>
      </c>
      <c r="N2954" s="244">
        <v>2679.76</v>
      </c>
      <c r="O2954" s="218">
        <v>330</v>
      </c>
      <c r="P2954" s="246">
        <f t="shared" si="423"/>
        <v>26.4236666666667</v>
      </c>
      <c r="Q2954" s="246">
        <f t="shared" si="424"/>
        <v>7.12048484848485</v>
      </c>
      <c r="R2954" s="210">
        <v>886</v>
      </c>
      <c r="S2954" s="220">
        <f t="shared" si="425"/>
        <v>330</v>
      </c>
      <c r="T2954" s="113">
        <f t="shared" si="428"/>
        <v>39.6704</v>
      </c>
      <c r="U2954" s="113">
        <f t="shared" si="426"/>
        <v>10.1458617972032</v>
      </c>
      <c r="V2954" s="113">
        <f t="shared" si="429"/>
        <v>27.4236666666667</v>
      </c>
      <c r="W2954" s="113">
        <f t="shared" si="427"/>
        <v>8.12048484848485</v>
      </c>
      <c r="X2954" s="118">
        <v>2017</v>
      </c>
      <c r="Y2954" s="18" t="s">
        <v>83</v>
      </c>
    </row>
    <row r="2955" ht="15.75" customHeight="1" spans="1:25">
      <c r="A2955" s="234">
        <v>5806</v>
      </c>
      <c r="B2955" s="208" t="s">
        <v>3519</v>
      </c>
      <c r="C2955" s="207" t="s">
        <v>23</v>
      </c>
      <c r="D2955" s="209" t="s">
        <v>64</v>
      </c>
      <c r="F2955" s="235" t="s">
        <v>178</v>
      </c>
      <c r="G2955" s="236">
        <v>41851</v>
      </c>
      <c r="H2955" s="237">
        <v>41851</v>
      </c>
      <c r="I2955" s="214">
        <v>14466.6645</v>
      </c>
      <c r="J2955" s="215">
        <v>0.243968609297321</v>
      </c>
      <c r="K2955" s="214">
        <v>3529.41201923592</v>
      </c>
      <c r="L2955" s="244">
        <v>9977.01</v>
      </c>
      <c r="M2955" s="245">
        <v>0.289966633289934</v>
      </c>
      <c r="N2955" s="244">
        <v>2893</v>
      </c>
      <c r="O2955" s="218">
        <v>330</v>
      </c>
      <c r="P2955" s="246">
        <f t="shared" si="423"/>
        <v>29.2333636363636</v>
      </c>
      <c r="Q2955" s="246">
        <f t="shared" si="424"/>
        <v>7.76666666666667</v>
      </c>
      <c r="R2955" s="210">
        <v>1980</v>
      </c>
      <c r="S2955" s="220">
        <f t="shared" si="425"/>
        <v>330</v>
      </c>
      <c r="T2955" s="113">
        <f t="shared" si="428"/>
        <v>39.634697260274</v>
      </c>
      <c r="U2955" s="113">
        <f t="shared" si="426"/>
        <v>9.66962197050937</v>
      </c>
      <c r="V2955" s="113">
        <f t="shared" si="429"/>
        <v>30.2333636363636</v>
      </c>
      <c r="W2955" s="113">
        <f t="shared" si="427"/>
        <v>8.76666666666667</v>
      </c>
      <c r="X2955" s="118">
        <v>2014</v>
      </c>
      <c r="Y2955" s="18" t="s">
        <v>66</v>
      </c>
    </row>
    <row r="2956" ht="15.75" customHeight="1" spans="1:25">
      <c r="A2956" s="234">
        <v>5130</v>
      </c>
      <c r="B2956" s="208" t="s">
        <v>3520</v>
      </c>
      <c r="C2956" s="207" t="s">
        <v>17</v>
      </c>
      <c r="D2956" s="209" t="s">
        <v>64</v>
      </c>
      <c r="F2956" s="235" t="s">
        <v>65</v>
      </c>
      <c r="G2956" s="236">
        <v>40215</v>
      </c>
      <c r="H2956" s="237">
        <v>40215</v>
      </c>
      <c r="I2956" s="214">
        <v>14455.08</v>
      </c>
      <c r="J2956" s="215">
        <v>0.264912122439921</v>
      </c>
      <c r="K2956" s="214">
        <v>3829.32592283885</v>
      </c>
      <c r="L2956" s="244">
        <v>7227.54</v>
      </c>
      <c r="M2956" s="245">
        <v>0.399081845275156</v>
      </c>
      <c r="N2956" s="244">
        <v>2884.38</v>
      </c>
      <c r="O2956" s="218">
        <v>330</v>
      </c>
      <c r="P2956" s="246">
        <f t="shared" si="423"/>
        <v>20.9016363636364</v>
      </c>
      <c r="Q2956" s="246">
        <f t="shared" si="424"/>
        <v>7.74054545454545</v>
      </c>
      <c r="R2956" s="210">
        <v>3616</v>
      </c>
      <c r="S2956" s="220">
        <f t="shared" si="425"/>
        <v>330</v>
      </c>
      <c r="T2956" s="113">
        <f t="shared" si="428"/>
        <v>39.6029589041096</v>
      </c>
      <c r="U2956" s="113">
        <f t="shared" si="426"/>
        <v>10.4913038981886</v>
      </c>
      <c r="V2956" s="113">
        <f t="shared" si="429"/>
        <v>21.9016363636364</v>
      </c>
      <c r="W2956" s="113">
        <f t="shared" si="427"/>
        <v>8.74054545454545</v>
      </c>
      <c r="X2956" s="118">
        <v>2010</v>
      </c>
      <c r="Y2956" s="18" t="s">
        <v>66</v>
      </c>
    </row>
    <row r="2957" ht="15.75" customHeight="1" spans="1:25">
      <c r="A2957" s="234">
        <v>7493</v>
      </c>
      <c r="B2957" s="208" t="s">
        <v>3521</v>
      </c>
      <c r="C2957" s="207" t="s">
        <v>29</v>
      </c>
      <c r="D2957" s="209" t="s">
        <v>64</v>
      </c>
      <c r="F2957" s="235" t="s">
        <v>65</v>
      </c>
      <c r="G2957" s="236">
        <v>43092</v>
      </c>
      <c r="H2957" s="237">
        <v>43092</v>
      </c>
      <c r="I2957" s="214">
        <v>14454.146882767</v>
      </c>
      <c r="J2957" s="215">
        <v>0.279157762976273</v>
      </c>
      <c r="K2957" s="214">
        <v>4034.9873095237</v>
      </c>
      <c r="L2957" s="244">
        <v>6710.79</v>
      </c>
      <c r="M2957" s="245">
        <v>0.296263182129079</v>
      </c>
      <c r="N2957" s="244">
        <v>1988.16</v>
      </c>
      <c r="O2957" s="218">
        <v>326</v>
      </c>
      <c r="P2957" s="246">
        <f t="shared" si="423"/>
        <v>19.585245398773</v>
      </c>
      <c r="Q2957" s="246">
        <f t="shared" si="424"/>
        <v>5.09865030674847</v>
      </c>
      <c r="R2957" s="210">
        <v>739</v>
      </c>
      <c r="S2957" s="220">
        <f t="shared" si="425"/>
        <v>330</v>
      </c>
      <c r="T2957" s="113">
        <f t="shared" si="428"/>
        <v>39.6004024185397</v>
      </c>
      <c r="U2957" s="113">
        <f t="shared" si="426"/>
        <v>11.0547597521197</v>
      </c>
      <c r="V2957" s="113">
        <f t="shared" si="429"/>
        <v>20.3357272727273</v>
      </c>
      <c r="W2957" s="113">
        <f t="shared" si="427"/>
        <v>6.02472727272727</v>
      </c>
      <c r="X2957" s="118">
        <v>2017</v>
      </c>
      <c r="Y2957" s="18" t="s">
        <v>83</v>
      </c>
    </row>
    <row r="2958" ht="15.75" customHeight="1" spans="1:25">
      <c r="A2958" s="234">
        <v>6316</v>
      </c>
      <c r="B2958" s="208" t="s">
        <v>3522</v>
      </c>
      <c r="C2958" s="207" t="s">
        <v>25</v>
      </c>
      <c r="D2958" s="209" t="s">
        <v>64</v>
      </c>
      <c r="F2958" s="235" t="s">
        <v>204</v>
      </c>
      <c r="G2958" s="236">
        <v>42518</v>
      </c>
      <c r="H2958" s="237">
        <v>42518</v>
      </c>
      <c r="I2958" s="214">
        <v>14435.98</v>
      </c>
      <c r="J2958" s="215">
        <v>0.267503454507214</v>
      </c>
      <c r="K2958" s="214">
        <v>3861.67451919705</v>
      </c>
      <c r="L2958" s="244">
        <v>11104.6</v>
      </c>
      <c r="M2958" s="245">
        <v>0.299759559101634</v>
      </c>
      <c r="N2958" s="244">
        <v>3328.71</v>
      </c>
      <c r="O2958" s="218">
        <v>330</v>
      </c>
      <c r="P2958" s="246">
        <f t="shared" si="423"/>
        <v>32.650303030303</v>
      </c>
      <c r="Q2958" s="246">
        <f t="shared" si="424"/>
        <v>9.087</v>
      </c>
      <c r="R2958" s="210">
        <v>1313</v>
      </c>
      <c r="S2958" s="220">
        <f t="shared" si="425"/>
        <v>330</v>
      </c>
      <c r="T2958" s="113">
        <f t="shared" si="428"/>
        <v>39.5506301369863</v>
      </c>
      <c r="U2958" s="113">
        <f t="shared" si="426"/>
        <v>10.579930189581</v>
      </c>
      <c r="V2958" s="113">
        <f t="shared" si="429"/>
        <v>33.650303030303</v>
      </c>
      <c r="W2958" s="113">
        <f t="shared" si="427"/>
        <v>10.087</v>
      </c>
      <c r="X2958" s="118">
        <v>2016</v>
      </c>
      <c r="Y2958" s="18" t="s">
        <v>82</v>
      </c>
    </row>
    <row r="2959" ht="15.75" customHeight="1" spans="1:25">
      <c r="A2959" s="234">
        <v>5244</v>
      </c>
      <c r="B2959" s="208" t="s">
        <v>3523</v>
      </c>
      <c r="C2959" s="207" t="s">
        <v>21</v>
      </c>
      <c r="D2959" s="209" t="s">
        <v>64</v>
      </c>
      <c r="F2959" s="235" t="s">
        <v>65</v>
      </c>
      <c r="G2959" s="236">
        <v>40467</v>
      </c>
      <c r="H2959" s="237">
        <v>40467</v>
      </c>
      <c r="I2959" s="214">
        <v>14434.1262748564</v>
      </c>
      <c r="J2959" s="215">
        <v>0.265812372969249</v>
      </c>
      <c r="K2959" s="214">
        <v>3836.76935685736</v>
      </c>
      <c r="L2959" s="244">
        <v>12233.62</v>
      </c>
      <c r="M2959" s="245">
        <v>0.336180950528135</v>
      </c>
      <c r="N2959" s="244">
        <v>4112.71</v>
      </c>
      <c r="O2959" s="218">
        <v>330</v>
      </c>
      <c r="P2959" s="246">
        <f t="shared" si="423"/>
        <v>36.0715757575758</v>
      </c>
      <c r="Q2959" s="246">
        <f t="shared" si="424"/>
        <v>11.4627575757576</v>
      </c>
      <c r="R2959" s="210">
        <v>3364</v>
      </c>
      <c r="S2959" s="220">
        <f t="shared" si="425"/>
        <v>330</v>
      </c>
      <c r="T2959" s="113">
        <f t="shared" si="428"/>
        <v>39.5455514379627</v>
      </c>
      <c r="U2959" s="113">
        <f t="shared" si="426"/>
        <v>10.5116968681024</v>
      </c>
      <c r="V2959" s="113">
        <f t="shared" si="429"/>
        <v>37.0715757575758</v>
      </c>
      <c r="W2959" s="113">
        <f t="shared" si="427"/>
        <v>12.4627575757576</v>
      </c>
      <c r="X2959" s="118">
        <v>2010</v>
      </c>
      <c r="Y2959" s="18" t="s">
        <v>66</v>
      </c>
    </row>
    <row r="2960" ht="15.75" customHeight="1" spans="1:25">
      <c r="A2960" s="234">
        <v>6561</v>
      </c>
      <c r="B2960" s="208" t="s">
        <v>3524</v>
      </c>
      <c r="C2960" s="207" t="s">
        <v>19</v>
      </c>
      <c r="D2960" s="209" t="s">
        <v>64</v>
      </c>
      <c r="F2960" s="235" t="s">
        <v>65</v>
      </c>
      <c r="G2960" s="236">
        <v>42665</v>
      </c>
      <c r="H2960" s="237">
        <v>42665</v>
      </c>
      <c r="I2960" s="214">
        <v>14414.346</v>
      </c>
      <c r="J2960" s="215">
        <v>0.231100872567471</v>
      </c>
      <c r="K2960" s="214">
        <v>3331.16793808944</v>
      </c>
      <c r="L2960" s="244">
        <v>8007.97</v>
      </c>
      <c r="M2960" s="245">
        <v>0.285835236645492</v>
      </c>
      <c r="N2960" s="244">
        <v>2288.96</v>
      </c>
      <c r="O2960" s="218">
        <v>330</v>
      </c>
      <c r="P2960" s="246">
        <f t="shared" si="423"/>
        <v>23.2665757575758</v>
      </c>
      <c r="Q2960" s="246">
        <f t="shared" si="424"/>
        <v>5.93624242424242</v>
      </c>
      <c r="R2960" s="210">
        <v>1166</v>
      </c>
      <c r="S2960" s="220">
        <f t="shared" si="425"/>
        <v>330</v>
      </c>
      <c r="T2960" s="113">
        <f t="shared" si="428"/>
        <v>39.4913589041096</v>
      </c>
      <c r="U2960" s="113">
        <f t="shared" si="426"/>
        <v>9.12648750161491</v>
      </c>
      <c r="V2960" s="113">
        <f t="shared" si="429"/>
        <v>24.2665757575758</v>
      </c>
      <c r="W2960" s="113">
        <f t="shared" si="427"/>
        <v>6.93624242424242</v>
      </c>
      <c r="X2960" s="118">
        <v>2016</v>
      </c>
      <c r="Y2960" s="18" t="s">
        <v>82</v>
      </c>
    </row>
    <row r="2961" ht="15.75" customHeight="1" spans="1:25">
      <c r="A2961" s="234">
        <v>8682</v>
      </c>
      <c r="B2961" s="208" t="s">
        <v>3525</v>
      </c>
      <c r="C2961" s="207" t="s">
        <v>34</v>
      </c>
      <c r="D2961" s="209" t="s">
        <v>488</v>
      </c>
      <c r="E2961" s="210" t="s">
        <v>30</v>
      </c>
      <c r="F2961" s="235" t="s">
        <v>282</v>
      </c>
      <c r="G2961" s="283">
        <v>41484</v>
      </c>
      <c r="H2961" s="237">
        <v>43715</v>
      </c>
      <c r="I2961" s="214">
        <v>14405.6019480519</v>
      </c>
      <c r="J2961" s="215">
        <v>0.278719446985391</v>
      </c>
      <c r="K2961" s="214">
        <v>4015.12140845271</v>
      </c>
      <c r="L2961" s="216">
        <v>1321.3</v>
      </c>
      <c r="M2961" s="217">
        <v>0.257572088095058</v>
      </c>
      <c r="N2961" s="216">
        <v>340.33</v>
      </c>
      <c r="O2961" s="218">
        <v>77</v>
      </c>
      <c r="P2961" s="246">
        <f t="shared" si="423"/>
        <v>16.1597402597403</v>
      </c>
      <c r="Q2961" s="246">
        <f t="shared" si="424"/>
        <v>3.41987012987013</v>
      </c>
      <c r="R2961" s="210">
        <v>116</v>
      </c>
      <c r="S2961" s="220">
        <f t="shared" si="425"/>
        <v>81</v>
      </c>
      <c r="T2961" s="113">
        <f t="shared" si="428"/>
        <v>39.4674025974025</v>
      </c>
      <c r="U2961" s="113">
        <f t="shared" si="426"/>
        <v>11.0003326258978</v>
      </c>
      <c r="V2961" s="113">
        <f t="shared" si="429"/>
        <v>16.3123456790123</v>
      </c>
      <c r="W2961" s="113">
        <f t="shared" si="427"/>
        <v>4.2016049382716</v>
      </c>
      <c r="X2961" s="118">
        <v>2013</v>
      </c>
      <c r="Y2961" s="18" t="s">
        <v>66</v>
      </c>
    </row>
    <row r="2962" ht="15.75" customHeight="1" spans="1:25">
      <c r="A2962" s="234">
        <v>7191</v>
      </c>
      <c r="B2962" s="208" t="s">
        <v>3526</v>
      </c>
      <c r="C2962" s="207" t="s">
        <v>27</v>
      </c>
      <c r="D2962" s="209" t="s">
        <v>380</v>
      </c>
      <c r="E2962" s="210" t="s">
        <v>2534</v>
      </c>
      <c r="F2962" s="235" t="s">
        <v>231</v>
      </c>
      <c r="G2962" s="284">
        <v>42109</v>
      </c>
      <c r="H2962" s="237">
        <v>42915</v>
      </c>
      <c r="I2962" s="214">
        <v>14402.685</v>
      </c>
      <c r="J2962" s="215">
        <v>0.22796921611052</v>
      </c>
      <c r="K2962" s="214">
        <v>3283.36880933675</v>
      </c>
      <c r="L2962" s="244">
        <v>9601.79</v>
      </c>
      <c r="M2962" s="245">
        <v>0.331765222942805</v>
      </c>
      <c r="N2962" s="244">
        <v>3185.54</v>
      </c>
      <c r="O2962" s="218">
        <v>330</v>
      </c>
      <c r="P2962" s="246">
        <f t="shared" si="423"/>
        <v>28.0963333333333</v>
      </c>
      <c r="Q2962" s="246">
        <f t="shared" si="424"/>
        <v>8.65315151515152</v>
      </c>
      <c r="R2962" s="210">
        <v>916</v>
      </c>
      <c r="S2962" s="220">
        <f t="shared" si="425"/>
        <v>330</v>
      </c>
      <c r="T2962" s="113">
        <f t="shared" si="428"/>
        <v>39.4594109589041</v>
      </c>
      <c r="U2962" s="113">
        <f t="shared" si="426"/>
        <v>8.99553098448425</v>
      </c>
      <c r="V2962" s="113">
        <f t="shared" si="429"/>
        <v>29.0963333333333</v>
      </c>
      <c r="W2962" s="113">
        <f t="shared" si="427"/>
        <v>9.65315151515152</v>
      </c>
      <c r="X2962" s="118">
        <v>2015</v>
      </c>
      <c r="Y2962" s="18" t="s">
        <v>66</v>
      </c>
    </row>
    <row r="2963" ht="15.75" customHeight="1" spans="1:25">
      <c r="A2963" s="234">
        <v>5524</v>
      </c>
      <c r="B2963" s="208" t="s">
        <v>3527</v>
      </c>
      <c r="C2963" s="207" t="s">
        <v>17</v>
      </c>
      <c r="D2963" s="209" t="s">
        <v>64</v>
      </c>
      <c r="F2963" s="235" t="s">
        <v>65</v>
      </c>
      <c r="G2963" s="236">
        <v>41027</v>
      </c>
      <c r="H2963" s="237">
        <v>41027</v>
      </c>
      <c r="I2963" s="214">
        <v>14397.56</v>
      </c>
      <c r="J2963" s="215">
        <v>0.234917592689099</v>
      </c>
      <c r="K2963" s="214">
        <v>3382.24013579686</v>
      </c>
      <c r="L2963" s="244">
        <v>7198.78</v>
      </c>
      <c r="M2963" s="245">
        <v>0.343101192146447</v>
      </c>
      <c r="N2963" s="244">
        <v>2469.91</v>
      </c>
      <c r="O2963" s="218">
        <v>330</v>
      </c>
      <c r="P2963" s="246">
        <f t="shared" si="423"/>
        <v>20.8144848484848</v>
      </c>
      <c r="Q2963" s="246">
        <f t="shared" si="424"/>
        <v>6.48457575757576</v>
      </c>
      <c r="R2963" s="210">
        <v>2804</v>
      </c>
      <c r="S2963" s="220">
        <f t="shared" si="425"/>
        <v>330</v>
      </c>
      <c r="T2963" s="113">
        <f t="shared" si="428"/>
        <v>39.4453698630137</v>
      </c>
      <c r="U2963" s="113">
        <f t="shared" si="426"/>
        <v>9.2664113309503</v>
      </c>
      <c r="V2963" s="113">
        <f t="shared" si="429"/>
        <v>21.8144848484848</v>
      </c>
      <c r="W2963" s="113">
        <f t="shared" si="427"/>
        <v>7.48457575757576</v>
      </c>
      <c r="X2963" s="118">
        <v>2012</v>
      </c>
      <c r="Y2963" s="18" t="s">
        <v>66</v>
      </c>
    </row>
    <row r="2964" ht="15.75" customHeight="1" spans="1:25">
      <c r="A2964" s="234">
        <v>9112</v>
      </c>
      <c r="B2964" s="208" t="s">
        <v>3528</v>
      </c>
      <c r="C2964" s="207" t="s">
        <v>34</v>
      </c>
      <c r="D2964" s="209" t="s">
        <v>488</v>
      </c>
      <c r="E2964" s="210" t="s">
        <v>30</v>
      </c>
      <c r="F2964" s="235" t="s">
        <v>291</v>
      </c>
      <c r="G2964" s="283">
        <v>41365</v>
      </c>
      <c r="H2964" s="237">
        <v>43706</v>
      </c>
      <c r="I2964" s="214">
        <v>14378.912948718</v>
      </c>
      <c r="J2964" s="215">
        <v>0.27</v>
      </c>
      <c r="K2964" s="214">
        <v>3882.30649615385</v>
      </c>
      <c r="L2964" s="216">
        <v>667.99</v>
      </c>
      <c r="M2964" s="217">
        <v>0.453375050524709</v>
      </c>
      <c r="N2964" s="216">
        <v>302.85</v>
      </c>
      <c r="O2964" s="218">
        <v>39</v>
      </c>
      <c r="P2964" s="246">
        <f t="shared" si="423"/>
        <v>16.1279487179487</v>
      </c>
      <c r="Q2964" s="246">
        <f t="shared" si="424"/>
        <v>6.76538461538462</v>
      </c>
      <c r="R2964" s="210">
        <v>125</v>
      </c>
      <c r="S2964" s="220">
        <f t="shared" si="425"/>
        <v>90</v>
      </c>
      <c r="T2964" s="113">
        <f t="shared" si="428"/>
        <v>39.3942820512822</v>
      </c>
      <c r="U2964" s="113">
        <f t="shared" si="426"/>
        <v>10.6364561538462</v>
      </c>
      <c r="V2964" s="113">
        <f t="shared" si="429"/>
        <v>7.42211111111111</v>
      </c>
      <c r="W2964" s="113">
        <f t="shared" si="427"/>
        <v>3.365</v>
      </c>
      <c r="X2964" s="118">
        <v>2013</v>
      </c>
      <c r="Y2964" s="18" t="s">
        <v>66</v>
      </c>
    </row>
    <row r="2965" ht="15.75" customHeight="1" spans="1:25">
      <c r="A2965" s="234">
        <v>8652</v>
      </c>
      <c r="B2965" s="208" t="s">
        <v>3529</v>
      </c>
      <c r="C2965" s="207" t="s">
        <v>34</v>
      </c>
      <c r="D2965" s="209" t="s">
        <v>488</v>
      </c>
      <c r="E2965" s="210" t="s">
        <v>30</v>
      </c>
      <c r="F2965" s="235" t="s">
        <v>282</v>
      </c>
      <c r="G2965" s="283">
        <v>42490</v>
      </c>
      <c r="H2965" s="237">
        <v>43715</v>
      </c>
      <c r="I2965" s="214">
        <v>14360.4207236842</v>
      </c>
      <c r="J2965" s="215">
        <v>0.276427426704918</v>
      </c>
      <c r="K2965" s="214">
        <v>3969.614147048</v>
      </c>
      <c r="L2965" s="216">
        <v>1300.05</v>
      </c>
      <c r="M2965" s="217">
        <v>0.233275643244491</v>
      </c>
      <c r="N2965" s="216">
        <v>303.27</v>
      </c>
      <c r="O2965" s="218">
        <v>76</v>
      </c>
      <c r="P2965" s="246">
        <f t="shared" si="423"/>
        <v>16.1059210526316</v>
      </c>
      <c r="Q2965" s="246">
        <f t="shared" si="424"/>
        <v>2.9903947368421</v>
      </c>
      <c r="R2965" s="210">
        <v>116</v>
      </c>
      <c r="S2965" s="220">
        <f t="shared" si="425"/>
        <v>81</v>
      </c>
      <c r="T2965" s="113">
        <f t="shared" si="428"/>
        <v>39.3436184210526</v>
      </c>
      <c r="U2965" s="113">
        <f t="shared" si="426"/>
        <v>10.8756551973918</v>
      </c>
      <c r="V2965" s="113">
        <f t="shared" si="429"/>
        <v>16.05</v>
      </c>
      <c r="W2965" s="113">
        <f t="shared" si="427"/>
        <v>3.74407407407407</v>
      </c>
      <c r="X2965" s="118">
        <v>2016</v>
      </c>
      <c r="Y2965" s="18" t="s">
        <v>82</v>
      </c>
    </row>
    <row r="2966" ht="15.75" customHeight="1" spans="1:25">
      <c r="A2966" s="234">
        <v>6043</v>
      </c>
      <c r="B2966" s="208" t="s">
        <v>3530</v>
      </c>
      <c r="C2966" s="207" t="s">
        <v>25</v>
      </c>
      <c r="D2966" s="209" t="s">
        <v>64</v>
      </c>
      <c r="E2966" s="210" t="s">
        <v>3182</v>
      </c>
      <c r="F2966" s="290" t="s">
        <v>215</v>
      </c>
      <c r="G2966" s="283">
        <v>42216</v>
      </c>
      <c r="H2966" s="237">
        <v>42216</v>
      </c>
      <c r="I2966" s="214">
        <v>14357.0334686248</v>
      </c>
      <c r="J2966" s="215">
        <v>0.264820048185056</v>
      </c>
      <c r="K2966" s="214">
        <v>3802.03029495569</v>
      </c>
      <c r="L2966" s="244">
        <v>12581.2</v>
      </c>
      <c r="M2966" s="245">
        <v>0.351972784790004</v>
      </c>
      <c r="N2966" s="244">
        <v>4428.24</v>
      </c>
      <c r="O2966" s="218">
        <v>330</v>
      </c>
      <c r="P2966" s="246">
        <f t="shared" si="423"/>
        <v>37.1248484848485</v>
      </c>
      <c r="Q2966" s="246">
        <f t="shared" si="424"/>
        <v>12.4189090909091</v>
      </c>
      <c r="R2966" s="210">
        <v>1615</v>
      </c>
      <c r="S2966" s="220">
        <f t="shared" si="425"/>
        <v>330</v>
      </c>
      <c r="T2966" s="113">
        <f t="shared" si="428"/>
        <v>39.3343382702049</v>
      </c>
      <c r="U2966" s="113">
        <f t="shared" si="426"/>
        <v>10.416521356043</v>
      </c>
      <c r="V2966" s="113">
        <f t="shared" si="429"/>
        <v>38.1248484848485</v>
      </c>
      <c r="W2966" s="113">
        <f t="shared" si="427"/>
        <v>13.4189090909091</v>
      </c>
      <c r="X2966" s="118">
        <v>2015</v>
      </c>
      <c r="Y2966" s="18" t="s">
        <v>66</v>
      </c>
    </row>
    <row r="2967" ht="15.75" customHeight="1" spans="1:25">
      <c r="A2967" s="234">
        <v>8718</v>
      </c>
      <c r="B2967" s="208" t="s">
        <v>3531</v>
      </c>
      <c r="C2967" s="207" t="s">
        <v>34</v>
      </c>
      <c r="D2967" s="209" t="s">
        <v>488</v>
      </c>
      <c r="E2967" s="210" t="s">
        <v>30</v>
      </c>
      <c r="F2967" s="235" t="s">
        <v>276</v>
      </c>
      <c r="G2967" s="283">
        <v>41781</v>
      </c>
      <c r="H2967" s="237">
        <v>43715</v>
      </c>
      <c r="I2967" s="214">
        <v>14340.7867333333</v>
      </c>
      <c r="J2967" s="215">
        <v>0.2470794396984</v>
      </c>
      <c r="K2967" s="214">
        <v>3543.31355090625</v>
      </c>
      <c r="L2967" s="216">
        <v>1281.19</v>
      </c>
      <c r="M2967" s="217">
        <v>0.222699209328827</v>
      </c>
      <c r="N2967" s="216">
        <v>285.32</v>
      </c>
      <c r="O2967" s="218">
        <v>75</v>
      </c>
      <c r="P2967" s="246">
        <f t="shared" si="423"/>
        <v>16.0825333333333</v>
      </c>
      <c r="Q2967" s="246">
        <f t="shared" si="424"/>
        <v>2.80426666666667</v>
      </c>
      <c r="R2967" s="210">
        <v>116</v>
      </c>
      <c r="S2967" s="220">
        <f t="shared" si="425"/>
        <v>81</v>
      </c>
      <c r="T2967" s="113">
        <f t="shared" si="428"/>
        <v>39.2898266666666</v>
      </c>
      <c r="U2967" s="113">
        <f t="shared" si="426"/>
        <v>9.70770835864726</v>
      </c>
      <c r="V2967" s="113">
        <f t="shared" si="429"/>
        <v>15.8171604938272</v>
      </c>
      <c r="W2967" s="113">
        <f t="shared" si="427"/>
        <v>3.52246913580247</v>
      </c>
      <c r="X2967" s="118">
        <v>2014</v>
      </c>
      <c r="Y2967" s="18" t="s">
        <v>66</v>
      </c>
    </row>
    <row r="2968" ht="15.75" customHeight="1" spans="1:25">
      <c r="A2968" s="234">
        <v>7851</v>
      </c>
      <c r="B2968" s="208" t="s">
        <v>3532</v>
      </c>
      <c r="C2968" s="207" t="s">
        <v>25</v>
      </c>
      <c r="D2968" s="209" t="s">
        <v>64</v>
      </c>
      <c r="F2968" s="235" t="s">
        <v>207</v>
      </c>
      <c r="G2968" s="236">
        <v>43218</v>
      </c>
      <c r="H2968" s="237">
        <v>43218</v>
      </c>
      <c r="I2968" s="214">
        <v>14288.703</v>
      </c>
      <c r="J2968" s="215">
        <v>0.278565772034944</v>
      </c>
      <c r="K2968" s="214">
        <v>3980.34358257302</v>
      </c>
      <c r="L2968" s="244">
        <v>10991.31</v>
      </c>
      <c r="M2968" s="245">
        <v>0.286386245133656</v>
      </c>
      <c r="N2968" s="244">
        <v>3147.76</v>
      </c>
      <c r="O2968" s="218">
        <v>330</v>
      </c>
      <c r="P2968" s="246">
        <f t="shared" si="423"/>
        <v>32.307</v>
      </c>
      <c r="Q2968" s="246">
        <f t="shared" si="424"/>
        <v>8.53866666666667</v>
      </c>
      <c r="R2968" s="210">
        <v>613</v>
      </c>
      <c r="S2968" s="220">
        <f t="shared" si="425"/>
        <v>330</v>
      </c>
      <c r="T2968" s="113">
        <f t="shared" si="428"/>
        <v>39.1471315068493</v>
      </c>
      <c r="U2968" s="113">
        <f t="shared" si="426"/>
        <v>10.905050911159</v>
      </c>
      <c r="V2968" s="113">
        <f t="shared" si="429"/>
        <v>33.307</v>
      </c>
      <c r="W2968" s="113">
        <f t="shared" si="427"/>
        <v>9.53866666666667</v>
      </c>
      <c r="X2968" s="118">
        <v>2018</v>
      </c>
      <c r="Y2968" s="18" t="s">
        <v>84</v>
      </c>
    </row>
    <row r="2969" ht="15.75" customHeight="1" spans="1:25">
      <c r="A2969" s="234">
        <v>8290</v>
      </c>
      <c r="B2969" s="208" t="s">
        <v>3533</v>
      </c>
      <c r="C2969" s="207" t="s">
        <v>23</v>
      </c>
      <c r="D2969" s="209" t="s">
        <v>64</v>
      </c>
      <c r="F2969" s="235" t="s">
        <v>184</v>
      </c>
      <c r="G2969" s="236">
        <v>43344</v>
      </c>
      <c r="H2969" s="237">
        <v>43344</v>
      </c>
      <c r="I2969" s="214">
        <v>14286.36382097</v>
      </c>
      <c r="J2969" s="215">
        <v>0.270262794151493</v>
      </c>
      <c r="K2969" s="214">
        <v>3861.07260452014</v>
      </c>
      <c r="L2969" s="244">
        <v>5946.32</v>
      </c>
      <c r="M2969" s="245">
        <v>0.233007978043563</v>
      </c>
      <c r="N2969" s="244">
        <v>1385.54</v>
      </c>
      <c r="O2969" s="218">
        <v>231</v>
      </c>
      <c r="P2969" s="246">
        <f t="shared" si="423"/>
        <v>24.741645021645</v>
      </c>
      <c r="Q2969" s="246">
        <f t="shared" si="424"/>
        <v>4.99800865800866</v>
      </c>
      <c r="R2969" s="210">
        <v>487</v>
      </c>
      <c r="S2969" s="220">
        <f t="shared" si="425"/>
        <v>330</v>
      </c>
      <c r="T2969" s="113">
        <f t="shared" si="428"/>
        <v>39.1407227971781</v>
      </c>
      <c r="U2969" s="113">
        <f t="shared" si="426"/>
        <v>10.5782811082744</v>
      </c>
      <c r="V2969" s="113">
        <f t="shared" si="429"/>
        <v>18.0191515151515</v>
      </c>
      <c r="W2969" s="113">
        <f t="shared" si="427"/>
        <v>4.19860606060606</v>
      </c>
      <c r="X2969" s="118">
        <v>2018</v>
      </c>
      <c r="Y2969" s="18" t="s">
        <v>84</v>
      </c>
    </row>
    <row r="2970" ht="15.75" customHeight="1" spans="1:25">
      <c r="A2970" s="234">
        <v>6863</v>
      </c>
      <c r="B2970" s="208" t="s">
        <v>3534</v>
      </c>
      <c r="C2970" s="207" t="s">
        <v>33</v>
      </c>
      <c r="D2970" s="209" t="s">
        <v>64</v>
      </c>
      <c r="F2970" s="235" t="s">
        <v>65</v>
      </c>
      <c r="G2970" s="236">
        <v>42847</v>
      </c>
      <c r="H2970" s="237">
        <v>42847</v>
      </c>
      <c r="I2970" s="214">
        <v>14277.7462971429</v>
      </c>
      <c r="J2970" s="215">
        <v>0.266270867957479</v>
      </c>
      <c r="K2970" s="214">
        <v>3801.74789901691</v>
      </c>
      <c r="L2970" s="244">
        <v>3028.98</v>
      </c>
      <c r="M2970" s="245">
        <v>0.267142734517891</v>
      </c>
      <c r="N2970" s="244">
        <v>809.17</v>
      </c>
      <c r="O2970" s="218">
        <v>175</v>
      </c>
      <c r="P2970" s="246">
        <f t="shared" si="423"/>
        <v>16.3084571428571</v>
      </c>
      <c r="Q2970" s="246">
        <f t="shared" si="424"/>
        <v>3.62382857142857</v>
      </c>
      <c r="R2970" s="210">
        <v>984</v>
      </c>
      <c r="S2970" s="220">
        <f t="shared" si="425"/>
        <v>330</v>
      </c>
      <c r="T2970" s="113">
        <f t="shared" si="428"/>
        <v>39.1171131428573</v>
      </c>
      <c r="U2970" s="113">
        <f t="shared" si="426"/>
        <v>10.4157476685395</v>
      </c>
      <c r="V2970" s="113">
        <f t="shared" si="429"/>
        <v>9.17872727272727</v>
      </c>
      <c r="W2970" s="113">
        <f t="shared" si="427"/>
        <v>2.4520303030303</v>
      </c>
      <c r="X2970" s="118">
        <v>2017</v>
      </c>
      <c r="Y2970" s="18" t="s">
        <v>83</v>
      </c>
    </row>
    <row r="2971" ht="15.75" customHeight="1" spans="1:25">
      <c r="A2971" s="234">
        <v>8158</v>
      </c>
      <c r="B2971" s="208" t="s">
        <v>3535</v>
      </c>
      <c r="C2971" s="207" t="s">
        <v>25</v>
      </c>
      <c r="D2971" s="209" t="s">
        <v>488</v>
      </c>
      <c r="E2971" s="210" t="s">
        <v>32</v>
      </c>
      <c r="F2971" s="235" t="s">
        <v>212</v>
      </c>
      <c r="G2971" s="283">
        <v>42938</v>
      </c>
      <c r="H2971" s="237">
        <v>43396</v>
      </c>
      <c r="I2971" s="214">
        <v>14277.548227041</v>
      </c>
      <c r="J2971" s="215">
        <v>0.255518528032315</v>
      </c>
      <c r="K2971" s="214">
        <v>3648.17810688392</v>
      </c>
      <c r="L2971" s="244">
        <v>7474.63</v>
      </c>
      <c r="M2971" s="245">
        <v>0.332864636778008</v>
      </c>
      <c r="N2971" s="244">
        <v>2488.04</v>
      </c>
      <c r="O2971" s="218">
        <v>273</v>
      </c>
      <c r="P2971" s="246">
        <f t="shared" si="423"/>
        <v>26.3795970695971</v>
      </c>
      <c r="Q2971" s="246">
        <f t="shared" si="424"/>
        <v>8.11369963369963</v>
      </c>
      <c r="R2971" s="210">
        <v>435</v>
      </c>
      <c r="S2971" s="220">
        <f t="shared" si="425"/>
        <v>330</v>
      </c>
      <c r="T2971" s="113">
        <f t="shared" si="428"/>
        <v>39.1165704850438</v>
      </c>
      <c r="U2971" s="113">
        <f t="shared" si="426"/>
        <v>9.99500851201074</v>
      </c>
      <c r="V2971" s="113">
        <f t="shared" si="429"/>
        <v>22.6503939393939</v>
      </c>
      <c r="W2971" s="113">
        <f t="shared" si="427"/>
        <v>7.53951515151515</v>
      </c>
      <c r="X2971" s="118">
        <v>2017</v>
      </c>
      <c r="Y2971" s="18" t="s">
        <v>83</v>
      </c>
    </row>
    <row r="2972" ht="15.75" customHeight="1" spans="1:25">
      <c r="A2972" s="234">
        <v>6292</v>
      </c>
      <c r="B2972" s="208" t="s">
        <v>3536</v>
      </c>
      <c r="C2972" s="207" t="s">
        <v>31</v>
      </c>
      <c r="D2972" s="209" t="s">
        <v>64</v>
      </c>
      <c r="E2972" s="210" t="s">
        <v>312</v>
      </c>
      <c r="F2972" s="235" t="s">
        <v>65</v>
      </c>
      <c r="G2972" s="283">
        <v>42454</v>
      </c>
      <c r="H2972" s="237">
        <v>42454</v>
      </c>
      <c r="I2972" s="214">
        <v>14257.92</v>
      </c>
      <c r="J2972" s="215">
        <v>0.275020743252074</v>
      </c>
      <c r="K2972" s="214">
        <v>3921.22375562861</v>
      </c>
      <c r="L2972" s="244">
        <v>9505.28</v>
      </c>
      <c r="M2972" s="245">
        <v>0.349646722663614</v>
      </c>
      <c r="N2972" s="244">
        <v>3323.49</v>
      </c>
      <c r="O2972" s="218">
        <v>330</v>
      </c>
      <c r="P2972" s="246">
        <f t="shared" si="423"/>
        <v>27.8038787878788</v>
      </c>
      <c r="Q2972" s="246">
        <f t="shared" si="424"/>
        <v>9.07118181818182</v>
      </c>
      <c r="R2972" s="210">
        <v>1377</v>
      </c>
      <c r="S2972" s="220">
        <f t="shared" si="425"/>
        <v>330</v>
      </c>
      <c r="T2972" s="113">
        <f t="shared" si="428"/>
        <v>39.0627945205479</v>
      </c>
      <c r="U2972" s="113">
        <f t="shared" si="426"/>
        <v>10.7430787825441</v>
      </c>
      <c r="V2972" s="113">
        <f t="shared" si="429"/>
        <v>28.8038787878788</v>
      </c>
      <c r="W2972" s="113">
        <f t="shared" si="427"/>
        <v>10.0711818181818</v>
      </c>
      <c r="X2972" s="118">
        <v>2016</v>
      </c>
      <c r="Y2972" s="18" t="s">
        <v>82</v>
      </c>
    </row>
    <row r="2973" ht="15.75" customHeight="1" spans="1:25">
      <c r="A2973" s="234">
        <v>5693</v>
      </c>
      <c r="B2973" s="208" t="s">
        <v>3537</v>
      </c>
      <c r="C2973" s="207" t="s">
        <v>19</v>
      </c>
      <c r="D2973" s="209" t="s">
        <v>64</v>
      </c>
      <c r="F2973" s="235" t="s">
        <v>65</v>
      </c>
      <c r="G2973" s="236">
        <v>41601</v>
      </c>
      <c r="H2973" s="237">
        <v>41601</v>
      </c>
      <c r="I2973" s="214">
        <v>14234.148</v>
      </c>
      <c r="J2973" s="215">
        <v>0.266636897138077</v>
      </c>
      <c r="K2973" s="214">
        <v>3795.34905612416</v>
      </c>
      <c r="L2973" s="244">
        <v>7907.86</v>
      </c>
      <c r="M2973" s="245">
        <v>0.284661084035377</v>
      </c>
      <c r="N2973" s="244">
        <v>2251.06</v>
      </c>
      <c r="O2973" s="218">
        <v>330</v>
      </c>
      <c r="P2973" s="246">
        <f t="shared" si="423"/>
        <v>22.9632121212121</v>
      </c>
      <c r="Q2973" s="246">
        <f t="shared" si="424"/>
        <v>5.82139393939394</v>
      </c>
      <c r="R2973" s="210">
        <v>2230</v>
      </c>
      <c r="S2973" s="220">
        <f t="shared" si="425"/>
        <v>330</v>
      </c>
      <c r="T2973" s="113">
        <f t="shared" si="428"/>
        <v>38.9976657534247</v>
      </c>
      <c r="U2973" s="113">
        <f t="shared" si="426"/>
        <v>10.398216592121</v>
      </c>
      <c r="V2973" s="113">
        <f t="shared" si="429"/>
        <v>23.9632121212121</v>
      </c>
      <c r="W2973" s="113">
        <f t="shared" si="427"/>
        <v>6.82139393939394</v>
      </c>
      <c r="X2973" s="118">
        <v>2013</v>
      </c>
      <c r="Y2973" s="18" t="s">
        <v>66</v>
      </c>
    </row>
    <row r="2974" ht="15.75" customHeight="1" spans="1:25">
      <c r="A2974" s="234">
        <v>5166</v>
      </c>
      <c r="B2974" s="208" t="s">
        <v>3538</v>
      </c>
      <c r="C2974" s="207" t="s">
        <v>17</v>
      </c>
      <c r="D2974" s="209" t="s">
        <v>64</v>
      </c>
      <c r="F2974" s="235" t="s">
        <v>65</v>
      </c>
      <c r="G2974" s="236">
        <v>40481</v>
      </c>
      <c r="H2974" s="237">
        <v>40481</v>
      </c>
      <c r="I2974" s="214">
        <v>14210.76</v>
      </c>
      <c r="J2974" s="215">
        <v>0.249853553960768</v>
      </c>
      <c r="K2974" s="214">
        <v>3550.60889048352</v>
      </c>
      <c r="L2974" s="244">
        <v>7105.38</v>
      </c>
      <c r="M2974" s="245">
        <v>0.299488556558551</v>
      </c>
      <c r="N2974" s="244">
        <v>2127.98</v>
      </c>
      <c r="O2974" s="218">
        <v>330</v>
      </c>
      <c r="P2974" s="246">
        <f t="shared" si="423"/>
        <v>20.5314545454545</v>
      </c>
      <c r="Q2974" s="246">
        <f t="shared" si="424"/>
        <v>5.44842424242424</v>
      </c>
      <c r="R2974" s="210">
        <v>3350</v>
      </c>
      <c r="S2974" s="220">
        <f t="shared" si="425"/>
        <v>330</v>
      </c>
      <c r="T2974" s="113">
        <f t="shared" si="428"/>
        <v>38.9335890410959</v>
      </c>
      <c r="U2974" s="113">
        <f t="shared" si="426"/>
        <v>9.72769559036581</v>
      </c>
      <c r="V2974" s="113">
        <f t="shared" si="429"/>
        <v>21.5314545454545</v>
      </c>
      <c r="W2974" s="113">
        <f t="shared" si="427"/>
        <v>6.44842424242424</v>
      </c>
      <c r="X2974" s="118">
        <v>2010</v>
      </c>
      <c r="Y2974" s="18" t="s">
        <v>66</v>
      </c>
    </row>
    <row r="2975" ht="15.75" customHeight="1" spans="1:25">
      <c r="A2975" s="234">
        <v>5945</v>
      </c>
      <c r="B2975" s="208" t="s">
        <v>3539</v>
      </c>
      <c r="C2975" s="207" t="s">
        <v>33</v>
      </c>
      <c r="D2975" s="209" t="s">
        <v>64</v>
      </c>
      <c r="F2975" s="235" t="s">
        <v>65</v>
      </c>
      <c r="G2975" s="236">
        <v>42123</v>
      </c>
      <c r="H2975" s="237">
        <v>42123</v>
      </c>
      <c r="I2975" s="214">
        <v>14193.52</v>
      </c>
      <c r="J2975" s="215">
        <v>0.249677599362696</v>
      </c>
      <c r="K2975" s="214">
        <v>3543.80400010641</v>
      </c>
      <c r="L2975" s="244">
        <v>7096.76</v>
      </c>
      <c r="M2975" s="245">
        <v>0.31090666726788</v>
      </c>
      <c r="N2975" s="244">
        <v>2206.43</v>
      </c>
      <c r="O2975" s="218">
        <v>330</v>
      </c>
      <c r="P2975" s="246">
        <f t="shared" si="423"/>
        <v>20.5053333333333</v>
      </c>
      <c r="Q2975" s="246">
        <f t="shared" si="424"/>
        <v>5.68615151515151</v>
      </c>
      <c r="R2975" s="210">
        <v>1708</v>
      </c>
      <c r="S2975" s="220">
        <f t="shared" si="425"/>
        <v>330</v>
      </c>
      <c r="T2975" s="113">
        <f t="shared" si="428"/>
        <v>38.8863561643836</v>
      </c>
      <c r="U2975" s="113">
        <f t="shared" si="426"/>
        <v>9.70905205508605</v>
      </c>
      <c r="V2975" s="113">
        <f t="shared" si="429"/>
        <v>21.5053333333333</v>
      </c>
      <c r="W2975" s="113">
        <f t="shared" si="427"/>
        <v>6.68615151515151</v>
      </c>
      <c r="X2975" s="118">
        <v>2015</v>
      </c>
      <c r="Y2975" s="18" t="s">
        <v>66</v>
      </c>
    </row>
    <row r="2976" ht="15.75" customHeight="1" spans="1:25">
      <c r="A2976" s="234">
        <v>7505</v>
      </c>
      <c r="B2976" s="208" t="s">
        <v>3540</v>
      </c>
      <c r="C2976" s="207" t="s">
        <v>19</v>
      </c>
      <c r="D2976" s="209" t="s">
        <v>64</v>
      </c>
      <c r="F2976" s="235" t="s">
        <v>65</v>
      </c>
      <c r="G2976" s="236">
        <v>43120</v>
      </c>
      <c r="H2976" s="237">
        <v>43120</v>
      </c>
      <c r="I2976" s="214">
        <v>14166.126</v>
      </c>
      <c r="J2976" s="215">
        <v>0.2446934370561</v>
      </c>
      <c r="K2976" s="214">
        <v>3466.35806070978</v>
      </c>
      <c r="L2976" s="244">
        <v>7870.07</v>
      </c>
      <c r="M2976" s="245">
        <v>0.178300828328083</v>
      </c>
      <c r="N2976" s="244">
        <v>1403.24</v>
      </c>
      <c r="O2976" s="218">
        <v>330</v>
      </c>
      <c r="P2976" s="246">
        <f t="shared" si="423"/>
        <v>22.848696969697</v>
      </c>
      <c r="Q2976" s="246">
        <f t="shared" si="424"/>
        <v>3.25224242424242</v>
      </c>
      <c r="R2976" s="210">
        <v>711</v>
      </c>
      <c r="S2976" s="220">
        <f t="shared" si="425"/>
        <v>330</v>
      </c>
      <c r="T2976" s="113">
        <f t="shared" si="428"/>
        <v>38.811304109589</v>
      </c>
      <c r="U2976" s="113">
        <f t="shared" si="426"/>
        <v>9.49687139920488</v>
      </c>
      <c r="V2976" s="113">
        <f t="shared" si="429"/>
        <v>23.848696969697</v>
      </c>
      <c r="W2976" s="113">
        <f t="shared" si="427"/>
        <v>4.25224242424242</v>
      </c>
      <c r="X2976" s="118">
        <v>2018</v>
      </c>
      <c r="Y2976" s="18" t="s">
        <v>84</v>
      </c>
    </row>
    <row r="2977" ht="15.75" customHeight="1" spans="1:25">
      <c r="A2977" s="234">
        <v>6185</v>
      </c>
      <c r="B2977" s="208" t="s">
        <v>3541</v>
      </c>
      <c r="C2977" s="207" t="s">
        <v>19</v>
      </c>
      <c r="D2977" s="209" t="s">
        <v>64</v>
      </c>
      <c r="F2977" s="235" t="s">
        <v>65</v>
      </c>
      <c r="G2977" s="236">
        <v>42364</v>
      </c>
      <c r="H2977" s="237">
        <v>42364</v>
      </c>
      <c r="I2977" s="214">
        <v>14154.6485915493</v>
      </c>
      <c r="J2977" s="215">
        <v>0.228178651040962</v>
      </c>
      <c r="K2977" s="214">
        <v>3229.78862157857</v>
      </c>
      <c r="L2977" s="244">
        <v>7648.25</v>
      </c>
      <c r="M2977" s="245">
        <v>0.123626973490668</v>
      </c>
      <c r="N2977" s="244">
        <v>945.53</v>
      </c>
      <c r="O2977" s="218">
        <v>330</v>
      </c>
      <c r="P2977" s="246">
        <f t="shared" si="423"/>
        <v>22.1765151515152</v>
      </c>
      <c r="Q2977" s="246">
        <f t="shared" si="424"/>
        <v>1.86524242424242</v>
      </c>
      <c r="R2977" s="210">
        <v>1467</v>
      </c>
      <c r="S2977" s="220">
        <f t="shared" si="425"/>
        <v>330</v>
      </c>
      <c r="T2977" s="113">
        <f t="shared" si="428"/>
        <v>38.7798591549296</v>
      </c>
      <c r="U2977" s="113">
        <f t="shared" si="426"/>
        <v>8.84873594953033</v>
      </c>
      <c r="V2977" s="113">
        <f t="shared" si="429"/>
        <v>23.1765151515152</v>
      </c>
      <c r="W2977" s="113">
        <f t="shared" si="427"/>
        <v>2.86524242424242</v>
      </c>
      <c r="X2977" s="118">
        <v>2015</v>
      </c>
      <c r="Y2977" s="18" t="s">
        <v>66</v>
      </c>
    </row>
    <row r="2978" ht="15.75" customHeight="1" spans="1:25">
      <c r="A2978" s="234">
        <v>8848</v>
      </c>
      <c r="B2978" s="208" t="s">
        <v>3542</v>
      </c>
      <c r="C2978" s="207" t="s">
        <v>34</v>
      </c>
      <c r="D2978" s="209" t="s">
        <v>488</v>
      </c>
      <c r="E2978" s="210" t="s">
        <v>30</v>
      </c>
      <c r="F2978" s="235" t="s">
        <v>282</v>
      </c>
      <c r="G2978" s="283">
        <v>39768</v>
      </c>
      <c r="H2978" s="237">
        <v>43715</v>
      </c>
      <c r="I2978" s="214">
        <v>14142.9583766234</v>
      </c>
      <c r="J2978" s="215">
        <v>0.27432721056088</v>
      </c>
      <c r="K2978" s="214">
        <v>3879.79832053772</v>
      </c>
      <c r="L2978" s="216">
        <v>1297.21</v>
      </c>
      <c r="M2978" s="217">
        <v>0.267766976819482</v>
      </c>
      <c r="N2978" s="216">
        <v>347.35</v>
      </c>
      <c r="O2978" s="218">
        <v>77</v>
      </c>
      <c r="P2978" s="246">
        <f t="shared" si="423"/>
        <v>15.8468831168831</v>
      </c>
      <c r="Q2978" s="246">
        <f t="shared" si="424"/>
        <v>3.51103896103896</v>
      </c>
      <c r="R2978" s="210">
        <v>116</v>
      </c>
      <c r="S2978" s="220">
        <f t="shared" si="425"/>
        <v>81</v>
      </c>
      <c r="T2978" s="113">
        <f t="shared" si="428"/>
        <v>38.7478311688312</v>
      </c>
      <c r="U2978" s="113">
        <f t="shared" si="426"/>
        <v>10.6295844398294</v>
      </c>
      <c r="V2978" s="113">
        <f t="shared" si="429"/>
        <v>16.0149382716049</v>
      </c>
      <c r="W2978" s="113">
        <f t="shared" si="427"/>
        <v>4.28827160493827</v>
      </c>
      <c r="X2978" s="118">
        <v>2008</v>
      </c>
      <c r="Y2978" s="18" t="s">
        <v>66</v>
      </c>
    </row>
    <row r="2979" ht="15.75" customHeight="1" spans="1:25">
      <c r="A2979" s="234">
        <v>6765</v>
      </c>
      <c r="B2979" s="208" t="s">
        <v>3543</v>
      </c>
      <c r="C2979" s="207" t="s">
        <v>23</v>
      </c>
      <c r="D2979" s="209" t="s">
        <v>380</v>
      </c>
      <c r="E2979" s="210" t="s">
        <v>2216</v>
      </c>
      <c r="F2979" s="235" t="s">
        <v>196</v>
      </c>
      <c r="G2979" s="284">
        <v>42339</v>
      </c>
      <c r="H2979" s="237">
        <v>42832</v>
      </c>
      <c r="I2979" s="214">
        <v>14142.3285</v>
      </c>
      <c r="J2979" s="215">
        <v>0.251896876745595</v>
      </c>
      <c r="K2979" s="214">
        <v>3562.40837906022</v>
      </c>
      <c r="L2979" s="244">
        <v>9753.33</v>
      </c>
      <c r="M2979" s="245">
        <v>0.234330223626187</v>
      </c>
      <c r="N2979" s="244">
        <v>2285.5</v>
      </c>
      <c r="O2979" s="218">
        <v>330</v>
      </c>
      <c r="P2979" s="246">
        <f t="shared" si="423"/>
        <v>28.5555454545455</v>
      </c>
      <c r="Q2979" s="246">
        <f t="shared" si="424"/>
        <v>5.92575757575758</v>
      </c>
      <c r="R2979" s="210">
        <v>999</v>
      </c>
      <c r="S2979" s="220">
        <f t="shared" si="425"/>
        <v>330</v>
      </c>
      <c r="T2979" s="113">
        <f t="shared" si="428"/>
        <v>38.7461054794521</v>
      </c>
      <c r="U2979" s="113">
        <f t="shared" si="426"/>
        <v>9.76002295632937</v>
      </c>
      <c r="V2979" s="113">
        <f t="shared" si="429"/>
        <v>29.5555454545455</v>
      </c>
      <c r="W2979" s="113">
        <f t="shared" si="427"/>
        <v>6.92575757575758</v>
      </c>
      <c r="X2979" s="118">
        <v>2015</v>
      </c>
      <c r="Y2979" s="18" t="s">
        <v>66</v>
      </c>
    </row>
    <row r="2980" ht="15.75" customHeight="1" spans="1:25">
      <c r="A2980" s="234">
        <v>5077</v>
      </c>
      <c r="B2980" s="208" t="s">
        <v>3544</v>
      </c>
      <c r="C2980" s="207" t="s">
        <v>33</v>
      </c>
      <c r="D2980" s="209" t="s">
        <v>64</v>
      </c>
      <c r="F2980" s="235" t="s">
        <v>65</v>
      </c>
      <c r="G2980" s="236">
        <v>39655</v>
      </c>
      <c r="H2980" s="237">
        <v>39655</v>
      </c>
      <c r="I2980" s="214">
        <v>14111.4</v>
      </c>
      <c r="J2980" s="215">
        <v>0.265354744265095</v>
      </c>
      <c r="K2980" s="214">
        <v>3744.52693822246</v>
      </c>
      <c r="L2980" s="244">
        <v>7055.7</v>
      </c>
      <c r="M2980" s="245">
        <v>0.314415295434897</v>
      </c>
      <c r="N2980" s="244">
        <v>2218.42</v>
      </c>
      <c r="O2980" s="218">
        <v>330</v>
      </c>
      <c r="P2980" s="246">
        <f t="shared" si="423"/>
        <v>20.3809090909091</v>
      </c>
      <c r="Q2980" s="246">
        <f t="shared" si="424"/>
        <v>5.72248484848485</v>
      </c>
      <c r="R2980" s="210">
        <v>4176</v>
      </c>
      <c r="S2980" s="220">
        <f t="shared" si="425"/>
        <v>330</v>
      </c>
      <c r="T2980" s="113">
        <f t="shared" si="428"/>
        <v>38.6613698630137</v>
      </c>
      <c r="U2980" s="113">
        <f t="shared" si="426"/>
        <v>10.2589779129382</v>
      </c>
      <c r="V2980" s="113">
        <f t="shared" si="429"/>
        <v>21.3809090909091</v>
      </c>
      <c r="W2980" s="113">
        <f t="shared" si="427"/>
        <v>6.72248484848485</v>
      </c>
      <c r="X2980" s="118">
        <v>2008</v>
      </c>
      <c r="Y2980" s="18" t="s">
        <v>66</v>
      </c>
    </row>
    <row r="2981" ht="15.75" customHeight="1" spans="1:25">
      <c r="A2981" s="234">
        <v>5288</v>
      </c>
      <c r="B2981" s="208" t="s">
        <v>3545</v>
      </c>
      <c r="C2981" s="207" t="s">
        <v>23</v>
      </c>
      <c r="D2981" s="209" t="s">
        <v>64</v>
      </c>
      <c r="F2981" s="235" t="s">
        <v>178</v>
      </c>
      <c r="G2981" s="236">
        <v>40173</v>
      </c>
      <c r="H2981" s="237">
        <v>40173</v>
      </c>
      <c r="I2981" s="214">
        <v>14096.0445</v>
      </c>
      <c r="J2981" s="215">
        <v>0.271996523868586</v>
      </c>
      <c r="K2981" s="214">
        <v>3834.0751042969</v>
      </c>
      <c r="L2981" s="244">
        <v>9721.41</v>
      </c>
      <c r="M2981" s="245">
        <v>0.320956527911075</v>
      </c>
      <c r="N2981" s="244">
        <v>3120.15</v>
      </c>
      <c r="O2981" s="218">
        <v>330</v>
      </c>
      <c r="P2981" s="246">
        <f t="shared" si="423"/>
        <v>28.4588181818182</v>
      </c>
      <c r="Q2981" s="246">
        <f t="shared" si="424"/>
        <v>8.455</v>
      </c>
      <c r="R2981" s="210">
        <v>3658</v>
      </c>
      <c r="S2981" s="220">
        <f t="shared" si="425"/>
        <v>330</v>
      </c>
      <c r="T2981" s="113">
        <f t="shared" si="428"/>
        <v>38.6193</v>
      </c>
      <c r="U2981" s="113">
        <f t="shared" si="426"/>
        <v>10.5043153542381</v>
      </c>
      <c r="V2981" s="113">
        <f t="shared" si="429"/>
        <v>29.4588181818182</v>
      </c>
      <c r="W2981" s="113">
        <f t="shared" si="427"/>
        <v>9.455</v>
      </c>
      <c r="X2981" s="118">
        <v>2009</v>
      </c>
      <c r="Y2981" s="18" t="s">
        <v>66</v>
      </c>
    </row>
    <row r="2982" ht="15.75" customHeight="1" spans="1:25">
      <c r="A2982" s="234">
        <v>6378</v>
      </c>
      <c r="B2982" s="208" t="s">
        <v>3546</v>
      </c>
      <c r="C2982" s="207" t="s">
        <v>17</v>
      </c>
      <c r="D2982" s="209" t="s">
        <v>64</v>
      </c>
      <c r="F2982" s="235" t="s">
        <v>65</v>
      </c>
      <c r="G2982" s="236">
        <v>42574</v>
      </c>
      <c r="H2982" s="237">
        <v>42574</v>
      </c>
      <c r="I2982" s="214">
        <v>14041.5703910615</v>
      </c>
      <c r="J2982" s="215">
        <v>0.243392609677232</v>
      </c>
      <c r="K2982" s="214">
        <v>3417.614461447</v>
      </c>
      <c r="L2982" s="244">
        <v>6886.14000000001</v>
      </c>
      <c r="M2982" s="245">
        <v>0.314790288899151</v>
      </c>
      <c r="N2982" s="244">
        <v>2167.69</v>
      </c>
      <c r="O2982" s="218">
        <v>330</v>
      </c>
      <c r="P2982" s="246">
        <f t="shared" si="423"/>
        <v>19.8670909090909</v>
      </c>
      <c r="Q2982" s="246">
        <f t="shared" si="424"/>
        <v>5.56875757575758</v>
      </c>
      <c r="R2982" s="210">
        <v>1257</v>
      </c>
      <c r="S2982" s="220">
        <f t="shared" si="425"/>
        <v>330</v>
      </c>
      <c r="T2982" s="113">
        <f t="shared" si="428"/>
        <v>38.4700558659219</v>
      </c>
      <c r="U2982" s="113">
        <f t="shared" si="426"/>
        <v>9.36332729163562</v>
      </c>
      <c r="V2982" s="113">
        <f t="shared" si="429"/>
        <v>20.8670909090909</v>
      </c>
      <c r="W2982" s="113">
        <f t="shared" si="427"/>
        <v>6.56875757575758</v>
      </c>
      <c r="X2982" s="118">
        <v>2016</v>
      </c>
      <c r="Y2982" s="18" t="s">
        <v>82</v>
      </c>
    </row>
    <row r="2983" ht="15.75" customHeight="1" spans="1:25">
      <c r="A2983" s="234">
        <v>5381</v>
      </c>
      <c r="B2983" s="208" t="s">
        <v>3547</v>
      </c>
      <c r="C2983" s="207" t="s">
        <v>25</v>
      </c>
      <c r="D2983" s="209" t="s">
        <v>64</v>
      </c>
      <c r="F2983" s="235" t="s">
        <v>215</v>
      </c>
      <c r="G2983" s="236">
        <v>40684</v>
      </c>
      <c r="H2983" s="237">
        <v>40684</v>
      </c>
      <c r="I2983" s="214">
        <v>14033.323513768</v>
      </c>
      <c r="J2983" s="215">
        <v>0.270144098175321</v>
      </c>
      <c r="K2983" s="214">
        <v>3791.01952502939</v>
      </c>
      <c r="L2983" s="244">
        <v>12297.53</v>
      </c>
      <c r="M2983" s="245">
        <v>0.237059799813458</v>
      </c>
      <c r="N2983" s="244">
        <v>2915.25</v>
      </c>
      <c r="O2983" s="218">
        <v>330</v>
      </c>
      <c r="P2983" s="246">
        <f t="shared" si="423"/>
        <v>36.2652424242424</v>
      </c>
      <c r="Q2983" s="246">
        <f t="shared" si="424"/>
        <v>7.83409090909091</v>
      </c>
      <c r="R2983" s="210">
        <v>3147</v>
      </c>
      <c r="S2983" s="220">
        <f t="shared" si="425"/>
        <v>330</v>
      </c>
      <c r="T2983" s="113">
        <f t="shared" si="428"/>
        <v>38.4474616815562</v>
      </c>
      <c r="U2983" s="113">
        <f t="shared" si="426"/>
        <v>10.3863548630942</v>
      </c>
      <c r="V2983" s="113">
        <f t="shared" si="429"/>
        <v>37.2652424242424</v>
      </c>
      <c r="W2983" s="113">
        <f t="shared" si="427"/>
        <v>8.83409090909091</v>
      </c>
      <c r="X2983" s="118">
        <v>2011</v>
      </c>
      <c r="Y2983" s="18" t="s">
        <v>66</v>
      </c>
    </row>
    <row r="2984" ht="15.75" customHeight="1" spans="1:25">
      <c r="A2984" s="234">
        <v>9049</v>
      </c>
      <c r="B2984" s="208" t="s">
        <v>3548</v>
      </c>
      <c r="C2984" s="207" t="s">
        <v>34</v>
      </c>
      <c r="D2984" s="209" t="s">
        <v>488</v>
      </c>
      <c r="E2984" s="210" t="s">
        <v>30</v>
      </c>
      <c r="F2984" s="235" t="s">
        <v>291</v>
      </c>
      <c r="G2984" s="283">
        <v>40564</v>
      </c>
      <c r="H2984" s="237">
        <v>43713</v>
      </c>
      <c r="I2984" s="214">
        <v>14011.4702564103</v>
      </c>
      <c r="J2984" s="215">
        <v>0.218036789596876</v>
      </c>
      <c r="K2984" s="214">
        <v>3055.01599223981</v>
      </c>
      <c r="L2984" s="216">
        <v>650.92</v>
      </c>
      <c r="M2984" s="217">
        <v>0.274749585202483</v>
      </c>
      <c r="N2984" s="216">
        <v>178.84</v>
      </c>
      <c r="O2984" s="218">
        <v>39</v>
      </c>
      <c r="P2984" s="246">
        <f t="shared" si="423"/>
        <v>15.6902564102564</v>
      </c>
      <c r="Q2984" s="246">
        <f t="shared" si="424"/>
        <v>3.58564102564103</v>
      </c>
      <c r="R2984" s="210">
        <v>118</v>
      </c>
      <c r="S2984" s="220">
        <f t="shared" si="425"/>
        <v>83</v>
      </c>
      <c r="T2984" s="113">
        <f t="shared" si="428"/>
        <v>38.3875897435899</v>
      </c>
      <c r="U2984" s="113">
        <f t="shared" si="426"/>
        <v>8.36990682805427</v>
      </c>
      <c r="V2984" s="113">
        <f t="shared" si="429"/>
        <v>7.84240963855422</v>
      </c>
      <c r="W2984" s="113">
        <f t="shared" si="427"/>
        <v>2.15469879518072</v>
      </c>
      <c r="X2984" s="118">
        <v>2011</v>
      </c>
      <c r="Y2984" s="18" t="s">
        <v>66</v>
      </c>
    </row>
    <row r="2985" ht="15.75" customHeight="1" spans="1:25">
      <c r="A2985" s="234">
        <v>5522</v>
      </c>
      <c r="B2985" s="208" t="s">
        <v>3549</v>
      </c>
      <c r="C2985" s="207" t="s">
        <v>17</v>
      </c>
      <c r="D2985" s="209" t="s">
        <v>64</v>
      </c>
      <c r="F2985" s="235" t="s">
        <v>65</v>
      </c>
      <c r="G2985" s="236">
        <v>41020</v>
      </c>
      <c r="H2985" s="237">
        <v>41020</v>
      </c>
      <c r="I2985" s="214">
        <v>14009.508</v>
      </c>
      <c r="J2985" s="215">
        <v>0.266875560938495</v>
      </c>
      <c r="K2985" s="214">
        <v>3738.79530597233</v>
      </c>
      <c r="L2985" s="244">
        <v>7783.06</v>
      </c>
      <c r="M2985" s="245">
        <v>0.298297841722921</v>
      </c>
      <c r="N2985" s="244">
        <v>2321.67</v>
      </c>
      <c r="O2985" s="218">
        <v>330</v>
      </c>
      <c r="P2985" s="246">
        <f t="shared" si="423"/>
        <v>22.5850303030303</v>
      </c>
      <c r="Q2985" s="246">
        <f t="shared" si="424"/>
        <v>6.03536363636364</v>
      </c>
      <c r="R2985" s="210">
        <v>2811</v>
      </c>
      <c r="S2985" s="220">
        <f t="shared" si="425"/>
        <v>330</v>
      </c>
      <c r="T2985" s="113">
        <f t="shared" si="428"/>
        <v>38.3822136986301</v>
      </c>
      <c r="U2985" s="113">
        <f t="shared" si="426"/>
        <v>10.2432748108831</v>
      </c>
      <c r="V2985" s="113">
        <f t="shared" si="429"/>
        <v>23.5850303030303</v>
      </c>
      <c r="W2985" s="113">
        <f t="shared" si="427"/>
        <v>7.03536363636364</v>
      </c>
      <c r="X2985" s="118">
        <v>2012</v>
      </c>
      <c r="Y2985" s="18" t="s">
        <v>66</v>
      </c>
    </row>
    <row r="2986" ht="15.75" customHeight="1" spans="1:25">
      <c r="A2986" s="234">
        <v>8283</v>
      </c>
      <c r="B2986" s="208" t="s">
        <v>3550</v>
      </c>
      <c r="C2986" s="207" t="s">
        <v>25</v>
      </c>
      <c r="D2986" s="209" t="s">
        <v>64</v>
      </c>
      <c r="F2986" s="235" t="s">
        <v>204</v>
      </c>
      <c r="G2986" s="236">
        <v>43337</v>
      </c>
      <c r="H2986" s="237">
        <v>43337</v>
      </c>
      <c r="I2986" s="214">
        <v>14007.8670457134</v>
      </c>
      <c r="J2986" s="215">
        <v>0.280258807206763</v>
      </c>
      <c r="K2986" s="214">
        <v>3925.82810974257</v>
      </c>
      <c r="L2986" s="244">
        <v>7719.3</v>
      </c>
      <c r="M2986" s="245">
        <v>0.279262368349462</v>
      </c>
      <c r="N2986" s="244">
        <v>2155.71</v>
      </c>
      <c r="O2986" s="218">
        <v>310</v>
      </c>
      <c r="P2986" s="246">
        <f t="shared" si="423"/>
        <v>23.9009677419355</v>
      </c>
      <c r="Q2986" s="246">
        <f t="shared" si="424"/>
        <v>5.95390322580645</v>
      </c>
      <c r="R2986" s="210">
        <v>494</v>
      </c>
      <c r="S2986" s="220">
        <f t="shared" si="425"/>
        <v>330</v>
      </c>
      <c r="T2986" s="113">
        <f t="shared" si="428"/>
        <v>38.3777179334614</v>
      </c>
      <c r="U2986" s="113">
        <f t="shared" si="426"/>
        <v>10.7556934513495</v>
      </c>
      <c r="V2986" s="113">
        <f t="shared" si="429"/>
        <v>23.3918181818182</v>
      </c>
      <c r="W2986" s="113">
        <f t="shared" si="427"/>
        <v>6.53245454545455</v>
      </c>
      <c r="X2986" s="118">
        <v>2018</v>
      </c>
      <c r="Y2986" s="18" t="s">
        <v>84</v>
      </c>
    </row>
    <row r="2987" ht="15.75" customHeight="1" spans="1:25">
      <c r="A2987" s="234">
        <v>8827</v>
      </c>
      <c r="B2987" s="208" t="s">
        <v>3551</v>
      </c>
      <c r="C2987" s="207" t="s">
        <v>34</v>
      </c>
      <c r="D2987" s="209" t="s">
        <v>488</v>
      </c>
      <c r="E2987" s="210" t="s">
        <v>30</v>
      </c>
      <c r="F2987" s="235" t="s">
        <v>282</v>
      </c>
      <c r="G2987" s="283">
        <v>39524</v>
      </c>
      <c r="H2987" s="237">
        <v>43715</v>
      </c>
      <c r="I2987" s="214">
        <v>13995.0246666667</v>
      </c>
      <c r="J2987" s="215">
        <v>0.266609145976823</v>
      </c>
      <c r="K2987" s="214">
        <v>3731.20157430457</v>
      </c>
      <c r="L2987" s="216">
        <v>1250.3</v>
      </c>
      <c r="M2987" s="217">
        <v>0.204654882828121</v>
      </c>
      <c r="N2987" s="216">
        <v>255.88</v>
      </c>
      <c r="O2987" s="218">
        <v>75</v>
      </c>
      <c r="P2987" s="246">
        <f t="shared" si="423"/>
        <v>15.6706666666667</v>
      </c>
      <c r="Q2987" s="246">
        <f t="shared" si="424"/>
        <v>2.41173333333333</v>
      </c>
      <c r="R2987" s="210">
        <v>116</v>
      </c>
      <c r="S2987" s="220">
        <f t="shared" si="425"/>
        <v>81</v>
      </c>
      <c r="T2987" s="113">
        <f t="shared" si="428"/>
        <v>38.3425333333334</v>
      </c>
      <c r="U2987" s="113">
        <f t="shared" si="426"/>
        <v>10.2224700665879</v>
      </c>
      <c r="V2987" s="113">
        <f t="shared" si="429"/>
        <v>15.4358024691358</v>
      </c>
      <c r="W2987" s="113">
        <f t="shared" si="427"/>
        <v>3.15901234567901</v>
      </c>
      <c r="X2987" s="118">
        <v>2008</v>
      </c>
      <c r="Y2987" s="18" t="s">
        <v>66</v>
      </c>
    </row>
    <row r="2988" ht="15.75" customHeight="1" spans="1:25">
      <c r="A2988" s="234">
        <v>6359</v>
      </c>
      <c r="B2988" s="208" t="s">
        <v>3552</v>
      </c>
      <c r="C2988" s="207" t="s">
        <v>25</v>
      </c>
      <c r="D2988" s="209" t="s">
        <v>64</v>
      </c>
      <c r="F2988" s="235" t="s">
        <v>204</v>
      </c>
      <c r="G2988" s="236">
        <v>42532</v>
      </c>
      <c r="H2988" s="237">
        <v>42532</v>
      </c>
      <c r="I2988" s="214">
        <v>13973.5843233822</v>
      </c>
      <c r="J2988" s="215">
        <v>0.277112152314225</v>
      </c>
      <c r="K2988" s="214">
        <v>3872.25002739674</v>
      </c>
      <c r="L2988" s="244">
        <v>12245.18</v>
      </c>
      <c r="M2988" s="245">
        <v>0.281984421625489</v>
      </c>
      <c r="N2988" s="244">
        <v>3452.95</v>
      </c>
      <c r="O2988" s="218">
        <v>330</v>
      </c>
      <c r="P2988" s="246">
        <f t="shared" si="423"/>
        <v>36.1066060606061</v>
      </c>
      <c r="Q2988" s="246">
        <f t="shared" si="424"/>
        <v>9.46348484848485</v>
      </c>
      <c r="R2988" s="210">
        <v>1299</v>
      </c>
      <c r="S2988" s="220">
        <f t="shared" si="425"/>
        <v>330</v>
      </c>
      <c r="T2988" s="113">
        <f t="shared" si="428"/>
        <v>38.2837926668005</v>
      </c>
      <c r="U2988" s="113">
        <f t="shared" si="426"/>
        <v>10.6089041846486</v>
      </c>
      <c r="V2988" s="113">
        <f t="shared" si="429"/>
        <v>37.1066060606061</v>
      </c>
      <c r="W2988" s="113">
        <f t="shared" si="427"/>
        <v>10.4634848484848</v>
      </c>
      <c r="X2988" s="118">
        <v>2016</v>
      </c>
      <c r="Y2988" s="18" t="s">
        <v>82</v>
      </c>
    </row>
    <row r="2989" ht="15.75" customHeight="1" spans="1:25">
      <c r="A2989" s="234">
        <v>6775</v>
      </c>
      <c r="B2989" s="208" t="s">
        <v>3553</v>
      </c>
      <c r="C2989" s="207" t="s">
        <v>23</v>
      </c>
      <c r="D2989" s="209" t="s">
        <v>380</v>
      </c>
      <c r="E2989" s="210" t="s">
        <v>2216</v>
      </c>
      <c r="F2989" s="235" t="s">
        <v>196</v>
      </c>
      <c r="G2989" s="284">
        <v>39539</v>
      </c>
      <c r="H2989" s="237">
        <v>42832</v>
      </c>
      <c r="I2989" s="214">
        <v>13967.9225</v>
      </c>
      <c r="J2989" s="215">
        <v>0.241355146966167</v>
      </c>
      <c r="K2989" s="214">
        <v>3371.22998779953</v>
      </c>
      <c r="L2989" s="244">
        <v>9633.05</v>
      </c>
      <c r="M2989" s="245">
        <v>0.285249220132772</v>
      </c>
      <c r="N2989" s="244">
        <v>2747.82</v>
      </c>
      <c r="O2989" s="218">
        <v>330</v>
      </c>
      <c r="P2989" s="246">
        <f t="shared" si="423"/>
        <v>28.1910606060606</v>
      </c>
      <c r="Q2989" s="246">
        <f t="shared" si="424"/>
        <v>7.32672727272727</v>
      </c>
      <c r="R2989" s="210">
        <v>999</v>
      </c>
      <c r="S2989" s="220">
        <f t="shared" si="425"/>
        <v>330</v>
      </c>
      <c r="T2989" s="113">
        <f t="shared" si="428"/>
        <v>38.2682808219178</v>
      </c>
      <c r="U2989" s="113">
        <f t="shared" si="426"/>
        <v>9.23624654191652</v>
      </c>
      <c r="V2989" s="113">
        <f t="shared" si="429"/>
        <v>29.1910606060606</v>
      </c>
      <c r="W2989" s="113">
        <f t="shared" si="427"/>
        <v>8.32672727272727</v>
      </c>
      <c r="X2989" s="118">
        <v>2008</v>
      </c>
      <c r="Y2989" s="18" t="s">
        <v>66</v>
      </c>
    </row>
    <row r="2990" ht="15.75" customHeight="1" spans="1:25">
      <c r="A2990" s="234">
        <v>8850</v>
      </c>
      <c r="B2990" s="208" t="s">
        <v>3554</v>
      </c>
      <c r="C2990" s="207" t="s">
        <v>34</v>
      </c>
      <c r="D2990" s="209" t="s">
        <v>488</v>
      </c>
      <c r="E2990" s="210" t="s">
        <v>30</v>
      </c>
      <c r="F2990" s="235" t="s">
        <v>282</v>
      </c>
      <c r="G2990" s="283">
        <v>43101</v>
      </c>
      <c r="H2990" s="237">
        <v>43715</v>
      </c>
      <c r="I2990" s="214">
        <v>13965.5243421053</v>
      </c>
      <c r="J2990" s="215">
        <v>0.256831436244088</v>
      </c>
      <c r="K2990" s="214">
        <v>3586.78567468467</v>
      </c>
      <c r="L2990" s="216">
        <v>1264.3</v>
      </c>
      <c r="M2990" s="217">
        <v>0.151838962271613</v>
      </c>
      <c r="N2990" s="216">
        <v>191.97</v>
      </c>
      <c r="O2990" s="218">
        <v>76</v>
      </c>
      <c r="P2990" s="246">
        <f t="shared" si="423"/>
        <v>15.6355263157895</v>
      </c>
      <c r="Q2990" s="246">
        <f t="shared" si="424"/>
        <v>1.52592105263158</v>
      </c>
      <c r="R2990" s="210">
        <v>116</v>
      </c>
      <c r="S2990" s="220">
        <f t="shared" si="425"/>
        <v>81</v>
      </c>
      <c r="T2990" s="113">
        <f t="shared" si="428"/>
        <v>38.2617105263159</v>
      </c>
      <c r="U2990" s="113">
        <f t="shared" si="426"/>
        <v>9.82681006762923</v>
      </c>
      <c r="V2990" s="113">
        <f t="shared" si="429"/>
        <v>15.6086419753086</v>
      </c>
      <c r="W2990" s="113">
        <f t="shared" si="427"/>
        <v>2.37</v>
      </c>
      <c r="X2990" s="118">
        <v>2018</v>
      </c>
      <c r="Y2990" s="18" t="s">
        <v>84</v>
      </c>
    </row>
    <row r="2991" ht="15.75" customHeight="1" spans="1:25">
      <c r="A2991" s="234">
        <v>8837</v>
      </c>
      <c r="B2991" s="208" t="s">
        <v>3555</v>
      </c>
      <c r="C2991" s="207" t="s">
        <v>34</v>
      </c>
      <c r="D2991" s="209" t="s">
        <v>488</v>
      </c>
      <c r="E2991" s="210" t="s">
        <v>30</v>
      </c>
      <c r="F2991" s="235" t="s">
        <v>272</v>
      </c>
      <c r="G2991" s="283">
        <v>39826</v>
      </c>
      <c r="H2991" s="237">
        <v>43715</v>
      </c>
      <c r="I2991" s="214">
        <v>13961.4679861111</v>
      </c>
      <c r="J2991" s="215">
        <v>0.24558100980687</v>
      </c>
      <c r="K2991" s="214">
        <v>3428.67140641545</v>
      </c>
      <c r="L2991" s="216">
        <v>1197.41</v>
      </c>
      <c r="M2991" s="217">
        <v>0.178426771114322</v>
      </c>
      <c r="N2991" s="216">
        <v>213.65</v>
      </c>
      <c r="O2991" s="218">
        <v>72</v>
      </c>
      <c r="P2991" s="246">
        <f t="shared" si="423"/>
        <v>15.6306944444444</v>
      </c>
      <c r="Q2991" s="246">
        <f t="shared" si="424"/>
        <v>1.96736111111111</v>
      </c>
      <c r="R2991" s="210">
        <v>116</v>
      </c>
      <c r="S2991" s="220">
        <f t="shared" si="425"/>
        <v>81</v>
      </c>
      <c r="T2991" s="113">
        <f t="shared" si="428"/>
        <v>38.2505972222222</v>
      </c>
      <c r="U2991" s="113">
        <f t="shared" si="426"/>
        <v>9.39362029154918</v>
      </c>
      <c r="V2991" s="113">
        <f t="shared" si="429"/>
        <v>14.7828395061728</v>
      </c>
      <c r="W2991" s="113">
        <f t="shared" si="427"/>
        <v>2.63765432098765</v>
      </c>
      <c r="X2991" s="118">
        <v>2009</v>
      </c>
      <c r="Y2991" s="18" t="s">
        <v>66</v>
      </c>
    </row>
    <row r="2992" ht="15.75" customHeight="1" spans="1:25">
      <c r="A2992" s="234">
        <v>8529</v>
      </c>
      <c r="B2992" s="208" t="s">
        <v>3556</v>
      </c>
      <c r="C2992" s="207" t="s">
        <v>23</v>
      </c>
      <c r="D2992" s="209" t="s">
        <v>64</v>
      </c>
      <c r="F2992" s="235" t="s">
        <v>181</v>
      </c>
      <c r="G2992" s="236">
        <v>43400</v>
      </c>
      <c r="H2992" s="237">
        <v>43400</v>
      </c>
      <c r="I2992" s="214">
        <v>13950.7941315048</v>
      </c>
      <c r="J2992" s="215">
        <v>0.271052611728074</v>
      </c>
      <c r="K2992" s="214">
        <v>3781.39918502507</v>
      </c>
      <c r="L2992" s="244">
        <v>5706.1</v>
      </c>
      <c r="M2992" s="245">
        <v>0.192448432379383</v>
      </c>
      <c r="N2992" s="244">
        <v>1098.13</v>
      </c>
      <c r="O2992" s="218">
        <v>227</v>
      </c>
      <c r="P2992" s="246">
        <f t="shared" si="423"/>
        <v>24.1370044052863</v>
      </c>
      <c r="Q2992" s="246">
        <f t="shared" si="424"/>
        <v>3.83757709251101</v>
      </c>
      <c r="R2992" s="210">
        <v>431</v>
      </c>
      <c r="S2992" s="220">
        <f t="shared" si="425"/>
        <v>330</v>
      </c>
      <c r="T2992" s="113">
        <f t="shared" si="428"/>
        <v>38.2213537849447</v>
      </c>
      <c r="U2992" s="113">
        <f t="shared" si="426"/>
        <v>10.359997767192</v>
      </c>
      <c r="V2992" s="113">
        <f t="shared" si="429"/>
        <v>17.2912121212121</v>
      </c>
      <c r="W2992" s="113">
        <f t="shared" si="427"/>
        <v>3.32766666666667</v>
      </c>
      <c r="X2992" s="118">
        <v>2018</v>
      </c>
      <c r="Y2992" s="18" t="s">
        <v>84</v>
      </c>
    </row>
    <row r="2993" ht="15.75" customHeight="1" spans="1:25">
      <c r="A2993" s="234">
        <v>5642</v>
      </c>
      <c r="B2993" s="208" t="s">
        <v>3557</v>
      </c>
      <c r="C2993" s="207" t="s">
        <v>19</v>
      </c>
      <c r="D2993" s="209" t="s">
        <v>64</v>
      </c>
      <c r="F2993" s="235" t="s">
        <v>65</v>
      </c>
      <c r="G2993" s="236">
        <v>41333</v>
      </c>
      <c r="H2993" s="237">
        <v>41333</v>
      </c>
      <c r="I2993" s="214">
        <v>13950.666</v>
      </c>
      <c r="J2993" s="215">
        <v>0.22585507895771</v>
      </c>
      <c r="K2993" s="214">
        <v>3150.82877094264</v>
      </c>
      <c r="L2993" s="244">
        <v>7750.37</v>
      </c>
      <c r="M2993" s="245">
        <v>0.346063478259748</v>
      </c>
      <c r="N2993" s="244">
        <v>2682.12</v>
      </c>
      <c r="O2993" s="218">
        <v>330</v>
      </c>
      <c r="P2993" s="246">
        <f t="shared" si="423"/>
        <v>22.4859696969697</v>
      </c>
      <c r="Q2993" s="246">
        <f t="shared" si="424"/>
        <v>7.12763636363636</v>
      </c>
      <c r="R2993" s="210">
        <v>2498</v>
      </c>
      <c r="S2993" s="220">
        <f t="shared" si="425"/>
        <v>330</v>
      </c>
      <c r="T2993" s="113">
        <f t="shared" si="428"/>
        <v>38.221002739726</v>
      </c>
      <c r="U2993" s="113">
        <f t="shared" si="426"/>
        <v>8.63240759162367</v>
      </c>
      <c r="V2993" s="113">
        <f t="shared" si="429"/>
        <v>23.4859696969697</v>
      </c>
      <c r="W2993" s="113">
        <f t="shared" si="427"/>
        <v>8.12763636363636</v>
      </c>
      <c r="X2993" s="118">
        <v>2013</v>
      </c>
      <c r="Y2993" s="18" t="s">
        <v>66</v>
      </c>
    </row>
    <row r="2994" ht="15.75" customHeight="1" spans="1:25">
      <c r="A2994" s="234">
        <v>5020</v>
      </c>
      <c r="B2994" s="208" t="s">
        <v>3558</v>
      </c>
      <c r="C2994" s="207" t="s">
        <v>17</v>
      </c>
      <c r="D2994" s="209" t="s">
        <v>64</v>
      </c>
      <c r="F2994" s="235" t="s">
        <v>65</v>
      </c>
      <c r="G2994" s="236">
        <v>38074</v>
      </c>
      <c r="H2994" s="237">
        <v>38074</v>
      </c>
      <c r="I2994" s="214">
        <v>13947.62</v>
      </c>
      <c r="J2994" s="215">
        <v>0.254636915204314</v>
      </c>
      <c r="K2994" s="214">
        <v>3551.57893124199</v>
      </c>
      <c r="L2994" s="244">
        <v>6973.81</v>
      </c>
      <c r="M2994" s="245">
        <v>0.238000461727521</v>
      </c>
      <c r="N2994" s="244">
        <v>1659.77</v>
      </c>
      <c r="O2994" s="218">
        <v>330</v>
      </c>
      <c r="P2994" s="246">
        <f t="shared" si="423"/>
        <v>20.1327575757576</v>
      </c>
      <c r="Q2994" s="246">
        <f t="shared" si="424"/>
        <v>4.02960606060606</v>
      </c>
      <c r="R2994" s="210">
        <v>5757</v>
      </c>
      <c r="S2994" s="220">
        <f t="shared" si="425"/>
        <v>330</v>
      </c>
      <c r="T2994" s="113">
        <f t="shared" si="428"/>
        <v>38.2126575342466</v>
      </c>
      <c r="U2994" s="113">
        <f t="shared" si="426"/>
        <v>9.73035323627943</v>
      </c>
      <c r="V2994" s="113">
        <f t="shared" si="429"/>
        <v>21.1327575757576</v>
      </c>
      <c r="W2994" s="113">
        <f t="shared" si="427"/>
        <v>5.02960606060606</v>
      </c>
      <c r="X2994" s="118">
        <v>2004</v>
      </c>
      <c r="Y2994" s="18" t="s">
        <v>66</v>
      </c>
    </row>
    <row r="2995" ht="15.75" customHeight="1" spans="1:25">
      <c r="A2995" s="234">
        <v>8777</v>
      </c>
      <c r="B2995" s="208" t="s">
        <v>3559</v>
      </c>
      <c r="C2995" s="207" t="s">
        <v>34</v>
      </c>
      <c r="D2995" s="209" t="s">
        <v>488</v>
      </c>
      <c r="E2995" s="210" t="s">
        <v>30</v>
      </c>
      <c r="F2995" s="235" t="s">
        <v>282</v>
      </c>
      <c r="G2995" s="283">
        <v>40857</v>
      </c>
      <c r="H2995" s="237">
        <v>43715</v>
      </c>
      <c r="I2995" s="214">
        <v>13924.5793506494</v>
      </c>
      <c r="J2995" s="215">
        <v>0.255588808032423</v>
      </c>
      <c r="K2995" s="214">
        <v>3558.96663858536</v>
      </c>
      <c r="L2995" s="216">
        <v>1277.18</v>
      </c>
      <c r="M2995" s="217">
        <v>0.361750105701624</v>
      </c>
      <c r="N2995" s="216">
        <v>462.02</v>
      </c>
      <c r="O2995" s="218">
        <v>77</v>
      </c>
      <c r="P2995" s="246">
        <f t="shared" si="423"/>
        <v>15.5867532467532</v>
      </c>
      <c r="Q2995" s="246">
        <f t="shared" si="424"/>
        <v>5.00025974025974</v>
      </c>
      <c r="R2995" s="210">
        <v>116</v>
      </c>
      <c r="S2995" s="220">
        <f t="shared" si="425"/>
        <v>81</v>
      </c>
      <c r="T2995" s="113">
        <f t="shared" si="428"/>
        <v>38.1495324675326</v>
      </c>
      <c r="U2995" s="113">
        <f t="shared" si="426"/>
        <v>9.75059353037085</v>
      </c>
      <c r="V2995" s="113">
        <f t="shared" si="429"/>
        <v>15.7676543209877</v>
      </c>
      <c r="W2995" s="113">
        <f t="shared" si="427"/>
        <v>5.70395061728395</v>
      </c>
      <c r="X2995" s="118">
        <v>2011</v>
      </c>
      <c r="Y2995" s="18" t="s">
        <v>66</v>
      </c>
    </row>
    <row r="2996" ht="15.75" customHeight="1" spans="1:25">
      <c r="A2996" s="234">
        <v>7430</v>
      </c>
      <c r="B2996" s="208" t="s">
        <v>3560</v>
      </c>
      <c r="C2996" s="207" t="s">
        <v>31</v>
      </c>
      <c r="D2996" s="209" t="s">
        <v>64</v>
      </c>
      <c r="F2996" s="235" t="s">
        <v>65</v>
      </c>
      <c r="G2996" s="236">
        <v>43064</v>
      </c>
      <c r="H2996" s="237">
        <v>43064</v>
      </c>
      <c r="I2996" s="214">
        <v>13862.73</v>
      </c>
      <c r="J2996" s="215">
        <v>0.279201151659752</v>
      </c>
      <c r="K2996" s="214">
        <v>3870.49018114819</v>
      </c>
      <c r="L2996" s="244">
        <v>9241.82</v>
      </c>
      <c r="M2996" s="245">
        <v>0.309058172524459</v>
      </c>
      <c r="N2996" s="244">
        <v>2856.26</v>
      </c>
      <c r="O2996" s="218">
        <v>330</v>
      </c>
      <c r="P2996" s="246">
        <f t="shared" si="423"/>
        <v>27.0055151515152</v>
      </c>
      <c r="Q2996" s="246">
        <f t="shared" si="424"/>
        <v>7.65533333333333</v>
      </c>
      <c r="R2996" s="210">
        <v>767</v>
      </c>
      <c r="S2996" s="220">
        <f t="shared" si="425"/>
        <v>330</v>
      </c>
      <c r="T2996" s="113">
        <f t="shared" si="428"/>
        <v>37.9800821917808</v>
      </c>
      <c r="U2996" s="113">
        <f t="shared" si="426"/>
        <v>10.6040826880772</v>
      </c>
      <c r="V2996" s="113">
        <f t="shared" si="429"/>
        <v>28.0055151515152</v>
      </c>
      <c r="W2996" s="113">
        <f t="shared" si="427"/>
        <v>8.65533333333333</v>
      </c>
      <c r="X2996" s="118">
        <v>2017</v>
      </c>
      <c r="Y2996" s="18" t="s">
        <v>83</v>
      </c>
    </row>
    <row r="2997" ht="15.75" customHeight="1" spans="1:25">
      <c r="A2997" s="234">
        <v>7448</v>
      </c>
      <c r="B2997" s="208" t="s">
        <v>3561</v>
      </c>
      <c r="C2997" s="207" t="s">
        <v>19</v>
      </c>
      <c r="D2997" s="209" t="s">
        <v>64</v>
      </c>
      <c r="F2997" s="235" t="s">
        <v>65</v>
      </c>
      <c r="G2997" s="236">
        <v>43064</v>
      </c>
      <c r="H2997" s="237">
        <v>43064</v>
      </c>
      <c r="I2997" s="214">
        <v>13841.0616133005</v>
      </c>
      <c r="J2997" s="215">
        <v>0.267094167468505</v>
      </c>
      <c r="K2997" s="214">
        <v>3696.86682848478</v>
      </c>
      <c r="L2997" s="244">
        <v>4161.03</v>
      </c>
      <c r="M2997" s="245">
        <v>0.248693232204526</v>
      </c>
      <c r="N2997" s="244">
        <v>1034.82</v>
      </c>
      <c r="O2997" s="218">
        <v>203</v>
      </c>
      <c r="P2997" s="246">
        <f t="shared" si="423"/>
        <v>19.497684729064</v>
      </c>
      <c r="Q2997" s="246">
        <f t="shared" si="424"/>
        <v>4.09763546798029</v>
      </c>
      <c r="R2997" s="210">
        <v>767</v>
      </c>
      <c r="S2997" s="220">
        <f t="shared" si="425"/>
        <v>330</v>
      </c>
      <c r="T2997" s="113">
        <f t="shared" si="428"/>
        <v>37.9207167487685</v>
      </c>
      <c r="U2997" s="113">
        <f t="shared" si="426"/>
        <v>10.1284022698213</v>
      </c>
      <c r="V2997" s="113">
        <f t="shared" si="429"/>
        <v>12.6091818181818</v>
      </c>
      <c r="W2997" s="113">
        <f t="shared" si="427"/>
        <v>3.13581818181818</v>
      </c>
      <c r="X2997" s="118">
        <v>2017</v>
      </c>
      <c r="Y2997" s="18" t="s">
        <v>83</v>
      </c>
    </row>
    <row r="2998" ht="15.75" customHeight="1" spans="1:25">
      <c r="A2998" s="234">
        <v>8659</v>
      </c>
      <c r="B2998" s="208" t="s">
        <v>3562</v>
      </c>
      <c r="C2998" s="207" t="s">
        <v>34</v>
      </c>
      <c r="D2998" s="209" t="s">
        <v>488</v>
      </c>
      <c r="E2998" s="210" t="s">
        <v>30</v>
      </c>
      <c r="F2998" s="235" t="s">
        <v>282</v>
      </c>
      <c r="G2998" s="283">
        <v>42477</v>
      </c>
      <c r="H2998" s="237">
        <v>43715</v>
      </c>
      <c r="I2998" s="214">
        <v>13825.2457857143</v>
      </c>
      <c r="J2998" s="215">
        <v>0.275990446476014</v>
      </c>
      <c r="K2998" s="214">
        <v>3815.63575703992</v>
      </c>
      <c r="L2998" s="216">
        <v>1152.79</v>
      </c>
      <c r="M2998" s="217">
        <v>0.25363682891073</v>
      </c>
      <c r="N2998" s="216">
        <v>292.39</v>
      </c>
      <c r="O2998" s="218">
        <v>70</v>
      </c>
      <c r="P2998" s="246">
        <f t="shared" si="423"/>
        <v>15.4684285714286</v>
      </c>
      <c r="Q2998" s="246">
        <f t="shared" si="424"/>
        <v>3.177</v>
      </c>
      <c r="R2998" s="210">
        <v>116</v>
      </c>
      <c r="S2998" s="220">
        <f t="shared" si="425"/>
        <v>81</v>
      </c>
      <c r="T2998" s="113">
        <f t="shared" si="428"/>
        <v>37.8773857142858</v>
      </c>
      <c r="U2998" s="113">
        <f t="shared" si="426"/>
        <v>10.4537965946299</v>
      </c>
      <c r="V2998" s="113">
        <f t="shared" si="429"/>
        <v>14.231975308642</v>
      </c>
      <c r="W2998" s="113">
        <f t="shared" si="427"/>
        <v>3.60975308641975</v>
      </c>
      <c r="X2998" s="118">
        <v>2016</v>
      </c>
      <c r="Y2998" s="18" t="s">
        <v>82</v>
      </c>
    </row>
    <row r="2999" ht="15.75" customHeight="1" spans="1:25">
      <c r="A2999" s="234">
        <v>5760</v>
      </c>
      <c r="B2999" s="208" t="s">
        <v>3563</v>
      </c>
      <c r="C2999" s="207" t="s">
        <v>25</v>
      </c>
      <c r="D2999" s="209" t="s">
        <v>64</v>
      </c>
      <c r="F2999" s="235" t="s">
        <v>204</v>
      </c>
      <c r="G2999" s="236">
        <v>41783</v>
      </c>
      <c r="H2999" s="237">
        <v>41783</v>
      </c>
      <c r="I2999" s="214">
        <v>13815.2269699945</v>
      </c>
      <c r="J2999" s="215">
        <v>0.265604982174806</v>
      </c>
      <c r="K2999" s="214">
        <v>3669.39311310628</v>
      </c>
      <c r="L2999" s="244">
        <v>12106.41</v>
      </c>
      <c r="M2999" s="245">
        <v>0.282257085296137</v>
      </c>
      <c r="N2999" s="244">
        <v>3417.12</v>
      </c>
      <c r="O2999" s="218">
        <v>330</v>
      </c>
      <c r="P2999" s="246">
        <f t="shared" si="423"/>
        <v>35.6860909090909</v>
      </c>
      <c r="Q2999" s="246">
        <f t="shared" si="424"/>
        <v>9.35490909090909</v>
      </c>
      <c r="R2999" s="210">
        <v>2048</v>
      </c>
      <c r="S2999" s="220">
        <f t="shared" si="425"/>
        <v>330</v>
      </c>
      <c r="T2999" s="113">
        <f t="shared" si="428"/>
        <v>37.8499369040945</v>
      </c>
      <c r="U2999" s="113">
        <f t="shared" si="426"/>
        <v>10.0531318167295</v>
      </c>
      <c r="V2999" s="113">
        <f t="shared" si="429"/>
        <v>36.6860909090909</v>
      </c>
      <c r="W2999" s="113">
        <f t="shared" si="427"/>
        <v>10.3549090909091</v>
      </c>
      <c r="X2999" s="118">
        <v>2014</v>
      </c>
      <c r="Y2999" s="18" t="s">
        <v>66</v>
      </c>
    </row>
    <row r="3000" ht="15.75" customHeight="1" spans="1:25">
      <c r="A3000" s="234">
        <v>5821</v>
      </c>
      <c r="B3000" s="208" t="s">
        <v>3564</v>
      </c>
      <c r="C3000" s="207" t="s">
        <v>17</v>
      </c>
      <c r="D3000" s="209" t="s">
        <v>64</v>
      </c>
      <c r="F3000" s="235" t="s">
        <v>65</v>
      </c>
      <c r="G3000" s="236">
        <v>41881</v>
      </c>
      <c r="H3000" s="237">
        <v>41881</v>
      </c>
      <c r="I3000" s="214">
        <v>13813.452</v>
      </c>
      <c r="J3000" s="215">
        <v>0.257682990153803</v>
      </c>
      <c r="K3000" s="214">
        <v>3559.49161570603</v>
      </c>
      <c r="L3000" s="244">
        <v>7674.14</v>
      </c>
      <c r="M3000" s="245">
        <v>0.293563839075128</v>
      </c>
      <c r="N3000" s="244">
        <v>2252.85</v>
      </c>
      <c r="O3000" s="218">
        <v>330</v>
      </c>
      <c r="P3000" s="246">
        <f t="shared" si="423"/>
        <v>22.2549696969697</v>
      </c>
      <c r="Q3000" s="246">
        <f t="shared" si="424"/>
        <v>5.82681818181818</v>
      </c>
      <c r="R3000" s="210">
        <v>1950</v>
      </c>
      <c r="S3000" s="220">
        <f t="shared" si="425"/>
        <v>330</v>
      </c>
      <c r="T3000" s="113">
        <f t="shared" si="428"/>
        <v>37.8450739726027</v>
      </c>
      <c r="U3000" s="113">
        <f t="shared" si="426"/>
        <v>9.75203182385214</v>
      </c>
      <c r="V3000" s="113">
        <f t="shared" si="429"/>
        <v>23.2549696969697</v>
      </c>
      <c r="W3000" s="113">
        <f t="shared" si="427"/>
        <v>6.82681818181818</v>
      </c>
      <c r="X3000" s="118">
        <v>2014</v>
      </c>
      <c r="Y3000" s="18" t="s">
        <v>66</v>
      </c>
    </row>
    <row r="3001" ht="15.75" customHeight="1" spans="1:25">
      <c r="A3001" s="234">
        <v>5908</v>
      </c>
      <c r="B3001" s="208" t="s">
        <v>3565</v>
      </c>
      <c r="C3001" s="207" t="s">
        <v>17</v>
      </c>
      <c r="D3001" s="209" t="s">
        <v>64</v>
      </c>
      <c r="F3001" s="235" t="s">
        <v>65</v>
      </c>
      <c r="G3001" s="236">
        <v>42035</v>
      </c>
      <c r="H3001" s="237">
        <v>42035</v>
      </c>
      <c r="I3001" s="214">
        <v>13800.64</v>
      </c>
      <c r="J3001" s="215">
        <v>0.265747831791122</v>
      </c>
      <c r="K3001" s="214">
        <v>3667.49015732983</v>
      </c>
      <c r="L3001" s="244">
        <v>6900.32</v>
      </c>
      <c r="M3001" s="245">
        <v>0.273614846847682</v>
      </c>
      <c r="N3001" s="244">
        <v>1888.03</v>
      </c>
      <c r="O3001" s="218">
        <v>330</v>
      </c>
      <c r="P3001" s="246">
        <f t="shared" si="423"/>
        <v>19.9100606060606</v>
      </c>
      <c r="Q3001" s="246">
        <f t="shared" si="424"/>
        <v>4.72130303030303</v>
      </c>
      <c r="R3001" s="210">
        <v>1796</v>
      </c>
      <c r="S3001" s="220">
        <f t="shared" si="425"/>
        <v>330</v>
      </c>
      <c r="T3001" s="113">
        <f t="shared" si="428"/>
        <v>37.8099726027397</v>
      </c>
      <c r="U3001" s="113">
        <f t="shared" si="426"/>
        <v>10.0479182392598</v>
      </c>
      <c r="V3001" s="113">
        <f t="shared" si="429"/>
        <v>20.9100606060606</v>
      </c>
      <c r="W3001" s="113">
        <f t="shared" si="427"/>
        <v>5.72130303030303</v>
      </c>
      <c r="X3001" s="118">
        <v>2015</v>
      </c>
      <c r="Y3001" s="18" t="s">
        <v>66</v>
      </c>
    </row>
    <row r="3002" ht="15.75" customHeight="1" spans="1:25">
      <c r="A3002" s="234">
        <v>8107</v>
      </c>
      <c r="B3002" s="208" t="s">
        <v>3566</v>
      </c>
      <c r="C3002" s="207" t="s">
        <v>25</v>
      </c>
      <c r="D3002" s="209" t="s">
        <v>488</v>
      </c>
      <c r="E3002" s="210" t="s">
        <v>32</v>
      </c>
      <c r="F3002" s="235" t="s">
        <v>212</v>
      </c>
      <c r="G3002" s="283">
        <v>43046</v>
      </c>
      <c r="H3002" s="237">
        <v>43336</v>
      </c>
      <c r="I3002" s="214">
        <v>13722.1503277424</v>
      </c>
      <c r="J3002" s="215">
        <v>0.267094167468505</v>
      </c>
      <c r="K3002" s="214">
        <v>3665.10631766602</v>
      </c>
      <c r="L3002" s="244">
        <v>6973.35</v>
      </c>
      <c r="M3002" s="245">
        <v>0.280875045709738</v>
      </c>
      <c r="N3002" s="244">
        <v>1958.64</v>
      </c>
      <c r="O3002" s="218">
        <v>265</v>
      </c>
      <c r="P3002" s="246">
        <f t="shared" si="423"/>
        <v>25.3145283018868</v>
      </c>
      <c r="Q3002" s="246">
        <f t="shared" si="424"/>
        <v>6.39109433962264</v>
      </c>
      <c r="R3002" s="210">
        <v>495</v>
      </c>
      <c r="S3002" s="220">
        <f t="shared" si="425"/>
        <v>330</v>
      </c>
      <c r="T3002" s="113">
        <f t="shared" si="428"/>
        <v>37.5949324047737</v>
      </c>
      <c r="U3002" s="113">
        <f t="shared" si="426"/>
        <v>10.0413871716877</v>
      </c>
      <c r="V3002" s="113">
        <f t="shared" si="429"/>
        <v>21.1313636363636</v>
      </c>
      <c r="W3002" s="113">
        <f t="shared" si="427"/>
        <v>5.93527272727273</v>
      </c>
      <c r="X3002" s="118">
        <v>2017</v>
      </c>
      <c r="Y3002" s="18" t="s">
        <v>83</v>
      </c>
    </row>
    <row r="3003" ht="15.75" customHeight="1" spans="1:25">
      <c r="A3003" s="234">
        <v>8621</v>
      </c>
      <c r="B3003" s="208" t="s">
        <v>3567</v>
      </c>
      <c r="C3003" s="207" t="s">
        <v>17</v>
      </c>
      <c r="D3003" s="209" t="s">
        <v>64</v>
      </c>
      <c r="F3003" s="235" t="s">
        <v>65</v>
      </c>
      <c r="G3003" s="236">
        <v>43449</v>
      </c>
      <c r="H3003" s="237">
        <v>43449</v>
      </c>
      <c r="I3003" s="214">
        <v>13705.1543804852</v>
      </c>
      <c r="J3003" s="215">
        <v>0.266875560938495</v>
      </c>
      <c r="K3003" s="214">
        <v>3657.57076304066</v>
      </c>
      <c r="L3003" s="244">
        <v>5074.09</v>
      </c>
      <c r="M3003" s="245">
        <v>0.34378972387167</v>
      </c>
      <c r="N3003" s="244">
        <v>1744.42</v>
      </c>
      <c r="O3003" s="218">
        <v>306</v>
      </c>
      <c r="P3003" s="246">
        <f t="shared" si="423"/>
        <v>15.5819934640523</v>
      </c>
      <c r="Q3003" s="246">
        <f t="shared" si="424"/>
        <v>4.70071895424837</v>
      </c>
      <c r="R3003" s="210">
        <v>382</v>
      </c>
      <c r="S3003" s="220">
        <f t="shared" si="425"/>
        <v>330</v>
      </c>
      <c r="T3003" s="113">
        <f t="shared" si="428"/>
        <v>37.5483681657129</v>
      </c>
      <c r="U3003" s="113">
        <f t="shared" si="426"/>
        <v>10.0207418165498</v>
      </c>
      <c r="V3003" s="113">
        <f t="shared" si="429"/>
        <v>15.3760303030303</v>
      </c>
      <c r="W3003" s="113">
        <f t="shared" si="427"/>
        <v>5.28612121212121</v>
      </c>
      <c r="X3003" s="118">
        <v>2018</v>
      </c>
      <c r="Y3003" s="18" t="s">
        <v>84</v>
      </c>
    </row>
    <row r="3004" ht="15.75" customHeight="1" spans="1:25">
      <c r="A3004" s="234">
        <v>8957</v>
      </c>
      <c r="B3004" s="208" t="s">
        <v>3568</v>
      </c>
      <c r="C3004" s="207" t="s">
        <v>34</v>
      </c>
      <c r="D3004" s="209" t="s">
        <v>488</v>
      </c>
      <c r="E3004" s="210" t="s">
        <v>30</v>
      </c>
      <c r="F3004" s="235" t="s">
        <v>291</v>
      </c>
      <c r="G3004" s="283">
        <v>42370</v>
      </c>
      <c r="H3004" s="237">
        <v>43711</v>
      </c>
      <c r="I3004" s="214">
        <v>13697.4556896552</v>
      </c>
      <c r="J3004" s="215">
        <v>0.278719446985391</v>
      </c>
      <c r="K3004" s="214">
        <v>3817.74727492759</v>
      </c>
      <c r="L3004" s="216">
        <v>473.17</v>
      </c>
      <c r="M3004" s="217">
        <v>0.279772597586491</v>
      </c>
      <c r="N3004" s="216">
        <v>132.38</v>
      </c>
      <c r="O3004" s="218">
        <v>29</v>
      </c>
      <c r="P3004" s="246">
        <f t="shared" si="423"/>
        <v>15.3162068965517</v>
      </c>
      <c r="Q3004" s="246">
        <f t="shared" si="424"/>
        <v>3.5648275862069</v>
      </c>
      <c r="R3004" s="210">
        <v>120</v>
      </c>
      <c r="S3004" s="220">
        <f t="shared" si="425"/>
        <v>85</v>
      </c>
      <c r="T3004" s="113">
        <f t="shared" si="428"/>
        <v>37.527275862069</v>
      </c>
      <c r="U3004" s="113">
        <f t="shared" si="426"/>
        <v>10.4595815751441</v>
      </c>
      <c r="V3004" s="113">
        <f t="shared" si="429"/>
        <v>5.56670588235294</v>
      </c>
      <c r="W3004" s="113">
        <f t="shared" si="427"/>
        <v>1.55741176470588</v>
      </c>
      <c r="X3004" s="118">
        <v>2016</v>
      </c>
      <c r="Y3004" s="18" t="s">
        <v>82</v>
      </c>
    </row>
    <row r="3005" ht="15.75" customHeight="1" spans="1:25">
      <c r="A3005" s="234">
        <v>8236</v>
      </c>
      <c r="B3005" s="208" t="s">
        <v>3569</v>
      </c>
      <c r="C3005" s="207" t="s">
        <v>23</v>
      </c>
      <c r="D3005" s="209" t="s">
        <v>488</v>
      </c>
      <c r="E3005" s="210" t="s">
        <v>745</v>
      </c>
      <c r="F3005" s="235" t="s">
        <v>160</v>
      </c>
      <c r="G3005" s="284">
        <v>42378</v>
      </c>
      <c r="H3005" s="237">
        <v>43573</v>
      </c>
      <c r="I3005" s="214">
        <v>13659.8253976708</v>
      </c>
      <c r="J3005" s="215">
        <v>0.249593407534367</v>
      </c>
      <c r="K3005" s="214">
        <v>3409.40236732914</v>
      </c>
      <c r="L3005" s="244">
        <v>2707.4</v>
      </c>
      <c r="M3005" s="245">
        <v>0.213263647780158</v>
      </c>
      <c r="N3005" s="244">
        <v>577.39</v>
      </c>
      <c r="O3005" s="218">
        <v>110</v>
      </c>
      <c r="P3005" s="246">
        <f t="shared" si="423"/>
        <v>23.6127272727273</v>
      </c>
      <c r="Q3005" s="246">
        <f t="shared" si="424"/>
        <v>4.249</v>
      </c>
      <c r="R3005" s="210">
        <v>258</v>
      </c>
      <c r="S3005" s="220">
        <f t="shared" si="425"/>
        <v>223</v>
      </c>
      <c r="T3005" s="113">
        <f t="shared" si="428"/>
        <v>37.4241791717008</v>
      </c>
      <c r="U3005" s="113">
        <f t="shared" si="426"/>
        <v>9.34082840364148</v>
      </c>
      <c r="V3005" s="113">
        <f t="shared" si="429"/>
        <v>12.1408071748879</v>
      </c>
      <c r="W3005" s="113">
        <f t="shared" si="427"/>
        <v>2.58919282511211</v>
      </c>
      <c r="X3005" s="118">
        <v>2016</v>
      </c>
      <c r="Y3005" s="18" t="s">
        <v>82</v>
      </c>
    </row>
    <row r="3006" ht="15.75" customHeight="1" spans="1:25">
      <c r="A3006" s="234">
        <v>5156</v>
      </c>
      <c r="B3006" s="208" t="s">
        <v>3570</v>
      </c>
      <c r="C3006" s="207" t="s">
        <v>33</v>
      </c>
      <c r="D3006" s="209" t="s">
        <v>64</v>
      </c>
      <c r="F3006" s="235" t="s">
        <v>65</v>
      </c>
      <c r="G3006" s="236">
        <v>40439</v>
      </c>
      <c r="H3006" s="237">
        <v>40439</v>
      </c>
      <c r="I3006" s="214">
        <v>13658.5</v>
      </c>
      <c r="J3006" s="215">
        <v>0.265618803506696</v>
      </c>
      <c r="K3006" s="214">
        <v>3627.95442769621</v>
      </c>
      <c r="L3006" s="244">
        <v>6829.25</v>
      </c>
      <c r="M3006" s="245">
        <v>0.296777830654904</v>
      </c>
      <c r="N3006" s="244">
        <v>2026.77</v>
      </c>
      <c r="O3006" s="218">
        <v>330</v>
      </c>
      <c r="P3006" s="246">
        <f t="shared" si="423"/>
        <v>19.694696969697</v>
      </c>
      <c r="Q3006" s="246">
        <f t="shared" si="424"/>
        <v>5.14172727272727</v>
      </c>
      <c r="R3006" s="210">
        <v>3392</v>
      </c>
      <c r="S3006" s="220">
        <f t="shared" si="425"/>
        <v>330</v>
      </c>
      <c r="T3006" s="113">
        <f t="shared" si="428"/>
        <v>37.4205479452055</v>
      </c>
      <c r="U3006" s="113">
        <f t="shared" si="426"/>
        <v>9.93960117177044</v>
      </c>
      <c r="V3006" s="113">
        <f t="shared" si="429"/>
        <v>20.694696969697</v>
      </c>
      <c r="W3006" s="113">
        <f t="shared" si="427"/>
        <v>6.14172727272727</v>
      </c>
      <c r="X3006" s="118">
        <v>2010</v>
      </c>
      <c r="Y3006" s="18" t="s">
        <v>66</v>
      </c>
    </row>
    <row r="3007" ht="15.75" customHeight="1" spans="1:25">
      <c r="A3007" s="234">
        <v>7521</v>
      </c>
      <c r="B3007" s="208" t="s">
        <v>3571</v>
      </c>
      <c r="C3007" s="207" t="s">
        <v>23</v>
      </c>
      <c r="D3007" s="209" t="s">
        <v>64</v>
      </c>
      <c r="F3007" s="235" t="s">
        <v>65</v>
      </c>
      <c r="G3007" s="236">
        <v>43218</v>
      </c>
      <c r="H3007" s="237">
        <v>43218</v>
      </c>
      <c r="I3007" s="214">
        <v>13602.7178855147</v>
      </c>
      <c r="J3007" s="215">
        <v>0.277117919428229</v>
      </c>
      <c r="K3007" s="214">
        <v>3769.55687900298</v>
      </c>
      <c r="L3007" s="244">
        <v>5735.3</v>
      </c>
      <c r="M3007" s="245">
        <v>0.273846180670584</v>
      </c>
      <c r="N3007" s="244">
        <v>1570.59</v>
      </c>
      <c r="O3007" s="218">
        <v>234</v>
      </c>
      <c r="P3007" s="246">
        <f t="shared" si="423"/>
        <v>23.5098290598291</v>
      </c>
      <c r="Q3007" s="246">
        <f t="shared" si="424"/>
        <v>5.71192307692308</v>
      </c>
      <c r="R3007" s="210">
        <v>613</v>
      </c>
      <c r="S3007" s="220">
        <f t="shared" si="425"/>
        <v>330</v>
      </c>
      <c r="T3007" s="113">
        <f t="shared" si="428"/>
        <v>37.2677202342868</v>
      </c>
      <c r="U3007" s="113">
        <f t="shared" si="426"/>
        <v>10.3275530931588</v>
      </c>
      <c r="V3007" s="113">
        <f t="shared" si="429"/>
        <v>17.379696969697</v>
      </c>
      <c r="W3007" s="113">
        <f t="shared" si="427"/>
        <v>4.75936363636364</v>
      </c>
      <c r="X3007" s="118">
        <v>2018</v>
      </c>
      <c r="Y3007" s="18" t="s">
        <v>84</v>
      </c>
    </row>
    <row r="3008" ht="15.75" customHeight="1" spans="1:25">
      <c r="A3008" s="234">
        <v>9068</v>
      </c>
      <c r="B3008" s="208" t="s">
        <v>3572</v>
      </c>
      <c r="C3008" s="207" t="s">
        <v>34</v>
      </c>
      <c r="D3008" s="209" t="s">
        <v>488</v>
      </c>
      <c r="E3008" s="210" t="s">
        <v>30</v>
      </c>
      <c r="F3008" s="235" t="s">
        <v>291</v>
      </c>
      <c r="G3008" s="283">
        <v>40848</v>
      </c>
      <c r="H3008" s="237">
        <v>43711</v>
      </c>
      <c r="I3008" s="214">
        <v>13580.1117857143</v>
      </c>
      <c r="J3008" s="215">
        <v>0.278719446985391</v>
      </c>
      <c r="K3008" s="214">
        <v>3785.04124691408</v>
      </c>
      <c r="L3008" s="216">
        <v>452.94</v>
      </c>
      <c r="M3008" s="217">
        <v>0.28979555791054</v>
      </c>
      <c r="N3008" s="216">
        <v>131.26</v>
      </c>
      <c r="O3008" s="218">
        <v>28</v>
      </c>
      <c r="P3008" s="246">
        <f t="shared" si="423"/>
        <v>15.1764285714286</v>
      </c>
      <c r="Q3008" s="246">
        <f t="shared" si="424"/>
        <v>3.68785714285714</v>
      </c>
      <c r="R3008" s="210">
        <v>120</v>
      </c>
      <c r="S3008" s="220">
        <f t="shared" si="425"/>
        <v>85</v>
      </c>
      <c r="T3008" s="113">
        <f t="shared" si="428"/>
        <v>37.2057857142858</v>
      </c>
      <c r="U3008" s="113">
        <f t="shared" si="426"/>
        <v>10.3699760189427</v>
      </c>
      <c r="V3008" s="113">
        <f t="shared" si="429"/>
        <v>5.32870588235294</v>
      </c>
      <c r="W3008" s="113">
        <f t="shared" si="427"/>
        <v>1.54423529411765</v>
      </c>
      <c r="X3008" s="118">
        <v>2011</v>
      </c>
      <c r="Y3008" s="18" t="s">
        <v>66</v>
      </c>
    </row>
    <row r="3009" ht="15.75" customHeight="1" spans="1:25">
      <c r="A3009" s="234">
        <v>6091</v>
      </c>
      <c r="B3009" s="208" t="s">
        <v>3573</v>
      </c>
      <c r="C3009" s="207" t="s">
        <v>27</v>
      </c>
      <c r="D3009" s="209" t="s">
        <v>64</v>
      </c>
      <c r="E3009" s="210" t="s">
        <v>2666</v>
      </c>
      <c r="F3009" s="289" t="s">
        <v>215</v>
      </c>
      <c r="G3009" s="283">
        <v>42272</v>
      </c>
      <c r="H3009" s="237">
        <v>42272</v>
      </c>
      <c r="I3009" s="214">
        <v>13533.9705</v>
      </c>
      <c r="J3009" s="215">
        <v>0.25077798950609</v>
      </c>
      <c r="K3009" s="214">
        <v>3394.02191202473</v>
      </c>
      <c r="L3009" s="244">
        <v>11768.67</v>
      </c>
      <c r="M3009" s="245">
        <v>0.233361118970963</v>
      </c>
      <c r="N3009" s="244">
        <v>2746.35</v>
      </c>
      <c r="O3009" s="218">
        <v>330</v>
      </c>
      <c r="P3009" s="246">
        <f t="shared" si="423"/>
        <v>34.6626363636364</v>
      </c>
      <c r="Q3009" s="246">
        <f t="shared" si="424"/>
        <v>7.32227272727273</v>
      </c>
      <c r="R3009" s="210">
        <v>1559</v>
      </c>
      <c r="S3009" s="220">
        <f t="shared" si="425"/>
        <v>330</v>
      </c>
      <c r="T3009" s="113">
        <f t="shared" si="428"/>
        <v>37.0793712328767</v>
      </c>
      <c r="U3009" s="113">
        <f t="shared" si="426"/>
        <v>9.29869016993077</v>
      </c>
      <c r="V3009" s="113">
        <f t="shared" si="429"/>
        <v>35.6626363636364</v>
      </c>
      <c r="W3009" s="113">
        <f t="shared" si="427"/>
        <v>8.32227272727273</v>
      </c>
      <c r="X3009" s="118">
        <v>2015</v>
      </c>
      <c r="Y3009" s="18" t="s">
        <v>66</v>
      </c>
    </row>
    <row r="3010" ht="15.75" customHeight="1" spans="1:25">
      <c r="A3010" s="234">
        <v>5068</v>
      </c>
      <c r="B3010" s="208" t="s">
        <v>3574</v>
      </c>
      <c r="C3010" s="207" t="s">
        <v>17</v>
      </c>
      <c r="D3010" s="209" t="s">
        <v>64</v>
      </c>
      <c r="F3010" s="235" t="s">
        <v>65</v>
      </c>
      <c r="G3010" s="236">
        <v>39564</v>
      </c>
      <c r="H3010" s="237">
        <v>39564</v>
      </c>
      <c r="I3010" s="214">
        <v>13521.42</v>
      </c>
      <c r="J3010" s="215">
        <v>0.260461427089924</v>
      </c>
      <c r="K3010" s="214">
        <v>3521.80834948224</v>
      </c>
      <c r="L3010" s="244">
        <v>6760.71</v>
      </c>
      <c r="M3010" s="245">
        <v>0.284254168571052</v>
      </c>
      <c r="N3010" s="244">
        <v>1921.76</v>
      </c>
      <c r="O3010" s="218">
        <v>330</v>
      </c>
      <c r="P3010" s="246">
        <f t="shared" si="423"/>
        <v>19.487</v>
      </c>
      <c r="Q3010" s="246">
        <f t="shared" si="424"/>
        <v>4.82351515151515</v>
      </c>
      <c r="R3010" s="210">
        <v>4267</v>
      </c>
      <c r="S3010" s="220">
        <f t="shared" si="425"/>
        <v>330</v>
      </c>
      <c r="T3010" s="113">
        <f t="shared" si="428"/>
        <v>37.0449863013699</v>
      </c>
      <c r="U3010" s="113">
        <f t="shared" si="426"/>
        <v>9.64878999858148</v>
      </c>
      <c r="V3010" s="113">
        <f t="shared" si="429"/>
        <v>20.487</v>
      </c>
      <c r="W3010" s="113">
        <f t="shared" si="427"/>
        <v>5.82351515151515</v>
      </c>
      <c r="X3010" s="118">
        <v>2008</v>
      </c>
      <c r="Y3010" s="18" t="s">
        <v>66</v>
      </c>
    </row>
    <row r="3011" ht="15.75" customHeight="1" spans="1:25">
      <c r="A3011" s="234">
        <v>9022</v>
      </c>
      <c r="B3011" s="208" t="s">
        <v>3575</v>
      </c>
      <c r="C3011" s="207" t="s">
        <v>34</v>
      </c>
      <c r="D3011" s="209" t="s">
        <v>488</v>
      </c>
      <c r="E3011" s="210" t="s">
        <v>30</v>
      </c>
      <c r="F3011" s="235" t="s">
        <v>291</v>
      </c>
      <c r="G3011" s="283">
        <v>42682</v>
      </c>
      <c r="H3011" s="237">
        <v>43713</v>
      </c>
      <c r="I3011" s="214">
        <v>13508.1546428571</v>
      </c>
      <c r="J3011" s="215">
        <v>0.278719446985391</v>
      </c>
      <c r="K3011" s="214">
        <v>3764.98539185028</v>
      </c>
      <c r="L3011" s="216">
        <v>675.81</v>
      </c>
      <c r="M3011" s="217">
        <v>0.319646054364392</v>
      </c>
      <c r="N3011" s="216">
        <v>216.02</v>
      </c>
      <c r="O3011" s="218">
        <v>42</v>
      </c>
      <c r="P3011" s="246">
        <f t="shared" ref="P3011:P3074" si="430">IFERROR(L3011/O3011-1,0)</f>
        <v>15.0907142857143</v>
      </c>
      <c r="Q3011" s="246">
        <f t="shared" ref="Q3011:Q3074" si="431">IFERROR(N3011/O3011-1,0)</f>
        <v>4.14333333333333</v>
      </c>
      <c r="R3011" s="210">
        <v>118</v>
      </c>
      <c r="S3011" s="220">
        <f t="shared" ref="S3011:S3074" si="432">MIN(R3011-35,365-35)</f>
        <v>83</v>
      </c>
      <c r="T3011" s="113">
        <f t="shared" si="428"/>
        <v>37.0086428571427</v>
      </c>
      <c r="U3011" s="113">
        <f t="shared" ref="U3011:U3074" si="433">IFERROR(K3011/365,0)</f>
        <v>10.3150284708227</v>
      </c>
      <c r="V3011" s="113">
        <f t="shared" si="429"/>
        <v>8.14228915662651</v>
      </c>
      <c r="W3011" s="113">
        <f t="shared" ref="W3011:W3074" si="434">N3011/S3011</f>
        <v>2.60265060240964</v>
      </c>
      <c r="X3011" s="118">
        <v>2016</v>
      </c>
      <c r="Y3011" s="18" t="s">
        <v>82</v>
      </c>
    </row>
    <row r="3012" ht="15.75" customHeight="1" spans="1:25">
      <c r="A3012" s="234">
        <v>9071</v>
      </c>
      <c r="B3012" s="208" t="s">
        <v>3576</v>
      </c>
      <c r="C3012" s="207" t="s">
        <v>34</v>
      </c>
      <c r="D3012" s="209" t="s">
        <v>488</v>
      </c>
      <c r="E3012" s="210" t="s">
        <v>30</v>
      </c>
      <c r="F3012" s="235" t="s">
        <v>291</v>
      </c>
      <c r="G3012" s="283">
        <v>40848</v>
      </c>
      <c r="H3012" s="237">
        <v>43711</v>
      </c>
      <c r="I3012" s="214">
        <v>13467.6063793103</v>
      </c>
      <c r="J3012" s="215">
        <v>0.266609145976823</v>
      </c>
      <c r="K3012" s="214">
        <v>3590.58703513994</v>
      </c>
      <c r="L3012" s="216">
        <v>465.23</v>
      </c>
      <c r="M3012" s="217">
        <v>0.456118479031877</v>
      </c>
      <c r="N3012" s="216">
        <v>212.2</v>
      </c>
      <c r="O3012" s="218">
        <v>29</v>
      </c>
      <c r="P3012" s="246">
        <f t="shared" si="430"/>
        <v>15.0424137931034</v>
      </c>
      <c r="Q3012" s="246">
        <f t="shared" si="431"/>
        <v>6.31724137931034</v>
      </c>
      <c r="R3012" s="210">
        <v>120</v>
      </c>
      <c r="S3012" s="220">
        <f t="shared" si="432"/>
        <v>85</v>
      </c>
      <c r="T3012" s="113">
        <f t="shared" ref="T3012:T3075" si="435">IFERROR(I3012/365,0)</f>
        <v>36.8975517241378</v>
      </c>
      <c r="U3012" s="113">
        <f t="shared" si="433"/>
        <v>9.83722475380806</v>
      </c>
      <c r="V3012" s="113">
        <f t="shared" ref="V3012:V3075" si="436">L3012/S3012</f>
        <v>5.47329411764706</v>
      </c>
      <c r="W3012" s="113">
        <f t="shared" si="434"/>
        <v>2.49647058823529</v>
      </c>
      <c r="X3012" s="118">
        <v>2011</v>
      </c>
      <c r="Y3012" s="18" t="s">
        <v>66</v>
      </c>
    </row>
    <row r="3013" ht="15.75" customHeight="1" spans="1:25">
      <c r="A3013" s="234">
        <v>6150</v>
      </c>
      <c r="B3013" s="208" t="s">
        <v>3577</v>
      </c>
      <c r="C3013" s="207" t="s">
        <v>23</v>
      </c>
      <c r="D3013" s="209" t="s">
        <v>64</v>
      </c>
      <c r="F3013" s="235" t="s">
        <v>65</v>
      </c>
      <c r="G3013" s="236">
        <v>42343</v>
      </c>
      <c r="H3013" s="237">
        <v>42343</v>
      </c>
      <c r="I3013" s="214">
        <v>13443.414</v>
      </c>
      <c r="J3013" s="215">
        <v>0.280374381648265</v>
      </c>
      <c r="K3013" s="214">
        <v>3769.18888749163</v>
      </c>
      <c r="L3013" s="244">
        <v>9271.32</v>
      </c>
      <c r="M3013" s="245">
        <v>0.307086801016468</v>
      </c>
      <c r="N3013" s="244">
        <v>2847.1</v>
      </c>
      <c r="O3013" s="218">
        <v>330</v>
      </c>
      <c r="P3013" s="246">
        <f t="shared" si="430"/>
        <v>27.0949090909091</v>
      </c>
      <c r="Q3013" s="246">
        <f t="shared" si="431"/>
        <v>7.62757575757576</v>
      </c>
      <c r="R3013" s="210">
        <v>1488</v>
      </c>
      <c r="S3013" s="220">
        <f t="shared" si="432"/>
        <v>330</v>
      </c>
      <c r="T3013" s="113">
        <f t="shared" si="435"/>
        <v>36.8312712328767</v>
      </c>
      <c r="U3013" s="113">
        <f t="shared" si="433"/>
        <v>10.3265448972373</v>
      </c>
      <c r="V3013" s="113">
        <f t="shared" si="436"/>
        <v>28.0949090909091</v>
      </c>
      <c r="W3013" s="113">
        <f t="shared" si="434"/>
        <v>8.62757575757576</v>
      </c>
      <c r="X3013" s="118">
        <v>2015</v>
      </c>
      <c r="Y3013" s="18" t="s">
        <v>66</v>
      </c>
    </row>
    <row r="3014" ht="15.75" customHeight="1" spans="1:25">
      <c r="A3014" s="234">
        <v>5417</v>
      </c>
      <c r="B3014" s="208" t="s">
        <v>3578</v>
      </c>
      <c r="C3014" s="207" t="s">
        <v>19</v>
      </c>
      <c r="D3014" s="209" t="s">
        <v>64</v>
      </c>
      <c r="F3014" s="235" t="s">
        <v>65</v>
      </c>
      <c r="G3014" s="236">
        <v>40814</v>
      </c>
      <c r="H3014" s="237">
        <v>40814</v>
      </c>
      <c r="I3014" s="214">
        <v>13430.298</v>
      </c>
      <c r="J3014" s="215">
        <v>0.229120113682597</v>
      </c>
      <c r="K3014" s="214">
        <v>3077.15140455116</v>
      </c>
      <c r="L3014" s="244">
        <v>11678.52</v>
      </c>
      <c r="M3014" s="245">
        <v>0.239180992112014</v>
      </c>
      <c r="N3014" s="244">
        <v>2793.28</v>
      </c>
      <c r="O3014" s="218">
        <v>330</v>
      </c>
      <c r="P3014" s="246">
        <f t="shared" si="430"/>
        <v>34.3894545454545</v>
      </c>
      <c r="Q3014" s="246">
        <f t="shared" si="431"/>
        <v>7.46448484848485</v>
      </c>
      <c r="R3014" s="210">
        <v>3017</v>
      </c>
      <c r="S3014" s="220">
        <f t="shared" si="432"/>
        <v>330</v>
      </c>
      <c r="T3014" s="113">
        <f t="shared" si="435"/>
        <v>36.7953369863014</v>
      </c>
      <c r="U3014" s="113">
        <f t="shared" si="433"/>
        <v>8.43055179329085</v>
      </c>
      <c r="V3014" s="113">
        <f t="shared" si="436"/>
        <v>35.3894545454545</v>
      </c>
      <c r="W3014" s="113">
        <f t="shared" si="434"/>
        <v>8.46448484848485</v>
      </c>
      <c r="X3014" s="118">
        <v>2011</v>
      </c>
      <c r="Y3014" s="18" t="s">
        <v>66</v>
      </c>
    </row>
    <row r="3015" ht="15.75" customHeight="1" spans="1:25">
      <c r="A3015" s="234">
        <v>8984</v>
      </c>
      <c r="B3015" s="208" t="s">
        <v>3579</v>
      </c>
      <c r="C3015" s="207" t="s">
        <v>34</v>
      </c>
      <c r="D3015" s="209" t="s">
        <v>488</v>
      </c>
      <c r="E3015" s="210" t="s">
        <v>30</v>
      </c>
      <c r="F3015" s="235" t="s">
        <v>285</v>
      </c>
      <c r="G3015" s="283">
        <v>42972</v>
      </c>
      <c r="H3015" s="237">
        <v>43713</v>
      </c>
      <c r="I3015" s="214">
        <v>13418.8402702703</v>
      </c>
      <c r="J3015" s="215">
        <v>0.278719446985391</v>
      </c>
      <c r="K3015" s="214">
        <v>3740.09173931502</v>
      </c>
      <c r="L3015" s="216">
        <v>591.42</v>
      </c>
      <c r="M3015" s="217">
        <v>0.420936052213317</v>
      </c>
      <c r="N3015" s="216">
        <v>248.95</v>
      </c>
      <c r="O3015" s="218">
        <v>37</v>
      </c>
      <c r="P3015" s="246">
        <f t="shared" si="430"/>
        <v>14.9843243243243</v>
      </c>
      <c r="Q3015" s="246">
        <f t="shared" si="431"/>
        <v>5.72837837837838</v>
      </c>
      <c r="R3015" s="210">
        <v>118</v>
      </c>
      <c r="S3015" s="220">
        <f t="shared" si="432"/>
        <v>83</v>
      </c>
      <c r="T3015" s="113">
        <f t="shared" si="435"/>
        <v>36.763945945946</v>
      </c>
      <c r="U3015" s="113">
        <f t="shared" si="433"/>
        <v>10.2468266830548</v>
      </c>
      <c r="V3015" s="113">
        <f t="shared" si="436"/>
        <v>7.1255421686747</v>
      </c>
      <c r="W3015" s="113">
        <f t="shared" si="434"/>
        <v>2.99939759036145</v>
      </c>
      <c r="X3015" s="118">
        <v>2017</v>
      </c>
      <c r="Y3015" s="18" t="s">
        <v>83</v>
      </c>
    </row>
    <row r="3016" ht="15.75" customHeight="1" spans="1:25">
      <c r="A3016" s="234">
        <v>5050</v>
      </c>
      <c r="B3016" s="208" t="s">
        <v>3580</v>
      </c>
      <c r="C3016" s="207" t="s">
        <v>19</v>
      </c>
      <c r="D3016" s="209" t="s">
        <v>64</v>
      </c>
      <c r="F3016" s="235" t="s">
        <v>65</v>
      </c>
      <c r="G3016" s="236">
        <v>39193</v>
      </c>
      <c r="H3016" s="237">
        <v>39193</v>
      </c>
      <c r="I3016" s="214">
        <v>13406.076</v>
      </c>
      <c r="J3016" s="215">
        <v>0.232942521671751</v>
      </c>
      <c r="K3016" s="214">
        <v>3122.84514916314</v>
      </c>
      <c r="L3016" s="244">
        <v>7447.82</v>
      </c>
      <c r="M3016" s="245">
        <v>0.205043892038207</v>
      </c>
      <c r="N3016" s="244">
        <v>1527.13</v>
      </c>
      <c r="O3016" s="218">
        <v>330</v>
      </c>
      <c r="P3016" s="246">
        <f t="shared" si="430"/>
        <v>21.5691515151515</v>
      </c>
      <c r="Q3016" s="246">
        <f t="shared" si="431"/>
        <v>3.62766666666667</v>
      </c>
      <c r="R3016" s="210">
        <v>4638</v>
      </c>
      <c r="S3016" s="220">
        <f t="shared" si="432"/>
        <v>330</v>
      </c>
      <c r="T3016" s="113">
        <f t="shared" si="435"/>
        <v>36.7289753424658</v>
      </c>
      <c r="U3016" s="113">
        <f t="shared" si="433"/>
        <v>8.55574013469353</v>
      </c>
      <c r="V3016" s="113">
        <f t="shared" si="436"/>
        <v>22.5691515151515</v>
      </c>
      <c r="W3016" s="113">
        <f t="shared" si="434"/>
        <v>4.62766666666667</v>
      </c>
      <c r="X3016" s="118">
        <v>2007</v>
      </c>
      <c r="Y3016" s="18" t="s">
        <v>66</v>
      </c>
    </row>
    <row r="3017" ht="15.75" customHeight="1" spans="1:25">
      <c r="A3017" s="234">
        <v>7076</v>
      </c>
      <c r="B3017" s="208" t="s">
        <v>3581</v>
      </c>
      <c r="C3017" s="207" t="s">
        <v>29</v>
      </c>
      <c r="D3017" s="209" t="s">
        <v>64</v>
      </c>
      <c r="F3017" s="235" t="s">
        <v>65</v>
      </c>
      <c r="G3017" s="236">
        <v>40145</v>
      </c>
      <c r="H3017" s="237">
        <v>40145</v>
      </c>
      <c r="I3017" s="214">
        <v>13393.392</v>
      </c>
      <c r="J3017" s="215">
        <v>0.276289591346502</v>
      </c>
      <c r="K3017" s="214">
        <v>3700.45480242351</v>
      </c>
      <c r="L3017" s="244">
        <v>8370.87</v>
      </c>
      <c r="M3017" s="245">
        <v>0.286939111466311</v>
      </c>
      <c r="N3017" s="244">
        <v>2401.93</v>
      </c>
      <c r="O3017" s="218">
        <v>330</v>
      </c>
      <c r="P3017" s="246">
        <f t="shared" si="430"/>
        <v>24.3662727272727</v>
      </c>
      <c r="Q3017" s="246">
        <f t="shared" si="431"/>
        <v>6.27857575757576</v>
      </c>
      <c r="R3017" s="210">
        <v>3686</v>
      </c>
      <c r="S3017" s="220">
        <f t="shared" si="432"/>
        <v>330</v>
      </c>
      <c r="T3017" s="113">
        <f t="shared" si="435"/>
        <v>36.6942246575342</v>
      </c>
      <c r="U3017" s="113">
        <f t="shared" si="433"/>
        <v>10.1382323354069</v>
      </c>
      <c r="V3017" s="113">
        <f t="shared" si="436"/>
        <v>25.3662727272727</v>
      </c>
      <c r="W3017" s="113">
        <f t="shared" si="434"/>
        <v>7.27857575757576</v>
      </c>
      <c r="X3017" s="118">
        <v>2009</v>
      </c>
      <c r="Y3017" s="18" t="s">
        <v>66</v>
      </c>
    </row>
    <row r="3018" ht="15.75" customHeight="1" spans="1:25">
      <c r="A3018" s="234">
        <v>7362</v>
      </c>
      <c r="B3018" s="208" t="s">
        <v>3582</v>
      </c>
      <c r="C3018" s="207" t="s">
        <v>33</v>
      </c>
      <c r="D3018" s="209" t="s">
        <v>64</v>
      </c>
      <c r="F3018" s="235" t="s">
        <v>65</v>
      </c>
      <c r="G3018" s="236">
        <v>43005</v>
      </c>
      <c r="H3018" s="237">
        <v>43005</v>
      </c>
      <c r="I3018" s="214">
        <v>13377.2512234637</v>
      </c>
      <c r="J3018" s="215">
        <v>0.266270867957479</v>
      </c>
      <c r="K3018" s="214">
        <v>3561.97229415692</v>
      </c>
      <c r="L3018" s="244">
        <v>2902.81</v>
      </c>
      <c r="M3018" s="245">
        <v>0.274609774666616</v>
      </c>
      <c r="N3018" s="244">
        <v>797.14</v>
      </c>
      <c r="O3018" s="218">
        <v>179</v>
      </c>
      <c r="P3018" s="246">
        <f t="shared" si="430"/>
        <v>15.2168156424581</v>
      </c>
      <c r="Q3018" s="246">
        <f t="shared" si="431"/>
        <v>3.45329608938547</v>
      </c>
      <c r="R3018" s="210">
        <v>826</v>
      </c>
      <c r="S3018" s="220">
        <f t="shared" si="432"/>
        <v>330</v>
      </c>
      <c r="T3018" s="113">
        <f t="shared" si="435"/>
        <v>36.6500033519553</v>
      </c>
      <c r="U3018" s="113">
        <f t="shared" si="433"/>
        <v>9.75882820316964</v>
      </c>
      <c r="V3018" s="113">
        <f t="shared" si="436"/>
        <v>8.79639393939394</v>
      </c>
      <c r="W3018" s="113">
        <f t="shared" si="434"/>
        <v>2.41557575757576</v>
      </c>
      <c r="X3018" s="118">
        <v>2017</v>
      </c>
      <c r="Y3018" s="18" t="s">
        <v>83</v>
      </c>
    </row>
    <row r="3019" ht="15.75" customHeight="1" spans="1:25">
      <c r="A3019" s="234">
        <v>5336</v>
      </c>
      <c r="B3019" s="208" t="s">
        <v>3583</v>
      </c>
      <c r="C3019" s="207" t="s">
        <v>25</v>
      </c>
      <c r="D3019" s="209" t="s">
        <v>64</v>
      </c>
      <c r="F3019" s="235" t="s">
        <v>215</v>
      </c>
      <c r="G3019" s="236">
        <v>40166</v>
      </c>
      <c r="H3019" s="237">
        <v>40166</v>
      </c>
      <c r="I3019" s="214">
        <v>13360.2049112656</v>
      </c>
      <c r="J3019" s="215">
        <v>0.26188351701078</v>
      </c>
      <c r="K3019" s="214">
        <v>3498.81745014694</v>
      </c>
      <c r="L3019" s="244">
        <v>11707.67</v>
      </c>
      <c r="M3019" s="245">
        <v>0.299425077748177</v>
      </c>
      <c r="N3019" s="244">
        <v>3505.57</v>
      </c>
      <c r="O3019" s="218">
        <v>330</v>
      </c>
      <c r="P3019" s="246">
        <f t="shared" si="430"/>
        <v>34.4777878787879</v>
      </c>
      <c r="Q3019" s="246">
        <f t="shared" si="431"/>
        <v>9.62293939393939</v>
      </c>
      <c r="R3019" s="210">
        <v>3665</v>
      </c>
      <c r="S3019" s="220">
        <f t="shared" si="432"/>
        <v>330</v>
      </c>
      <c r="T3019" s="113">
        <f t="shared" si="435"/>
        <v>36.6033011267551</v>
      </c>
      <c r="U3019" s="113">
        <f t="shared" si="433"/>
        <v>9.58580123327929</v>
      </c>
      <c r="V3019" s="113">
        <f t="shared" si="436"/>
        <v>35.4777878787879</v>
      </c>
      <c r="W3019" s="113">
        <f t="shared" si="434"/>
        <v>10.6229393939394</v>
      </c>
      <c r="X3019" s="118">
        <v>2009</v>
      </c>
      <c r="Y3019" s="18" t="s">
        <v>66</v>
      </c>
    </row>
    <row r="3020" ht="15.75" customHeight="1" spans="1:25">
      <c r="A3020" s="234">
        <v>7005</v>
      </c>
      <c r="B3020" s="208" t="s">
        <v>3584</v>
      </c>
      <c r="C3020" s="207" t="s">
        <v>27</v>
      </c>
      <c r="D3020" s="209" t="s">
        <v>64</v>
      </c>
      <c r="F3020" s="235" t="s">
        <v>204</v>
      </c>
      <c r="G3020" s="236">
        <v>42308</v>
      </c>
      <c r="H3020" s="237">
        <v>42308</v>
      </c>
      <c r="I3020" s="214">
        <v>13345.59</v>
      </c>
      <c r="J3020" s="215">
        <v>0.236092919727139</v>
      </c>
      <c r="K3020" s="214">
        <v>3150.79930858131</v>
      </c>
      <c r="L3020" s="244">
        <v>8897.06</v>
      </c>
      <c r="M3020" s="245">
        <v>0.265675402885897</v>
      </c>
      <c r="N3020" s="244">
        <v>2363.73</v>
      </c>
      <c r="O3020" s="218">
        <v>330</v>
      </c>
      <c r="P3020" s="246">
        <f t="shared" si="430"/>
        <v>25.9607878787879</v>
      </c>
      <c r="Q3020" s="246">
        <f t="shared" si="431"/>
        <v>6.16281818181818</v>
      </c>
      <c r="R3020" s="210">
        <v>1523</v>
      </c>
      <c r="S3020" s="220">
        <f t="shared" si="432"/>
        <v>330</v>
      </c>
      <c r="T3020" s="113">
        <f t="shared" si="435"/>
        <v>36.5632602739726</v>
      </c>
      <c r="U3020" s="113">
        <f t="shared" si="433"/>
        <v>8.63232687282551</v>
      </c>
      <c r="V3020" s="113">
        <f t="shared" si="436"/>
        <v>26.9607878787879</v>
      </c>
      <c r="W3020" s="113">
        <f t="shared" si="434"/>
        <v>7.16281818181818</v>
      </c>
      <c r="X3020" s="118">
        <v>2015</v>
      </c>
      <c r="Y3020" s="18" t="s">
        <v>66</v>
      </c>
    </row>
    <row r="3021" ht="15.75" customHeight="1" spans="1:25">
      <c r="A3021" s="234">
        <v>7148</v>
      </c>
      <c r="B3021" s="208" t="s">
        <v>3585</v>
      </c>
      <c r="C3021" s="207" t="s">
        <v>17</v>
      </c>
      <c r="D3021" s="209" t="s">
        <v>64</v>
      </c>
      <c r="F3021" s="235" t="s">
        <v>65</v>
      </c>
      <c r="G3021" s="236">
        <v>42924</v>
      </c>
      <c r="H3021" s="237">
        <v>42924</v>
      </c>
      <c r="I3021" s="214">
        <v>13309.800591716</v>
      </c>
      <c r="J3021" s="215">
        <v>0.266875560938495</v>
      </c>
      <c r="K3021" s="214">
        <v>3552.06049889371</v>
      </c>
      <c r="L3021" s="244">
        <v>6162.62</v>
      </c>
      <c r="M3021" s="245">
        <v>0.333590258688675</v>
      </c>
      <c r="N3021" s="244">
        <v>2055.79</v>
      </c>
      <c r="O3021" s="218">
        <v>330</v>
      </c>
      <c r="P3021" s="246">
        <f t="shared" si="430"/>
        <v>17.6746060606061</v>
      </c>
      <c r="Q3021" s="246">
        <f t="shared" si="431"/>
        <v>5.22966666666667</v>
      </c>
      <c r="R3021" s="210">
        <v>907</v>
      </c>
      <c r="S3021" s="220">
        <f t="shared" si="432"/>
        <v>330</v>
      </c>
      <c r="T3021" s="113">
        <f t="shared" si="435"/>
        <v>36.4652071005918</v>
      </c>
      <c r="U3021" s="113">
        <f t="shared" si="433"/>
        <v>9.73167259970879</v>
      </c>
      <c r="V3021" s="113">
        <f t="shared" si="436"/>
        <v>18.6746060606061</v>
      </c>
      <c r="W3021" s="113">
        <f t="shared" si="434"/>
        <v>6.22966666666667</v>
      </c>
      <c r="X3021" s="118">
        <v>2017</v>
      </c>
      <c r="Y3021" s="18" t="s">
        <v>83</v>
      </c>
    </row>
    <row r="3022" ht="15.75" customHeight="1" spans="1:25">
      <c r="A3022" s="234">
        <v>7088</v>
      </c>
      <c r="B3022" s="208" t="s">
        <v>3586</v>
      </c>
      <c r="C3022" s="207" t="s">
        <v>29</v>
      </c>
      <c r="D3022" s="209" t="s">
        <v>64</v>
      </c>
      <c r="F3022" s="235" t="s">
        <v>65</v>
      </c>
      <c r="G3022" s="236">
        <v>42045</v>
      </c>
      <c r="H3022" s="237">
        <v>42045</v>
      </c>
      <c r="I3022" s="214">
        <v>13296.544</v>
      </c>
      <c r="J3022" s="215">
        <v>0.276493342302084</v>
      </c>
      <c r="K3022" s="214">
        <v>3676.40589162672</v>
      </c>
      <c r="L3022" s="244">
        <v>8310.34</v>
      </c>
      <c r="M3022" s="245">
        <v>0.34945260964052</v>
      </c>
      <c r="N3022" s="244">
        <v>2904.07</v>
      </c>
      <c r="O3022" s="218">
        <v>330</v>
      </c>
      <c r="P3022" s="246">
        <f t="shared" si="430"/>
        <v>24.1828484848485</v>
      </c>
      <c r="Q3022" s="246">
        <f t="shared" si="431"/>
        <v>7.80021212121212</v>
      </c>
      <c r="R3022" s="210">
        <v>1786</v>
      </c>
      <c r="S3022" s="220">
        <f t="shared" si="432"/>
        <v>330</v>
      </c>
      <c r="T3022" s="113">
        <f t="shared" si="435"/>
        <v>36.4288876712329</v>
      </c>
      <c r="U3022" s="113">
        <f t="shared" si="433"/>
        <v>10.0723449085664</v>
      </c>
      <c r="V3022" s="113">
        <f t="shared" si="436"/>
        <v>25.1828484848485</v>
      </c>
      <c r="W3022" s="113">
        <f t="shared" si="434"/>
        <v>8.80021212121212</v>
      </c>
      <c r="X3022" s="118">
        <v>2015</v>
      </c>
      <c r="Y3022" s="18" t="s">
        <v>66</v>
      </c>
    </row>
    <row r="3023" ht="15.75" customHeight="1" spans="1:25">
      <c r="A3023" s="234">
        <v>6383</v>
      </c>
      <c r="B3023" s="208" t="s">
        <v>3587</v>
      </c>
      <c r="C3023" s="207" t="s">
        <v>19</v>
      </c>
      <c r="D3023" s="209" t="s">
        <v>64</v>
      </c>
      <c r="F3023" s="235" t="s">
        <v>65</v>
      </c>
      <c r="G3023" s="236">
        <v>42546</v>
      </c>
      <c r="H3023" s="237">
        <v>42546</v>
      </c>
      <c r="I3023" s="214">
        <v>13290.174</v>
      </c>
      <c r="J3023" s="215">
        <v>0.238563161768574</v>
      </c>
      <c r="K3023" s="214">
        <v>3170.5459298945</v>
      </c>
      <c r="L3023" s="244">
        <v>7383.43</v>
      </c>
      <c r="M3023" s="245">
        <v>0.150757845608342</v>
      </c>
      <c r="N3023" s="244">
        <v>1113.11</v>
      </c>
      <c r="O3023" s="218">
        <v>330</v>
      </c>
      <c r="P3023" s="246">
        <f t="shared" si="430"/>
        <v>21.3740303030303</v>
      </c>
      <c r="Q3023" s="246">
        <f t="shared" si="431"/>
        <v>2.37306060606061</v>
      </c>
      <c r="R3023" s="210">
        <v>1285</v>
      </c>
      <c r="S3023" s="220">
        <f t="shared" si="432"/>
        <v>330</v>
      </c>
      <c r="T3023" s="113">
        <f t="shared" si="435"/>
        <v>36.4114356164384</v>
      </c>
      <c r="U3023" s="113">
        <f t="shared" si="433"/>
        <v>8.68642720519041</v>
      </c>
      <c r="V3023" s="113">
        <f t="shared" si="436"/>
        <v>22.3740303030303</v>
      </c>
      <c r="W3023" s="113">
        <f t="shared" si="434"/>
        <v>3.37306060606061</v>
      </c>
      <c r="X3023" s="118">
        <v>2016</v>
      </c>
      <c r="Y3023" s="18" t="s">
        <v>82</v>
      </c>
    </row>
    <row r="3024" ht="15.75" customHeight="1" spans="1:25">
      <c r="A3024" s="234">
        <v>8404</v>
      </c>
      <c r="B3024" s="208" t="s">
        <v>3588</v>
      </c>
      <c r="C3024" s="207" t="s">
        <v>21</v>
      </c>
      <c r="D3024" s="209" t="s">
        <v>488</v>
      </c>
      <c r="E3024" s="210" t="s">
        <v>815</v>
      </c>
      <c r="F3024" s="235" t="s">
        <v>139</v>
      </c>
      <c r="G3024" s="284">
        <v>31178</v>
      </c>
      <c r="H3024" s="237">
        <v>43354</v>
      </c>
      <c r="I3024" s="214">
        <v>13286.2556471932</v>
      </c>
      <c r="J3024" s="215">
        <v>0.266954107329393</v>
      </c>
      <c r="K3024" s="214">
        <v>3546.82051604656</v>
      </c>
      <c r="L3024" s="244">
        <v>8686.55</v>
      </c>
      <c r="M3024" s="245">
        <v>0.273512499208547</v>
      </c>
      <c r="N3024" s="244">
        <v>2375.88</v>
      </c>
      <c r="O3024" s="218">
        <v>330</v>
      </c>
      <c r="P3024" s="246">
        <f t="shared" si="430"/>
        <v>25.3228787878788</v>
      </c>
      <c r="Q3024" s="246">
        <f t="shared" si="431"/>
        <v>6.19963636363636</v>
      </c>
      <c r="R3024" s="210">
        <v>477</v>
      </c>
      <c r="S3024" s="220">
        <f t="shared" si="432"/>
        <v>330</v>
      </c>
      <c r="T3024" s="113">
        <f t="shared" si="435"/>
        <v>36.400700403269</v>
      </c>
      <c r="U3024" s="113">
        <f t="shared" si="433"/>
        <v>9.71731648231934</v>
      </c>
      <c r="V3024" s="113">
        <f t="shared" si="436"/>
        <v>26.3228787878788</v>
      </c>
      <c r="W3024" s="113">
        <f t="shared" si="434"/>
        <v>7.19963636363636</v>
      </c>
      <c r="X3024" s="118">
        <v>1985</v>
      </c>
      <c r="Y3024" s="18" t="s">
        <v>66</v>
      </c>
    </row>
    <row r="3025" ht="15.75" customHeight="1" spans="1:25">
      <c r="A3025" s="234">
        <v>8386</v>
      </c>
      <c r="B3025" s="208" t="s">
        <v>3589</v>
      </c>
      <c r="C3025" s="207" t="s">
        <v>23</v>
      </c>
      <c r="D3025" s="209" t="s">
        <v>488</v>
      </c>
      <c r="E3025" s="210" t="s">
        <v>799</v>
      </c>
      <c r="F3025" s="235" t="s">
        <v>166</v>
      </c>
      <c r="G3025" s="284">
        <v>42944</v>
      </c>
      <c r="H3025" s="237">
        <v>43341</v>
      </c>
      <c r="I3025" s="214">
        <v>13273.7941184573</v>
      </c>
      <c r="J3025" s="215">
        <v>0.277372915621898</v>
      </c>
      <c r="K3025" s="214">
        <v>3681.7909760013</v>
      </c>
      <c r="L3025" s="244">
        <v>9104.18</v>
      </c>
      <c r="M3025" s="245">
        <v>0.281593729473714</v>
      </c>
      <c r="N3025" s="244">
        <v>2563.68</v>
      </c>
      <c r="O3025" s="218">
        <v>330</v>
      </c>
      <c r="P3025" s="246">
        <f t="shared" si="430"/>
        <v>26.5884242424242</v>
      </c>
      <c r="Q3025" s="246">
        <f t="shared" si="431"/>
        <v>6.76872727272727</v>
      </c>
      <c r="R3025" s="210">
        <v>490</v>
      </c>
      <c r="S3025" s="220">
        <f t="shared" si="432"/>
        <v>330</v>
      </c>
      <c r="T3025" s="113">
        <f t="shared" si="435"/>
        <v>36.3665592286501</v>
      </c>
      <c r="U3025" s="113">
        <f t="shared" si="433"/>
        <v>10.0870985643871</v>
      </c>
      <c r="V3025" s="113">
        <f t="shared" si="436"/>
        <v>27.5884242424242</v>
      </c>
      <c r="W3025" s="113">
        <f t="shared" si="434"/>
        <v>7.76872727272727</v>
      </c>
      <c r="X3025" s="118">
        <v>2017</v>
      </c>
      <c r="Y3025" s="18" t="s">
        <v>83</v>
      </c>
    </row>
    <row r="3026" ht="15.75" customHeight="1" spans="1:25">
      <c r="A3026" s="234">
        <v>7582</v>
      </c>
      <c r="B3026" s="208" t="s">
        <v>3590</v>
      </c>
      <c r="C3026" s="207" t="s">
        <v>19</v>
      </c>
      <c r="D3026" s="209" t="s">
        <v>64</v>
      </c>
      <c r="F3026" s="235" t="s">
        <v>65</v>
      </c>
      <c r="G3026" s="236">
        <v>43120</v>
      </c>
      <c r="H3026" s="237">
        <v>43120</v>
      </c>
      <c r="I3026" s="214">
        <v>13263.6151767677</v>
      </c>
      <c r="J3026" s="215">
        <v>0.267094167468505</v>
      </c>
      <c r="K3026" s="214">
        <v>3542.63425326139</v>
      </c>
      <c r="L3026" s="244">
        <v>3889.22</v>
      </c>
      <c r="M3026" s="245">
        <v>0.273561279639619</v>
      </c>
      <c r="N3026" s="244">
        <v>1063.94</v>
      </c>
      <c r="O3026" s="218">
        <v>198</v>
      </c>
      <c r="P3026" s="246">
        <f t="shared" si="430"/>
        <v>18.6425252525253</v>
      </c>
      <c r="Q3026" s="246">
        <f t="shared" si="431"/>
        <v>4.37343434343434</v>
      </c>
      <c r="R3026" s="210">
        <v>711</v>
      </c>
      <c r="S3026" s="220">
        <f t="shared" si="432"/>
        <v>330</v>
      </c>
      <c r="T3026" s="113">
        <f t="shared" si="435"/>
        <v>36.3386717171718</v>
      </c>
      <c r="U3026" s="113">
        <f t="shared" si="433"/>
        <v>9.70584726920929</v>
      </c>
      <c r="V3026" s="113">
        <f t="shared" si="436"/>
        <v>11.7855151515152</v>
      </c>
      <c r="W3026" s="113">
        <f t="shared" si="434"/>
        <v>3.22406060606061</v>
      </c>
      <c r="X3026" s="118">
        <v>2018</v>
      </c>
      <c r="Y3026" s="18" t="s">
        <v>84</v>
      </c>
    </row>
    <row r="3027" ht="15.75" customHeight="1" spans="1:25">
      <c r="A3027" s="234">
        <v>7761</v>
      </c>
      <c r="B3027" s="208" t="s">
        <v>3591</v>
      </c>
      <c r="C3027" s="207" t="s">
        <v>29</v>
      </c>
      <c r="D3027" s="209" t="s">
        <v>64</v>
      </c>
      <c r="F3027" s="235" t="s">
        <v>65</v>
      </c>
      <c r="G3027" s="236">
        <v>43159</v>
      </c>
      <c r="H3027" s="237">
        <v>43159</v>
      </c>
      <c r="I3027" s="214">
        <v>13261.552</v>
      </c>
      <c r="J3027" s="215">
        <v>0.278793128122184</v>
      </c>
      <c r="K3027" s="214">
        <v>3697.22956583501</v>
      </c>
      <c r="L3027" s="244">
        <v>8288.47</v>
      </c>
      <c r="M3027" s="245">
        <v>0.26190479063084</v>
      </c>
      <c r="N3027" s="244">
        <v>2170.79</v>
      </c>
      <c r="O3027" s="218">
        <v>330</v>
      </c>
      <c r="P3027" s="246">
        <f t="shared" si="430"/>
        <v>24.1165757575758</v>
      </c>
      <c r="Q3027" s="246">
        <f t="shared" si="431"/>
        <v>5.57815151515152</v>
      </c>
      <c r="R3027" s="210">
        <v>672</v>
      </c>
      <c r="S3027" s="220">
        <f t="shared" si="432"/>
        <v>330</v>
      </c>
      <c r="T3027" s="113">
        <f t="shared" si="435"/>
        <v>36.3330191780822</v>
      </c>
      <c r="U3027" s="113">
        <f t="shared" si="433"/>
        <v>10.1293960707808</v>
      </c>
      <c r="V3027" s="113">
        <f t="shared" si="436"/>
        <v>25.1165757575758</v>
      </c>
      <c r="W3027" s="113">
        <f t="shared" si="434"/>
        <v>6.57815151515152</v>
      </c>
      <c r="X3027" s="118">
        <v>2018</v>
      </c>
      <c r="Y3027" s="18" t="s">
        <v>84</v>
      </c>
    </row>
    <row r="3028" ht="15.75" customHeight="1" spans="1:25">
      <c r="A3028" s="234">
        <v>7045</v>
      </c>
      <c r="B3028" s="208" t="s">
        <v>3592</v>
      </c>
      <c r="C3028" s="207" t="s">
        <v>27</v>
      </c>
      <c r="D3028" s="209" t="s">
        <v>64</v>
      </c>
      <c r="F3028" s="235" t="s">
        <v>204</v>
      </c>
      <c r="G3028" s="236">
        <v>42567</v>
      </c>
      <c r="H3028" s="237">
        <v>42567</v>
      </c>
      <c r="I3028" s="214">
        <v>13202.161</v>
      </c>
      <c r="J3028" s="215">
        <v>0.261081805757442</v>
      </c>
      <c r="K3028" s="214">
        <v>3446.84403378048</v>
      </c>
      <c r="L3028" s="244">
        <v>11480.14</v>
      </c>
      <c r="M3028" s="245">
        <v>0.27816995263124</v>
      </c>
      <c r="N3028" s="244">
        <v>3193.43</v>
      </c>
      <c r="O3028" s="218">
        <v>330</v>
      </c>
      <c r="P3028" s="246">
        <f t="shared" si="430"/>
        <v>33.788303030303</v>
      </c>
      <c r="Q3028" s="246">
        <f t="shared" si="431"/>
        <v>8.67706060606061</v>
      </c>
      <c r="R3028" s="210">
        <v>1264</v>
      </c>
      <c r="S3028" s="220">
        <f t="shared" si="432"/>
        <v>330</v>
      </c>
      <c r="T3028" s="113">
        <f t="shared" si="435"/>
        <v>36.170304109589</v>
      </c>
      <c r="U3028" s="113">
        <f t="shared" si="433"/>
        <v>9.44340831172734</v>
      </c>
      <c r="V3028" s="113">
        <f t="shared" si="436"/>
        <v>34.788303030303</v>
      </c>
      <c r="W3028" s="113">
        <f t="shared" si="434"/>
        <v>9.67706060606061</v>
      </c>
      <c r="X3028" s="118">
        <v>2016</v>
      </c>
      <c r="Y3028" s="18" t="s">
        <v>82</v>
      </c>
    </row>
    <row r="3029" ht="15.75" customHeight="1" spans="1:25">
      <c r="A3029" s="234">
        <v>6944</v>
      </c>
      <c r="B3029" s="208" t="s">
        <v>3593</v>
      </c>
      <c r="C3029" s="207" t="s">
        <v>27</v>
      </c>
      <c r="D3029" s="209" t="s">
        <v>64</v>
      </c>
      <c r="F3029" s="235" t="s">
        <v>215</v>
      </c>
      <c r="G3029" s="236">
        <v>41455</v>
      </c>
      <c r="H3029" s="237">
        <v>41455</v>
      </c>
      <c r="I3029" s="214">
        <v>13198.665</v>
      </c>
      <c r="J3029" s="215">
        <v>0.266454420407749</v>
      </c>
      <c r="K3029" s="214">
        <v>3516.84263273104</v>
      </c>
      <c r="L3029" s="244">
        <v>11477.1</v>
      </c>
      <c r="M3029" s="245">
        <v>0.267964904026278</v>
      </c>
      <c r="N3029" s="244">
        <v>3075.46</v>
      </c>
      <c r="O3029" s="218">
        <v>330</v>
      </c>
      <c r="P3029" s="246">
        <f t="shared" si="430"/>
        <v>33.7790909090909</v>
      </c>
      <c r="Q3029" s="246">
        <f t="shared" si="431"/>
        <v>8.31957575757576</v>
      </c>
      <c r="R3029" s="210">
        <v>2376</v>
      </c>
      <c r="S3029" s="220">
        <f t="shared" si="432"/>
        <v>330</v>
      </c>
      <c r="T3029" s="113">
        <f t="shared" si="435"/>
        <v>36.1607260273973</v>
      </c>
      <c r="U3029" s="113">
        <f t="shared" si="433"/>
        <v>9.63518529515353</v>
      </c>
      <c r="V3029" s="113">
        <f t="shared" si="436"/>
        <v>34.7790909090909</v>
      </c>
      <c r="W3029" s="113">
        <f t="shared" si="434"/>
        <v>9.31957575757576</v>
      </c>
      <c r="X3029" s="118">
        <v>2013</v>
      </c>
      <c r="Y3029" s="18" t="s">
        <v>66</v>
      </c>
    </row>
    <row r="3030" ht="15.75" customHeight="1" spans="1:25">
      <c r="A3030" s="234">
        <v>7111</v>
      </c>
      <c r="B3030" s="208" t="s">
        <v>3594</v>
      </c>
      <c r="C3030" s="207" t="s">
        <v>29</v>
      </c>
      <c r="D3030" s="209" t="s">
        <v>64</v>
      </c>
      <c r="F3030" s="235" t="s">
        <v>65</v>
      </c>
      <c r="G3030" s="236">
        <v>42483</v>
      </c>
      <c r="H3030" s="237">
        <v>42483</v>
      </c>
      <c r="I3030" s="214">
        <v>13197.248</v>
      </c>
      <c r="J3030" s="215">
        <v>0.275659061012769</v>
      </c>
      <c r="K3030" s="214">
        <v>3637.94099163264</v>
      </c>
      <c r="L3030" s="244">
        <v>8248.28</v>
      </c>
      <c r="M3030" s="245">
        <v>0.359861692377077</v>
      </c>
      <c r="N3030" s="244">
        <v>2968.24</v>
      </c>
      <c r="O3030" s="218">
        <v>330</v>
      </c>
      <c r="P3030" s="246">
        <f t="shared" si="430"/>
        <v>23.9947878787879</v>
      </c>
      <c r="Q3030" s="246">
        <f t="shared" si="431"/>
        <v>7.99466666666667</v>
      </c>
      <c r="R3030" s="210">
        <v>1348</v>
      </c>
      <c r="S3030" s="220">
        <f t="shared" si="432"/>
        <v>330</v>
      </c>
      <c r="T3030" s="113">
        <f t="shared" si="435"/>
        <v>36.1568438356164</v>
      </c>
      <c r="U3030" s="113">
        <f t="shared" si="433"/>
        <v>9.96696162091134</v>
      </c>
      <c r="V3030" s="113">
        <f t="shared" si="436"/>
        <v>24.9947878787879</v>
      </c>
      <c r="W3030" s="113">
        <f t="shared" si="434"/>
        <v>8.99466666666667</v>
      </c>
      <c r="X3030" s="118">
        <v>2016</v>
      </c>
      <c r="Y3030" s="18" t="s">
        <v>82</v>
      </c>
    </row>
    <row r="3031" ht="15.75" customHeight="1" spans="1:25">
      <c r="A3031" s="234">
        <v>8674</v>
      </c>
      <c r="B3031" s="208" t="s">
        <v>3595</v>
      </c>
      <c r="C3031" s="207" t="s">
        <v>34</v>
      </c>
      <c r="D3031" s="209" t="s">
        <v>488</v>
      </c>
      <c r="E3031" s="210" t="s">
        <v>30</v>
      </c>
      <c r="F3031" s="235" t="s">
        <v>282</v>
      </c>
      <c r="G3031" s="283">
        <v>42769</v>
      </c>
      <c r="H3031" s="237">
        <v>43715</v>
      </c>
      <c r="I3031" s="214">
        <v>13187.2018</v>
      </c>
      <c r="J3031" s="215">
        <v>0.25681564730494</v>
      </c>
      <c r="K3031" s="214">
        <v>3386.67976640787</v>
      </c>
      <c r="L3031" s="216">
        <v>1178.13</v>
      </c>
      <c r="M3031" s="217">
        <v>0.260489080152445</v>
      </c>
      <c r="N3031" s="216">
        <v>306.89</v>
      </c>
      <c r="O3031" s="218">
        <v>75</v>
      </c>
      <c r="P3031" s="246">
        <f t="shared" si="430"/>
        <v>14.7084</v>
      </c>
      <c r="Q3031" s="246">
        <f t="shared" si="431"/>
        <v>3.09186666666667</v>
      </c>
      <c r="R3031" s="210">
        <v>116</v>
      </c>
      <c r="S3031" s="220">
        <f t="shared" si="432"/>
        <v>81</v>
      </c>
      <c r="T3031" s="113">
        <f t="shared" si="435"/>
        <v>36.12932</v>
      </c>
      <c r="U3031" s="113">
        <f t="shared" si="433"/>
        <v>9.27857470248732</v>
      </c>
      <c r="V3031" s="113">
        <f t="shared" si="436"/>
        <v>14.5448148148148</v>
      </c>
      <c r="W3031" s="113">
        <f t="shared" si="434"/>
        <v>3.78876543209877</v>
      </c>
      <c r="X3031" s="118">
        <v>2017</v>
      </c>
      <c r="Y3031" s="18" t="s">
        <v>83</v>
      </c>
    </row>
    <row r="3032" ht="15.75" customHeight="1" spans="1:25">
      <c r="A3032" s="234">
        <v>9038</v>
      </c>
      <c r="B3032" s="208" t="s">
        <v>3596</v>
      </c>
      <c r="C3032" s="207" t="s">
        <v>34</v>
      </c>
      <c r="D3032" s="209" t="s">
        <v>488</v>
      </c>
      <c r="E3032" s="210" t="s">
        <v>30</v>
      </c>
      <c r="F3032" s="235" t="s">
        <v>291</v>
      </c>
      <c r="G3032" s="283">
        <v>42053</v>
      </c>
      <c r="H3032" s="237">
        <v>43713</v>
      </c>
      <c r="I3032" s="214">
        <v>13142.4801282051</v>
      </c>
      <c r="J3032" s="215">
        <v>0.266609145976823</v>
      </c>
      <c r="K3032" s="214">
        <v>3503.90540299814</v>
      </c>
      <c r="L3032" s="216">
        <v>610.55</v>
      </c>
      <c r="M3032" s="217">
        <v>0.421849152403571</v>
      </c>
      <c r="N3032" s="216">
        <v>257.56</v>
      </c>
      <c r="O3032" s="218">
        <v>39</v>
      </c>
      <c r="P3032" s="246">
        <f t="shared" si="430"/>
        <v>14.6551282051282</v>
      </c>
      <c r="Q3032" s="246">
        <f t="shared" si="431"/>
        <v>5.60410256410256</v>
      </c>
      <c r="R3032" s="210">
        <v>118</v>
      </c>
      <c r="S3032" s="220">
        <f t="shared" si="432"/>
        <v>83</v>
      </c>
      <c r="T3032" s="113">
        <f t="shared" si="435"/>
        <v>36.0067948717948</v>
      </c>
      <c r="U3032" s="113">
        <f t="shared" si="433"/>
        <v>9.59974083013189</v>
      </c>
      <c r="V3032" s="113">
        <f t="shared" si="436"/>
        <v>7.35602409638554</v>
      </c>
      <c r="W3032" s="113">
        <f t="shared" si="434"/>
        <v>3.10313253012048</v>
      </c>
      <c r="X3032" s="118">
        <v>2015</v>
      </c>
      <c r="Y3032" s="18" t="s">
        <v>66</v>
      </c>
    </row>
    <row r="3033" ht="15.75" customHeight="1" spans="1:25">
      <c r="A3033" s="234">
        <v>7952</v>
      </c>
      <c r="B3033" s="208" t="s">
        <v>3597</v>
      </c>
      <c r="C3033" s="207" t="s">
        <v>23</v>
      </c>
      <c r="D3033" s="209" t="s">
        <v>64</v>
      </c>
      <c r="F3033" s="235" t="s">
        <v>184</v>
      </c>
      <c r="G3033" s="236">
        <v>43295</v>
      </c>
      <c r="H3033" s="237">
        <v>43295</v>
      </c>
      <c r="I3033" s="214">
        <v>13139.3958380306</v>
      </c>
      <c r="J3033" s="215">
        <v>0.249107571993</v>
      </c>
      <c r="K3033" s="214">
        <v>3273.12299466674</v>
      </c>
      <c r="L3033" s="244">
        <v>7481.3</v>
      </c>
      <c r="M3033" s="245">
        <v>0.322272867015091</v>
      </c>
      <c r="N3033" s="244">
        <v>2411.02</v>
      </c>
      <c r="O3033" s="218">
        <v>316</v>
      </c>
      <c r="P3033" s="246">
        <f t="shared" si="430"/>
        <v>22.675</v>
      </c>
      <c r="Q3033" s="246">
        <f t="shared" si="431"/>
        <v>6.62981012658228</v>
      </c>
      <c r="R3033" s="210">
        <v>536</v>
      </c>
      <c r="S3033" s="220">
        <f t="shared" si="432"/>
        <v>330</v>
      </c>
      <c r="T3033" s="113">
        <f t="shared" si="435"/>
        <v>35.9983447617277</v>
      </c>
      <c r="U3033" s="113">
        <f t="shared" si="433"/>
        <v>8.96746025936093</v>
      </c>
      <c r="V3033" s="113">
        <f t="shared" si="436"/>
        <v>22.6706060606061</v>
      </c>
      <c r="W3033" s="113">
        <f t="shared" si="434"/>
        <v>7.30612121212121</v>
      </c>
      <c r="X3033" s="118">
        <v>2018</v>
      </c>
      <c r="Y3033" s="18" t="s">
        <v>84</v>
      </c>
    </row>
    <row r="3034" ht="15.75" customHeight="1" spans="1:25">
      <c r="A3034" s="234">
        <v>7192</v>
      </c>
      <c r="B3034" s="208" t="s">
        <v>3598</v>
      </c>
      <c r="C3034" s="207" t="s">
        <v>27</v>
      </c>
      <c r="D3034" s="209" t="s">
        <v>380</v>
      </c>
      <c r="E3034" s="210" t="s">
        <v>2534</v>
      </c>
      <c r="F3034" s="235" t="s">
        <v>231</v>
      </c>
      <c r="G3034" s="284">
        <v>42339</v>
      </c>
      <c r="H3034" s="237">
        <v>42915</v>
      </c>
      <c r="I3034" s="214">
        <v>13126.035</v>
      </c>
      <c r="J3034" s="215">
        <v>0.228002769554278</v>
      </c>
      <c r="K3034" s="214">
        <v>2992.77233326639</v>
      </c>
      <c r="L3034" s="244">
        <v>8750.69</v>
      </c>
      <c r="M3034" s="245">
        <v>0.225448507489124</v>
      </c>
      <c r="N3034" s="244">
        <v>1972.83</v>
      </c>
      <c r="O3034" s="218">
        <v>330</v>
      </c>
      <c r="P3034" s="246">
        <f t="shared" si="430"/>
        <v>25.5172424242424</v>
      </c>
      <c r="Q3034" s="246">
        <f t="shared" si="431"/>
        <v>4.97827272727273</v>
      </c>
      <c r="R3034" s="210">
        <v>916</v>
      </c>
      <c r="S3034" s="220">
        <f t="shared" si="432"/>
        <v>330</v>
      </c>
      <c r="T3034" s="113">
        <f t="shared" si="435"/>
        <v>35.9617397260274</v>
      </c>
      <c r="U3034" s="113">
        <f t="shared" si="433"/>
        <v>8.19937625552436</v>
      </c>
      <c r="V3034" s="113">
        <f t="shared" si="436"/>
        <v>26.5172424242424</v>
      </c>
      <c r="W3034" s="113">
        <f t="shared" si="434"/>
        <v>5.97827272727273</v>
      </c>
      <c r="X3034" s="118">
        <v>2015</v>
      </c>
      <c r="Y3034" s="18" t="s">
        <v>66</v>
      </c>
    </row>
    <row r="3035" ht="15.75" customHeight="1" spans="1:25">
      <c r="A3035" s="234">
        <v>9203</v>
      </c>
      <c r="B3035" s="208" t="s">
        <v>3599</v>
      </c>
      <c r="C3035" s="207" t="s">
        <v>19</v>
      </c>
      <c r="D3035" s="209" t="s">
        <v>64</v>
      </c>
      <c r="F3035" s="235" t="s">
        <v>65</v>
      </c>
      <c r="G3035" s="236">
        <v>43463</v>
      </c>
      <c r="H3035" s="237">
        <v>43463</v>
      </c>
      <c r="I3035" s="214">
        <v>13103.1849081633</v>
      </c>
      <c r="J3035" s="215">
        <v>0.246727083040582</v>
      </c>
      <c r="K3035" s="214">
        <v>3232.9105909325</v>
      </c>
      <c r="L3035" s="244">
        <v>4754.21</v>
      </c>
      <c r="M3035" s="245">
        <v>0.0792455528889132</v>
      </c>
      <c r="N3035" s="244">
        <v>376.75</v>
      </c>
      <c r="O3035" s="218">
        <v>245</v>
      </c>
      <c r="P3035" s="246">
        <f t="shared" si="430"/>
        <v>18.4049387755102</v>
      </c>
      <c r="Q3035" s="246">
        <f t="shared" si="431"/>
        <v>0.537755102040816</v>
      </c>
      <c r="R3035" s="210">
        <v>368</v>
      </c>
      <c r="S3035" s="220">
        <f t="shared" si="432"/>
        <v>330</v>
      </c>
      <c r="T3035" s="113">
        <f t="shared" si="435"/>
        <v>35.899136734694</v>
      </c>
      <c r="U3035" s="113">
        <f t="shared" si="433"/>
        <v>8.85728929022603</v>
      </c>
      <c r="V3035" s="113">
        <f t="shared" si="436"/>
        <v>14.406696969697</v>
      </c>
      <c r="W3035" s="113">
        <f t="shared" si="434"/>
        <v>1.14166666666667</v>
      </c>
      <c r="X3035" s="118">
        <v>2018</v>
      </c>
      <c r="Y3035" s="18" t="s">
        <v>84</v>
      </c>
    </row>
    <row r="3036" ht="15.75" customHeight="1" spans="1:25">
      <c r="A3036" s="234">
        <v>5968</v>
      </c>
      <c r="B3036" s="208" t="s">
        <v>3600</v>
      </c>
      <c r="C3036" s="207" t="s">
        <v>23</v>
      </c>
      <c r="D3036" s="209" t="s">
        <v>64</v>
      </c>
      <c r="F3036" s="235" t="s">
        <v>65</v>
      </c>
      <c r="G3036" s="236">
        <v>42168</v>
      </c>
      <c r="H3036" s="237">
        <v>42168</v>
      </c>
      <c r="I3036" s="214">
        <v>13102.0695</v>
      </c>
      <c r="J3036" s="215">
        <v>0.267430112230197</v>
      </c>
      <c r="K3036" s="214">
        <v>3503.88791683284</v>
      </c>
      <c r="L3036" s="244">
        <v>9035.91</v>
      </c>
      <c r="M3036" s="245">
        <v>0.346875964900049</v>
      </c>
      <c r="N3036" s="244">
        <v>3134.34</v>
      </c>
      <c r="O3036" s="218">
        <v>330</v>
      </c>
      <c r="P3036" s="246">
        <f t="shared" si="430"/>
        <v>26.3815454545455</v>
      </c>
      <c r="Q3036" s="246">
        <f t="shared" si="431"/>
        <v>8.498</v>
      </c>
      <c r="R3036" s="210">
        <v>1663</v>
      </c>
      <c r="S3036" s="220">
        <f t="shared" si="432"/>
        <v>330</v>
      </c>
      <c r="T3036" s="113">
        <f t="shared" si="435"/>
        <v>35.8960808219178</v>
      </c>
      <c r="U3036" s="113">
        <f t="shared" si="433"/>
        <v>9.5996929228297</v>
      </c>
      <c r="V3036" s="113">
        <f t="shared" si="436"/>
        <v>27.3815454545455</v>
      </c>
      <c r="W3036" s="113">
        <f t="shared" si="434"/>
        <v>9.498</v>
      </c>
      <c r="X3036" s="118">
        <v>2015</v>
      </c>
      <c r="Y3036" s="18" t="s">
        <v>66</v>
      </c>
    </row>
    <row r="3037" ht="15.75" customHeight="1" spans="1:25">
      <c r="A3037" s="234">
        <v>8785</v>
      </c>
      <c r="B3037" s="208" t="s">
        <v>3601</v>
      </c>
      <c r="C3037" s="207" t="s">
        <v>34</v>
      </c>
      <c r="D3037" s="209" t="s">
        <v>488</v>
      </c>
      <c r="E3037" s="210" t="s">
        <v>30</v>
      </c>
      <c r="F3037" s="235" t="s">
        <v>276</v>
      </c>
      <c r="G3037" s="283">
        <v>41640</v>
      </c>
      <c r="H3037" s="237">
        <v>43715</v>
      </c>
      <c r="I3037" s="214">
        <v>13023.3706493506</v>
      </c>
      <c r="J3037" s="215">
        <v>0.275411151063628</v>
      </c>
      <c r="K3037" s="214">
        <v>3586.78150126593</v>
      </c>
      <c r="L3037" s="216">
        <v>1194.52</v>
      </c>
      <c r="M3037" s="217">
        <v>0.298705756287044</v>
      </c>
      <c r="N3037" s="216">
        <v>356.81</v>
      </c>
      <c r="O3037" s="218">
        <v>77</v>
      </c>
      <c r="P3037" s="246">
        <f t="shared" si="430"/>
        <v>14.5132467532468</v>
      </c>
      <c r="Q3037" s="246">
        <f t="shared" si="431"/>
        <v>3.6338961038961</v>
      </c>
      <c r="R3037" s="210">
        <v>116</v>
      </c>
      <c r="S3037" s="220">
        <f t="shared" si="432"/>
        <v>81</v>
      </c>
      <c r="T3037" s="113">
        <f t="shared" si="435"/>
        <v>35.6804675324674</v>
      </c>
      <c r="U3037" s="113">
        <f t="shared" si="433"/>
        <v>9.82679863360529</v>
      </c>
      <c r="V3037" s="113">
        <f t="shared" si="436"/>
        <v>14.7471604938272</v>
      </c>
      <c r="W3037" s="113">
        <f t="shared" si="434"/>
        <v>4.40506172839506</v>
      </c>
      <c r="X3037" s="118">
        <v>2014</v>
      </c>
      <c r="Y3037" s="18" t="s">
        <v>66</v>
      </c>
    </row>
    <row r="3038" ht="15.75" customHeight="1" spans="1:25">
      <c r="A3038" s="234">
        <v>8137</v>
      </c>
      <c r="B3038" s="208" t="s">
        <v>3602</v>
      </c>
      <c r="C3038" s="207" t="s">
        <v>25</v>
      </c>
      <c r="D3038" s="209" t="s">
        <v>488</v>
      </c>
      <c r="E3038" s="210" t="s">
        <v>32</v>
      </c>
      <c r="F3038" s="235" t="s">
        <v>212</v>
      </c>
      <c r="G3038" s="283">
        <v>42210</v>
      </c>
      <c r="H3038" s="237">
        <v>43396</v>
      </c>
      <c r="I3038" s="214">
        <v>13008.3294881748</v>
      </c>
      <c r="J3038" s="215">
        <v>0.255518528032315</v>
      </c>
      <c r="K3038" s="214">
        <v>3323.86920297777</v>
      </c>
      <c r="L3038" s="244">
        <v>6835.11</v>
      </c>
      <c r="M3038" s="245">
        <v>0.287515489875072</v>
      </c>
      <c r="N3038" s="244">
        <v>1965.2</v>
      </c>
      <c r="O3038" s="218">
        <v>274</v>
      </c>
      <c r="P3038" s="246">
        <f t="shared" si="430"/>
        <v>23.9456569343066</v>
      </c>
      <c r="Q3038" s="246">
        <f t="shared" si="431"/>
        <v>6.17226277372263</v>
      </c>
      <c r="R3038" s="210">
        <v>435</v>
      </c>
      <c r="S3038" s="220">
        <f t="shared" si="432"/>
        <v>330</v>
      </c>
      <c r="T3038" s="113">
        <f t="shared" si="435"/>
        <v>35.6392588717118</v>
      </c>
      <c r="U3038" s="113">
        <f t="shared" si="433"/>
        <v>9.10649096706238</v>
      </c>
      <c r="V3038" s="113">
        <f t="shared" si="436"/>
        <v>20.7124545454545</v>
      </c>
      <c r="W3038" s="113">
        <f t="shared" si="434"/>
        <v>5.95515151515152</v>
      </c>
      <c r="X3038" s="118">
        <v>2015</v>
      </c>
      <c r="Y3038" s="18" t="s">
        <v>66</v>
      </c>
    </row>
    <row r="3039" ht="15.75" customHeight="1" spans="1:25">
      <c r="A3039" s="234">
        <v>9109</v>
      </c>
      <c r="B3039" s="208" t="s">
        <v>3603</v>
      </c>
      <c r="C3039" s="207" t="s">
        <v>34</v>
      </c>
      <c r="D3039" s="209" t="s">
        <v>488</v>
      </c>
      <c r="E3039" s="210" t="s">
        <v>30</v>
      </c>
      <c r="F3039" s="235" t="s">
        <v>285</v>
      </c>
      <c r="G3039" s="283">
        <v>38231</v>
      </c>
      <c r="H3039" s="237">
        <v>43706</v>
      </c>
      <c r="I3039" s="214">
        <v>13003.1922368421</v>
      </c>
      <c r="J3039" s="215">
        <v>0.27</v>
      </c>
      <c r="K3039" s="214">
        <v>3510.86190394737</v>
      </c>
      <c r="L3039" s="216">
        <v>588.59</v>
      </c>
      <c r="M3039" s="217">
        <v>0.415297575561936</v>
      </c>
      <c r="N3039" s="216">
        <v>244.44</v>
      </c>
      <c r="O3039" s="218">
        <v>38</v>
      </c>
      <c r="P3039" s="246">
        <f t="shared" si="430"/>
        <v>14.4892105263158</v>
      </c>
      <c r="Q3039" s="246">
        <f t="shared" si="431"/>
        <v>5.43263157894737</v>
      </c>
      <c r="R3039" s="210">
        <v>125</v>
      </c>
      <c r="S3039" s="220">
        <f t="shared" si="432"/>
        <v>90</v>
      </c>
      <c r="T3039" s="113">
        <f t="shared" si="435"/>
        <v>35.6251842105263</v>
      </c>
      <c r="U3039" s="113">
        <f t="shared" si="433"/>
        <v>9.61879973684211</v>
      </c>
      <c r="V3039" s="113">
        <f t="shared" si="436"/>
        <v>6.53988888888889</v>
      </c>
      <c r="W3039" s="113">
        <f t="shared" si="434"/>
        <v>2.716</v>
      </c>
      <c r="X3039" s="118">
        <v>2004</v>
      </c>
      <c r="Y3039" s="18" t="s">
        <v>66</v>
      </c>
    </row>
    <row r="3040" ht="15.75" customHeight="1" spans="1:25">
      <c r="A3040" s="234">
        <v>6878</v>
      </c>
      <c r="B3040" s="208" t="s">
        <v>3604</v>
      </c>
      <c r="C3040" s="207" t="s">
        <v>29</v>
      </c>
      <c r="D3040" s="209" t="s">
        <v>64</v>
      </c>
      <c r="F3040" s="235" t="s">
        <v>65</v>
      </c>
      <c r="G3040" s="236">
        <v>42875</v>
      </c>
      <c r="H3040" s="237">
        <v>42875</v>
      </c>
      <c r="I3040" s="214">
        <v>12958.096</v>
      </c>
      <c r="J3040" s="215">
        <v>0.273837943971862</v>
      </c>
      <c r="K3040" s="214">
        <v>3548.41836643001</v>
      </c>
      <c r="L3040" s="244">
        <v>8098.81</v>
      </c>
      <c r="M3040" s="245">
        <v>0.27310185076573</v>
      </c>
      <c r="N3040" s="244">
        <v>2211.8</v>
      </c>
      <c r="O3040" s="218">
        <v>330</v>
      </c>
      <c r="P3040" s="246">
        <f t="shared" si="430"/>
        <v>23.5418484848485</v>
      </c>
      <c r="Q3040" s="246">
        <f t="shared" si="431"/>
        <v>5.70242424242424</v>
      </c>
      <c r="R3040" s="210">
        <v>956</v>
      </c>
      <c r="S3040" s="220">
        <f t="shared" si="432"/>
        <v>330</v>
      </c>
      <c r="T3040" s="113">
        <f t="shared" si="435"/>
        <v>35.5016328767123</v>
      </c>
      <c r="U3040" s="113">
        <f t="shared" si="433"/>
        <v>9.72169415460277</v>
      </c>
      <c r="V3040" s="113">
        <f t="shared" si="436"/>
        <v>24.5418484848485</v>
      </c>
      <c r="W3040" s="113">
        <f t="shared" si="434"/>
        <v>6.70242424242424</v>
      </c>
      <c r="X3040" s="118">
        <v>2017</v>
      </c>
      <c r="Y3040" s="18" t="s">
        <v>83</v>
      </c>
    </row>
    <row r="3041" ht="15.75" customHeight="1" spans="1:25">
      <c r="A3041" s="234">
        <v>8165</v>
      </c>
      <c r="B3041" s="208" t="s">
        <v>3605</v>
      </c>
      <c r="C3041" s="207" t="s">
        <v>25</v>
      </c>
      <c r="D3041" s="209" t="s">
        <v>488</v>
      </c>
      <c r="E3041" s="210" t="s">
        <v>32</v>
      </c>
      <c r="F3041" s="235" t="s">
        <v>212</v>
      </c>
      <c r="G3041" s="283">
        <v>41312</v>
      </c>
      <c r="H3041" s="237">
        <v>43396</v>
      </c>
      <c r="I3041" s="214">
        <v>12932.0459159126</v>
      </c>
      <c r="J3041" s="215">
        <v>0.260322851735621</v>
      </c>
      <c r="K3041" s="214">
        <v>3366.50707160636</v>
      </c>
      <c r="L3041" s="244">
        <v>6695.83</v>
      </c>
      <c r="M3041" s="245">
        <v>0.00858892773562053</v>
      </c>
      <c r="N3041" s="244">
        <v>57.51</v>
      </c>
      <c r="O3041" s="218">
        <v>270</v>
      </c>
      <c r="P3041" s="246">
        <f t="shared" si="430"/>
        <v>23.7993703703704</v>
      </c>
      <c r="Q3041" s="246">
        <f t="shared" si="431"/>
        <v>-0.787</v>
      </c>
      <c r="R3041" s="210">
        <v>435</v>
      </c>
      <c r="S3041" s="220">
        <f t="shared" si="432"/>
        <v>330</v>
      </c>
      <c r="T3041" s="113">
        <f t="shared" si="435"/>
        <v>35.4302627833222</v>
      </c>
      <c r="U3041" s="113">
        <f t="shared" si="433"/>
        <v>9.22330704549688</v>
      </c>
      <c r="V3041" s="113">
        <f t="shared" si="436"/>
        <v>20.2903939393939</v>
      </c>
      <c r="W3041" s="113">
        <f t="shared" si="434"/>
        <v>0.174272727272727</v>
      </c>
      <c r="X3041" s="118">
        <v>2013</v>
      </c>
      <c r="Y3041" s="18" t="s">
        <v>66</v>
      </c>
    </row>
    <row r="3042" ht="15.75" customHeight="1" spans="1:25">
      <c r="A3042" s="234">
        <v>8078</v>
      </c>
      <c r="B3042" s="208" t="s">
        <v>3606</v>
      </c>
      <c r="C3042" s="207" t="s">
        <v>23</v>
      </c>
      <c r="D3042" s="209" t="s">
        <v>64</v>
      </c>
      <c r="F3042" s="235" t="s">
        <v>65</v>
      </c>
      <c r="G3042" s="236">
        <v>43414</v>
      </c>
      <c r="H3042" s="237">
        <v>43414</v>
      </c>
      <c r="I3042" s="214">
        <v>12920.9845185499</v>
      </c>
      <c r="J3042" s="215">
        <v>0.244812636354266</v>
      </c>
      <c r="K3042" s="214">
        <v>3163.22028427887</v>
      </c>
      <c r="L3042" s="244">
        <v>5424.58</v>
      </c>
      <c r="M3042" s="245">
        <v>0.28964454390939</v>
      </c>
      <c r="N3042" s="244">
        <v>1571.2</v>
      </c>
      <c r="O3042" s="218">
        <v>233</v>
      </c>
      <c r="P3042" s="246">
        <f t="shared" si="430"/>
        <v>22.2814592274678</v>
      </c>
      <c r="Q3042" s="246">
        <f t="shared" si="431"/>
        <v>5.74334763948498</v>
      </c>
      <c r="R3042" s="210">
        <v>417</v>
      </c>
      <c r="S3042" s="220">
        <f t="shared" si="432"/>
        <v>330</v>
      </c>
      <c r="T3042" s="113">
        <f t="shared" si="435"/>
        <v>35.3999575850682</v>
      </c>
      <c r="U3042" s="113">
        <f t="shared" si="433"/>
        <v>8.66635694322978</v>
      </c>
      <c r="V3042" s="113">
        <f t="shared" si="436"/>
        <v>16.4381212121212</v>
      </c>
      <c r="W3042" s="113">
        <f t="shared" si="434"/>
        <v>4.76121212121212</v>
      </c>
      <c r="X3042" s="118">
        <v>2018</v>
      </c>
      <c r="Y3042" s="18" t="s">
        <v>84</v>
      </c>
    </row>
    <row r="3043" ht="15.75" customHeight="1" spans="1:25">
      <c r="A3043" s="234">
        <v>6949</v>
      </c>
      <c r="B3043" s="208" t="s">
        <v>3607</v>
      </c>
      <c r="C3043" s="207" t="s">
        <v>27</v>
      </c>
      <c r="D3043" s="209" t="s">
        <v>64</v>
      </c>
      <c r="F3043" s="235" t="s">
        <v>215</v>
      </c>
      <c r="G3043" s="236">
        <v>41594</v>
      </c>
      <c r="H3043" s="237">
        <v>41594</v>
      </c>
      <c r="I3043" s="214">
        <v>12887.521</v>
      </c>
      <c r="J3043" s="215">
        <v>0.235894720728608</v>
      </c>
      <c r="K3043" s="214">
        <v>3040.09816717907</v>
      </c>
      <c r="L3043" s="244">
        <v>11206.54</v>
      </c>
      <c r="M3043" s="245">
        <v>0.206297394200172</v>
      </c>
      <c r="N3043" s="244">
        <v>2311.88</v>
      </c>
      <c r="O3043" s="218">
        <v>330</v>
      </c>
      <c r="P3043" s="246">
        <f t="shared" si="430"/>
        <v>32.9592121212121</v>
      </c>
      <c r="Q3043" s="246">
        <f t="shared" si="431"/>
        <v>6.00569696969697</v>
      </c>
      <c r="R3043" s="210">
        <v>2237</v>
      </c>
      <c r="S3043" s="220">
        <f t="shared" si="432"/>
        <v>330</v>
      </c>
      <c r="T3043" s="113">
        <f t="shared" si="435"/>
        <v>35.3082767123288</v>
      </c>
      <c r="U3043" s="113">
        <f t="shared" si="433"/>
        <v>8.32903607446321</v>
      </c>
      <c r="V3043" s="113">
        <f t="shared" si="436"/>
        <v>33.9592121212121</v>
      </c>
      <c r="W3043" s="113">
        <f t="shared" si="434"/>
        <v>7.00569696969697</v>
      </c>
      <c r="X3043" s="118">
        <v>2013</v>
      </c>
      <c r="Y3043" s="18" t="s">
        <v>66</v>
      </c>
    </row>
    <row r="3044" ht="15.75" customHeight="1" spans="1:25">
      <c r="A3044" s="234">
        <v>8023</v>
      </c>
      <c r="B3044" s="208" t="s">
        <v>3608</v>
      </c>
      <c r="C3044" s="207" t="s">
        <v>17</v>
      </c>
      <c r="D3044" s="209" t="s">
        <v>380</v>
      </c>
      <c r="E3044" s="210" t="s">
        <v>672</v>
      </c>
      <c r="F3044" s="235" t="s">
        <v>98</v>
      </c>
      <c r="G3044" s="283">
        <v>37649</v>
      </c>
      <c r="H3044" s="237">
        <v>43300</v>
      </c>
      <c r="I3044" s="214">
        <v>12867.0502719642</v>
      </c>
      <c r="J3044" s="215">
        <v>0.266875560938495</v>
      </c>
      <c r="K3044" s="214">
        <v>3433.90125895427</v>
      </c>
      <c r="L3044" s="244">
        <v>5121.86</v>
      </c>
      <c r="M3044" s="245">
        <v>0.239865986184706</v>
      </c>
      <c r="N3044" s="244">
        <v>1228.56</v>
      </c>
      <c r="O3044" s="218">
        <v>329</v>
      </c>
      <c r="P3044" s="246">
        <f t="shared" si="430"/>
        <v>14.5679635258359</v>
      </c>
      <c r="Q3044" s="246">
        <f t="shared" si="431"/>
        <v>2.73422492401216</v>
      </c>
      <c r="R3044" s="210">
        <v>531</v>
      </c>
      <c r="S3044" s="220">
        <f t="shared" si="432"/>
        <v>330</v>
      </c>
      <c r="T3044" s="113">
        <f t="shared" si="435"/>
        <v>35.2521925259293</v>
      </c>
      <c r="U3044" s="113">
        <f t="shared" si="433"/>
        <v>9.40794865466923</v>
      </c>
      <c r="V3044" s="113">
        <f t="shared" si="436"/>
        <v>15.5207878787879</v>
      </c>
      <c r="W3044" s="113">
        <f t="shared" si="434"/>
        <v>3.72290909090909</v>
      </c>
      <c r="X3044" s="118">
        <v>2003</v>
      </c>
      <c r="Y3044" s="18" t="s">
        <v>66</v>
      </c>
    </row>
    <row r="3045" ht="15.75" customHeight="1" spans="1:25">
      <c r="A3045" s="234">
        <v>6591</v>
      </c>
      <c r="B3045" s="208" t="s">
        <v>3609</v>
      </c>
      <c r="C3045" s="207" t="s">
        <v>23</v>
      </c>
      <c r="D3045" s="209" t="s">
        <v>64</v>
      </c>
      <c r="E3045" s="210" t="s">
        <v>346</v>
      </c>
      <c r="F3045" s="235" t="s">
        <v>65</v>
      </c>
      <c r="G3045" s="283">
        <v>42641</v>
      </c>
      <c r="H3045" s="237">
        <v>42641</v>
      </c>
      <c r="I3045" s="214">
        <v>12847.029</v>
      </c>
      <c r="J3045" s="215">
        <v>0.273365927238888</v>
      </c>
      <c r="K3045" s="214">
        <v>3511.93999484988</v>
      </c>
      <c r="L3045" s="244">
        <v>8860.02</v>
      </c>
      <c r="M3045" s="245">
        <v>0.414614188229823</v>
      </c>
      <c r="N3045" s="244">
        <v>3673.49</v>
      </c>
      <c r="O3045" s="218">
        <v>330</v>
      </c>
      <c r="P3045" s="246">
        <f t="shared" si="430"/>
        <v>25.8485454545455</v>
      </c>
      <c r="Q3045" s="246">
        <f t="shared" si="431"/>
        <v>10.1317878787879</v>
      </c>
      <c r="R3045" s="210">
        <v>1190</v>
      </c>
      <c r="S3045" s="220">
        <f t="shared" si="432"/>
        <v>330</v>
      </c>
      <c r="T3045" s="113">
        <f t="shared" si="435"/>
        <v>35.1973397260274</v>
      </c>
      <c r="U3045" s="113">
        <f t="shared" si="433"/>
        <v>9.62175341054762</v>
      </c>
      <c r="V3045" s="113">
        <f t="shared" si="436"/>
        <v>26.8485454545455</v>
      </c>
      <c r="W3045" s="113">
        <f t="shared" si="434"/>
        <v>11.1317878787879</v>
      </c>
      <c r="X3045" s="118">
        <v>2016</v>
      </c>
      <c r="Y3045" s="18" t="s">
        <v>82</v>
      </c>
    </row>
    <row r="3046" ht="15.75" customHeight="1" spans="1:25">
      <c r="A3046" s="234">
        <v>6671</v>
      </c>
      <c r="B3046" s="208" t="s">
        <v>3610</v>
      </c>
      <c r="C3046" s="207" t="s">
        <v>25</v>
      </c>
      <c r="D3046" s="209" t="s">
        <v>64</v>
      </c>
      <c r="F3046" s="235" t="s">
        <v>204</v>
      </c>
      <c r="G3046" s="236">
        <v>42721</v>
      </c>
      <c r="H3046" s="237">
        <v>42721</v>
      </c>
      <c r="I3046" s="214">
        <v>12792.0834989715</v>
      </c>
      <c r="J3046" s="215">
        <v>0.260658620099621</v>
      </c>
      <c r="K3046" s="214">
        <v>3334.36683304104</v>
      </c>
      <c r="L3046" s="244">
        <v>11209.82</v>
      </c>
      <c r="M3046" s="245">
        <v>0.310420684721075</v>
      </c>
      <c r="N3046" s="244">
        <v>3479.76</v>
      </c>
      <c r="O3046" s="218">
        <v>330</v>
      </c>
      <c r="P3046" s="246">
        <f t="shared" si="430"/>
        <v>32.9691515151515</v>
      </c>
      <c r="Q3046" s="246">
        <f t="shared" si="431"/>
        <v>9.54472727272727</v>
      </c>
      <c r="R3046" s="210">
        <v>1110</v>
      </c>
      <c r="S3046" s="220">
        <f t="shared" si="432"/>
        <v>330</v>
      </c>
      <c r="T3046" s="113">
        <f t="shared" si="435"/>
        <v>35.0468041067712</v>
      </c>
      <c r="U3046" s="113">
        <f t="shared" si="433"/>
        <v>9.13525159737271</v>
      </c>
      <c r="V3046" s="113">
        <f t="shared" si="436"/>
        <v>33.9691515151515</v>
      </c>
      <c r="W3046" s="113">
        <f t="shared" si="434"/>
        <v>10.5447272727273</v>
      </c>
      <c r="X3046" s="118">
        <v>2016</v>
      </c>
      <c r="Y3046" s="18" t="s">
        <v>82</v>
      </c>
    </row>
    <row r="3047" ht="15.75" customHeight="1" spans="1:25">
      <c r="A3047" s="234">
        <v>7934</v>
      </c>
      <c r="B3047" s="208" t="s">
        <v>3611</v>
      </c>
      <c r="C3047" s="207" t="s">
        <v>23</v>
      </c>
      <c r="D3047" s="209" t="s">
        <v>64</v>
      </c>
      <c r="F3047" s="235" t="s">
        <v>184</v>
      </c>
      <c r="G3047" s="236">
        <v>43316</v>
      </c>
      <c r="H3047" s="237">
        <v>43316</v>
      </c>
      <c r="I3047" s="214">
        <v>12699.308604015</v>
      </c>
      <c r="J3047" s="215">
        <v>0.279745829878721</v>
      </c>
      <c r="K3047" s="214">
        <v>3552.57862431616</v>
      </c>
      <c r="L3047" s="244">
        <v>5056.93</v>
      </c>
      <c r="M3047" s="245">
        <v>0.258809198466263</v>
      </c>
      <c r="N3047" s="244">
        <v>1308.78</v>
      </c>
      <c r="O3047" s="218">
        <v>221</v>
      </c>
      <c r="P3047" s="246">
        <f t="shared" si="430"/>
        <v>21.882036199095</v>
      </c>
      <c r="Q3047" s="246">
        <f t="shared" si="431"/>
        <v>4.9220814479638</v>
      </c>
      <c r="R3047" s="210">
        <v>515</v>
      </c>
      <c r="S3047" s="220">
        <f t="shared" si="432"/>
        <v>330</v>
      </c>
      <c r="T3047" s="113">
        <f t="shared" si="435"/>
        <v>34.7926263123699</v>
      </c>
      <c r="U3047" s="113">
        <f t="shared" si="433"/>
        <v>9.73309212141414</v>
      </c>
      <c r="V3047" s="113">
        <f t="shared" si="436"/>
        <v>15.3240303030303</v>
      </c>
      <c r="W3047" s="113">
        <f t="shared" si="434"/>
        <v>3.966</v>
      </c>
      <c r="X3047" s="118">
        <v>2018</v>
      </c>
      <c r="Y3047" s="18" t="s">
        <v>84</v>
      </c>
    </row>
    <row r="3048" ht="15.75" customHeight="1" spans="1:25">
      <c r="A3048" s="234">
        <v>8731</v>
      </c>
      <c r="B3048" s="208" t="s">
        <v>3612</v>
      </c>
      <c r="C3048" s="207" t="s">
        <v>34</v>
      </c>
      <c r="D3048" s="209" t="s">
        <v>488</v>
      </c>
      <c r="E3048" s="210" t="s">
        <v>30</v>
      </c>
      <c r="F3048" s="235" t="s">
        <v>276</v>
      </c>
      <c r="G3048" s="283">
        <v>41759</v>
      </c>
      <c r="H3048" s="237">
        <v>43715</v>
      </c>
      <c r="I3048" s="214">
        <v>12658.2048666667</v>
      </c>
      <c r="J3048" s="215">
        <v>0.27568097477373</v>
      </c>
      <c r="K3048" s="214">
        <v>3489.62625652824</v>
      </c>
      <c r="L3048" s="216">
        <v>1130.87</v>
      </c>
      <c r="M3048" s="217">
        <v>0.274187130262541</v>
      </c>
      <c r="N3048" s="216">
        <v>310.07</v>
      </c>
      <c r="O3048" s="218">
        <v>75</v>
      </c>
      <c r="P3048" s="246">
        <f t="shared" si="430"/>
        <v>14.0782666666667</v>
      </c>
      <c r="Q3048" s="246">
        <f t="shared" si="431"/>
        <v>3.13426666666667</v>
      </c>
      <c r="R3048" s="210">
        <v>116</v>
      </c>
      <c r="S3048" s="220">
        <f t="shared" si="432"/>
        <v>81</v>
      </c>
      <c r="T3048" s="113">
        <f t="shared" si="435"/>
        <v>34.6800133333334</v>
      </c>
      <c r="U3048" s="113">
        <f t="shared" si="433"/>
        <v>9.56061988089929</v>
      </c>
      <c r="V3048" s="113">
        <f t="shared" si="436"/>
        <v>13.9613580246914</v>
      </c>
      <c r="W3048" s="113">
        <f t="shared" si="434"/>
        <v>3.82802469135802</v>
      </c>
      <c r="X3048" s="118">
        <v>2014</v>
      </c>
      <c r="Y3048" s="18" t="s">
        <v>66</v>
      </c>
    </row>
    <row r="3049" ht="15.75" customHeight="1" spans="1:25">
      <c r="A3049" s="234">
        <v>7128</v>
      </c>
      <c r="B3049" s="208" t="s">
        <v>3613</v>
      </c>
      <c r="C3049" s="207" t="s">
        <v>29</v>
      </c>
      <c r="D3049" s="209" t="s">
        <v>64</v>
      </c>
      <c r="F3049" s="235" t="s">
        <v>65</v>
      </c>
      <c r="G3049" s="236">
        <v>42728</v>
      </c>
      <c r="H3049" s="237">
        <v>42728</v>
      </c>
      <c r="I3049" s="214">
        <v>12635.488</v>
      </c>
      <c r="J3049" s="215">
        <v>0.275769918585732</v>
      </c>
      <c r="K3049" s="214">
        <v>3484.48749705099</v>
      </c>
      <c r="L3049" s="244">
        <v>7897.18</v>
      </c>
      <c r="M3049" s="245">
        <v>0.327061052173054</v>
      </c>
      <c r="N3049" s="244">
        <v>2582.86</v>
      </c>
      <c r="O3049" s="218">
        <v>330</v>
      </c>
      <c r="P3049" s="246">
        <f t="shared" si="430"/>
        <v>22.9308484848485</v>
      </c>
      <c r="Q3049" s="246">
        <f t="shared" si="431"/>
        <v>6.82684848484848</v>
      </c>
      <c r="R3049" s="210">
        <v>1103</v>
      </c>
      <c r="S3049" s="220">
        <f t="shared" si="432"/>
        <v>330</v>
      </c>
      <c r="T3049" s="113">
        <f t="shared" si="435"/>
        <v>34.6177753424657</v>
      </c>
      <c r="U3049" s="113">
        <f t="shared" si="433"/>
        <v>9.54654108781093</v>
      </c>
      <c r="V3049" s="113">
        <f t="shared" si="436"/>
        <v>23.9308484848485</v>
      </c>
      <c r="W3049" s="113">
        <f t="shared" si="434"/>
        <v>7.82684848484848</v>
      </c>
      <c r="X3049" s="118">
        <v>2016</v>
      </c>
      <c r="Y3049" s="18" t="s">
        <v>82</v>
      </c>
    </row>
    <row r="3050" ht="15.75" customHeight="1" spans="1:25">
      <c r="A3050" s="234">
        <v>6708</v>
      </c>
      <c r="B3050" s="208" t="s">
        <v>3614</v>
      </c>
      <c r="C3050" s="207" t="s">
        <v>25</v>
      </c>
      <c r="D3050" s="209" t="s">
        <v>64</v>
      </c>
      <c r="F3050" s="235" t="s">
        <v>204</v>
      </c>
      <c r="G3050" s="236">
        <v>42749</v>
      </c>
      <c r="H3050" s="237">
        <v>42749</v>
      </c>
      <c r="I3050" s="214">
        <v>12625.327283287</v>
      </c>
      <c r="J3050" s="215">
        <v>0.271966383108778</v>
      </c>
      <c r="K3050" s="214">
        <v>3433.66459680013</v>
      </c>
      <c r="L3050" s="244">
        <v>11063.69</v>
      </c>
      <c r="M3050" s="245">
        <v>0.284134859165432</v>
      </c>
      <c r="N3050" s="244">
        <v>3143.58</v>
      </c>
      <c r="O3050" s="218">
        <v>330</v>
      </c>
      <c r="P3050" s="246">
        <f t="shared" si="430"/>
        <v>32.5263333333333</v>
      </c>
      <c r="Q3050" s="246">
        <f t="shared" si="431"/>
        <v>8.526</v>
      </c>
      <c r="R3050" s="210">
        <v>1082</v>
      </c>
      <c r="S3050" s="220">
        <f t="shared" si="432"/>
        <v>330</v>
      </c>
      <c r="T3050" s="113">
        <f t="shared" si="435"/>
        <v>34.5899377624301</v>
      </c>
      <c r="U3050" s="113">
        <f t="shared" si="433"/>
        <v>9.40730026520584</v>
      </c>
      <c r="V3050" s="113">
        <f t="shared" si="436"/>
        <v>33.5263333333333</v>
      </c>
      <c r="W3050" s="113">
        <f t="shared" si="434"/>
        <v>9.526</v>
      </c>
      <c r="X3050" s="118">
        <v>2017</v>
      </c>
      <c r="Y3050" s="18" t="s">
        <v>83</v>
      </c>
    </row>
    <row r="3051" ht="15.75" customHeight="1" spans="1:25">
      <c r="A3051" s="234">
        <v>8959</v>
      </c>
      <c r="B3051" s="208" t="s">
        <v>3615</v>
      </c>
      <c r="C3051" s="207" t="s">
        <v>34</v>
      </c>
      <c r="D3051" s="209" t="s">
        <v>488</v>
      </c>
      <c r="E3051" s="210" t="s">
        <v>30</v>
      </c>
      <c r="F3051" s="235" t="s">
        <v>291</v>
      </c>
      <c r="G3051" s="283">
        <v>42370</v>
      </c>
      <c r="H3051" s="237">
        <v>43711</v>
      </c>
      <c r="I3051" s="214">
        <v>12565.1562857143</v>
      </c>
      <c r="J3051" s="215">
        <v>0.278719446985391</v>
      </c>
      <c r="K3051" s="214">
        <v>3502.1534112393</v>
      </c>
      <c r="L3051" s="216">
        <v>523.86</v>
      </c>
      <c r="M3051" s="217">
        <v>0.345493070667736</v>
      </c>
      <c r="N3051" s="216">
        <v>180.99</v>
      </c>
      <c r="O3051" s="218">
        <v>35</v>
      </c>
      <c r="P3051" s="246">
        <f t="shared" si="430"/>
        <v>13.9674285714286</v>
      </c>
      <c r="Q3051" s="246">
        <f t="shared" si="431"/>
        <v>4.17114285714286</v>
      </c>
      <c r="R3051" s="210">
        <v>120</v>
      </c>
      <c r="S3051" s="220">
        <f t="shared" si="432"/>
        <v>85</v>
      </c>
      <c r="T3051" s="113">
        <f t="shared" si="435"/>
        <v>34.4250857142857</v>
      </c>
      <c r="U3051" s="113">
        <f t="shared" si="433"/>
        <v>9.59494085271041</v>
      </c>
      <c r="V3051" s="113">
        <f t="shared" si="436"/>
        <v>6.16305882352941</v>
      </c>
      <c r="W3051" s="113">
        <f t="shared" si="434"/>
        <v>2.12929411764706</v>
      </c>
      <c r="X3051" s="118">
        <v>2016</v>
      </c>
      <c r="Y3051" s="18" t="s">
        <v>82</v>
      </c>
    </row>
    <row r="3052" ht="15.75" customHeight="1" spans="1:25">
      <c r="A3052" s="234">
        <v>6278</v>
      </c>
      <c r="B3052" s="208" t="s">
        <v>3616</v>
      </c>
      <c r="C3052" s="207" t="s">
        <v>31</v>
      </c>
      <c r="D3052" s="209" t="s">
        <v>64</v>
      </c>
      <c r="E3052" s="210" t="s">
        <v>312</v>
      </c>
      <c r="F3052" s="235" t="s">
        <v>65</v>
      </c>
      <c r="G3052" s="283">
        <v>42454</v>
      </c>
      <c r="H3052" s="237">
        <v>42454</v>
      </c>
      <c r="I3052" s="214">
        <v>12562.965</v>
      </c>
      <c r="J3052" s="215">
        <v>0.275620796824486</v>
      </c>
      <c r="K3052" s="214">
        <v>3462.61442377813</v>
      </c>
      <c r="L3052" s="244">
        <v>8375.31</v>
      </c>
      <c r="M3052" s="245">
        <v>0.263531737929701</v>
      </c>
      <c r="N3052" s="244">
        <v>2207.16</v>
      </c>
      <c r="O3052" s="218">
        <v>330</v>
      </c>
      <c r="P3052" s="246">
        <f t="shared" si="430"/>
        <v>24.3797272727273</v>
      </c>
      <c r="Q3052" s="246">
        <f t="shared" si="431"/>
        <v>5.68836363636364</v>
      </c>
      <c r="R3052" s="210">
        <v>1377</v>
      </c>
      <c r="S3052" s="220">
        <f t="shared" si="432"/>
        <v>330</v>
      </c>
      <c r="T3052" s="113">
        <f t="shared" si="435"/>
        <v>34.4190821917808</v>
      </c>
      <c r="U3052" s="113">
        <f t="shared" si="433"/>
        <v>9.48661485966611</v>
      </c>
      <c r="V3052" s="113">
        <f t="shared" si="436"/>
        <v>25.3797272727273</v>
      </c>
      <c r="W3052" s="113">
        <f t="shared" si="434"/>
        <v>6.68836363636364</v>
      </c>
      <c r="X3052" s="118">
        <v>2016</v>
      </c>
      <c r="Y3052" s="18" t="s">
        <v>82</v>
      </c>
    </row>
    <row r="3053" ht="15.75" customHeight="1" spans="1:25">
      <c r="A3053" s="234">
        <v>6740</v>
      </c>
      <c r="B3053" s="208" t="s">
        <v>3617</v>
      </c>
      <c r="C3053" s="207" t="s">
        <v>19</v>
      </c>
      <c r="D3053" s="209" t="s">
        <v>64</v>
      </c>
      <c r="F3053" s="235" t="s">
        <v>65</v>
      </c>
      <c r="G3053" s="236">
        <v>42791</v>
      </c>
      <c r="H3053" s="237">
        <v>42791</v>
      </c>
      <c r="I3053" s="214">
        <v>12548.7599387255</v>
      </c>
      <c r="J3053" s="215">
        <v>0.242539931808569</v>
      </c>
      <c r="K3053" s="214">
        <v>3043.57537982058</v>
      </c>
      <c r="L3053" s="244">
        <v>3791.11</v>
      </c>
      <c r="M3053" s="245">
        <v>0.0567195359670387</v>
      </c>
      <c r="N3053" s="244">
        <v>215.03</v>
      </c>
      <c r="O3053" s="218">
        <v>204</v>
      </c>
      <c r="P3053" s="246">
        <f t="shared" si="430"/>
        <v>17.5838725490196</v>
      </c>
      <c r="Q3053" s="246">
        <f t="shared" si="431"/>
        <v>0.0540686274509803</v>
      </c>
      <c r="R3053" s="210">
        <v>1040</v>
      </c>
      <c r="S3053" s="220">
        <f t="shared" si="432"/>
        <v>330</v>
      </c>
      <c r="T3053" s="113">
        <f t="shared" si="435"/>
        <v>34.3801642156863</v>
      </c>
      <c r="U3053" s="113">
        <f t="shared" si="433"/>
        <v>8.33856268443995</v>
      </c>
      <c r="V3053" s="113">
        <f t="shared" si="436"/>
        <v>11.4882121212121</v>
      </c>
      <c r="W3053" s="113">
        <f t="shared" si="434"/>
        <v>0.651606060606061</v>
      </c>
      <c r="X3053" s="118">
        <v>2017</v>
      </c>
      <c r="Y3053" s="18" t="s">
        <v>83</v>
      </c>
    </row>
    <row r="3054" ht="15.75" customHeight="1" spans="1:25">
      <c r="A3054" s="234">
        <v>6609</v>
      </c>
      <c r="B3054" s="208" t="s">
        <v>3618</v>
      </c>
      <c r="C3054" s="207" t="s">
        <v>23</v>
      </c>
      <c r="D3054" s="209" t="s">
        <v>64</v>
      </c>
      <c r="E3054" s="210" t="s">
        <v>346</v>
      </c>
      <c r="F3054" s="235" t="s">
        <v>65</v>
      </c>
      <c r="G3054" s="283">
        <v>42641</v>
      </c>
      <c r="H3054" s="237">
        <v>42641</v>
      </c>
      <c r="I3054" s="214">
        <v>12543.0075</v>
      </c>
      <c r="J3054" s="215">
        <v>0.272394264493244</v>
      </c>
      <c r="K3054" s="214">
        <v>3416.64330249574</v>
      </c>
      <c r="L3054" s="244">
        <v>8650.35</v>
      </c>
      <c r="M3054" s="245">
        <v>0.384364794488084</v>
      </c>
      <c r="N3054" s="244">
        <v>3324.89</v>
      </c>
      <c r="O3054" s="218">
        <v>330</v>
      </c>
      <c r="P3054" s="246">
        <f t="shared" si="430"/>
        <v>25.2131818181818</v>
      </c>
      <c r="Q3054" s="246">
        <f t="shared" si="431"/>
        <v>9.07542424242424</v>
      </c>
      <c r="R3054" s="210">
        <v>1190</v>
      </c>
      <c r="S3054" s="220">
        <f t="shared" si="432"/>
        <v>330</v>
      </c>
      <c r="T3054" s="113">
        <f t="shared" si="435"/>
        <v>34.364404109589</v>
      </c>
      <c r="U3054" s="113">
        <f t="shared" si="433"/>
        <v>9.36066658218011</v>
      </c>
      <c r="V3054" s="113">
        <f t="shared" si="436"/>
        <v>26.2131818181818</v>
      </c>
      <c r="W3054" s="113">
        <f t="shared" si="434"/>
        <v>10.0754242424242</v>
      </c>
      <c r="X3054" s="118">
        <v>2016</v>
      </c>
      <c r="Y3054" s="18" t="s">
        <v>82</v>
      </c>
    </row>
    <row r="3055" ht="15.75" customHeight="1" spans="1:25">
      <c r="A3055" s="234">
        <v>7117</v>
      </c>
      <c r="B3055" s="208" t="s">
        <v>3619</v>
      </c>
      <c r="C3055" s="207" t="s">
        <v>29</v>
      </c>
      <c r="D3055" s="209" t="s">
        <v>64</v>
      </c>
      <c r="F3055" s="235" t="s">
        <v>65</v>
      </c>
      <c r="G3055" s="236">
        <v>42546</v>
      </c>
      <c r="H3055" s="237">
        <v>42546</v>
      </c>
      <c r="I3055" s="214">
        <v>12505.776</v>
      </c>
      <c r="J3055" s="215">
        <v>0.25186473674088</v>
      </c>
      <c r="K3055" s="214">
        <v>3149.76397998042</v>
      </c>
      <c r="L3055" s="244">
        <v>7816.11</v>
      </c>
      <c r="M3055" s="245">
        <v>0.328240006857631</v>
      </c>
      <c r="N3055" s="244">
        <v>2565.56</v>
      </c>
      <c r="O3055" s="218">
        <v>330</v>
      </c>
      <c r="P3055" s="246">
        <f t="shared" si="430"/>
        <v>22.6851818181818</v>
      </c>
      <c r="Q3055" s="246">
        <f t="shared" si="431"/>
        <v>6.77442424242424</v>
      </c>
      <c r="R3055" s="210">
        <v>1285</v>
      </c>
      <c r="S3055" s="220">
        <f t="shared" si="432"/>
        <v>330</v>
      </c>
      <c r="T3055" s="113">
        <f t="shared" si="435"/>
        <v>34.2624</v>
      </c>
      <c r="U3055" s="113">
        <f t="shared" si="433"/>
        <v>8.62949035611074</v>
      </c>
      <c r="V3055" s="113">
        <f t="shared" si="436"/>
        <v>23.6851818181818</v>
      </c>
      <c r="W3055" s="113">
        <f t="shared" si="434"/>
        <v>7.77442424242424</v>
      </c>
      <c r="X3055" s="118">
        <v>2016</v>
      </c>
      <c r="Y3055" s="18" t="s">
        <v>82</v>
      </c>
    </row>
    <row r="3056" ht="15.75" customHeight="1" spans="1:25">
      <c r="A3056" s="234">
        <v>6005</v>
      </c>
      <c r="B3056" s="208" t="s">
        <v>3620</v>
      </c>
      <c r="C3056" s="207" t="s">
        <v>25</v>
      </c>
      <c r="D3056" s="209" t="s">
        <v>64</v>
      </c>
      <c r="F3056" s="235" t="s">
        <v>204</v>
      </c>
      <c r="G3056" s="236">
        <v>42210</v>
      </c>
      <c r="H3056" s="237">
        <v>42210</v>
      </c>
      <c r="I3056" s="214">
        <v>12499.355760332</v>
      </c>
      <c r="J3056" s="215">
        <v>0.27800794693682</v>
      </c>
      <c r="K3056" s="214">
        <v>3474.9202329628</v>
      </c>
      <c r="L3056" s="244">
        <v>10953.3</v>
      </c>
      <c r="M3056" s="245">
        <v>0.274727251148056</v>
      </c>
      <c r="N3056" s="244">
        <v>3009.17</v>
      </c>
      <c r="O3056" s="218">
        <v>330</v>
      </c>
      <c r="P3056" s="246">
        <f t="shared" si="430"/>
        <v>32.1918181818182</v>
      </c>
      <c r="Q3056" s="246">
        <f t="shared" si="431"/>
        <v>8.11869696969697</v>
      </c>
      <c r="R3056" s="210">
        <v>1621</v>
      </c>
      <c r="S3056" s="220">
        <f t="shared" si="432"/>
        <v>330</v>
      </c>
      <c r="T3056" s="113">
        <f t="shared" si="435"/>
        <v>34.2448103022795</v>
      </c>
      <c r="U3056" s="113">
        <f t="shared" si="433"/>
        <v>9.52032940537753</v>
      </c>
      <c r="V3056" s="113">
        <f t="shared" si="436"/>
        <v>33.1918181818182</v>
      </c>
      <c r="W3056" s="113">
        <f t="shared" si="434"/>
        <v>9.11869696969697</v>
      </c>
      <c r="X3056" s="118">
        <v>2015</v>
      </c>
      <c r="Y3056" s="18" t="s">
        <v>66</v>
      </c>
    </row>
    <row r="3057" ht="15.75" customHeight="1" spans="1:25">
      <c r="A3057" s="234">
        <v>9065</v>
      </c>
      <c r="B3057" s="208" t="s">
        <v>3621</v>
      </c>
      <c r="C3057" s="207" t="s">
        <v>34</v>
      </c>
      <c r="D3057" s="209" t="s">
        <v>488</v>
      </c>
      <c r="E3057" s="210" t="s">
        <v>30</v>
      </c>
      <c r="F3057" s="235" t="s">
        <v>291</v>
      </c>
      <c r="G3057" s="283">
        <v>40848</v>
      </c>
      <c r="H3057" s="237">
        <v>43711</v>
      </c>
      <c r="I3057" s="214">
        <v>12469.1803448276</v>
      </c>
      <c r="J3057" s="215">
        <v>0.278719446985391</v>
      </c>
      <c r="K3057" s="214">
        <v>3475.40305007145</v>
      </c>
      <c r="L3057" s="216">
        <v>430.74</v>
      </c>
      <c r="M3057" s="217">
        <v>0.411361842410735</v>
      </c>
      <c r="N3057" s="216">
        <v>177.19</v>
      </c>
      <c r="O3057" s="218">
        <v>29</v>
      </c>
      <c r="P3057" s="246">
        <f t="shared" si="430"/>
        <v>13.8531034482759</v>
      </c>
      <c r="Q3057" s="246">
        <f t="shared" si="431"/>
        <v>5.11</v>
      </c>
      <c r="R3057" s="210">
        <v>120</v>
      </c>
      <c r="S3057" s="220">
        <f t="shared" si="432"/>
        <v>85</v>
      </c>
      <c r="T3057" s="113">
        <f t="shared" si="435"/>
        <v>34.1621379310345</v>
      </c>
      <c r="U3057" s="113">
        <f t="shared" si="433"/>
        <v>9.52165219197657</v>
      </c>
      <c r="V3057" s="113">
        <f t="shared" si="436"/>
        <v>5.06752941176471</v>
      </c>
      <c r="W3057" s="113">
        <f t="shared" si="434"/>
        <v>2.08458823529412</v>
      </c>
      <c r="X3057" s="118">
        <v>2011</v>
      </c>
      <c r="Y3057" s="18" t="s">
        <v>66</v>
      </c>
    </row>
    <row r="3058" ht="15.75" customHeight="1" spans="1:25">
      <c r="A3058" s="234">
        <v>8676</v>
      </c>
      <c r="B3058" s="208" t="s">
        <v>3622</v>
      </c>
      <c r="C3058" s="207" t="s">
        <v>34</v>
      </c>
      <c r="D3058" s="209" t="s">
        <v>488</v>
      </c>
      <c r="E3058" s="210" t="s">
        <v>30</v>
      </c>
      <c r="F3058" s="235" t="s">
        <v>282</v>
      </c>
      <c r="G3058" s="283">
        <v>42797</v>
      </c>
      <c r="H3058" s="237">
        <v>43715</v>
      </c>
      <c r="I3058" s="214">
        <v>12464.1264583333</v>
      </c>
      <c r="J3058" s="215">
        <v>0.27737664045303</v>
      </c>
      <c r="K3058" s="214">
        <v>3457.25752319422</v>
      </c>
      <c r="L3058" s="216">
        <v>1068.99</v>
      </c>
      <c r="M3058" s="217">
        <v>0.21479153219394</v>
      </c>
      <c r="N3058" s="216">
        <v>229.61</v>
      </c>
      <c r="O3058" s="218">
        <v>72</v>
      </c>
      <c r="P3058" s="246">
        <f t="shared" si="430"/>
        <v>13.8470833333333</v>
      </c>
      <c r="Q3058" s="246">
        <f t="shared" si="431"/>
        <v>2.18902777777778</v>
      </c>
      <c r="R3058" s="210">
        <v>116</v>
      </c>
      <c r="S3058" s="220">
        <f t="shared" si="432"/>
        <v>81</v>
      </c>
      <c r="T3058" s="113">
        <f t="shared" si="435"/>
        <v>34.1482916666666</v>
      </c>
      <c r="U3058" s="113">
        <f t="shared" si="433"/>
        <v>9.47193841971019</v>
      </c>
      <c r="V3058" s="113">
        <f t="shared" si="436"/>
        <v>13.1974074074074</v>
      </c>
      <c r="W3058" s="113">
        <f t="shared" si="434"/>
        <v>2.83469135802469</v>
      </c>
      <c r="X3058" s="118">
        <v>2017</v>
      </c>
      <c r="Y3058" s="18" t="s">
        <v>83</v>
      </c>
    </row>
    <row r="3059" ht="15.75" customHeight="1" spans="1:25">
      <c r="A3059" s="234">
        <v>8873</v>
      </c>
      <c r="B3059" s="208" t="s">
        <v>3623</v>
      </c>
      <c r="C3059" s="207" t="s">
        <v>34</v>
      </c>
      <c r="D3059" s="209" t="s">
        <v>488</v>
      </c>
      <c r="E3059" s="210" t="s">
        <v>30</v>
      </c>
      <c r="F3059" s="235" t="s">
        <v>282</v>
      </c>
      <c r="G3059" s="283">
        <v>40303</v>
      </c>
      <c r="H3059" s="237">
        <v>43715</v>
      </c>
      <c r="I3059" s="214">
        <v>12451.88375</v>
      </c>
      <c r="J3059" s="215">
        <v>0.277248522501755</v>
      </c>
      <c r="K3059" s="214">
        <v>3452.26637205111</v>
      </c>
      <c r="L3059" s="216">
        <v>1127.27</v>
      </c>
      <c r="M3059" s="217">
        <v>0.180799630966849</v>
      </c>
      <c r="N3059" s="216">
        <v>203.81</v>
      </c>
      <c r="O3059" s="218">
        <v>76</v>
      </c>
      <c r="P3059" s="246">
        <f t="shared" si="430"/>
        <v>13.8325</v>
      </c>
      <c r="Q3059" s="246">
        <f t="shared" si="431"/>
        <v>1.68171052631579</v>
      </c>
      <c r="R3059" s="210">
        <v>116</v>
      </c>
      <c r="S3059" s="220">
        <f t="shared" si="432"/>
        <v>81</v>
      </c>
      <c r="T3059" s="113">
        <f t="shared" si="435"/>
        <v>34.11475</v>
      </c>
      <c r="U3059" s="113">
        <f t="shared" si="433"/>
        <v>9.45826403301674</v>
      </c>
      <c r="V3059" s="113">
        <f t="shared" si="436"/>
        <v>13.9169135802469</v>
      </c>
      <c r="W3059" s="113">
        <f t="shared" si="434"/>
        <v>2.51617283950617</v>
      </c>
      <c r="X3059" s="118">
        <v>2010</v>
      </c>
      <c r="Y3059" s="18" t="s">
        <v>66</v>
      </c>
    </row>
    <row r="3060" ht="15.75" customHeight="1" spans="1:25">
      <c r="A3060" s="234">
        <v>7831</v>
      </c>
      <c r="B3060" s="208" t="s">
        <v>3624</v>
      </c>
      <c r="C3060" s="207" t="s">
        <v>29</v>
      </c>
      <c r="D3060" s="209" t="s">
        <v>64</v>
      </c>
      <c r="F3060" s="235" t="s">
        <v>65</v>
      </c>
      <c r="G3060" s="236">
        <v>43187</v>
      </c>
      <c r="H3060" s="237">
        <v>43187</v>
      </c>
      <c r="I3060" s="214">
        <v>12418.736</v>
      </c>
      <c r="J3060" s="215">
        <v>0.278206091055853</v>
      </c>
      <c r="K3060" s="214">
        <v>3454.9679984146</v>
      </c>
      <c r="L3060" s="244">
        <v>7761.71</v>
      </c>
      <c r="M3060" s="245">
        <v>0.29093073562398</v>
      </c>
      <c r="N3060" s="244">
        <v>2258.12</v>
      </c>
      <c r="O3060" s="218">
        <v>330</v>
      </c>
      <c r="P3060" s="246">
        <f t="shared" si="430"/>
        <v>22.5203333333333</v>
      </c>
      <c r="Q3060" s="246">
        <f t="shared" si="431"/>
        <v>5.84278787878788</v>
      </c>
      <c r="R3060" s="210">
        <v>644</v>
      </c>
      <c r="S3060" s="220">
        <f t="shared" si="432"/>
        <v>330</v>
      </c>
      <c r="T3060" s="113">
        <f t="shared" si="435"/>
        <v>34.0239342465753</v>
      </c>
      <c r="U3060" s="113">
        <f t="shared" si="433"/>
        <v>9.4656657490811</v>
      </c>
      <c r="V3060" s="113">
        <f t="shared" si="436"/>
        <v>23.5203333333333</v>
      </c>
      <c r="W3060" s="113">
        <f t="shared" si="434"/>
        <v>6.84278787878788</v>
      </c>
      <c r="X3060" s="118">
        <v>2018</v>
      </c>
      <c r="Y3060" s="18" t="s">
        <v>84</v>
      </c>
    </row>
    <row r="3061" ht="15.75" customHeight="1" spans="1:25">
      <c r="A3061" s="234">
        <v>8630</v>
      </c>
      <c r="B3061" s="208" t="s">
        <v>3625</v>
      </c>
      <c r="C3061" s="207" t="s">
        <v>33</v>
      </c>
      <c r="D3061" s="209" t="s">
        <v>380</v>
      </c>
      <c r="E3061" s="210" t="s">
        <v>900</v>
      </c>
      <c r="F3061" s="235" t="s">
        <v>264</v>
      </c>
      <c r="G3061" s="285" t="s">
        <v>508</v>
      </c>
      <c r="H3061" s="237">
        <v>43435</v>
      </c>
      <c r="I3061" s="214">
        <v>12406.8382821577</v>
      </c>
      <c r="J3061" s="215">
        <v>0.266270867957479</v>
      </c>
      <c r="K3061" s="214">
        <v>3303.5795979982</v>
      </c>
      <c r="L3061" s="244">
        <v>3624.74</v>
      </c>
      <c r="M3061" s="245">
        <v>-0.00122767426077458</v>
      </c>
      <c r="N3061" s="244">
        <v>-4.45000000000005</v>
      </c>
      <c r="O3061" s="218">
        <v>241</v>
      </c>
      <c r="P3061" s="246">
        <f t="shared" si="430"/>
        <v>14.0404149377593</v>
      </c>
      <c r="Q3061" s="246">
        <f t="shared" si="431"/>
        <v>-1.01846473029046</v>
      </c>
      <c r="R3061" s="210">
        <v>396</v>
      </c>
      <c r="S3061" s="220">
        <f t="shared" si="432"/>
        <v>330</v>
      </c>
      <c r="T3061" s="113">
        <f t="shared" si="435"/>
        <v>33.9913377593362</v>
      </c>
      <c r="U3061" s="113">
        <f t="shared" si="433"/>
        <v>9.05090300821425</v>
      </c>
      <c r="V3061" s="113">
        <f t="shared" si="436"/>
        <v>10.9840606060606</v>
      </c>
      <c r="W3061" s="113">
        <f t="shared" si="434"/>
        <v>-0.0134848484848486</v>
      </c>
      <c r="X3061" s="118">
        <v>2010</v>
      </c>
      <c r="Y3061" s="18" t="s">
        <v>66</v>
      </c>
    </row>
    <row r="3062" ht="15.75" customHeight="1" spans="1:25">
      <c r="A3062" s="234">
        <v>9359</v>
      </c>
      <c r="B3062" s="208" t="s">
        <v>3626</v>
      </c>
      <c r="C3062" s="207" t="s">
        <v>29</v>
      </c>
      <c r="D3062" s="209" t="s">
        <v>64</v>
      </c>
      <c r="F3062" s="235" t="s">
        <v>65</v>
      </c>
      <c r="G3062" s="236">
        <v>43484</v>
      </c>
      <c r="H3062" s="237">
        <v>43484</v>
      </c>
      <c r="I3062" s="214">
        <v>12394.6937655867</v>
      </c>
      <c r="J3062" s="215">
        <v>0.266425297284124</v>
      </c>
      <c r="K3062" s="214">
        <v>3302.2599712421</v>
      </c>
      <c r="L3062" s="244">
        <v>476.61</v>
      </c>
      <c r="M3062" s="245">
        <v>0.21644531168041</v>
      </c>
      <c r="N3062" s="244">
        <v>103.16</v>
      </c>
      <c r="O3062" s="218">
        <v>27</v>
      </c>
      <c r="P3062" s="246">
        <f t="shared" si="430"/>
        <v>16.6522222222222</v>
      </c>
      <c r="Q3062" s="246">
        <f t="shared" si="431"/>
        <v>2.82074074074074</v>
      </c>
      <c r="R3062" s="210">
        <v>347</v>
      </c>
      <c r="S3062" s="220">
        <f t="shared" si="432"/>
        <v>312</v>
      </c>
      <c r="T3062" s="113">
        <f t="shared" si="435"/>
        <v>33.9580651111964</v>
      </c>
      <c r="U3062" s="113">
        <f t="shared" si="433"/>
        <v>9.04728759244411</v>
      </c>
      <c r="V3062" s="113">
        <f t="shared" si="436"/>
        <v>1.52759615384615</v>
      </c>
      <c r="W3062" s="113">
        <f t="shared" si="434"/>
        <v>0.330641025641026</v>
      </c>
      <c r="X3062" s="118">
        <v>2019</v>
      </c>
      <c r="Y3062" s="18" t="s">
        <v>85</v>
      </c>
    </row>
    <row r="3063" ht="15.75" customHeight="1" spans="1:25">
      <c r="A3063" s="234">
        <v>6087</v>
      </c>
      <c r="B3063" s="208" t="s">
        <v>3627</v>
      </c>
      <c r="C3063" s="207" t="s">
        <v>33</v>
      </c>
      <c r="D3063" s="209" t="s">
        <v>64</v>
      </c>
      <c r="F3063" s="235" t="s">
        <v>65</v>
      </c>
      <c r="G3063" s="236">
        <v>42275</v>
      </c>
      <c r="H3063" s="237">
        <v>42275</v>
      </c>
      <c r="I3063" s="214">
        <v>12386.04</v>
      </c>
      <c r="J3063" s="215">
        <v>0.243051633376734</v>
      </c>
      <c r="K3063" s="214">
        <v>3010.44725306956</v>
      </c>
      <c r="L3063" s="244">
        <v>6193.02</v>
      </c>
      <c r="M3063" s="245">
        <v>0.256353120125561</v>
      </c>
      <c r="N3063" s="244">
        <v>1587.6</v>
      </c>
      <c r="O3063" s="218">
        <v>330</v>
      </c>
      <c r="P3063" s="246">
        <f t="shared" si="430"/>
        <v>17.7667272727273</v>
      </c>
      <c r="Q3063" s="246">
        <f t="shared" si="431"/>
        <v>3.81090909090909</v>
      </c>
      <c r="R3063" s="210">
        <v>1556</v>
      </c>
      <c r="S3063" s="220">
        <f t="shared" si="432"/>
        <v>330</v>
      </c>
      <c r="T3063" s="113">
        <f t="shared" si="435"/>
        <v>33.9343561643836</v>
      </c>
      <c r="U3063" s="113">
        <f t="shared" si="433"/>
        <v>8.24780069334126</v>
      </c>
      <c r="V3063" s="113">
        <f t="shared" si="436"/>
        <v>18.7667272727273</v>
      </c>
      <c r="W3063" s="113">
        <f t="shared" si="434"/>
        <v>4.81090909090909</v>
      </c>
      <c r="X3063" s="118">
        <v>2015</v>
      </c>
      <c r="Y3063" s="18" t="s">
        <v>66</v>
      </c>
    </row>
    <row r="3064" ht="15.75" customHeight="1" spans="1:25">
      <c r="A3064" s="234">
        <v>9133</v>
      </c>
      <c r="B3064" s="208" t="s">
        <v>3628</v>
      </c>
      <c r="C3064" s="207" t="s">
        <v>34</v>
      </c>
      <c r="D3064" s="209" t="s">
        <v>488</v>
      </c>
      <c r="E3064" s="210" t="s">
        <v>30</v>
      </c>
      <c r="F3064" s="235" t="s">
        <v>285</v>
      </c>
      <c r="G3064" s="283">
        <v>41609</v>
      </c>
      <c r="H3064" s="237">
        <v>43706</v>
      </c>
      <c r="I3064" s="214">
        <v>12374.6718421053</v>
      </c>
      <c r="J3064" s="215">
        <v>0.27</v>
      </c>
      <c r="K3064" s="214">
        <v>3341.16139736842</v>
      </c>
      <c r="L3064" s="216">
        <v>560.14</v>
      </c>
      <c r="M3064" s="217">
        <v>0.236744385332238</v>
      </c>
      <c r="N3064" s="216">
        <v>132.61</v>
      </c>
      <c r="O3064" s="218">
        <v>38</v>
      </c>
      <c r="P3064" s="246">
        <f t="shared" si="430"/>
        <v>13.7405263157895</v>
      </c>
      <c r="Q3064" s="246">
        <f t="shared" si="431"/>
        <v>2.48973684210526</v>
      </c>
      <c r="R3064" s="210">
        <v>125</v>
      </c>
      <c r="S3064" s="220">
        <f t="shared" si="432"/>
        <v>90</v>
      </c>
      <c r="T3064" s="113">
        <f t="shared" si="435"/>
        <v>33.9032105263159</v>
      </c>
      <c r="U3064" s="113">
        <f t="shared" si="433"/>
        <v>9.15386684210526</v>
      </c>
      <c r="V3064" s="113">
        <f t="shared" si="436"/>
        <v>6.22377777777778</v>
      </c>
      <c r="W3064" s="113">
        <f t="shared" si="434"/>
        <v>1.47344444444444</v>
      </c>
      <c r="X3064" s="118">
        <v>2013</v>
      </c>
      <c r="Y3064" s="18" t="s">
        <v>66</v>
      </c>
    </row>
    <row r="3065" ht="15.75" customHeight="1" spans="1:25">
      <c r="A3065" s="234">
        <v>7344</v>
      </c>
      <c r="B3065" s="208" t="s">
        <v>3629</v>
      </c>
      <c r="C3065" s="207" t="s">
        <v>25</v>
      </c>
      <c r="D3065" s="209" t="s">
        <v>64</v>
      </c>
      <c r="F3065" s="235" t="s">
        <v>207</v>
      </c>
      <c r="G3065" s="236">
        <v>43078</v>
      </c>
      <c r="H3065" s="237">
        <v>43078</v>
      </c>
      <c r="I3065" s="214">
        <v>12359.074</v>
      </c>
      <c r="J3065" s="215">
        <v>0.278917521959933</v>
      </c>
      <c r="K3065" s="214">
        <v>3447.16229379944</v>
      </c>
      <c r="L3065" s="244">
        <v>9506.98</v>
      </c>
      <c r="M3065" s="245">
        <v>0.336635819156031</v>
      </c>
      <c r="N3065" s="244">
        <v>3200.39</v>
      </c>
      <c r="O3065" s="218">
        <v>330</v>
      </c>
      <c r="P3065" s="246">
        <f t="shared" si="430"/>
        <v>27.8090303030303</v>
      </c>
      <c r="Q3065" s="246">
        <f t="shared" si="431"/>
        <v>8.69815151515152</v>
      </c>
      <c r="R3065" s="210">
        <v>753</v>
      </c>
      <c r="S3065" s="220">
        <f t="shared" si="432"/>
        <v>330</v>
      </c>
      <c r="T3065" s="113">
        <f t="shared" si="435"/>
        <v>33.8604767123288</v>
      </c>
      <c r="U3065" s="113">
        <f t="shared" si="433"/>
        <v>9.44428025698477</v>
      </c>
      <c r="V3065" s="113">
        <f t="shared" si="436"/>
        <v>28.8090303030303</v>
      </c>
      <c r="W3065" s="113">
        <f t="shared" si="434"/>
        <v>9.69815151515152</v>
      </c>
      <c r="X3065" s="118">
        <v>2017</v>
      </c>
      <c r="Y3065" s="18" t="s">
        <v>83</v>
      </c>
    </row>
    <row r="3066" ht="15.75" customHeight="1" spans="1:25">
      <c r="A3066" s="234">
        <v>5500</v>
      </c>
      <c r="B3066" s="208" t="s">
        <v>3630</v>
      </c>
      <c r="C3066" s="207" t="s">
        <v>25</v>
      </c>
      <c r="D3066" s="209" t="s">
        <v>64</v>
      </c>
      <c r="F3066" s="235" t="s">
        <v>215</v>
      </c>
      <c r="G3066" s="236">
        <v>40992</v>
      </c>
      <c r="H3066" s="237">
        <v>40992</v>
      </c>
      <c r="I3066" s="214">
        <v>12315.5165326116</v>
      </c>
      <c r="J3066" s="215">
        <v>0.274567836248087</v>
      </c>
      <c r="K3066" s="214">
        <v>3381.44472663671</v>
      </c>
      <c r="L3066" s="244">
        <v>10792.2</v>
      </c>
      <c r="M3066" s="245">
        <v>0.24163469913456</v>
      </c>
      <c r="N3066" s="244">
        <v>2607.77</v>
      </c>
      <c r="O3066" s="218">
        <v>330</v>
      </c>
      <c r="P3066" s="246">
        <f t="shared" si="430"/>
        <v>31.7036363636364</v>
      </c>
      <c r="Q3066" s="246">
        <f t="shared" si="431"/>
        <v>6.90233333333333</v>
      </c>
      <c r="R3066" s="210">
        <v>2839</v>
      </c>
      <c r="S3066" s="220">
        <f t="shared" si="432"/>
        <v>330</v>
      </c>
      <c r="T3066" s="113">
        <f t="shared" si="435"/>
        <v>33.7411411852373</v>
      </c>
      <c r="U3066" s="113">
        <f t="shared" si="433"/>
        <v>9.26423212777181</v>
      </c>
      <c r="V3066" s="113">
        <f t="shared" si="436"/>
        <v>32.7036363636364</v>
      </c>
      <c r="W3066" s="113">
        <f t="shared" si="434"/>
        <v>7.90233333333333</v>
      </c>
      <c r="X3066" s="118">
        <v>2012</v>
      </c>
      <c r="Y3066" s="18" t="s">
        <v>66</v>
      </c>
    </row>
    <row r="3067" ht="15.75" customHeight="1" spans="1:25">
      <c r="A3067" s="234">
        <v>7658</v>
      </c>
      <c r="B3067" s="208" t="s">
        <v>3631</v>
      </c>
      <c r="C3067" s="207" t="s">
        <v>27</v>
      </c>
      <c r="D3067" s="209" t="s">
        <v>64</v>
      </c>
      <c r="F3067" s="235" t="s">
        <v>204</v>
      </c>
      <c r="G3067" s="236">
        <v>43137</v>
      </c>
      <c r="H3067" s="237">
        <v>43137</v>
      </c>
      <c r="I3067" s="214">
        <v>12311.73</v>
      </c>
      <c r="J3067" s="215">
        <v>0.242664413006221</v>
      </c>
      <c r="K3067" s="214">
        <v>2987.61873354108</v>
      </c>
      <c r="L3067" s="244">
        <v>8207.82</v>
      </c>
      <c r="M3067" s="245">
        <v>0.261796676827708</v>
      </c>
      <c r="N3067" s="244">
        <v>2148.78</v>
      </c>
      <c r="O3067" s="218">
        <v>330</v>
      </c>
      <c r="P3067" s="246">
        <f t="shared" si="430"/>
        <v>23.8721818181818</v>
      </c>
      <c r="Q3067" s="246">
        <f t="shared" si="431"/>
        <v>5.51145454545455</v>
      </c>
      <c r="R3067" s="210">
        <v>694</v>
      </c>
      <c r="S3067" s="220">
        <f t="shared" si="432"/>
        <v>330</v>
      </c>
      <c r="T3067" s="113">
        <f t="shared" si="435"/>
        <v>33.7307671232877</v>
      </c>
      <c r="U3067" s="113">
        <f t="shared" si="433"/>
        <v>8.18525680422214</v>
      </c>
      <c r="V3067" s="113">
        <f t="shared" si="436"/>
        <v>24.8721818181818</v>
      </c>
      <c r="W3067" s="113">
        <f t="shared" si="434"/>
        <v>6.51145454545455</v>
      </c>
      <c r="X3067" s="118">
        <v>2018</v>
      </c>
      <c r="Y3067" s="18" t="s">
        <v>84</v>
      </c>
    </row>
    <row r="3068" ht="15.75" customHeight="1" spans="1:25">
      <c r="A3068" s="234">
        <v>9289</v>
      </c>
      <c r="B3068" s="208" t="s">
        <v>3632</v>
      </c>
      <c r="C3068" s="207" t="s">
        <v>23</v>
      </c>
      <c r="D3068" s="209" t="s">
        <v>64</v>
      </c>
      <c r="F3068" s="235" t="s">
        <v>65</v>
      </c>
      <c r="G3068" s="236">
        <v>43547</v>
      </c>
      <c r="H3068" s="237">
        <v>43547</v>
      </c>
      <c r="I3068" s="214">
        <v>12304.1892882212</v>
      </c>
      <c r="J3068" s="215">
        <v>0.262982367452361</v>
      </c>
      <c r="K3068" s="214">
        <v>3235.7848285984</v>
      </c>
      <c r="L3068" s="244">
        <v>2283.52</v>
      </c>
      <c r="M3068" s="245">
        <v>0.237663782230942</v>
      </c>
      <c r="N3068" s="244">
        <v>542.71</v>
      </c>
      <c r="O3068" s="218">
        <v>103</v>
      </c>
      <c r="P3068" s="246">
        <f t="shared" si="430"/>
        <v>21.1700970873786</v>
      </c>
      <c r="Q3068" s="246">
        <f t="shared" si="431"/>
        <v>4.26902912621359</v>
      </c>
      <c r="R3068" s="210">
        <v>284</v>
      </c>
      <c r="S3068" s="220">
        <f t="shared" si="432"/>
        <v>249</v>
      </c>
      <c r="T3068" s="113">
        <f t="shared" si="435"/>
        <v>33.7101076389622</v>
      </c>
      <c r="U3068" s="113">
        <f t="shared" si="433"/>
        <v>8.86516391396822</v>
      </c>
      <c r="V3068" s="113">
        <f t="shared" si="436"/>
        <v>9.17076305220884</v>
      </c>
      <c r="W3068" s="113">
        <f t="shared" si="434"/>
        <v>2.17955823293173</v>
      </c>
      <c r="X3068" s="118">
        <v>2019</v>
      </c>
      <c r="Y3068" s="18" t="s">
        <v>85</v>
      </c>
    </row>
    <row r="3069" ht="15.75" customHeight="1" spans="1:25">
      <c r="A3069" s="234">
        <v>7796</v>
      </c>
      <c r="B3069" s="208" t="s">
        <v>3633</v>
      </c>
      <c r="C3069" s="207" t="s">
        <v>27</v>
      </c>
      <c r="D3069" s="209" t="s">
        <v>64</v>
      </c>
      <c r="F3069" s="235" t="s">
        <v>65</v>
      </c>
      <c r="G3069" s="236">
        <v>43176</v>
      </c>
      <c r="H3069" s="237">
        <v>43176</v>
      </c>
      <c r="I3069" s="214">
        <v>12291.03</v>
      </c>
      <c r="J3069" s="215">
        <v>0.228836476873505</v>
      </c>
      <c r="K3069" s="214">
        <v>2812.63600234656</v>
      </c>
      <c r="L3069" s="244">
        <v>8194.02</v>
      </c>
      <c r="M3069" s="245">
        <v>0.309551355744799</v>
      </c>
      <c r="N3069" s="244">
        <v>2536.47</v>
      </c>
      <c r="O3069" s="218">
        <v>330</v>
      </c>
      <c r="P3069" s="246">
        <f t="shared" si="430"/>
        <v>23.8303636363636</v>
      </c>
      <c r="Q3069" s="246">
        <f t="shared" si="431"/>
        <v>6.68627272727273</v>
      </c>
      <c r="R3069" s="210">
        <v>655</v>
      </c>
      <c r="S3069" s="220">
        <f t="shared" si="432"/>
        <v>330</v>
      </c>
      <c r="T3069" s="113">
        <f t="shared" si="435"/>
        <v>33.6740547945206</v>
      </c>
      <c r="U3069" s="113">
        <f t="shared" si="433"/>
        <v>7.70585206122345</v>
      </c>
      <c r="V3069" s="113">
        <f t="shared" si="436"/>
        <v>24.8303636363636</v>
      </c>
      <c r="W3069" s="113">
        <f t="shared" si="434"/>
        <v>7.68627272727273</v>
      </c>
      <c r="X3069" s="118">
        <v>2018</v>
      </c>
      <c r="Y3069" s="18" t="s">
        <v>84</v>
      </c>
    </row>
    <row r="3070" ht="15.75" customHeight="1" spans="1:25">
      <c r="A3070" s="234">
        <v>5434</v>
      </c>
      <c r="B3070" s="208" t="s">
        <v>3634</v>
      </c>
      <c r="C3070" s="207" t="s">
        <v>25</v>
      </c>
      <c r="D3070" s="209" t="s">
        <v>64</v>
      </c>
      <c r="F3070" s="235" t="s">
        <v>215</v>
      </c>
      <c r="G3070" s="236">
        <v>40845</v>
      </c>
      <c r="H3070" s="237">
        <v>40845</v>
      </c>
      <c r="I3070" s="214">
        <v>12283.6556310725</v>
      </c>
      <c r="J3070" s="215">
        <v>0.276562650910642</v>
      </c>
      <c r="K3070" s="214">
        <v>3397.20036420284</v>
      </c>
      <c r="L3070" s="244">
        <v>10764.28</v>
      </c>
      <c r="M3070" s="245">
        <v>0.206993872325878</v>
      </c>
      <c r="N3070" s="244">
        <v>2228.14</v>
      </c>
      <c r="O3070" s="218">
        <v>330</v>
      </c>
      <c r="P3070" s="246">
        <f t="shared" si="430"/>
        <v>31.6190303030303</v>
      </c>
      <c r="Q3070" s="246">
        <f t="shared" si="431"/>
        <v>5.75193939393939</v>
      </c>
      <c r="R3070" s="210">
        <v>2986</v>
      </c>
      <c r="S3070" s="220">
        <f t="shared" si="432"/>
        <v>330</v>
      </c>
      <c r="T3070" s="113">
        <f t="shared" si="435"/>
        <v>33.6538510440342</v>
      </c>
      <c r="U3070" s="113">
        <f t="shared" si="433"/>
        <v>9.30739825808997</v>
      </c>
      <c r="V3070" s="113">
        <f t="shared" si="436"/>
        <v>32.6190303030303</v>
      </c>
      <c r="W3070" s="113">
        <f t="shared" si="434"/>
        <v>6.75193939393939</v>
      </c>
      <c r="X3070" s="118">
        <v>2011</v>
      </c>
      <c r="Y3070" s="18" t="s">
        <v>66</v>
      </c>
    </row>
    <row r="3071" ht="15.75" customHeight="1" spans="1:25">
      <c r="A3071" s="234">
        <v>9167</v>
      </c>
      <c r="B3071" s="208" t="s">
        <v>3635</v>
      </c>
      <c r="C3071" s="207" t="s">
        <v>19</v>
      </c>
      <c r="D3071" s="209" t="s">
        <v>64</v>
      </c>
      <c r="F3071" s="235" t="s">
        <v>65</v>
      </c>
      <c r="G3071" s="236">
        <v>43434</v>
      </c>
      <c r="H3071" s="237">
        <v>43434</v>
      </c>
      <c r="I3071" s="214">
        <v>12273.885571066</v>
      </c>
      <c r="J3071" s="215">
        <v>0.267094167468505</v>
      </c>
      <c r="K3071" s="214">
        <v>3278.28324820757</v>
      </c>
      <c r="L3071" s="244">
        <v>3580.83</v>
      </c>
      <c r="M3071" s="245">
        <v>0.122181170287336</v>
      </c>
      <c r="N3071" s="244">
        <v>437.51</v>
      </c>
      <c r="O3071" s="218">
        <v>197</v>
      </c>
      <c r="P3071" s="246">
        <f t="shared" si="430"/>
        <v>17.1768020304569</v>
      </c>
      <c r="Q3071" s="246">
        <f t="shared" si="431"/>
        <v>1.22086294416244</v>
      </c>
      <c r="R3071" s="210">
        <v>397</v>
      </c>
      <c r="S3071" s="220">
        <f t="shared" si="432"/>
        <v>330</v>
      </c>
      <c r="T3071" s="113">
        <f t="shared" si="435"/>
        <v>33.6270837563452</v>
      </c>
      <c r="U3071" s="113">
        <f t="shared" si="433"/>
        <v>8.98159794029471</v>
      </c>
      <c r="V3071" s="113">
        <f t="shared" si="436"/>
        <v>10.851</v>
      </c>
      <c r="W3071" s="113">
        <f t="shared" si="434"/>
        <v>1.32578787878788</v>
      </c>
      <c r="X3071" s="118">
        <v>2018</v>
      </c>
      <c r="Y3071" s="18" t="s">
        <v>84</v>
      </c>
    </row>
    <row r="3072" ht="15.75" customHeight="1" spans="1:25">
      <c r="A3072" s="234">
        <v>6275</v>
      </c>
      <c r="B3072" s="208" t="s">
        <v>3636</v>
      </c>
      <c r="C3072" s="207" t="s">
        <v>31</v>
      </c>
      <c r="D3072" s="209" t="s">
        <v>64</v>
      </c>
      <c r="E3072" s="210" t="s">
        <v>312</v>
      </c>
      <c r="F3072" s="235" t="s">
        <v>65</v>
      </c>
      <c r="G3072" s="283">
        <v>42454</v>
      </c>
      <c r="H3072" s="237">
        <v>42454</v>
      </c>
      <c r="I3072" s="214">
        <v>12266.625</v>
      </c>
      <c r="J3072" s="215">
        <v>0.279557361871525</v>
      </c>
      <c r="K3072" s="214">
        <v>3429.2253240673</v>
      </c>
      <c r="L3072" s="244">
        <v>8177.75</v>
      </c>
      <c r="M3072" s="245">
        <v>0.297650331692703</v>
      </c>
      <c r="N3072" s="244">
        <v>2434.11</v>
      </c>
      <c r="O3072" s="218">
        <v>330</v>
      </c>
      <c r="P3072" s="246">
        <f t="shared" si="430"/>
        <v>23.7810606060606</v>
      </c>
      <c r="Q3072" s="246">
        <f t="shared" si="431"/>
        <v>6.37609090909091</v>
      </c>
      <c r="R3072" s="210">
        <v>1377</v>
      </c>
      <c r="S3072" s="220">
        <f t="shared" si="432"/>
        <v>330</v>
      </c>
      <c r="T3072" s="113">
        <f t="shared" si="435"/>
        <v>33.6071917808219</v>
      </c>
      <c r="U3072" s="113">
        <f t="shared" si="433"/>
        <v>9.39513787415699</v>
      </c>
      <c r="V3072" s="113">
        <f t="shared" si="436"/>
        <v>24.7810606060606</v>
      </c>
      <c r="W3072" s="113">
        <f t="shared" si="434"/>
        <v>7.37609090909091</v>
      </c>
      <c r="X3072" s="118">
        <v>2016</v>
      </c>
      <c r="Y3072" s="18" t="s">
        <v>82</v>
      </c>
    </row>
    <row r="3073" ht="15.75" customHeight="1" spans="1:25">
      <c r="A3073" s="234">
        <v>7059</v>
      </c>
      <c r="B3073" s="208" t="s">
        <v>3637</v>
      </c>
      <c r="C3073" s="207" t="s">
        <v>27</v>
      </c>
      <c r="D3073" s="209" t="s">
        <v>64</v>
      </c>
      <c r="F3073" s="235" t="s">
        <v>204</v>
      </c>
      <c r="G3073" s="236">
        <v>42721</v>
      </c>
      <c r="H3073" s="237">
        <v>42721</v>
      </c>
      <c r="I3073" s="214">
        <v>12252.795</v>
      </c>
      <c r="J3073" s="215">
        <v>0.244762963282604</v>
      </c>
      <c r="K3073" s="214">
        <v>2999.03041269427</v>
      </c>
      <c r="L3073" s="244">
        <v>8168.53</v>
      </c>
      <c r="M3073" s="245">
        <v>0.293624434261734</v>
      </c>
      <c r="N3073" s="244">
        <v>2398.48</v>
      </c>
      <c r="O3073" s="218">
        <v>330</v>
      </c>
      <c r="P3073" s="246">
        <f t="shared" si="430"/>
        <v>23.7531212121212</v>
      </c>
      <c r="Q3073" s="246">
        <f t="shared" si="431"/>
        <v>6.26812121212121</v>
      </c>
      <c r="R3073" s="210">
        <v>1110</v>
      </c>
      <c r="S3073" s="220">
        <f t="shared" si="432"/>
        <v>330</v>
      </c>
      <c r="T3073" s="113">
        <f t="shared" si="435"/>
        <v>33.569301369863</v>
      </c>
      <c r="U3073" s="113">
        <f t="shared" si="433"/>
        <v>8.21652167861444</v>
      </c>
      <c r="V3073" s="113">
        <f t="shared" si="436"/>
        <v>24.7531212121212</v>
      </c>
      <c r="W3073" s="113">
        <f t="shared" si="434"/>
        <v>7.26812121212121</v>
      </c>
      <c r="X3073" s="118">
        <v>2016</v>
      </c>
      <c r="Y3073" s="18" t="s">
        <v>82</v>
      </c>
    </row>
    <row r="3074" ht="15.75" customHeight="1" spans="1:25">
      <c r="A3074" s="234">
        <v>6573</v>
      </c>
      <c r="B3074" s="208" t="s">
        <v>3638</v>
      </c>
      <c r="C3074" s="207" t="s">
        <v>23</v>
      </c>
      <c r="D3074" s="209" t="s">
        <v>64</v>
      </c>
      <c r="E3074" s="210" t="s">
        <v>346</v>
      </c>
      <c r="F3074" s="235" t="s">
        <v>65</v>
      </c>
      <c r="G3074" s="283">
        <v>42640</v>
      </c>
      <c r="H3074" s="237">
        <v>42640</v>
      </c>
      <c r="I3074" s="214">
        <v>12225.733</v>
      </c>
      <c r="J3074" s="215">
        <v>0.272937352310834</v>
      </c>
      <c r="K3074" s="214">
        <v>3336.85919507919</v>
      </c>
      <c r="L3074" s="244">
        <v>8431.54</v>
      </c>
      <c r="M3074" s="245">
        <v>0.375767653358698</v>
      </c>
      <c r="N3074" s="244">
        <v>3168.3</v>
      </c>
      <c r="O3074" s="218">
        <v>330</v>
      </c>
      <c r="P3074" s="246">
        <f t="shared" si="430"/>
        <v>24.5501212121212</v>
      </c>
      <c r="Q3074" s="246">
        <f t="shared" si="431"/>
        <v>8.60090909090909</v>
      </c>
      <c r="R3074" s="210">
        <v>1191</v>
      </c>
      <c r="S3074" s="220">
        <f t="shared" si="432"/>
        <v>330</v>
      </c>
      <c r="T3074" s="113">
        <f t="shared" si="435"/>
        <v>33.4951589041096</v>
      </c>
      <c r="U3074" s="113">
        <f t="shared" si="433"/>
        <v>9.14207998651833</v>
      </c>
      <c r="V3074" s="113">
        <f t="shared" si="436"/>
        <v>25.5501212121212</v>
      </c>
      <c r="W3074" s="113">
        <f t="shared" si="434"/>
        <v>9.60090909090909</v>
      </c>
      <c r="X3074" s="118">
        <v>2016</v>
      </c>
      <c r="Y3074" s="18" t="s">
        <v>82</v>
      </c>
    </row>
    <row r="3075" ht="15.75" customHeight="1" spans="1:25">
      <c r="A3075" s="234">
        <v>7808</v>
      </c>
      <c r="B3075" s="208" t="s">
        <v>3639</v>
      </c>
      <c r="C3075" s="207" t="s">
        <v>27</v>
      </c>
      <c r="D3075" s="209" t="s">
        <v>64</v>
      </c>
      <c r="F3075" s="235" t="s">
        <v>65</v>
      </c>
      <c r="G3075" s="236">
        <v>43194</v>
      </c>
      <c r="H3075" s="237">
        <v>43194</v>
      </c>
      <c r="I3075" s="214">
        <v>12209.8395910827</v>
      </c>
      <c r="J3075" s="215">
        <v>0.221061576314001</v>
      </c>
      <c r="K3075" s="214">
        <v>2699.12638654584</v>
      </c>
      <c r="L3075" s="244">
        <v>2924.72</v>
      </c>
      <c r="M3075" s="245">
        <v>0.291026149511748</v>
      </c>
      <c r="N3075" s="244">
        <v>851.17</v>
      </c>
      <c r="O3075" s="218">
        <v>152</v>
      </c>
      <c r="P3075" s="246">
        <f t="shared" ref="P3075:P3138" si="437">IFERROR(L3075/O3075-1,0)</f>
        <v>18.2415789473684</v>
      </c>
      <c r="Q3075" s="246">
        <f t="shared" ref="Q3075:Q3138" si="438">IFERROR(N3075/O3075-1,0)</f>
        <v>4.59980263157895</v>
      </c>
      <c r="R3075" s="210">
        <v>637</v>
      </c>
      <c r="S3075" s="220">
        <f t="shared" ref="S3075:S3138" si="439">MIN(R3075-35,365-35)</f>
        <v>330</v>
      </c>
      <c r="T3075" s="113">
        <f t="shared" si="435"/>
        <v>33.4516153180348</v>
      </c>
      <c r="U3075" s="113">
        <f t="shared" ref="U3075:U3138" si="440">IFERROR(K3075/365,0)</f>
        <v>7.39486681245436</v>
      </c>
      <c r="V3075" s="113">
        <f t="shared" si="436"/>
        <v>8.86278787878788</v>
      </c>
      <c r="W3075" s="113">
        <f t="shared" ref="W3075:W3138" si="441">N3075/S3075</f>
        <v>2.57930303030303</v>
      </c>
      <c r="X3075" s="118">
        <v>2018</v>
      </c>
      <c r="Y3075" s="18" t="s">
        <v>84</v>
      </c>
    </row>
    <row r="3076" ht="15.75" customHeight="1" spans="1:25">
      <c r="A3076" s="234">
        <v>7863</v>
      </c>
      <c r="B3076" s="208" t="s">
        <v>3640</v>
      </c>
      <c r="C3076" s="207" t="s">
        <v>33</v>
      </c>
      <c r="D3076" s="209" t="s">
        <v>380</v>
      </c>
      <c r="E3076" s="210" t="s">
        <v>597</v>
      </c>
      <c r="F3076" s="235" t="s">
        <v>261</v>
      </c>
      <c r="G3076" s="283">
        <v>43005</v>
      </c>
      <c r="H3076" s="237">
        <v>43252</v>
      </c>
      <c r="I3076" s="214">
        <v>12154.5780098039</v>
      </c>
      <c r="J3076" s="215">
        <v>0.266270867957479</v>
      </c>
      <c r="K3076" s="214">
        <v>3236.41003632738</v>
      </c>
      <c r="L3076" s="244">
        <v>1502.93</v>
      </c>
      <c r="M3076" s="245">
        <v>0.127211513510277</v>
      </c>
      <c r="N3076" s="244">
        <v>191.19</v>
      </c>
      <c r="O3076" s="218">
        <v>102</v>
      </c>
      <c r="P3076" s="246">
        <f t="shared" si="437"/>
        <v>13.7346078431373</v>
      </c>
      <c r="Q3076" s="246">
        <f t="shared" si="438"/>
        <v>0.874411764705882</v>
      </c>
      <c r="R3076" s="210">
        <v>579</v>
      </c>
      <c r="S3076" s="220">
        <f t="shared" si="439"/>
        <v>330</v>
      </c>
      <c r="T3076" s="113">
        <f t="shared" ref="T3076:T3139" si="442">IFERROR(I3076/365,0)</f>
        <v>33.3002137254901</v>
      </c>
      <c r="U3076" s="113">
        <f t="shared" si="440"/>
        <v>8.86687681185584</v>
      </c>
      <c r="V3076" s="113">
        <f t="shared" ref="V3076:V3139" si="443">L3076/S3076</f>
        <v>4.55433333333333</v>
      </c>
      <c r="W3076" s="113">
        <f t="shared" si="441"/>
        <v>0.579363636363636</v>
      </c>
      <c r="X3076" s="118">
        <v>2017</v>
      </c>
      <c r="Y3076" s="18" t="s">
        <v>83</v>
      </c>
    </row>
    <row r="3077" ht="15.75" customHeight="1" spans="1:25">
      <c r="A3077" s="234">
        <v>6665</v>
      </c>
      <c r="B3077" s="208" t="s">
        <v>3641</v>
      </c>
      <c r="C3077" s="207" t="s">
        <v>25</v>
      </c>
      <c r="D3077" s="209" t="s">
        <v>64</v>
      </c>
      <c r="F3077" s="235" t="s">
        <v>204</v>
      </c>
      <c r="G3077" s="236">
        <v>42714</v>
      </c>
      <c r="H3077" s="237">
        <v>42714</v>
      </c>
      <c r="I3077" s="214">
        <v>12110.6230916607</v>
      </c>
      <c r="J3077" s="215">
        <v>0.249389416423966</v>
      </c>
      <c r="K3077" s="214">
        <v>3020.26122535987</v>
      </c>
      <c r="L3077" s="244">
        <v>10612.65</v>
      </c>
      <c r="M3077" s="245">
        <v>0.329127974634045</v>
      </c>
      <c r="N3077" s="244">
        <v>3492.92</v>
      </c>
      <c r="O3077" s="218">
        <v>330</v>
      </c>
      <c r="P3077" s="246">
        <f t="shared" si="437"/>
        <v>31.1595454545455</v>
      </c>
      <c r="Q3077" s="246">
        <f t="shared" si="438"/>
        <v>9.58460606060606</v>
      </c>
      <c r="R3077" s="210">
        <v>1117</v>
      </c>
      <c r="S3077" s="220">
        <f t="shared" si="439"/>
        <v>330</v>
      </c>
      <c r="T3077" s="113">
        <f t="shared" si="442"/>
        <v>33.1797892922211</v>
      </c>
      <c r="U3077" s="113">
        <f t="shared" si="440"/>
        <v>8.27468828865718</v>
      </c>
      <c r="V3077" s="113">
        <f t="shared" si="443"/>
        <v>32.1595454545455</v>
      </c>
      <c r="W3077" s="113">
        <f t="shared" si="441"/>
        <v>10.5846060606061</v>
      </c>
      <c r="X3077" s="118">
        <v>2016</v>
      </c>
      <c r="Y3077" s="18" t="s">
        <v>82</v>
      </c>
    </row>
    <row r="3078" ht="15.75" customHeight="1" spans="1:25">
      <c r="A3078" s="234">
        <v>5367</v>
      </c>
      <c r="B3078" s="208" t="s">
        <v>3642</v>
      </c>
      <c r="C3078" s="207" t="s">
        <v>23</v>
      </c>
      <c r="D3078" s="209" t="s">
        <v>64</v>
      </c>
      <c r="F3078" s="235" t="s">
        <v>178</v>
      </c>
      <c r="G3078" s="236">
        <v>40628</v>
      </c>
      <c r="H3078" s="237">
        <v>40628</v>
      </c>
      <c r="I3078" s="214">
        <v>12086.475</v>
      </c>
      <c r="J3078" s="215">
        <v>0.278310485147832</v>
      </c>
      <c r="K3078" s="214">
        <v>3363.79272097714</v>
      </c>
      <c r="L3078" s="244">
        <v>8335.5</v>
      </c>
      <c r="M3078" s="245">
        <v>0.291881710755204</v>
      </c>
      <c r="N3078" s="244">
        <v>2432.98</v>
      </c>
      <c r="O3078" s="218">
        <v>330</v>
      </c>
      <c r="P3078" s="246">
        <f t="shared" si="437"/>
        <v>24.2590909090909</v>
      </c>
      <c r="Q3078" s="246">
        <f t="shared" si="438"/>
        <v>6.37266666666667</v>
      </c>
      <c r="R3078" s="210">
        <v>3203</v>
      </c>
      <c r="S3078" s="220">
        <f t="shared" si="439"/>
        <v>330</v>
      </c>
      <c r="T3078" s="113">
        <f t="shared" si="442"/>
        <v>33.1136301369863</v>
      </c>
      <c r="U3078" s="113">
        <f t="shared" si="440"/>
        <v>9.21587046843052</v>
      </c>
      <c r="V3078" s="113">
        <f t="shared" si="443"/>
        <v>25.2590909090909</v>
      </c>
      <c r="W3078" s="113">
        <f t="shared" si="441"/>
        <v>7.37266666666667</v>
      </c>
      <c r="X3078" s="118">
        <v>2011</v>
      </c>
      <c r="Y3078" s="18" t="s">
        <v>66</v>
      </c>
    </row>
    <row r="3079" ht="15.75" customHeight="1" spans="1:25">
      <c r="A3079" s="234">
        <v>5116</v>
      </c>
      <c r="B3079" s="208" t="s">
        <v>3643</v>
      </c>
      <c r="C3079" s="207" t="s">
        <v>19</v>
      </c>
      <c r="D3079" s="209" t="s">
        <v>64</v>
      </c>
      <c r="F3079" s="235" t="s">
        <v>65</v>
      </c>
      <c r="G3079" s="236">
        <v>40096</v>
      </c>
      <c r="H3079" s="237">
        <v>40096</v>
      </c>
      <c r="I3079" s="214">
        <v>12063.15</v>
      </c>
      <c r="J3079" s="215">
        <v>0.241971046900955</v>
      </c>
      <c r="K3079" s="214">
        <v>2918.93303442325</v>
      </c>
      <c r="L3079" s="244">
        <v>6701.75</v>
      </c>
      <c r="M3079" s="245">
        <v>0.292684746521431</v>
      </c>
      <c r="N3079" s="244">
        <v>1961.5</v>
      </c>
      <c r="O3079" s="218">
        <v>330</v>
      </c>
      <c r="P3079" s="246">
        <f t="shared" si="437"/>
        <v>19.3083333333333</v>
      </c>
      <c r="Q3079" s="246">
        <f t="shared" si="438"/>
        <v>4.94393939393939</v>
      </c>
      <c r="R3079" s="210">
        <v>3735</v>
      </c>
      <c r="S3079" s="220">
        <f t="shared" si="439"/>
        <v>330</v>
      </c>
      <c r="T3079" s="113">
        <f t="shared" si="442"/>
        <v>33.0497260273973</v>
      </c>
      <c r="U3079" s="113">
        <f t="shared" si="440"/>
        <v>7.99707680663904</v>
      </c>
      <c r="V3079" s="113">
        <f t="shared" si="443"/>
        <v>20.3083333333333</v>
      </c>
      <c r="W3079" s="113">
        <f t="shared" si="441"/>
        <v>5.94393939393939</v>
      </c>
      <c r="X3079" s="118">
        <v>2009</v>
      </c>
      <c r="Y3079" s="18" t="s">
        <v>66</v>
      </c>
    </row>
    <row r="3080" ht="15.75" customHeight="1" spans="1:25">
      <c r="A3080" s="234">
        <v>5815</v>
      </c>
      <c r="B3080" s="208" t="s">
        <v>3644</v>
      </c>
      <c r="C3080" s="207" t="s">
        <v>25</v>
      </c>
      <c r="D3080" s="209" t="s">
        <v>64</v>
      </c>
      <c r="F3080" s="235" t="s">
        <v>204</v>
      </c>
      <c r="G3080" s="236">
        <v>41867</v>
      </c>
      <c r="H3080" s="237">
        <v>41867</v>
      </c>
      <c r="I3080" s="214">
        <v>12052.56</v>
      </c>
      <c r="J3080" s="215">
        <v>0.242991267708146</v>
      </c>
      <c r="K3080" s="214">
        <v>2928.66683352849</v>
      </c>
      <c r="L3080" s="244">
        <v>9271.2</v>
      </c>
      <c r="M3080" s="245">
        <v>0.285552032099405</v>
      </c>
      <c r="N3080" s="244">
        <v>2647.41</v>
      </c>
      <c r="O3080" s="218">
        <v>330</v>
      </c>
      <c r="P3080" s="246">
        <f t="shared" si="437"/>
        <v>27.0945454545455</v>
      </c>
      <c r="Q3080" s="246">
        <f t="shared" si="438"/>
        <v>7.02245454545455</v>
      </c>
      <c r="R3080" s="210">
        <v>1964</v>
      </c>
      <c r="S3080" s="220">
        <f t="shared" si="439"/>
        <v>330</v>
      </c>
      <c r="T3080" s="113">
        <f t="shared" si="442"/>
        <v>33.0207123287671</v>
      </c>
      <c r="U3080" s="113">
        <f t="shared" si="440"/>
        <v>8.02374474939312</v>
      </c>
      <c r="V3080" s="113">
        <f t="shared" si="443"/>
        <v>28.0945454545455</v>
      </c>
      <c r="W3080" s="113">
        <f t="shared" si="441"/>
        <v>8.02245454545455</v>
      </c>
      <c r="X3080" s="118">
        <v>2014</v>
      </c>
      <c r="Y3080" s="18" t="s">
        <v>66</v>
      </c>
    </row>
    <row r="3081" ht="15.75" customHeight="1" spans="1:25">
      <c r="A3081" s="234">
        <v>7611</v>
      </c>
      <c r="B3081" s="208" t="s">
        <v>3645</v>
      </c>
      <c r="C3081" s="207" t="s">
        <v>33</v>
      </c>
      <c r="D3081" s="209" t="s">
        <v>64</v>
      </c>
      <c r="F3081" s="235" t="s">
        <v>65</v>
      </c>
      <c r="G3081" s="236">
        <v>43141</v>
      </c>
      <c r="H3081" s="237">
        <v>43141</v>
      </c>
      <c r="I3081" s="214">
        <v>12033.5307531381</v>
      </c>
      <c r="J3081" s="215">
        <v>0.266270867957479</v>
      </c>
      <c r="K3081" s="214">
        <v>3204.17867823109</v>
      </c>
      <c r="L3081" s="244">
        <v>3486.5</v>
      </c>
      <c r="M3081" s="245">
        <v>0.137995124049907</v>
      </c>
      <c r="N3081" s="244">
        <v>481.12</v>
      </c>
      <c r="O3081" s="218">
        <v>239</v>
      </c>
      <c r="P3081" s="246">
        <f t="shared" si="437"/>
        <v>13.5878661087866</v>
      </c>
      <c r="Q3081" s="246">
        <f t="shared" si="438"/>
        <v>1.01305439330544</v>
      </c>
      <c r="R3081" s="210">
        <v>690</v>
      </c>
      <c r="S3081" s="220">
        <f t="shared" si="439"/>
        <v>330</v>
      </c>
      <c r="T3081" s="113">
        <f t="shared" si="442"/>
        <v>32.9685774058578</v>
      </c>
      <c r="U3081" s="113">
        <f t="shared" si="440"/>
        <v>8.77857172118107</v>
      </c>
      <c r="V3081" s="113">
        <f t="shared" si="443"/>
        <v>10.5651515151515</v>
      </c>
      <c r="W3081" s="113">
        <f t="shared" si="441"/>
        <v>1.45793939393939</v>
      </c>
      <c r="X3081" s="118">
        <v>2018</v>
      </c>
      <c r="Y3081" s="18" t="s">
        <v>84</v>
      </c>
    </row>
    <row r="3082" ht="15.75" customHeight="1" spans="1:25">
      <c r="A3082" s="234">
        <v>8134</v>
      </c>
      <c r="B3082" s="208" t="s">
        <v>3646</v>
      </c>
      <c r="C3082" s="207" t="s">
        <v>25</v>
      </c>
      <c r="D3082" s="209" t="s">
        <v>488</v>
      </c>
      <c r="E3082" s="210" t="s">
        <v>32</v>
      </c>
      <c r="F3082" s="235" t="s">
        <v>212</v>
      </c>
      <c r="G3082" s="283">
        <v>41620</v>
      </c>
      <c r="H3082" s="237">
        <v>43396</v>
      </c>
      <c r="I3082" s="214">
        <v>11998.3969302211</v>
      </c>
      <c r="J3082" s="215">
        <v>0.255518528032315</v>
      </c>
      <c r="K3082" s="214">
        <v>3065.81272235754</v>
      </c>
      <c r="L3082" s="244">
        <v>6304.45</v>
      </c>
      <c r="M3082" s="245">
        <v>0.330714019462443</v>
      </c>
      <c r="N3082" s="244">
        <v>2084.97</v>
      </c>
      <c r="O3082" s="218">
        <v>274</v>
      </c>
      <c r="P3082" s="246">
        <f t="shared" si="437"/>
        <v>22.0089416058394</v>
      </c>
      <c r="Q3082" s="246">
        <f t="shared" si="438"/>
        <v>6.6093795620438</v>
      </c>
      <c r="R3082" s="210">
        <v>435</v>
      </c>
      <c r="S3082" s="220">
        <f t="shared" si="439"/>
        <v>330</v>
      </c>
      <c r="T3082" s="113">
        <f t="shared" si="442"/>
        <v>32.8723203567701</v>
      </c>
      <c r="U3082" s="113">
        <f t="shared" si="440"/>
        <v>8.3994869105686</v>
      </c>
      <c r="V3082" s="113">
        <f t="shared" si="443"/>
        <v>19.1043939393939</v>
      </c>
      <c r="W3082" s="113">
        <f t="shared" si="441"/>
        <v>6.31809090909091</v>
      </c>
      <c r="X3082" s="118">
        <v>2013</v>
      </c>
      <c r="Y3082" s="18" t="s">
        <v>66</v>
      </c>
    </row>
    <row r="3083" ht="15.75" customHeight="1" spans="1:25">
      <c r="A3083" s="234">
        <v>6670</v>
      </c>
      <c r="B3083" s="208" t="s">
        <v>3647</v>
      </c>
      <c r="C3083" s="207" t="s">
        <v>25</v>
      </c>
      <c r="D3083" s="209" t="s">
        <v>64</v>
      </c>
      <c r="F3083" s="235" t="s">
        <v>215</v>
      </c>
      <c r="G3083" s="236">
        <v>42735</v>
      </c>
      <c r="H3083" s="237">
        <v>42735</v>
      </c>
      <c r="I3083" s="214">
        <v>11926.967</v>
      </c>
      <c r="J3083" s="215">
        <v>0.279524470066579</v>
      </c>
      <c r="K3083" s="214">
        <v>3333.87913017658</v>
      </c>
      <c r="L3083" s="244">
        <v>9174.59</v>
      </c>
      <c r="M3083" s="245">
        <v>0.274260757156451</v>
      </c>
      <c r="N3083" s="244">
        <v>2516.23</v>
      </c>
      <c r="O3083" s="218">
        <v>330</v>
      </c>
      <c r="P3083" s="246">
        <f t="shared" si="437"/>
        <v>26.8017878787879</v>
      </c>
      <c r="Q3083" s="246">
        <f t="shared" si="438"/>
        <v>6.62493939393939</v>
      </c>
      <c r="R3083" s="210">
        <v>1096</v>
      </c>
      <c r="S3083" s="220">
        <f t="shared" si="439"/>
        <v>330</v>
      </c>
      <c r="T3083" s="113">
        <f t="shared" si="442"/>
        <v>32.6766219178082</v>
      </c>
      <c r="U3083" s="113">
        <f t="shared" si="440"/>
        <v>9.13391542514132</v>
      </c>
      <c r="V3083" s="113">
        <f t="shared" si="443"/>
        <v>27.8017878787879</v>
      </c>
      <c r="W3083" s="113">
        <f t="shared" si="441"/>
        <v>7.62493939393939</v>
      </c>
      <c r="X3083" s="118">
        <v>2016</v>
      </c>
      <c r="Y3083" s="18" t="s">
        <v>82</v>
      </c>
    </row>
    <row r="3084" ht="15.75" customHeight="1" spans="1:25">
      <c r="A3084" s="234">
        <v>7165</v>
      </c>
      <c r="B3084" s="208" t="s">
        <v>3648</v>
      </c>
      <c r="C3084" s="207" t="s">
        <v>23</v>
      </c>
      <c r="D3084" s="209" t="s">
        <v>64</v>
      </c>
      <c r="F3084" s="235" t="s">
        <v>65</v>
      </c>
      <c r="G3084" s="236">
        <v>42945</v>
      </c>
      <c r="H3084" s="237">
        <v>42945</v>
      </c>
      <c r="I3084" s="214">
        <v>11915.4765</v>
      </c>
      <c r="J3084" s="215">
        <v>0.244191525597889</v>
      </c>
      <c r="K3084" s="214">
        <v>2909.65838476079</v>
      </c>
      <c r="L3084" s="244">
        <v>8217.57</v>
      </c>
      <c r="M3084" s="245">
        <v>0.342990689461727</v>
      </c>
      <c r="N3084" s="244">
        <v>2818.55</v>
      </c>
      <c r="O3084" s="218">
        <v>330</v>
      </c>
      <c r="P3084" s="246">
        <f t="shared" si="437"/>
        <v>23.9017272727273</v>
      </c>
      <c r="Q3084" s="246">
        <f t="shared" si="438"/>
        <v>7.54106060606061</v>
      </c>
      <c r="R3084" s="210">
        <v>886</v>
      </c>
      <c r="S3084" s="220">
        <f t="shared" si="439"/>
        <v>330</v>
      </c>
      <c r="T3084" s="113">
        <f t="shared" si="442"/>
        <v>32.6451410958904</v>
      </c>
      <c r="U3084" s="113">
        <f t="shared" si="440"/>
        <v>7.97166680756381</v>
      </c>
      <c r="V3084" s="113">
        <f t="shared" si="443"/>
        <v>24.9017272727273</v>
      </c>
      <c r="W3084" s="113">
        <f t="shared" si="441"/>
        <v>8.54106060606061</v>
      </c>
      <c r="X3084" s="118">
        <v>2017</v>
      </c>
      <c r="Y3084" s="18" t="s">
        <v>83</v>
      </c>
    </row>
    <row r="3085" ht="15.75" customHeight="1" spans="1:25">
      <c r="A3085" s="234">
        <v>6108</v>
      </c>
      <c r="B3085" s="208" t="s">
        <v>3649</v>
      </c>
      <c r="C3085" s="207" t="s">
        <v>27</v>
      </c>
      <c r="D3085" s="209" t="s">
        <v>64</v>
      </c>
      <c r="E3085" s="210" t="s">
        <v>2666</v>
      </c>
      <c r="F3085" s="289" t="s">
        <v>204</v>
      </c>
      <c r="G3085" s="283">
        <v>42272</v>
      </c>
      <c r="H3085" s="237">
        <v>42272</v>
      </c>
      <c r="I3085" s="214">
        <v>11912.07</v>
      </c>
      <c r="J3085" s="215">
        <v>0.261529502038909</v>
      </c>
      <c r="K3085" s="214">
        <v>3115.35773535263</v>
      </c>
      <c r="L3085" s="244">
        <v>7941.38</v>
      </c>
      <c r="M3085" s="245">
        <v>0.233046397477517</v>
      </c>
      <c r="N3085" s="244">
        <v>1850.71</v>
      </c>
      <c r="O3085" s="218">
        <v>330</v>
      </c>
      <c r="P3085" s="246">
        <f t="shared" si="437"/>
        <v>23.0647878787879</v>
      </c>
      <c r="Q3085" s="246">
        <f t="shared" si="438"/>
        <v>4.60821212121212</v>
      </c>
      <c r="R3085" s="210">
        <v>1559</v>
      </c>
      <c r="S3085" s="220">
        <f t="shared" si="439"/>
        <v>330</v>
      </c>
      <c r="T3085" s="113">
        <f t="shared" si="442"/>
        <v>32.6358082191781</v>
      </c>
      <c r="U3085" s="113">
        <f t="shared" si="440"/>
        <v>8.53522667219899</v>
      </c>
      <c r="V3085" s="113">
        <f t="shared" si="443"/>
        <v>24.0647878787879</v>
      </c>
      <c r="W3085" s="113">
        <f t="shared" si="441"/>
        <v>5.60821212121212</v>
      </c>
      <c r="X3085" s="118">
        <v>2015</v>
      </c>
      <c r="Y3085" s="18" t="s">
        <v>66</v>
      </c>
    </row>
    <row r="3086" ht="15.75" customHeight="1" spans="1:25">
      <c r="A3086" s="234">
        <v>8316</v>
      </c>
      <c r="B3086" s="208" t="s">
        <v>3650</v>
      </c>
      <c r="C3086" s="207" t="s">
        <v>33</v>
      </c>
      <c r="D3086" s="209" t="s">
        <v>64</v>
      </c>
      <c r="F3086" s="235" t="s">
        <v>65</v>
      </c>
      <c r="G3086" s="236">
        <v>43365</v>
      </c>
      <c r="H3086" s="237">
        <v>43365</v>
      </c>
      <c r="I3086" s="214">
        <v>11900.4787714286</v>
      </c>
      <c r="J3086" s="215">
        <v>0.266270867957479</v>
      </c>
      <c r="K3086" s="214">
        <v>3168.75081157784</v>
      </c>
      <c r="L3086" s="244">
        <v>2524.65</v>
      </c>
      <c r="M3086" s="245">
        <v>0.201283346206405</v>
      </c>
      <c r="N3086" s="244">
        <v>508.17</v>
      </c>
      <c r="O3086" s="218">
        <v>175</v>
      </c>
      <c r="P3086" s="246">
        <f t="shared" si="437"/>
        <v>13.4265714285714</v>
      </c>
      <c r="Q3086" s="246">
        <f t="shared" si="438"/>
        <v>1.90382857142857</v>
      </c>
      <c r="R3086" s="210">
        <v>466</v>
      </c>
      <c r="S3086" s="220">
        <f t="shared" si="439"/>
        <v>330</v>
      </c>
      <c r="T3086" s="113">
        <f t="shared" si="442"/>
        <v>32.6040514285715</v>
      </c>
      <c r="U3086" s="113">
        <f t="shared" si="440"/>
        <v>8.681509072816</v>
      </c>
      <c r="V3086" s="113">
        <f t="shared" si="443"/>
        <v>7.65045454545455</v>
      </c>
      <c r="W3086" s="113">
        <f t="shared" si="441"/>
        <v>1.53990909090909</v>
      </c>
      <c r="X3086" s="118">
        <v>2018</v>
      </c>
      <c r="Y3086" s="18" t="s">
        <v>84</v>
      </c>
    </row>
    <row r="3087" ht="15.75" customHeight="1" spans="1:25">
      <c r="A3087" s="234">
        <v>8663</v>
      </c>
      <c r="B3087" s="208" t="s">
        <v>3651</v>
      </c>
      <c r="C3087" s="207" t="s">
        <v>34</v>
      </c>
      <c r="D3087" s="209" t="s">
        <v>488</v>
      </c>
      <c r="E3087" s="210" t="s">
        <v>30</v>
      </c>
      <c r="F3087" s="235" t="s">
        <v>282</v>
      </c>
      <c r="G3087" s="283">
        <v>42527</v>
      </c>
      <c r="H3087" s="237">
        <v>43715</v>
      </c>
      <c r="I3087" s="214">
        <v>11851.4798076923</v>
      </c>
      <c r="J3087" s="215">
        <v>0.244030694590547</v>
      </c>
      <c r="K3087" s="214">
        <v>2892.124849397</v>
      </c>
      <c r="L3087" s="216">
        <v>1101.15</v>
      </c>
      <c r="M3087" s="217">
        <v>0.262144122054216</v>
      </c>
      <c r="N3087" s="216">
        <v>288.66</v>
      </c>
      <c r="O3087" s="218">
        <v>78</v>
      </c>
      <c r="P3087" s="246">
        <f t="shared" si="437"/>
        <v>13.1173076923077</v>
      </c>
      <c r="Q3087" s="246">
        <f t="shared" si="438"/>
        <v>2.70076923076923</v>
      </c>
      <c r="R3087" s="210">
        <v>116</v>
      </c>
      <c r="S3087" s="220">
        <f t="shared" si="439"/>
        <v>81</v>
      </c>
      <c r="T3087" s="113">
        <f t="shared" si="442"/>
        <v>32.4698076923077</v>
      </c>
      <c r="U3087" s="113">
        <f t="shared" si="440"/>
        <v>7.92362972437534</v>
      </c>
      <c r="V3087" s="113">
        <f t="shared" si="443"/>
        <v>13.5944444444444</v>
      </c>
      <c r="W3087" s="113">
        <f t="shared" si="441"/>
        <v>3.5637037037037</v>
      </c>
      <c r="X3087" s="118">
        <v>2016</v>
      </c>
      <c r="Y3087" s="18" t="s">
        <v>82</v>
      </c>
    </row>
    <row r="3088" ht="15.75" customHeight="1" spans="1:25">
      <c r="A3088" s="234">
        <v>9056</v>
      </c>
      <c r="B3088" s="208" t="s">
        <v>3652</v>
      </c>
      <c r="C3088" s="207" t="s">
        <v>34</v>
      </c>
      <c r="D3088" s="209" t="s">
        <v>488</v>
      </c>
      <c r="E3088" s="210" t="s">
        <v>30</v>
      </c>
      <c r="F3088" s="235" t="s">
        <v>291</v>
      </c>
      <c r="G3088" s="283">
        <v>40667</v>
      </c>
      <c r="H3088" s="237">
        <v>43713</v>
      </c>
      <c r="I3088" s="214">
        <v>11833.0928378378</v>
      </c>
      <c r="J3088" s="215">
        <v>0.278719446985391</v>
      </c>
      <c r="K3088" s="214">
        <v>3298.11309188895</v>
      </c>
      <c r="L3088" s="216">
        <v>521.53</v>
      </c>
      <c r="M3088" s="217">
        <v>0.413878396257166</v>
      </c>
      <c r="N3088" s="216">
        <v>215.85</v>
      </c>
      <c r="O3088" s="218">
        <v>37</v>
      </c>
      <c r="P3088" s="246">
        <f t="shared" si="437"/>
        <v>13.0954054054054</v>
      </c>
      <c r="Q3088" s="246">
        <f t="shared" si="438"/>
        <v>4.83378378378378</v>
      </c>
      <c r="R3088" s="210">
        <v>118</v>
      </c>
      <c r="S3088" s="220">
        <f t="shared" si="439"/>
        <v>83</v>
      </c>
      <c r="T3088" s="113">
        <f t="shared" si="442"/>
        <v>32.4194324324323</v>
      </c>
      <c r="U3088" s="113">
        <f t="shared" si="440"/>
        <v>9.03592627914781</v>
      </c>
      <c r="V3088" s="113">
        <f t="shared" si="443"/>
        <v>6.28349397590361</v>
      </c>
      <c r="W3088" s="113">
        <f t="shared" si="441"/>
        <v>2.60060240963855</v>
      </c>
      <c r="X3088" s="118">
        <v>2011</v>
      </c>
      <c r="Y3088" s="18" t="s">
        <v>66</v>
      </c>
    </row>
    <row r="3089" ht="15.75" customHeight="1" spans="1:25">
      <c r="A3089" s="234">
        <v>5129</v>
      </c>
      <c r="B3089" s="208" t="s">
        <v>3653</v>
      </c>
      <c r="C3089" s="207" t="s">
        <v>17</v>
      </c>
      <c r="D3089" s="209" t="s">
        <v>64</v>
      </c>
      <c r="F3089" s="235" t="s">
        <v>65</v>
      </c>
      <c r="G3089" s="236">
        <v>40236</v>
      </c>
      <c r="H3089" s="237">
        <v>40236</v>
      </c>
      <c r="I3089" s="214">
        <v>11833.002</v>
      </c>
      <c r="J3089" s="215">
        <v>0.229048239124001</v>
      </c>
      <c r="K3089" s="214">
        <v>2710.32827165078</v>
      </c>
      <c r="L3089" s="244">
        <v>6573.89</v>
      </c>
      <c r="M3089" s="245">
        <v>0.320872421047508</v>
      </c>
      <c r="N3089" s="244">
        <v>2109.38</v>
      </c>
      <c r="O3089" s="218">
        <v>330</v>
      </c>
      <c r="P3089" s="246">
        <f t="shared" si="437"/>
        <v>18.9208787878788</v>
      </c>
      <c r="Q3089" s="246">
        <f t="shared" si="438"/>
        <v>5.39206060606061</v>
      </c>
      <c r="R3089" s="210">
        <v>3595</v>
      </c>
      <c r="S3089" s="220">
        <f t="shared" si="439"/>
        <v>330</v>
      </c>
      <c r="T3089" s="113">
        <f t="shared" si="442"/>
        <v>32.4191835616438</v>
      </c>
      <c r="U3089" s="113">
        <f t="shared" si="440"/>
        <v>7.42555690863227</v>
      </c>
      <c r="V3089" s="113">
        <f t="shared" si="443"/>
        <v>19.9208787878788</v>
      </c>
      <c r="W3089" s="113">
        <f t="shared" si="441"/>
        <v>6.39206060606061</v>
      </c>
      <c r="X3089" s="118">
        <v>2010</v>
      </c>
      <c r="Y3089" s="18" t="s">
        <v>66</v>
      </c>
    </row>
    <row r="3090" ht="15.75" customHeight="1" spans="1:25">
      <c r="A3090" s="234">
        <v>7343</v>
      </c>
      <c r="B3090" s="208" t="s">
        <v>3654</v>
      </c>
      <c r="C3090" s="207" t="s">
        <v>23</v>
      </c>
      <c r="D3090" s="209" t="s">
        <v>64</v>
      </c>
      <c r="F3090" s="235" t="s">
        <v>181</v>
      </c>
      <c r="G3090" s="236">
        <v>43050</v>
      </c>
      <c r="H3090" s="237">
        <v>43050</v>
      </c>
      <c r="I3090" s="214">
        <v>11792.415</v>
      </c>
      <c r="J3090" s="215">
        <v>0.265743821035645</v>
      </c>
      <c r="K3090" s="214">
        <v>3133.76142133806</v>
      </c>
      <c r="L3090" s="244">
        <v>8132.7</v>
      </c>
      <c r="M3090" s="245">
        <v>0.323678483160574</v>
      </c>
      <c r="N3090" s="244">
        <v>2632.38</v>
      </c>
      <c r="O3090" s="218">
        <v>330</v>
      </c>
      <c r="P3090" s="246">
        <f t="shared" si="437"/>
        <v>23.6445454545455</v>
      </c>
      <c r="Q3090" s="246">
        <f t="shared" si="438"/>
        <v>6.97690909090909</v>
      </c>
      <c r="R3090" s="210">
        <v>781</v>
      </c>
      <c r="S3090" s="220">
        <f t="shared" si="439"/>
        <v>330</v>
      </c>
      <c r="T3090" s="113">
        <f t="shared" si="442"/>
        <v>32.3079863013699</v>
      </c>
      <c r="U3090" s="113">
        <f t="shared" si="440"/>
        <v>8.58564772969332</v>
      </c>
      <c r="V3090" s="113">
        <f t="shared" si="443"/>
        <v>24.6445454545455</v>
      </c>
      <c r="W3090" s="113">
        <f t="shared" si="441"/>
        <v>7.97690909090909</v>
      </c>
      <c r="X3090" s="118">
        <v>2017</v>
      </c>
      <c r="Y3090" s="18" t="s">
        <v>83</v>
      </c>
    </row>
    <row r="3091" ht="15.75" customHeight="1" spans="1:25">
      <c r="A3091" s="234">
        <v>6758</v>
      </c>
      <c r="B3091" s="208" t="s">
        <v>3655</v>
      </c>
      <c r="C3091" s="207" t="s">
        <v>31</v>
      </c>
      <c r="D3091" s="209" t="s">
        <v>64</v>
      </c>
      <c r="F3091" s="235" t="s">
        <v>65</v>
      </c>
      <c r="G3091" s="236">
        <v>42812</v>
      </c>
      <c r="H3091" s="237">
        <v>42812</v>
      </c>
      <c r="I3091" s="214">
        <v>11787.5519359063</v>
      </c>
      <c r="J3091" s="215">
        <v>0.27563334862084</v>
      </c>
      <c r="K3091" s="214">
        <v>3249.04241213592</v>
      </c>
      <c r="L3091" s="244">
        <v>4051.72</v>
      </c>
      <c r="M3091" s="245">
        <v>0.366172884602095</v>
      </c>
      <c r="N3091" s="244">
        <v>1483.63</v>
      </c>
      <c r="O3091" s="218">
        <v>218</v>
      </c>
      <c r="P3091" s="246">
        <f t="shared" si="437"/>
        <v>17.585871559633</v>
      </c>
      <c r="Q3091" s="246">
        <f t="shared" si="438"/>
        <v>5.80564220183486</v>
      </c>
      <c r="R3091" s="210">
        <v>1019</v>
      </c>
      <c r="S3091" s="220">
        <f t="shared" si="439"/>
        <v>330</v>
      </c>
      <c r="T3091" s="113">
        <f t="shared" si="442"/>
        <v>32.2946628380995</v>
      </c>
      <c r="U3091" s="113">
        <f t="shared" si="440"/>
        <v>8.90148606064636</v>
      </c>
      <c r="V3091" s="113">
        <f t="shared" si="443"/>
        <v>12.2779393939394</v>
      </c>
      <c r="W3091" s="113">
        <f t="shared" si="441"/>
        <v>4.49584848484849</v>
      </c>
      <c r="X3091" s="118">
        <v>2017</v>
      </c>
      <c r="Y3091" s="18" t="s">
        <v>83</v>
      </c>
    </row>
    <row r="3092" ht="15.75" customHeight="1" spans="1:25">
      <c r="A3092" s="234">
        <v>7156</v>
      </c>
      <c r="B3092" s="208" t="s">
        <v>3656</v>
      </c>
      <c r="C3092" s="207" t="s">
        <v>27</v>
      </c>
      <c r="D3092" s="209" t="s">
        <v>64</v>
      </c>
      <c r="F3092" s="235" t="s">
        <v>204</v>
      </c>
      <c r="G3092" s="236">
        <v>42916</v>
      </c>
      <c r="H3092" s="237">
        <v>42916</v>
      </c>
      <c r="I3092" s="214">
        <v>11773.125</v>
      </c>
      <c r="J3092" s="215">
        <v>0.266900864921795</v>
      </c>
      <c r="K3092" s="214">
        <v>3142.25724533241</v>
      </c>
      <c r="L3092" s="244">
        <v>7848.75</v>
      </c>
      <c r="M3092" s="245">
        <v>0.273363274406753</v>
      </c>
      <c r="N3092" s="244">
        <v>2145.56</v>
      </c>
      <c r="O3092" s="218">
        <v>330</v>
      </c>
      <c r="P3092" s="246">
        <f t="shared" si="437"/>
        <v>22.7840909090909</v>
      </c>
      <c r="Q3092" s="246">
        <f t="shared" si="438"/>
        <v>5.50169696969697</v>
      </c>
      <c r="R3092" s="210">
        <v>915</v>
      </c>
      <c r="S3092" s="220">
        <f t="shared" si="439"/>
        <v>330</v>
      </c>
      <c r="T3092" s="113">
        <f t="shared" si="442"/>
        <v>32.2551369863014</v>
      </c>
      <c r="U3092" s="113">
        <f t="shared" si="440"/>
        <v>8.60892395981482</v>
      </c>
      <c r="V3092" s="113">
        <f t="shared" si="443"/>
        <v>23.7840909090909</v>
      </c>
      <c r="W3092" s="113">
        <f t="shared" si="441"/>
        <v>6.50169696969697</v>
      </c>
      <c r="X3092" s="118">
        <v>2017</v>
      </c>
      <c r="Y3092" s="18" t="s">
        <v>83</v>
      </c>
    </row>
    <row r="3093" ht="15.75" customHeight="1" spans="1:25">
      <c r="A3093" s="234">
        <v>6061</v>
      </c>
      <c r="B3093" s="208" t="s">
        <v>3657</v>
      </c>
      <c r="C3093" s="207" t="s">
        <v>25</v>
      </c>
      <c r="D3093" s="209" t="s">
        <v>64</v>
      </c>
      <c r="F3093" s="235" t="s">
        <v>204</v>
      </c>
      <c r="G3093" s="236">
        <v>42266</v>
      </c>
      <c r="H3093" s="237">
        <v>42266</v>
      </c>
      <c r="I3093" s="214">
        <v>11727.352</v>
      </c>
      <c r="J3093" s="215">
        <v>0.265320242031576</v>
      </c>
      <c r="K3093" s="214">
        <v>3111.50387102949</v>
      </c>
      <c r="L3093" s="244">
        <v>9021.04</v>
      </c>
      <c r="M3093" s="245">
        <v>0.282208038097603</v>
      </c>
      <c r="N3093" s="244">
        <v>2545.81</v>
      </c>
      <c r="O3093" s="218">
        <v>330</v>
      </c>
      <c r="P3093" s="246">
        <f t="shared" si="437"/>
        <v>26.3364848484849</v>
      </c>
      <c r="Q3093" s="246">
        <f t="shared" si="438"/>
        <v>6.71457575757576</v>
      </c>
      <c r="R3093" s="210">
        <v>1565</v>
      </c>
      <c r="S3093" s="220">
        <f t="shared" si="439"/>
        <v>330</v>
      </c>
      <c r="T3093" s="113">
        <f t="shared" si="442"/>
        <v>32.1297315068493</v>
      </c>
      <c r="U3093" s="113">
        <f t="shared" si="440"/>
        <v>8.52466813980682</v>
      </c>
      <c r="V3093" s="113">
        <f t="shared" si="443"/>
        <v>27.3364848484849</v>
      </c>
      <c r="W3093" s="113">
        <f t="shared" si="441"/>
        <v>7.71457575757576</v>
      </c>
      <c r="X3093" s="118">
        <v>2015</v>
      </c>
      <c r="Y3093" s="18" t="s">
        <v>66</v>
      </c>
    </row>
    <row r="3094" ht="15.75" customHeight="1" spans="1:25">
      <c r="A3094" s="234">
        <v>5372</v>
      </c>
      <c r="B3094" s="208" t="s">
        <v>3658</v>
      </c>
      <c r="C3094" s="207" t="s">
        <v>23</v>
      </c>
      <c r="D3094" s="209" t="s">
        <v>64</v>
      </c>
      <c r="F3094" s="235" t="s">
        <v>65</v>
      </c>
      <c r="G3094" s="236">
        <v>40649</v>
      </c>
      <c r="H3094" s="237">
        <v>40649</v>
      </c>
      <c r="I3094" s="214">
        <v>11717.2327157738</v>
      </c>
      <c r="J3094" s="215">
        <v>0.242066776690096</v>
      </c>
      <c r="K3094" s="214">
        <v>2836.35275523511</v>
      </c>
      <c r="L3094" s="244">
        <v>7438.81</v>
      </c>
      <c r="M3094" s="245">
        <v>0.432280163090602</v>
      </c>
      <c r="N3094" s="244">
        <v>3215.65</v>
      </c>
      <c r="O3094" s="218">
        <v>330</v>
      </c>
      <c r="P3094" s="246">
        <f t="shared" si="437"/>
        <v>21.5418484848485</v>
      </c>
      <c r="Q3094" s="246">
        <f t="shared" si="438"/>
        <v>8.74439393939394</v>
      </c>
      <c r="R3094" s="210">
        <v>3182</v>
      </c>
      <c r="S3094" s="220">
        <f t="shared" si="439"/>
        <v>330</v>
      </c>
      <c r="T3094" s="113">
        <f t="shared" si="442"/>
        <v>32.1020074404762</v>
      </c>
      <c r="U3094" s="113">
        <f t="shared" si="440"/>
        <v>7.77082946639756</v>
      </c>
      <c r="V3094" s="113">
        <f t="shared" si="443"/>
        <v>22.5418484848485</v>
      </c>
      <c r="W3094" s="113">
        <f t="shared" si="441"/>
        <v>9.74439393939394</v>
      </c>
      <c r="X3094" s="118">
        <v>2011</v>
      </c>
      <c r="Y3094" s="18" t="s">
        <v>66</v>
      </c>
    </row>
    <row r="3095" ht="15.75" customHeight="1" spans="1:25">
      <c r="A3095" s="234">
        <v>6968</v>
      </c>
      <c r="B3095" s="208" t="s">
        <v>3659</v>
      </c>
      <c r="C3095" s="207" t="s">
        <v>27</v>
      </c>
      <c r="D3095" s="209" t="s">
        <v>64</v>
      </c>
      <c r="F3095" s="235" t="s">
        <v>215</v>
      </c>
      <c r="G3095" s="236">
        <v>41818</v>
      </c>
      <c r="H3095" s="237">
        <v>41818</v>
      </c>
      <c r="I3095" s="214">
        <v>11703.6765</v>
      </c>
      <c r="J3095" s="215">
        <v>0.231779863122372</v>
      </c>
      <c r="K3095" s="214">
        <v>2712.67653719852</v>
      </c>
      <c r="L3095" s="244">
        <v>10177.11</v>
      </c>
      <c r="M3095" s="245">
        <v>0.261807133852341</v>
      </c>
      <c r="N3095" s="244">
        <v>2664.44</v>
      </c>
      <c r="O3095" s="218">
        <v>330</v>
      </c>
      <c r="P3095" s="246">
        <f t="shared" si="437"/>
        <v>29.8397272727273</v>
      </c>
      <c r="Q3095" s="246">
        <f t="shared" si="438"/>
        <v>7.07406060606061</v>
      </c>
      <c r="R3095" s="210">
        <v>2013</v>
      </c>
      <c r="S3095" s="220">
        <f t="shared" si="439"/>
        <v>330</v>
      </c>
      <c r="T3095" s="113">
        <f t="shared" si="442"/>
        <v>32.0648671232877</v>
      </c>
      <c r="U3095" s="113">
        <f t="shared" si="440"/>
        <v>7.43199051287266</v>
      </c>
      <c r="V3095" s="113">
        <f t="shared" si="443"/>
        <v>30.8397272727273</v>
      </c>
      <c r="W3095" s="113">
        <f t="shared" si="441"/>
        <v>8.07406060606061</v>
      </c>
      <c r="X3095" s="118">
        <v>2014</v>
      </c>
      <c r="Y3095" s="18" t="s">
        <v>66</v>
      </c>
    </row>
    <row r="3096" ht="15.75" customHeight="1" spans="1:25">
      <c r="A3096" s="234">
        <v>8727</v>
      </c>
      <c r="B3096" s="208" t="s">
        <v>3660</v>
      </c>
      <c r="C3096" s="207" t="s">
        <v>34</v>
      </c>
      <c r="D3096" s="209" t="s">
        <v>488</v>
      </c>
      <c r="E3096" s="210" t="s">
        <v>30</v>
      </c>
      <c r="F3096" s="235" t="s">
        <v>282</v>
      </c>
      <c r="G3096" s="283">
        <v>41802</v>
      </c>
      <c r="H3096" s="237">
        <v>43715</v>
      </c>
      <c r="I3096" s="214">
        <v>11678.3172077922</v>
      </c>
      <c r="J3096" s="215">
        <v>0.23265763370596</v>
      </c>
      <c r="K3096" s="214">
        <v>2717.04964723253</v>
      </c>
      <c r="L3096" s="216">
        <v>1071.15</v>
      </c>
      <c r="M3096" s="217">
        <v>0.343023852868412</v>
      </c>
      <c r="N3096" s="216">
        <v>367.43</v>
      </c>
      <c r="O3096" s="218">
        <v>77</v>
      </c>
      <c r="P3096" s="246">
        <f t="shared" si="437"/>
        <v>12.911038961039</v>
      </c>
      <c r="Q3096" s="246">
        <f t="shared" si="438"/>
        <v>3.77181818181818</v>
      </c>
      <c r="R3096" s="210">
        <v>116</v>
      </c>
      <c r="S3096" s="220">
        <f t="shared" si="439"/>
        <v>81</v>
      </c>
      <c r="T3096" s="113">
        <f t="shared" si="442"/>
        <v>31.9953896103896</v>
      </c>
      <c r="U3096" s="113">
        <f t="shared" si="440"/>
        <v>7.44397163625351</v>
      </c>
      <c r="V3096" s="113">
        <f t="shared" si="443"/>
        <v>13.2240740740741</v>
      </c>
      <c r="W3096" s="113">
        <f t="shared" si="441"/>
        <v>4.53617283950617</v>
      </c>
      <c r="X3096" s="118">
        <v>2014</v>
      </c>
      <c r="Y3096" s="18" t="s">
        <v>66</v>
      </c>
    </row>
    <row r="3097" ht="15.75" customHeight="1" spans="1:25">
      <c r="A3097" s="234">
        <v>5498</v>
      </c>
      <c r="B3097" s="208" t="s">
        <v>3661</v>
      </c>
      <c r="C3097" s="207" t="s">
        <v>17</v>
      </c>
      <c r="D3097" s="209" t="s">
        <v>64</v>
      </c>
      <c r="F3097" s="235" t="s">
        <v>65</v>
      </c>
      <c r="G3097" s="236">
        <v>40985</v>
      </c>
      <c r="H3097" s="237">
        <v>40985</v>
      </c>
      <c r="I3097" s="214">
        <v>11666.3</v>
      </c>
      <c r="J3097" s="215">
        <v>0.263229040403857</v>
      </c>
      <c r="K3097" s="214">
        <v>3070.90895406352</v>
      </c>
      <c r="L3097" s="244">
        <v>5833.15</v>
      </c>
      <c r="M3097" s="245">
        <v>0.257910391469446</v>
      </c>
      <c r="N3097" s="244">
        <v>1504.43</v>
      </c>
      <c r="O3097" s="218">
        <v>330</v>
      </c>
      <c r="P3097" s="246">
        <f t="shared" si="437"/>
        <v>16.6762121212121</v>
      </c>
      <c r="Q3097" s="246">
        <f t="shared" si="438"/>
        <v>3.55887878787879</v>
      </c>
      <c r="R3097" s="210">
        <v>2846</v>
      </c>
      <c r="S3097" s="220">
        <f t="shared" si="439"/>
        <v>330</v>
      </c>
      <c r="T3097" s="113">
        <f t="shared" si="442"/>
        <v>31.9624657534247</v>
      </c>
      <c r="U3097" s="113">
        <f t="shared" si="440"/>
        <v>8.41344918921512</v>
      </c>
      <c r="V3097" s="113">
        <f t="shared" si="443"/>
        <v>17.6762121212121</v>
      </c>
      <c r="W3097" s="113">
        <f t="shared" si="441"/>
        <v>4.55887878787879</v>
      </c>
      <c r="X3097" s="118">
        <v>2012</v>
      </c>
      <c r="Y3097" s="18" t="s">
        <v>66</v>
      </c>
    </row>
    <row r="3098" ht="15.75" customHeight="1" spans="1:25">
      <c r="A3098" s="234">
        <v>6953</v>
      </c>
      <c r="B3098" s="208" t="s">
        <v>3662</v>
      </c>
      <c r="C3098" s="207" t="s">
        <v>27</v>
      </c>
      <c r="D3098" s="209" t="s">
        <v>64</v>
      </c>
      <c r="F3098" s="235" t="s">
        <v>215</v>
      </c>
      <c r="G3098" s="236">
        <v>41636</v>
      </c>
      <c r="H3098" s="237">
        <v>41636</v>
      </c>
      <c r="I3098" s="214">
        <v>11640.898</v>
      </c>
      <c r="J3098" s="215">
        <v>0.244142091872159</v>
      </c>
      <c r="K3098" s="214">
        <v>2842.03318899043</v>
      </c>
      <c r="L3098" s="244">
        <v>10122.52</v>
      </c>
      <c r="M3098" s="245">
        <v>0.260088396960441</v>
      </c>
      <c r="N3098" s="244">
        <v>2632.75</v>
      </c>
      <c r="O3098" s="218">
        <v>330</v>
      </c>
      <c r="P3098" s="246">
        <f t="shared" si="437"/>
        <v>29.674303030303</v>
      </c>
      <c r="Q3098" s="246">
        <f t="shared" si="438"/>
        <v>6.9780303030303</v>
      </c>
      <c r="R3098" s="210">
        <v>2195</v>
      </c>
      <c r="S3098" s="220">
        <f t="shared" si="439"/>
        <v>330</v>
      </c>
      <c r="T3098" s="113">
        <f t="shared" si="442"/>
        <v>31.8928712328767</v>
      </c>
      <c r="U3098" s="113">
        <f t="shared" si="440"/>
        <v>7.78639229860392</v>
      </c>
      <c r="V3098" s="113">
        <f t="shared" si="443"/>
        <v>30.674303030303</v>
      </c>
      <c r="W3098" s="113">
        <f t="shared" si="441"/>
        <v>7.9780303030303</v>
      </c>
      <c r="X3098" s="118">
        <v>2013</v>
      </c>
      <c r="Y3098" s="18" t="s">
        <v>66</v>
      </c>
    </row>
    <row r="3099" ht="15.75" customHeight="1" spans="1:25">
      <c r="A3099" s="234">
        <v>5325</v>
      </c>
      <c r="B3099" s="208" t="s">
        <v>3663</v>
      </c>
      <c r="C3099" s="207" t="s">
        <v>25</v>
      </c>
      <c r="D3099" s="209" t="s">
        <v>64</v>
      </c>
      <c r="F3099" s="235" t="s">
        <v>215</v>
      </c>
      <c r="G3099" s="236">
        <v>39802</v>
      </c>
      <c r="H3099" s="237">
        <v>39802</v>
      </c>
      <c r="I3099" s="214">
        <v>11626.056665423</v>
      </c>
      <c r="J3099" s="215">
        <v>0.273732202240596</v>
      </c>
      <c r="K3099" s="214">
        <v>3182.42609440019</v>
      </c>
      <c r="L3099" s="244">
        <v>10188.02</v>
      </c>
      <c r="M3099" s="245">
        <v>0.236820304632303</v>
      </c>
      <c r="N3099" s="244">
        <v>2412.73</v>
      </c>
      <c r="O3099" s="218">
        <v>330</v>
      </c>
      <c r="P3099" s="246">
        <f t="shared" si="437"/>
        <v>29.8727878787879</v>
      </c>
      <c r="Q3099" s="246">
        <f t="shared" si="438"/>
        <v>6.31130303030303</v>
      </c>
      <c r="R3099" s="210">
        <v>4029</v>
      </c>
      <c r="S3099" s="220">
        <f t="shared" si="439"/>
        <v>330</v>
      </c>
      <c r="T3099" s="113">
        <f t="shared" si="442"/>
        <v>31.8522100422548</v>
      </c>
      <c r="U3099" s="113">
        <f t="shared" si="440"/>
        <v>8.71897560109641</v>
      </c>
      <c r="V3099" s="113">
        <f t="shared" si="443"/>
        <v>30.8727878787879</v>
      </c>
      <c r="W3099" s="113">
        <f t="shared" si="441"/>
        <v>7.31130303030303</v>
      </c>
      <c r="X3099" s="118">
        <v>2008</v>
      </c>
      <c r="Y3099" s="18" t="s">
        <v>66</v>
      </c>
    </row>
    <row r="3100" ht="15.75" customHeight="1" spans="1:25">
      <c r="A3100" s="234">
        <v>7762</v>
      </c>
      <c r="B3100" s="208" t="s">
        <v>3664</v>
      </c>
      <c r="C3100" s="207" t="s">
        <v>25</v>
      </c>
      <c r="D3100" s="209" t="s">
        <v>64</v>
      </c>
      <c r="F3100" s="235" t="s">
        <v>207</v>
      </c>
      <c r="G3100" s="236">
        <v>43159</v>
      </c>
      <c r="H3100" s="237">
        <v>43159</v>
      </c>
      <c r="I3100" s="214">
        <v>11611.641966967</v>
      </c>
      <c r="J3100" s="215">
        <v>0.260669148061609</v>
      </c>
      <c r="K3100" s="214">
        <v>3026.7968191257</v>
      </c>
      <c r="L3100" s="244">
        <v>8148.95</v>
      </c>
      <c r="M3100" s="245">
        <v>0.27202032163653</v>
      </c>
      <c r="N3100" s="244">
        <v>2216.68</v>
      </c>
      <c r="O3100" s="218">
        <v>330</v>
      </c>
      <c r="P3100" s="246">
        <f t="shared" si="437"/>
        <v>23.6937878787879</v>
      </c>
      <c r="Q3100" s="246">
        <f t="shared" si="438"/>
        <v>5.71721212121212</v>
      </c>
      <c r="R3100" s="210">
        <v>672</v>
      </c>
      <c r="S3100" s="220">
        <f t="shared" si="439"/>
        <v>330</v>
      </c>
      <c r="T3100" s="113">
        <f t="shared" si="442"/>
        <v>31.8127177177178</v>
      </c>
      <c r="U3100" s="113">
        <f t="shared" si="440"/>
        <v>8.29259402500192</v>
      </c>
      <c r="V3100" s="113">
        <f t="shared" si="443"/>
        <v>24.6937878787879</v>
      </c>
      <c r="W3100" s="113">
        <f t="shared" si="441"/>
        <v>6.71721212121212</v>
      </c>
      <c r="X3100" s="118">
        <v>2018</v>
      </c>
      <c r="Y3100" s="18" t="s">
        <v>84</v>
      </c>
    </row>
    <row r="3101" ht="15.75" customHeight="1" spans="1:25">
      <c r="A3101" s="234">
        <v>8766</v>
      </c>
      <c r="B3101" s="208" t="s">
        <v>3665</v>
      </c>
      <c r="C3101" s="207" t="s">
        <v>34</v>
      </c>
      <c r="D3101" s="209" t="s">
        <v>488</v>
      </c>
      <c r="E3101" s="210" t="s">
        <v>30</v>
      </c>
      <c r="F3101" s="235" t="s">
        <v>282</v>
      </c>
      <c r="G3101" s="283">
        <v>40760</v>
      </c>
      <c r="H3101" s="237">
        <v>43715</v>
      </c>
      <c r="I3101" s="214">
        <v>11586.8444155844</v>
      </c>
      <c r="J3101" s="215">
        <v>0.223726587556865</v>
      </c>
      <c r="K3101" s="214">
        <v>2592.28516165102</v>
      </c>
      <c r="L3101" s="216">
        <v>1062.76</v>
      </c>
      <c r="M3101" s="217">
        <v>0.166171101659829</v>
      </c>
      <c r="N3101" s="216">
        <v>176.6</v>
      </c>
      <c r="O3101" s="218">
        <v>77</v>
      </c>
      <c r="P3101" s="246">
        <f t="shared" si="437"/>
        <v>12.8020779220779</v>
      </c>
      <c r="Q3101" s="246">
        <f t="shared" si="438"/>
        <v>1.29350649350649</v>
      </c>
      <c r="R3101" s="210">
        <v>116</v>
      </c>
      <c r="S3101" s="220">
        <f t="shared" si="439"/>
        <v>81</v>
      </c>
      <c r="T3101" s="113">
        <f t="shared" si="442"/>
        <v>31.7447792207792</v>
      </c>
      <c r="U3101" s="113">
        <f t="shared" si="440"/>
        <v>7.10215112781101</v>
      </c>
      <c r="V3101" s="113">
        <f t="shared" si="443"/>
        <v>13.1204938271605</v>
      </c>
      <c r="W3101" s="113">
        <f t="shared" si="441"/>
        <v>2.18024691358025</v>
      </c>
      <c r="X3101" s="118">
        <v>2011</v>
      </c>
      <c r="Y3101" s="18" t="s">
        <v>66</v>
      </c>
    </row>
    <row r="3102" ht="15.75" customHeight="1" spans="1:25">
      <c r="A3102" s="234">
        <v>8337</v>
      </c>
      <c r="B3102" s="208" t="s">
        <v>3666</v>
      </c>
      <c r="C3102" s="207" t="s">
        <v>23</v>
      </c>
      <c r="D3102" s="209" t="s">
        <v>64</v>
      </c>
      <c r="F3102" s="235" t="s">
        <v>65</v>
      </c>
      <c r="G3102" s="236">
        <v>43456</v>
      </c>
      <c r="H3102" s="237">
        <v>43456</v>
      </c>
      <c r="I3102" s="214">
        <v>11581.4446914077</v>
      </c>
      <c r="J3102" s="215">
        <v>0.261524767332972</v>
      </c>
      <c r="K3102" s="214">
        <v>3028.83462830008</v>
      </c>
      <c r="L3102" s="244">
        <v>4716.13</v>
      </c>
      <c r="M3102" s="245">
        <v>0.247826077737467</v>
      </c>
      <c r="N3102" s="244">
        <v>1168.78</v>
      </c>
      <c r="O3102" s="218">
        <v>226</v>
      </c>
      <c r="P3102" s="246">
        <f t="shared" si="437"/>
        <v>19.8678318584071</v>
      </c>
      <c r="Q3102" s="246">
        <f t="shared" si="438"/>
        <v>4.17159292035398</v>
      </c>
      <c r="R3102" s="210">
        <v>375</v>
      </c>
      <c r="S3102" s="220">
        <f t="shared" si="439"/>
        <v>330</v>
      </c>
      <c r="T3102" s="113">
        <f t="shared" si="442"/>
        <v>31.7299854559115</v>
      </c>
      <c r="U3102" s="113">
        <f t="shared" si="440"/>
        <v>8.29817706383584</v>
      </c>
      <c r="V3102" s="113">
        <f t="shared" si="443"/>
        <v>14.291303030303</v>
      </c>
      <c r="W3102" s="113">
        <f t="shared" si="441"/>
        <v>3.54175757575758</v>
      </c>
      <c r="X3102" s="118">
        <v>2018</v>
      </c>
      <c r="Y3102" s="18" t="s">
        <v>84</v>
      </c>
    </row>
    <row r="3103" ht="15.75" customHeight="1" spans="1:25">
      <c r="A3103" s="234">
        <v>5731</v>
      </c>
      <c r="B3103" s="208" t="s">
        <v>3667</v>
      </c>
      <c r="C3103" s="207" t="s">
        <v>17</v>
      </c>
      <c r="D3103" s="209" t="s">
        <v>64</v>
      </c>
      <c r="F3103" s="235" t="s">
        <v>65</v>
      </c>
      <c r="G3103" s="236">
        <v>41727</v>
      </c>
      <c r="H3103" s="237">
        <v>41727</v>
      </c>
      <c r="I3103" s="214">
        <v>11579.46</v>
      </c>
      <c r="J3103" s="215">
        <v>0.266875560938495</v>
      </c>
      <c r="K3103" s="214">
        <v>3090.27488286487</v>
      </c>
      <c r="L3103" s="244">
        <v>5789.73</v>
      </c>
      <c r="M3103" s="245">
        <v>0.282210051245913</v>
      </c>
      <c r="N3103" s="244">
        <v>1633.92</v>
      </c>
      <c r="O3103" s="218">
        <v>330</v>
      </c>
      <c r="P3103" s="246">
        <f t="shared" si="437"/>
        <v>16.5446363636364</v>
      </c>
      <c r="Q3103" s="246">
        <f t="shared" si="438"/>
        <v>3.95127272727273</v>
      </c>
      <c r="R3103" s="210">
        <v>2104</v>
      </c>
      <c r="S3103" s="220">
        <f t="shared" si="439"/>
        <v>330</v>
      </c>
      <c r="T3103" s="113">
        <f t="shared" si="442"/>
        <v>31.7245479452055</v>
      </c>
      <c r="U3103" s="113">
        <f t="shared" si="440"/>
        <v>8.4665065283969</v>
      </c>
      <c r="V3103" s="113">
        <f t="shared" si="443"/>
        <v>17.5446363636364</v>
      </c>
      <c r="W3103" s="113">
        <f t="shared" si="441"/>
        <v>4.95127272727273</v>
      </c>
      <c r="X3103" s="118">
        <v>2014</v>
      </c>
      <c r="Y3103" s="18" t="s">
        <v>66</v>
      </c>
    </row>
    <row r="3104" ht="15.75" customHeight="1" spans="1:25">
      <c r="A3104" s="234">
        <v>5758</v>
      </c>
      <c r="B3104" s="208" t="s">
        <v>3668</v>
      </c>
      <c r="C3104" s="207" t="s">
        <v>25</v>
      </c>
      <c r="D3104" s="209" t="s">
        <v>64</v>
      </c>
      <c r="F3104" s="235" t="s">
        <v>204</v>
      </c>
      <c r="G3104" s="236">
        <v>41804</v>
      </c>
      <c r="H3104" s="237">
        <v>41804</v>
      </c>
      <c r="I3104" s="214">
        <v>11574.5109303756</v>
      </c>
      <c r="J3104" s="215">
        <v>0.27345223781435</v>
      </c>
      <c r="K3104" s="214">
        <v>3165.07591551786</v>
      </c>
      <c r="L3104" s="244">
        <v>10142.85</v>
      </c>
      <c r="M3104" s="245">
        <v>0.216142405734089</v>
      </c>
      <c r="N3104" s="244">
        <v>2192.3</v>
      </c>
      <c r="O3104" s="218">
        <v>330</v>
      </c>
      <c r="P3104" s="246">
        <f t="shared" si="437"/>
        <v>29.7359090909091</v>
      </c>
      <c r="Q3104" s="246">
        <f t="shared" si="438"/>
        <v>5.64333333333333</v>
      </c>
      <c r="R3104" s="210">
        <v>2027</v>
      </c>
      <c r="S3104" s="220">
        <f t="shared" si="439"/>
        <v>330</v>
      </c>
      <c r="T3104" s="113">
        <f t="shared" si="442"/>
        <v>31.7109888503441</v>
      </c>
      <c r="U3104" s="113">
        <f t="shared" si="440"/>
        <v>8.67144086443249</v>
      </c>
      <c r="V3104" s="113">
        <f t="shared" si="443"/>
        <v>30.7359090909091</v>
      </c>
      <c r="W3104" s="113">
        <f t="shared" si="441"/>
        <v>6.64333333333333</v>
      </c>
      <c r="X3104" s="118">
        <v>2014</v>
      </c>
      <c r="Y3104" s="18" t="s">
        <v>66</v>
      </c>
    </row>
    <row r="3105" ht="15.75" customHeight="1" spans="1:25">
      <c r="A3105" s="234">
        <v>6715</v>
      </c>
      <c r="B3105" s="208" t="s">
        <v>3669</v>
      </c>
      <c r="C3105" s="207" t="s">
        <v>29</v>
      </c>
      <c r="D3105" s="209" t="s">
        <v>64</v>
      </c>
      <c r="F3105" s="235" t="s">
        <v>65</v>
      </c>
      <c r="G3105" s="236">
        <v>42749</v>
      </c>
      <c r="H3105" s="237">
        <v>42749</v>
      </c>
      <c r="I3105" s="214">
        <v>11569.152</v>
      </c>
      <c r="J3105" s="215">
        <v>0.27662510420008</v>
      </c>
      <c r="K3105" s="214">
        <v>3200.31787750656</v>
      </c>
      <c r="L3105" s="244">
        <v>7230.72</v>
      </c>
      <c r="M3105" s="245">
        <v>0.254935884669853</v>
      </c>
      <c r="N3105" s="244">
        <v>1843.37</v>
      </c>
      <c r="O3105" s="218">
        <v>330</v>
      </c>
      <c r="P3105" s="246">
        <f t="shared" si="437"/>
        <v>20.9112727272727</v>
      </c>
      <c r="Q3105" s="246">
        <f t="shared" si="438"/>
        <v>4.5859696969697</v>
      </c>
      <c r="R3105" s="210">
        <v>1082</v>
      </c>
      <c r="S3105" s="220">
        <f t="shared" si="439"/>
        <v>330</v>
      </c>
      <c r="T3105" s="113">
        <f t="shared" si="442"/>
        <v>31.6963068493151</v>
      </c>
      <c r="U3105" s="113">
        <f t="shared" si="440"/>
        <v>8.76799418494948</v>
      </c>
      <c r="V3105" s="113">
        <f t="shared" si="443"/>
        <v>21.9112727272727</v>
      </c>
      <c r="W3105" s="113">
        <f t="shared" si="441"/>
        <v>5.5859696969697</v>
      </c>
      <c r="X3105" s="118">
        <v>2017</v>
      </c>
      <c r="Y3105" s="18" t="s">
        <v>83</v>
      </c>
    </row>
    <row r="3106" ht="15.75" customHeight="1" spans="1:25">
      <c r="A3106" s="234">
        <v>7089</v>
      </c>
      <c r="B3106" s="208" t="s">
        <v>3670</v>
      </c>
      <c r="C3106" s="207" t="s">
        <v>29</v>
      </c>
      <c r="D3106" s="209" t="s">
        <v>64</v>
      </c>
      <c r="F3106" s="235" t="s">
        <v>65</v>
      </c>
      <c r="G3106" s="236">
        <v>42182</v>
      </c>
      <c r="H3106" s="237">
        <v>42182</v>
      </c>
      <c r="I3106" s="214">
        <v>11537.264</v>
      </c>
      <c r="J3106" s="215">
        <v>0.278728452038117</v>
      </c>
      <c r="K3106" s="214">
        <v>3215.76373547509</v>
      </c>
      <c r="L3106" s="244">
        <v>7210.79</v>
      </c>
      <c r="M3106" s="245">
        <v>0.319415764430804</v>
      </c>
      <c r="N3106" s="244">
        <v>2303.24</v>
      </c>
      <c r="O3106" s="218">
        <v>330</v>
      </c>
      <c r="P3106" s="246">
        <f t="shared" si="437"/>
        <v>20.8508787878788</v>
      </c>
      <c r="Q3106" s="246">
        <f t="shared" si="438"/>
        <v>5.97951515151515</v>
      </c>
      <c r="R3106" s="210">
        <v>1649</v>
      </c>
      <c r="S3106" s="220">
        <f t="shared" si="439"/>
        <v>330</v>
      </c>
      <c r="T3106" s="113">
        <f t="shared" si="442"/>
        <v>31.6089424657534</v>
      </c>
      <c r="U3106" s="113">
        <f t="shared" si="440"/>
        <v>8.81031160404134</v>
      </c>
      <c r="V3106" s="113">
        <f t="shared" si="443"/>
        <v>21.8508787878788</v>
      </c>
      <c r="W3106" s="113">
        <f t="shared" si="441"/>
        <v>6.97951515151515</v>
      </c>
      <c r="X3106" s="118">
        <v>2015</v>
      </c>
      <c r="Y3106" s="18" t="s">
        <v>66</v>
      </c>
    </row>
    <row r="3107" ht="15.75" customHeight="1" spans="1:25">
      <c r="A3107" s="234">
        <v>7305</v>
      </c>
      <c r="B3107" s="208" t="s">
        <v>3671</v>
      </c>
      <c r="C3107" s="207" t="s">
        <v>29</v>
      </c>
      <c r="D3107" s="209" t="s">
        <v>64</v>
      </c>
      <c r="F3107" s="235" t="s">
        <v>65</v>
      </c>
      <c r="G3107" s="236">
        <v>42994</v>
      </c>
      <c r="H3107" s="237">
        <v>42994</v>
      </c>
      <c r="I3107" s="214">
        <v>11515.808</v>
      </c>
      <c r="J3107" s="215">
        <v>0.275803435050252</v>
      </c>
      <c r="K3107" s="214">
        <v>3176.09940377917</v>
      </c>
      <c r="L3107" s="244">
        <v>7197.38</v>
      </c>
      <c r="M3107" s="245">
        <v>0.337393607118146</v>
      </c>
      <c r="N3107" s="244">
        <v>2428.35</v>
      </c>
      <c r="O3107" s="218">
        <v>330</v>
      </c>
      <c r="P3107" s="246">
        <f t="shared" si="437"/>
        <v>20.8102424242424</v>
      </c>
      <c r="Q3107" s="246">
        <f t="shared" si="438"/>
        <v>6.35863636363636</v>
      </c>
      <c r="R3107" s="210">
        <v>837</v>
      </c>
      <c r="S3107" s="220">
        <f t="shared" si="439"/>
        <v>330</v>
      </c>
      <c r="T3107" s="113">
        <f t="shared" si="442"/>
        <v>31.5501589041096</v>
      </c>
      <c r="U3107" s="113">
        <f t="shared" si="440"/>
        <v>8.70164220213471</v>
      </c>
      <c r="V3107" s="113">
        <f t="shared" si="443"/>
        <v>21.8102424242424</v>
      </c>
      <c r="W3107" s="113">
        <f t="shared" si="441"/>
        <v>7.35863636363636</v>
      </c>
      <c r="X3107" s="118">
        <v>2017</v>
      </c>
      <c r="Y3107" s="18" t="s">
        <v>83</v>
      </c>
    </row>
    <row r="3108" ht="15.75" customHeight="1" spans="1:25">
      <c r="A3108" s="234">
        <v>5520</v>
      </c>
      <c r="B3108" s="208" t="s">
        <v>3672</v>
      </c>
      <c r="C3108" s="207" t="s">
        <v>25</v>
      </c>
      <c r="D3108" s="209" t="s">
        <v>64</v>
      </c>
      <c r="F3108" s="235" t="s">
        <v>215</v>
      </c>
      <c r="G3108" s="236">
        <v>41027</v>
      </c>
      <c r="H3108" s="237">
        <v>41027</v>
      </c>
      <c r="I3108" s="214">
        <v>11491.2754662544</v>
      </c>
      <c r="J3108" s="215">
        <v>0.251461829159732</v>
      </c>
      <c r="K3108" s="214">
        <v>2889.61714812269</v>
      </c>
      <c r="L3108" s="244">
        <v>10069.91</v>
      </c>
      <c r="M3108" s="245">
        <v>0.293511064150524</v>
      </c>
      <c r="N3108" s="244">
        <v>2955.63</v>
      </c>
      <c r="O3108" s="218">
        <v>330</v>
      </c>
      <c r="P3108" s="246">
        <f t="shared" si="437"/>
        <v>29.5148787878788</v>
      </c>
      <c r="Q3108" s="246">
        <f t="shared" si="438"/>
        <v>7.95645454545455</v>
      </c>
      <c r="R3108" s="210">
        <v>2804</v>
      </c>
      <c r="S3108" s="220">
        <f t="shared" si="439"/>
        <v>330</v>
      </c>
      <c r="T3108" s="113">
        <f t="shared" si="442"/>
        <v>31.4829464828888</v>
      </c>
      <c r="U3108" s="113">
        <f t="shared" si="440"/>
        <v>7.91675930992518</v>
      </c>
      <c r="V3108" s="113">
        <f t="shared" si="443"/>
        <v>30.5148787878788</v>
      </c>
      <c r="W3108" s="113">
        <f t="shared" si="441"/>
        <v>8.95645454545455</v>
      </c>
      <c r="X3108" s="118">
        <v>2012</v>
      </c>
      <c r="Y3108" s="18" t="s">
        <v>66</v>
      </c>
    </row>
    <row r="3109" ht="15.75" customHeight="1" spans="1:25">
      <c r="A3109" s="234">
        <v>7988</v>
      </c>
      <c r="B3109" s="208" t="s">
        <v>3673</v>
      </c>
      <c r="C3109" s="207" t="s">
        <v>25</v>
      </c>
      <c r="D3109" s="209" t="s">
        <v>488</v>
      </c>
      <c r="E3109" s="210" t="s">
        <v>32</v>
      </c>
      <c r="F3109" s="235" t="s">
        <v>212</v>
      </c>
      <c r="G3109" s="283">
        <v>40320</v>
      </c>
      <c r="H3109" s="237">
        <v>43396</v>
      </c>
      <c r="I3109" s="214">
        <v>11454.4631138376</v>
      </c>
      <c r="J3109" s="215">
        <v>0.266531774460601</v>
      </c>
      <c r="K3109" s="214">
        <v>3052.97837922465</v>
      </c>
      <c r="L3109" s="244">
        <v>6150.44</v>
      </c>
      <c r="M3109" s="245">
        <v>0.15395809080326</v>
      </c>
      <c r="N3109" s="244">
        <v>946.91</v>
      </c>
      <c r="O3109" s="218">
        <v>280</v>
      </c>
      <c r="P3109" s="246">
        <f t="shared" si="437"/>
        <v>20.9658571428571</v>
      </c>
      <c r="Q3109" s="246">
        <f t="shared" si="438"/>
        <v>2.38182142857143</v>
      </c>
      <c r="R3109" s="210">
        <v>435</v>
      </c>
      <c r="S3109" s="220">
        <f t="shared" si="439"/>
        <v>330</v>
      </c>
      <c r="T3109" s="113">
        <f t="shared" si="442"/>
        <v>31.3820907228427</v>
      </c>
      <c r="U3109" s="113">
        <f t="shared" si="440"/>
        <v>8.36432432664288</v>
      </c>
      <c r="V3109" s="113">
        <f t="shared" si="443"/>
        <v>18.637696969697</v>
      </c>
      <c r="W3109" s="113">
        <f t="shared" si="441"/>
        <v>2.86942424242424</v>
      </c>
      <c r="X3109" s="118">
        <v>2010</v>
      </c>
      <c r="Y3109" s="18" t="s">
        <v>66</v>
      </c>
    </row>
    <row r="3110" ht="15.75" customHeight="1" spans="1:25">
      <c r="A3110" s="234">
        <v>8686</v>
      </c>
      <c r="B3110" s="208" t="s">
        <v>3674</v>
      </c>
      <c r="C3110" s="207" t="s">
        <v>34</v>
      </c>
      <c r="D3110" s="209" t="s">
        <v>488</v>
      </c>
      <c r="E3110" s="210" t="s">
        <v>30</v>
      </c>
      <c r="F3110" s="235" t="s">
        <v>282</v>
      </c>
      <c r="G3110" s="283">
        <v>41440</v>
      </c>
      <c r="H3110" s="237">
        <v>43715</v>
      </c>
      <c r="I3110" s="214">
        <v>11451.5635333333</v>
      </c>
      <c r="J3110" s="215">
        <v>0.274778023948746</v>
      </c>
      <c r="K3110" s="214">
        <v>3146.63799881285</v>
      </c>
      <c r="L3110" s="216">
        <v>1023.07</v>
      </c>
      <c r="M3110" s="217">
        <v>0.166205635977988</v>
      </c>
      <c r="N3110" s="216">
        <v>170.04</v>
      </c>
      <c r="O3110" s="218">
        <v>75</v>
      </c>
      <c r="P3110" s="246">
        <f t="shared" si="437"/>
        <v>12.6409333333333</v>
      </c>
      <c r="Q3110" s="246">
        <f t="shared" si="438"/>
        <v>1.2672</v>
      </c>
      <c r="R3110" s="210">
        <v>116</v>
      </c>
      <c r="S3110" s="220">
        <f t="shared" si="439"/>
        <v>81</v>
      </c>
      <c r="T3110" s="113">
        <f t="shared" si="442"/>
        <v>31.3741466666666</v>
      </c>
      <c r="U3110" s="113">
        <f t="shared" si="440"/>
        <v>8.6209260241448</v>
      </c>
      <c r="V3110" s="113">
        <f t="shared" si="443"/>
        <v>12.6304938271605</v>
      </c>
      <c r="W3110" s="113">
        <f t="shared" si="441"/>
        <v>2.09925925925926</v>
      </c>
      <c r="X3110" s="118">
        <v>2013</v>
      </c>
      <c r="Y3110" s="18" t="s">
        <v>66</v>
      </c>
    </row>
    <row r="3111" ht="15.75" customHeight="1" spans="1:25">
      <c r="A3111" s="234">
        <v>9096</v>
      </c>
      <c r="B3111" s="208" t="s">
        <v>3675</v>
      </c>
      <c r="C3111" s="207" t="s">
        <v>34</v>
      </c>
      <c r="D3111" s="209" t="s">
        <v>488</v>
      </c>
      <c r="E3111" s="210" t="s">
        <v>30</v>
      </c>
      <c r="F3111" s="235" t="s">
        <v>291</v>
      </c>
      <c r="G3111" s="283">
        <v>38384</v>
      </c>
      <c r="H3111" s="237">
        <v>43706</v>
      </c>
      <c r="I3111" s="214">
        <v>11432.0526923077</v>
      </c>
      <c r="J3111" s="215">
        <v>0.27</v>
      </c>
      <c r="K3111" s="214">
        <v>3086.65422692308</v>
      </c>
      <c r="L3111" s="216">
        <v>531.09</v>
      </c>
      <c r="M3111" s="217">
        <v>0.437703590728502</v>
      </c>
      <c r="N3111" s="216">
        <v>232.46</v>
      </c>
      <c r="O3111" s="218">
        <v>39</v>
      </c>
      <c r="P3111" s="246">
        <f t="shared" si="437"/>
        <v>12.6176923076923</v>
      </c>
      <c r="Q3111" s="246">
        <f t="shared" si="438"/>
        <v>4.96051282051282</v>
      </c>
      <c r="R3111" s="210">
        <v>125</v>
      </c>
      <c r="S3111" s="220">
        <f t="shared" si="439"/>
        <v>90</v>
      </c>
      <c r="T3111" s="113">
        <f t="shared" si="442"/>
        <v>31.3206923076923</v>
      </c>
      <c r="U3111" s="113">
        <f t="shared" si="440"/>
        <v>8.45658692307693</v>
      </c>
      <c r="V3111" s="113">
        <f t="shared" si="443"/>
        <v>5.901</v>
      </c>
      <c r="W3111" s="113">
        <f t="shared" si="441"/>
        <v>2.58288888888889</v>
      </c>
      <c r="X3111" s="118">
        <v>2005</v>
      </c>
      <c r="Y3111" s="18" t="s">
        <v>66</v>
      </c>
    </row>
    <row r="3112" ht="15.75" customHeight="1" spans="1:25">
      <c r="A3112" s="234">
        <v>5462</v>
      </c>
      <c r="B3112" s="208" t="s">
        <v>3676</v>
      </c>
      <c r="C3112" s="207" t="s">
        <v>25</v>
      </c>
      <c r="D3112" s="209" t="s">
        <v>64</v>
      </c>
      <c r="F3112" s="235" t="s">
        <v>215</v>
      </c>
      <c r="G3112" s="236">
        <v>40901</v>
      </c>
      <c r="H3112" s="237">
        <v>40901</v>
      </c>
      <c r="I3112" s="214">
        <v>11421.1974589651</v>
      </c>
      <c r="J3112" s="215">
        <v>0.279155625545275</v>
      </c>
      <c r="K3112" s="214">
        <v>3188.29152113351</v>
      </c>
      <c r="L3112" s="244">
        <v>10008.5</v>
      </c>
      <c r="M3112" s="245">
        <v>0.25730928710596</v>
      </c>
      <c r="N3112" s="244">
        <v>2575.28</v>
      </c>
      <c r="O3112" s="218">
        <v>330</v>
      </c>
      <c r="P3112" s="246">
        <f t="shared" si="437"/>
        <v>29.3287878787879</v>
      </c>
      <c r="Q3112" s="246">
        <f t="shared" si="438"/>
        <v>6.80387878787879</v>
      </c>
      <c r="R3112" s="210">
        <v>2930</v>
      </c>
      <c r="S3112" s="220">
        <f t="shared" si="439"/>
        <v>330</v>
      </c>
      <c r="T3112" s="113">
        <f t="shared" si="442"/>
        <v>31.2909519423701</v>
      </c>
      <c r="U3112" s="113">
        <f t="shared" si="440"/>
        <v>8.73504526337948</v>
      </c>
      <c r="V3112" s="113">
        <f t="shared" si="443"/>
        <v>30.3287878787879</v>
      </c>
      <c r="W3112" s="113">
        <f t="shared" si="441"/>
        <v>7.80387878787879</v>
      </c>
      <c r="X3112" s="118">
        <v>2011</v>
      </c>
      <c r="Y3112" s="18" t="s">
        <v>66</v>
      </c>
    </row>
    <row r="3113" ht="15.75" customHeight="1" spans="1:25">
      <c r="A3113" s="234">
        <v>7496</v>
      </c>
      <c r="B3113" s="208" t="s">
        <v>3677</v>
      </c>
      <c r="C3113" s="207" t="s">
        <v>23</v>
      </c>
      <c r="D3113" s="209" t="s">
        <v>64</v>
      </c>
      <c r="F3113" s="235" t="s">
        <v>181</v>
      </c>
      <c r="G3113" s="236">
        <v>43120</v>
      </c>
      <c r="H3113" s="237">
        <v>43120</v>
      </c>
      <c r="I3113" s="214">
        <v>11416.865</v>
      </c>
      <c r="J3113" s="215">
        <v>0.24524638221426</v>
      </c>
      <c r="K3113" s="214">
        <v>2799.94483747861</v>
      </c>
      <c r="L3113" s="244">
        <v>7873.7</v>
      </c>
      <c r="M3113" s="245">
        <v>0.0753025896338443</v>
      </c>
      <c r="N3113" s="244">
        <v>592.91</v>
      </c>
      <c r="O3113" s="218">
        <v>330</v>
      </c>
      <c r="P3113" s="246">
        <f t="shared" si="437"/>
        <v>22.859696969697</v>
      </c>
      <c r="Q3113" s="246">
        <f t="shared" si="438"/>
        <v>0.79669696969697</v>
      </c>
      <c r="R3113" s="210">
        <v>711</v>
      </c>
      <c r="S3113" s="220">
        <f t="shared" si="439"/>
        <v>330</v>
      </c>
      <c r="T3113" s="113">
        <f t="shared" si="442"/>
        <v>31.2790821917808</v>
      </c>
      <c r="U3113" s="113">
        <f t="shared" si="440"/>
        <v>7.67108174651674</v>
      </c>
      <c r="V3113" s="113">
        <f t="shared" si="443"/>
        <v>23.859696969697</v>
      </c>
      <c r="W3113" s="113">
        <f t="shared" si="441"/>
        <v>1.79669696969697</v>
      </c>
      <c r="X3113" s="118">
        <v>2018</v>
      </c>
      <c r="Y3113" s="18" t="s">
        <v>84</v>
      </c>
    </row>
    <row r="3114" ht="15.75" customHeight="1" spans="1:25">
      <c r="A3114" s="234">
        <v>6349</v>
      </c>
      <c r="B3114" s="208" t="s">
        <v>3678</v>
      </c>
      <c r="C3114" s="207" t="s">
        <v>25</v>
      </c>
      <c r="D3114" s="209" t="s">
        <v>64</v>
      </c>
      <c r="F3114" s="235" t="s">
        <v>204</v>
      </c>
      <c r="G3114" s="236">
        <v>42518</v>
      </c>
      <c r="H3114" s="237">
        <v>42518</v>
      </c>
      <c r="I3114" s="214">
        <v>11404.8676057765</v>
      </c>
      <c r="J3114" s="215">
        <v>0.253832822823899</v>
      </c>
      <c r="K3114" s="214">
        <v>2894.9297383071</v>
      </c>
      <c r="L3114" s="244">
        <v>9994.19</v>
      </c>
      <c r="M3114" s="245">
        <v>0.231792671542166</v>
      </c>
      <c r="N3114" s="244">
        <v>2316.58</v>
      </c>
      <c r="O3114" s="218">
        <v>330</v>
      </c>
      <c r="P3114" s="246">
        <f t="shared" si="437"/>
        <v>29.2854242424242</v>
      </c>
      <c r="Q3114" s="246">
        <f t="shared" si="438"/>
        <v>6.01993939393939</v>
      </c>
      <c r="R3114" s="210">
        <v>1313</v>
      </c>
      <c r="S3114" s="220">
        <f t="shared" si="439"/>
        <v>330</v>
      </c>
      <c r="T3114" s="113">
        <f t="shared" si="442"/>
        <v>31.2462126185658</v>
      </c>
      <c r="U3114" s="113">
        <f t="shared" si="440"/>
        <v>7.9313143515263</v>
      </c>
      <c r="V3114" s="113">
        <f t="shared" si="443"/>
        <v>30.2854242424242</v>
      </c>
      <c r="W3114" s="113">
        <f t="shared" si="441"/>
        <v>7.01993939393939</v>
      </c>
      <c r="X3114" s="118">
        <v>2016</v>
      </c>
      <c r="Y3114" s="18" t="s">
        <v>82</v>
      </c>
    </row>
    <row r="3115" ht="15.75" customHeight="1" spans="1:25">
      <c r="A3115" s="234">
        <v>9263</v>
      </c>
      <c r="B3115" s="208" t="s">
        <v>3679</v>
      </c>
      <c r="C3115" s="207" t="s">
        <v>19</v>
      </c>
      <c r="D3115" s="209" t="s">
        <v>64</v>
      </c>
      <c r="F3115" s="235" t="s">
        <v>65</v>
      </c>
      <c r="G3115" s="236">
        <v>43533</v>
      </c>
      <c r="H3115" s="237">
        <v>43533</v>
      </c>
      <c r="I3115" s="214">
        <v>11389.779375</v>
      </c>
      <c r="J3115" s="215">
        <v>0.27</v>
      </c>
      <c r="K3115" s="214">
        <v>3075.24043125</v>
      </c>
      <c r="L3115" s="244">
        <v>1551.81</v>
      </c>
      <c r="M3115" s="245">
        <v>0.116451111927362</v>
      </c>
      <c r="N3115" s="244">
        <v>180.71</v>
      </c>
      <c r="O3115" s="218">
        <v>92</v>
      </c>
      <c r="P3115" s="246">
        <f t="shared" si="437"/>
        <v>15.8675</v>
      </c>
      <c r="Q3115" s="246">
        <f t="shared" si="438"/>
        <v>0.964239130434783</v>
      </c>
      <c r="R3115" s="210">
        <v>298</v>
      </c>
      <c r="S3115" s="220">
        <f t="shared" si="439"/>
        <v>263</v>
      </c>
      <c r="T3115" s="113">
        <f t="shared" si="442"/>
        <v>31.204875</v>
      </c>
      <c r="U3115" s="113">
        <f t="shared" si="440"/>
        <v>8.42531625</v>
      </c>
      <c r="V3115" s="113">
        <f t="shared" si="443"/>
        <v>5.90041825095057</v>
      </c>
      <c r="W3115" s="113">
        <f t="shared" si="441"/>
        <v>0.687110266159696</v>
      </c>
      <c r="X3115" s="118">
        <v>2019</v>
      </c>
      <c r="Y3115" s="18" t="s">
        <v>85</v>
      </c>
    </row>
    <row r="3116" ht="15.75" customHeight="1" spans="1:25">
      <c r="A3116" s="234">
        <v>6343</v>
      </c>
      <c r="B3116" s="208" t="s">
        <v>3680</v>
      </c>
      <c r="C3116" s="207" t="s">
        <v>19</v>
      </c>
      <c r="D3116" s="209" t="s">
        <v>64</v>
      </c>
      <c r="F3116" s="235" t="s">
        <v>65</v>
      </c>
      <c r="G3116" s="236">
        <v>42490</v>
      </c>
      <c r="H3116" s="237">
        <v>42490</v>
      </c>
      <c r="I3116" s="214">
        <v>11387.016</v>
      </c>
      <c r="J3116" s="215">
        <v>0.242667265739049</v>
      </c>
      <c r="K3116" s="214">
        <v>2763.2560376468</v>
      </c>
      <c r="L3116" s="244">
        <v>6326.12</v>
      </c>
      <c r="M3116" s="245">
        <v>0.0594234696780965</v>
      </c>
      <c r="N3116" s="244">
        <v>375.92</v>
      </c>
      <c r="O3116" s="218">
        <v>330</v>
      </c>
      <c r="P3116" s="246">
        <f t="shared" si="437"/>
        <v>18.1700606060606</v>
      </c>
      <c r="Q3116" s="246">
        <f t="shared" si="438"/>
        <v>0.139151515151515</v>
      </c>
      <c r="R3116" s="210">
        <v>1341</v>
      </c>
      <c r="S3116" s="220">
        <f t="shared" si="439"/>
        <v>330</v>
      </c>
      <c r="T3116" s="113">
        <f t="shared" si="442"/>
        <v>31.197304109589</v>
      </c>
      <c r="U3116" s="113">
        <f t="shared" si="440"/>
        <v>7.57056448670356</v>
      </c>
      <c r="V3116" s="113">
        <f t="shared" si="443"/>
        <v>19.1700606060606</v>
      </c>
      <c r="W3116" s="113">
        <f t="shared" si="441"/>
        <v>1.13915151515152</v>
      </c>
      <c r="X3116" s="118">
        <v>2016</v>
      </c>
      <c r="Y3116" s="18" t="s">
        <v>82</v>
      </c>
    </row>
    <row r="3117" ht="15.75" customHeight="1" spans="1:25">
      <c r="A3117" s="234">
        <v>8082</v>
      </c>
      <c r="B3117" s="208" t="s">
        <v>3681</v>
      </c>
      <c r="C3117" s="207" t="s">
        <v>33</v>
      </c>
      <c r="D3117" s="209" t="s">
        <v>64</v>
      </c>
      <c r="F3117" s="235" t="s">
        <v>65</v>
      </c>
      <c r="G3117" s="236">
        <v>43309</v>
      </c>
      <c r="H3117" s="237">
        <v>43309</v>
      </c>
      <c r="I3117" s="214">
        <v>11363.8535283019</v>
      </c>
      <c r="J3117" s="215">
        <v>0.266270867957479</v>
      </c>
      <c r="K3117" s="214">
        <v>3025.8631423226</v>
      </c>
      <c r="L3117" s="244">
        <v>2920.52</v>
      </c>
      <c r="M3117" s="245">
        <v>0.317018887047512</v>
      </c>
      <c r="N3117" s="244">
        <v>925.86</v>
      </c>
      <c r="O3117" s="218">
        <v>212</v>
      </c>
      <c r="P3117" s="246">
        <f t="shared" si="437"/>
        <v>12.7760377358491</v>
      </c>
      <c r="Q3117" s="246">
        <f t="shared" si="438"/>
        <v>3.3672641509434</v>
      </c>
      <c r="R3117" s="210">
        <v>522</v>
      </c>
      <c r="S3117" s="220">
        <f t="shared" si="439"/>
        <v>330</v>
      </c>
      <c r="T3117" s="113">
        <f t="shared" si="442"/>
        <v>31.1338452830189</v>
      </c>
      <c r="U3117" s="113">
        <f t="shared" si="440"/>
        <v>8.29003600636329</v>
      </c>
      <c r="V3117" s="113">
        <f t="shared" si="443"/>
        <v>8.85006060606061</v>
      </c>
      <c r="W3117" s="113">
        <f t="shared" si="441"/>
        <v>2.80563636363636</v>
      </c>
      <c r="X3117" s="118">
        <v>2018</v>
      </c>
      <c r="Y3117" s="18" t="s">
        <v>84</v>
      </c>
    </row>
    <row r="3118" ht="15.75" customHeight="1" spans="1:25">
      <c r="A3118" s="234">
        <v>5826</v>
      </c>
      <c r="B3118" s="208" t="s">
        <v>3682</v>
      </c>
      <c r="C3118" s="207" t="s">
        <v>33</v>
      </c>
      <c r="D3118" s="209" t="s">
        <v>64</v>
      </c>
      <c r="F3118" s="235" t="s">
        <v>65</v>
      </c>
      <c r="G3118" s="236">
        <v>41873</v>
      </c>
      <c r="H3118" s="237">
        <v>41873</v>
      </c>
      <c r="I3118" s="214">
        <v>11356.38</v>
      </c>
      <c r="J3118" s="215">
        <v>0.253029663705734</v>
      </c>
      <c r="K3118" s="214">
        <v>2873.50101231452</v>
      </c>
      <c r="L3118" s="244">
        <v>5678.19</v>
      </c>
      <c r="M3118" s="245">
        <v>0.303758768199021</v>
      </c>
      <c r="N3118" s="244">
        <v>1724.8</v>
      </c>
      <c r="O3118" s="218">
        <v>330</v>
      </c>
      <c r="P3118" s="246">
        <f t="shared" si="437"/>
        <v>16.2066363636364</v>
      </c>
      <c r="Q3118" s="246">
        <f t="shared" si="438"/>
        <v>4.22666666666667</v>
      </c>
      <c r="R3118" s="210">
        <v>1958</v>
      </c>
      <c r="S3118" s="220">
        <f t="shared" si="439"/>
        <v>330</v>
      </c>
      <c r="T3118" s="113">
        <f t="shared" si="442"/>
        <v>31.1133698630137</v>
      </c>
      <c r="U3118" s="113">
        <f t="shared" si="440"/>
        <v>7.87260551319047</v>
      </c>
      <c r="V3118" s="113">
        <f t="shared" si="443"/>
        <v>17.2066363636364</v>
      </c>
      <c r="W3118" s="113">
        <f t="shared" si="441"/>
        <v>5.22666666666667</v>
      </c>
      <c r="X3118" s="118">
        <v>2014</v>
      </c>
      <c r="Y3118" s="18" t="s">
        <v>66</v>
      </c>
    </row>
    <row r="3119" ht="15.75" customHeight="1" spans="1:25">
      <c r="A3119" s="234">
        <v>5051</v>
      </c>
      <c r="B3119" s="208" t="s">
        <v>3683</v>
      </c>
      <c r="C3119" s="207" t="s">
        <v>17</v>
      </c>
      <c r="D3119" s="209" t="s">
        <v>64</v>
      </c>
      <c r="F3119" s="235" t="s">
        <v>65</v>
      </c>
      <c r="G3119" s="236">
        <v>39221</v>
      </c>
      <c r="H3119" s="237">
        <v>39221</v>
      </c>
      <c r="I3119" s="214">
        <v>11288.6</v>
      </c>
      <c r="J3119" s="215">
        <v>0.249257830845441</v>
      </c>
      <c r="K3119" s="214">
        <v>2813.77194928185</v>
      </c>
      <c r="L3119" s="244">
        <v>5644.3</v>
      </c>
      <c r="M3119" s="245">
        <v>0.204618818985525</v>
      </c>
      <c r="N3119" s="244">
        <v>1154.93</v>
      </c>
      <c r="O3119" s="218">
        <v>330</v>
      </c>
      <c r="P3119" s="246">
        <f t="shared" si="437"/>
        <v>16.1039393939394</v>
      </c>
      <c r="Q3119" s="246">
        <f t="shared" si="438"/>
        <v>2.49978787878788</v>
      </c>
      <c r="R3119" s="210">
        <v>4610</v>
      </c>
      <c r="S3119" s="220">
        <f t="shared" si="439"/>
        <v>330</v>
      </c>
      <c r="T3119" s="113">
        <f t="shared" si="442"/>
        <v>30.9276712328767</v>
      </c>
      <c r="U3119" s="113">
        <f t="shared" si="440"/>
        <v>7.70896424460781</v>
      </c>
      <c r="V3119" s="113">
        <f t="shared" si="443"/>
        <v>17.1039393939394</v>
      </c>
      <c r="W3119" s="113">
        <f t="shared" si="441"/>
        <v>3.49978787878788</v>
      </c>
      <c r="X3119" s="118">
        <v>2007</v>
      </c>
      <c r="Y3119" s="18" t="s">
        <v>66</v>
      </c>
    </row>
    <row r="3120" ht="15.75" customHeight="1" spans="1:25">
      <c r="A3120" s="234">
        <v>8135</v>
      </c>
      <c r="B3120" s="208" t="s">
        <v>3684</v>
      </c>
      <c r="C3120" s="207" t="s">
        <v>25</v>
      </c>
      <c r="D3120" s="209" t="s">
        <v>488</v>
      </c>
      <c r="E3120" s="210" t="s">
        <v>32</v>
      </c>
      <c r="F3120" s="235" t="s">
        <v>212</v>
      </c>
      <c r="G3120" s="283">
        <v>41850</v>
      </c>
      <c r="H3120" s="237">
        <v>43395</v>
      </c>
      <c r="I3120" s="214">
        <v>11268.7426518794</v>
      </c>
      <c r="J3120" s="215">
        <v>0.255518528032315</v>
      </c>
      <c r="K3120" s="214">
        <v>2879.37253518319</v>
      </c>
      <c r="L3120" s="244">
        <v>5899.45</v>
      </c>
      <c r="M3120" s="245">
        <v>0.258018967869886</v>
      </c>
      <c r="N3120" s="244">
        <v>1522.17</v>
      </c>
      <c r="O3120" s="218">
        <v>273</v>
      </c>
      <c r="P3120" s="246">
        <f t="shared" si="437"/>
        <v>20.609706959707</v>
      </c>
      <c r="Q3120" s="246">
        <f t="shared" si="438"/>
        <v>4.57571428571429</v>
      </c>
      <c r="R3120" s="210">
        <v>436</v>
      </c>
      <c r="S3120" s="220">
        <f t="shared" si="439"/>
        <v>330</v>
      </c>
      <c r="T3120" s="113">
        <f t="shared" si="442"/>
        <v>30.8732675393956</v>
      </c>
      <c r="U3120" s="113">
        <f t="shared" si="440"/>
        <v>7.88869187721422</v>
      </c>
      <c r="V3120" s="113">
        <f t="shared" si="443"/>
        <v>17.8771212121212</v>
      </c>
      <c r="W3120" s="113">
        <f t="shared" si="441"/>
        <v>4.61263636363636</v>
      </c>
      <c r="X3120" s="118">
        <v>2014</v>
      </c>
      <c r="Y3120" s="18" t="s">
        <v>66</v>
      </c>
    </row>
    <row r="3121" ht="15.75" customHeight="1" spans="1:25">
      <c r="A3121" s="234">
        <v>7017</v>
      </c>
      <c r="B3121" s="208" t="s">
        <v>3685</v>
      </c>
      <c r="C3121" s="207" t="s">
        <v>27</v>
      </c>
      <c r="D3121" s="209" t="s">
        <v>64</v>
      </c>
      <c r="F3121" s="235" t="s">
        <v>204</v>
      </c>
      <c r="G3121" s="236">
        <v>42364</v>
      </c>
      <c r="H3121" s="237">
        <v>42364</v>
      </c>
      <c r="I3121" s="214">
        <v>11258.017</v>
      </c>
      <c r="J3121" s="215">
        <v>0.258907843848954</v>
      </c>
      <c r="K3121" s="214">
        <v>2914.78890748487</v>
      </c>
      <c r="L3121" s="244">
        <v>9789.58</v>
      </c>
      <c r="M3121" s="245">
        <v>0.288462834973513</v>
      </c>
      <c r="N3121" s="244">
        <v>2823.93</v>
      </c>
      <c r="O3121" s="218">
        <v>330</v>
      </c>
      <c r="P3121" s="246">
        <f t="shared" si="437"/>
        <v>28.6653939393939</v>
      </c>
      <c r="Q3121" s="246">
        <f t="shared" si="438"/>
        <v>7.55736363636364</v>
      </c>
      <c r="R3121" s="210">
        <v>1467</v>
      </c>
      <c r="S3121" s="220">
        <f t="shared" si="439"/>
        <v>330</v>
      </c>
      <c r="T3121" s="113">
        <f t="shared" si="442"/>
        <v>30.8438821917808</v>
      </c>
      <c r="U3121" s="113">
        <f t="shared" si="440"/>
        <v>7.98572303420512</v>
      </c>
      <c r="V3121" s="113">
        <f t="shared" si="443"/>
        <v>29.6653939393939</v>
      </c>
      <c r="W3121" s="113">
        <f t="shared" si="441"/>
        <v>8.55736363636364</v>
      </c>
      <c r="X3121" s="118">
        <v>2015</v>
      </c>
      <c r="Y3121" s="18" t="s">
        <v>66</v>
      </c>
    </row>
    <row r="3122" ht="15.75" customHeight="1" spans="1:25">
      <c r="A3122" s="234">
        <v>7065</v>
      </c>
      <c r="B3122" s="208" t="s">
        <v>3686</v>
      </c>
      <c r="C3122" s="207" t="s">
        <v>27</v>
      </c>
      <c r="D3122" s="209" t="s">
        <v>64</v>
      </c>
      <c r="F3122" s="235" t="s">
        <v>204</v>
      </c>
      <c r="G3122" s="236">
        <v>42756</v>
      </c>
      <c r="H3122" s="237">
        <v>42756</v>
      </c>
      <c r="I3122" s="214">
        <v>11217.6</v>
      </c>
      <c r="J3122" s="215">
        <v>0.240310068098582</v>
      </c>
      <c r="K3122" s="214">
        <v>2695.70221990265</v>
      </c>
      <c r="L3122" s="244">
        <v>7478.4</v>
      </c>
      <c r="M3122" s="245">
        <v>0.264492404792469</v>
      </c>
      <c r="N3122" s="244">
        <v>1977.98</v>
      </c>
      <c r="O3122" s="218">
        <v>330</v>
      </c>
      <c r="P3122" s="246">
        <f t="shared" si="437"/>
        <v>21.6618181818182</v>
      </c>
      <c r="Q3122" s="246">
        <f t="shared" si="438"/>
        <v>4.99387878787879</v>
      </c>
      <c r="R3122" s="210">
        <v>1075</v>
      </c>
      <c r="S3122" s="220">
        <f t="shared" si="439"/>
        <v>330</v>
      </c>
      <c r="T3122" s="113">
        <f t="shared" si="442"/>
        <v>30.7331506849315</v>
      </c>
      <c r="U3122" s="113">
        <f t="shared" si="440"/>
        <v>7.38548553397986</v>
      </c>
      <c r="V3122" s="113">
        <f t="shared" si="443"/>
        <v>22.6618181818182</v>
      </c>
      <c r="W3122" s="113">
        <f t="shared" si="441"/>
        <v>5.99387878787879</v>
      </c>
      <c r="X3122" s="118">
        <v>2017</v>
      </c>
      <c r="Y3122" s="18" t="s">
        <v>83</v>
      </c>
    </row>
    <row r="3123" ht="15.75" customHeight="1" spans="1:25">
      <c r="A3123" s="234">
        <v>6000</v>
      </c>
      <c r="B3123" s="208" t="s">
        <v>3687</v>
      </c>
      <c r="C3123" s="207" t="s">
        <v>19</v>
      </c>
      <c r="D3123" s="209" t="s">
        <v>64</v>
      </c>
      <c r="F3123" s="235" t="s">
        <v>65</v>
      </c>
      <c r="G3123" s="236">
        <v>42182</v>
      </c>
      <c r="H3123" s="237">
        <v>42182</v>
      </c>
      <c r="I3123" s="214">
        <v>11212.146</v>
      </c>
      <c r="J3123" s="215">
        <v>0.228500986491229</v>
      </c>
      <c r="K3123" s="214">
        <v>2561.98642168369</v>
      </c>
      <c r="L3123" s="244">
        <v>6228.97</v>
      </c>
      <c r="M3123" s="245">
        <v>0.133099051689124</v>
      </c>
      <c r="N3123" s="244">
        <v>829.07</v>
      </c>
      <c r="O3123" s="218">
        <v>330</v>
      </c>
      <c r="P3123" s="246">
        <f t="shared" si="437"/>
        <v>17.8756666666667</v>
      </c>
      <c r="Q3123" s="246">
        <f t="shared" si="438"/>
        <v>1.51233333333333</v>
      </c>
      <c r="R3123" s="210">
        <v>1649</v>
      </c>
      <c r="S3123" s="220">
        <f t="shared" si="439"/>
        <v>330</v>
      </c>
      <c r="T3123" s="113">
        <f t="shared" si="442"/>
        <v>30.7182082191781</v>
      </c>
      <c r="U3123" s="113">
        <f t="shared" si="440"/>
        <v>7.01914088132518</v>
      </c>
      <c r="V3123" s="113">
        <f t="shared" si="443"/>
        <v>18.8756666666667</v>
      </c>
      <c r="W3123" s="113">
        <f t="shared" si="441"/>
        <v>2.51233333333333</v>
      </c>
      <c r="X3123" s="118">
        <v>2015</v>
      </c>
      <c r="Y3123" s="18" t="s">
        <v>66</v>
      </c>
    </row>
    <row r="3124" ht="15.75" customHeight="1" spans="1:25">
      <c r="A3124" s="234">
        <v>6580</v>
      </c>
      <c r="B3124" s="208" t="s">
        <v>3688</v>
      </c>
      <c r="C3124" s="207" t="s">
        <v>23</v>
      </c>
      <c r="D3124" s="209" t="s">
        <v>64</v>
      </c>
      <c r="E3124" s="210" t="s">
        <v>346</v>
      </c>
      <c r="F3124" s="235" t="s">
        <v>65</v>
      </c>
      <c r="G3124" s="283">
        <v>42641</v>
      </c>
      <c r="H3124" s="237">
        <v>42641</v>
      </c>
      <c r="I3124" s="214">
        <v>11145.8165</v>
      </c>
      <c r="J3124" s="215">
        <v>0.257071360830061</v>
      </c>
      <c r="K3124" s="214">
        <v>2865.27021521715</v>
      </c>
      <c r="L3124" s="244">
        <v>7686.77</v>
      </c>
      <c r="M3124" s="245">
        <v>0.404115122476671</v>
      </c>
      <c r="N3124" s="244">
        <v>3106.34</v>
      </c>
      <c r="O3124" s="218">
        <v>330</v>
      </c>
      <c r="P3124" s="246">
        <f t="shared" si="437"/>
        <v>22.2932424242424</v>
      </c>
      <c r="Q3124" s="246">
        <f t="shared" si="438"/>
        <v>8.41315151515152</v>
      </c>
      <c r="R3124" s="210">
        <v>1190</v>
      </c>
      <c r="S3124" s="220">
        <f t="shared" si="439"/>
        <v>330</v>
      </c>
      <c r="T3124" s="113">
        <f t="shared" si="442"/>
        <v>30.5364835616438</v>
      </c>
      <c r="U3124" s="113">
        <f t="shared" si="440"/>
        <v>7.85005538415658</v>
      </c>
      <c r="V3124" s="113">
        <f t="shared" si="443"/>
        <v>23.2932424242424</v>
      </c>
      <c r="W3124" s="113">
        <f t="shared" si="441"/>
        <v>9.41315151515152</v>
      </c>
      <c r="X3124" s="118">
        <v>2016</v>
      </c>
      <c r="Y3124" s="18" t="s">
        <v>82</v>
      </c>
    </row>
    <row r="3125" ht="15.75" customHeight="1" spans="1:25">
      <c r="A3125" s="234">
        <v>5033</v>
      </c>
      <c r="B3125" s="208" t="s">
        <v>3689</v>
      </c>
      <c r="C3125" s="207" t="s">
        <v>33</v>
      </c>
      <c r="D3125" s="209" t="s">
        <v>64</v>
      </c>
      <c r="F3125" s="235" t="s">
        <v>65</v>
      </c>
      <c r="G3125" s="236">
        <v>38626</v>
      </c>
      <c r="H3125" s="237">
        <v>38626</v>
      </c>
      <c r="I3125" s="214">
        <v>11110.54</v>
      </c>
      <c r="J3125" s="215">
        <v>0.274607878738896</v>
      </c>
      <c r="K3125" s="214">
        <v>3051.04182104365</v>
      </c>
      <c r="L3125" s="244">
        <v>5555.27</v>
      </c>
      <c r="M3125" s="245">
        <v>0.211199455652021</v>
      </c>
      <c r="N3125" s="244">
        <v>1173.27</v>
      </c>
      <c r="O3125" s="218">
        <v>330</v>
      </c>
      <c r="P3125" s="246">
        <f t="shared" si="437"/>
        <v>15.8341515151515</v>
      </c>
      <c r="Q3125" s="246">
        <f t="shared" si="438"/>
        <v>2.55536363636364</v>
      </c>
      <c r="R3125" s="210">
        <v>5205</v>
      </c>
      <c r="S3125" s="220">
        <f t="shared" si="439"/>
        <v>330</v>
      </c>
      <c r="T3125" s="113">
        <f t="shared" si="442"/>
        <v>30.4398356164384</v>
      </c>
      <c r="U3125" s="113">
        <f t="shared" si="440"/>
        <v>8.35901868779082</v>
      </c>
      <c r="V3125" s="113">
        <f t="shared" si="443"/>
        <v>16.8341515151515</v>
      </c>
      <c r="W3125" s="113">
        <f t="shared" si="441"/>
        <v>3.55536363636364</v>
      </c>
      <c r="X3125" s="118">
        <v>2005</v>
      </c>
      <c r="Y3125" s="18" t="s">
        <v>66</v>
      </c>
    </row>
    <row r="3126" ht="15.75" customHeight="1" spans="1:25">
      <c r="A3126" s="234">
        <v>6991</v>
      </c>
      <c r="B3126" s="208" t="s">
        <v>3690</v>
      </c>
      <c r="C3126" s="207" t="s">
        <v>27</v>
      </c>
      <c r="D3126" s="209" t="s">
        <v>64</v>
      </c>
      <c r="F3126" s="235" t="s">
        <v>215</v>
      </c>
      <c r="G3126" s="236">
        <v>42042</v>
      </c>
      <c r="H3126" s="237">
        <v>42042</v>
      </c>
      <c r="I3126" s="214">
        <v>11101.905</v>
      </c>
      <c r="J3126" s="215">
        <v>0.250824639064976</v>
      </c>
      <c r="K3126" s="214">
        <v>2784.63131455865</v>
      </c>
      <c r="L3126" s="244">
        <v>7401.27</v>
      </c>
      <c r="M3126" s="245">
        <v>0.206679394212074</v>
      </c>
      <c r="N3126" s="244">
        <v>1529.69</v>
      </c>
      <c r="O3126" s="218">
        <v>330</v>
      </c>
      <c r="P3126" s="246">
        <f t="shared" si="437"/>
        <v>21.4280909090909</v>
      </c>
      <c r="Q3126" s="246">
        <f t="shared" si="438"/>
        <v>3.63542424242424</v>
      </c>
      <c r="R3126" s="210">
        <v>1789</v>
      </c>
      <c r="S3126" s="220">
        <f t="shared" si="439"/>
        <v>330</v>
      </c>
      <c r="T3126" s="113">
        <f t="shared" si="442"/>
        <v>30.4161780821918</v>
      </c>
      <c r="U3126" s="113">
        <f t="shared" si="440"/>
        <v>7.62912688920178</v>
      </c>
      <c r="V3126" s="113">
        <f t="shared" si="443"/>
        <v>22.4280909090909</v>
      </c>
      <c r="W3126" s="113">
        <f t="shared" si="441"/>
        <v>4.63542424242424</v>
      </c>
      <c r="X3126" s="118">
        <v>2015</v>
      </c>
      <c r="Y3126" s="18" t="s">
        <v>66</v>
      </c>
    </row>
    <row r="3127" ht="15.75" customHeight="1" spans="1:25">
      <c r="A3127" s="234">
        <v>5296</v>
      </c>
      <c r="B3127" s="208" t="s">
        <v>3691</v>
      </c>
      <c r="C3127" s="207" t="s">
        <v>23</v>
      </c>
      <c r="D3127" s="209" t="s">
        <v>64</v>
      </c>
      <c r="F3127" s="235" t="s">
        <v>178</v>
      </c>
      <c r="G3127" s="236">
        <v>40257</v>
      </c>
      <c r="H3127" s="237">
        <v>40257</v>
      </c>
      <c r="I3127" s="214">
        <v>11089.02</v>
      </c>
      <c r="J3127" s="215">
        <v>0.269796421803655</v>
      </c>
      <c r="K3127" s="214">
        <v>2991.77791730917</v>
      </c>
      <c r="L3127" s="244">
        <v>7647.6</v>
      </c>
      <c r="M3127" s="245">
        <v>0.274731942047178</v>
      </c>
      <c r="N3127" s="244">
        <v>2101.04</v>
      </c>
      <c r="O3127" s="218">
        <v>330</v>
      </c>
      <c r="P3127" s="246">
        <f t="shared" si="437"/>
        <v>22.1745454545455</v>
      </c>
      <c r="Q3127" s="246">
        <f t="shared" si="438"/>
        <v>5.36678787878788</v>
      </c>
      <c r="R3127" s="210">
        <v>3574</v>
      </c>
      <c r="S3127" s="220">
        <f t="shared" si="439"/>
        <v>330</v>
      </c>
      <c r="T3127" s="113">
        <f t="shared" si="442"/>
        <v>30.3808767123288</v>
      </c>
      <c r="U3127" s="113">
        <f t="shared" si="440"/>
        <v>8.1966518282443</v>
      </c>
      <c r="V3127" s="113">
        <f t="shared" si="443"/>
        <v>23.1745454545455</v>
      </c>
      <c r="W3127" s="113">
        <f t="shared" si="441"/>
        <v>6.36678787878788</v>
      </c>
      <c r="X3127" s="118">
        <v>2010</v>
      </c>
      <c r="Y3127" s="18" t="s">
        <v>66</v>
      </c>
    </row>
    <row r="3128" ht="15.75" customHeight="1" spans="1:25">
      <c r="A3128" s="234">
        <v>7196</v>
      </c>
      <c r="B3128" s="208" t="s">
        <v>3692</v>
      </c>
      <c r="C3128" s="207" t="s">
        <v>27</v>
      </c>
      <c r="D3128" s="209" t="s">
        <v>380</v>
      </c>
      <c r="E3128" s="210" t="s">
        <v>2534</v>
      </c>
      <c r="F3128" s="235" t="s">
        <v>231</v>
      </c>
      <c r="G3128" s="284">
        <v>42278</v>
      </c>
      <c r="H3128" s="237">
        <v>42915</v>
      </c>
      <c r="I3128" s="214">
        <v>11043.705</v>
      </c>
      <c r="J3128" s="215">
        <v>0.235033027003978</v>
      </c>
      <c r="K3128" s="214">
        <v>2595.63541548897</v>
      </c>
      <c r="L3128" s="244">
        <v>7362.47</v>
      </c>
      <c r="M3128" s="245">
        <v>0.322480091599694</v>
      </c>
      <c r="N3128" s="244">
        <v>2374.25</v>
      </c>
      <c r="O3128" s="218">
        <v>330</v>
      </c>
      <c r="P3128" s="246">
        <f t="shared" si="437"/>
        <v>21.3105151515152</v>
      </c>
      <c r="Q3128" s="246">
        <f t="shared" si="438"/>
        <v>6.19469696969697</v>
      </c>
      <c r="R3128" s="210">
        <v>916</v>
      </c>
      <c r="S3128" s="220">
        <f t="shared" si="439"/>
        <v>330</v>
      </c>
      <c r="T3128" s="113">
        <f t="shared" si="442"/>
        <v>30.2567260273973</v>
      </c>
      <c r="U3128" s="113">
        <f t="shared" si="440"/>
        <v>7.11132990544923</v>
      </c>
      <c r="V3128" s="113">
        <f t="shared" si="443"/>
        <v>22.3105151515152</v>
      </c>
      <c r="W3128" s="113">
        <f t="shared" si="441"/>
        <v>7.19469696969697</v>
      </c>
      <c r="X3128" s="118">
        <v>2015</v>
      </c>
      <c r="Y3128" s="18" t="s">
        <v>66</v>
      </c>
    </row>
    <row r="3129" ht="15.75" customHeight="1" spans="1:25">
      <c r="A3129" s="234">
        <v>6976</v>
      </c>
      <c r="B3129" s="208" t="s">
        <v>3693</v>
      </c>
      <c r="C3129" s="207" t="s">
        <v>27</v>
      </c>
      <c r="D3129" s="209" t="s">
        <v>64</v>
      </c>
      <c r="F3129" s="235" t="s">
        <v>215</v>
      </c>
      <c r="G3129" s="236">
        <v>41909</v>
      </c>
      <c r="H3129" s="237">
        <v>41909</v>
      </c>
      <c r="I3129" s="214">
        <v>11007.455</v>
      </c>
      <c r="J3129" s="215">
        <v>0.252828662581942</v>
      </c>
      <c r="K3129" s="214">
        <v>2783.00012608091</v>
      </c>
      <c r="L3129" s="244">
        <v>9571.7</v>
      </c>
      <c r="M3129" s="245">
        <v>0.26938683828369</v>
      </c>
      <c r="N3129" s="244">
        <v>2578.49</v>
      </c>
      <c r="O3129" s="218">
        <v>330</v>
      </c>
      <c r="P3129" s="246">
        <f t="shared" si="437"/>
        <v>28.0051515151515</v>
      </c>
      <c r="Q3129" s="246">
        <f t="shared" si="438"/>
        <v>6.81360606060606</v>
      </c>
      <c r="R3129" s="210">
        <v>1922</v>
      </c>
      <c r="S3129" s="220">
        <f t="shared" si="439"/>
        <v>330</v>
      </c>
      <c r="T3129" s="113">
        <f t="shared" si="442"/>
        <v>30.1574109589041</v>
      </c>
      <c r="U3129" s="113">
        <f t="shared" si="440"/>
        <v>7.62465787967373</v>
      </c>
      <c r="V3129" s="113">
        <f t="shared" si="443"/>
        <v>29.0051515151515</v>
      </c>
      <c r="W3129" s="113">
        <f t="shared" si="441"/>
        <v>7.81360606060606</v>
      </c>
      <c r="X3129" s="118">
        <v>2014</v>
      </c>
      <c r="Y3129" s="18" t="s">
        <v>66</v>
      </c>
    </row>
    <row r="3130" ht="15.75" customHeight="1" spans="1:25">
      <c r="A3130" s="234">
        <v>7367</v>
      </c>
      <c r="B3130" s="208" t="s">
        <v>3694</v>
      </c>
      <c r="C3130" s="207" t="s">
        <v>27</v>
      </c>
      <c r="D3130" s="209" t="s">
        <v>64</v>
      </c>
      <c r="F3130" s="235" t="s">
        <v>204</v>
      </c>
      <c r="G3130" s="236">
        <v>43050</v>
      </c>
      <c r="H3130" s="237">
        <v>43050</v>
      </c>
      <c r="I3130" s="214">
        <v>10979.385</v>
      </c>
      <c r="J3130" s="215">
        <v>0.252555053484553</v>
      </c>
      <c r="K3130" s="214">
        <v>2772.8991659025</v>
      </c>
      <c r="L3130" s="244">
        <v>7319.59</v>
      </c>
      <c r="M3130" s="245">
        <v>0.298511255411847</v>
      </c>
      <c r="N3130" s="244">
        <v>2184.98</v>
      </c>
      <c r="O3130" s="218">
        <v>330</v>
      </c>
      <c r="P3130" s="246">
        <f t="shared" si="437"/>
        <v>21.1805757575758</v>
      </c>
      <c r="Q3130" s="246">
        <f t="shared" si="438"/>
        <v>5.62115151515152</v>
      </c>
      <c r="R3130" s="210">
        <v>781</v>
      </c>
      <c r="S3130" s="220">
        <f t="shared" si="439"/>
        <v>330</v>
      </c>
      <c r="T3130" s="113">
        <f t="shared" si="442"/>
        <v>30.0805068493151</v>
      </c>
      <c r="U3130" s="113">
        <f t="shared" si="440"/>
        <v>7.59698401617123</v>
      </c>
      <c r="V3130" s="113">
        <f t="shared" si="443"/>
        <v>22.1805757575758</v>
      </c>
      <c r="W3130" s="113">
        <f t="shared" si="441"/>
        <v>6.62115151515152</v>
      </c>
      <c r="X3130" s="118">
        <v>2017</v>
      </c>
      <c r="Y3130" s="18" t="s">
        <v>83</v>
      </c>
    </row>
    <row r="3131" ht="15.75" customHeight="1" spans="1:25">
      <c r="A3131" s="234">
        <v>5095</v>
      </c>
      <c r="B3131" s="208" t="s">
        <v>3695</v>
      </c>
      <c r="C3131" s="207" t="s">
        <v>17</v>
      </c>
      <c r="D3131" s="209" t="s">
        <v>64</v>
      </c>
      <c r="F3131" s="235" t="s">
        <v>65</v>
      </c>
      <c r="G3131" s="236">
        <v>39977</v>
      </c>
      <c r="H3131" s="237">
        <v>39977</v>
      </c>
      <c r="I3131" s="214">
        <v>10972.94</v>
      </c>
      <c r="J3131" s="215">
        <v>0.246949314405437</v>
      </c>
      <c r="K3131" s="214">
        <v>2709.760010012</v>
      </c>
      <c r="L3131" s="244">
        <v>5486.47</v>
      </c>
      <c r="M3131" s="245">
        <v>0.322274613731598</v>
      </c>
      <c r="N3131" s="244">
        <v>1768.15</v>
      </c>
      <c r="O3131" s="218">
        <v>330</v>
      </c>
      <c r="P3131" s="246">
        <f t="shared" si="437"/>
        <v>15.6256666666667</v>
      </c>
      <c r="Q3131" s="246">
        <f t="shared" si="438"/>
        <v>4.3580303030303</v>
      </c>
      <c r="R3131" s="210">
        <v>3854</v>
      </c>
      <c r="S3131" s="220">
        <f t="shared" si="439"/>
        <v>330</v>
      </c>
      <c r="T3131" s="113">
        <f t="shared" si="442"/>
        <v>30.0628493150685</v>
      </c>
      <c r="U3131" s="113">
        <f t="shared" si="440"/>
        <v>7.42400002743014</v>
      </c>
      <c r="V3131" s="113">
        <f t="shared" si="443"/>
        <v>16.6256666666667</v>
      </c>
      <c r="W3131" s="113">
        <f t="shared" si="441"/>
        <v>5.3580303030303</v>
      </c>
      <c r="X3131" s="118">
        <v>2009</v>
      </c>
      <c r="Y3131" s="18" t="s">
        <v>66</v>
      </c>
    </row>
    <row r="3132" ht="15.75" customHeight="1" spans="1:25">
      <c r="A3132" s="234">
        <v>7221</v>
      </c>
      <c r="B3132" s="208" t="s">
        <v>3696</v>
      </c>
      <c r="C3132" s="207" t="s">
        <v>27</v>
      </c>
      <c r="D3132" s="209" t="s">
        <v>64</v>
      </c>
      <c r="F3132" s="235" t="s">
        <v>204</v>
      </c>
      <c r="G3132" s="236">
        <v>42945</v>
      </c>
      <c r="H3132" s="237">
        <v>42945</v>
      </c>
      <c r="I3132" s="214">
        <v>10945.71</v>
      </c>
      <c r="J3132" s="215">
        <v>0.26230164671769</v>
      </c>
      <c r="K3132" s="214">
        <v>2871.07775749429</v>
      </c>
      <c r="L3132" s="244">
        <v>7297.14</v>
      </c>
      <c r="M3132" s="245">
        <v>0.314815119348128</v>
      </c>
      <c r="N3132" s="244">
        <v>2297.25</v>
      </c>
      <c r="O3132" s="218">
        <v>330</v>
      </c>
      <c r="P3132" s="246">
        <f t="shared" si="437"/>
        <v>21.1125454545455</v>
      </c>
      <c r="Q3132" s="246">
        <f t="shared" si="438"/>
        <v>5.96136363636364</v>
      </c>
      <c r="R3132" s="210">
        <v>886</v>
      </c>
      <c r="S3132" s="220">
        <f t="shared" si="439"/>
        <v>330</v>
      </c>
      <c r="T3132" s="113">
        <f t="shared" si="442"/>
        <v>29.9882465753425</v>
      </c>
      <c r="U3132" s="113">
        <f t="shared" si="440"/>
        <v>7.86596645888847</v>
      </c>
      <c r="V3132" s="113">
        <f t="shared" si="443"/>
        <v>22.1125454545455</v>
      </c>
      <c r="W3132" s="113">
        <f t="shared" si="441"/>
        <v>6.96136363636364</v>
      </c>
      <c r="X3132" s="118">
        <v>2017</v>
      </c>
      <c r="Y3132" s="18" t="s">
        <v>83</v>
      </c>
    </row>
    <row r="3133" ht="15.75" customHeight="1" spans="1:25">
      <c r="A3133" s="234">
        <v>6377</v>
      </c>
      <c r="B3133" s="208" t="s">
        <v>3697</v>
      </c>
      <c r="C3133" s="207" t="s">
        <v>25</v>
      </c>
      <c r="D3133" s="209" t="s">
        <v>64</v>
      </c>
      <c r="F3133" s="235" t="s">
        <v>204</v>
      </c>
      <c r="G3133" s="236">
        <v>42574</v>
      </c>
      <c r="H3133" s="237">
        <v>42574</v>
      </c>
      <c r="I3133" s="214">
        <v>10894.572</v>
      </c>
      <c r="J3133" s="215">
        <v>0.276723282418214</v>
      </c>
      <c r="K3133" s="214">
        <v>3014.78172438157</v>
      </c>
      <c r="L3133" s="244">
        <v>8380.44</v>
      </c>
      <c r="M3133" s="245">
        <v>0.215755974626631</v>
      </c>
      <c r="N3133" s="244">
        <v>1808.13</v>
      </c>
      <c r="O3133" s="218">
        <v>330</v>
      </c>
      <c r="P3133" s="246">
        <f t="shared" si="437"/>
        <v>24.3952727272727</v>
      </c>
      <c r="Q3133" s="246">
        <f t="shared" si="438"/>
        <v>4.47918181818182</v>
      </c>
      <c r="R3133" s="210">
        <v>1257</v>
      </c>
      <c r="S3133" s="220">
        <f t="shared" si="439"/>
        <v>330</v>
      </c>
      <c r="T3133" s="113">
        <f t="shared" si="442"/>
        <v>29.8481424657534</v>
      </c>
      <c r="U3133" s="113">
        <f t="shared" si="440"/>
        <v>8.25967595720978</v>
      </c>
      <c r="V3133" s="113">
        <f t="shared" si="443"/>
        <v>25.3952727272727</v>
      </c>
      <c r="W3133" s="113">
        <f t="shared" si="441"/>
        <v>5.47918181818182</v>
      </c>
      <c r="X3133" s="118">
        <v>2016</v>
      </c>
      <c r="Y3133" s="18" t="s">
        <v>82</v>
      </c>
    </row>
    <row r="3134" ht="15.75" customHeight="1" spans="1:25">
      <c r="A3134" s="234">
        <v>5168</v>
      </c>
      <c r="B3134" s="208" t="s">
        <v>3698</v>
      </c>
      <c r="C3134" s="207" t="s">
        <v>17</v>
      </c>
      <c r="D3134" s="209" t="s">
        <v>64</v>
      </c>
      <c r="F3134" s="235" t="s">
        <v>65</v>
      </c>
      <c r="G3134" s="236">
        <v>40495</v>
      </c>
      <c r="H3134" s="237">
        <v>40495</v>
      </c>
      <c r="I3134" s="214">
        <v>10880.46</v>
      </c>
      <c r="J3134" s="215">
        <v>0.265412656295101</v>
      </c>
      <c r="K3134" s="214">
        <v>2887.81179031259</v>
      </c>
      <c r="L3134" s="244">
        <v>5440.23</v>
      </c>
      <c r="M3134" s="245">
        <v>0.282261963189056</v>
      </c>
      <c r="N3134" s="244">
        <v>1535.57</v>
      </c>
      <c r="O3134" s="218">
        <v>330</v>
      </c>
      <c r="P3134" s="246">
        <f t="shared" si="437"/>
        <v>15.4855454545455</v>
      </c>
      <c r="Q3134" s="246">
        <f t="shared" si="438"/>
        <v>3.65324242424242</v>
      </c>
      <c r="R3134" s="210">
        <v>3336</v>
      </c>
      <c r="S3134" s="220">
        <f t="shared" si="439"/>
        <v>330</v>
      </c>
      <c r="T3134" s="113">
        <f t="shared" si="442"/>
        <v>29.8094794520548</v>
      </c>
      <c r="U3134" s="113">
        <f t="shared" si="440"/>
        <v>7.91181312414408</v>
      </c>
      <c r="V3134" s="113">
        <f t="shared" si="443"/>
        <v>16.4855454545455</v>
      </c>
      <c r="W3134" s="113">
        <f t="shared" si="441"/>
        <v>4.65324242424242</v>
      </c>
      <c r="X3134" s="118">
        <v>2010</v>
      </c>
      <c r="Y3134" s="18" t="s">
        <v>66</v>
      </c>
    </row>
    <row r="3135" ht="15.75" customHeight="1" spans="1:25">
      <c r="A3135" s="234">
        <v>7604</v>
      </c>
      <c r="B3135" s="208" t="s">
        <v>3699</v>
      </c>
      <c r="C3135" s="207" t="s">
        <v>25</v>
      </c>
      <c r="D3135" s="209" t="s">
        <v>64</v>
      </c>
      <c r="F3135" s="235" t="s">
        <v>207</v>
      </c>
      <c r="G3135" s="236">
        <v>43211</v>
      </c>
      <c r="H3135" s="237">
        <v>43211</v>
      </c>
      <c r="I3135" s="214">
        <v>10878.6047592068</v>
      </c>
      <c r="J3135" s="215">
        <v>0.278865229537728</v>
      </c>
      <c r="K3135" s="214">
        <v>3033.66461322642</v>
      </c>
      <c r="L3135" s="244">
        <v>8093.04</v>
      </c>
      <c r="M3135" s="245">
        <v>0.254405019621798</v>
      </c>
      <c r="N3135" s="244">
        <v>2058.91</v>
      </c>
      <c r="O3135" s="218">
        <v>330</v>
      </c>
      <c r="P3135" s="246">
        <f t="shared" si="437"/>
        <v>23.5243636363636</v>
      </c>
      <c r="Q3135" s="246">
        <f t="shared" si="438"/>
        <v>5.23912121212121</v>
      </c>
      <c r="R3135" s="210">
        <v>620</v>
      </c>
      <c r="S3135" s="220">
        <f t="shared" si="439"/>
        <v>330</v>
      </c>
      <c r="T3135" s="113">
        <f t="shared" si="442"/>
        <v>29.8043966005666</v>
      </c>
      <c r="U3135" s="113">
        <f t="shared" si="440"/>
        <v>8.31140989925047</v>
      </c>
      <c r="V3135" s="113">
        <f t="shared" si="443"/>
        <v>24.5243636363636</v>
      </c>
      <c r="W3135" s="113">
        <f t="shared" si="441"/>
        <v>6.23912121212121</v>
      </c>
      <c r="X3135" s="118">
        <v>2018</v>
      </c>
      <c r="Y3135" s="18" t="s">
        <v>84</v>
      </c>
    </row>
    <row r="3136" ht="15.75" customHeight="1" spans="1:25">
      <c r="A3136" s="234">
        <v>7583</v>
      </c>
      <c r="B3136" s="208" t="s">
        <v>3700</v>
      </c>
      <c r="C3136" s="207" t="s">
        <v>17</v>
      </c>
      <c r="D3136" s="209" t="s">
        <v>64</v>
      </c>
      <c r="F3136" s="235" t="s">
        <v>65</v>
      </c>
      <c r="G3136" s="236">
        <v>43127</v>
      </c>
      <c r="H3136" s="237">
        <v>43127</v>
      </c>
      <c r="I3136" s="214">
        <v>10868.9289581956</v>
      </c>
      <c r="J3136" s="215">
        <v>0.266875560938495</v>
      </c>
      <c r="K3136" s="214">
        <v>2900.65151251909</v>
      </c>
      <c r="L3136" s="244">
        <v>4089.78</v>
      </c>
      <c r="M3136" s="245">
        <v>0.274515988635086</v>
      </c>
      <c r="N3136" s="244">
        <v>1122.71</v>
      </c>
      <c r="O3136" s="218">
        <v>311</v>
      </c>
      <c r="P3136" s="246">
        <f t="shared" si="437"/>
        <v>12.1504180064309</v>
      </c>
      <c r="Q3136" s="246">
        <f t="shared" si="438"/>
        <v>2.61</v>
      </c>
      <c r="R3136" s="210">
        <v>704</v>
      </c>
      <c r="S3136" s="220">
        <f t="shared" si="439"/>
        <v>330</v>
      </c>
      <c r="T3136" s="113">
        <f t="shared" si="442"/>
        <v>29.7778875567003</v>
      </c>
      <c r="U3136" s="113">
        <f t="shared" si="440"/>
        <v>7.94699044525778</v>
      </c>
      <c r="V3136" s="113">
        <f t="shared" si="443"/>
        <v>12.3932727272727</v>
      </c>
      <c r="W3136" s="113">
        <f t="shared" si="441"/>
        <v>3.40215151515151</v>
      </c>
      <c r="X3136" s="118">
        <v>2018</v>
      </c>
      <c r="Y3136" s="18" t="s">
        <v>84</v>
      </c>
    </row>
    <row r="3137" ht="15.75" customHeight="1" spans="1:25">
      <c r="A3137" s="234">
        <v>6192</v>
      </c>
      <c r="B3137" s="208" t="s">
        <v>3701</v>
      </c>
      <c r="C3137" s="207" t="s">
        <v>25</v>
      </c>
      <c r="D3137" s="209" t="s">
        <v>64</v>
      </c>
      <c r="F3137" s="235" t="s">
        <v>204</v>
      </c>
      <c r="G3137" s="236">
        <v>42392</v>
      </c>
      <c r="H3137" s="237">
        <v>42392</v>
      </c>
      <c r="I3137" s="214">
        <v>10851.3643220181</v>
      </c>
      <c r="J3137" s="215">
        <v>0.267044873285004</v>
      </c>
      <c r="K3137" s="214">
        <v>2897.80121034273</v>
      </c>
      <c r="L3137" s="244">
        <v>9509.15</v>
      </c>
      <c r="M3137" s="245">
        <v>0.241263414711094</v>
      </c>
      <c r="N3137" s="244">
        <v>2294.21</v>
      </c>
      <c r="O3137" s="218">
        <v>330</v>
      </c>
      <c r="P3137" s="246">
        <f t="shared" si="437"/>
        <v>27.8156060606061</v>
      </c>
      <c r="Q3137" s="246">
        <f t="shared" si="438"/>
        <v>5.95215151515151</v>
      </c>
      <c r="R3137" s="210">
        <v>1439</v>
      </c>
      <c r="S3137" s="220">
        <f t="shared" si="439"/>
        <v>330</v>
      </c>
      <c r="T3137" s="113">
        <f t="shared" si="442"/>
        <v>29.729765265803</v>
      </c>
      <c r="U3137" s="113">
        <f t="shared" si="440"/>
        <v>7.93918139819926</v>
      </c>
      <c r="V3137" s="113">
        <f t="shared" si="443"/>
        <v>28.8156060606061</v>
      </c>
      <c r="W3137" s="113">
        <f t="shared" si="441"/>
        <v>6.95215151515151</v>
      </c>
      <c r="X3137" s="118">
        <v>2016</v>
      </c>
      <c r="Y3137" s="18" t="s">
        <v>82</v>
      </c>
    </row>
    <row r="3138" ht="15.75" customHeight="1" spans="1:25">
      <c r="A3138" s="234">
        <v>6312</v>
      </c>
      <c r="B3138" s="208" t="s">
        <v>3702</v>
      </c>
      <c r="C3138" s="207" t="s">
        <v>25</v>
      </c>
      <c r="D3138" s="209" t="s">
        <v>64</v>
      </c>
      <c r="F3138" s="235" t="s">
        <v>204</v>
      </c>
      <c r="G3138" s="236">
        <v>42490</v>
      </c>
      <c r="H3138" s="237">
        <v>42490</v>
      </c>
      <c r="I3138" s="214">
        <v>10838.7432055774</v>
      </c>
      <c r="J3138" s="215">
        <v>0.271184178043362</v>
      </c>
      <c r="K3138" s="214">
        <v>2939.29566722759</v>
      </c>
      <c r="L3138" s="244">
        <v>9498.09</v>
      </c>
      <c r="M3138" s="245">
        <v>0.291050095334957</v>
      </c>
      <c r="N3138" s="244">
        <v>2764.42</v>
      </c>
      <c r="O3138" s="218">
        <v>330</v>
      </c>
      <c r="P3138" s="246">
        <f t="shared" si="437"/>
        <v>27.7820909090909</v>
      </c>
      <c r="Q3138" s="246">
        <f t="shared" si="438"/>
        <v>7.3770303030303</v>
      </c>
      <c r="R3138" s="210">
        <v>1341</v>
      </c>
      <c r="S3138" s="220">
        <f t="shared" si="439"/>
        <v>330</v>
      </c>
      <c r="T3138" s="113">
        <f t="shared" si="442"/>
        <v>29.6951868645956</v>
      </c>
      <c r="U3138" s="113">
        <f t="shared" si="440"/>
        <v>8.05286484171942</v>
      </c>
      <c r="V3138" s="113">
        <f t="shared" si="443"/>
        <v>28.7820909090909</v>
      </c>
      <c r="W3138" s="113">
        <f t="shared" si="441"/>
        <v>8.3770303030303</v>
      </c>
      <c r="X3138" s="118">
        <v>2016</v>
      </c>
      <c r="Y3138" s="18" t="s">
        <v>82</v>
      </c>
    </row>
    <row r="3139" ht="15.75" customHeight="1" spans="1:25">
      <c r="A3139" s="234">
        <v>8709</v>
      </c>
      <c r="B3139" s="208" t="s">
        <v>3703</v>
      </c>
      <c r="C3139" s="207" t="s">
        <v>34</v>
      </c>
      <c r="D3139" s="209" t="s">
        <v>488</v>
      </c>
      <c r="E3139" s="210" t="s">
        <v>30</v>
      </c>
      <c r="F3139" s="235" t="s">
        <v>282</v>
      </c>
      <c r="G3139" s="283">
        <v>41640</v>
      </c>
      <c r="H3139" s="237">
        <v>43715</v>
      </c>
      <c r="I3139" s="214">
        <v>10797.6253521127</v>
      </c>
      <c r="J3139" s="215">
        <v>0.262030008050047</v>
      </c>
      <c r="K3139" s="214">
        <v>2829.30185793548</v>
      </c>
      <c r="L3139" s="216">
        <v>913.2</v>
      </c>
      <c r="M3139" s="217">
        <v>0.138852387209812</v>
      </c>
      <c r="N3139" s="216">
        <v>126.8</v>
      </c>
      <c r="O3139" s="218">
        <v>71</v>
      </c>
      <c r="P3139" s="246">
        <f t="shared" ref="P3139:P3202" si="444">IFERROR(L3139/O3139-1,0)</f>
        <v>11.8619718309859</v>
      </c>
      <c r="Q3139" s="246">
        <f t="shared" ref="Q3139:Q3202" si="445">IFERROR(N3139/O3139-1,0)</f>
        <v>0.785915492957747</v>
      </c>
      <c r="R3139" s="210">
        <v>116</v>
      </c>
      <c r="S3139" s="220">
        <f t="shared" ref="S3139:S3202" si="446">MIN(R3139-35,365-35)</f>
        <v>81</v>
      </c>
      <c r="T3139" s="113">
        <f t="shared" si="442"/>
        <v>29.5825352112677</v>
      </c>
      <c r="U3139" s="113">
        <f t="shared" ref="U3139:U3202" si="447">IFERROR(K3139/365,0)</f>
        <v>7.75151193954926</v>
      </c>
      <c r="V3139" s="113">
        <f t="shared" si="443"/>
        <v>11.2740740740741</v>
      </c>
      <c r="W3139" s="113">
        <f t="shared" ref="W3139:W3202" si="448">N3139/S3139</f>
        <v>1.56543209876543</v>
      </c>
      <c r="X3139" s="118">
        <v>2014</v>
      </c>
      <c r="Y3139" s="18" t="s">
        <v>66</v>
      </c>
    </row>
    <row r="3140" ht="15.75" customHeight="1" spans="1:25">
      <c r="A3140" s="234">
        <v>8679</v>
      </c>
      <c r="B3140" s="208" t="s">
        <v>3704</v>
      </c>
      <c r="C3140" s="207" t="s">
        <v>34</v>
      </c>
      <c r="D3140" s="209" t="s">
        <v>488</v>
      </c>
      <c r="E3140" s="210" t="s">
        <v>30</v>
      </c>
      <c r="F3140" s="235" t="s">
        <v>282</v>
      </c>
      <c r="G3140" s="283">
        <v>42769</v>
      </c>
      <c r="H3140" s="237">
        <v>43715</v>
      </c>
      <c r="I3140" s="214">
        <v>10778.0606666667</v>
      </c>
      <c r="J3140" s="215">
        <v>0.278053492706561</v>
      </c>
      <c r="K3140" s="214">
        <v>2996.87741296987</v>
      </c>
      <c r="L3140" s="216">
        <v>962.9</v>
      </c>
      <c r="M3140" s="217">
        <v>0.230543150898328</v>
      </c>
      <c r="N3140" s="216">
        <v>221.99</v>
      </c>
      <c r="O3140" s="218">
        <v>75</v>
      </c>
      <c r="P3140" s="246">
        <f t="shared" si="444"/>
        <v>11.8386666666667</v>
      </c>
      <c r="Q3140" s="246">
        <f t="shared" si="445"/>
        <v>1.95986666666667</v>
      </c>
      <c r="R3140" s="210">
        <v>116</v>
      </c>
      <c r="S3140" s="220">
        <f t="shared" si="446"/>
        <v>81</v>
      </c>
      <c r="T3140" s="113">
        <f t="shared" ref="T3140:T3203" si="449">IFERROR(I3140/365,0)</f>
        <v>29.5289333333334</v>
      </c>
      <c r="U3140" s="113">
        <f t="shared" si="447"/>
        <v>8.21062304923252</v>
      </c>
      <c r="V3140" s="113">
        <f t="shared" ref="V3140:V3203" si="450">L3140/S3140</f>
        <v>11.8876543209877</v>
      </c>
      <c r="W3140" s="113">
        <f t="shared" si="448"/>
        <v>2.74061728395062</v>
      </c>
      <c r="X3140" s="118">
        <v>2017</v>
      </c>
      <c r="Y3140" s="18" t="s">
        <v>83</v>
      </c>
    </row>
    <row r="3141" ht="15.75" customHeight="1" spans="1:25">
      <c r="A3141" s="234">
        <v>6031</v>
      </c>
      <c r="B3141" s="208" t="s">
        <v>3705</v>
      </c>
      <c r="C3141" s="207" t="s">
        <v>23</v>
      </c>
      <c r="D3141" s="209" t="s">
        <v>64</v>
      </c>
      <c r="F3141" s="235" t="s">
        <v>65</v>
      </c>
      <c r="G3141" s="236">
        <v>42210</v>
      </c>
      <c r="H3141" s="237">
        <v>42210</v>
      </c>
      <c r="I3141" s="214">
        <v>10773.761</v>
      </c>
      <c r="J3141" s="215">
        <v>0.273707165997251</v>
      </c>
      <c r="K3141" s="214">
        <v>2948.85559044171</v>
      </c>
      <c r="L3141" s="244">
        <v>7430.18</v>
      </c>
      <c r="M3141" s="245">
        <v>0.281940679768189</v>
      </c>
      <c r="N3141" s="244">
        <v>2094.87</v>
      </c>
      <c r="O3141" s="218">
        <v>330</v>
      </c>
      <c r="P3141" s="246">
        <f t="shared" si="444"/>
        <v>21.515696969697</v>
      </c>
      <c r="Q3141" s="246">
        <f t="shared" si="445"/>
        <v>5.34809090909091</v>
      </c>
      <c r="R3141" s="210">
        <v>1621</v>
      </c>
      <c r="S3141" s="220">
        <f t="shared" si="446"/>
        <v>330</v>
      </c>
      <c r="T3141" s="113">
        <f t="shared" si="449"/>
        <v>29.5171534246575</v>
      </c>
      <c r="U3141" s="113">
        <f t="shared" si="447"/>
        <v>8.07905641216907</v>
      </c>
      <c r="V3141" s="113">
        <f t="shared" si="450"/>
        <v>22.515696969697</v>
      </c>
      <c r="W3141" s="113">
        <f t="shared" si="448"/>
        <v>6.34809090909091</v>
      </c>
      <c r="X3141" s="118">
        <v>2015</v>
      </c>
      <c r="Y3141" s="18" t="s">
        <v>66</v>
      </c>
    </row>
    <row r="3142" ht="15.75" customHeight="1" spans="1:25">
      <c r="A3142" s="234">
        <v>5423</v>
      </c>
      <c r="B3142" s="208" t="s">
        <v>3706</v>
      </c>
      <c r="C3142" s="207" t="s">
        <v>17</v>
      </c>
      <c r="D3142" s="209" t="s">
        <v>64</v>
      </c>
      <c r="F3142" s="235" t="s">
        <v>65</v>
      </c>
      <c r="G3142" s="236">
        <v>40814</v>
      </c>
      <c r="H3142" s="237">
        <v>40814</v>
      </c>
      <c r="I3142" s="214">
        <v>10759.4</v>
      </c>
      <c r="J3142" s="215">
        <v>0.265353708141577</v>
      </c>
      <c r="K3142" s="214">
        <v>2855.04668737848</v>
      </c>
      <c r="L3142" s="244">
        <v>5379.7</v>
      </c>
      <c r="M3142" s="245">
        <v>0.312266483261148</v>
      </c>
      <c r="N3142" s="244">
        <v>1679.9</v>
      </c>
      <c r="O3142" s="218">
        <v>330</v>
      </c>
      <c r="P3142" s="246">
        <f t="shared" si="444"/>
        <v>15.3021212121212</v>
      </c>
      <c r="Q3142" s="246">
        <f t="shared" si="445"/>
        <v>4.09060606060606</v>
      </c>
      <c r="R3142" s="210">
        <v>3017</v>
      </c>
      <c r="S3142" s="220">
        <f t="shared" si="446"/>
        <v>330</v>
      </c>
      <c r="T3142" s="113">
        <f t="shared" si="449"/>
        <v>29.4778082191781</v>
      </c>
      <c r="U3142" s="113">
        <f t="shared" si="447"/>
        <v>7.82204571884515</v>
      </c>
      <c r="V3142" s="113">
        <f t="shared" si="450"/>
        <v>16.3021212121212</v>
      </c>
      <c r="W3142" s="113">
        <f t="shared" si="448"/>
        <v>5.09060606060606</v>
      </c>
      <c r="X3142" s="118">
        <v>2011</v>
      </c>
      <c r="Y3142" s="18" t="s">
        <v>66</v>
      </c>
    </row>
    <row r="3143" ht="15.75" customHeight="1" spans="1:25">
      <c r="A3143" s="234">
        <v>5170</v>
      </c>
      <c r="B3143" s="208" t="s">
        <v>3707</v>
      </c>
      <c r="C3143" s="207" t="s">
        <v>17</v>
      </c>
      <c r="D3143" s="209" t="s">
        <v>64</v>
      </c>
      <c r="F3143" s="235" t="s">
        <v>65</v>
      </c>
      <c r="G3143" s="236">
        <v>40509</v>
      </c>
      <c r="H3143" s="237">
        <v>40509</v>
      </c>
      <c r="I3143" s="214">
        <v>10738.3</v>
      </c>
      <c r="J3143" s="215">
        <v>0.260347580239408</v>
      </c>
      <c r="K3143" s="214">
        <v>2795.69042088484</v>
      </c>
      <c r="L3143" s="244">
        <v>5369.15</v>
      </c>
      <c r="M3143" s="245">
        <v>0.28746077125802</v>
      </c>
      <c r="N3143" s="244">
        <v>1543.42</v>
      </c>
      <c r="O3143" s="218">
        <v>330</v>
      </c>
      <c r="P3143" s="246">
        <f t="shared" si="444"/>
        <v>15.2701515151515</v>
      </c>
      <c r="Q3143" s="246">
        <f t="shared" si="445"/>
        <v>3.6770303030303</v>
      </c>
      <c r="R3143" s="210">
        <v>3322</v>
      </c>
      <c r="S3143" s="220">
        <f t="shared" si="446"/>
        <v>330</v>
      </c>
      <c r="T3143" s="113">
        <f t="shared" si="449"/>
        <v>29.42</v>
      </c>
      <c r="U3143" s="113">
        <f t="shared" si="447"/>
        <v>7.6594258106434</v>
      </c>
      <c r="V3143" s="113">
        <f t="shared" si="450"/>
        <v>16.2701515151515</v>
      </c>
      <c r="W3143" s="113">
        <f t="shared" si="448"/>
        <v>4.6770303030303</v>
      </c>
      <c r="X3143" s="118">
        <v>2010</v>
      </c>
      <c r="Y3143" s="18" t="s">
        <v>66</v>
      </c>
    </row>
    <row r="3144" ht="15.75" customHeight="1" spans="1:25">
      <c r="A3144" s="234">
        <v>6762</v>
      </c>
      <c r="B3144" s="208" t="s">
        <v>3708</v>
      </c>
      <c r="C3144" s="207" t="s">
        <v>23</v>
      </c>
      <c r="D3144" s="209" t="s">
        <v>380</v>
      </c>
      <c r="E3144" s="210" t="s">
        <v>2216</v>
      </c>
      <c r="F3144" s="235" t="s">
        <v>196</v>
      </c>
      <c r="G3144" s="284">
        <v>42064</v>
      </c>
      <c r="H3144" s="237">
        <v>42832</v>
      </c>
      <c r="I3144" s="214">
        <v>10735.829</v>
      </c>
      <c r="J3144" s="215">
        <v>0.255718561167419</v>
      </c>
      <c r="K3144" s="214">
        <v>2745.35074481945</v>
      </c>
      <c r="L3144" s="244">
        <v>7404.02</v>
      </c>
      <c r="M3144" s="245">
        <v>0.227007760648945</v>
      </c>
      <c r="N3144" s="244">
        <v>1680.77</v>
      </c>
      <c r="O3144" s="218">
        <v>330</v>
      </c>
      <c r="P3144" s="246">
        <f t="shared" si="444"/>
        <v>21.4364242424242</v>
      </c>
      <c r="Q3144" s="246">
        <f t="shared" si="445"/>
        <v>4.09324242424242</v>
      </c>
      <c r="R3144" s="210">
        <v>999</v>
      </c>
      <c r="S3144" s="220">
        <f t="shared" si="446"/>
        <v>330</v>
      </c>
      <c r="T3144" s="113">
        <f t="shared" si="449"/>
        <v>29.4132301369863</v>
      </c>
      <c r="U3144" s="113">
        <f t="shared" si="447"/>
        <v>7.5215088899163</v>
      </c>
      <c r="V3144" s="113">
        <f t="shared" si="450"/>
        <v>22.4364242424242</v>
      </c>
      <c r="W3144" s="113">
        <f t="shared" si="448"/>
        <v>5.09324242424242</v>
      </c>
      <c r="X3144" s="118">
        <v>2015</v>
      </c>
      <c r="Y3144" s="18" t="s">
        <v>66</v>
      </c>
    </row>
    <row r="3145" ht="15.75" customHeight="1" spans="1:25">
      <c r="A3145" s="234">
        <v>8307</v>
      </c>
      <c r="B3145" s="208" t="s">
        <v>3709</v>
      </c>
      <c r="C3145" s="207" t="s">
        <v>25</v>
      </c>
      <c r="D3145" s="209" t="s">
        <v>64</v>
      </c>
      <c r="F3145" s="235" t="s">
        <v>65</v>
      </c>
      <c r="G3145" s="236">
        <v>43372</v>
      </c>
      <c r="H3145" s="237">
        <v>43372</v>
      </c>
      <c r="I3145" s="214">
        <v>10731.6225825826</v>
      </c>
      <c r="J3145" s="215">
        <v>0.279851004505918</v>
      </c>
      <c r="K3145" s="214">
        <v>3003.25535971413</v>
      </c>
      <c r="L3145" s="244">
        <v>7531.36</v>
      </c>
      <c r="M3145" s="245">
        <v>0.314412005268637</v>
      </c>
      <c r="N3145" s="244">
        <v>2367.95</v>
      </c>
      <c r="O3145" s="218">
        <v>330</v>
      </c>
      <c r="P3145" s="246">
        <f t="shared" si="444"/>
        <v>21.822303030303</v>
      </c>
      <c r="Q3145" s="246">
        <f t="shared" si="445"/>
        <v>6.17560606060606</v>
      </c>
      <c r="R3145" s="210">
        <v>459</v>
      </c>
      <c r="S3145" s="220">
        <f t="shared" si="446"/>
        <v>330</v>
      </c>
      <c r="T3145" s="113">
        <f t="shared" si="449"/>
        <v>29.4017057057058</v>
      </c>
      <c r="U3145" s="113">
        <f t="shared" si="447"/>
        <v>8.22809687592912</v>
      </c>
      <c r="V3145" s="113">
        <f t="shared" si="450"/>
        <v>22.822303030303</v>
      </c>
      <c r="W3145" s="113">
        <f t="shared" si="448"/>
        <v>7.17560606060606</v>
      </c>
      <c r="X3145" s="118">
        <v>2018</v>
      </c>
      <c r="Y3145" s="18" t="s">
        <v>84</v>
      </c>
    </row>
    <row r="3146" ht="15.75" customHeight="1" spans="1:25">
      <c r="A3146" s="234">
        <v>6943</v>
      </c>
      <c r="B3146" s="208" t="s">
        <v>3710</v>
      </c>
      <c r="C3146" s="207" t="s">
        <v>27</v>
      </c>
      <c r="D3146" s="209" t="s">
        <v>64</v>
      </c>
      <c r="F3146" s="235" t="s">
        <v>215</v>
      </c>
      <c r="G3146" s="236">
        <v>41454</v>
      </c>
      <c r="H3146" s="237">
        <v>41454</v>
      </c>
      <c r="I3146" s="214">
        <v>10661.1555</v>
      </c>
      <c r="J3146" s="215">
        <v>0.244720752222934</v>
      </c>
      <c r="K3146" s="214">
        <v>2609.00599352567</v>
      </c>
      <c r="L3146" s="244">
        <v>9270.57</v>
      </c>
      <c r="M3146" s="245">
        <v>0.266411881901544</v>
      </c>
      <c r="N3146" s="244">
        <v>2469.79</v>
      </c>
      <c r="O3146" s="218">
        <v>330</v>
      </c>
      <c r="P3146" s="246">
        <f t="shared" si="444"/>
        <v>27.0926363636364</v>
      </c>
      <c r="Q3146" s="246">
        <f t="shared" si="445"/>
        <v>6.48421212121212</v>
      </c>
      <c r="R3146" s="210">
        <v>2377</v>
      </c>
      <c r="S3146" s="220">
        <f t="shared" si="446"/>
        <v>330</v>
      </c>
      <c r="T3146" s="113">
        <f t="shared" si="449"/>
        <v>29.2086452054795</v>
      </c>
      <c r="U3146" s="113">
        <f t="shared" si="447"/>
        <v>7.14796162609773</v>
      </c>
      <c r="V3146" s="113">
        <f t="shared" si="450"/>
        <v>28.0926363636364</v>
      </c>
      <c r="W3146" s="113">
        <f t="shared" si="448"/>
        <v>7.48421212121212</v>
      </c>
      <c r="X3146" s="118">
        <v>2013</v>
      </c>
      <c r="Y3146" s="18" t="s">
        <v>66</v>
      </c>
    </row>
    <row r="3147" ht="15.75" customHeight="1" spans="1:25">
      <c r="A3147" s="234">
        <v>8138</v>
      </c>
      <c r="B3147" s="208" t="s">
        <v>3711</v>
      </c>
      <c r="C3147" s="207" t="s">
        <v>25</v>
      </c>
      <c r="D3147" s="209" t="s">
        <v>488</v>
      </c>
      <c r="E3147" s="210" t="s">
        <v>32</v>
      </c>
      <c r="F3147" s="235" t="s">
        <v>212</v>
      </c>
      <c r="G3147" s="283">
        <v>42403</v>
      </c>
      <c r="H3147" s="237">
        <v>43395</v>
      </c>
      <c r="I3147" s="214">
        <v>10655.7264690213</v>
      </c>
      <c r="J3147" s="215">
        <v>0.255518528032315</v>
      </c>
      <c r="K3147" s="214">
        <v>2722.73554247931</v>
      </c>
      <c r="L3147" s="244">
        <v>5619.39</v>
      </c>
      <c r="M3147" s="245">
        <v>0.268778283763896</v>
      </c>
      <c r="N3147" s="244">
        <v>1510.37</v>
      </c>
      <c r="O3147" s="218">
        <v>275</v>
      </c>
      <c r="P3147" s="246">
        <f t="shared" si="444"/>
        <v>19.4341454545455</v>
      </c>
      <c r="Q3147" s="246">
        <f t="shared" si="445"/>
        <v>4.49225454545455</v>
      </c>
      <c r="R3147" s="210">
        <v>436</v>
      </c>
      <c r="S3147" s="220">
        <f t="shared" si="446"/>
        <v>330</v>
      </c>
      <c r="T3147" s="113">
        <f t="shared" si="449"/>
        <v>29.1937711480036</v>
      </c>
      <c r="U3147" s="113">
        <f t="shared" si="447"/>
        <v>7.45954943145016</v>
      </c>
      <c r="V3147" s="113">
        <f t="shared" si="450"/>
        <v>17.0284545454545</v>
      </c>
      <c r="W3147" s="113">
        <f t="shared" si="448"/>
        <v>4.57687878787879</v>
      </c>
      <c r="X3147" s="118">
        <v>2016</v>
      </c>
      <c r="Y3147" s="18" t="s">
        <v>82</v>
      </c>
    </row>
    <row r="3148" ht="15.75" customHeight="1" spans="1:25">
      <c r="A3148" s="234">
        <v>8999</v>
      </c>
      <c r="B3148" s="208" t="s">
        <v>3712</v>
      </c>
      <c r="C3148" s="207" t="s">
        <v>34</v>
      </c>
      <c r="D3148" s="209" t="s">
        <v>488</v>
      </c>
      <c r="E3148" s="210" t="s">
        <v>30</v>
      </c>
      <c r="F3148" s="235" t="s">
        <v>288</v>
      </c>
      <c r="G3148" s="283">
        <v>41334</v>
      </c>
      <c r="H3148" s="237">
        <v>43713</v>
      </c>
      <c r="I3148" s="214">
        <v>10642.7074358974</v>
      </c>
      <c r="J3148" s="215">
        <v>0.266609145976823</v>
      </c>
      <c r="K3148" s="214">
        <v>2837.4431403658</v>
      </c>
      <c r="L3148" s="216">
        <v>494.42</v>
      </c>
      <c r="M3148" s="217">
        <v>0.246147000525869</v>
      </c>
      <c r="N3148" s="216">
        <v>121.7</v>
      </c>
      <c r="O3148" s="218">
        <v>39</v>
      </c>
      <c r="P3148" s="246">
        <f t="shared" si="444"/>
        <v>11.6774358974359</v>
      </c>
      <c r="Q3148" s="246">
        <f t="shared" si="445"/>
        <v>2.12051282051282</v>
      </c>
      <c r="R3148" s="210">
        <v>118</v>
      </c>
      <c r="S3148" s="220">
        <f t="shared" si="446"/>
        <v>83</v>
      </c>
      <c r="T3148" s="113">
        <f t="shared" si="449"/>
        <v>29.1581025641025</v>
      </c>
      <c r="U3148" s="113">
        <f t="shared" si="447"/>
        <v>7.77381682292</v>
      </c>
      <c r="V3148" s="113">
        <f t="shared" si="450"/>
        <v>5.95686746987952</v>
      </c>
      <c r="W3148" s="113">
        <f t="shared" si="448"/>
        <v>1.46626506024096</v>
      </c>
      <c r="X3148" s="118">
        <v>2013</v>
      </c>
      <c r="Y3148" s="18" t="s">
        <v>66</v>
      </c>
    </row>
    <row r="3149" ht="15.75" customHeight="1" spans="1:25">
      <c r="A3149" s="234">
        <v>5297</v>
      </c>
      <c r="B3149" s="208" t="s">
        <v>3713</v>
      </c>
      <c r="C3149" s="207" t="s">
        <v>23</v>
      </c>
      <c r="D3149" s="209" t="s">
        <v>64</v>
      </c>
      <c r="F3149" s="235" t="s">
        <v>178</v>
      </c>
      <c r="G3149" s="236">
        <v>40264</v>
      </c>
      <c r="H3149" s="237">
        <v>40264</v>
      </c>
      <c r="I3149" s="214">
        <v>10570.7175</v>
      </c>
      <c r="J3149" s="215">
        <v>0.250040882112589</v>
      </c>
      <c r="K3149" s="214">
        <v>2643.11152826298</v>
      </c>
      <c r="L3149" s="244">
        <v>7290.15</v>
      </c>
      <c r="M3149" s="245">
        <v>0.333327846477782</v>
      </c>
      <c r="N3149" s="244">
        <v>2430.01</v>
      </c>
      <c r="O3149" s="218">
        <v>330</v>
      </c>
      <c r="P3149" s="246">
        <f t="shared" si="444"/>
        <v>21.0913636363636</v>
      </c>
      <c r="Q3149" s="246">
        <f t="shared" si="445"/>
        <v>6.36366666666667</v>
      </c>
      <c r="R3149" s="210">
        <v>3567</v>
      </c>
      <c r="S3149" s="220">
        <f t="shared" si="446"/>
        <v>330</v>
      </c>
      <c r="T3149" s="113">
        <f t="shared" si="449"/>
        <v>28.9608698630137</v>
      </c>
      <c r="U3149" s="113">
        <f t="shared" si="447"/>
        <v>7.24140144729583</v>
      </c>
      <c r="V3149" s="113">
        <f t="shared" si="450"/>
        <v>22.0913636363636</v>
      </c>
      <c r="W3149" s="113">
        <f t="shared" si="448"/>
        <v>7.36366666666667</v>
      </c>
      <c r="X3149" s="118">
        <v>2010</v>
      </c>
      <c r="Y3149" s="18" t="s">
        <v>66</v>
      </c>
    </row>
    <row r="3150" ht="15.75" customHeight="1" spans="1:25">
      <c r="A3150" s="234">
        <v>5128</v>
      </c>
      <c r="B3150" s="208" t="s">
        <v>3714</v>
      </c>
      <c r="C3150" s="207" t="s">
        <v>17</v>
      </c>
      <c r="D3150" s="209" t="s">
        <v>64</v>
      </c>
      <c r="F3150" s="235" t="s">
        <v>65</v>
      </c>
      <c r="G3150" s="236">
        <v>40211</v>
      </c>
      <c r="H3150" s="237">
        <v>40211</v>
      </c>
      <c r="I3150" s="214">
        <v>10561.06</v>
      </c>
      <c r="J3150" s="215">
        <v>0.248589800939425</v>
      </c>
      <c r="K3150" s="214">
        <v>2625.37180310932</v>
      </c>
      <c r="L3150" s="244">
        <v>5280.53</v>
      </c>
      <c r="M3150" s="245">
        <v>0.328357191418286</v>
      </c>
      <c r="N3150" s="244">
        <v>1733.9</v>
      </c>
      <c r="O3150" s="218">
        <v>330</v>
      </c>
      <c r="P3150" s="246">
        <f t="shared" si="444"/>
        <v>15.0016060606061</v>
      </c>
      <c r="Q3150" s="246">
        <f t="shared" si="445"/>
        <v>4.25424242424242</v>
      </c>
      <c r="R3150" s="210">
        <v>3620</v>
      </c>
      <c r="S3150" s="220">
        <f t="shared" si="446"/>
        <v>330</v>
      </c>
      <c r="T3150" s="113">
        <f t="shared" si="449"/>
        <v>28.9344109589041</v>
      </c>
      <c r="U3150" s="113">
        <f t="shared" si="447"/>
        <v>7.19279946057348</v>
      </c>
      <c r="V3150" s="113">
        <f t="shared" si="450"/>
        <v>16.0016060606061</v>
      </c>
      <c r="W3150" s="113">
        <f t="shared" si="448"/>
        <v>5.25424242424242</v>
      </c>
      <c r="X3150" s="118">
        <v>2010</v>
      </c>
      <c r="Y3150" s="18" t="s">
        <v>66</v>
      </c>
    </row>
    <row r="3151" ht="15.75" customHeight="1" spans="1:25">
      <c r="A3151" s="234">
        <v>8872</v>
      </c>
      <c r="B3151" s="208" t="s">
        <v>3715</v>
      </c>
      <c r="C3151" s="207" t="s">
        <v>34</v>
      </c>
      <c r="D3151" s="209" t="s">
        <v>488</v>
      </c>
      <c r="E3151" s="210" t="s">
        <v>30</v>
      </c>
      <c r="F3151" s="235" t="s">
        <v>282</v>
      </c>
      <c r="G3151" s="283">
        <v>41026</v>
      </c>
      <c r="H3151" s="237">
        <v>43715</v>
      </c>
      <c r="I3151" s="214">
        <v>10559.0071333333</v>
      </c>
      <c r="J3151" s="215">
        <v>0.254273442313296</v>
      </c>
      <c r="K3151" s="214">
        <v>2684.87509120331</v>
      </c>
      <c r="L3151" s="216">
        <v>943.33</v>
      </c>
      <c r="M3151" s="217">
        <v>0.205071396012</v>
      </c>
      <c r="N3151" s="216">
        <v>193.45</v>
      </c>
      <c r="O3151" s="218">
        <v>75</v>
      </c>
      <c r="P3151" s="246">
        <f t="shared" si="444"/>
        <v>11.5777333333333</v>
      </c>
      <c r="Q3151" s="246">
        <f t="shared" si="445"/>
        <v>1.57933333333333</v>
      </c>
      <c r="R3151" s="210">
        <v>116</v>
      </c>
      <c r="S3151" s="220">
        <f t="shared" si="446"/>
        <v>81</v>
      </c>
      <c r="T3151" s="113">
        <f t="shared" si="449"/>
        <v>28.9287866666666</v>
      </c>
      <c r="U3151" s="113">
        <f t="shared" si="447"/>
        <v>7.3558221676803</v>
      </c>
      <c r="V3151" s="113">
        <f t="shared" si="450"/>
        <v>11.6460493827161</v>
      </c>
      <c r="W3151" s="113">
        <f t="shared" si="448"/>
        <v>2.38827160493827</v>
      </c>
      <c r="X3151" s="118">
        <v>2012</v>
      </c>
      <c r="Y3151" s="18" t="s">
        <v>66</v>
      </c>
    </row>
    <row r="3152" ht="15.75" customHeight="1" spans="1:25">
      <c r="A3152" s="234">
        <v>7906</v>
      </c>
      <c r="B3152" s="208" t="s">
        <v>3716</v>
      </c>
      <c r="C3152" s="207" t="s">
        <v>17</v>
      </c>
      <c r="D3152" s="209" t="s">
        <v>64</v>
      </c>
      <c r="F3152" s="235" t="s">
        <v>65</v>
      </c>
      <c r="G3152" s="236">
        <v>43251</v>
      </c>
      <c r="H3152" s="237">
        <v>43251</v>
      </c>
      <c r="I3152" s="214">
        <v>10546.52</v>
      </c>
      <c r="J3152" s="215">
        <v>0.266875560938495</v>
      </c>
      <c r="K3152" s="214">
        <v>2814.60844094906</v>
      </c>
      <c r="L3152" s="244">
        <v>5273.26</v>
      </c>
      <c r="M3152" s="245">
        <v>0.335418697352302</v>
      </c>
      <c r="N3152" s="244">
        <v>1768.75</v>
      </c>
      <c r="O3152" s="218">
        <v>330</v>
      </c>
      <c r="P3152" s="246">
        <f t="shared" si="444"/>
        <v>14.9795757575758</v>
      </c>
      <c r="Q3152" s="246">
        <f t="shared" si="445"/>
        <v>4.35984848484848</v>
      </c>
      <c r="R3152" s="210">
        <v>580</v>
      </c>
      <c r="S3152" s="220">
        <f t="shared" si="446"/>
        <v>330</v>
      </c>
      <c r="T3152" s="113">
        <f t="shared" si="449"/>
        <v>28.8945753424658</v>
      </c>
      <c r="U3152" s="113">
        <f t="shared" si="447"/>
        <v>7.71125600260016</v>
      </c>
      <c r="V3152" s="113">
        <f t="shared" si="450"/>
        <v>15.9795757575758</v>
      </c>
      <c r="W3152" s="113">
        <f t="shared" si="448"/>
        <v>5.35984848484848</v>
      </c>
      <c r="X3152" s="118">
        <v>2018</v>
      </c>
      <c r="Y3152" s="18" t="s">
        <v>84</v>
      </c>
    </row>
    <row r="3153" ht="15.75" customHeight="1" spans="1:25">
      <c r="A3153" s="234">
        <v>5450</v>
      </c>
      <c r="B3153" s="208" t="s">
        <v>3717</v>
      </c>
      <c r="C3153" s="207" t="s">
        <v>23</v>
      </c>
      <c r="D3153" s="209" t="s">
        <v>64</v>
      </c>
      <c r="F3153" s="235" t="s">
        <v>65</v>
      </c>
      <c r="G3153" s="236">
        <v>40907</v>
      </c>
      <c r="H3153" s="237">
        <v>40907</v>
      </c>
      <c r="I3153" s="214">
        <v>10522.012</v>
      </c>
      <c r="J3153" s="215">
        <v>0.275760447797914</v>
      </c>
      <c r="K3153" s="214">
        <v>2901.55474085502</v>
      </c>
      <c r="L3153" s="244">
        <v>7256.56</v>
      </c>
      <c r="M3153" s="245">
        <v>0.294585864376509</v>
      </c>
      <c r="N3153" s="244">
        <v>2137.68</v>
      </c>
      <c r="O3153" s="218">
        <v>330</v>
      </c>
      <c r="P3153" s="246">
        <f t="shared" si="444"/>
        <v>20.9895757575758</v>
      </c>
      <c r="Q3153" s="246">
        <f t="shared" si="445"/>
        <v>5.47781818181818</v>
      </c>
      <c r="R3153" s="210">
        <v>2924</v>
      </c>
      <c r="S3153" s="220">
        <f t="shared" si="446"/>
        <v>330</v>
      </c>
      <c r="T3153" s="113">
        <f t="shared" si="449"/>
        <v>28.8274301369863</v>
      </c>
      <c r="U3153" s="113">
        <f t="shared" si="447"/>
        <v>7.94946504343841</v>
      </c>
      <c r="V3153" s="113">
        <f t="shared" si="450"/>
        <v>21.9895757575758</v>
      </c>
      <c r="W3153" s="113">
        <f t="shared" si="448"/>
        <v>6.47781818181818</v>
      </c>
      <c r="X3153" s="118">
        <v>2011</v>
      </c>
      <c r="Y3153" s="18" t="s">
        <v>66</v>
      </c>
    </row>
    <row r="3154" ht="15.75" customHeight="1" spans="1:25">
      <c r="A3154" s="234">
        <v>7092</v>
      </c>
      <c r="B3154" s="208" t="s">
        <v>3718</v>
      </c>
      <c r="C3154" s="207" t="s">
        <v>29</v>
      </c>
      <c r="D3154" s="209" t="s">
        <v>64</v>
      </c>
      <c r="F3154" s="235" t="s">
        <v>65</v>
      </c>
      <c r="G3154" s="236">
        <v>42119</v>
      </c>
      <c r="H3154" s="237">
        <v>42119</v>
      </c>
      <c r="I3154" s="214">
        <v>10517.328</v>
      </c>
      <c r="J3154" s="215">
        <v>0.278522268706879</v>
      </c>
      <c r="K3154" s="214">
        <v>2929.31005529438</v>
      </c>
      <c r="L3154" s="244">
        <v>6573.33</v>
      </c>
      <c r="M3154" s="245">
        <v>0.337364775539947</v>
      </c>
      <c r="N3154" s="244">
        <v>2217.61</v>
      </c>
      <c r="O3154" s="218">
        <v>330</v>
      </c>
      <c r="P3154" s="246">
        <f t="shared" si="444"/>
        <v>18.9191818181818</v>
      </c>
      <c r="Q3154" s="246">
        <f t="shared" si="445"/>
        <v>5.7200303030303</v>
      </c>
      <c r="R3154" s="210">
        <v>1712</v>
      </c>
      <c r="S3154" s="220">
        <f t="shared" si="446"/>
        <v>330</v>
      </c>
      <c r="T3154" s="113">
        <f t="shared" si="449"/>
        <v>28.814597260274</v>
      </c>
      <c r="U3154" s="113">
        <f t="shared" si="447"/>
        <v>8.02550700080652</v>
      </c>
      <c r="V3154" s="113">
        <f t="shared" si="450"/>
        <v>19.9191818181818</v>
      </c>
      <c r="W3154" s="113">
        <f t="shared" si="448"/>
        <v>6.7200303030303</v>
      </c>
      <c r="X3154" s="118">
        <v>2015</v>
      </c>
      <c r="Y3154" s="18" t="s">
        <v>66</v>
      </c>
    </row>
    <row r="3155" ht="15.75" customHeight="1" spans="1:25">
      <c r="A3155" s="234">
        <v>8878</v>
      </c>
      <c r="B3155" s="208" t="s">
        <v>3719</v>
      </c>
      <c r="C3155" s="207" t="s">
        <v>34</v>
      </c>
      <c r="D3155" s="209" t="s">
        <v>488</v>
      </c>
      <c r="E3155" s="210" t="s">
        <v>30</v>
      </c>
      <c r="F3155" s="235" t="s">
        <v>279</v>
      </c>
      <c r="G3155" s="283">
        <v>40381</v>
      </c>
      <c r="H3155" s="237">
        <v>43715</v>
      </c>
      <c r="I3155" s="214">
        <v>10485.47</v>
      </c>
      <c r="J3155" s="215">
        <v>0.278719446985391</v>
      </c>
      <c r="K3155" s="214">
        <v>2922.50439978191</v>
      </c>
      <c r="L3155" s="216">
        <v>911.78</v>
      </c>
      <c r="M3155" s="217">
        <v>0.278312750882888</v>
      </c>
      <c r="N3155" s="216">
        <v>253.76</v>
      </c>
      <c r="O3155" s="218">
        <v>73</v>
      </c>
      <c r="P3155" s="246">
        <f t="shared" si="444"/>
        <v>11.4901369863014</v>
      </c>
      <c r="Q3155" s="246">
        <f t="shared" si="445"/>
        <v>2.47616438356164</v>
      </c>
      <c r="R3155" s="210">
        <v>116</v>
      </c>
      <c r="S3155" s="220">
        <f t="shared" si="446"/>
        <v>81</v>
      </c>
      <c r="T3155" s="113">
        <f t="shared" si="449"/>
        <v>28.7273150684931</v>
      </c>
      <c r="U3155" s="113">
        <f t="shared" si="447"/>
        <v>8.00686136926551</v>
      </c>
      <c r="V3155" s="113">
        <f t="shared" si="450"/>
        <v>11.2565432098765</v>
      </c>
      <c r="W3155" s="113">
        <f t="shared" si="448"/>
        <v>3.13283950617284</v>
      </c>
      <c r="X3155" s="118">
        <v>2010</v>
      </c>
      <c r="Y3155" s="18" t="s">
        <v>66</v>
      </c>
    </row>
    <row r="3156" ht="15.75" customHeight="1" spans="1:25">
      <c r="A3156" s="234">
        <v>5976</v>
      </c>
      <c r="B3156" s="208" t="s">
        <v>3720</v>
      </c>
      <c r="C3156" s="207" t="s">
        <v>17</v>
      </c>
      <c r="D3156" s="209" t="s">
        <v>64</v>
      </c>
      <c r="F3156" s="235" t="s">
        <v>65</v>
      </c>
      <c r="G3156" s="236">
        <v>42168</v>
      </c>
      <c r="H3156" s="237">
        <v>42168</v>
      </c>
      <c r="I3156" s="214">
        <v>10457.892</v>
      </c>
      <c r="J3156" s="215">
        <v>0.266717363271567</v>
      </c>
      <c r="K3156" s="214">
        <v>2789.30137961881</v>
      </c>
      <c r="L3156" s="244">
        <v>5809.94</v>
      </c>
      <c r="M3156" s="245">
        <v>0.314402558374097</v>
      </c>
      <c r="N3156" s="244">
        <v>1826.66</v>
      </c>
      <c r="O3156" s="218">
        <v>330</v>
      </c>
      <c r="P3156" s="246">
        <f t="shared" si="444"/>
        <v>16.6058787878788</v>
      </c>
      <c r="Q3156" s="246">
        <f t="shared" si="445"/>
        <v>4.53533333333333</v>
      </c>
      <c r="R3156" s="210">
        <v>1663</v>
      </c>
      <c r="S3156" s="220">
        <f t="shared" si="446"/>
        <v>330</v>
      </c>
      <c r="T3156" s="113">
        <f t="shared" si="449"/>
        <v>28.6517589041096</v>
      </c>
      <c r="U3156" s="113">
        <f t="shared" si="447"/>
        <v>7.64192158799674</v>
      </c>
      <c r="V3156" s="113">
        <f t="shared" si="450"/>
        <v>17.6058787878788</v>
      </c>
      <c r="W3156" s="113">
        <f t="shared" si="448"/>
        <v>5.53533333333333</v>
      </c>
      <c r="X3156" s="118">
        <v>2015</v>
      </c>
      <c r="Y3156" s="18" t="s">
        <v>66</v>
      </c>
    </row>
    <row r="3157" ht="15.75" customHeight="1" spans="1:25">
      <c r="A3157" s="234">
        <v>8716</v>
      </c>
      <c r="B3157" s="208" t="s">
        <v>3721</v>
      </c>
      <c r="C3157" s="207" t="s">
        <v>34</v>
      </c>
      <c r="D3157" s="209" t="s">
        <v>488</v>
      </c>
      <c r="E3157" s="210" t="s">
        <v>30</v>
      </c>
      <c r="F3157" s="235" t="s">
        <v>282</v>
      </c>
      <c r="G3157" s="283">
        <v>41767</v>
      </c>
      <c r="H3157" s="237">
        <v>43715</v>
      </c>
      <c r="I3157" s="214">
        <v>10457.7398684211</v>
      </c>
      <c r="J3157" s="215">
        <v>0.272415493093528</v>
      </c>
      <c r="K3157" s="214">
        <v>2848.85036289977</v>
      </c>
      <c r="L3157" s="216">
        <v>946.74</v>
      </c>
      <c r="M3157" s="217">
        <v>0.32360521368063</v>
      </c>
      <c r="N3157" s="216">
        <v>306.37</v>
      </c>
      <c r="O3157" s="218">
        <v>76</v>
      </c>
      <c r="P3157" s="246">
        <f t="shared" si="444"/>
        <v>11.4571052631579</v>
      </c>
      <c r="Q3157" s="246">
        <f t="shared" si="445"/>
        <v>3.03118421052632</v>
      </c>
      <c r="R3157" s="210">
        <v>116</v>
      </c>
      <c r="S3157" s="220">
        <f t="shared" si="446"/>
        <v>81</v>
      </c>
      <c r="T3157" s="113">
        <f t="shared" si="449"/>
        <v>28.6513421052633</v>
      </c>
      <c r="U3157" s="113">
        <f t="shared" si="447"/>
        <v>7.80506948739663</v>
      </c>
      <c r="V3157" s="113">
        <f t="shared" si="450"/>
        <v>11.6881481481481</v>
      </c>
      <c r="W3157" s="113">
        <f t="shared" si="448"/>
        <v>3.78234567901235</v>
      </c>
      <c r="X3157" s="118">
        <v>2014</v>
      </c>
      <c r="Y3157" s="18" t="s">
        <v>66</v>
      </c>
    </row>
    <row r="3158" ht="15.75" customHeight="1" spans="1:25">
      <c r="A3158" s="234">
        <v>7331</v>
      </c>
      <c r="B3158" s="208" t="s">
        <v>3722</v>
      </c>
      <c r="C3158" s="207" t="s">
        <v>23</v>
      </c>
      <c r="D3158" s="209" t="s">
        <v>380</v>
      </c>
      <c r="E3158" s="210" t="s">
        <v>442</v>
      </c>
      <c r="F3158" s="235" t="s">
        <v>193</v>
      </c>
      <c r="G3158" s="284">
        <v>38504</v>
      </c>
      <c r="H3158" s="237">
        <v>42979</v>
      </c>
      <c r="I3158" s="214">
        <v>10445.447611276</v>
      </c>
      <c r="J3158" s="215">
        <v>0.276616072082936</v>
      </c>
      <c r="K3158" s="214">
        <v>2889.37868937924</v>
      </c>
      <c r="L3158" s="244">
        <v>6651.14</v>
      </c>
      <c r="M3158" s="245">
        <v>0.440560565557183</v>
      </c>
      <c r="N3158" s="244">
        <v>2930.23</v>
      </c>
      <c r="O3158" s="218">
        <v>330</v>
      </c>
      <c r="P3158" s="246">
        <f t="shared" si="444"/>
        <v>19.1549696969697</v>
      </c>
      <c r="Q3158" s="246">
        <f t="shared" si="445"/>
        <v>7.87948484848485</v>
      </c>
      <c r="R3158" s="210">
        <v>852</v>
      </c>
      <c r="S3158" s="220">
        <f t="shared" si="446"/>
        <v>330</v>
      </c>
      <c r="T3158" s="113">
        <f t="shared" si="449"/>
        <v>28.6176646884274</v>
      </c>
      <c r="U3158" s="113">
        <f t="shared" si="447"/>
        <v>7.91610599829929</v>
      </c>
      <c r="V3158" s="113">
        <f t="shared" si="450"/>
        <v>20.1549696969697</v>
      </c>
      <c r="W3158" s="113">
        <f t="shared" si="448"/>
        <v>8.87948484848485</v>
      </c>
      <c r="X3158" s="118">
        <v>2005</v>
      </c>
      <c r="Y3158" s="18" t="s">
        <v>66</v>
      </c>
    </row>
    <row r="3159" ht="15.75" customHeight="1" spans="1:25">
      <c r="A3159" s="234">
        <v>8576</v>
      </c>
      <c r="B3159" s="208" t="s">
        <v>3723</v>
      </c>
      <c r="C3159" s="207" t="s">
        <v>23</v>
      </c>
      <c r="D3159" s="209" t="s">
        <v>488</v>
      </c>
      <c r="E3159" s="210" t="s">
        <v>745</v>
      </c>
      <c r="F3159" s="235" t="s">
        <v>160</v>
      </c>
      <c r="G3159" s="284">
        <v>43428</v>
      </c>
      <c r="H3159" s="237">
        <v>43573</v>
      </c>
      <c r="I3159" s="214">
        <v>10442.4281557594</v>
      </c>
      <c r="J3159" s="215">
        <v>0.270548641389059</v>
      </c>
      <c r="K3159" s="214">
        <v>2825.18475034355</v>
      </c>
      <c r="L3159" s="244">
        <v>2013.26</v>
      </c>
      <c r="M3159" s="245">
        <v>0.262315845941408</v>
      </c>
      <c r="N3159" s="244">
        <v>528.11</v>
      </c>
      <c r="O3159" s="218">
        <v>107</v>
      </c>
      <c r="P3159" s="246">
        <f t="shared" si="444"/>
        <v>17.8155140186916</v>
      </c>
      <c r="Q3159" s="246">
        <f t="shared" si="445"/>
        <v>3.93560747663551</v>
      </c>
      <c r="R3159" s="210">
        <v>258</v>
      </c>
      <c r="S3159" s="220">
        <f t="shared" si="446"/>
        <v>223</v>
      </c>
      <c r="T3159" s="113">
        <f t="shared" si="449"/>
        <v>28.60939220756</v>
      </c>
      <c r="U3159" s="113">
        <f t="shared" si="447"/>
        <v>7.74023219272205</v>
      </c>
      <c r="V3159" s="113">
        <f t="shared" si="450"/>
        <v>9.02807174887892</v>
      </c>
      <c r="W3159" s="113">
        <f t="shared" si="448"/>
        <v>2.36820627802691</v>
      </c>
      <c r="X3159" s="118">
        <v>2018</v>
      </c>
      <c r="Y3159" s="18" t="s">
        <v>84</v>
      </c>
    </row>
    <row r="3160" ht="15.75" customHeight="1" spans="1:25">
      <c r="A3160" s="234">
        <v>5088</v>
      </c>
      <c r="B3160" s="208" t="s">
        <v>3724</v>
      </c>
      <c r="C3160" s="207" t="s">
        <v>33</v>
      </c>
      <c r="D3160" s="209" t="s">
        <v>64</v>
      </c>
      <c r="F3160" s="235" t="s">
        <v>65</v>
      </c>
      <c r="G3160" s="236">
        <v>39810</v>
      </c>
      <c r="H3160" s="237">
        <v>39810</v>
      </c>
      <c r="I3160" s="214">
        <v>10403.94</v>
      </c>
      <c r="J3160" s="215">
        <v>0.250123405241903</v>
      </c>
      <c r="K3160" s="214">
        <v>2602.26890073244</v>
      </c>
      <c r="L3160" s="244">
        <v>5201.97</v>
      </c>
      <c r="M3160" s="245">
        <v>0.141002351032397</v>
      </c>
      <c r="N3160" s="244">
        <v>733.49</v>
      </c>
      <c r="O3160" s="218">
        <v>330</v>
      </c>
      <c r="P3160" s="246">
        <f t="shared" si="444"/>
        <v>14.7635454545455</v>
      </c>
      <c r="Q3160" s="246">
        <f t="shared" si="445"/>
        <v>1.22269696969697</v>
      </c>
      <c r="R3160" s="210">
        <v>4021</v>
      </c>
      <c r="S3160" s="220">
        <f t="shared" si="446"/>
        <v>330</v>
      </c>
      <c r="T3160" s="113">
        <f t="shared" si="449"/>
        <v>28.5039452054795</v>
      </c>
      <c r="U3160" s="113">
        <f t="shared" si="447"/>
        <v>7.12950383762312</v>
      </c>
      <c r="V3160" s="113">
        <f t="shared" si="450"/>
        <v>15.7635454545455</v>
      </c>
      <c r="W3160" s="113">
        <f t="shared" si="448"/>
        <v>2.22269696969697</v>
      </c>
      <c r="X3160" s="118">
        <v>2008</v>
      </c>
      <c r="Y3160" s="18" t="s">
        <v>66</v>
      </c>
    </row>
    <row r="3161" ht="15.75" customHeight="1" spans="1:25">
      <c r="A3161" s="234">
        <v>8027</v>
      </c>
      <c r="B3161" s="208" t="s">
        <v>3725</v>
      </c>
      <c r="C3161" s="207" t="s">
        <v>17</v>
      </c>
      <c r="D3161" s="209" t="s">
        <v>380</v>
      </c>
      <c r="E3161" s="210" t="s">
        <v>672</v>
      </c>
      <c r="F3161" s="235" t="s">
        <v>98</v>
      </c>
      <c r="G3161" s="283">
        <v>39911</v>
      </c>
      <c r="H3161" s="237">
        <v>43300</v>
      </c>
      <c r="I3161" s="214">
        <v>10377.9532163743</v>
      </c>
      <c r="J3161" s="215">
        <v>0.266875560938495</v>
      </c>
      <c r="K3161" s="214">
        <v>2769.62208601334</v>
      </c>
      <c r="L3161" s="244">
        <v>4862</v>
      </c>
      <c r="M3161" s="245">
        <v>0.404150555327026</v>
      </c>
      <c r="N3161" s="244">
        <v>1964.98</v>
      </c>
      <c r="O3161" s="218">
        <v>330</v>
      </c>
      <c r="P3161" s="246">
        <f t="shared" si="444"/>
        <v>13.7333333333333</v>
      </c>
      <c r="Q3161" s="246">
        <f t="shared" si="445"/>
        <v>4.95448484848485</v>
      </c>
      <c r="R3161" s="210">
        <v>531</v>
      </c>
      <c r="S3161" s="220">
        <f t="shared" si="446"/>
        <v>330</v>
      </c>
      <c r="T3161" s="113">
        <f t="shared" si="449"/>
        <v>28.4327485380118</v>
      </c>
      <c r="U3161" s="113">
        <f t="shared" si="447"/>
        <v>7.58800571510504</v>
      </c>
      <c r="V3161" s="113">
        <f t="shared" si="450"/>
        <v>14.7333333333333</v>
      </c>
      <c r="W3161" s="113">
        <f t="shared" si="448"/>
        <v>5.95448484848485</v>
      </c>
      <c r="X3161" s="118">
        <v>2009</v>
      </c>
      <c r="Y3161" s="18" t="s">
        <v>66</v>
      </c>
    </row>
    <row r="3162" ht="15.75" customHeight="1" spans="1:25">
      <c r="A3162" s="234">
        <v>6456</v>
      </c>
      <c r="B3162" s="208" t="s">
        <v>3726</v>
      </c>
      <c r="C3162" s="207" t="s">
        <v>29</v>
      </c>
      <c r="D3162" s="209" t="s">
        <v>64</v>
      </c>
      <c r="E3162" s="210" t="s">
        <v>335</v>
      </c>
      <c r="F3162" s="235" t="s">
        <v>65</v>
      </c>
      <c r="G3162" s="283">
        <v>42570</v>
      </c>
      <c r="H3162" s="237">
        <v>42570</v>
      </c>
      <c r="I3162" s="214">
        <v>10377.36</v>
      </c>
      <c r="J3162" s="215">
        <v>0.279650915274598</v>
      </c>
      <c r="K3162" s="214">
        <v>2902.038222134</v>
      </c>
      <c r="L3162" s="244">
        <v>6485.85</v>
      </c>
      <c r="M3162" s="245">
        <v>0.349522421887648</v>
      </c>
      <c r="N3162" s="244">
        <v>2266.95</v>
      </c>
      <c r="O3162" s="218">
        <v>330</v>
      </c>
      <c r="P3162" s="246">
        <f t="shared" si="444"/>
        <v>18.6540909090909</v>
      </c>
      <c r="Q3162" s="246">
        <f t="shared" si="445"/>
        <v>5.86954545454545</v>
      </c>
      <c r="R3162" s="210">
        <v>1261</v>
      </c>
      <c r="S3162" s="220">
        <f t="shared" si="446"/>
        <v>330</v>
      </c>
      <c r="T3162" s="113">
        <f t="shared" si="449"/>
        <v>28.4311232876712</v>
      </c>
      <c r="U3162" s="113">
        <f t="shared" si="447"/>
        <v>7.95078964968219</v>
      </c>
      <c r="V3162" s="113">
        <f t="shared" si="450"/>
        <v>19.6540909090909</v>
      </c>
      <c r="W3162" s="113">
        <f t="shared" si="448"/>
        <v>6.86954545454545</v>
      </c>
      <c r="X3162" s="118">
        <v>2016</v>
      </c>
      <c r="Y3162" s="18" t="s">
        <v>82</v>
      </c>
    </row>
    <row r="3163" ht="15.75" customHeight="1" spans="1:25">
      <c r="A3163" s="234">
        <v>7764</v>
      </c>
      <c r="B3163" s="208" t="s">
        <v>3727</v>
      </c>
      <c r="C3163" s="207" t="s">
        <v>23</v>
      </c>
      <c r="D3163" s="209" t="s">
        <v>64</v>
      </c>
      <c r="F3163" s="235" t="s">
        <v>184</v>
      </c>
      <c r="G3163" s="236">
        <v>43344</v>
      </c>
      <c r="H3163" s="237">
        <v>43344</v>
      </c>
      <c r="I3163" s="214">
        <v>10348.5157688021</v>
      </c>
      <c r="J3163" s="215">
        <v>0.278080366752669</v>
      </c>
      <c r="K3163" s="214">
        <v>2877.71906033427</v>
      </c>
      <c r="L3163" s="244">
        <v>4232.71</v>
      </c>
      <c r="M3163" s="245">
        <v>0.318632743561454</v>
      </c>
      <c r="N3163" s="244">
        <v>1348.68</v>
      </c>
      <c r="O3163" s="218">
        <v>227</v>
      </c>
      <c r="P3163" s="246">
        <f t="shared" si="444"/>
        <v>17.6462995594714</v>
      </c>
      <c r="Q3163" s="246">
        <f t="shared" si="445"/>
        <v>4.94132158590308</v>
      </c>
      <c r="R3163" s="210">
        <v>487</v>
      </c>
      <c r="S3163" s="220">
        <f t="shared" si="446"/>
        <v>330</v>
      </c>
      <c r="T3163" s="113">
        <f t="shared" si="449"/>
        <v>28.3520979967181</v>
      </c>
      <c r="U3163" s="113">
        <f t="shared" si="447"/>
        <v>7.88416180913499</v>
      </c>
      <c r="V3163" s="113">
        <f t="shared" si="450"/>
        <v>12.8263939393939</v>
      </c>
      <c r="W3163" s="113">
        <f t="shared" si="448"/>
        <v>4.08690909090909</v>
      </c>
      <c r="X3163" s="118">
        <v>2018</v>
      </c>
      <c r="Y3163" s="18" t="s">
        <v>84</v>
      </c>
    </row>
    <row r="3164" ht="15.75" customHeight="1" spans="1:25">
      <c r="A3164" s="234">
        <v>5398</v>
      </c>
      <c r="B3164" s="208" t="s">
        <v>3728</v>
      </c>
      <c r="C3164" s="207" t="s">
        <v>25</v>
      </c>
      <c r="D3164" s="209" t="s">
        <v>64</v>
      </c>
      <c r="F3164" s="235" t="s">
        <v>215</v>
      </c>
      <c r="G3164" s="236">
        <v>40754</v>
      </c>
      <c r="H3164" s="237">
        <v>40754</v>
      </c>
      <c r="I3164" s="214">
        <v>10339.1364253897</v>
      </c>
      <c r="J3164" s="215">
        <v>0.279735987921988</v>
      </c>
      <c r="K3164" s="214">
        <v>2892.22854221659</v>
      </c>
      <c r="L3164" s="244">
        <v>9060.28</v>
      </c>
      <c r="M3164" s="245">
        <v>0.197986154953269</v>
      </c>
      <c r="N3164" s="244">
        <v>1793.81</v>
      </c>
      <c r="O3164" s="218">
        <v>330</v>
      </c>
      <c r="P3164" s="246">
        <f t="shared" si="444"/>
        <v>26.4553939393939</v>
      </c>
      <c r="Q3164" s="246">
        <f t="shared" si="445"/>
        <v>4.43578787878788</v>
      </c>
      <c r="R3164" s="210">
        <v>3077</v>
      </c>
      <c r="S3164" s="220">
        <f t="shared" si="446"/>
        <v>330</v>
      </c>
      <c r="T3164" s="113">
        <f t="shared" si="449"/>
        <v>28.3264011654512</v>
      </c>
      <c r="U3164" s="113">
        <f t="shared" si="447"/>
        <v>7.92391381429203</v>
      </c>
      <c r="V3164" s="113">
        <f t="shared" si="450"/>
        <v>27.4553939393939</v>
      </c>
      <c r="W3164" s="113">
        <f t="shared" si="448"/>
        <v>5.43578787878788</v>
      </c>
      <c r="X3164" s="118">
        <v>2011</v>
      </c>
      <c r="Y3164" s="18" t="s">
        <v>66</v>
      </c>
    </row>
    <row r="3165" ht="15.75" customHeight="1" spans="1:25">
      <c r="A3165" s="234">
        <v>6981</v>
      </c>
      <c r="B3165" s="208" t="s">
        <v>3729</v>
      </c>
      <c r="C3165" s="207" t="s">
        <v>27</v>
      </c>
      <c r="D3165" s="209" t="s">
        <v>64</v>
      </c>
      <c r="F3165" s="235" t="s">
        <v>215</v>
      </c>
      <c r="G3165" s="236">
        <v>41958</v>
      </c>
      <c r="H3165" s="237">
        <v>41958</v>
      </c>
      <c r="I3165" s="214">
        <v>10318.5015</v>
      </c>
      <c r="J3165" s="215">
        <v>0.259615630506524</v>
      </c>
      <c r="K3165" s="214">
        <v>2678.84427280501</v>
      </c>
      <c r="L3165" s="244">
        <v>8972.61</v>
      </c>
      <c r="M3165" s="245">
        <v>0.292915885121498</v>
      </c>
      <c r="N3165" s="244">
        <v>2628.22</v>
      </c>
      <c r="O3165" s="218">
        <v>330</v>
      </c>
      <c r="P3165" s="246">
        <f t="shared" si="444"/>
        <v>26.1897272727273</v>
      </c>
      <c r="Q3165" s="246">
        <f t="shared" si="445"/>
        <v>6.96430303030303</v>
      </c>
      <c r="R3165" s="210">
        <v>1873</v>
      </c>
      <c r="S3165" s="220">
        <f t="shared" si="446"/>
        <v>330</v>
      </c>
      <c r="T3165" s="113">
        <f t="shared" si="449"/>
        <v>28.2698671232877</v>
      </c>
      <c r="U3165" s="113">
        <f t="shared" si="447"/>
        <v>7.33929937754797</v>
      </c>
      <c r="V3165" s="113">
        <f t="shared" si="450"/>
        <v>27.1897272727273</v>
      </c>
      <c r="W3165" s="113">
        <f t="shared" si="448"/>
        <v>7.96430303030303</v>
      </c>
      <c r="X3165" s="118">
        <v>2014</v>
      </c>
      <c r="Y3165" s="18" t="s">
        <v>66</v>
      </c>
    </row>
    <row r="3166" ht="15.75" customHeight="1" spans="1:25">
      <c r="A3166" s="234">
        <v>6212</v>
      </c>
      <c r="B3166" s="208" t="s">
        <v>3730</v>
      </c>
      <c r="C3166" s="207" t="s">
        <v>23</v>
      </c>
      <c r="D3166" s="209" t="s">
        <v>64</v>
      </c>
      <c r="E3166" s="210" t="s">
        <v>2268</v>
      </c>
      <c r="F3166" s="235" t="s">
        <v>65</v>
      </c>
      <c r="G3166" s="283">
        <v>42451</v>
      </c>
      <c r="H3166" s="237">
        <v>42451</v>
      </c>
      <c r="I3166" s="214">
        <v>10312.284</v>
      </c>
      <c r="J3166" s="215">
        <v>0.275973292761394</v>
      </c>
      <c r="K3166" s="214">
        <v>2845.91497137064</v>
      </c>
      <c r="L3166" s="244">
        <v>7111.92</v>
      </c>
      <c r="M3166" s="245">
        <v>0.27171143657409</v>
      </c>
      <c r="N3166" s="244">
        <v>1932.39</v>
      </c>
      <c r="O3166" s="218">
        <v>330</v>
      </c>
      <c r="P3166" s="246">
        <f t="shared" si="444"/>
        <v>20.5512727272727</v>
      </c>
      <c r="Q3166" s="246">
        <f t="shared" si="445"/>
        <v>4.85572727272727</v>
      </c>
      <c r="R3166" s="210">
        <v>1380</v>
      </c>
      <c r="S3166" s="220">
        <f t="shared" si="446"/>
        <v>330</v>
      </c>
      <c r="T3166" s="113">
        <f t="shared" si="449"/>
        <v>28.2528328767123</v>
      </c>
      <c r="U3166" s="113">
        <f t="shared" si="447"/>
        <v>7.79702731882367</v>
      </c>
      <c r="V3166" s="113">
        <f t="shared" si="450"/>
        <v>21.5512727272727</v>
      </c>
      <c r="W3166" s="113">
        <f t="shared" si="448"/>
        <v>5.85572727272727</v>
      </c>
      <c r="X3166" s="118">
        <v>2016</v>
      </c>
      <c r="Y3166" s="18" t="s">
        <v>82</v>
      </c>
    </row>
    <row r="3167" ht="15.75" customHeight="1" spans="1:25">
      <c r="A3167" s="234">
        <v>5547</v>
      </c>
      <c r="B3167" s="208" t="s">
        <v>3731</v>
      </c>
      <c r="C3167" s="207" t="s">
        <v>17</v>
      </c>
      <c r="D3167" s="209" t="s">
        <v>64</v>
      </c>
      <c r="F3167" s="235" t="s">
        <v>65</v>
      </c>
      <c r="G3167" s="236">
        <v>41069</v>
      </c>
      <c r="H3167" s="237">
        <v>41069</v>
      </c>
      <c r="I3167" s="214">
        <v>10311.92</v>
      </c>
      <c r="J3167" s="215">
        <v>0.266662744074586</v>
      </c>
      <c r="K3167" s="214">
        <v>2749.8048838776</v>
      </c>
      <c r="L3167" s="244">
        <v>5155.96</v>
      </c>
      <c r="M3167" s="245">
        <v>0.369642122902427</v>
      </c>
      <c r="N3167" s="244">
        <v>1905.86</v>
      </c>
      <c r="O3167" s="218">
        <v>330</v>
      </c>
      <c r="P3167" s="246">
        <f t="shared" si="444"/>
        <v>14.6241212121212</v>
      </c>
      <c r="Q3167" s="246">
        <f t="shared" si="445"/>
        <v>4.77533333333333</v>
      </c>
      <c r="R3167" s="210">
        <v>2762</v>
      </c>
      <c r="S3167" s="220">
        <f t="shared" si="446"/>
        <v>330</v>
      </c>
      <c r="T3167" s="113">
        <f t="shared" si="449"/>
        <v>28.2518356164384</v>
      </c>
      <c r="U3167" s="113">
        <f t="shared" si="447"/>
        <v>7.53371201062356</v>
      </c>
      <c r="V3167" s="113">
        <f t="shared" si="450"/>
        <v>15.6241212121212</v>
      </c>
      <c r="W3167" s="113">
        <f t="shared" si="448"/>
        <v>5.77533333333333</v>
      </c>
      <c r="X3167" s="118">
        <v>2012</v>
      </c>
      <c r="Y3167" s="18" t="s">
        <v>66</v>
      </c>
    </row>
    <row r="3168" ht="15.75" customHeight="1" spans="1:25">
      <c r="A3168" s="234">
        <v>7279</v>
      </c>
      <c r="B3168" s="208" t="s">
        <v>3732</v>
      </c>
      <c r="C3168" s="207" t="s">
        <v>31</v>
      </c>
      <c r="D3168" s="209" t="s">
        <v>380</v>
      </c>
      <c r="E3168" s="210" t="s">
        <v>436</v>
      </c>
      <c r="F3168" s="235" t="s">
        <v>254</v>
      </c>
      <c r="G3168" s="284">
        <v>41085</v>
      </c>
      <c r="H3168" s="237">
        <v>43248</v>
      </c>
      <c r="I3168" s="214">
        <v>10310.985</v>
      </c>
      <c r="J3168" s="215">
        <v>0.273982834303588</v>
      </c>
      <c r="K3168" s="214">
        <v>2825.03289476178</v>
      </c>
      <c r="L3168" s="244">
        <v>6873.99</v>
      </c>
      <c r="M3168" s="245">
        <v>0.240180739279516</v>
      </c>
      <c r="N3168" s="244">
        <v>1651</v>
      </c>
      <c r="O3168" s="218">
        <v>330</v>
      </c>
      <c r="P3168" s="246">
        <f t="shared" si="444"/>
        <v>19.8302727272727</v>
      </c>
      <c r="Q3168" s="246">
        <f t="shared" si="445"/>
        <v>4.0030303030303</v>
      </c>
      <c r="R3168" s="210">
        <v>583</v>
      </c>
      <c r="S3168" s="220">
        <f t="shared" si="446"/>
        <v>330</v>
      </c>
      <c r="T3168" s="113">
        <f t="shared" si="449"/>
        <v>28.2492739726027</v>
      </c>
      <c r="U3168" s="113">
        <f t="shared" si="447"/>
        <v>7.73981615003227</v>
      </c>
      <c r="V3168" s="113">
        <f t="shared" si="450"/>
        <v>20.8302727272727</v>
      </c>
      <c r="W3168" s="113">
        <f t="shared" si="448"/>
        <v>5.0030303030303</v>
      </c>
      <c r="X3168" s="118">
        <v>2012</v>
      </c>
      <c r="Y3168" s="18" t="s">
        <v>66</v>
      </c>
    </row>
    <row r="3169" ht="15.75" customHeight="1" spans="1:25">
      <c r="A3169" s="234">
        <v>5022</v>
      </c>
      <c r="B3169" s="208" t="s">
        <v>3733</v>
      </c>
      <c r="C3169" s="207" t="s">
        <v>17</v>
      </c>
      <c r="D3169" s="209" t="s">
        <v>64</v>
      </c>
      <c r="F3169" s="235" t="s">
        <v>65</v>
      </c>
      <c r="G3169" s="236">
        <v>38074</v>
      </c>
      <c r="H3169" s="237">
        <v>38074</v>
      </c>
      <c r="I3169" s="214">
        <v>10288.5</v>
      </c>
      <c r="J3169" s="215">
        <v>0.266875560938495</v>
      </c>
      <c r="K3169" s="214">
        <v>2745.74920871571</v>
      </c>
      <c r="L3169" s="244">
        <v>5144.25</v>
      </c>
      <c r="M3169" s="245">
        <v>0.424541964329105</v>
      </c>
      <c r="N3169" s="244">
        <v>2183.95</v>
      </c>
      <c r="O3169" s="218">
        <v>330</v>
      </c>
      <c r="P3169" s="246">
        <f t="shared" si="444"/>
        <v>14.5886363636364</v>
      </c>
      <c r="Q3169" s="246">
        <f t="shared" si="445"/>
        <v>5.6180303030303</v>
      </c>
      <c r="R3169" s="210">
        <v>5757</v>
      </c>
      <c r="S3169" s="220">
        <f t="shared" si="446"/>
        <v>330</v>
      </c>
      <c r="T3169" s="113">
        <f t="shared" si="449"/>
        <v>28.1876712328767</v>
      </c>
      <c r="U3169" s="113">
        <f t="shared" si="447"/>
        <v>7.52260057182386</v>
      </c>
      <c r="V3169" s="113">
        <f t="shared" si="450"/>
        <v>15.5886363636364</v>
      </c>
      <c r="W3169" s="113">
        <f t="shared" si="448"/>
        <v>6.6180303030303</v>
      </c>
      <c r="X3169" s="118">
        <v>2004</v>
      </c>
      <c r="Y3169" s="18" t="s">
        <v>66</v>
      </c>
    </row>
    <row r="3170" ht="15.75" customHeight="1" spans="1:25">
      <c r="A3170" s="234">
        <v>9104</v>
      </c>
      <c r="B3170" s="208" t="s">
        <v>3734</v>
      </c>
      <c r="C3170" s="207" t="s">
        <v>34</v>
      </c>
      <c r="D3170" s="209" t="s">
        <v>488</v>
      </c>
      <c r="E3170" s="210" t="s">
        <v>30</v>
      </c>
      <c r="F3170" s="235" t="s">
        <v>288</v>
      </c>
      <c r="G3170" s="283">
        <v>42917</v>
      </c>
      <c r="H3170" s="237">
        <v>43706</v>
      </c>
      <c r="I3170" s="214">
        <v>10282.3682051282</v>
      </c>
      <c r="J3170" s="215">
        <v>0.27</v>
      </c>
      <c r="K3170" s="214">
        <v>2776.23941538462</v>
      </c>
      <c r="L3170" s="216">
        <v>477.68</v>
      </c>
      <c r="M3170" s="217">
        <v>0.311694021101993</v>
      </c>
      <c r="N3170" s="216">
        <v>148.89</v>
      </c>
      <c r="O3170" s="218">
        <v>39</v>
      </c>
      <c r="P3170" s="246">
        <f t="shared" si="444"/>
        <v>11.2482051282051</v>
      </c>
      <c r="Q3170" s="246">
        <f t="shared" si="445"/>
        <v>2.81769230769231</v>
      </c>
      <c r="R3170" s="210">
        <v>125</v>
      </c>
      <c r="S3170" s="220">
        <f t="shared" si="446"/>
        <v>90</v>
      </c>
      <c r="T3170" s="113">
        <f t="shared" si="449"/>
        <v>28.1708717948718</v>
      </c>
      <c r="U3170" s="113">
        <f t="shared" si="447"/>
        <v>7.6061353846154</v>
      </c>
      <c r="V3170" s="113">
        <f t="shared" si="450"/>
        <v>5.30755555555556</v>
      </c>
      <c r="W3170" s="113">
        <f t="shared" si="448"/>
        <v>1.65433333333333</v>
      </c>
      <c r="X3170" s="118">
        <v>2017</v>
      </c>
      <c r="Y3170" s="18" t="s">
        <v>83</v>
      </c>
    </row>
    <row r="3171" ht="15.75" customHeight="1" spans="1:25">
      <c r="A3171" s="234">
        <v>5339</v>
      </c>
      <c r="B3171" s="208" t="s">
        <v>3735</v>
      </c>
      <c r="C3171" s="207" t="s">
        <v>25</v>
      </c>
      <c r="D3171" s="209" t="s">
        <v>64</v>
      </c>
      <c r="F3171" s="235" t="s">
        <v>215</v>
      </c>
      <c r="G3171" s="236">
        <v>40264</v>
      </c>
      <c r="H3171" s="237">
        <v>40264</v>
      </c>
      <c r="I3171" s="214">
        <v>10269.868634436</v>
      </c>
      <c r="J3171" s="215">
        <v>0.270909168074016</v>
      </c>
      <c r="K3171" s="214">
        <v>2782.2015679845</v>
      </c>
      <c r="L3171" s="244">
        <v>8999.58</v>
      </c>
      <c r="M3171" s="245">
        <v>0.273376090884241</v>
      </c>
      <c r="N3171" s="244">
        <v>2460.27</v>
      </c>
      <c r="O3171" s="218">
        <v>330</v>
      </c>
      <c r="P3171" s="246">
        <f t="shared" si="444"/>
        <v>26.2714545454545</v>
      </c>
      <c r="Q3171" s="246">
        <f t="shared" si="445"/>
        <v>6.45536363636364</v>
      </c>
      <c r="R3171" s="210">
        <v>3567</v>
      </c>
      <c r="S3171" s="220">
        <f t="shared" si="446"/>
        <v>330</v>
      </c>
      <c r="T3171" s="113">
        <f t="shared" si="449"/>
        <v>28.1366263957151</v>
      </c>
      <c r="U3171" s="113">
        <f t="shared" si="447"/>
        <v>7.6224700492726</v>
      </c>
      <c r="V3171" s="113">
        <f t="shared" si="450"/>
        <v>27.2714545454545</v>
      </c>
      <c r="W3171" s="113">
        <f t="shared" si="448"/>
        <v>7.45536363636364</v>
      </c>
      <c r="X3171" s="118">
        <v>2010</v>
      </c>
      <c r="Y3171" s="18" t="s">
        <v>66</v>
      </c>
    </row>
    <row r="3172" ht="15.75" customHeight="1" spans="1:25">
      <c r="A3172" s="234">
        <v>8867</v>
      </c>
      <c r="B3172" s="208" t="s">
        <v>3736</v>
      </c>
      <c r="C3172" s="207" t="s">
        <v>34</v>
      </c>
      <c r="D3172" s="209" t="s">
        <v>488</v>
      </c>
      <c r="E3172" s="210" t="s">
        <v>30</v>
      </c>
      <c r="F3172" s="235" t="s">
        <v>282</v>
      </c>
      <c r="G3172" s="283">
        <v>40219</v>
      </c>
      <c r="H3172" s="237">
        <v>43715</v>
      </c>
      <c r="I3172" s="214">
        <v>10259.7541549296</v>
      </c>
      <c r="J3172" s="215">
        <v>0.278719446985391</v>
      </c>
      <c r="K3172" s="214">
        <v>2859.59300426804</v>
      </c>
      <c r="L3172" s="216">
        <v>867.71</v>
      </c>
      <c r="M3172" s="217">
        <v>0.230641573797697</v>
      </c>
      <c r="N3172" s="216">
        <v>200.13</v>
      </c>
      <c r="O3172" s="218">
        <v>71</v>
      </c>
      <c r="P3172" s="246">
        <f t="shared" si="444"/>
        <v>11.2212676056338</v>
      </c>
      <c r="Q3172" s="246">
        <f t="shared" si="445"/>
        <v>1.8187323943662</v>
      </c>
      <c r="R3172" s="210">
        <v>116</v>
      </c>
      <c r="S3172" s="220">
        <f t="shared" si="446"/>
        <v>81</v>
      </c>
      <c r="T3172" s="113">
        <f t="shared" si="449"/>
        <v>28.1089154929578</v>
      </c>
      <c r="U3172" s="113">
        <f t="shared" si="447"/>
        <v>7.83450138155627</v>
      </c>
      <c r="V3172" s="113">
        <f t="shared" si="450"/>
        <v>10.7124691358025</v>
      </c>
      <c r="W3172" s="113">
        <f t="shared" si="448"/>
        <v>2.47074074074074</v>
      </c>
      <c r="X3172" s="118">
        <v>2010</v>
      </c>
      <c r="Y3172" s="18" t="s">
        <v>66</v>
      </c>
    </row>
    <row r="3173" ht="15.75" customHeight="1" spans="1:25">
      <c r="A3173" s="234">
        <v>6277</v>
      </c>
      <c r="B3173" s="208" t="s">
        <v>3737</v>
      </c>
      <c r="C3173" s="207" t="s">
        <v>31</v>
      </c>
      <c r="D3173" s="209" t="s">
        <v>64</v>
      </c>
      <c r="E3173" s="210" t="s">
        <v>312</v>
      </c>
      <c r="F3173" s="235" t="s">
        <v>65</v>
      </c>
      <c r="G3173" s="283">
        <v>42455</v>
      </c>
      <c r="H3173" s="237">
        <v>42455</v>
      </c>
      <c r="I3173" s="214">
        <v>10239.51</v>
      </c>
      <c r="J3173" s="215">
        <v>0.280390759479624</v>
      </c>
      <c r="K3173" s="214">
        <v>2871.0639855992</v>
      </c>
      <c r="L3173" s="244">
        <v>6826.34</v>
      </c>
      <c r="M3173" s="245">
        <v>0.290479231916371</v>
      </c>
      <c r="N3173" s="244">
        <v>1982.91</v>
      </c>
      <c r="O3173" s="218">
        <v>330</v>
      </c>
      <c r="P3173" s="246">
        <f t="shared" si="444"/>
        <v>19.6858787878788</v>
      </c>
      <c r="Q3173" s="246">
        <f t="shared" si="445"/>
        <v>5.00881818181818</v>
      </c>
      <c r="R3173" s="210">
        <v>1376</v>
      </c>
      <c r="S3173" s="220">
        <f t="shared" si="446"/>
        <v>330</v>
      </c>
      <c r="T3173" s="113">
        <f t="shared" si="449"/>
        <v>28.0534520547945</v>
      </c>
      <c r="U3173" s="113">
        <f t="shared" si="447"/>
        <v>7.86592872766904</v>
      </c>
      <c r="V3173" s="113">
        <f t="shared" si="450"/>
        <v>20.6858787878788</v>
      </c>
      <c r="W3173" s="113">
        <f t="shared" si="448"/>
        <v>6.00881818181818</v>
      </c>
      <c r="X3173" s="118">
        <v>2016</v>
      </c>
      <c r="Y3173" s="18" t="s">
        <v>82</v>
      </c>
    </row>
    <row r="3174" ht="15.75" customHeight="1" spans="1:25">
      <c r="A3174" s="234">
        <v>7793</v>
      </c>
      <c r="B3174" s="208" t="s">
        <v>3738</v>
      </c>
      <c r="C3174" s="207" t="s">
        <v>31</v>
      </c>
      <c r="D3174" s="209" t="s">
        <v>64</v>
      </c>
      <c r="F3174" s="235" t="s">
        <v>65</v>
      </c>
      <c r="G3174" s="236">
        <v>43183</v>
      </c>
      <c r="H3174" s="237">
        <v>43183</v>
      </c>
      <c r="I3174" s="214">
        <v>10228.8764828866</v>
      </c>
      <c r="J3174" s="215">
        <v>0.273555833827214</v>
      </c>
      <c r="K3174" s="214">
        <v>2798.16883539162</v>
      </c>
      <c r="L3174" s="244">
        <v>5161.04</v>
      </c>
      <c r="M3174" s="245">
        <v>0.30669206206501</v>
      </c>
      <c r="N3174" s="244">
        <v>1582.85</v>
      </c>
      <c r="O3174" s="218">
        <v>320</v>
      </c>
      <c r="P3174" s="246">
        <f t="shared" si="444"/>
        <v>15.12825</v>
      </c>
      <c r="Q3174" s="246">
        <f t="shared" si="445"/>
        <v>3.94640625</v>
      </c>
      <c r="R3174" s="210">
        <v>648</v>
      </c>
      <c r="S3174" s="220">
        <f t="shared" si="446"/>
        <v>330</v>
      </c>
      <c r="T3174" s="113">
        <f t="shared" si="449"/>
        <v>28.0243191311962</v>
      </c>
      <c r="U3174" s="113">
        <f t="shared" si="447"/>
        <v>7.6662159873743</v>
      </c>
      <c r="V3174" s="113">
        <f t="shared" si="450"/>
        <v>15.6395151515152</v>
      </c>
      <c r="W3174" s="113">
        <f t="shared" si="448"/>
        <v>4.79651515151515</v>
      </c>
      <c r="X3174" s="118">
        <v>2018</v>
      </c>
      <c r="Y3174" s="18" t="s">
        <v>84</v>
      </c>
    </row>
    <row r="3175" ht="15.75" customHeight="1" spans="1:25">
      <c r="A3175" s="234">
        <v>7195</v>
      </c>
      <c r="B3175" s="208" t="s">
        <v>3739</v>
      </c>
      <c r="C3175" s="207" t="s">
        <v>27</v>
      </c>
      <c r="D3175" s="209" t="s">
        <v>380</v>
      </c>
      <c r="E3175" s="210" t="s">
        <v>2534</v>
      </c>
      <c r="F3175" s="235" t="s">
        <v>231</v>
      </c>
      <c r="G3175" s="284">
        <v>42339</v>
      </c>
      <c r="H3175" s="237">
        <v>42915</v>
      </c>
      <c r="I3175" s="214">
        <v>10177.77</v>
      </c>
      <c r="J3175" s="215">
        <v>0.264081179132998</v>
      </c>
      <c r="K3175" s="214">
        <v>2687.75750254445</v>
      </c>
      <c r="L3175" s="244">
        <v>6785.18</v>
      </c>
      <c r="M3175" s="245">
        <v>0.292158793134449</v>
      </c>
      <c r="N3175" s="244">
        <v>1982.35</v>
      </c>
      <c r="O3175" s="218">
        <v>330</v>
      </c>
      <c r="P3175" s="246">
        <f t="shared" si="444"/>
        <v>19.5611515151515</v>
      </c>
      <c r="Q3175" s="246">
        <f t="shared" si="445"/>
        <v>5.00712121212121</v>
      </c>
      <c r="R3175" s="210">
        <v>916</v>
      </c>
      <c r="S3175" s="220">
        <f t="shared" si="446"/>
        <v>330</v>
      </c>
      <c r="T3175" s="113">
        <f t="shared" si="449"/>
        <v>27.884301369863</v>
      </c>
      <c r="U3175" s="113">
        <f t="shared" si="447"/>
        <v>7.36371918505329</v>
      </c>
      <c r="V3175" s="113">
        <f t="shared" si="450"/>
        <v>20.5611515151515</v>
      </c>
      <c r="W3175" s="113">
        <f t="shared" si="448"/>
        <v>6.00712121212121</v>
      </c>
      <c r="X3175" s="118">
        <v>2015</v>
      </c>
      <c r="Y3175" s="18" t="s">
        <v>66</v>
      </c>
    </row>
    <row r="3176" ht="15.75" customHeight="1" spans="1:25">
      <c r="A3176" s="234">
        <v>8385</v>
      </c>
      <c r="B3176" s="208" t="s">
        <v>3740</v>
      </c>
      <c r="C3176" s="207" t="s">
        <v>23</v>
      </c>
      <c r="D3176" s="209" t="s">
        <v>488</v>
      </c>
      <c r="E3176" s="210" t="s">
        <v>799</v>
      </c>
      <c r="F3176" s="235" t="s">
        <v>166</v>
      </c>
      <c r="G3176" s="284">
        <v>42585</v>
      </c>
      <c r="H3176" s="237">
        <v>43341</v>
      </c>
      <c r="I3176" s="214">
        <v>10173.0720111732</v>
      </c>
      <c r="J3176" s="215">
        <v>0.246866340112386</v>
      </c>
      <c r="K3176" s="214">
        <v>2511.38905509807</v>
      </c>
      <c r="L3176" s="244">
        <v>6881.36</v>
      </c>
      <c r="M3176" s="245">
        <v>0.295194554564795</v>
      </c>
      <c r="N3176" s="244">
        <v>2031.34</v>
      </c>
      <c r="O3176" s="218">
        <v>330</v>
      </c>
      <c r="P3176" s="246">
        <f t="shared" si="444"/>
        <v>19.8526060606061</v>
      </c>
      <c r="Q3176" s="246">
        <f t="shared" si="445"/>
        <v>5.15557575757576</v>
      </c>
      <c r="R3176" s="210">
        <v>490</v>
      </c>
      <c r="S3176" s="220">
        <f t="shared" si="446"/>
        <v>330</v>
      </c>
      <c r="T3176" s="113">
        <f t="shared" si="449"/>
        <v>27.8714301675978</v>
      </c>
      <c r="U3176" s="113">
        <f t="shared" si="447"/>
        <v>6.88051795917279</v>
      </c>
      <c r="V3176" s="113">
        <f t="shared" si="450"/>
        <v>20.8526060606061</v>
      </c>
      <c r="W3176" s="113">
        <f t="shared" si="448"/>
        <v>6.15557575757576</v>
      </c>
      <c r="X3176" s="118">
        <v>2016</v>
      </c>
      <c r="Y3176" s="18" t="s">
        <v>82</v>
      </c>
    </row>
    <row r="3177" ht="15.75" customHeight="1" spans="1:25">
      <c r="A3177" s="234">
        <v>8687</v>
      </c>
      <c r="B3177" s="208" t="s">
        <v>3741</v>
      </c>
      <c r="C3177" s="207" t="s">
        <v>34</v>
      </c>
      <c r="D3177" s="209" t="s">
        <v>488</v>
      </c>
      <c r="E3177" s="210" t="s">
        <v>30</v>
      </c>
      <c r="F3177" s="235" t="s">
        <v>279</v>
      </c>
      <c r="G3177" s="283">
        <v>41494</v>
      </c>
      <c r="H3177" s="237">
        <v>43715</v>
      </c>
      <c r="I3177" s="214">
        <v>10161.285</v>
      </c>
      <c r="J3177" s="215">
        <v>0.231203986808103</v>
      </c>
      <c r="K3177" s="214">
        <v>2349.32960309338</v>
      </c>
      <c r="L3177" s="216">
        <v>883.59</v>
      </c>
      <c r="M3177" s="217">
        <v>0.129211512126665</v>
      </c>
      <c r="N3177" s="216">
        <v>114.17</v>
      </c>
      <c r="O3177" s="218">
        <v>73</v>
      </c>
      <c r="P3177" s="246">
        <f t="shared" si="444"/>
        <v>11.1039726027397</v>
      </c>
      <c r="Q3177" s="246">
        <f t="shared" si="445"/>
        <v>0.563972602739726</v>
      </c>
      <c r="R3177" s="210">
        <v>116</v>
      </c>
      <c r="S3177" s="220">
        <f t="shared" si="446"/>
        <v>81</v>
      </c>
      <c r="T3177" s="113">
        <f t="shared" si="449"/>
        <v>27.8391369863014</v>
      </c>
      <c r="U3177" s="113">
        <f t="shared" si="447"/>
        <v>6.43651946052981</v>
      </c>
      <c r="V3177" s="113">
        <f t="shared" si="450"/>
        <v>10.9085185185185</v>
      </c>
      <c r="W3177" s="113">
        <f t="shared" si="448"/>
        <v>1.40950617283951</v>
      </c>
      <c r="X3177" s="118">
        <v>2013</v>
      </c>
      <c r="Y3177" s="18" t="s">
        <v>66</v>
      </c>
    </row>
    <row r="3178" ht="15.75" customHeight="1" spans="1:25">
      <c r="A3178" s="234">
        <v>8793</v>
      </c>
      <c r="B3178" s="208" t="s">
        <v>3742</v>
      </c>
      <c r="C3178" s="207" t="s">
        <v>34</v>
      </c>
      <c r="D3178" s="209" t="s">
        <v>488</v>
      </c>
      <c r="E3178" s="210" t="s">
        <v>30</v>
      </c>
      <c r="F3178" s="235" t="s">
        <v>282</v>
      </c>
      <c r="G3178" s="283">
        <v>41379</v>
      </c>
      <c r="H3178" s="237">
        <v>43715</v>
      </c>
      <c r="I3178" s="214">
        <v>10134.7023076923</v>
      </c>
      <c r="J3178" s="215">
        <v>0.277902537446237</v>
      </c>
      <c r="K3178" s="214">
        <v>2816.45948756993</v>
      </c>
      <c r="L3178" s="216">
        <v>941.64</v>
      </c>
      <c r="M3178" s="217">
        <v>0.269646574062274</v>
      </c>
      <c r="N3178" s="216">
        <v>253.91</v>
      </c>
      <c r="O3178" s="218">
        <v>78</v>
      </c>
      <c r="P3178" s="246">
        <f t="shared" si="444"/>
        <v>11.0723076923077</v>
      </c>
      <c r="Q3178" s="246">
        <f t="shared" si="445"/>
        <v>2.25525641025641</v>
      </c>
      <c r="R3178" s="210">
        <v>116</v>
      </c>
      <c r="S3178" s="220">
        <f t="shared" si="446"/>
        <v>81</v>
      </c>
      <c r="T3178" s="113">
        <f t="shared" si="449"/>
        <v>27.7663076923077</v>
      </c>
      <c r="U3178" s="113">
        <f t="shared" si="447"/>
        <v>7.71632736320529</v>
      </c>
      <c r="V3178" s="113">
        <f t="shared" si="450"/>
        <v>11.6251851851852</v>
      </c>
      <c r="W3178" s="113">
        <f t="shared" si="448"/>
        <v>3.13469135802469</v>
      </c>
      <c r="X3178" s="118">
        <v>2013</v>
      </c>
      <c r="Y3178" s="18" t="s">
        <v>66</v>
      </c>
    </row>
    <row r="3179" ht="15.75" customHeight="1" spans="1:25">
      <c r="A3179" s="234">
        <v>5094</v>
      </c>
      <c r="B3179" s="208" t="s">
        <v>3743</v>
      </c>
      <c r="C3179" s="207" t="s">
        <v>17</v>
      </c>
      <c r="D3179" s="209" t="s">
        <v>64</v>
      </c>
      <c r="F3179" s="235" t="s">
        <v>65</v>
      </c>
      <c r="G3179" s="236">
        <v>39956</v>
      </c>
      <c r="H3179" s="237">
        <v>39956</v>
      </c>
      <c r="I3179" s="214">
        <v>10119.54</v>
      </c>
      <c r="J3179" s="215">
        <v>0.254415331720042</v>
      </c>
      <c r="K3179" s="214">
        <v>2574.56612595423</v>
      </c>
      <c r="L3179" s="244">
        <v>5059.77</v>
      </c>
      <c r="M3179" s="245">
        <v>0.320143010453044</v>
      </c>
      <c r="N3179" s="244">
        <v>1619.85</v>
      </c>
      <c r="O3179" s="218">
        <v>330</v>
      </c>
      <c r="P3179" s="246">
        <f t="shared" si="444"/>
        <v>14.3326363636364</v>
      </c>
      <c r="Q3179" s="246">
        <f t="shared" si="445"/>
        <v>3.90863636363636</v>
      </c>
      <c r="R3179" s="210">
        <v>3875</v>
      </c>
      <c r="S3179" s="220">
        <f t="shared" si="446"/>
        <v>330</v>
      </c>
      <c r="T3179" s="113">
        <f t="shared" si="449"/>
        <v>27.7247671232877</v>
      </c>
      <c r="U3179" s="113">
        <f t="shared" si="447"/>
        <v>7.05360582453214</v>
      </c>
      <c r="V3179" s="113">
        <f t="shared" si="450"/>
        <v>15.3326363636364</v>
      </c>
      <c r="W3179" s="113">
        <f t="shared" si="448"/>
        <v>4.90863636363636</v>
      </c>
      <c r="X3179" s="118">
        <v>2009</v>
      </c>
      <c r="Y3179" s="18" t="s">
        <v>66</v>
      </c>
    </row>
    <row r="3180" ht="15.75" customHeight="1" spans="1:25">
      <c r="A3180" s="234">
        <v>8144</v>
      </c>
      <c r="B3180" s="208" t="s">
        <v>3744</v>
      </c>
      <c r="C3180" s="207" t="s">
        <v>25</v>
      </c>
      <c r="D3180" s="209" t="s">
        <v>488</v>
      </c>
      <c r="E3180" s="210" t="s">
        <v>32</v>
      </c>
      <c r="F3180" s="235" t="s">
        <v>212</v>
      </c>
      <c r="G3180" s="283">
        <v>42651</v>
      </c>
      <c r="H3180" s="237">
        <v>43395</v>
      </c>
      <c r="I3180" s="214">
        <v>10112.0798400208</v>
      </c>
      <c r="J3180" s="215">
        <v>0.255518528032315</v>
      </c>
      <c r="K3180" s="214">
        <v>2583.82375606737</v>
      </c>
      <c r="L3180" s="244">
        <v>5293.91</v>
      </c>
      <c r="M3180" s="245">
        <v>0.247414481923569</v>
      </c>
      <c r="N3180" s="244">
        <v>1309.79</v>
      </c>
      <c r="O3180" s="218">
        <v>273</v>
      </c>
      <c r="P3180" s="246">
        <f t="shared" si="444"/>
        <v>18.3916117216117</v>
      </c>
      <c r="Q3180" s="246">
        <f t="shared" si="445"/>
        <v>3.79776556776557</v>
      </c>
      <c r="R3180" s="210">
        <v>436</v>
      </c>
      <c r="S3180" s="220">
        <f t="shared" si="446"/>
        <v>330</v>
      </c>
      <c r="T3180" s="113">
        <f t="shared" si="449"/>
        <v>27.7043283288241</v>
      </c>
      <c r="U3180" s="113">
        <f t="shared" si="447"/>
        <v>7.07896919470512</v>
      </c>
      <c r="V3180" s="113">
        <f t="shared" si="450"/>
        <v>16.0421515151515</v>
      </c>
      <c r="W3180" s="113">
        <f t="shared" si="448"/>
        <v>3.96906060606061</v>
      </c>
      <c r="X3180" s="118">
        <v>2016</v>
      </c>
      <c r="Y3180" s="18" t="s">
        <v>82</v>
      </c>
    </row>
    <row r="3181" ht="15.75" customHeight="1" spans="1:25">
      <c r="A3181" s="234">
        <v>8950</v>
      </c>
      <c r="B3181" s="208" t="s">
        <v>3745</v>
      </c>
      <c r="C3181" s="207" t="s">
        <v>34</v>
      </c>
      <c r="D3181" s="209" t="s">
        <v>488</v>
      </c>
      <c r="E3181" s="210" t="s">
        <v>30</v>
      </c>
      <c r="F3181" s="235" t="s">
        <v>291</v>
      </c>
      <c r="G3181" s="283">
        <v>40909</v>
      </c>
      <c r="H3181" s="237">
        <v>43711</v>
      </c>
      <c r="I3181" s="214">
        <v>10106.7675806452</v>
      </c>
      <c r="J3181" s="215">
        <v>0.218036789596876</v>
      </c>
      <c r="K3181" s="214">
        <v>2203.64715648566</v>
      </c>
      <c r="L3181" s="216">
        <v>373.21</v>
      </c>
      <c r="M3181" s="217">
        <v>0.374132525923743</v>
      </c>
      <c r="N3181" s="216">
        <v>139.63</v>
      </c>
      <c r="O3181" s="218">
        <v>31</v>
      </c>
      <c r="P3181" s="246">
        <f t="shared" si="444"/>
        <v>11.0390322580645</v>
      </c>
      <c r="Q3181" s="246">
        <f t="shared" si="445"/>
        <v>3.5041935483871</v>
      </c>
      <c r="R3181" s="210">
        <v>120</v>
      </c>
      <c r="S3181" s="220">
        <f t="shared" si="446"/>
        <v>85</v>
      </c>
      <c r="T3181" s="113">
        <f t="shared" si="449"/>
        <v>27.6897741935485</v>
      </c>
      <c r="U3181" s="113">
        <f t="shared" si="447"/>
        <v>6.03738946982373</v>
      </c>
      <c r="V3181" s="113">
        <f t="shared" si="450"/>
        <v>4.39070588235294</v>
      </c>
      <c r="W3181" s="113">
        <f t="shared" si="448"/>
        <v>1.64270588235294</v>
      </c>
      <c r="X3181" s="118">
        <v>2012</v>
      </c>
      <c r="Y3181" s="18" t="s">
        <v>66</v>
      </c>
    </row>
    <row r="3182" ht="15.75" customHeight="1" spans="1:25">
      <c r="A3182" s="234">
        <v>6819</v>
      </c>
      <c r="B3182" s="208" t="s">
        <v>3746</v>
      </c>
      <c r="C3182" s="207" t="s">
        <v>19</v>
      </c>
      <c r="D3182" s="209" t="s">
        <v>380</v>
      </c>
      <c r="E3182" s="210" t="s">
        <v>387</v>
      </c>
      <c r="F3182" s="235" t="s">
        <v>108</v>
      </c>
      <c r="G3182" s="283">
        <v>40515</v>
      </c>
      <c r="H3182" s="237">
        <v>42852</v>
      </c>
      <c r="I3182" s="214">
        <v>10088.46</v>
      </c>
      <c r="J3182" s="215">
        <v>0.236291342458316</v>
      </c>
      <c r="K3182" s="214">
        <v>2383.81575673702</v>
      </c>
      <c r="L3182" s="244">
        <v>5604.7</v>
      </c>
      <c r="M3182" s="245">
        <v>0.346473495459168</v>
      </c>
      <c r="N3182" s="244">
        <v>1941.88</v>
      </c>
      <c r="O3182" s="218">
        <v>330</v>
      </c>
      <c r="P3182" s="246">
        <f t="shared" si="444"/>
        <v>15.9839393939394</v>
      </c>
      <c r="Q3182" s="246">
        <f t="shared" si="445"/>
        <v>4.88448484848485</v>
      </c>
      <c r="R3182" s="210">
        <v>979</v>
      </c>
      <c r="S3182" s="220">
        <f t="shared" si="446"/>
        <v>330</v>
      </c>
      <c r="T3182" s="113">
        <f t="shared" si="449"/>
        <v>27.6396164383562</v>
      </c>
      <c r="U3182" s="113">
        <f t="shared" si="447"/>
        <v>6.53100207325211</v>
      </c>
      <c r="V3182" s="113">
        <f t="shared" si="450"/>
        <v>16.9839393939394</v>
      </c>
      <c r="W3182" s="113">
        <f t="shared" si="448"/>
        <v>5.88448484848485</v>
      </c>
      <c r="X3182" s="118">
        <v>2010</v>
      </c>
      <c r="Y3182" s="18" t="s">
        <v>66</v>
      </c>
    </row>
    <row r="3183" ht="15.75" customHeight="1" spans="1:25">
      <c r="A3183" s="234">
        <v>7429</v>
      </c>
      <c r="B3183" s="208" t="s">
        <v>3747</v>
      </c>
      <c r="C3183" s="207" t="s">
        <v>31</v>
      </c>
      <c r="D3183" s="209" t="s">
        <v>64</v>
      </c>
      <c r="F3183" s="235" t="s">
        <v>65</v>
      </c>
      <c r="G3183" s="236">
        <v>43057</v>
      </c>
      <c r="H3183" s="237">
        <v>43057</v>
      </c>
      <c r="I3183" s="214">
        <v>10075.6556137725</v>
      </c>
      <c r="J3183" s="215">
        <v>0.273494804077263</v>
      </c>
      <c r="K3183" s="214">
        <v>2755.63945803867</v>
      </c>
      <c r="L3183" s="244">
        <v>6146.61</v>
      </c>
      <c r="M3183" s="245">
        <v>0.268495967696015</v>
      </c>
      <c r="N3183" s="244">
        <v>1650.34</v>
      </c>
      <c r="O3183" s="218">
        <v>330</v>
      </c>
      <c r="P3183" s="246">
        <f t="shared" si="444"/>
        <v>17.6260909090909</v>
      </c>
      <c r="Q3183" s="246">
        <f t="shared" si="445"/>
        <v>4.0010303030303</v>
      </c>
      <c r="R3183" s="210">
        <v>774</v>
      </c>
      <c r="S3183" s="220">
        <f t="shared" si="446"/>
        <v>330</v>
      </c>
      <c r="T3183" s="113">
        <f t="shared" si="449"/>
        <v>27.6045359281438</v>
      </c>
      <c r="U3183" s="113">
        <f t="shared" si="447"/>
        <v>7.54969714531142</v>
      </c>
      <c r="V3183" s="113">
        <f t="shared" si="450"/>
        <v>18.6260909090909</v>
      </c>
      <c r="W3183" s="113">
        <f t="shared" si="448"/>
        <v>5.0010303030303</v>
      </c>
      <c r="X3183" s="118">
        <v>2017</v>
      </c>
      <c r="Y3183" s="18" t="s">
        <v>83</v>
      </c>
    </row>
    <row r="3184" ht="15.75" customHeight="1" spans="1:25">
      <c r="A3184" s="234">
        <v>7790</v>
      </c>
      <c r="B3184" s="208" t="s">
        <v>3748</v>
      </c>
      <c r="C3184" s="207" t="s">
        <v>31</v>
      </c>
      <c r="D3184" s="209" t="s">
        <v>64</v>
      </c>
      <c r="F3184" s="235" t="s">
        <v>65</v>
      </c>
      <c r="G3184" s="236">
        <v>43190</v>
      </c>
      <c r="H3184" s="237">
        <v>43190</v>
      </c>
      <c r="I3184" s="214">
        <v>10070.025</v>
      </c>
      <c r="J3184" s="215">
        <v>0.277602939801345</v>
      </c>
      <c r="K3184" s="214">
        <v>2795.46854387304</v>
      </c>
      <c r="L3184" s="244">
        <v>6713.35</v>
      </c>
      <c r="M3184" s="245">
        <v>0.28890196399711</v>
      </c>
      <c r="N3184" s="244">
        <v>1939.5</v>
      </c>
      <c r="O3184" s="218">
        <v>330</v>
      </c>
      <c r="P3184" s="246">
        <f t="shared" si="444"/>
        <v>19.3434848484848</v>
      </c>
      <c r="Q3184" s="246">
        <f t="shared" si="445"/>
        <v>4.87727272727273</v>
      </c>
      <c r="R3184" s="210">
        <v>641</v>
      </c>
      <c r="S3184" s="220">
        <f t="shared" si="446"/>
        <v>330</v>
      </c>
      <c r="T3184" s="113">
        <f t="shared" si="449"/>
        <v>27.5891095890411</v>
      </c>
      <c r="U3184" s="113">
        <f t="shared" si="447"/>
        <v>7.65881792841929</v>
      </c>
      <c r="V3184" s="113">
        <f t="shared" si="450"/>
        <v>20.3434848484848</v>
      </c>
      <c r="W3184" s="113">
        <f t="shared" si="448"/>
        <v>5.87727272727273</v>
      </c>
      <c r="X3184" s="118">
        <v>2018</v>
      </c>
      <c r="Y3184" s="18" t="s">
        <v>84</v>
      </c>
    </row>
    <row r="3185" ht="15.75" customHeight="1" spans="1:25">
      <c r="A3185" s="234">
        <v>6293</v>
      </c>
      <c r="B3185" s="208" t="s">
        <v>3749</v>
      </c>
      <c r="C3185" s="207" t="s">
        <v>31</v>
      </c>
      <c r="D3185" s="209" t="s">
        <v>64</v>
      </c>
      <c r="E3185" s="210" t="s">
        <v>312</v>
      </c>
      <c r="F3185" s="235" t="s">
        <v>65</v>
      </c>
      <c r="G3185" s="283">
        <v>42454</v>
      </c>
      <c r="H3185" s="237">
        <v>42454</v>
      </c>
      <c r="I3185" s="214">
        <v>9981.765</v>
      </c>
      <c r="J3185" s="215">
        <v>0.279116643166391</v>
      </c>
      <c r="K3185" s="214">
        <v>2786.07673967577</v>
      </c>
      <c r="L3185" s="244">
        <v>6654.51</v>
      </c>
      <c r="M3185" s="245">
        <v>0.355609954752491</v>
      </c>
      <c r="N3185" s="244">
        <v>2366.41</v>
      </c>
      <c r="O3185" s="218">
        <v>330</v>
      </c>
      <c r="P3185" s="246">
        <f t="shared" si="444"/>
        <v>19.1651818181818</v>
      </c>
      <c r="Q3185" s="246">
        <f t="shared" si="445"/>
        <v>6.17093939393939</v>
      </c>
      <c r="R3185" s="210">
        <v>1377</v>
      </c>
      <c r="S3185" s="220">
        <f t="shared" si="446"/>
        <v>330</v>
      </c>
      <c r="T3185" s="113">
        <f t="shared" si="449"/>
        <v>27.347301369863</v>
      </c>
      <c r="U3185" s="113">
        <f t="shared" si="447"/>
        <v>7.63308695801581</v>
      </c>
      <c r="V3185" s="113">
        <f t="shared" si="450"/>
        <v>20.1651818181818</v>
      </c>
      <c r="W3185" s="113">
        <f t="shared" si="448"/>
        <v>7.17093939393939</v>
      </c>
      <c r="X3185" s="118">
        <v>2016</v>
      </c>
      <c r="Y3185" s="18" t="s">
        <v>82</v>
      </c>
    </row>
    <row r="3186" ht="15.75" customHeight="1" spans="1:25">
      <c r="A3186" s="234">
        <v>5069</v>
      </c>
      <c r="B3186" s="208" t="s">
        <v>3750</v>
      </c>
      <c r="C3186" s="207" t="s">
        <v>17</v>
      </c>
      <c r="D3186" s="209" t="s">
        <v>64</v>
      </c>
      <c r="F3186" s="235" t="s">
        <v>65</v>
      </c>
      <c r="G3186" s="236">
        <v>39585</v>
      </c>
      <c r="H3186" s="237">
        <v>39585</v>
      </c>
      <c r="I3186" s="214">
        <v>9971.748</v>
      </c>
      <c r="J3186" s="215">
        <v>0.258461922486028</v>
      </c>
      <c r="K3186" s="214">
        <v>2577.3171586262</v>
      </c>
      <c r="L3186" s="244">
        <v>5539.86</v>
      </c>
      <c r="M3186" s="245">
        <v>0.395026228099627</v>
      </c>
      <c r="N3186" s="244">
        <v>2188.39</v>
      </c>
      <c r="O3186" s="218">
        <v>330</v>
      </c>
      <c r="P3186" s="246">
        <f t="shared" si="444"/>
        <v>15.7874545454545</v>
      </c>
      <c r="Q3186" s="246">
        <f t="shared" si="445"/>
        <v>5.63148484848485</v>
      </c>
      <c r="R3186" s="210">
        <v>4246</v>
      </c>
      <c r="S3186" s="220">
        <f t="shared" si="446"/>
        <v>330</v>
      </c>
      <c r="T3186" s="113">
        <f t="shared" si="449"/>
        <v>27.3198575342466</v>
      </c>
      <c r="U3186" s="113">
        <f t="shared" si="447"/>
        <v>7.06114290034575</v>
      </c>
      <c r="V3186" s="113">
        <f t="shared" si="450"/>
        <v>16.7874545454545</v>
      </c>
      <c r="W3186" s="113">
        <f t="shared" si="448"/>
        <v>6.63148484848485</v>
      </c>
      <c r="X3186" s="118">
        <v>2008</v>
      </c>
      <c r="Y3186" s="18" t="s">
        <v>66</v>
      </c>
    </row>
    <row r="3187" ht="15.75" customHeight="1" spans="1:25">
      <c r="A3187" s="234">
        <v>5814</v>
      </c>
      <c r="B3187" s="208" t="s">
        <v>3751</v>
      </c>
      <c r="C3187" s="207" t="s">
        <v>25</v>
      </c>
      <c r="D3187" s="209" t="s">
        <v>64</v>
      </c>
      <c r="F3187" s="235" t="s">
        <v>215</v>
      </c>
      <c r="G3187" s="236">
        <v>41860</v>
      </c>
      <c r="H3187" s="237">
        <v>41860</v>
      </c>
      <c r="I3187" s="214">
        <v>9970.32823167802</v>
      </c>
      <c r="J3187" s="215">
        <v>0.267030955688889</v>
      </c>
      <c r="K3187" s="214">
        <v>2662.38627623689</v>
      </c>
      <c r="L3187" s="244">
        <v>8737.09</v>
      </c>
      <c r="M3187" s="245">
        <v>0.344400710076238</v>
      </c>
      <c r="N3187" s="244">
        <v>3009.06</v>
      </c>
      <c r="O3187" s="218">
        <v>330</v>
      </c>
      <c r="P3187" s="246">
        <f t="shared" si="444"/>
        <v>25.4760303030303</v>
      </c>
      <c r="Q3187" s="246">
        <f t="shared" si="445"/>
        <v>8.11836363636364</v>
      </c>
      <c r="R3187" s="210">
        <v>1971</v>
      </c>
      <c r="S3187" s="220">
        <f t="shared" si="446"/>
        <v>330</v>
      </c>
      <c r="T3187" s="113">
        <f t="shared" si="449"/>
        <v>27.315967758022</v>
      </c>
      <c r="U3187" s="113">
        <f t="shared" si="447"/>
        <v>7.29420897599148</v>
      </c>
      <c r="V3187" s="113">
        <f t="shared" si="450"/>
        <v>26.4760303030303</v>
      </c>
      <c r="W3187" s="113">
        <f t="shared" si="448"/>
        <v>9.11836363636364</v>
      </c>
      <c r="X3187" s="118">
        <v>2014</v>
      </c>
      <c r="Y3187" s="18" t="s">
        <v>66</v>
      </c>
    </row>
    <row r="3188" ht="15.75" customHeight="1" spans="1:25">
      <c r="A3188" s="234">
        <v>7816</v>
      </c>
      <c r="B3188" s="208" t="s">
        <v>3752</v>
      </c>
      <c r="C3188" s="207" t="s">
        <v>17</v>
      </c>
      <c r="D3188" s="209" t="s">
        <v>64</v>
      </c>
      <c r="F3188" s="235" t="s">
        <v>65</v>
      </c>
      <c r="G3188" s="236">
        <v>43211</v>
      </c>
      <c r="H3188" s="237">
        <v>43211</v>
      </c>
      <c r="I3188" s="214">
        <v>9937.58125</v>
      </c>
      <c r="J3188" s="215">
        <v>0.266875560938495</v>
      </c>
      <c r="K3188" s="214">
        <v>2652.09757046562</v>
      </c>
      <c r="L3188" s="244">
        <v>4574.01</v>
      </c>
      <c r="M3188" s="245">
        <v>0.375685667499634</v>
      </c>
      <c r="N3188" s="244">
        <v>1718.39</v>
      </c>
      <c r="O3188" s="218">
        <v>330</v>
      </c>
      <c r="P3188" s="246">
        <f t="shared" si="444"/>
        <v>12.8606363636364</v>
      </c>
      <c r="Q3188" s="246">
        <f t="shared" si="445"/>
        <v>4.20724242424242</v>
      </c>
      <c r="R3188" s="210">
        <v>620</v>
      </c>
      <c r="S3188" s="220">
        <f t="shared" si="446"/>
        <v>330</v>
      </c>
      <c r="T3188" s="113">
        <f t="shared" si="449"/>
        <v>27.22625</v>
      </c>
      <c r="U3188" s="113">
        <f t="shared" si="447"/>
        <v>7.2660207410017</v>
      </c>
      <c r="V3188" s="113">
        <f t="shared" si="450"/>
        <v>13.8606363636364</v>
      </c>
      <c r="W3188" s="113">
        <f t="shared" si="448"/>
        <v>5.20724242424242</v>
      </c>
      <c r="X3188" s="118">
        <v>2018</v>
      </c>
      <c r="Y3188" s="18" t="s">
        <v>84</v>
      </c>
    </row>
    <row r="3189" ht="15.75" customHeight="1" spans="1:25">
      <c r="A3189" s="234">
        <v>7466</v>
      </c>
      <c r="B3189" s="208" t="s">
        <v>3753</v>
      </c>
      <c r="C3189" s="207" t="s">
        <v>31</v>
      </c>
      <c r="D3189" s="209" t="s">
        <v>64</v>
      </c>
      <c r="F3189" s="235" t="s">
        <v>65</v>
      </c>
      <c r="G3189" s="236">
        <v>43064</v>
      </c>
      <c r="H3189" s="237">
        <v>43064</v>
      </c>
      <c r="I3189" s="214">
        <v>9923.61</v>
      </c>
      <c r="J3189" s="215">
        <v>0.280152269022277</v>
      </c>
      <c r="K3189" s="214">
        <v>2780.12185839216</v>
      </c>
      <c r="L3189" s="244">
        <v>6615.74</v>
      </c>
      <c r="M3189" s="245">
        <v>0.401989800082833</v>
      </c>
      <c r="N3189" s="244">
        <v>2659.46</v>
      </c>
      <c r="O3189" s="218">
        <v>330</v>
      </c>
      <c r="P3189" s="246">
        <f t="shared" si="444"/>
        <v>19.047696969697</v>
      </c>
      <c r="Q3189" s="246">
        <f t="shared" si="445"/>
        <v>7.0589696969697</v>
      </c>
      <c r="R3189" s="210">
        <v>767</v>
      </c>
      <c r="S3189" s="220">
        <f t="shared" si="446"/>
        <v>330</v>
      </c>
      <c r="T3189" s="113">
        <f t="shared" si="449"/>
        <v>27.1879726027397</v>
      </c>
      <c r="U3189" s="113">
        <f t="shared" si="447"/>
        <v>7.61677221477304</v>
      </c>
      <c r="V3189" s="113">
        <f t="shared" si="450"/>
        <v>20.047696969697</v>
      </c>
      <c r="W3189" s="113">
        <f t="shared" si="448"/>
        <v>8.0589696969697</v>
      </c>
      <c r="X3189" s="118">
        <v>2017</v>
      </c>
      <c r="Y3189" s="18" t="s">
        <v>83</v>
      </c>
    </row>
    <row r="3190" ht="15.75" customHeight="1" spans="1:25">
      <c r="A3190" s="234">
        <v>7236</v>
      </c>
      <c r="B3190" s="208" t="s">
        <v>3754</v>
      </c>
      <c r="C3190" s="207" t="s">
        <v>25</v>
      </c>
      <c r="D3190" s="209" t="s">
        <v>64</v>
      </c>
      <c r="F3190" s="235" t="s">
        <v>207</v>
      </c>
      <c r="G3190" s="236">
        <v>43001</v>
      </c>
      <c r="H3190" s="237">
        <v>43001</v>
      </c>
      <c r="I3190" s="214">
        <v>9918.597</v>
      </c>
      <c r="J3190" s="215">
        <v>0.276113662174428</v>
      </c>
      <c r="K3190" s="214">
        <v>2738.66014130229</v>
      </c>
      <c r="L3190" s="244">
        <v>7629.69</v>
      </c>
      <c r="M3190" s="245">
        <v>0.297112988863243</v>
      </c>
      <c r="N3190" s="244">
        <v>2266.88</v>
      </c>
      <c r="O3190" s="218">
        <v>330</v>
      </c>
      <c r="P3190" s="246">
        <f t="shared" si="444"/>
        <v>22.1202727272727</v>
      </c>
      <c r="Q3190" s="246">
        <f t="shared" si="445"/>
        <v>5.86933333333333</v>
      </c>
      <c r="R3190" s="210">
        <v>830</v>
      </c>
      <c r="S3190" s="220">
        <f t="shared" si="446"/>
        <v>330</v>
      </c>
      <c r="T3190" s="113">
        <f t="shared" si="449"/>
        <v>27.1742383561644</v>
      </c>
      <c r="U3190" s="113">
        <f t="shared" si="447"/>
        <v>7.50317846932134</v>
      </c>
      <c r="V3190" s="113">
        <f t="shared" si="450"/>
        <v>23.1202727272727</v>
      </c>
      <c r="W3190" s="113">
        <f t="shared" si="448"/>
        <v>6.86933333333333</v>
      </c>
      <c r="X3190" s="118">
        <v>2017</v>
      </c>
      <c r="Y3190" s="18" t="s">
        <v>83</v>
      </c>
    </row>
    <row r="3191" ht="15.75" customHeight="1" spans="1:25">
      <c r="A3191" s="234">
        <v>7242</v>
      </c>
      <c r="B3191" s="208" t="s">
        <v>3755</v>
      </c>
      <c r="C3191" s="207" t="s">
        <v>27</v>
      </c>
      <c r="D3191" s="209" t="s">
        <v>64</v>
      </c>
      <c r="F3191" s="235" t="s">
        <v>204</v>
      </c>
      <c r="G3191" s="236">
        <v>42947</v>
      </c>
      <c r="H3191" s="237">
        <v>42947</v>
      </c>
      <c r="I3191" s="214">
        <v>9916.455</v>
      </c>
      <c r="J3191" s="215">
        <v>0.258940291908944</v>
      </c>
      <c r="K3191" s="214">
        <v>2567.76975240191</v>
      </c>
      <c r="L3191" s="244">
        <v>6610.97</v>
      </c>
      <c r="M3191" s="245">
        <v>0.208340077174756</v>
      </c>
      <c r="N3191" s="244">
        <v>1377.33</v>
      </c>
      <c r="O3191" s="218">
        <v>330</v>
      </c>
      <c r="P3191" s="246">
        <f t="shared" si="444"/>
        <v>19.0332424242424</v>
      </c>
      <c r="Q3191" s="246">
        <f t="shared" si="445"/>
        <v>3.17372727272727</v>
      </c>
      <c r="R3191" s="210">
        <v>884</v>
      </c>
      <c r="S3191" s="220">
        <f t="shared" si="446"/>
        <v>330</v>
      </c>
      <c r="T3191" s="113">
        <f t="shared" si="449"/>
        <v>27.1683698630137</v>
      </c>
      <c r="U3191" s="113">
        <f t="shared" si="447"/>
        <v>7.03498562301893</v>
      </c>
      <c r="V3191" s="113">
        <f t="shared" si="450"/>
        <v>20.0332424242424</v>
      </c>
      <c r="W3191" s="113">
        <f t="shared" si="448"/>
        <v>4.17372727272727</v>
      </c>
      <c r="X3191" s="118">
        <v>2017</v>
      </c>
      <c r="Y3191" s="18" t="s">
        <v>83</v>
      </c>
    </row>
    <row r="3192" ht="15.75" customHeight="1" spans="1:25">
      <c r="A3192" s="234">
        <v>7680</v>
      </c>
      <c r="B3192" s="208" t="s">
        <v>3756</v>
      </c>
      <c r="C3192" s="207" t="s">
        <v>33</v>
      </c>
      <c r="D3192" s="209" t="s">
        <v>64</v>
      </c>
      <c r="F3192" s="235" t="s">
        <v>65</v>
      </c>
      <c r="G3192" s="236">
        <v>43176</v>
      </c>
      <c r="H3192" s="237">
        <v>43176</v>
      </c>
      <c r="I3192" s="214">
        <v>9908.21552525253</v>
      </c>
      <c r="J3192" s="215">
        <v>0.27</v>
      </c>
      <c r="K3192" s="214">
        <v>2675.21819181818</v>
      </c>
      <c r="L3192" s="244">
        <v>1189.13</v>
      </c>
      <c r="M3192" s="245">
        <v>0.185463321924432</v>
      </c>
      <c r="N3192" s="244">
        <v>220.54</v>
      </c>
      <c r="O3192" s="218">
        <v>99</v>
      </c>
      <c r="P3192" s="246">
        <f t="shared" si="444"/>
        <v>11.0114141414141</v>
      </c>
      <c r="Q3192" s="246">
        <f t="shared" si="445"/>
        <v>1.22767676767677</v>
      </c>
      <c r="R3192" s="210">
        <v>655</v>
      </c>
      <c r="S3192" s="220">
        <f t="shared" si="446"/>
        <v>330</v>
      </c>
      <c r="T3192" s="113">
        <f t="shared" si="449"/>
        <v>27.145795959596</v>
      </c>
      <c r="U3192" s="113">
        <f t="shared" si="447"/>
        <v>7.3293649090909</v>
      </c>
      <c r="V3192" s="113">
        <f t="shared" si="450"/>
        <v>3.60342424242424</v>
      </c>
      <c r="W3192" s="113">
        <f t="shared" si="448"/>
        <v>0.66830303030303</v>
      </c>
      <c r="X3192" s="118">
        <v>2018</v>
      </c>
      <c r="Y3192" s="18" t="s">
        <v>84</v>
      </c>
    </row>
    <row r="3193" ht="15.75" customHeight="1" spans="1:25">
      <c r="A3193" s="234">
        <v>5181</v>
      </c>
      <c r="B3193" s="208" t="s">
        <v>3757</v>
      </c>
      <c r="C3193" s="207" t="s">
        <v>33</v>
      </c>
      <c r="D3193" s="209" t="s">
        <v>64</v>
      </c>
      <c r="F3193" s="235" t="s">
        <v>65</v>
      </c>
      <c r="G3193" s="236">
        <v>40571</v>
      </c>
      <c r="H3193" s="237">
        <v>40571</v>
      </c>
      <c r="I3193" s="214">
        <v>9904.12</v>
      </c>
      <c r="J3193" s="215">
        <v>0.258559865321822</v>
      </c>
      <c r="K3193" s="214">
        <v>2560.80793333116</v>
      </c>
      <c r="L3193" s="244">
        <v>4952.06</v>
      </c>
      <c r="M3193" s="245">
        <v>0.284297847764365</v>
      </c>
      <c r="N3193" s="244">
        <v>1407.86</v>
      </c>
      <c r="O3193" s="218">
        <v>330</v>
      </c>
      <c r="P3193" s="246">
        <f t="shared" si="444"/>
        <v>14.0062424242424</v>
      </c>
      <c r="Q3193" s="246">
        <f t="shared" si="445"/>
        <v>3.26624242424242</v>
      </c>
      <c r="R3193" s="210">
        <v>3260</v>
      </c>
      <c r="S3193" s="220">
        <f t="shared" si="446"/>
        <v>330</v>
      </c>
      <c r="T3193" s="113">
        <f t="shared" si="449"/>
        <v>27.1345753424658</v>
      </c>
      <c r="U3193" s="113">
        <f t="shared" si="447"/>
        <v>7.01591214611277</v>
      </c>
      <c r="V3193" s="113">
        <f t="shared" si="450"/>
        <v>15.0062424242424</v>
      </c>
      <c r="W3193" s="113">
        <f t="shared" si="448"/>
        <v>4.26624242424242</v>
      </c>
      <c r="X3193" s="118">
        <v>2011</v>
      </c>
      <c r="Y3193" s="18" t="s">
        <v>66</v>
      </c>
    </row>
    <row r="3194" ht="15.75" customHeight="1" spans="1:25">
      <c r="A3194" s="234">
        <v>8703</v>
      </c>
      <c r="B3194" s="208" t="s">
        <v>3758</v>
      </c>
      <c r="C3194" s="207" t="s">
        <v>34</v>
      </c>
      <c r="D3194" s="209" t="s">
        <v>488</v>
      </c>
      <c r="E3194" s="210" t="s">
        <v>30</v>
      </c>
      <c r="F3194" s="235" t="s">
        <v>282</v>
      </c>
      <c r="G3194" s="283">
        <v>41756</v>
      </c>
      <c r="H3194" s="237">
        <v>43715</v>
      </c>
      <c r="I3194" s="214">
        <v>9903.78833333333</v>
      </c>
      <c r="J3194" s="215">
        <v>0.245415396492655</v>
      </c>
      <c r="K3194" s="214">
        <v>2430.54214060433</v>
      </c>
      <c r="L3194" s="216">
        <v>814.01</v>
      </c>
      <c r="M3194" s="217">
        <v>0.27066006560116</v>
      </c>
      <c r="N3194" s="216">
        <v>220.32</v>
      </c>
      <c r="O3194" s="218">
        <v>69</v>
      </c>
      <c r="P3194" s="246">
        <f t="shared" si="444"/>
        <v>10.7972463768116</v>
      </c>
      <c r="Q3194" s="246">
        <f t="shared" si="445"/>
        <v>2.19304347826087</v>
      </c>
      <c r="R3194" s="210">
        <v>116</v>
      </c>
      <c r="S3194" s="220">
        <f t="shared" si="446"/>
        <v>81</v>
      </c>
      <c r="T3194" s="113">
        <f t="shared" si="449"/>
        <v>27.1336666666667</v>
      </c>
      <c r="U3194" s="113">
        <f t="shared" si="447"/>
        <v>6.65901956329953</v>
      </c>
      <c r="V3194" s="113">
        <f t="shared" si="450"/>
        <v>10.0495061728395</v>
      </c>
      <c r="W3194" s="113">
        <f t="shared" si="448"/>
        <v>2.72</v>
      </c>
      <c r="X3194" s="118">
        <v>2014</v>
      </c>
      <c r="Y3194" s="18" t="s">
        <v>66</v>
      </c>
    </row>
    <row r="3195" ht="15.75" customHeight="1" spans="1:25">
      <c r="A3195" s="234">
        <v>7603</v>
      </c>
      <c r="B3195" s="208" t="s">
        <v>3759</v>
      </c>
      <c r="C3195" s="207" t="s">
        <v>29</v>
      </c>
      <c r="D3195" s="209" t="s">
        <v>64</v>
      </c>
      <c r="F3195" s="235" t="s">
        <v>65</v>
      </c>
      <c r="G3195" s="236">
        <v>43127</v>
      </c>
      <c r="H3195" s="237">
        <v>43127</v>
      </c>
      <c r="I3195" s="214">
        <v>9877.87413168168</v>
      </c>
      <c r="J3195" s="215">
        <v>0.279292333235455</v>
      </c>
      <c r="K3195" s="214">
        <v>2758.81451364352</v>
      </c>
      <c r="L3195" s="244">
        <v>4600.18</v>
      </c>
      <c r="M3195" s="245">
        <v>0.166691303383781</v>
      </c>
      <c r="N3195" s="244">
        <v>766.81</v>
      </c>
      <c r="O3195" s="218">
        <v>327</v>
      </c>
      <c r="P3195" s="246">
        <f t="shared" si="444"/>
        <v>13.0678287461774</v>
      </c>
      <c r="Q3195" s="246">
        <f t="shared" si="445"/>
        <v>1.34498470948012</v>
      </c>
      <c r="R3195" s="210">
        <v>704</v>
      </c>
      <c r="S3195" s="220">
        <f t="shared" si="446"/>
        <v>330</v>
      </c>
      <c r="T3195" s="113">
        <f t="shared" si="449"/>
        <v>27.0626688539224</v>
      </c>
      <c r="U3195" s="113">
        <f t="shared" si="447"/>
        <v>7.55839592779047</v>
      </c>
      <c r="V3195" s="113">
        <f t="shared" si="450"/>
        <v>13.9399393939394</v>
      </c>
      <c r="W3195" s="113">
        <f t="shared" si="448"/>
        <v>2.32366666666667</v>
      </c>
      <c r="X3195" s="118">
        <v>2018</v>
      </c>
      <c r="Y3195" s="18" t="s">
        <v>84</v>
      </c>
    </row>
    <row r="3196" ht="15.75" customHeight="1" spans="1:25">
      <c r="A3196" s="234">
        <v>6512</v>
      </c>
      <c r="B3196" s="208" t="s">
        <v>3760</v>
      </c>
      <c r="C3196" s="207" t="s">
        <v>19</v>
      </c>
      <c r="D3196" s="209" t="s">
        <v>64</v>
      </c>
      <c r="F3196" s="235" t="s">
        <v>65</v>
      </c>
      <c r="G3196" s="236">
        <v>42609</v>
      </c>
      <c r="H3196" s="237">
        <v>42609</v>
      </c>
      <c r="I3196" s="214">
        <v>9873.756</v>
      </c>
      <c r="J3196" s="215">
        <v>0.231391632277795</v>
      </c>
      <c r="K3196" s="214">
        <v>2284.70451755267</v>
      </c>
      <c r="L3196" s="244">
        <v>5485.42</v>
      </c>
      <c r="M3196" s="245">
        <v>0.324839301275016</v>
      </c>
      <c r="N3196" s="244">
        <v>1781.88</v>
      </c>
      <c r="O3196" s="218">
        <v>330</v>
      </c>
      <c r="P3196" s="246">
        <f t="shared" si="444"/>
        <v>15.6224848484848</v>
      </c>
      <c r="Q3196" s="246">
        <f t="shared" si="445"/>
        <v>4.39963636363636</v>
      </c>
      <c r="R3196" s="210">
        <v>1222</v>
      </c>
      <c r="S3196" s="220">
        <f t="shared" si="446"/>
        <v>330</v>
      </c>
      <c r="T3196" s="113">
        <f t="shared" si="449"/>
        <v>27.0513863013699</v>
      </c>
      <c r="U3196" s="113">
        <f t="shared" si="447"/>
        <v>6.25946443165115</v>
      </c>
      <c r="V3196" s="113">
        <f t="shared" si="450"/>
        <v>16.6224848484848</v>
      </c>
      <c r="W3196" s="113">
        <f t="shared" si="448"/>
        <v>5.39963636363636</v>
      </c>
      <c r="X3196" s="118">
        <v>2016</v>
      </c>
      <c r="Y3196" s="18" t="s">
        <v>82</v>
      </c>
    </row>
    <row r="3197" ht="15.75" customHeight="1" spans="1:25">
      <c r="A3197" s="234">
        <v>5820</v>
      </c>
      <c r="B3197" s="208" t="s">
        <v>3761</v>
      </c>
      <c r="C3197" s="207" t="s">
        <v>17</v>
      </c>
      <c r="D3197" s="209" t="s">
        <v>64</v>
      </c>
      <c r="F3197" s="235" t="s">
        <v>65</v>
      </c>
      <c r="G3197" s="236">
        <v>41881</v>
      </c>
      <c r="H3197" s="237">
        <v>41881</v>
      </c>
      <c r="I3197" s="214">
        <v>9856.782</v>
      </c>
      <c r="J3197" s="215">
        <v>0.257628585477757</v>
      </c>
      <c r="K3197" s="214">
        <v>2539.38880402262</v>
      </c>
      <c r="L3197" s="244">
        <v>5475.99</v>
      </c>
      <c r="M3197" s="245">
        <v>0.310791290707251</v>
      </c>
      <c r="N3197" s="244">
        <v>1701.89</v>
      </c>
      <c r="O3197" s="218">
        <v>330</v>
      </c>
      <c r="P3197" s="246">
        <f t="shared" si="444"/>
        <v>15.5939090909091</v>
      </c>
      <c r="Q3197" s="246">
        <f t="shared" si="445"/>
        <v>4.15724242424242</v>
      </c>
      <c r="R3197" s="210">
        <v>1950</v>
      </c>
      <c r="S3197" s="220">
        <f t="shared" si="446"/>
        <v>330</v>
      </c>
      <c r="T3197" s="113">
        <f t="shared" si="449"/>
        <v>27.0048821917808</v>
      </c>
      <c r="U3197" s="113">
        <f t="shared" si="447"/>
        <v>6.95722960006197</v>
      </c>
      <c r="V3197" s="113">
        <f t="shared" si="450"/>
        <v>16.5939090909091</v>
      </c>
      <c r="W3197" s="113">
        <f t="shared" si="448"/>
        <v>5.15724242424242</v>
      </c>
      <c r="X3197" s="118">
        <v>2014</v>
      </c>
      <c r="Y3197" s="18" t="s">
        <v>66</v>
      </c>
    </row>
    <row r="3198" ht="15.75" customHeight="1" spans="1:25">
      <c r="A3198" s="234">
        <v>5920</v>
      </c>
      <c r="B3198" s="208" t="s">
        <v>3762</v>
      </c>
      <c r="C3198" s="207" t="s">
        <v>25</v>
      </c>
      <c r="D3198" s="209" t="s">
        <v>64</v>
      </c>
      <c r="F3198" s="235" t="s">
        <v>204</v>
      </c>
      <c r="G3198" s="236">
        <v>42042</v>
      </c>
      <c r="H3198" s="237">
        <v>42042</v>
      </c>
      <c r="I3198" s="214">
        <v>9801.24407046556</v>
      </c>
      <c r="J3198" s="215">
        <v>0.271701819734188</v>
      </c>
      <c r="K3198" s="214">
        <v>2663.01584960441</v>
      </c>
      <c r="L3198" s="244">
        <v>8588.92</v>
      </c>
      <c r="M3198" s="245">
        <v>0.247690047177061</v>
      </c>
      <c r="N3198" s="244">
        <v>2127.39</v>
      </c>
      <c r="O3198" s="218">
        <v>330</v>
      </c>
      <c r="P3198" s="246">
        <f t="shared" si="444"/>
        <v>25.0270303030303</v>
      </c>
      <c r="Q3198" s="246">
        <f t="shared" si="445"/>
        <v>5.44663636363636</v>
      </c>
      <c r="R3198" s="210">
        <v>1789</v>
      </c>
      <c r="S3198" s="220">
        <f t="shared" si="446"/>
        <v>330</v>
      </c>
      <c r="T3198" s="113">
        <f t="shared" si="449"/>
        <v>26.8527234807276</v>
      </c>
      <c r="U3198" s="113">
        <f t="shared" si="447"/>
        <v>7.29593383453263</v>
      </c>
      <c r="V3198" s="113">
        <f t="shared" si="450"/>
        <v>26.0270303030303</v>
      </c>
      <c r="W3198" s="113">
        <f t="shared" si="448"/>
        <v>6.44663636363636</v>
      </c>
      <c r="X3198" s="118">
        <v>2015</v>
      </c>
      <c r="Y3198" s="18" t="s">
        <v>66</v>
      </c>
    </row>
    <row r="3199" ht="15.75" customHeight="1" spans="1:25">
      <c r="A3199" s="234">
        <v>6046</v>
      </c>
      <c r="B3199" s="208" t="s">
        <v>3763</v>
      </c>
      <c r="C3199" s="207" t="s">
        <v>25</v>
      </c>
      <c r="D3199" s="209" t="s">
        <v>64</v>
      </c>
      <c r="F3199" s="235" t="s">
        <v>204</v>
      </c>
      <c r="G3199" s="236">
        <v>42277</v>
      </c>
      <c r="H3199" s="237">
        <v>42277</v>
      </c>
      <c r="I3199" s="214">
        <v>9785.65596462658</v>
      </c>
      <c r="J3199" s="215">
        <v>0.266079103434145</v>
      </c>
      <c r="K3199" s="214">
        <v>2603.75856558283</v>
      </c>
      <c r="L3199" s="244">
        <v>8575.26</v>
      </c>
      <c r="M3199" s="245">
        <v>0.313326942856543</v>
      </c>
      <c r="N3199" s="244">
        <v>2686.86</v>
      </c>
      <c r="O3199" s="218">
        <v>330</v>
      </c>
      <c r="P3199" s="246">
        <f t="shared" si="444"/>
        <v>24.9856363636364</v>
      </c>
      <c r="Q3199" s="246">
        <f t="shared" si="445"/>
        <v>7.142</v>
      </c>
      <c r="R3199" s="210">
        <v>1554</v>
      </c>
      <c r="S3199" s="220">
        <f t="shared" si="446"/>
        <v>330</v>
      </c>
      <c r="T3199" s="113">
        <f t="shared" si="449"/>
        <v>26.8100163414427</v>
      </c>
      <c r="U3199" s="113">
        <f t="shared" si="447"/>
        <v>7.13358511118584</v>
      </c>
      <c r="V3199" s="113">
        <f t="shared" si="450"/>
        <v>25.9856363636364</v>
      </c>
      <c r="W3199" s="113">
        <f t="shared" si="448"/>
        <v>8.142</v>
      </c>
      <c r="X3199" s="118">
        <v>2015</v>
      </c>
      <c r="Y3199" s="18" t="s">
        <v>66</v>
      </c>
    </row>
    <row r="3200" ht="15.75" customHeight="1" spans="1:25">
      <c r="A3200" s="234">
        <v>8670</v>
      </c>
      <c r="B3200" s="208" t="s">
        <v>3764</v>
      </c>
      <c r="C3200" s="207" t="s">
        <v>34</v>
      </c>
      <c r="D3200" s="209" t="s">
        <v>488</v>
      </c>
      <c r="E3200" s="210" t="s">
        <v>30</v>
      </c>
      <c r="F3200" s="235" t="s">
        <v>282</v>
      </c>
      <c r="G3200" s="283">
        <v>42668</v>
      </c>
      <c r="H3200" s="237">
        <v>43715</v>
      </c>
      <c r="I3200" s="214">
        <v>9770.31420634921</v>
      </c>
      <c r="J3200" s="215">
        <v>0.233457462344296</v>
      </c>
      <c r="K3200" s="214">
        <v>2280.95276092071</v>
      </c>
      <c r="L3200" s="216">
        <v>733.21</v>
      </c>
      <c r="M3200" s="217">
        <v>0.188377136154717</v>
      </c>
      <c r="N3200" s="216">
        <v>138.12</v>
      </c>
      <c r="O3200" s="218">
        <v>63</v>
      </c>
      <c r="P3200" s="246">
        <f t="shared" si="444"/>
        <v>10.638253968254</v>
      </c>
      <c r="Q3200" s="246">
        <f t="shared" si="445"/>
        <v>1.19238095238095</v>
      </c>
      <c r="R3200" s="210">
        <v>116</v>
      </c>
      <c r="S3200" s="220">
        <f t="shared" si="446"/>
        <v>81</v>
      </c>
      <c r="T3200" s="113">
        <f t="shared" si="449"/>
        <v>26.7679841269841</v>
      </c>
      <c r="U3200" s="113">
        <f t="shared" si="447"/>
        <v>6.24918564635811</v>
      </c>
      <c r="V3200" s="113">
        <f t="shared" si="450"/>
        <v>9.05197530864198</v>
      </c>
      <c r="W3200" s="113">
        <f t="shared" si="448"/>
        <v>1.70518518518519</v>
      </c>
      <c r="X3200" s="118">
        <v>2016</v>
      </c>
      <c r="Y3200" s="18" t="s">
        <v>82</v>
      </c>
    </row>
    <row r="3201" ht="15.75" customHeight="1" spans="1:25">
      <c r="A3201" s="234">
        <v>5620</v>
      </c>
      <c r="B3201" s="208" t="s">
        <v>3765</v>
      </c>
      <c r="C3201" s="207" t="s">
        <v>33</v>
      </c>
      <c r="D3201" s="209" t="s">
        <v>64</v>
      </c>
      <c r="F3201" s="235" t="s">
        <v>65</v>
      </c>
      <c r="G3201" s="236">
        <v>41272</v>
      </c>
      <c r="H3201" s="237">
        <v>41272</v>
      </c>
      <c r="I3201" s="214">
        <v>9710.04</v>
      </c>
      <c r="J3201" s="215">
        <v>0.264681100077888</v>
      </c>
      <c r="K3201" s="214">
        <v>2570.0640690003</v>
      </c>
      <c r="L3201" s="244">
        <v>4855.02</v>
      </c>
      <c r="M3201" s="245">
        <v>0.268103941899312</v>
      </c>
      <c r="N3201" s="244">
        <v>1301.65</v>
      </c>
      <c r="O3201" s="218">
        <v>330</v>
      </c>
      <c r="P3201" s="246">
        <f t="shared" si="444"/>
        <v>13.7121818181818</v>
      </c>
      <c r="Q3201" s="246">
        <f t="shared" si="445"/>
        <v>2.94439393939394</v>
      </c>
      <c r="R3201" s="210">
        <v>2559</v>
      </c>
      <c r="S3201" s="220">
        <f t="shared" si="446"/>
        <v>330</v>
      </c>
      <c r="T3201" s="113">
        <f t="shared" si="449"/>
        <v>26.6028493150685</v>
      </c>
      <c r="U3201" s="113">
        <f t="shared" si="447"/>
        <v>7.04127142191863</v>
      </c>
      <c r="V3201" s="113">
        <f t="shared" si="450"/>
        <v>14.7121818181818</v>
      </c>
      <c r="W3201" s="113">
        <f t="shared" si="448"/>
        <v>3.94439393939394</v>
      </c>
      <c r="X3201" s="118">
        <v>2012</v>
      </c>
      <c r="Y3201" s="18" t="s">
        <v>66</v>
      </c>
    </row>
    <row r="3202" ht="15.75" customHeight="1" spans="1:25">
      <c r="A3202" s="234">
        <v>6755</v>
      </c>
      <c r="B3202" s="208" t="s">
        <v>3766</v>
      </c>
      <c r="C3202" s="207" t="s">
        <v>23</v>
      </c>
      <c r="D3202" s="209" t="s">
        <v>64</v>
      </c>
      <c r="F3202" s="235" t="s">
        <v>65</v>
      </c>
      <c r="G3202" s="236">
        <v>42805</v>
      </c>
      <c r="H3202" s="237">
        <v>42805</v>
      </c>
      <c r="I3202" s="214">
        <v>9700.5725</v>
      </c>
      <c r="J3202" s="215">
        <v>0.27073341912046</v>
      </c>
      <c r="K3202" s="214">
        <v>2626.26916035091</v>
      </c>
      <c r="L3202" s="244">
        <v>6690.05</v>
      </c>
      <c r="M3202" s="245">
        <v>0.209836996733956</v>
      </c>
      <c r="N3202" s="244">
        <v>1403.82</v>
      </c>
      <c r="O3202" s="218">
        <v>330</v>
      </c>
      <c r="P3202" s="246">
        <f t="shared" si="444"/>
        <v>19.2728787878788</v>
      </c>
      <c r="Q3202" s="246">
        <f t="shared" si="445"/>
        <v>3.254</v>
      </c>
      <c r="R3202" s="210">
        <v>1026</v>
      </c>
      <c r="S3202" s="220">
        <f t="shared" si="446"/>
        <v>330</v>
      </c>
      <c r="T3202" s="113">
        <f t="shared" si="449"/>
        <v>26.5769109589041</v>
      </c>
      <c r="U3202" s="113">
        <f t="shared" si="447"/>
        <v>7.19525797356414</v>
      </c>
      <c r="V3202" s="113">
        <f t="shared" si="450"/>
        <v>20.2728787878788</v>
      </c>
      <c r="W3202" s="113">
        <f t="shared" si="448"/>
        <v>4.254</v>
      </c>
      <c r="X3202" s="118">
        <v>2017</v>
      </c>
      <c r="Y3202" s="18" t="s">
        <v>83</v>
      </c>
    </row>
    <row r="3203" ht="15.75" customHeight="1" spans="1:25">
      <c r="A3203" s="234">
        <v>6261</v>
      </c>
      <c r="B3203" s="208" t="s">
        <v>3767</v>
      </c>
      <c r="C3203" s="207" t="s">
        <v>31</v>
      </c>
      <c r="D3203" s="209" t="s">
        <v>64</v>
      </c>
      <c r="E3203" s="210" t="s">
        <v>312</v>
      </c>
      <c r="F3203" s="235" t="s">
        <v>65</v>
      </c>
      <c r="G3203" s="283">
        <v>42455</v>
      </c>
      <c r="H3203" s="237">
        <v>42455</v>
      </c>
      <c r="I3203" s="214">
        <v>9692.07</v>
      </c>
      <c r="J3203" s="215">
        <v>0.276862043234854</v>
      </c>
      <c r="K3203" s="214">
        <v>2683.36630337523</v>
      </c>
      <c r="L3203" s="244">
        <v>6461.38</v>
      </c>
      <c r="M3203" s="245">
        <v>0.294703298676134</v>
      </c>
      <c r="N3203" s="244">
        <v>1904.19</v>
      </c>
      <c r="O3203" s="218">
        <v>330</v>
      </c>
      <c r="P3203" s="246">
        <f t="shared" ref="P3203:P3266" si="451">IFERROR(L3203/O3203-1,0)</f>
        <v>18.5799393939394</v>
      </c>
      <c r="Q3203" s="246">
        <f t="shared" ref="Q3203:Q3266" si="452">IFERROR(N3203/O3203-1,0)</f>
        <v>4.77027272727273</v>
      </c>
      <c r="R3203" s="210">
        <v>1376</v>
      </c>
      <c r="S3203" s="220">
        <f t="shared" ref="S3203:S3266" si="453">MIN(R3203-35,365-35)</f>
        <v>330</v>
      </c>
      <c r="T3203" s="113">
        <f t="shared" si="449"/>
        <v>26.5536164383562</v>
      </c>
      <c r="U3203" s="113">
        <f t="shared" ref="U3203:U3266" si="454">IFERROR(K3203/365,0)</f>
        <v>7.35168850239789</v>
      </c>
      <c r="V3203" s="113">
        <f t="shared" si="450"/>
        <v>19.5799393939394</v>
      </c>
      <c r="W3203" s="113">
        <f t="shared" ref="W3203:W3266" si="455">N3203/S3203</f>
        <v>5.77027272727273</v>
      </c>
      <c r="X3203" s="118">
        <v>2016</v>
      </c>
      <c r="Y3203" s="18" t="s">
        <v>82</v>
      </c>
    </row>
    <row r="3204" ht="15.75" customHeight="1" spans="1:25">
      <c r="A3204" s="234">
        <v>8324</v>
      </c>
      <c r="B3204" s="208" t="s">
        <v>3768</v>
      </c>
      <c r="C3204" s="207" t="s">
        <v>23</v>
      </c>
      <c r="D3204" s="209" t="s">
        <v>64</v>
      </c>
      <c r="F3204" s="235" t="s">
        <v>65</v>
      </c>
      <c r="G3204" s="236">
        <v>43428</v>
      </c>
      <c r="H3204" s="237">
        <v>43428</v>
      </c>
      <c r="I3204" s="214">
        <v>9681.98326583517</v>
      </c>
      <c r="J3204" s="215">
        <v>0.272971930591774</v>
      </c>
      <c r="K3204" s="214">
        <v>2642.90966403228</v>
      </c>
      <c r="L3204" s="244">
        <v>4099.65</v>
      </c>
      <c r="M3204" s="245">
        <v>0.283094898344981</v>
      </c>
      <c r="N3204" s="244">
        <v>1160.59</v>
      </c>
      <c r="O3204" s="218">
        <v>235</v>
      </c>
      <c r="P3204" s="246">
        <f t="shared" si="451"/>
        <v>16.4453191489362</v>
      </c>
      <c r="Q3204" s="246">
        <f t="shared" si="452"/>
        <v>3.93868085106383</v>
      </c>
      <c r="R3204" s="210">
        <v>403</v>
      </c>
      <c r="S3204" s="220">
        <f t="shared" si="453"/>
        <v>330</v>
      </c>
      <c r="T3204" s="113">
        <f t="shared" ref="T3204:T3267" si="456">IFERROR(I3204/365,0)</f>
        <v>26.5259815502333</v>
      </c>
      <c r="U3204" s="113">
        <f t="shared" si="454"/>
        <v>7.24084839460899</v>
      </c>
      <c r="V3204" s="113">
        <f t="shared" ref="V3204:V3267" si="457">L3204/S3204</f>
        <v>12.4231818181818</v>
      </c>
      <c r="W3204" s="113">
        <f t="shared" si="455"/>
        <v>3.51693939393939</v>
      </c>
      <c r="X3204" s="118">
        <v>2018</v>
      </c>
      <c r="Y3204" s="18" t="s">
        <v>84</v>
      </c>
    </row>
    <row r="3205" ht="15.75" customHeight="1" spans="1:25">
      <c r="A3205" s="234">
        <v>5745</v>
      </c>
      <c r="B3205" s="208" t="s">
        <v>3769</v>
      </c>
      <c r="C3205" s="207" t="s">
        <v>17</v>
      </c>
      <c r="D3205" s="209" t="s">
        <v>64</v>
      </c>
      <c r="F3205" s="235" t="s">
        <v>65</v>
      </c>
      <c r="G3205" s="236">
        <v>41758</v>
      </c>
      <c r="H3205" s="237">
        <v>41758</v>
      </c>
      <c r="I3205" s="214">
        <v>9670.46</v>
      </c>
      <c r="J3205" s="215">
        <v>0.266875560938495</v>
      </c>
      <c r="K3205" s="214">
        <v>2580.80943703328</v>
      </c>
      <c r="L3205" s="244">
        <v>4835.23</v>
      </c>
      <c r="M3205" s="245">
        <v>0.2521927602203</v>
      </c>
      <c r="N3205" s="244">
        <v>1219.41</v>
      </c>
      <c r="O3205" s="218">
        <v>330</v>
      </c>
      <c r="P3205" s="246">
        <f t="shared" si="451"/>
        <v>13.6522121212121</v>
      </c>
      <c r="Q3205" s="246">
        <f t="shared" si="452"/>
        <v>2.69518181818182</v>
      </c>
      <c r="R3205" s="210">
        <v>2073</v>
      </c>
      <c r="S3205" s="220">
        <f t="shared" si="453"/>
        <v>330</v>
      </c>
      <c r="T3205" s="113">
        <f t="shared" si="456"/>
        <v>26.4944109589041</v>
      </c>
      <c r="U3205" s="113">
        <f t="shared" si="454"/>
        <v>7.07071078639255</v>
      </c>
      <c r="V3205" s="113">
        <f t="shared" si="457"/>
        <v>14.6522121212121</v>
      </c>
      <c r="W3205" s="113">
        <f t="shared" si="455"/>
        <v>3.69518181818182</v>
      </c>
      <c r="X3205" s="118">
        <v>2014</v>
      </c>
      <c r="Y3205" s="18" t="s">
        <v>66</v>
      </c>
    </row>
    <row r="3206" ht="15.75" customHeight="1" spans="1:25">
      <c r="A3206" s="234">
        <v>6105</v>
      </c>
      <c r="B3206" s="208" t="s">
        <v>3770</v>
      </c>
      <c r="C3206" s="207" t="s">
        <v>27</v>
      </c>
      <c r="D3206" s="209" t="s">
        <v>64</v>
      </c>
      <c r="E3206" s="210" t="s">
        <v>2666</v>
      </c>
      <c r="F3206" s="289" t="s">
        <v>215</v>
      </c>
      <c r="G3206" s="283">
        <v>42272</v>
      </c>
      <c r="H3206" s="237">
        <v>42272</v>
      </c>
      <c r="I3206" s="214">
        <v>9636.793</v>
      </c>
      <c r="J3206" s="215">
        <v>0.253910204479569</v>
      </c>
      <c r="K3206" s="214">
        <v>2446.88008115728</v>
      </c>
      <c r="L3206" s="244">
        <v>8379.82</v>
      </c>
      <c r="M3206" s="245">
        <v>0.317431639343089</v>
      </c>
      <c r="N3206" s="244">
        <v>2660.02</v>
      </c>
      <c r="O3206" s="218">
        <v>330</v>
      </c>
      <c r="P3206" s="246">
        <f t="shared" si="451"/>
        <v>24.3933939393939</v>
      </c>
      <c r="Q3206" s="246">
        <f t="shared" si="452"/>
        <v>7.06066666666667</v>
      </c>
      <c r="R3206" s="210">
        <v>1559</v>
      </c>
      <c r="S3206" s="220">
        <f t="shared" si="453"/>
        <v>330</v>
      </c>
      <c r="T3206" s="113">
        <f t="shared" si="456"/>
        <v>26.4021726027397</v>
      </c>
      <c r="U3206" s="113">
        <f t="shared" si="454"/>
        <v>6.70378104426652</v>
      </c>
      <c r="V3206" s="113">
        <f t="shared" si="457"/>
        <v>25.3933939393939</v>
      </c>
      <c r="W3206" s="113">
        <f t="shared" si="455"/>
        <v>8.06066666666667</v>
      </c>
      <c r="X3206" s="118">
        <v>2015</v>
      </c>
      <c r="Y3206" s="18" t="s">
        <v>66</v>
      </c>
    </row>
    <row r="3207" ht="15.75" customHeight="1" spans="1:25">
      <c r="A3207" s="234">
        <v>5565</v>
      </c>
      <c r="B3207" s="208" t="s">
        <v>3771</v>
      </c>
      <c r="C3207" s="207" t="s">
        <v>25</v>
      </c>
      <c r="D3207" s="209" t="s">
        <v>64</v>
      </c>
      <c r="F3207" s="235" t="s">
        <v>215</v>
      </c>
      <c r="G3207" s="236">
        <v>41139</v>
      </c>
      <c r="H3207" s="237">
        <v>41139</v>
      </c>
      <c r="I3207" s="214">
        <v>9634.885</v>
      </c>
      <c r="J3207" s="215">
        <v>0.256360631315973</v>
      </c>
      <c r="K3207" s="214">
        <v>2470.0052012568</v>
      </c>
      <c r="L3207" s="244">
        <v>7411.45</v>
      </c>
      <c r="M3207" s="245">
        <v>0.233214823010342</v>
      </c>
      <c r="N3207" s="244">
        <v>1728.46</v>
      </c>
      <c r="O3207" s="218">
        <v>330</v>
      </c>
      <c r="P3207" s="246">
        <f t="shared" si="451"/>
        <v>21.4589393939394</v>
      </c>
      <c r="Q3207" s="246">
        <f t="shared" si="452"/>
        <v>4.23775757575758</v>
      </c>
      <c r="R3207" s="210">
        <v>2692</v>
      </c>
      <c r="S3207" s="220">
        <f t="shared" si="453"/>
        <v>330</v>
      </c>
      <c r="T3207" s="113">
        <f t="shared" si="456"/>
        <v>26.3969452054795</v>
      </c>
      <c r="U3207" s="113">
        <f t="shared" si="454"/>
        <v>6.76713753768986</v>
      </c>
      <c r="V3207" s="113">
        <f t="shared" si="457"/>
        <v>22.4589393939394</v>
      </c>
      <c r="W3207" s="113">
        <f t="shared" si="455"/>
        <v>5.23775757575758</v>
      </c>
      <c r="X3207" s="118">
        <v>2012</v>
      </c>
      <c r="Y3207" s="18" t="s">
        <v>66</v>
      </c>
    </row>
    <row r="3208" ht="15.75" customHeight="1" spans="1:25">
      <c r="A3208" s="234">
        <v>5757</v>
      </c>
      <c r="B3208" s="208" t="s">
        <v>3772</v>
      </c>
      <c r="C3208" s="207" t="s">
        <v>25</v>
      </c>
      <c r="D3208" s="209" t="s">
        <v>64</v>
      </c>
      <c r="F3208" s="235" t="s">
        <v>204</v>
      </c>
      <c r="G3208" s="236">
        <v>41783</v>
      </c>
      <c r="H3208" s="237">
        <v>41783</v>
      </c>
      <c r="I3208" s="214">
        <v>9604.777</v>
      </c>
      <c r="J3208" s="215">
        <v>0.25185585027774</v>
      </c>
      <c r="K3208" s="214">
        <v>2419.01927806308</v>
      </c>
      <c r="L3208" s="244">
        <v>7388.29</v>
      </c>
      <c r="M3208" s="245">
        <v>0.199886577272955</v>
      </c>
      <c r="N3208" s="244">
        <v>1476.82</v>
      </c>
      <c r="O3208" s="218">
        <v>330</v>
      </c>
      <c r="P3208" s="246">
        <f t="shared" si="451"/>
        <v>21.3887575757576</v>
      </c>
      <c r="Q3208" s="246">
        <f t="shared" si="452"/>
        <v>3.47521212121212</v>
      </c>
      <c r="R3208" s="210">
        <v>2048</v>
      </c>
      <c r="S3208" s="220">
        <f t="shared" si="453"/>
        <v>330</v>
      </c>
      <c r="T3208" s="113">
        <f t="shared" si="456"/>
        <v>26.3144575342466</v>
      </c>
      <c r="U3208" s="113">
        <f t="shared" si="454"/>
        <v>6.62745007688515</v>
      </c>
      <c r="V3208" s="113">
        <f t="shared" si="457"/>
        <v>22.3887575757576</v>
      </c>
      <c r="W3208" s="113">
        <f t="shared" si="455"/>
        <v>4.47521212121212</v>
      </c>
      <c r="X3208" s="118">
        <v>2014</v>
      </c>
      <c r="Y3208" s="18" t="s">
        <v>66</v>
      </c>
    </row>
    <row r="3209" ht="15.75" customHeight="1" spans="1:25">
      <c r="A3209" s="234">
        <v>5737</v>
      </c>
      <c r="B3209" s="208" t="s">
        <v>3773</v>
      </c>
      <c r="C3209" s="207" t="s">
        <v>25</v>
      </c>
      <c r="D3209" s="209" t="s">
        <v>64</v>
      </c>
      <c r="F3209" s="235" t="s">
        <v>204</v>
      </c>
      <c r="G3209" s="236">
        <v>41741</v>
      </c>
      <c r="H3209" s="237">
        <v>41741</v>
      </c>
      <c r="I3209" s="214">
        <v>9604.11044794108</v>
      </c>
      <c r="J3209" s="215">
        <v>0.272639205971132</v>
      </c>
      <c r="K3209" s="214">
        <v>2618.45704658571</v>
      </c>
      <c r="L3209" s="244">
        <v>8416.17</v>
      </c>
      <c r="M3209" s="245">
        <v>0.317447247382123</v>
      </c>
      <c r="N3209" s="244">
        <v>2671.69</v>
      </c>
      <c r="O3209" s="218">
        <v>330</v>
      </c>
      <c r="P3209" s="246">
        <f t="shared" si="451"/>
        <v>24.5035454545455</v>
      </c>
      <c r="Q3209" s="246">
        <f t="shared" si="452"/>
        <v>7.0960303030303</v>
      </c>
      <c r="R3209" s="210">
        <v>2090</v>
      </c>
      <c r="S3209" s="220">
        <f t="shared" si="453"/>
        <v>330</v>
      </c>
      <c r="T3209" s="113">
        <f t="shared" si="456"/>
        <v>26.3126313642221</v>
      </c>
      <c r="U3209" s="113">
        <f t="shared" si="454"/>
        <v>7.17385492215263</v>
      </c>
      <c r="V3209" s="113">
        <f t="shared" si="457"/>
        <v>25.5035454545455</v>
      </c>
      <c r="W3209" s="113">
        <f t="shared" si="455"/>
        <v>8.0960303030303</v>
      </c>
      <c r="X3209" s="118">
        <v>2014</v>
      </c>
      <c r="Y3209" s="18" t="s">
        <v>66</v>
      </c>
    </row>
    <row r="3210" ht="15.75" customHeight="1" spans="1:25">
      <c r="A3210" s="234">
        <v>5316</v>
      </c>
      <c r="B3210" s="208" t="s">
        <v>3774</v>
      </c>
      <c r="C3210" s="207" t="s">
        <v>23</v>
      </c>
      <c r="D3210" s="209" t="s">
        <v>64</v>
      </c>
      <c r="F3210" s="235" t="s">
        <v>65</v>
      </c>
      <c r="G3210" s="236">
        <v>40446</v>
      </c>
      <c r="H3210" s="237">
        <v>40446</v>
      </c>
      <c r="I3210" s="214">
        <v>9556.863</v>
      </c>
      <c r="J3210" s="215">
        <v>0.24055688357759</v>
      </c>
      <c r="K3210" s="214">
        <v>2298.96918005798</v>
      </c>
      <c r="L3210" s="244">
        <v>6590.94</v>
      </c>
      <c r="M3210" s="245">
        <v>0.243862028784968</v>
      </c>
      <c r="N3210" s="244">
        <v>1607.28</v>
      </c>
      <c r="O3210" s="218">
        <v>330</v>
      </c>
      <c r="P3210" s="246">
        <f t="shared" si="451"/>
        <v>18.9725454545455</v>
      </c>
      <c r="Q3210" s="246">
        <f t="shared" si="452"/>
        <v>3.87054545454545</v>
      </c>
      <c r="R3210" s="210">
        <v>3385</v>
      </c>
      <c r="S3210" s="220">
        <f t="shared" si="453"/>
        <v>330</v>
      </c>
      <c r="T3210" s="113">
        <f t="shared" si="456"/>
        <v>26.1831863013699</v>
      </c>
      <c r="U3210" s="113">
        <f t="shared" si="454"/>
        <v>6.29854569878899</v>
      </c>
      <c r="V3210" s="113">
        <f t="shared" si="457"/>
        <v>19.9725454545455</v>
      </c>
      <c r="W3210" s="113">
        <f t="shared" si="455"/>
        <v>4.87054545454545</v>
      </c>
      <c r="X3210" s="118">
        <v>2010</v>
      </c>
      <c r="Y3210" s="18" t="s">
        <v>66</v>
      </c>
    </row>
    <row r="3211" ht="15.75" customHeight="1" spans="1:25">
      <c r="A3211" s="234">
        <v>6977</v>
      </c>
      <c r="B3211" s="208" t="s">
        <v>3775</v>
      </c>
      <c r="C3211" s="207" t="s">
        <v>27</v>
      </c>
      <c r="D3211" s="209" t="s">
        <v>64</v>
      </c>
      <c r="F3211" s="235" t="s">
        <v>215</v>
      </c>
      <c r="G3211" s="236">
        <v>41909</v>
      </c>
      <c r="H3211" s="237">
        <v>41909</v>
      </c>
      <c r="I3211" s="214">
        <v>9547.898</v>
      </c>
      <c r="J3211" s="215">
        <v>0.239691883576831</v>
      </c>
      <c r="K3211" s="214">
        <v>2288.55365581946</v>
      </c>
      <c r="L3211" s="244">
        <v>8302.52</v>
      </c>
      <c r="M3211" s="245">
        <v>0.224825715565876</v>
      </c>
      <c r="N3211" s="244">
        <v>1866.62</v>
      </c>
      <c r="O3211" s="218">
        <v>330</v>
      </c>
      <c r="P3211" s="246">
        <f t="shared" si="451"/>
        <v>24.1591515151515</v>
      </c>
      <c r="Q3211" s="246">
        <f t="shared" si="452"/>
        <v>4.65642424242424</v>
      </c>
      <c r="R3211" s="210">
        <v>1922</v>
      </c>
      <c r="S3211" s="220">
        <f t="shared" si="453"/>
        <v>330</v>
      </c>
      <c r="T3211" s="113">
        <f t="shared" si="456"/>
        <v>26.1586246575342</v>
      </c>
      <c r="U3211" s="113">
        <f t="shared" si="454"/>
        <v>6.27001001594373</v>
      </c>
      <c r="V3211" s="113">
        <f t="shared" si="457"/>
        <v>25.1591515151515</v>
      </c>
      <c r="W3211" s="113">
        <f t="shared" si="455"/>
        <v>5.65642424242424</v>
      </c>
      <c r="X3211" s="118">
        <v>2014</v>
      </c>
      <c r="Y3211" s="18" t="s">
        <v>66</v>
      </c>
    </row>
    <row r="3212" ht="15.75" customHeight="1" spans="1:25">
      <c r="A3212" s="234">
        <v>8735</v>
      </c>
      <c r="B3212" s="208" t="s">
        <v>3776</v>
      </c>
      <c r="C3212" s="207" t="s">
        <v>34</v>
      </c>
      <c r="D3212" s="209" t="s">
        <v>488</v>
      </c>
      <c r="E3212" s="210" t="s">
        <v>30</v>
      </c>
      <c r="F3212" s="235" t="s">
        <v>282</v>
      </c>
      <c r="G3212" s="283">
        <v>41913</v>
      </c>
      <c r="H3212" s="237">
        <v>43715</v>
      </c>
      <c r="I3212" s="214">
        <v>9507.71909090909</v>
      </c>
      <c r="J3212" s="215">
        <v>0.277143954778176</v>
      </c>
      <c r="K3212" s="214">
        <v>2635.00686977451</v>
      </c>
      <c r="L3212" s="216">
        <v>747.48</v>
      </c>
      <c r="M3212" s="217">
        <v>0.271137689302724</v>
      </c>
      <c r="N3212" s="216">
        <v>202.67</v>
      </c>
      <c r="O3212" s="218">
        <v>66</v>
      </c>
      <c r="P3212" s="246">
        <f t="shared" si="451"/>
        <v>10.3254545454545</v>
      </c>
      <c r="Q3212" s="246">
        <f t="shared" si="452"/>
        <v>2.07075757575758</v>
      </c>
      <c r="R3212" s="210">
        <v>116</v>
      </c>
      <c r="S3212" s="220">
        <f t="shared" si="453"/>
        <v>81</v>
      </c>
      <c r="T3212" s="113">
        <f t="shared" si="456"/>
        <v>26.0485454545455</v>
      </c>
      <c r="U3212" s="113">
        <f t="shared" si="454"/>
        <v>7.21919690349181</v>
      </c>
      <c r="V3212" s="113">
        <f t="shared" si="457"/>
        <v>9.22814814814815</v>
      </c>
      <c r="W3212" s="113">
        <f t="shared" si="455"/>
        <v>2.5020987654321</v>
      </c>
      <c r="X3212" s="118">
        <v>2014</v>
      </c>
      <c r="Y3212" s="18" t="s">
        <v>66</v>
      </c>
    </row>
    <row r="3213" ht="15.75" customHeight="1" spans="1:25">
      <c r="A3213" s="234">
        <v>8059</v>
      </c>
      <c r="B3213" s="208" t="s">
        <v>3777</v>
      </c>
      <c r="C3213" s="207" t="s">
        <v>23</v>
      </c>
      <c r="D3213" s="209" t="s">
        <v>64</v>
      </c>
      <c r="F3213" s="235" t="s">
        <v>181</v>
      </c>
      <c r="G3213" s="236">
        <v>43261</v>
      </c>
      <c r="H3213" s="237">
        <v>43261</v>
      </c>
      <c r="I3213" s="214">
        <v>9497.72647942646</v>
      </c>
      <c r="J3213" s="215">
        <v>0.279697221844992</v>
      </c>
      <c r="K3213" s="214">
        <v>2656.4877101392</v>
      </c>
      <c r="L3213" s="244">
        <v>4021.63</v>
      </c>
      <c r="M3213" s="245">
        <v>0.184691281893163</v>
      </c>
      <c r="N3213" s="244">
        <v>742.76</v>
      </c>
      <c r="O3213" s="218">
        <v>235</v>
      </c>
      <c r="P3213" s="246">
        <f t="shared" si="451"/>
        <v>16.1133191489362</v>
      </c>
      <c r="Q3213" s="246">
        <f t="shared" si="452"/>
        <v>2.16068085106383</v>
      </c>
      <c r="R3213" s="210">
        <v>570</v>
      </c>
      <c r="S3213" s="220">
        <f t="shared" si="453"/>
        <v>330</v>
      </c>
      <c r="T3213" s="113">
        <f t="shared" si="456"/>
        <v>26.0211684367848</v>
      </c>
      <c r="U3213" s="113">
        <f t="shared" si="454"/>
        <v>7.27804852092931</v>
      </c>
      <c r="V3213" s="113">
        <f t="shared" si="457"/>
        <v>12.1867575757576</v>
      </c>
      <c r="W3213" s="113">
        <f t="shared" si="455"/>
        <v>2.25078787878788</v>
      </c>
      <c r="X3213" s="118">
        <v>2018</v>
      </c>
      <c r="Y3213" s="18" t="s">
        <v>84</v>
      </c>
    </row>
    <row r="3214" ht="15.75" customHeight="1" spans="1:25">
      <c r="A3214" s="234">
        <v>9337</v>
      </c>
      <c r="B3214" s="208" t="s">
        <v>3778</v>
      </c>
      <c r="C3214" s="207" t="s">
        <v>33</v>
      </c>
      <c r="D3214" s="209" t="s">
        <v>64</v>
      </c>
      <c r="F3214" s="235" t="s">
        <v>65</v>
      </c>
      <c r="G3214" s="236">
        <v>43491</v>
      </c>
      <c r="H3214" s="237">
        <v>43491</v>
      </c>
      <c r="I3214" s="214">
        <v>9492.83135714286</v>
      </c>
      <c r="J3214" s="215">
        <v>0.266270867957479</v>
      </c>
      <c r="K3214" s="214">
        <v>2527.6644448404</v>
      </c>
      <c r="L3214" s="244">
        <v>2094.43</v>
      </c>
      <c r="M3214" s="245">
        <v>0.279383889650167</v>
      </c>
      <c r="N3214" s="244">
        <v>585.15</v>
      </c>
      <c r="O3214" s="218">
        <v>182</v>
      </c>
      <c r="P3214" s="246">
        <f t="shared" si="451"/>
        <v>10.5078571428571</v>
      </c>
      <c r="Q3214" s="246">
        <f t="shared" si="452"/>
        <v>2.21510989010989</v>
      </c>
      <c r="R3214" s="210">
        <v>340</v>
      </c>
      <c r="S3214" s="220">
        <f t="shared" si="453"/>
        <v>305</v>
      </c>
      <c r="T3214" s="113">
        <f t="shared" si="456"/>
        <v>26.0077571428572</v>
      </c>
      <c r="U3214" s="113">
        <f t="shared" si="454"/>
        <v>6.92510806805589</v>
      </c>
      <c r="V3214" s="113">
        <f t="shared" si="457"/>
        <v>6.86698360655738</v>
      </c>
      <c r="W3214" s="113">
        <f t="shared" si="455"/>
        <v>1.91852459016393</v>
      </c>
      <c r="X3214" s="118">
        <v>2019</v>
      </c>
      <c r="Y3214" s="18" t="s">
        <v>85</v>
      </c>
    </row>
    <row r="3215" ht="15.75" customHeight="1" spans="1:25">
      <c r="A3215" s="234">
        <v>7084</v>
      </c>
      <c r="B3215" s="208" t="s">
        <v>3779</v>
      </c>
      <c r="C3215" s="207" t="s">
        <v>29</v>
      </c>
      <c r="D3215" s="209" t="s">
        <v>64</v>
      </c>
      <c r="F3215" s="235" t="s">
        <v>65</v>
      </c>
      <c r="G3215" s="236">
        <v>41601</v>
      </c>
      <c r="H3215" s="237">
        <v>41601</v>
      </c>
      <c r="I3215" s="214">
        <v>9491.456</v>
      </c>
      <c r="J3215" s="215">
        <v>0.279443823754461</v>
      </c>
      <c r="K3215" s="214">
        <v>2652.32875763722</v>
      </c>
      <c r="L3215" s="244">
        <v>5932.16</v>
      </c>
      <c r="M3215" s="245">
        <v>0.302539041428417</v>
      </c>
      <c r="N3215" s="244">
        <v>1794.71</v>
      </c>
      <c r="O3215" s="218">
        <v>330</v>
      </c>
      <c r="P3215" s="246">
        <f t="shared" si="451"/>
        <v>16.9762424242424</v>
      </c>
      <c r="Q3215" s="246">
        <f t="shared" si="452"/>
        <v>4.43851515151515</v>
      </c>
      <c r="R3215" s="210">
        <v>2230</v>
      </c>
      <c r="S3215" s="220">
        <f t="shared" si="453"/>
        <v>330</v>
      </c>
      <c r="T3215" s="113">
        <f t="shared" si="456"/>
        <v>26.0039890410959</v>
      </c>
      <c r="U3215" s="113">
        <f t="shared" si="454"/>
        <v>7.26665413051293</v>
      </c>
      <c r="V3215" s="113">
        <f t="shared" si="457"/>
        <v>17.9762424242424</v>
      </c>
      <c r="W3215" s="113">
        <f t="shared" si="455"/>
        <v>5.43851515151515</v>
      </c>
      <c r="X3215" s="118">
        <v>2013</v>
      </c>
      <c r="Y3215" s="18" t="s">
        <v>66</v>
      </c>
    </row>
    <row r="3216" ht="15.75" customHeight="1" spans="1:25">
      <c r="A3216" s="234">
        <v>9070</v>
      </c>
      <c r="B3216" s="208" t="s">
        <v>3780</v>
      </c>
      <c r="C3216" s="207" t="s">
        <v>34</v>
      </c>
      <c r="D3216" s="209" t="s">
        <v>488</v>
      </c>
      <c r="E3216" s="210" t="s">
        <v>30</v>
      </c>
      <c r="F3216" s="235" t="s">
        <v>291</v>
      </c>
      <c r="G3216" s="283">
        <v>40848</v>
      </c>
      <c r="H3216" s="237">
        <v>43711</v>
      </c>
      <c r="I3216" s="214">
        <v>9486.94964285714</v>
      </c>
      <c r="J3216" s="215">
        <v>0.266609145976823</v>
      </c>
      <c r="K3216" s="214">
        <v>2529.30754220727</v>
      </c>
      <c r="L3216" s="216">
        <v>316.42</v>
      </c>
      <c r="M3216" s="217">
        <v>0.313886606409203</v>
      </c>
      <c r="N3216" s="216">
        <v>99.32</v>
      </c>
      <c r="O3216" s="218">
        <v>28</v>
      </c>
      <c r="P3216" s="246">
        <f t="shared" si="451"/>
        <v>10.3007142857143</v>
      </c>
      <c r="Q3216" s="246">
        <f t="shared" si="452"/>
        <v>2.54714285714286</v>
      </c>
      <c r="R3216" s="210">
        <v>120</v>
      </c>
      <c r="S3216" s="220">
        <f t="shared" si="453"/>
        <v>85</v>
      </c>
      <c r="T3216" s="113">
        <f t="shared" si="456"/>
        <v>25.9916428571428</v>
      </c>
      <c r="U3216" s="113">
        <f t="shared" si="454"/>
        <v>6.92960970467745</v>
      </c>
      <c r="V3216" s="113">
        <f t="shared" si="457"/>
        <v>3.72258823529412</v>
      </c>
      <c r="W3216" s="113">
        <f t="shared" si="455"/>
        <v>1.16847058823529</v>
      </c>
      <c r="X3216" s="118">
        <v>2011</v>
      </c>
      <c r="Y3216" s="18" t="s">
        <v>66</v>
      </c>
    </row>
    <row r="3217" ht="15.75" customHeight="1" spans="1:25">
      <c r="A3217" s="234">
        <v>6676</v>
      </c>
      <c r="B3217" s="208" t="s">
        <v>3781</v>
      </c>
      <c r="C3217" s="207" t="s">
        <v>17</v>
      </c>
      <c r="D3217" s="209" t="s">
        <v>64</v>
      </c>
      <c r="F3217" s="235" t="s">
        <v>65</v>
      </c>
      <c r="G3217" s="236">
        <v>42833</v>
      </c>
      <c r="H3217" s="237">
        <v>42833</v>
      </c>
      <c r="I3217" s="214">
        <v>9467.82088235294</v>
      </c>
      <c r="J3217" s="215">
        <v>0.229048239124001</v>
      </c>
      <c r="K3217" s="214">
        <v>2168.58770144439</v>
      </c>
      <c r="L3217" s="244">
        <v>4409.67</v>
      </c>
      <c r="M3217" s="245">
        <v>0.24291840432504</v>
      </c>
      <c r="N3217" s="244">
        <v>1071.19</v>
      </c>
      <c r="O3217" s="218">
        <v>330</v>
      </c>
      <c r="P3217" s="246">
        <f t="shared" si="451"/>
        <v>12.3626363636364</v>
      </c>
      <c r="Q3217" s="246">
        <f t="shared" si="452"/>
        <v>2.2460303030303</v>
      </c>
      <c r="R3217" s="210">
        <v>998</v>
      </c>
      <c r="S3217" s="220">
        <f t="shared" si="453"/>
        <v>330</v>
      </c>
      <c r="T3217" s="113">
        <f t="shared" si="456"/>
        <v>25.9392352941176</v>
      </c>
      <c r="U3217" s="113">
        <f t="shared" si="454"/>
        <v>5.94133616834079</v>
      </c>
      <c r="V3217" s="113">
        <f t="shared" si="457"/>
        <v>13.3626363636364</v>
      </c>
      <c r="W3217" s="113">
        <f t="shared" si="455"/>
        <v>3.2460303030303</v>
      </c>
      <c r="X3217" s="118">
        <v>2017</v>
      </c>
      <c r="Y3217" s="18" t="s">
        <v>83</v>
      </c>
    </row>
    <row r="3218" ht="15.75" customHeight="1" spans="1:25">
      <c r="A3218" s="234">
        <v>6066</v>
      </c>
      <c r="B3218" s="208" t="s">
        <v>3782</v>
      </c>
      <c r="C3218" s="207" t="s">
        <v>19</v>
      </c>
      <c r="D3218" s="209" t="s">
        <v>64</v>
      </c>
      <c r="F3218" s="235" t="s">
        <v>65</v>
      </c>
      <c r="G3218" s="236">
        <v>42247</v>
      </c>
      <c r="H3218" s="237">
        <v>42247</v>
      </c>
      <c r="I3218" s="214">
        <v>9456.84</v>
      </c>
      <c r="J3218" s="215">
        <v>0.267094167468505</v>
      </c>
      <c r="K3218" s="214">
        <v>2525.86680668286</v>
      </c>
      <c r="L3218" s="244">
        <v>5253.8</v>
      </c>
      <c r="M3218" s="245">
        <v>0.271858464349614</v>
      </c>
      <c r="N3218" s="244">
        <v>1428.29</v>
      </c>
      <c r="O3218" s="218">
        <v>330</v>
      </c>
      <c r="P3218" s="246">
        <f t="shared" si="451"/>
        <v>14.9206060606061</v>
      </c>
      <c r="Q3218" s="246">
        <f t="shared" si="452"/>
        <v>3.32815151515152</v>
      </c>
      <c r="R3218" s="210">
        <v>1584</v>
      </c>
      <c r="S3218" s="220">
        <f t="shared" si="453"/>
        <v>330</v>
      </c>
      <c r="T3218" s="113">
        <f t="shared" si="456"/>
        <v>25.9091506849315</v>
      </c>
      <c r="U3218" s="113">
        <f t="shared" si="454"/>
        <v>6.92018303200784</v>
      </c>
      <c r="V3218" s="113">
        <f t="shared" si="457"/>
        <v>15.9206060606061</v>
      </c>
      <c r="W3218" s="113">
        <f t="shared" si="455"/>
        <v>4.32815151515152</v>
      </c>
      <c r="X3218" s="118">
        <v>2015</v>
      </c>
      <c r="Y3218" s="18" t="s">
        <v>66</v>
      </c>
    </row>
    <row r="3219" ht="15.75" customHeight="1" spans="1:25">
      <c r="A3219" s="234">
        <v>7021</v>
      </c>
      <c r="B3219" s="208" t="s">
        <v>3783</v>
      </c>
      <c r="C3219" s="207" t="s">
        <v>27</v>
      </c>
      <c r="D3219" s="209" t="s">
        <v>64</v>
      </c>
      <c r="E3219" s="210" t="s">
        <v>2350</v>
      </c>
      <c r="F3219" s="289" t="s">
        <v>215</v>
      </c>
      <c r="G3219" s="283">
        <v>42399</v>
      </c>
      <c r="H3219" s="237">
        <v>42399</v>
      </c>
      <c r="I3219" s="214">
        <v>9441.178</v>
      </c>
      <c r="J3219" s="215">
        <v>0.235008162208654</v>
      </c>
      <c r="K3219" s="214">
        <v>2218.75389086478</v>
      </c>
      <c r="L3219" s="244">
        <v>8209.72</v>
      </c>
      <c r="M3219" s="245">
        <v>0.274890008429033</v>
      </c>
      <c r="N3219" s="244">
        <v>2256.77</v>
      </c>
      <c r="O3219" s="218">
        <v>330</v>
      </c>
      <c r="P3219" s="246">
        <f t="shared" si="451"/>
        <v>23.8779393939394</v>
      </c>
      <c r="Q3219" s="246">
        <f t="shared" si="452"/>
        <v>5.83869696969697</v>
      </c>
      <c r="R3219" s="210">
        <v>1432</v>
      </c>
      <c r="S3219" s="220">
        <f t="shared" si="453"/>
        <v>330</v>
      </c>
      <c r="T3219" s="113">
        <f t="shared" si="456"/>
        <v>25.8662410958904</v>
      </c>
      <c r="U3219" s="113">
        <f t="shared" si="454"/>
        <v>6.07877778319118</v>
      </c>
      <c r="V3219" s="113">
        <f t="shared" si="457"/>
        <v>24.8779393939394</v>
      </c>
      <c r="W3219" s="113">
        <f t="shared" si="455"/>
        <v>6.83869696969697</v>
      </c>
      <c r="X3219" s="118">
        <v>2016</v>
      </c>
      <c r="Y3219" s="18" t="s">
        <v>82</v>
      </c>
    </row>
    <row r="3220" ht="15.75" customHeight="1" spans="1:25">
      <c r="A3220" s="234">
        <v>5809</v>
      </c>
      <c r="B3220" s="208" t="s">
        <v>3784</v>
      </c>
      <c r="C3220" s="207" t="s">
        <v>19</v>
      </c>
      <c r="D3220" s="209" t="s">
        <v>64</v>
      </c>
      <c r="F3220" s="235" t="s">
        <v>65</v>
      </c>
      <c r="G3220" s="236">
        <v>41846</v>
      </c>
      <c r="H3220" s="237">
        <v>41846</v>
      </c>
      <c r="I3220" s="214">
        <v>9433.872</v>
      </c>
      <c r="J3220" s="215">
        <v>0.267094167468505</v>
      </c>
      <c r="K3220" s="214">
        <v>2519.73218784444</v>
      </c>
      <c r="L3220" s="244">
        <v>5241.04</v>
      </c>
      <c r="M3220" s="245">
        <v>0.281400256437654</v>
      </c>
      <c r="N3220" s="244">
        <v>1474.83</v>
      </c>
      <c r="O3220" s="218">
        <v>330</v>
      </c>
      <c r="P3220" s="246">
        <f t="shared" si="451"/>
        <v>14.8819393939394</v>
      </c>
      <c r="Q3220" s="246">
        <f t="shared" si="452"/>
        <v>3.46918181818182</v>
      </c>
      <c r="R3220" s="210">
        <v>1985</v>
      </c>
      <c r="S3220" s="220">
        <f t="shared" si="453"/>
        <v>330</v>
      </c>
      <c r="T3220" s="113">
        <f t="shared" si="456"/>
        <v>25.8462246575342</v>
      </c>
      <c r="U3220" s="113">
        <f t="shared" si="454"/>
        <v>6.90337585710805</v>
      </c>
      <c r="V3220" s="113">
        <f t="shared" si="457"/>
        <v>15.8819393939394</v>
      </c>
      <c r="W3220" s="113">
        <f t="shared" si="455"/>
        <v>4.46918181818182</v>
      </c>
      <c r="X3220" s="118">
        <v>2014</v>
      </c>
      <c r="Y3220" s="18" t="s">
        <v>66</v>
      </c>
    </row>
    <row r="3221" ht="15.75" customHeight="1" spans="1:25">
      <c r="A3221" s="234">
        <v>6330</v>
      </c>
      <c r="B3221" s="208" t="s">
        <v>3785</v>
      </c>
      <c r="C3221" s="207" t="s">
        <v>19</v>
      </c>
      <c r="D3221" s="209" t="s">
        <v>64</v>
      </c>
      <c r="F3221" s="235" t="s">
        <v>65</v>
      </c>
      <c r="G3221" s="236">
        <v>42488</v>
      </c>
      <c r="H3221" s="237">
        <v>42488</v>
      </c>
      <c r="I3221" s="214">
        <v>9395.568</v>
      </c>
      <c r="J3221" s="215">
        <v>0.248815612092067</v>
      </c>
      <c r="K3221" s="214">
        <v>2337.76400287264</v>
      </c>
      <c r="L3221" s="244">
        <v>5219.76</v>
      </c>
      <c r="M3221" s="245">
        <v>0.222065765475807</v>
      </c>
      <c r="N3221" s="244">
        <v>1159.13</v>
      </c>
      <c r="O3221" s="218">
        <v>330</v>
      </c>
      <c r="P3221" s="246">
        <f t="shared" si="451"/>
        <v>14.8174545454545</v>
      </c>
      <c r="Q3221" s="246">
        <f t="shared" si="452"/>
        <v>2.51251515151515</v>
      </c>
      <c r="R3221" s="210">
        <v>1343</v>
      </c>
      <c r="S3221" s="220">
        <f t="shared" si="453"/>
        <v>330</v>
      </c>
      <c r="T3221" s="113">
        <f t="shared" si="456"/>
        <v>25.7412821917808</v>
      </c>
      <c r="U3221" s="113">
        <f t="shared" si="454"/>
        <v>6.40483288458258</v>
      </c>
      <c r="V3221" s="113">
        <f t="shared" si="457"/>
        <v>15.8174545454545</v>
      </c>
      <c r="W3221" s="113">
        <f t="shared" si="455"/>
        <v>3.51251515151515</v>
      </c>
      <c r="X3221" s="118">
        <v>2016</v>
      </c>
      <c r="Y3221" s="18" t="s">
        <v>82</v>
      </c>
    </row>
    <row r="3222" ht="15.75" customHeight="1" spans="1:25">
      <c r="A3222" s="234">
        <v>6883</v>
      </c>
      <c r="B3222" s="208" t="s">
        <v>3786</v>
      </c>
      <c r="C3222" s="207" t="s">
        <v>25</v>
      </c>
      <c r="D3222" s="209" t="s">
        <v>64</v>
      </c>
      <c r="F3222" s="235" t="s">
        <v>207</v>
      </c>
      <c r="G3222" s="236">
        <v>42875</v>
      </c>
      <c r="H3222" s="237">
        <v>42875</v>
      </c>
      <c r="I3222" s="214">
        <v>9390.836</v>
      </c>
      <c r="J3222" s="215">
        <v>0.253762616289172</v>
      </c>
      <c r="K3222" s="214">
        <v>2383.04311250254</v>
      </c>
      <c r="L3222" s="244">
        <v>7223.72</v>
      </c>
      <c r="M3222" s="245">
        <v>0.270846599812839</v>
      </c>
      <c r="N3222" s="244">
        <v>1956.52</v>
      </c>
      <c r="O3222" s="218">
        <v>330</v>
      </c>
      <c r="P3222" s="246">
        <f t="shared" si="451"/>
        <v>20.8900606060606</v>
      </c>
      <c r="Q3222" s="246">
        <f t="shared" si="452"/>
        <v>4.92884848484848</v>
      </c>
      <c r="R3222" s="210">
        <v>956</v>
      </c>
      <c r="S3222" s="220">
        <f t="shared" si="453"/>
        <v>330</v>
      </c>
      <c r="T3222" s="113">
        <f t="shared" si="456"/>
        <v>25.7283178082192</v>
      </c>
      <c r="U3222" s="113">
        <f t="shared" si="454"/>
        <v>6.52888523973299</v>
      </c>
      <c r="V3222" s="113">
        <f t="shared" si="457"/>
        <v>21.8900606060606</v>
      </c>
      <c r="W3222" s="113">
        <f t="shared" si="455"/>
        <v>5.92884848484848</v>
      </c>
      <c r="X3222" s="118">
        <v>2017</v>
      </c>
      <c r="Y3222" s="18" t="s">
        <v>83</v>
      </c>
    </row>
    <row r="3223" ht="15.75" customHeight="1" spans="1:25">
      <c r="A3223" s="234">
        <v>5056</v>
      </c>
      <c r="B3223" s="208" t="s">
        <v>3787</v>
      </c>
      <c r="C3223" s="207" t="s">
        <v>17</v>
      </c>
      <c r="D3223" s="209" t="s">
        <v>64</v>
      </c>
      <c r="F3223" s="235" t="s">
        <v>65</v>
      </c>
      <c r="G3223" s="236">
        <v>39281</v>
      </c>
      <c r="H3223" s="237">
        <v>39281</v>
      </c>
      <c r="I3223" s="214">
        <v>9384.68</v>
      </c>
      <c r="J3223" s="215">
        <v>0.263874395000145</v>
      </c>
      <c r="K3223" s="214">
        <v>2476.37675726996</v>
      </c>
      <c r="L3223" s="244">
        <v>4692.34</v>
      </c>
      <c r="M3223" s="245">
        <v>0.32025386054719</v>
      </c>
      <c r="N3223" s="244">
        <v>1502.74</v>
      </c>
      <c r="O3223" s="218">
        <v>330</v>
      </c>
      <c r="P3223" s="246">
        <f t="shared" si="451"/>
        <v>13.2192121212121</v>
      </c>
      <c r="Q3223" s="246">
        <f t="shared" si="452"/>
        <v>3.55375757575758</v>
      </c>
      <c r="R3223" s="210">
        <v>4550</v>
      </c>
      <c r="S3223" s="220">
        <f t="shared" si="453"/>
        <v>330</v>
      </c>
      <c r="T3223" s="113">
        <f t="shared" si="456"/>
        <v>25.7114520547945</v>
      </c>
      <c r="U3223" s="113">
        <f t="shared" si="454"/>
        <v>6.78459385553414</v>
      </c>
      <c r="V3223" s="113">
        <f t="shared" si="457"/>
        <v>14.2192121212121</v>
      </c>
      <c r="W3223" s="113">
        <f t="shared" si="455"/>
        <v>4.55375757575758</v>
      </c>
      <c r="X3223" s="118">
        <v>2007</v>
      </c>
      <c r="Y3223" s="18" t="s">
        <v>66</v>
      </c>
    </row>
    <row r="3224" ht="15.75" customHeight="1" spans="1:25">
      <c r="A3224" s="234">
        <v>8580</v>
      </c>
      <c r="B3224" s="208" t="s">
        <v>3788</v>
      </c>
      <c r="C3224" s="207" t="s">
        <v>29</v>
      </c>
      <c r="D3224" s="209" t="s">
        <v>64</v>
      </c>
      <c r="F3224" s="235" t="s">
        <v>65</v>
      </c>
      <c r="G3224" s="236">
        <v>43400</v>
      </c>
      <c r="H3224" s="237">
        <v>43400</v>
      </c>
      <c r="I3224" s="214">
        <v>9384.15412263256</v>
      </c>
      <c r="J3224" s="215">
        <v>0.274186822312895</v>
      </c>
      <c r="K3224" s="214">
        <v>2573.01139897907</v>
      </c>
      <c r="L3224" s="244">
        <v>1483.48</v>
      </c>
      <c r="M3224" s="245">
        <v>0.273323536549195</v>
      </c>
      <c r="N3224" s="244">
        <v>405.47</v>
      </c>
      <c r="O3224" s="218">
        <v>111</v>
      </c>
      <c r="P3224" s="246">
        <f t="shared" si="451"/>
        <v>12.3646846846847</v>
      </c>
      <c r="Q3224" s="246">
        <f t="shared" si="452"/>
        <v>2.65288288288288</v>
      </c>
      <c r="R3224" s="210">
        <v>431</v>
      </c>
      <c r="S3224" s="220">
        <f t="shared" si="453"/>
        <v>330</v>
      </c>
      <c r="T3224" s="113">
        <f t="shared" si="456"/>
        <v>25.7100112948837</v>
      </c>
      <c r="U3224" s="113">
        <f t="shared" si="454"/>
        <v>7.04934629857279</v>
      </c>
      <c r="V3224" s="113">
        <f t="shared" si="457"/>
        <v>4.49539393939394</v>
      </c>
      <c r="W3224" s="113">
        <f t="shared" si="455"/>
        <v>1.22869696969697</v>
      </c>
      <c r="X3224" s="118">
        <v>2018</v>
      </c>
      <c r="Y3224" s="18" t="s">
        <v>84</v>
      </c>
    </row>
    <row r="3225" ht="15.75" customHeight="1" spans="1:25">
      <c r="A3225" s="234">
        <v>6332</v>
      </c>
      <c r="B3225" s="208" t="s">
        <v>3789</v>
      </c>
      <c r="C3225" s="207" t="s">
        <v>19</v>
      </c>
      <c r="D3225" s="209" t="s">
        <v>64</v>
      </c>
      <c r="F3225" s="235" t="s">
        <v>65</v>
      </c>
      <c r="G3225" s="236">
        <v>42487</v>
      </c>
      <c r="H3225" s="237">
        <v>42487</v>
      </c>
      <c r="I3225" s="214">
        <v>9381.132</v>
      </c>
      <c r="J3225" s="215">
        <v>0.233690650344769</v>
      </c>
      <c r="K3225" s="214">
        <v>2192.28283805012</v>
      </c>
      <c r="L3225" s="244">
        <v>5211.74</v>
      </c>
      <c r="M3225" s="245">
        <v>0.344823417898821</v>
      </c>
      <c r="N3225" s="244">
        <v>1797.13</v>
      </c>
      <c r="O3225" s="218">
        <v>330</v>
      </c>
      <c r="P3225" s="246">
        <f t="shared" si="451"/>
        <v>14.7931515151515</v>
      </c>
      <c r="Q3225" s="246">
        <f t="shared" si="452"/>
        <v>4.44584848484849</v>
      </c>
      <c r="R3225" s="210">
        <v>1344</v>
      </c>
      <c r="S3225" s="220">
        <f t="shared" si="453"/>
        <v>330</v>
      </c>
      <c r="T3225" s="113">
        <f t="shared" si="456"/>
        <v>25.7017315068493</v>
      </c>
      <c r="U3225" s="113">
        <f t="shared" si="454"/>
        <v>6.00625435082225</v>
      </c>
      <c r="V3225" s="113">
        <f t="shared" si="457"/>
        <v>15.7931515151515</v>
      </c>
      <c r="W3225" s="113">
        <f t="shared" si="455"/>
        <v>5.44584848484849</v>
      </c>
      <c r="X3225" s="118">
        <v>2016</v>
      </c>
      <c r="Y3225" s="18" t="s">
        <v>82</v>
      </c>
    </row>
    <row r="3226" ht="15.75" customHeight="1" spans="1:25">
      <c r="A3226" s="234">
        <v>5943</v>
      </c>
      <c r="B3226" s="208" t="s">
        <v>3790</v>
      </c>
      <c r="C3226" s="207" t="s">
        <v>33</v>
      </c>
      <c r="D3226" s="209" t="s">
        <v>64</v>
      </c>
      <c r="F3226" s="235" t="s">
        <v>65</v>
      </c>
      <c r="G3226" s="236">
        <v>42119</v>
      </c>
      <c r="H3226" s="237">
        <v>42119</v>
      </c>
      <c r="I3226" s="214">
        <v>9380.98</v>
      </c>
      <c r="J3226" s="215">
        <v>0.266270867957479</v>
      </c>
      <c r="K3226" s="214">
        <v>2497.88168689175</v>
      </c>
      <c r="L3226" s="244">
        <v>4690.49</v>
      </c>
      <c r="M3226" s="245">
        <v>0.33457272054732</v>
      </c>
      <c r="N3226" s="244">
        <v>1569.31</v>
      </c>
      <c r="O3226" s="218">
        <v>330</v>
      </c>
      <c r="P3226" s="246">
        <f t="shared" si="451"/>
        <v>13.2136060606061</v>
      </c>
      <c r="Q3226" s="246">
        <f t="shared" si="452"/>
        <v>3.75548484848485</v>
      </c>
      <c r="R3226" s="210">
        <v>1712</v>
      </c>
      <c r="S3226" s="220">
        <f t="shared" si="453"/>
        <v>330</v>
      </c>
      <c r="T3226" s="113">
        <f t="shared" si="456"/>
        <v>25.7013150684931</v>
      </c>
      <c r="U3226" s="113">
        <f t="shared" si="454"/>
        <v>6.8435114709363</v>
      </c>
      <c r="V3226" s="113">
        <f t="shared" si="457"/>
        <v>14.2136060606061</v>
      </c>
      <c r="W3226" s="113">
        <f t="shared" si="455"/>
        <v>4.75548484848485</v>
      </c>
      <c r="X3226" s="118">
        <v>2015</v>
      </c>
      <c r="Y3226" s="18" t="s">
        <v>66</v>
      </c>
    </row>
    <row r="3227" ht="15.75" customHeight="1" spans="1:25">
      <c r="A3227" s="234">
        <v>5344</v>
      </c>
      <c r="B3227" s="208" t="s">
        <v>3791</v>
      </c>
      <c r="C3227" s="207" t="s">
        <v>25</v>
      </c>
      <c r="D3227" s="209" t="s">
        <v>64</v>
      </c>
      <c r="F3227" s="235" t="s">
        <v>215</v>
      </c>
      <c r="G3227" s="236">
        <v>40383</v>
      </c>
      <c r="H3227" s="237">
        <v>40383</v>
      </c>
      <c r="I3227" s="214">
        <v>9374.32853053715</v>
      </c>
      <c r="J3227" s="215">
        <v>0.260731907758172</v>
      </c>
      <c r="K3227" s="214">
        <v>2444.18656171881</v>
      </c>
      <c r="L3227" s="244">
        <v>8214.81</v>
      </c>
      <c r="M3227" s="245">
        <v>0.241926471823451</v>
      </c>
      <c r="N3227" s="244">
        <v>1987.38</v>
      </c>
      <c r="O3227" s="218">
        <v>330</v>
      </c>
      <c r="P3227" s="246">
        <f t="shared" si="451"/>
        <v>23.8933636363636</v>
      </c>
      <c r="Q3227" s="246">
        <f t="shared" si="452"/>
        <v>5.02236363636364</v>
      </c>
      <c r="R3227" s="210">
        <v>3448</v>
      </c>
      <c r="S3227" s="220">
        <f t="shared" si="453"/>
        <v>330</v>
      </c>
      <c r="T3227" s="113">
        <f t="shared" si="456"/>
        <v>25.6830918644853</v>
      </c>
      <c r="U3227" s="113">
        <f t="shared" si="454"/>
        <v>6.69640153895564</v>
      </c>
      <c r="V3227" s="113">
        <f t="shared" si="457"/>
        <v>24.8933636363636</v>
      </c>
      <c r="W3227" s="113">
        <f t="shared" si="455"/>
        <v>6.02236363636364</v>
      </c>
      <c r="X3227" s="118">
        <v>2010</v>
      </c>
      <c r="Y3227" s="18" t="s">
        <v>66</v>
      </c>
    </row>
    <row r="3228" ht="15.75" customHeight="1" spans="1:25">
      <c r="A3228" s="234">
        <v>8816</v>
      </c>
      <c r="B3228" s="208" t="s">
        <v>3792</v>
      </c>
      <c r="C3228" s="207" t="s">
        <v>34</v>
      </c>
      <c r="D3228" s="209" t="s">
        <v>488</v>
      </c>
      <c r="E3228" s="210" t="s">
        <v>30</v>
      </c>
      <c r="F3228" s="235" t="s">
        <v>282</v>
      </c>
      <c r="G3228" s="283">
        <v>38727</v>
      </c>
      <c r="H3228" s="237">
        <v>43715</v>
      </c>
      <c r="I3228" s="214">
        <v>9344.46073770492</v>
      </c>
      <c r="J3228" s="215">
        <v>0.249379236459852</v>
      </c>
      <c r="K3228" s="214">
        <v>2330.31448389792</v>
      </c>
      <c r="L3228" s="216">
        <v>678.99</v>
      </c>
      <c r="M3228" s="217">
        <v>0.415941324614501</v>
      </c>
      <c r="N3228" s="216">
        <v>282.42</v>
      </c>
      <c r="O3228" s="218">
        <v>61</v>
      </c>
      <c r="P3228" s="246">
        <f t="shared" si="451"/>
        <v>10.1309836065574</v>
      </c>
      <c r="Q3228" s="246">
        <f t="shared" si="452"/>
        <v>3.62983606557377</v>
      </c>
      <c r="R3228" s="210">
        <v>116</v>
      </c>
      <c r="S3228" s="220">
        <f t="shared" si="453"/>
        <v>81</v>
      </c>
      <c r="T3228" s="113">
        <f t="shared" si="456"/>
        <v>25.601262295082</v>
      </c>
      <c r="U3228" s="113">
        <f t="shared" si="454"/>
        <v>6.38442324355595</v>
      </c>
      <c r="V3228" s="113">
        <f t="shared" si="457"/>
        <v>8.38259259259259</v>
      </c>
      <c r="W3228" s="113">
        <f t="shared" si="455"/>
        <v>3.48666666666667</v>
      </c>
      <c r="X3228" s="118">
        <v>2006</v>
      </c>
      <c r="Y3228" s="18" t="s">
        <v>66</v>
      </c>
    </row>
    <row r="3229" ht="15.75" customHeight="1" spans="1:25">
      <c r="A3229" s="234">
        <v>6509</v>
      </c>
      <c r="B3229" s="208" t="s">
        <v>3793</v>
      </c>
      <c r="C3229" s="207" t="s">
        <v>23</v>
      </c>
      <c r="D3229" s="209" t="s">
        <v>64</v>
      </c>
      <c r="F3229" s="235" t="s">
        <v>65</v>
      </c>
      <c r="G3229" s="236">
        <v>42602</v>
      </c>
      <c r="H3229" s="237">
        <v>42602</v>
      </c>
      <c r="I3229" s="214">
        <v>9290.5125</v>
      </c>
      <c r="J3229" s="215">
        <v>0.276822107192748</v>
      </c>
      <c r="K3229" s="214">
        <v>2571.81924715057</v>
      </c>
      <c r="L3229" s="244">
        <v>6407.25</v>
      </c>
      <c r="M3229" s="245">
        <v>0.259243825354091</v>
      </c>
      <c r="N3229" s="244">
        <v>1661.04</v>
      </c>
      <c r="O3229" s="218">
        <v>330</v>
      </c>
      <c r="P3229" s="246">
        <f t="shared" si="451"/>
        <v>18.4159090909091</v>
      </c>
      <c r="Q3229" s="246">
        <f t="shared" si="452"/>
        <v>4.03345454545455</v>
      </c>
      <c r="R3229" s="210">
        <v>1229</v>
      </c>
      <c r="S3229" s="220">
        <f t="shared" si="453"/>
        <v>330</v>
      </c>
      <c r="T3229" s="113">
        <f t="shared" si="456"/>
        <v>25.4534589041096</v>
      </c>
      <c r="U3229" s="113">
        <f t="shared" si="454"/>
        <v>7.04608012917964</v>
      </c>
      <c r="V3229" s="113">
        <f t="shared" si="457"/>
        <v>19.4159090909091</v>
      </c>
      <c r="W3229" s="113">
        <f t="shared" si="455"/>
        <v>5.03345454545455</v>
      </c>
      <c r="X3229" s="118">
        <v>2016</v>
      </c>
      <c r="Y3229" s="18" t="s">
        <v>82</v>
      </c>
    </row>
    <row r="3230" ht="15.75" customHeight="1" spans="1:25">
      <c r="A3230" s="234">
        <v>8244</v>
      </c>
      <c r="B3230" s="208" t="s">
        <v>3794</v>
      </c>
      <c r="C3230" s="207" t="s">
        <v>23</v>
      </c>
      <c r="D3230" s="209" t="s">
        <v>488</v>
      </c>
      <c r="E3230" s="210" t="s">
        <v>745</v>
      </c>
      <c r="F3230" s="235" t="s">
        <v>160</v>
      </c>
      <c r="G3230" s="284">
        <v>43344</v>
      </c>
      <c r="H3230" s="237">
        <v>43573</v>
      </c>
      <c r="I3230" s="214">
        <v>9287.47091353532</v>
      </c>
      <c r="J3230" s="215">
        <v>0.279857215609227</v>
      </c>
      <c r="K3230" s="214">
        <v>2599.16574991368</v>
      </c>
      <c r="L3230" s="244">
        <v>1907.73</v>
      </c>
      <c r="M3230" s="245">
        <v>0.218039240353719</v>
      </c>
      <c r="N3230" s="244">
        <v>415.96</v>
      </c>
      <c r="O3230" s="218">
        <v>114</v>
      </c>
      <c r="P3230" s="246">
        <f t="shared" si="451"/>
        <v>15.7344736842105</v>
      </c>
      <c r="Q3230" s="246">
        <f t="shared" si="452"/>
        <v>2.64877192982456</v>
      </c>
      <c r="R3230" s="210">
        <v>258</v>
      </c>
      <c r="S3230" s="220">
        <f t="shared" si="453"/>
        <v>223</v>
      </c>
      <c r="T3230" s="113">
        <f t="shared" si="456"/>
        <v>25.4451257905077</v>
      </c>
      <c r="U3230" s="113">
        <f t="shared" si="454"/>
        <v>7.12100205455803</v>
      </c>
      <c r="V3230" s="113">
        <f t="shared" si="457"/>
        <v>8.55484304932735</v>
      </c>
      <c r="W3230" s="113">
        <f t="shared" si="455"/>
        <v>1.86529147982063</v>
      </c>
      <c r="X3230" s="118">
        <v>2018</v>
      </c>
      <c r="Y3230" s="18" t="s">
        <v>84</v>
      </c>
    </row>
    <row r="3231" ht="15.75" customHeight="1" spans="1:25">
      <c r="A3231" s="234">
        <v>9020</v>
      </c>
      <c r="B3231" s="208" t="s">
        <v>3795</v>
      </c>
      <c r="C3231" s="207" t="s">
        <v>34</v>
      </c>
      <c r="D3231" s="209" t="s">
        <v>488</v>
      </c>
      <c r="E3231" s="210" t="s">
        <v>30</v>
      </c>
      <c r="F3231" s="235" t="s">
        <v>291</v>
      </c>
      <c r="G3231" s="283">
        <v>42683</v>
      </c>
      <c r="H3231" s="237">
        <v>43713</v>
      </c>
      <c r="I3231" s="214">
        <v>9287.40802325581</v>
      </c>
      <c r="J3231" s="215">
        <v>0.278719446985391</v>
      </c>
      <c r="K3231" s="214">
        <v>2588.58122816954</v>
      </c>
      <c r="L3231" s="216">
        <v>475.71</v>
      </c>
      <c r="M3231" s="217">
        <v>-0.000420424208025904</v>
      </c>
      <c r="N3231" s="216">
        <v>-0.200000000000003</v>
      </c>
      <c r="O3231" s="218">
        <v>43</v>
      </c>
      <c r="P3231" s="246">
        <f t="shared" si="451"/>
        <v>10.063023255814</v>
      </c>
      <c r="Q3231" s="246">
        <f t="shared" si="452"/>
        <v>-1.0046511627907</v>
      </c>
      <c r="R3231" s="210">
        <v>118</v>
      </c>
      <c r="S3231" s="220">
        <f t="shared" si="453"/>
        <v>83</v>
      </c>
      <c r="T3231" s="113">
        <f t="shared" si="456"/>
        <v>25.4449534883721</v>
      </c>
      <c r="U3231" s="113">
        <f t="shared" si="454"/>
        <v>7.09200336484805</v>
      </c>
      <c r="V3231" s="113">
        <f t="shared" si="457"/>
        <v>5.73144578313253</v>
      </c>
      <c r="W3231" s="113">
        <f t="shared" si="455"/>
        <v>-0.0024096385542169</v>
      </c>
      <c r="X3231" s="118">
        <v>2016</v>
      </c>
      <c r="Y3231" s="18" t="s">
        <v>82</v>
      </c>
    </row>
    <row r="3232" ht="15.75" customHeight="1" spans="1:25">
      <c r="A3232" s="234">
        <v>7754</v>
      </c>
      <c r="B3232" s="208" t="s">
        <v>3796</v>
      </c>
      <c r="C3232" s="207" t="s">
        <v>19</v>
      </c>
      <c r="D3232" s="209" t="s">
        <v>64</v>
      </c>
      <c r="F3232" s="235" t="s">
        <v>65</v>
      </c>
      <c r="G3232" s="236">
        <v>43183</v>
      </c>
      <c r="H3232" s="237">
        <v>43183</v>
      </c>
      <c r="I3232" s="214">
        <v>9277.22951492538</v>
      </c>
      <c r="J3232" s="215">
        <v>0.242296710529101</v>
      </c>
      <c r="K3232" s="214">
        <v>2247.84219428991</v>
      </c>
      <c r="L3232" s="244">
        <v>2761.53</v>
      </c>
      <c r="M3232" s="245">
        <v>0.0882445600808247</v>
      </c>
      <c r="N3232" s="244">
        <v>243.69</v>
      </c>
      <c r="O3232" s="218">
        <v>201</v>
      </c>
      <c r="P3232" s="246">
        <f t="shared" si="451"/>
        <v>12.7389552238806</v>
      </c>
      <c r="Q3232" s="246">
        <f t="shared" si="452"/>
        <v>0.212388059701492</v>
      </c>
      <c r="R3232" s="210">
        <v>648</v>
      </c>
      <c r="S3232" s="220">
        <f t="shared" si="453"/>
        <v>330</v>
      </c>
      <c r="T3232" s="113">
        <f t="shared" si="456"/>
        <v>25.4170671641791</v>
      </c>
      <c r="U3232" s="113">
        <f t="shared" si="454"/>
        <v>6.15847176517784</v>
      </c>
      <c r="V3232" s="113">
        <f t="shared" si="457"/>
        <v>8.36827272727273</v>
      </c>
      <c r="W3232" s="113">
        <f t="shared" si="455"/>
        <v>0.738454545454545</v>
      </c>
      <c r="X3232" s="118">
        <v>2018</v>
      </c>
      <c r="Y3232" s="18" t="s">
        <v>84</v>
      </c>
    </row>
    <row r="3233" ht="15.75" customHeight="1" spans="1:25">
      <c r="A3233" s="234">
        <v>5644</v>
      </c>
      <c r="B3233" s="208" t="s">
        <v>3797</v>
      </c>
      <c r="C3233" s="207" t="s">
        <v>23</v>
      </c>
      <c r="D3233" s="209" t="s">
        <v>64</v>
      </c>
      <c r="F3233" s="235" t="s">
        <v>178</v>
      </c>
      <c r="G3233" s="236">
        <v>41356</v>
      </c>
      <c r="H3233" s="237">
        <v>41356</v>
      </c>
      <c r="I3233" s="214">
        <v>9272.054</v>
      </c>
      <c r="J3233" s="215">
        <v>0.267583813328656</v>
      </c>
      <c r="K3233" s="214">
        <v>2481.05156670922</v>
      </c>
      <c r="L3233" s="244">
        <v>6394.52</v>
      </c>
      <c r="M3233" s="245">
        <v>0.278170996415681</v>
      </c>
      <c r="N3233" s="244">
        <v>1778.77</v>
      </c>
      <c r="O3233" s="218">
        <v>330</v>
      </c>
      <c r="P3233" s="246">
        <f t="shared" si="451"/>
        <v>18.3773333333333</v>
      </c>
      <c r="Q3233" s="246">
        <f t="shared" si="452"/>
        <v>4.39021212121212</v>
      </c>
      <c r="R3233" s="210">
        <v>2475</v>
      </c>
      <c r="S3233" s="220">
        <f t="shared" si="453"/>
        <v>330</v>
      </c>
      <c r="T3233" s="113">
        <f t="shared" si="456"/>
        <v>25.4028876712329</v>
      </c>
      <c r="U3233" s="113">
        <f t="shared" si="454"/>
        <v>6.797401552628</v>
      </c>
      <c r="V3233" s="113">
        <f t="shared" si="457"/>
        <v>19.3773333333333</v>
      </c>
      <c r="W3233" s="113">
        <f t="shared" si="455"/>
        <v>5.39021212121212</v>
      </c>
      <c r="X3233" s="118">
        <v>2013</v>
      </c>
      <c r="Y3233" s="18" t="s">
        <v>66</v>
      </c>
    </row>
    <row r="3234" ht="15.75" customHeight="1" spans="1:25">
      <c r="A3234" s="234">
        <v>9012</v>
      </c>
      <c r="B3234" s="208" t="s">
        <v>3798</v>
      </c>
      <c r="C3234" s="207" t="s">
        <v>34</v>
      </c>
      <c r="D3234" s="209" t="s">
        <v>488</v>
      </c>
      <c r="E3234" s="210" t="s">
        <v>30</v>
      </c>
      <c r="F3234" s="235" t="s">
        <v>291</v>
      </c>
      <c r="G3234" s="283">
        <v>42461</v>
      </c>
      <c r="H3234" s="237">
        <v>43713</v>
      </c>
      <c r="I3234" s="214">
        <v>9270.61802325582</v>
      </c>
      <c r="J3234" s="215">
        <v>0.278719446985391</v>
      </c>
      <c r="K3234" s="214">
        <v>2583.90152865466</v>
      </c>
      <c r="L3234" s="216">
        <v>474.85</v>
      </c>
      <c r="M3234" s="217">
        <v>0.22562914604612</v>
      </c>
      <c r="N3234" s="216">
        <v>107.14</v>
      </c>
      <c r="O3234" s="218">
        <v>43</v>
      </c>
      <c r="P3234" s="246">
        <f t="shared" si="451"/>
        <v>10.043023255814</v>
      </c>
      <c r="Q3234" s="246">
        <f t="shared" si="452"/>
        <v>1.49162790697674</v>
      </c>
      <c r="R3234" s="210">
        <v>118</v>
      </c>
      <c r="S3234" s="220">
        <f t="shared" si="453"/>
        <v>83</v>
      </c>
      <c r="T3234" s="113">
        <f t="shared" si="456"/>
        <v>25.3989534883721</v>
      </c>
      <c r="U3234" s="113">
        <f t="shared" si="454"/>
        <v>7.07918227028674</v>
      </c>
      <c r="V3234" s="113">
        <f t="shared" si="457"/>
        <v>5.7210843373494</v>
      </c>
      <c r="W3234" s="113">
        <f t="shared" si="455"/>
        <v>1.29084337349398</v>
      </c>
      <c r="X3234" s="118">
        <v>2016</v>
      </c>
      <c r="Y3234" s="18" t="s">
        <v>82</v>
      </c>
    </row>
    <row r="3235" ht="15.75" customHeight="1" spans="1:25">
      <c r="A3235" s="234">
        <v>6604</v>
      </c>
      <c r="B3235" s="208" t="s">
        <v>3799</v>
      </c>
      <c r="C3235" s="207" t="s">
        <v>23</v>
      </c>
      <c r="D3235" s="209" t="s">
        <v>64</v>
      </c>
      <c r="E3235" s="210" t="s">
        <v>346</v>
      </c>
      <c r="F3235" s="235" t="s">
        <v>65</v>
      </c>
      <c r="G3235" s="283">
        <v>42641</v>
      </c>
      <c r="H3235" s="237">
        <v>42641</v>
      </c>
      <c r="I3235" s="214">
        <v>9249.231</v>
      </c>
      <c r="J3235" s="215">
        <v>0.249976402932549</v>
      </c>
      <c r="K3235" s="214">
        <v>2312.08949527222</v>
      </c>
      <c r="L3235" s="244">
        <v>6378.78</v>
      </c>
      <c r="M3235" s="245">
        <v>0.370922025841932</v>
      </c>
      <c r="N3235" s="244">
        <v>2366.03</v>
      </c>
      <c r="O3235" s="218">
        <v>330</v>
      </c>
      <c r="P3235" s="246">
        <f t="shared" si="451"/>
        <v>18.3296363636364</v>
      </c>
      <c r="Q3235" s="246">
        <f t="shared" si="452"/>
        <v>6.16978787878788</v>
      </c>
      <c r="R3235" s="210">
        <v>1190</v>
      </c>
      <c r="S3235" s="220">
        <f t="shared" si="453"/>
        <v>330</v>
      </c>
      <c r="T3235" s="113">
        <f t="shared" si="456"/>
        <v>25.3403589041096</v>
      </c>
      <c r="U3235" s="113">
        <f t="shared" si="454"/>
        <v>6.3344917678691</v>
      </c>
      <c r="V3235" s="113">
        <f t="shared" si="457"/>
        <v>19.3296363636364</v>
      </c>
      <c r="W3235" s="113">
        <f t="shared" si="455"/>
        <v>7.16978787878788</v>
      </c>
      <c r="X3235" s="118">
        <v>2016</v>
      </c>
      <c r="Y3235" s="18" t="s">
        <v>82</v>
      </c>
    </row>
    <row r="3236" ht="15.75" customHeight="1" spans="1:25">
      <c r="A3236" s="234">
        <v>6245</v>
      </c>
      <c r="B3236" s="208" t="s">
        <v>3800</v>
      </c>
      <c r="C3236" s="207" t="s">
        <v>17</v>
      </c>
      <c r="D3236" s="209" t="s">
        <v>64</v>
      </c>
      <c r="F3236" s="235" t="s">
        <v>65</v>
      </c>
      <c r="G3236" s="236">
        <v>42460</v>
      </c>
      <c r="H3236" s="237">
        <v>42460</v>
      </c>
      <c r="I3236" s="214">
        <v>9200.72</v>
      </c>
      <c r="J3236" s="215">
        <v>0.266875560938495</v>
      </c>
      <c r="K3236" s="214">
        <v>2455.44731103803</v>
      </c>
      <c r="L3236" s="244">
        <v>4600.36</v>
      </c>
      <c r="M3236" s="245">
        <v>0.367336469319792</v>
      </c>
      <c r="N3236" s="244">
        <v>1689.88</v>
      </c>
      <c r="O3236" s="218">
        <v>330</v>
      </c>
      <c r="P3236" s="246">
        <f t="shared" si="451"/>
        <v>12.9404848484848</v>
      </c>
      <c r="Q3236" s="246">
        <f t="shared" si="452"/>
        <v>4.12084848484849</v>
      </c>
      <c r="R3236" s="210">
        <v>1371</v>
      </c>
      <c r="S3236" s="220">
        <f t="shared" si="453"/>
        <v>330</v>
      </c>
      <c r="T3236" s="113">
        <f t="shared" si="456"/>
        <v>25.2074520547945</v>
      </c>
      <c r="U3236" s="113">
        <f t="shared" si="454"/>
        <v>6.72725290695351</v>
      </c>
      <c r="V3236" s="113">
        <f t="shared" si="457"/>
        <v>13.9404848484848</v>
      </c>
      <c r="W3236" s="113">
        <f t="shared" si="455"/>
        <v>5.12084848484849</v>
      </c>
      <c r="X3236" s="118">
        <v>2016</v>
      </c>
      <c r="Y3236" s="18" t="s">
        <v>82</v>
      </c>
    </row>
    <row r="3237" ht="15.75" customHeight="1" spans="1:25">
      <c r="A3237" s="234">
        <v>6038</v>
      </c>
      <c r="B3237" s="208" t="s">
        <v>3801</v>
      </c>
      <c r="C3237" s="207" t="s">
        <v>25</v>
      </c>
      <c r="D3237" s="209" t="s">
        <v>64</v>
      </c>
      <c r="E3237" s="210" t="s">
        <v>3182</v>
      </c>
      <c r="F3237" s="290" t="s">
        <v>215</v>
      </c>
      <c r="G3237" s="283">
        <v>42216</v>
      </c>
      <c r="H3237" s="237">
        <v>42216</v>
      </c>
      <c r="I3237" s="214">
        <v>9194.88272942587</v>
      </c>
      <c r="J3237" s="215">
        <v>0.276142771919141</v>
      </c>
      <c r="K3237" s="214">
        <v>2539.1004043751</v>
      </c>
      <c r="L3237" s="244">
        <v>8057.56</v>
      </c>
      <c r="M3237" s="245">
        <v>0.268027790050586</v>
      </c>
      <c r="N3237" s="244">
        <v>2159.65</v>
      </c>
      <c r="O3237" s="218">
        <v>330</v>
      </c>
      <c r="P3237" s="246">
        <f t="shared" si="451"/>
        <v>23.4168484848485</v>
      </c>
      <c r="Q3237" s="246">
        <f t="shared" si="452"/>
        <v>5.54439393939394</v>
      </c>
      <c r="R3237" s="210">
        <v>1615</v>
      </c>
      <c r="S3237" s="220">
        <f t="shared" si="453"/>
        <v>330</v>
      </c>
      <c r="T3237" s="113">
        <f t="shared" si="456"/>
        <v>25.1914595326736</v>
      </c>
      <c r="U3237" s="113">
        <f t="shared" si="454"/>
        <v>6.95643946404137</v>
      </c>
      <c r="V3237" s="113">
        <f t="shared" si="457"/>
        <v>24.4168484848485</v>
      </c>
      <c r="W3237" s="113">
        <f t="shared" si="455"/>
        <v>6.54439393939394</v>
      </c>
      <c r="X3237" s="118">
        <v>2015</v>
      </c>
      <c r="Y3237" s="18" t="s">
        <v>66</v>
      </c>
    </row>
    <row r="3238" ht="15.75" customHeight="1" spans="1:25">
      <c r="A3238" s="234">
        <v>5930</v>
      </c>
      <c r="B3238" s="208" t="s">
        <v>3802</v>
      </c>
      <c r="C3238" s="207" t="s">
        <v>25</v>
      </c>
      <c r="D3238" s="209" t="s">
        <v>64</v>
      </c>
      <c r="F3238" s="235" t="s">
        <v>204</v>
      </c>
      <c r="G3238" s="236">
        <v>42112</v>
      </c>
      <c r="H3238" s="237">
        <v>42112</v>
      </c>
      <c r="I3238" s="214">
        <v>9192.44066892108</v>
      </c>
      <c r="J3238" s="215">
        <v>0.246462569548093</v>
      </c>
      <c r="K3238" s="214">
        <v>2265.59254768068</v>
      </c>
      <c r="L3238" s="244">
        <v>8055.42</v>
      </c>
      <c r="M3238" s="245">
        <v>0.298863373976776</v>
      </c>
      <c r="N3238" s="244">
        <v>2407.47</v>
      </c>
      <c r="O3238" s="218">
        <v>330</v>
      </c>
      <c r="P3238" s="246">
        <f t="shared" si="451"/>
        <v>23.4103636363636</v>
      </c>
      <c r="Q3238" s="246">
        <f t="shared" si="452"/>
        <v>6.29536363636364</v>
      </c>
      <c r="R3238" s="210">
        <v>1719</v>
      </c>
      <c r="S3238" s="220">
        <f t="shared" si="453"/>
        <v>330</v>
      </c>
      <c r="T3238" s="113">
        <f t="shared" si="456"/>
        <v>25.1847689559482</v>
      </c>
      <c r="U3238" s="113">
        <f t="shared" si="454"/>
        <v>6.20710287035803</v>
      </c>
      <c r="V3238" s="113">
        <f t="shared" si="457"/>
        <v>24.4103636363636</v>
      </c>
      <c r="W3238" s="113">
        <f t="shared" si="455"/>
        <v>7.29536363636364</v>
      </c>
      <c r="X3238" s="118">
        <v>2015</v>
      </c>
      <c r="Y3238" s="18" t="s">
        <v>66</v>
      </c>
    </row>
    <row r="3239" ht="15.75" customHeight="1" spans="1:25">
      <c r="A3239" s="234">
        <v>6291</v>
      </c>
      <c r="B3239" s="208" t="s">
        <v>3803</v>
      </c>
      <c r="C3239" s="207" t="s">
        <v>31</v>
      </c>
      <c r="D3239" s="209" t="s">
        <v>64</v>
      </c>
      <c r="E3239" s="210" t="s">
        <v>312</v>
      </c>
      <c r="F3239" s="235" t="s">
        <v>65</v>
      </c>
      <c r="G3239" s="283">
        <v>42455</v>
      </c>
      <c r="H3239" s="237">
        <v>42455</v>
      </c>
      <c r="I3239" s="214">
        <v>9178.32</v>
      </c>
      <c r="J3239" s="215">
        <v>0.273477825082803</v>
      </c>
      <c r="K3239" s="214">
        <v>2510.06699151399</v>
      </c>
      <c r="L3239" s="244">
        <v>6118.88</v>
      </c>
      <c r="M3239" s="245">
        <v>0.240557095416155</v>
      </c>
      <c r="N3239" s="244">
        <v>1471.94</v>
      </c>
      <c r="O3239" s="218">
        <v>330</v>
      </c>
      <c r="P3239" s="246">
        <f t="shared" si="451"/>
        <v>17.5420606060606</v>
      </c>
      <c r="Q3239" s="246">
        <f t="shared" si="452"/>
        <v>3.46042424242424</v>
      </c>
      <c r="R3239" s="210">
        <v>1376</v>
      </c>
      <c r="S3239" s="220">
        <f t="shared" si="453"/>
        <v>330</v>
      </c>
      <c r="T3239" s="113">
        <f t="shared" si="456"/>
        <v>25.1460821917808</v>
      </c>
      <c r="U3239" s="113">
        <f t="shared" si="454"/>
        <v>6.87689586716162</v>
      </c>
      <c r="V3239" s="113">
        <f t="shared" si="457"/>
        <v>18.5420606060606</v>
      </c>
      <c r="W3239" s="113">
        <f t="shared" si="455"/>
        <v>4.46042424242424</v>
      </c>
      <c r="X3239" s="118">
        <v>2016</v>
      </c>
      <c r="Y3239" s="18" t="s">
        <v>82</v>
      </c>
    </row>
    <row r="3240" ht="15.75" customHeight="1" spans="1:25">
      <c r="A3240" s="234">
        <v>5633</v>
      </c>
      <c r="B3240" s="208" t="s">
        <v>3804</v>
      </c>
      <c r="C3240" s="207" t="s">
        <v>25</v>
      </c>
      <c r="D3240" s="209" t="s">
        <v>64</v>
      </c>
      <c r="F3240" s="235" t="s">
        <v>204</v>
      </c>
      <c r="G3240" s="236">
        <v>41293</v>
      </c>
      <c r="H3240" s="237">
        <v>41293</v>
      </c>
      <c r="I3240" s="214">
        <v>9170.31377490806</v>
      </c>
      <c r="J3240" s="215">
        <v>0.277496854336487</v>
      </c>
      <c r="K3240" s="214">
        <v>2544.73322581554</v>
      </c>
      <c r="L3240" s="244">
        <v>8036.03</v>
      </c>
      <c r="M3240" s="245">
        <v>0.348759275413357</v>
      </c>
      <c r="N3240" s="244">
        <v>2802.64</v>
      </c>
      <c r="O3240" s="218">
        <v>330</v>
      </c>
      <c r="P3240" s="246">
        <f t="shared" si="451"/>
        <v>23.3516060606061</v>
      </c>
      <c r="Q3240" s="246">
        <f t="shared" si="452"/>
        <v>7.49284848484849</v>
      </c>
      <c r="R3240" s="210">
        <v>2538</v>
      </c>
      <c r="S3240" s="220">
        <f t="shared" si="453"/>
        <v>330</v>
      </c>
      <c r="T3240" s="113">
        <f t="shared" si="456"/>
        <v>25.1241473285152</v>
      </c>
      <c r="U3240" s="113">
        <f t="shared" si="454"/>
        <v>6.97187185154942</v>
      </c>
      <c r="V3240" s="113">
        <f t="shared" si="457"/>
        <v>24.3516060606061</v>
      </c>
      <c r="W3240" s="113">
        <f t="shared" si="455"/>
        <v>8.49284848484849</v>
      </c>
      <c r="X3240" s="118">
        <v>2013</v>
      </c>
      <c r="Y3240" s="18" t="s">
        <v>66</v>
      </c>
    </row>
    <row r="3241" ht="15.75" customHeight="1" spans="1:25">
      <c r="A3241" s="234">
        <v>9347</v>
      </c>
      <c r="B3241" s="208" t="s">
        <v>3805</v>
      </c>
      <c r="C3241" s="207" t="s">
        <v>19</v>
      </c>
      <c r="D3241" s="209" t="s">
        <v>380</v>
      </c>
      <c r="E3241" s="210" t="s">
        <v>1166</v>
      </c>
      <c r="F3241" s="235" t="s">
        <v>115</v>
      </c>
      <c r="G3241" s="283">
        <v>41491</v>
      </c>
      <c r="H3241" s="237">
        <v>43474</v>
      </c>
      <c r="I3241" s="214">
        <v>9166.85266483516</v>
      </c>
      <c r="J3241" s="215">
        <v>0.267094167468505</v>
      </c>
      <c r="K3241" s="214">
        <v>2448.41288082059</v>
      </c>
      <c r="L3241" s="244">
        <v>2470.74</v>
      </c>
      <c r="M3241" s="245">
        <v>0.120004533054874</v>
      </c>
      <c r="N3241" s="244">
        <v>296.5</v>
      </c>
      <c r="O3241" s="218">
        <v>182</v>
      </c>
      <c r="P3241" s="246">
        <f t="shared" si="451"/>
        <v>12.5754945054945</v>
      </c>
      <c r="Q3241" s="246">
        <f t="shared" si="452"/>
        <v>0.629120879120879</v>
      </c>
      <c r="R3241" s="210">
        <v>357</v>
      </c>
      <c r="S3241" s="220">
        <f t="shared" si="453"/>
        <v>322</v>
      </c>
      <c r="T3241" s="113">
        <f t="shared" si="456"/>
        <v>25.1146648351648</v>
      </c>
      <c r="U3241" s="113">
        <f t="shared" si="454"/>
        <v>6.70798049539888</v>
      </c>
      <c r="V3241" s="113">
        <f t="shared" si="457"/>
        <v>7.67310559006211</v>
      </c>
      <c r="W3241" s="113">
        <f t="shared" si="455"/>
        <v>0.920807453416149</v>
      </c>
      <c r="X3241" s="118">
        <v>2013</v>
      </c>
      <c r="Y3241" s="18" t="s">
        <v>66</v>
      </c>
    </row>
    <row r="3242" ht="15.75" customHeight="1" spans="1:25">
      <c r="A3242" s="234">
        <v>8642</v>
      </c>
      <c r="B3242" s="208" t="s">
        <v>3806</v>
      </c>
      <c r="C3242" s="207" t="s">
        <v>33</v>
      </c>
      <c r="D3242" s="209" t="s">
        <v>64</v>
      </c>
      <c r="F3242" s="235" t="s">
        <v>65</v>
      </c>
      <c r="G3242" s="236">
        <v>43434</v>
      </c>
      <c r="H3242" s="237">
        <v>43434</v>
      </c>
      <c r="I3242" s="214">
        <v>9164.43016455696</v>
      </c>
      <c r="J3242" s="215">
        <v>0.266270867957479</v>
      </c>
      <c r="K3242" s="214">
        <v>2440.22077425228</v>
      </c>
      <c r="L3242" s="244">
        <v>2633.01</v>
      </c>
      <c r="M3242" s="245">
        <v>0.261939757160056</v>
      </c>
      <c r="N3242" s="244">
        <v>689.69</v>
      </c>
      <c r="O3242" s="218">
        <v>237</v>
      </c>
      <c r="P3242" s="246">
        <f t="shared" si="451"/>
        <v>10.109746835443</v>
      </c>
      <c r="Q3242" s="246">
        <f t="shared" si="452"/>
        <v>1.91008438818565</v>
      </c>
      <c r="R3242" s="210">
        <v>397</v>
      </c>
      <c r="S3242" s="220">
        <f t="shared" si="453"/>
        <v>330</v>
      </c>
      <c r="T3242" s="113">
        <f t="shared" si="456"/>
        <v>25.1080278481013</v>
      </c>
      <c r="U3242" s="113">
        <f t="shared" si="454"/>
        <v>6.68553636781447</v>
      </c>
      <c r="V3242" s="113">
        <f t="shared" si="457"/>
        <v>7.97881818181818</v>
      </c>
      <c r="W3242" s="113">
        <f t="shared" si="455"/>
        <v>2.0899696969697</v>
      </c>
      <c r="X3242" s="118">
        <v>2018</v>
      </c>
      <c r="Y3242" s="18" t="s">
        <v>84</v>
      </c>
    </row>
    <row r="3243" ht="15.75" customHeight="1" spans="1:25">
      <c r="A3243" s="234">
        <v>5355</v>
      </c>
      <c r="B3243" s="208" t="s">
        <v>3807</v>
      </c>
      <c r="C3243" s="207" t="s">
        <v>33</v>
      </c>
      <c r="D3243" s="209" t="s">
        <v>64</v>
      </c>
      <c r="F3243" s="235" t="s">
        <v>65</v>
      </c>
      <c r="G3243" s="236">
        <v>40568</v>
      </c>
      <c r="H3243" s="237">
        <v>40568</v>
      </c>
      <c r="I3243" s="214">
        <v>9150.84</v>
      </c>
      <c r="J3243" s="215">
        <v>0.257377914619587</v>
      </c>
      <c r="K3243" s="214">
        <v>2355.2241162175</v>
      </c>
      <c r="L3243" s="244">
        <v>4575.42</v>
      </c>
      <c r="M3243" s="245">
        <v>0.245527186575222</v>
      </c>
      <c r="N3243" s="244">
        <v>1123.39</v>
      </c>
      <c r="O3243" s="218">
        <v>330</v>
      </c>
      <c r="P3243" s="246">
        <f t="shared" si="451"/>
        <v>12.8649090909091</v>
      </c>
      <c r="Q3243" s="246">
        <f t="shared" si="452"/>
        <v>2.40421212121212</v>
      </c>
      <c r="R3243" s="210">
        <v>3263</v>
      </c>
      <c r="S3243" s="220">
        <f t="shared" si="453"/>
        <v>330</v>
      </c>
      <c r="T3243" s="113">
        <f t="shared" si="456"/>
        <v>25.0707945205479</v>
      </c>
      <c r="U3243" s="113">
        <f t="shared" si="454"/>
        <v>6.45266881155479</v>
      </c>
      <c r="V3243" s="113">
        <f t="shared" si="457"/>
        <v>13.8649090909091</v>
      </c>
      <c r="W3243" s="113">
        <f t="shared" si="455"/>
        <v>3.40421212121212</v>
      </c>
      <c r="X3243" s="118">
        <v>2011</v>
      </c>
      <c r="Y3243" s="18" t="s">
        <v>66</v>
      </c>
    </row>
    <row r="3244" ht="15.75" customHeight="1" spans="1:25">
      <c r="A3244" s="234">
        <v>8533</v>
      </c>
      <c r="B3244" s="208" t="s">
        <v>3808</v>
      </c>
      <c r="C3244" s="207" t="s">
        <v>23</v>
      </c>
      <c r="D3244" s="209" t="s">
        <v>64</v>
      </c>
      <c r="F3244" s="235" t="s">
        <v>65</v>
      </c>
      <c r="G3244" s="236">
        <v>43435</v>
      </c>
      <c r="H3244" s="237">
        <v>43435</v>
      </c>
      <c r="I3244" s="214">
        <v>9117.00942399173</v>
      </c>
      <c r="J3244" s="215">
        <v>0.278289320865633</v>
      </c>
      <c r="K3244" s="214">
        <v>2537.16636092824</v>
      </c>
      <c r="L3244" s="244">
        <v>3876.85</v>
      </c>
      <c r="M3244" s="245">
        <v>0.145135870616609</v>
      </c>
      <c r="N3244" s="244">
        <v>562.67</v>
      </c>
      <c r="O3244" s="218">
        <v>236</v>
      </c>
      <c r="P3244" s="246">
        <f t="shared" si="451"/>
        <v>15.4273305084746</v>
      </c>
      <c r="Q3244" s="246">
        <f t="shared" si="452"/>
        <v>1.38419491525424</v>
      </c>
      <c r="R3244" s="210">
        <v>396</v>
      </c>
      <c r="S3244" s="220">
        <f t="shared" si="453"/>
        <v>330</v>
      </c>
      <c r="T3244" s="113">
        <f t="shared" si="456"/>
        <v>24.9781080109362</v>
      </c>
      <c r="U3244" s="113">
        <f t="shared" si="454"/>
        <v>6.95114071487189</v>
      </c>
      <c r="V3244" s="113">
        <f t="shared" si="457"/>
        <v>11.7480303030303</v>
      </c>
      <c r="W3244" s="113">
        <f t="shared" si="455"/>
        <v>1.70506060606061</v>
      </c>
      <c r="X3244" s="118">
        <v>2018</v>
      </c>
      <c r="Y3244" s="18" t="s">
        <v>84</v>
      </c>
    </row>
    <row r="3245" ht="15.75" customHeight="1" spans="1:25">
      <c r="A3245" s="234">
        <v>5919</v>
      </c>
      <c r="B3245" s="208" t="s">
        <v>3809</v>
      </c>
      <c r="C3245" s="207" t="s">
        <v>19</v>
      </c>
      <c r="D3245" s="209" t="s">
        <v>64</v>
      </c>
      <c r="F3245" s="235" t="s">
        <v>65</v>
      </c>
      <c r="G3245" s="236">
        <v>42046</v>
      </c>
      <c r="H3245" s="237">
        <v>42046</v>
      </c>
      <c r="I3245" s="214">
        <v>9101.79</v>
      </c>
      <c r="J3245" s="215">
        <v>0.221790049071994</v>
      </c>
      <c r="K3245" s="214">
        <v>2018.68645074298</v>
      </c>
      <c r="L3245" s="244">
        <v>5056.55</v>
      </c>
      <c r="M3245" s="245">
        <v>0.298013467680533</v>
      </c>
      <c r="N3245" s="244">
        <v>1506.92</v>
      </c>
      <c r="O3245" s="218">
        <v>330</v>
      </c>
      <c r="P3245" s="246">
        <f t="shared" si="451"/>
        <v>14.3228787878788</v>
      </c>
      <c r="Q3245" s="246">
        <f t="shared" si="452"/>
        <v>3.56642424242424</v>
      </c>
      <c r="R3245" s="210">
        <v>1785</v>
      </c>
      <c r="S3245" s="220">
        <f t="shared" si="453"/>
        <v>330</v>
      </c>
      <c r="T3245" s="113">
        <f t="shared" si="456"/>
        <v>24.9364109589041</v>
      </c>
      <c r="U3245" s="113">
        <f t="shared" si="454"/>
        <v>5.53064781025474</v>
      </c>
      <c r="V3245" s="113">
        <f t="shared" si="457"/>
        <v>15.3228787878788</v>
      </c>
      <c r="W3245" s="113">
        <f t="shared" si="455"/>
        <v>4.56642424242424</v>
      </c>
      <c r="X3245" s="118">
        <v>2015</v>
      </c>
      <c r="Y3245" s="18" t="s">
        <v>66</v>
      </c>
    </row>
    <row r="3246" ht="15.75" customHeight="1" spans="1:25">
      <c r="A3246" s="234">
        <v>8106</v>
      </c>
      <c r="B3246" s="208" t="s">
        <v>3810</v>
      </c>
      <c r="C3246" s="207" t="s">
        <v>25</v>
      </c>
      <c r="D3246" s="209" t="s">
        <v>488</v>
      </c>
      <c r="E3246" s="210" t="s">
        <v>32</v>
      </c>
      <c r="F3246" s="235" t="s">
        <v>212</v>
      </c>
      <c r="G3246" s="283">
        <v>42831</v>
      </c>
      <c r="H3246" s="237">
        <v>43336</v>
      </c>
      <c r="I3246" s="214">
        <v>9079.75856335319</v>
      </c>
      <c r="J3246" s="215">
        <v>0.267094167468505</v>
      </c>
      <c r="K3246" s="214">
        <v>2425.15055429385</v>
      </c>
      <c r="L3246" s="244">
        <v>4614.17</v>
      </c>
      <c r="M3246" s="245">
        <v>0.276418077357358</v>
      </c>
      <c r="N3246" s="244">
        <v>1275.44</v>
      </c>
      <c r="O3246" s="218">
        <v>265</v>
      </c>
      <c r="P3246" s="246">
        <f t="shared" si="451"/>
        <v>16.4119622641509</v>
      </c>
      <c r="Q3246" s="246">
        <f t="shared" si="452"/>
        <v>3.81298113207547</v>
      </c>
      <c r="R3246" s="210">
        <v>495</v>
      </c>
      <c r="S3246" s="220">
        <f t="shared" si="453"/>
        <v>330</v>
      </c>
      <c r="T3246" s="113">
        <f t="shared" si="456"/>
        <v>24.8760508585019</v>
      </c>
      <c r="U3246" s="113">
        <f t="shared" si="454"/>
        <v>6.64424809395575</v>
      </c>
      <c r="V3246" s="113">
        <f t="shared" si="457"/>
        <v>13.9823333333333</v>
      </c>
      <c r="W3246" s="113">
        <f t="shared" si="455"/>
        <v>3.8649696969697</v>
      </c>
      <c r="X3246" s="118">
        <v>2017</v>
      </c>
      <c r="Y3246" s="18" t="s">
        <v>83</v>
      </c>
    </row>
    <row r="3247" ht="15.75" customHeight="1" spans="1:25">
      <c r="A3247" s="234">
        <v>8738</v>
      </c>
      <c r="B3247" s="208" t="s">
        <v>3811</v>
      </c>
      <c r="C3247" s="207" t="s">
        <v>34</v>
      </c>
      <c r="D3247" s="209" t="s">
        <v>488</v>
      </c>
      <c r="E3247" s="210" t="s">
        <v>30</v>
      </c>
      <c r="F3247" s="235" t="s">
        <v>282</v>
      </c>
      <c r="G3247" s="283">
        <v>42013</v>
      </c>
      <c r="H3247" s="237">
        <v>43715</v>
      </c>
      <c r="I3247" s="214">
        <v>9065.60585526316</v>
      </c>
      <c r="J3247" s="215">
        <v>0.268955071397042</v>
      </c>
      <c r="K3247" s="214">
        <v>2438.24067005974</v>
      </c>
      <c r="L3247" s="216">
        <v>820.71</v>
      </c>
      <c r="M3247" s="217">
        <v>0.202483215752215</v>
      </c>
      <c r="N3247" s="216">
        <v>166.18</v>
      </c>
      <c r="O3247" s="218">
        <v>76</v>
      </c>
      <c r="P3247" s="246">
        <f t="shared" si="451"/>
        <v>9.79881578947368</v>
      </c>
      <c r="Q3247" s="246">
        <f t="shared" si="452"/>
        <v>1.18657894736842</v>
      </c>
      <c r="R3247" s="210">
        <v>116</v>
      </c>
      <c r="S3247" s="220">
        <f t="shared" si="453"/>
        <v>81</v>
      </c>
      <c r="T3247" s="113">
        <f t="shared" si="456"/>
        <v>24.8372763157895</v>
      </c>
      <c r="U3247" s="113">
        <f t="shared" si="454"/>
        <v>6.68011142482121</v>
      </c>
      <c r="V3247" s="113">
        <f t="shared" si="457"/>
        <v>10.1322222222222</v>
      </c>
      <c r="W3247" s="113">
        <f t="shared" si="455"/>
        <v>2.0516049382716</v>
      </c>
      <c r="X3247" s="118">
        <v>2015</v>
      </c>
      <c r="Y3247" s="18" t="s">
        <v>66</v>
      </c>
    </row>
    <row r="3248" ht="15.75" customHeight="1" spans="1:25">
      <c r="A3248" s="234">
        <v>5833</v>
      </c>
      <c r="B3248" s="208" t="s">
        <v>3812</v>
      </c>
      <c r="C3248" s="207" t="s">
        <v>33</v>
      </c>
      <c r="D3248" s="209" t="s">
        <v>64</v>
      </c>
      <c r="F3248" s="235" t="s">
        <v>65</v>
      </c>
      <c r="G3248" s="236">
        <v>41909</v>
      </c>
      <c r="H3248" s="237">
        <v>41909</v>
      </c>
      <c r="I3248" s="214">
        <v>9064.1</v>
      </c>
      <c r="J3248" s="215">
        <v>0.265521460579181</v>
      </c>
      <c r="K3248" s="214">
        <v>2406.71307083575</v>
      </c>
      <c r="L3248" s="244">
        <v>4532.05</v>
      </c>
      <c r="M3248" s="245">
        <v>0.321165918293046</v>
      </c>
      <c r="N3248" s="244">
        <v>1455.54</v>
      </c>
      <c r="O3248" s="218">
        <v>330</v>
      </c>
      <c r="P3248" s="246">
        <f t="shared" si="451"/>
        <v>12.7334848484848</v>
      </c>
      <c r="Q3248" s="246">
        <f t="shared" si="452"/>
        <v>3.41072727272727</v>
      </c>
      <c r="R3248" s="210">
        <v>1922</v>
      </c>
      <c r="S3248" s="220">
        <f t="shared" si="453"/>
        <v>330</v>
      </c>
      <c r="T3248" s="113">
        <f t="shared" si="456"/>
        <v>24.8331506849315</v>
      </c>
      <c r="U3248" s="113">
        <f t="shared" si="454"/>
        <v>6.59373444064589</v>
      </c>
      <c r="V3248" s="113">
        <f t="shared" si="457"/>
        <v>13.7334848484848</v>
      </c>
      <c r="W3248" s="113">
        <f t="shared" si="455"/>
        <v>4.41072727272727</v>
      </c>
      <c r="X3248" s="118">
        <v>2014</v>
      </c>
      <c r="Y3248" s="18" t="s">
        <v>66</v>
      </c>
    </row>
    <row r="3249" ht="15.75" customHeight="1" spans="1:25">
      <c r="A3249" s="234">
        <v>8691</v>
      </c>
      <c r="B3249" s="208" t="s">
        <v>3813</v>
      </c>
      <c r="C3249" s="207" t="s">
        <v>34</v>
      </c>
      <c r="D3249" s="209" t="s">
        <v>488</v>
      </c>
      <c r="E3249" s="210" t="s">
        <v>30</v>
      </c>
      <c r="F3249" s="235" t="s">
        <v>272</v>
      </c>
      <c r="G3249" s="283">
        <v>41528</v>
      </c>
      <c r="H3249" s="237">
        <v>43715</v>
      </c>
      <c r="I3249" s="214">
        <v>9051.06925</v>
      </c>
      <c r="J3249" s="215">
        <v>0.242178516690539</v>
      </c>
      <c r="K3249" s="214">
        <v>2191.97452542835</v>
      </c>
      <c r="L3249" s="216">
        <v>646.89</v>
      </c>
      <c r="M3249" s="217">
        <v>0.371222309820835</v>
      </c>
      <c r="N3249" s="216">
        <v>240.14</v>
      </c>
      <c r="O3249" s="218">
        <v>60</v>
      </c>
      <c r="P3249" s="246">
        <f t="shared" si="451"/>
        <v>9.7815</v>
      </c>
      <c r="Q3249" s="246">
        <f t="shared" si="452"/>
        <v>3.00233333333333</v>
      </c>
      <c r="R3249" s="210">
        <v>116</v>
      </c>
      <c r="S3249" s="220">
        <f t="shared" si="453"/>
        <v>81</v>
      </c>
      <c r="T3249" s="113">
        <f t="shared" si="456"/>
        <v>24.79745</v>
      </c>
      <c r="U3249" s="113">
        <f t="shared" si="454"/>
        <v>6.00540965870781</v>
      </c>
      <c r="V3249" s="113">
        <f t="shared" si="457"/>
        <v>7.9862962962963</v>
      </c>
      <c r="W3249" s="113">
        <f t="shared" si="455"/>
        <v>2.96469135802469</v>
      </c>
      <c r="X3249" s="118">
        <v>2013</v>
      </c>
      <c r="Y3249" s="18" t="s">
        <v>66</v>
      </c>
    </row>
    <row r="3250" ht="15.75" customHeight="1" spans="1:25">
      <c r="A3250" s="234">
        <v>7131</v>
      </c>
      <c r="B3250" s="208" t="s">
        <v>3814</v>
      </c>
      <c r="C3250" s="207" t="s">
        <v>29</v>
      </c>
      <c r="D3250" s="209" t="s">
        <v>64</v>
      </c>
      <c r="F3250" s="235" t="s">
        <v>65</v>
      </c>
      <c r="G3250" s="236">
        <v>42755</v>
      </c>
      <c r="H3250" s="237">
        <v>42755</v>
      </c>
      <c r="I3250" s="214">
        <v>9035.216</v>
      </c>
      <c r="J3250" s="215">
        <v>0.27529383961257</v>
      </c>
      <c r="K3250" s="214">
        <v>2487.33930436893</v>
      </c>
      <c r="L3250" s="244">
        <v>5647.01</v>
      </c>
      <c r="M3250" s="245">
        <v>0.369338818241866</v>
      </c>
      <c r="N3250" s="244">
        <v>2085.66</v>
      </c>
      <c r="O3250" s="218">
        <v>330</v>
      </c>
      <c r="P3250" s="246">
        <f t="shared" si="451"/>
        <v>16.1121515151515</v>
      </c>
      <c r="Q3250" s="246">
        <f t="shared" si="452"/>
        <v>5.32018181818182</v>
      </c>
      <c r="R3250" s="210">
        <v>1076</v>
      </c>
      <c r="S3250" s="220">
        <f t="shared" si="453"/>
        <v>330</v>
      </c>
      <c r="T3250" s="113">
        <f t="shared" si="456"/>
        <v>24.7540164383562</v>
      </c>
      <c r="U3250" s="113">
        <f t="shared" si="454"/>
        <v>6.81462823114775</v>
      </c>
      <c r="V3250" s="113">
        <f t="shared" si="457"/>
        <v>17.1121515151515</v>
      </c>
      <c r="W3250" s="113">
        <f t="shared" si="455"/>
        <v>6.32018181818182</v>
      </c>
      <c r="X3250" s="118">
        <v>2017</v>
      </c>
      <c r="Y3250" s="18" t="s">
        <v>83</v>
      </c>
    </row>
    <row r="3251" ht="15.75" customHeight="1" spans="1:25">
      <c r="A3251" s="234">
        <v>6226</v>
      </c>
      <c r="B3251" s="208" t="s">
        <v>3815</v>
      </c>
      <c r="C3251" s="207" t="s">
        <v>25</v>
      </c>
      <c r="D3251" s="209" t="s">
        <v>64</v>
      </c>
      <c r="F3251" s="235" t="s">
        <v>204</v>
      </c>
      <c r="G3251" s="236">
        <v>42448</v>
      </c>
      <c r="H3251" s="237">
        <v>42448</v>
      </c>
      <c r="I3251" s="214">
        <v>9034.48271795241</v>
      </c>
      <c r="J3251" s="215">
        <v>0.24669422281754</v>
      </c>
      <c r="K3251" s="214">
        <v>2228.75469266377</v>
      </c>
      <c r="L3251" s="244">
        <v>7917</v>
      </c>
      <c r="M3251" s="245">
        <v>0.305678918782367</v>
      </c>
      <c r="N3251" s="244">
        <v>2420.06</v>
      </c>
      <c r="O3251" s="218">
        <v>330</v>
      </c>
      <c r="P3251" s="246">
        <f t="shared" si="451"/>
        <v>22.9909090909091</v>
      </c>
      <c r="Q3251" s="246">
        <f t="shared" si="452"/>
        <v>6.33351515151515</v>
      </c>
      <c r="R3251" s="210">
        <v>1383</v>
      </c>
      <c r="S3251" s="220">
        <f t="shared" si="453"/>
        <v>330</v>
      </c>
      <c r="T3251" s="113">
        <f t="shared" si="456"/>
        <v>24.752007446445</v>
      </c>
      <c r="U3251" s="113">
        <f t="shared" si="454"/>
        <v>6.10617724017471</v>
      </c>
      <c r="V3251" s="113">
        <f t="shared" si="457"/>
        <v>23.9909090909091</v>
      </c>
      <c r="W3251" s="113">
        <f t="shared" si="455"/>
        <v>7.33351515151515</v>
      </c>
      <c r="X3251" s="118">
        <v>2016</v>
      </c>
      <c r="Y3251" s="18" t="s">
        <v>82</v>
      </c>
    </row>
    <row r="3252" ht="15.75" customHeight="1" spans="1:25">
      <c r="A3252" s="234">
        <v>8988</v>
      </c>
      <c r="B3252" s="208" t="s">
        <v>3816</v>
      </c>
      <c r="C3252" s="207" t="s">
        <v>34</v>
      </c>
      <c r="D3252" s="209" t="s">
        <v>488</v>
      </c>
      <c r="E3252" s="210" t="s">
        <v>30</v>
      </c>
      <c r="F3252" s="235" t="s">
        <v>285</v>
      </c>
      <c r="G3252" s="283">
        <v>43538</v>
      </c>
      <c r="H3252" s="237">
        <v>43713</v>
      </c>
      <c r="I3252" s="214">
        <v>8989.81646341464</v>
      </c>
      <c r="J3252" s="215">
        <v>0.266609145976823</v>
      </c>
      <c r="K3252" s="214">
        <v>2396.76728979936</v>
      </c>
      <c r="L3252" s="216">
        <v>439.05</v>
      </c>
      <c r="M3252" s="217">
        <v>0.348821318756406</v>
      </c>
      <c r="N3252" s="216">
        <v>153.15</v>
      </c>
      <c r="O3252" s="218">
        <v>41</v>
      </c>
      <c r="P3252" s="246">
        <f t="shared" si="451"/>
        <v>9.70853658536585</v>
      </c>
      <c r="Q3252" s="246">
        <f t="shared" si="452"/>
        <v>2.73536585365854</v>
      </c>
      <c r="R3252" s="210">
        <v>118</v>
      </c>
      <c r="S3252" s="220">
        <f t="shared" si="453"/>
        <v>83</v>
      </c>
      <c r="T3252" s="113">
        <f t="shared" si="456"/>
        <v>24.6296341463415</v>
      </c>
      <c r="U3252" s="113">
        <f t="shared" si="454"/>
        <v>6.5664857254777</v>
      </c>
      <c r="V3252" s="113">
        <f t="shared" si="457"/>
        <v>5.28975903614458</v>
      </c>
      <c r="W3252" s="113">
        <f t="shared" si="455"/>
        <v>1.84518072289157</v>
      </c>
      <c r="X3252" s="118">
        <v>2019</v>
      </c>
      <c r="Y3252" s="18" t="s">
        <v>85</v>
      </c>
    </row>
    <row r="3253" ht="15.75" customHeight="1" spans="1:25">
      <c r="A3253" s="234">
        <v>9130</v>
      </c>
      <c r="B3253" s="208" t="s">
        <v>3817</v>
      </c>
      <c r="C3253" s="207" t="s">
        <v>34</v>
      </c>
      <c r="D3253" s="209" t="s">
        <v>488</v>
      </c>
      <c r="E3253" s="210" t="s">
        <v>30</v>
      </c>
      <c r="F3253" s="235" t="s">
        <v>291</v>
      </c>
      <c r="G3253" s="283">
        <v>38231</v>
      </c>
      <c r="H3253" s="237">
        <v>43706</v>
      </c>
      <c r="I3253" s="214">
        <v>8985.83431034483</v>
      </c>
      <c r="J3253" s="215">
        <v>0.27</v>
      </c>
      <c r="K3253" s="214">
        <v>2426.1752637931</v>
      </c>
      <c r="L3253" s="216">
        <v>310.41</v>
      </c>
      <c r="M3253" s="217">
        <v>0.453078186914081</v>
      </c>
      <c r="N3253" s="216">
        <v>140.64</v>
      </c>
      <c r="O3253" s="218">
        <v>29</v>
      </c>
      <c r="P3253" s="246">
        <f t="shared" si="451"/>
        <v>9.70379310344828</v>
      </c>
      <c r="Q3253" s="246">
        <f t="shared" si="452"/>
        <v>3.84965517241379</v>
      </c>
      <c r="R3253" s="210">
        <v>125</v>
      </c>
      <c r="S3253" s="220">
        <f t="shared" si="453"/>
        <v>90</v>
      </c>
      <c r="T3253" s="113">
        <f t="shared" si="456"/>
        <v>24.618724137931</v>
      </c>
      <c r="U3253" s="113">
        <f t="shared" si="454"/>
        <v>6.64705551724137</v>
      </c>
      <c r="V3253" s="113">
        <f t="shared" si="457"/>
        <v>3.449</v>
      </c>
      <c r="W3253" s="113">
        <f t="shared" si="455"/>
        <v>1.56266666666667</v>
      </c>
      <c r="X3253" s="118">
        <v>2004</v>
      </c>
      <c r="Y3253" s="18" t="s">
        <v>66</v>
      </c>
    </row>
    <row r="3254" ht="15.75" customHeight="1" spans="1:25">
      <c r="A3254" s="234">
        <v>8668</v>
      </c>
      <c r="B3254" s="208" t="s">
        <v>3818</v>
      </c>
      <c r="C3254" s="207" t="s">
        <v>34</v>
      </c>
      <c r="D3254" s="209" t="s">
        <v>488</v>
      </c>
      <c r="E3254" s="210" t="s">
        <v>30</v>
      </c>
      <c r="F3254" s="235" t="s">
        <v>282</v>
      </c>
      <c r="G3254" s="283">
        <v>42690</v>
      </c>
      <c r="H3254" s="237">
        <v>43715</v>
      </c>
      <c r="I3254" s="214">
        <v>8982.53340277778</v>
      </c>
      <c r="J3254" s="215">
        <v>0.274639211981589</v>
      </c>
      <c r="K3254" s="214">
        <v>2466.95589533719</v>
      </c>
      <c r="L3254" s="216">
        <v>770.39</v>
      </c>
      <c r="M3254" s="217">
        <v>0.159373823647763</v>
      </c>
      <c r="N3254" s="216">
        <v>122.78</v>
      </c>
      <c r="O3254" s="218">
        <v>72</v>
      </c>
      <c r="P3254" s="246">
        <f t="shared" si="451"/>
        <v>9.69986111111111</v>
      </c>
      <c r="Q3254" s="246">
        <f t="shared" si="452"/>
        <v>0.705277777777778</v>
      </c>
      <c r="R3254" s="210">
        <v>116</v>
      </c>
      <c r="S3254" s="220">
        <f t="shared" si="453"/>
        <v>81</v>
      </c>
      <c r="T3254" s="113">
        <f t="shared" si="456"/>
        <v>24.6096805555556</v>
      </c>
      <c r="U3254" s="113">
        <f t="shared" si="454"/>
        <v>6.75878327489641</v>
      </c>
      <c r="V3254" s="113">
        <f t="shared" si="457"/>
        <v>9.51098765432099</v>
      </c>
      <c r="W3254" s="113">
        <f t="shared" si="455"/>
        <v>1.5158024691358</v>
      </c>
      <c r="X3254" s="118">
        <v>2016</v>
      </c>
      <c r="Y3254" s="18" t="s">
        <v>82</v>
      </c>
    </row>
    <row r="3255" ht="15.75" customHeight="1" spans="1:25">
      <c r="A3255" s="234">
        <v>8455</v>
      </c>
      <c r="B3255" s="208" t="s">
        <v>3819</v>
      </c>
      <c r="C3255" s="207" t="s">
        <v>33</v>
      </c>
      <c r="D3255" s="209" t="s">
        <v>64</v>
      </c>
      <c r="F3255" s="235" t="s">
        <v>65</v>
      </c>
      <c r="G3255" s="236">
        <v>43393</v>
      </c>
      <c r="H3255" s="237">
        <v>43393</v>
      </c>
      <c r="I3255" s="214">
        <v>8973.71068932039</v>
      </c>
      <c r="J3255" s="215">
        <v>0.266270867957479</v>
      </c>
      <c r="K3255" s="214">
        <v>2389.43773404465</v>
      </c>
      <c r="L3255" s="244">
        <v>1120.49</v>
      </c>
      <c r="M3255" s="245">
        <v>0.226963203598426</v>
      </c>
      <c r="N3255" s="244">
        <v>254.31</v>
      </c>
      <c r="O3255" s="218">
        <v>103</v>
      </c>
      <c r="P3255" s="246">
        <f t="shared" si="451"/>
        <v>9.87854368932039</v>
      </c>
      <c r="Q3255" s="246">
        <f t="shared" si="452"/>
        <v>1.46902912621359</v>
      </c>
      <c r="R3255" s="210">
        <v>438</v>
      </c>
      <c r="S3255" s="220">
        <f t="shared" si="453"/>
        <v>330</v>
      </c>
      <c r="T3255" s="113">
        <f t="shared" si="456"/>
        <v>24.5855087378641</v>
      </c>
      <c r="U3255" s="113">
        <f t="shared" si="454"/>
        <v>6.54640475080726</v>
      </c>
      <c r="V3255" s="113">
        <f t="shared" si="457"/>
        <v>3.39542424242424</v>
      </c>
      <c r="W3255" s="113">
        <f t="shared" si="455"/>
        <v>0.770636363636364</v>
      </c>
      <c r="X3255" s="118">
        <v>2018</v>
      </c>
      <c r="Y3255" s="18" t="s">
        <v>84</v>
      </c>
    </row>
    <row r="3256" ht="15.75" customHeight="1" spans="1:25">
      <c r="A3256" s="234">
        <v>7322</v>
      </c>
      <c r="B3256" s="208" t="s">
        <v>3820</v>
      </c>
      <c r="C3256" s="207" t="s">
        <v>23</v>
      </c>
      <c r="D3256" s="209" t="s">
        <v>380</v>
      </c>
      <c r="E3256" s="210" t="s">
        <v>442</v>
      </c>
      <c r="F3256" s="235" t="s">
        <v>193</v>
      </c>
      <c r="G3256" s="284" t="s">
        <v>3821</v>
      </c>
      <c r="H3256" s="237">
        <v>42979</v>
      </c>
      <c r="I3256" s="214">
        <v>8953.692</v>
      </c>
      <c r="J3256" s="215">
        <v>0.277247543177688</v>
      </c>
      <c r="K3256" s="214">
        <v>2482.38910936972</v>
      </c>
      <c r="L3256" s="244">
        <v>6174.96</v>
      </c>
      <c r="M3256" s="245">
        <v>0.355539145192843</v>
      </c>
      <c r="N3256" s="244">
        <v>2195.44</v>
      </c>
      <c r="O3256" s="218">
        <v>330</v>
      </c>
      <c r="P3256" s="246">
        <f t="shared" si="451"/>
        <v>17.712</v>
      </c>
      <c r="Q3256" s="246">
        <f t="shared" si="452"/>
        <v>5.65284848484849</v>
      </c>
      <c r="R3256" s="210">
        <v>852</v>
      </c>
      <c r="S3256" s="220">
        <f t="shared" si="453"/>
        <v>330</v>
      </c>
      <c r="T3256" s="113">
        <f t="shared" si="456"/>
        <v>24.5306630136986</v>
      </c>
      <c r="U3256" s="113">
        <f t="shared" si="454"/>
        <v>6.80106605306773</v>
      </c>
      <c r="V3256" s="113">
        <f t="shared" si="457"/>
        <v>18.712</v>
      </c>
      <c r="W3256" s="113">
        <f t="shared" si="455"/>
        <v>6.65284848484849</v>
      </c>
      <c r="X3256" s="118">
        <v>1958</v>
      </c>
      <c r="Y3256" s="18" t="s">
        <v>66</v>
      </c>
    </row>
    <row r="3257" ht="15.75" customHeight="1" spans="1:25">
      <c r="A3257" s="234">
        <v>8717</v>
      </c>
      <c r="B3257" s="208" t="s">
        <v>3822</v>
      </c>
      <c r="C3257" s="207" t="s">
        <v>34</v>
      </c>
      <c r="D3257" s="209" t="s">
        <v>488</v>
      </c>
      <c r="E3257" s="210" t="s">
        <v>30</v>
      </c>
      <c r="F3257" s="235" t="s">
        <v>282</v>
      </c>
      <c r="G3257" s="283">
        <v>41767</v>
      </c>
      <c r="H3257" s="237">
        <v>43715</v>
      </c>
      <c r="I3257" s="214">
        <v>8936.69842105263</v>
      </c>
      <c r="J3257" s="215">
        <v>0.252172582418794</v>
      </c>
      <c r="K3257" s="214">
        <v>2253.5903191348</v>
      </c>
      <c r="L3257" s="216">
        <v>809.04</v>
      </c>
      <c r="M3257" s="217">
        <v>0.159646000197765</v>
      </c>
      <c r="N3257" s="216">
        <v>129.16</v>
      </c>
      <c r="O3257" s="218">
        <v>76</v>
      </c>
      <c r="P3257" s="246">
        <f t="shared" si="451"/>
        <v>9.64526315789474</v>
      </c>
      <c r="Q3257" s="246">
        <f t="shared" si="452"/>
        <v>0.699473684210526</v>
      </c>
      <c r="R3257" s="210">
        <v>116</v>
      </c>
      <c r="S3257" s="220">
        <f t="shared" si="453"/>
        <v>81</v>
      </c>
      <c r="T3257" s="113">
        <f t="shared" si="456"/>
        <v>24.4841052631579</v>
      </c>
      <c r="U3257" s="113">
        <f t="shared" si="454"/>
        <v>6.17422005242411</v>
      </c>
      <c r="V3257" s="113">
        <f t="shared" si="457"/>
        <v>9.98814814814815</v>
      </c>
      <c r="W3257" s="113">
        <f t="shared" si="455"/>
        <v>1.59456790123457</v>
      </c>
      <c r="X3257" s="118">
        <v>2014</v>
      </c>
      <c r="Y3257" s="18" t="s">
        <v>66</v>
      </c>
    </row>
    <row r="3258" ht="15.75" customHeight="1" spans="1:25">
      <c r="A3258" s="234">
        <v>7885</v>
      </c>
      <c r="B3258" s="208" t="s">
        <v>3823</v>
      </c>
      <c r="C3258" s="207" t="s">
        <v>29</v>
      </c>
      <c r="D3258" s="209" t="s">
        <v>64</v>
      </c>
      <c r="F3258" s="235" t="s">
        <v>65</v>
      </c>
      <c r="G3258" s="236">
        <v>43211</v>
      </c>
      <c r="H3258" s="237">
        <v>43211</v>
      </c>
      <c r="I3258" s="214">
        <v>8935.168</v>
      </c>
      <c r="J3258" s="215">
        <v>0.279802901381062</v>
      </c>
      <c r="K3258" s="214">
        <v>2500.08593072722</v>
      </c>
      <c r="L3258" s="244">
        <v>5584.48</v>
      </c>
      <c r="M3258" s="245">
        <v>0.396233848093287</v>
      </c>
      <c r="N3258" s="244">
        <v>2212.76</v>
      </c>
      <c r="O3258" s="218">
        <v>330</v>
      </c>
      <c r="P3258" s="246">
        <f t="shared" si="451"/>
        <v>15.9226666666667</v>
      </c>
      <c r="Q3258" s="246">
        <f t="shared" si="452"/>
        <v>5.70533333333333</v>
      </c>
      <c r="R3258" s="210">
        <v>620</v>
      </c>
      <c r="S3258" s="220">
        <f t="shared" si="453"/>
        <v>330</v>
      </c>
      <c r="T3258" s="113">
        <f t="shared" si="456"/>
        <v>24.4799123287671</v>
      </c>
      <c r="U3258" s="113">
        <f t="shared" si="454"/>
        <v>6.84955049514307</v>
      </c>
      <c r="V3258" s="113">
        <f t="shared" si="457"/>
        <v>16.9226666666667</v>
      </c>
      <c r="W3258" s="113">
        <f t="shared" si="455"/>
        <v>6.70533333333333</v>
      </c>
      <c r="X3258" s="118">
        <v>2018</v>
      </c>
      <c r="Y3258" s="18" t="s">
        <v>84</v>
      </c>
    </row>
    <row r="3259" ht="15.75" customHeight="1" spans="1:25">
      <c r="A3259" s="234">
        <v>7052</v>
      </c>
      <c r="B3259" s="208" t="s">
        <v>3824</v>
      </c>
      <c r="C3259" s="207" t="s">
        <v>27</v>
      </c>
      <c r="D3259" s="209" t="s">
        <v>64</v>
      </c>
      <c r="F3259" s="235" t="s">
        <v>204</v>
      </c>
      <c r="G3259" s="236">
        <v>42630</v>
      </c>
      <c r="H3259" s="237">
        <v>42630</v>
      </c>
      <c r="I3259" s="214">
        <v>8909.4295</v>
      </c>
      <c r="J3259" s="215">
        <v>0.228581480598627</v>
      </c>
      <c r="K3259" s="214">
        <v>2036.53058639908</v>
      </c>
      <c r="L3259" s="244">
        <v>7747.33</v>
      </c>
      <c r="M3259" s="245">
        <v>0.233377176394964</v>
      </c>
      <c r="N3259" s="244">
        <v>1808.05</v>
      </c>
      <c r="O3259" s="218">
        <v>330</v>
      </c>
      <c r="P3259" s="246">
        <f t="shared" si="451"/>
        <v>22.4767575757576</v>
      </c>
      <c r="Q3259" s="246">
        <f t="shared" si="452"/>
        <v>4.47893939393939</v>
      </c>
      <c r="R3259" s="210">
        <v>1201</v>
      </c>
      <c r="S3259" s="220">
        <f t="shared" si="453"/>
        <v>330</v>
      </c>
      <c r="T3259" s="113">
        <f t="shared" si="456"/>
        <v>24.409395890411</v>
      </c>
      <c r="U3259" s="113">
        <f t="shared" si="454"/>
        <v>5.57953585314816</v>
      </c>
      <c r="V3259" s="113">
        <f t="shared" si="457"/>
        <v>23.4767575757576</v>
      </c>
      <c r="W3259" s="113">
        <f t="shared" si="455"/>
        <v>5.47893939393939</v>
      </c>
      <c r="X3259" s="118">
        <v>2016</v>
      </c>
      <c r="Y3259" s="18" t="s">
        <v>82</v>
      </c>
    </row>
    <row r="3260" ht="15.75" customHeight="1" spans="1:25">
      <c r="A3260" s="234">
        <v>5873</v>
      </c>
      <c r="B3260" s="208" t="s">
        <v>3825</v>
      </c>
      <c r="C3260" s="207" t="s">
        <v>25</v>
      </c>
      <c r="D3260" s="209" t="s">
        <v>64</v>
      </c>
      <c r="F3260" s="235" t="s">
        <v>204</v>
      </c>
      <c r="G3260" s="236">
        <v>42000</v>
      </c>
      <c r="H3260" s="237">
        <v>42000</v>
      </c>
      <c r="I3260" s="214">
        <v>8890.49244015132</v>
      </c>
      <c r="J3260" s="215">
        <v>0.251410759569004</v>
      </c>
      <c r="K3260" s="214">
        <v>2235.16545732093</v>
      </c>
      <c r="L3260" s="244">
        <v>7790.82</v>
      </c>
      <c r="M3260" s="245">
        <v>0.228484293052593</v>
      </c>
      <c r="N3260" s="244">
        <v>1780.08</v>
      </c>
      <c r="O3260" s="218">
        <v>330</v>
      </c>
      <c r="P3260" s="246">
        <f t="shared" si="451"/>
        <v>22.6085454545455</v>
      </c>
      <c r="Q3260" s="246">
        <f t="shared" si="452"/>
        <v>4.39418181818182</v>
      </c>
      <c r="R3260" s="210">
        <v>1831</v>
      </c>
      <c r="S3260" s="220">
        <f t="shared" si="453"/>
        <v>330</v>
      </c>
      <c r="T3260" s="113">
        <f t="shared" si="456"/>
        <v>24.3575135346612</v>
      </c>
      <c r="U3260" s="113">
        <f t="shared" si="454"/>
        <v>6.12374097896145</v>
      </c>
      <c r="V3260" s="113">
        <f t="shared" si="457"/>
        <v>23.6085454545455</v>
      </c>
      <c r="W3260" s="113">
        <f t="shared" si="455"/>
        <v>5.39418181818182</v>
      </c>
      <c r="X3260" s="118">
        <v>2014</v>
      </c>
      <c r="Y3260" s="18" t="s">
        <v>66</v>
      </c>
    </row>
    <row r="3261" ht="15.75" customHeight="1" spans="1:25">
      <c r="A3261" s="234">
        <v>7753</v>
      </c>
      <c r="B3261" s="208" t="s">
        <v>3826</v>
      </c>
      <c r="C3261" s="207" t="s">
        <v>19</v>
      </c>
      <c r="D3261" s="209" t="s">
        <v>64</v>
      </c>
      <c r="F3261" s="235" t="s">
        <v>65</v>
      </c>
      <c r="G3261" s="236">
        <v>43176</v>
      </c>
      <c r="H3261" s="237">
        <v>43176</v>
      </c>
      <c r="I3261" s="214">
        <v>8872.99276923077</v>
      </c>
      <c r="J3261" s="215">
        <v>0.267094167468505</v>
      </c>
      <c r="K3261" s="214">
        <v>2369.92461665176</v>
      </c>
      <c r="L3261" s="244">
        <v>2562.36</v>
      </c>
      <c r="M3261" s="245">
        <v>0.156398788616744</v>
      </c>
      <c r="N3261" s="244">
        <v>400.75</v>
      </c>
      <c r="O3261" s="218">
        <v>195</v>
      </c>
      <c r="P3261" s="246">
        <f t="shared" si="451"/>
        <v>12.1403076923077</v>
      </c>
      <c r="Q3261" s="246">
        <f t="shared" si="452"/>
        <v>1.0551282051282</v>
      </c>
      <c r="R3261" s="210">
        <v>655</v>
      </c>
      <c r="S3261" s="220">
        <f t="shared" si="453"/>
        <v>330</v>
      </c>
      <c r="T3261" s="113">
        <f t="shared" si="456"/>
        <v>24.3095692307692</v>
      </c>
      <c r="U3261" s="113">
        <f t="shared" si="454"/>
        <v>6.4929441552103</v>
      </c>
      <c r="V3261" s="113">
        <f t="shared" si="457"/>
        <v>7.76472727272727</v>
      </c>
      <c r="W3261" s="113">
        <f t="shared" si="455"/>
        <v>1.21439393939394</v>
      </c>
      <c r="X3261" s="118">
        <v>2018</v>
      </c>
      <c r="Y3261" s="18" t="s">
        <v>84</v>
      </c>
    </row>
    <row r="3262" ht="15.75" customHeight="1" spans="1:25">
      <c r="A3262" s="234">
        <v>9710</v>
      </c>
      <c r="B3262" s="208" t="s">
        <v>3827</v>
      </c>
      <c r="C3262" s="207" t="s">
        <v>19</v>
      </c>
      <c r="D3262" s="209" t="s">
        <v>64</v>
      </c>
      <c r="F3262" s="235" t="s">
        <v>65</v>
      </c>
      <c r="G3262" s="236">
        <v>43554</v>
      </c>
      <c r="H3262" s="237">
        <v>43554</v>
      </c>
      <c r="I3262" s="214">
        <v>8865.44682397959</v>
      </c>
      <c r="J3262" s="215">
        <v>0.267094167468505</v>
      </c>
      <c r="K3262" s="214">
        <v>2367.90913868713</v>
      </c>
      <c r="L3262" s="244">
        <v>2573.31</v>
      </c>
      <c r="M3262" s="245">
        <v>-0.0367309030004158</v>
      </c>
      <c r="N3262" s="244">
        <v>-94.52</v>
      </c>
      <c r="O3262" s="218">
        <v>196</v>
      </c>
      <c r="P3262" s="246">
        <f t="shared" si="451"/>
        <v>12.1291326530612</v>
      </c>
      <c r="Q3262" s="246">
        <f t="shared" si="452"/>
        <v>-1.48224489795918</v>
      </c>
      <c r="R3262" s="210">
        <v>277</v>
      </c>
      <c r="S3262" s="220">
        <f t="shared" si="453"/>
        <v>242</v>
      </c>
      <c r="T3262" s="113">
        <f t="shared" si="456"/>
        <v>24.2888954081633</v>
      </c>
      <c r="U3262" s="113">
        <f t="shared" si="454"/>
        <v>6.48742229777296</v>
      </c>
      <c r="V3262" s="113">
        <f t="shared" si="457"/>
        <v>10.6335123966942</v>
      </c>
      <c r="W3262" s="113">
        <f t="shared" si="455"/>
        <v>-0.390578512396694</v>
      </c>
      <c r="X3262" s="118">
        <v>2019</v>
      </c>
      <c r="Y3262" s="18" t="s">
        <v>85</v>
      </c>
    </row>
    <row r="3263" ht="15.75" customHeight="1" spans="1:25">
      <c r="A3263" s="234">
        <v>8174</v>
      </c>
      <c r="B3263" s="208" t="s">
        <v>3828</v>
      </c>
      <c r="C3263" s="207" t="s">
        <v>25</v>
      </c>
      <c r="D3263" s="209" t="s">
        <v>488</v>
      </c>
      <c r="E3263" s="210" t="s">
        <v>32</v>
      </c>
      <c r="F3263" s="235" t="s">
        <v>212</v>
      </c>
      <c r="G3263" s="283">
        <v>39592</v>
      </c>
      <c r="H3263" s="237">
        <v>43395</v>
      </c>
      <c r="I3263" s="214">
        <v>8857.7271724741</v>
      </c>
      <c r="J3263" s="215">
        <v>0.260322851735621</v>
      </c>
      <c r="K3263" s="214">
        <v>2305.86879743456</v>
      </c>
      <c r="L3263" s="244">
        <v>4535.31</v>
      </c>
      <c r="M3263" s="245">
        <v>0.252242955828819</v>
      </c>
      <c r="N3263" s="244">
        <v>1144</v>
      </c>
      <c r="O3263" s="218">
        <v>267</v>
      </c>
      <c r="P3263" s="246">
        <f t="shared" si="451"/>
        <v>15.9861797752809</v>
      </c>
      <c r="Q3263" s="246">
        <f t="shared" si="452"/>
        <v>3.28464419475655</v>
      </c>
      <c r="R3263" s="210">
        <v>436</v>
      </c>
      <c r="S3263" s="220">
        <f t="shared" si="453"/>
        <v>330</v>
      </c>
      <c r="T3263" s="113">
        <f t="shared" si="456"/>
        <v>24.2677456780112</v>
      </c>
      <c r="U3263" s="113">
        <f t="shared" si="454"/>
        <v>6.31744876009468</v>
      </c>
      <c r="V3263" s="113">
        <f t="shared" si="457"/>
        <v>13.7433636363636</v>
      </c>
      <c r="W3263" s="113">
        <f t="shared" si="455"/>
        <v>3.46666666666667</v>
      </c>
      <c r="X3263" s="118">
        <v>2008</v>
      </c>
      <c r="Y3263" s="18" t="s">
        <v>66</v>
      </c>
    </row>
    <row r="3264" ht="15.75" customHeight="1" spans="1:25">
      <c r="A3264" s="234">
        <v>5160</v>
      </c>
      <c r="B3264" s="208" t="s">
        <v>3829</v>
      </c>
      <c r="C3264" s="207" t="s">
        <v>17</v>
      </c>
      <c r="D3264" s="209" t="s">
        <v>64</v>
      </c>
      <c r="F3264" s="235" t="s">
        <v>65</v>
      </c>
      <c r="G3264" s="236">
        <v>40451</v>
      </c>
      <c r="H3264" s="237">
        <v>40451</v>
      </c>
      <c r="I3264" s="214">
        <v>8841.04</v>
      </c>
      <c r="J3264" s="215">
        <v>0.25847352415119</v>
      </c>
      <c r="K3264" s="214">
        <v>2285.17476596164</v>
      </c>
      <c r="L3264" s="244">
        <v>4420.52</v>
      </c>
      <c r="M3264" s="245">
        <v>0.329870693945509</v>
      </c>
      <c r="N3264" s="244">
        <v>1458.2</v>
      </c>
      <c r="O3264" s="218">
        <v>330</v>
      </c>
      <c r="P3264" s="246">
        <f t="shared" si="451"/>
        <v>12.3955151515152</v>
      </c>
      <c r="Q3264" s="246">
        <f t="shared" si="452"/>
        <v>3.41878787878788</v>
      </c>
      <c r="R3264" s="210">
        <v>3380</v>
      </c>
      <c r="S3264" s="220">
        <f t="shared" si="453"/>
        <v>330</v>
      </c>
      <c r="T3264" s="113">
        <f t="shared" si="456"/>
        <v>24.2220273972603</v>
      </c>
      <c r="U3264" s="113">
        <f t="shared" si="454"/>
        <v>6.26075278345655</v>
      </c>
      <c r="V3264" s="113">
        <f t="shared" si="457"/>
        <v>13.3955151515152</v>
      </c>
      <c r="W3264" s="113">
        <f t="shared" si="455"/>
        <v>4.41878787878788</v>
      </c>
      <c r="X3264" s="118">
        <v>2010</v>
      </c>
      <c r="Y3264" s="18" t="s">
        <v>66</v>
      </c>
    </row>
    <row r="3265" ht="15.75" customHeight="1" spans="1:25">
      <c r="A3265" s="234">
        <v>8579</v>
      </c>
      <c r="B3265" s="208" t="s">
        <v>3830</v>
      </c>
      <c r="C3265" s="207" t="s">
        <v>29</v>
      </c>
      <c r="D3265" s="209" t="s">
        <v>64</v>
      </c>
      <c r="F3265" s="235" t="s">
        <v>65</v>
      </c>
      <c r="G3265" s="236">
        <v>43400</v>
      </c>
      <c r="H3265" s="237">
        <v>43400</v>
      </c>
      <c r="I3265" s="214">
        <v>8832.97888884017</v>
      </c>
      <c r="J3265" s="215">
        <v>0.278190713469235</v>
      </c>
      <c r="K3265" s="214">
        <v>2457.25269914514</v>
      </c>
      <c r="L3265" s="244">
        <v>1320.87</v>
      </c>
      <c r="M3265" s="245">
        <v>0.255611831595842</v>
      </c>
      <c r="N3265" s="244">
        <v>337.63</v>
      </c>
      <c r="O3265" s="218">
        <v>105</v>
      </c>
      <c r="P3265" s="246">
        <f t="shared" si="451"/>
        <v>11.5797142857143</v>
      </c>
      <c r="Q3265" s="246">
        <f t="shared" si="452"/>
        <v>2.21552380952381</v>
      </c>
      <c r="R3265" s="210">
        <v>431</v>
      </c>
      <c r="S3265" s="220">
        <f t="shared" si="453"/>
        <v>330</v>
      </c>
      <c r="T3265" s="113">
        <f t="shared" si="456"/>
        <v>24.1999421612059</v>
      </c>
      <c r="U3265" s="113">
        <f t="shared" si="454"/>
        <v>6.73219917574011</v>
      </c>
      <c r="V3265" s="113">
        <f t="shared" si="457"/>
        <v>4.00263636363636</v>
      </c>
      <c r="W3265" s="113">
        <f t="shared" si="455"/>
        <v>1.02312121212121</v>
      </c>
      <c r="X3265" s="118">
        <v>2018</v>
      </c>
      <c r="Y3265" s="18" t="s">
        <v>84</v>
      </c>
    </row>
    <row r="3266" ht="15.75" customHeight="1" spans="1:25">
      <c r="A3266" s="234">
        <v>8859</v>
      </c>
      <c r="B3266" s="208" t="s">
        <v>3831</v>
      </c>
      <c r="C3266" s="207" t="s">
        <v>34</v>
      </c>
      <c r="D3266" s="209" t="s">
        <v>488</v>
      </c>
      <c r="E3266" s="210" t="s">
        <v>30</v>
      </c>
      <c r="F3266" s="235" t="s">
        <v>272</v>
      </c>
      <c r="G3266" s="283">
        <v>40186</v>
      </c>
      <c r="H3266" s="237">
        <v>43715</v>
      </c>
      <c r="I3266" s="214">
        <v>8784.20152777778</v>
      </c>
      <c r="J3266" s="215">
        <v>0.278719446985391</v>
      </c>
      <c r="K3266" s="214">
        <v>2448.32779203045</v>
      </c>
      <c r="L3266" s="216">
        <v>753.38</v>
      </c>
      <c r="M3266" s="217">
        <v>0.15399930977727</v>
      </c>
      <c r="N3266" s="216">
        <v>116.02</v>
      </c>
      <c r="O3266" s="218">
        <v>72</v>
      </c>
      <c r="P3266" s="246">
        <f t="shared" si="451"/>
        <v>9.46361111111111</v>
      </c>
      <c r="Q3266" s="246">
        <f t="shared" si="452"/>
        <v>0.611388888888889</v>
      </c>
      <c r="R3266" s="210">
        <v>116</v>
      </c>
      <c r="S3266" s="220">
        <f t="shared" si="453"/>
        <v>81</v>
      </c>
      <c r="T3266" s="113">
        <f t="shared" si="456"/>
        <v>24.0663055555556</v>
      </c>
      <c r="U3266" s="113">
        <f t="shared" si="454"/>
        <v>6.70774737542589</v>
      </c>
      <c r="V3266" s="113">
        <f t="shared" si="457"/>
        <v>9.30098765432099</v>
      </c>
      <c r="W3266" s="113">
        <f t="shared" si="455"/>
        <v>1.43234567901235</v>
      </c>
      <c r="X3266" s="118">
        <v>2010</v>
      </c>
      <c r="Y3266" s="18" t="s">
        <v>66</v>
      </c>
    </row>
    <row r="3267" ht="15.75" customHeight="1" spans="1:25">
      <c r="A3267" s="234">
        <v>7304</v>
      </c>
      <c r="B3267" s="208" t="s">
        <v>3832</v>
      </c>
      <c r="C3267" s="207" t="s">
        <v>29</v>
      </c>
      <c r="D3267" s="209" t="s">
        <v>64</v>
      </c>
      <c r="F3267" s="235" t="s">
        <v>65</v>
      </c>
      <c r="G3267" s="236">
        <v>42978</v>
      </c>
      <c r="H3267" s="237">
        <v>42978</v>
      </c>
      <c r="I3267" s="214">
        <v>8764.08</v>
      </c>
      <c r="J3267" s="215">
        <v>0.274564029043487</v>
      </c>
      <c r="K3267" s="214">
        <v>2406.30111565944</v>
      </c>
      <c r="L3267" s="244">
        <v>5477.55</v>
      </c>
      <c r="M3267" s="245">
        <v>0.318976549734827</v>
      </c>
      <c r="N3267" s="244">
        <v>1747.21</v>
      </c>
      <c r="O3267" s="218">
        <v>330</v>
      </c>
      <c r="P3267" s="246">
        <f t="shared" ref="P3267:P3330" si="458">IFERROR(L3267/O3267-1,0)</f>
        <v>15.5986363636364</v>
      </c>
      <c r="Q3267" s="246">
        <f t="shared" ref="Q3267:Q3330" si="459">IFERROR(N3267/O3267-1,0)</f>
        <v>4.29457575757576</v>
      </c>
      <c r="R3267" s="210">
        <v>853</v>
      </c>
      <c r="S3267" s="220">
        <f t="shared" ref="S3267:S3330" si="460">MIN(R3267-35,365-35)</f>
        <v>330</v>
      </c>
      <c r="T3267" s="113">
        <f t="shared" si="456"/>
        <v>24.0111780821918</v>
      </c>
      <c r="U3267" s="113">
        <f t="shared" ref="U3267:U3330" si="461">IFERROR(K3267/365,0)</f>
        <v>6.59260579632723</v>
      </c>
      <c r="V3267" s="113">
        <f t="shared" si="457"/>
        <v>16.5986363636364</v>
      </c>
      <c r="W3267" s="113">
        <f t="shared" ref="W3267:W3330" si="462">N3267/S3267</f>
        <v>5.29457575757576</v>
      </c>
      <c r="X3267" s="118">
        <v>2017</v>
      </c>
      <c r="Y3267" s="18" t="s">
        <v>83</v>
      </c>
    </row>
    <row r="3268" ht="15.75" customHeight="1" spans="1:25">
      <c r="A3268" s="234">
        <v>6452</v>
      </c>
      <c r="B3268" s="208" t="s">
        <v>3833</v>
      </c>
      <c r="C3268" s="207" t="s">
        <v>29</v>
      </c>
      <c r="D3268" s="209" t="s">
        <v>64</v>
      </c>
      <c r="E3268" s="210" t="s">
        <v>335</v>
      </c>
      <c r="F3268" s="235" t="s">
        <v>65</v>
      </c>
      <c r="G3268" s="283">
        <v>42570</v>
      </c>
      <c r="H3268" s="237">
        <v>42570</v>
      </c>
      <c r="I3268" s="214">
        <v>8760.768</v>
      </c>
      <c r="J3268" s="215">
        <v>0.272007661724047</v>
      </c>
      <c r="K3268" s="214">
        <v>2382.99601858686</v>
      </c>
      <c r="L3268" s="244">
        <v>5475.48</v>
      </c>
      <c r="M3268" s="245">
        <v>0.310131714479826</v>
      </c>
      <c r="N3268" s="244">
        <v>1698.12</v>
      </c>
      <c r="O3268" s="218">
        <v>330</v>
      </c>
      <c r="P3268" s="246">
        <f t="shared" si="458"/>
        <v>15.5923636363636</v>
      </c>
      <c r="Q3268" s="246">
        <f t="shared" si="459"/>
        <v>4.14581818181818</v>
      </c>
      <c r="R3268" s="210">
        <v>1261</v>
      </c>
      <c r="S3268" s="220">
        <f t="shared" si="460"/>
        <v>330</v>
      </c>
      <c r="T3268" s="113">
        <f t="shared" ref="T3268:T3331" si="463">IFERROR(I3268/365,0)</f>
        <v>24.002104109589</v>
      </c>
      <c r="U3268" s="113">
        <f t="shared" si="461"/>
        <v>6.52875621530647</v>
      </c>
      <c r="V3268" s="113">
        <f t="shared" ref="V3268:V3331" si="464">L3268/S3268</f>
        <v>16.5923636363636</v>
      </c>
      <c r="W3268" s="113">
        <f t="shared" si="462"/>
        <v>5.14581818181818</v>
      </c>
      <c r="X3268" s="118">
        <v>2016</v>
      </c>
      <c r="Y3268" s="18" t="s">
        <v>82</v>
      </c>
    </row>
    <row r="3269" ht="15.75" customHeight="1" spans="1:25">
      <c r="A3269" s="234">
        <v>8965</v>
      </c>
      <c r="B3269" s="208" t="s">
        <v>3834</v>
      </c>
      <c r="C3269" s="207" t="s">
        <v>34</v>
      </c>
      <c r="D3269" s="209" t="s">
        <v>488</v>
      </c>
      <c r="E3269" s="210" t="s">
        <v>30</v>
      </c>
      <c r="F3269" s="235" t="s">
        <v>288</v>
      </c>
      <c r="G3269" s="283">
        <v>41640</v>
      </c>
      <c r="H3269" s="237">
        <v>43711</v>
      </c>
      <c r="I3269" s="214">
        <v>8751.54058823529</v>
      </c>
      <c r="J3269" s="215">
        <v>0.266609145976823</v>
      </c>
      <c r="K3269" s="214">
        <v>2333.24076221091</v>
      </c>
      <c r="L3269" s="216">
        <v>354.44</v>
      </c>
      <c r="M3269" s="217">
        <v>0.354813226498138</v>
      </c>
      <c r="N3269" s="216">
        <v>125.76</v>
      </c>
      <c r="O3269" s="218">
        <v>34</v>
      </c>
      <c r="P3269" s="246">
        <f t="shared" si="458"/>
        <v>9.42470588235294</v>
      </c>
      <c r="Q3269" s="246">
        <f t="shared" si="459"/>
        <v>2.69882352941176</v>
      </c>
      <c r="R3269" s="210">
        <v>120</v>
      </c>
      <c r="S3269" s="220">
        <f t="shared" si="460"/>
        <v>85</v>
      </c>
      <c r="T3269" s="113">
        <f t="shared" si="463"/>
        <v>23.9768235294118</v>
      </c>
      <c r="U3269" s="113">
        <f t="shared" si="461"/>
        <v>6.39244044441345</v>
      </c>
      <c r="V3269" s="113">
        <f t="shared" si="464"/>
        <v>4.16988235294118</v>
      </c>
      <c r="W3269" s="113">
        <f t="shared" si="462"/>
        <v>1.47952941176471</v>
      </c>
      <c r="X3269" s="118">
        <v>2014</v>
      </c>
      <c r="Y3269" s="18" t="s">
        <v>66</v>
      </c>
    </row>
    <row r="3270" ht="15.75" customHeight="1" spans="1:25">
      <c r="A3270" s="234">
        <v>5159</v>
      </c>
      <c r="B3270" s="208" t="s">
        <v>3835</v>
      </c>
      <c r="C3270" s="207" t="s">
        <v>17</v>
      </c>
      <c r="D3270" s="209" t="s">
        <v>64</v>
      </c>
      <c r="F3270" s="235" t="s">
        <v>65</v>
      </c>
      <c r="G3270" s="236">
        <v>40446</v>
      </c>
      <c r="H3270" s="237">
        <v>40446</v>
      </c>
      <c r="I3270" s="214">
        <v>8706.98</v>
      </c>
      <c r="J3270" s="215">
        <v>0.266875560938495</v>
      </c>
      <c r="K3270" s="214">
        <v>2323.68017158026</v>
      </c>
      <c r="L3270" s="244">
        <v>4353.49</v>
      </c>
      <c r="M3270" s="245">
        <v>0.356141854006785</v>
      </c>
      <c r="N3270" s="244">
        <v>1550.46</v>
      </c>
      <c r="O3270" s="218">
        <v>330</v>
      </c>
      <c r="P3270" s="246">
        <f t="shared" si="458"/>
        <v>12.1923939393939</v>
      </c>
      <c r="Q3270" s="246">
        <f t="shared" si="459"/>
        <v>3.69836363636364</v>
      </c>
      <c r="R3270" s="210">
        <v>3385</v>
      </c>
      <c r="S3270" s="220">
        <f t="shared" si="460"/>
        <v>330</v>
      </c>
      <c r="T3270" s="113">
        <f t="shared" si="463"/>
        <v>23.8547397260274</v>
      </c>
      <c r="U3270" s="113">
        <f t="shared" si="461"/>
        <v>6.36624704542537</v>
      </c>
      <c r="V3270" s="113">
        <f t="shared" si="464"/>
        <v>13.1923939393939</v>
      </c>
      <c r="W3270" s="113">
        <f t="shared" si="462"/>
        <v>4.69836363636364</v>
      </c>
      <c r="X3270" s="118">
        <v>2010</v>
      </c>
      <c r="Y3270" s="18" t="s">
        <v>66</v>
      </c>
    </row>
    <row r="3271" ht="15.75" customHeight="1" spans="1:25">
      <c r="A3271" s="234">
        <v>6035</v>
      </c>
      <c r="B3271" s="208" t="s">
        <v>3836</v>
      </c>
      <c r="C3271" s="207" t="s">
        <v>25</v>
      </c>
      <c r="D3271" s="209" t="s">
        <v>64</v>
      </c>
      <c r="E3271" s="210" t="s">
        <v>3182</v>
      </c>
      <c r="F3271" s="290" t="s">
        <v>204</v>
      </c>
      <c r="G3271" s="283">
        <v>42216</v>
      </c>
      <c r="H3271" s="237">
        <v>42216</v>
      </c>
      <c r="I3271" s="214">
        <v>8705.28383270864</v>
      </c>
      <c r="J3271" s="215">
        <v>0.278862893852714</v>
      </c>
      <c r="K3271" s="214">
        <v>2427.58064139838</v>
      </c>
      <c r="L3271" s="244">
        <v>7628.52</v>
      </c>
      <c r="M3271" s="245">
        <v>0.324879531023056</v>
      </c>
      <c r="N3271" s="244">
        <v>2478.35</v>
      </c>
      <c r="O3271" s="218">
        <v>330</v>
      </c>
      <c r="P3271" s="246">
        <f t="shared" si="458"/>
        <v>22.1167272727273</v>
      </c>
      <c r="Q3271" s="246">
        <f t="shared" si="459"/>
        <v>6.51015151515151</v>
      </c>
      <c r="R3271" s="210">
        <v>1615</v>
      </c>
      <c r="S3271" s="220">
        <f t="shared" si="460"/>
        <v>330</v>
      </c>
      <c r="T3271" s="113">
        <f t="shared" si="463"/>
        <v>23.8500926923524</v>
      </c>
      <c r="U3271" s="113">
        <f t="shared" si="461"/>
        <v>6.65090586684488</v>
      </c>
      <c r="V3271" s="113">
        <f t="shared" si="464"/>
        <v>23.1167272727273</v>
      </c>
      <c r="W3271" s="113">
        <f t="shared" si="462"/>
        <v>7.51015151515151</v>
      </c>
      <c r="X3271" s="118">
        <v>2015</v>
      </c>
      <c r="Y3271" s="18" t="s">
        <v>66</v>
      </c>
    </row>
    <row r="3272" ht="15.75" customHeight="1" spans="1:25">
      <c r="A3272" s="234">
        <v>7060</v>
      </c>
      <c r="B3272" s="208" t="s">
        <v>3837</v>
      </c>
      <c r="C3272" s="207" t="s">
        <v>27</v>
      </c>
      <c r="D3272" s="209" t="s">
        <v>64</v>
      </c>
      <c r="F3272" s="235" t="s">
        <v>204</v>
      </c>
      <c r="G3272" s="236">
        <v>42728</v>
      </c>
      <c r="H3272" s="237">
        <v>42728</v>
      </c>
      <c r="I3272" s="214">
        <v>8691.78</v>
      </c>
      <c r="J3272" s="215">
        <v>0.243375071166429</v>
      </c>
      <c r="K3272" s="214">
        <v>2115.36257606294</v>
      </c>
      <c r="L3272" s="244">
        <v>5794.52</v>
      </c>
      <c r="M3272" s="245">
        <v>0.278202508577069</v>
      </c>
      <c r="N3272" s="244">
        <v>1612.05</v>
      </c>
      <c r="O3272" s="218">
        <v>330</v>
      </c>
      <c r="P3272" s="246">
        <f t="shared" si="458"/>
        <v>16.5591515151515</v>
      </c>
      <c r="Q3272" s="246">
        <f t="shared" si="459"/>
        <v>3.885</v>
      </c>
      <c r="R3272" s="210">
        <v>1103</v>
      </c>
      <c r="S3272" s="220">
        <f t="shared" si="460"/>
        <v>330</v>
      </c>
      <c r="T3272" s="113">
        <f t="shared" si="463"/>
        <v>23.813095890411</v>
      </c>
      <c r="U3272" s="113">
        <f t="shared" si="461"/>
        <v>5.79551390702175</v>
      </c>
      <c r="V3272" s="113">
        <f t="shared" si="464"/>
        <v>17.5591515151515</v>
      </c>
      <c r="W3272" s="113">
        <f t="shared" si="462"/>
        <v>4.885</v>
      </c>
      <c r="X3272" s="118">
        <v>2016</v>
      </c>
      <c r="Y3272" s="18" t="s">
        <v>82</v>
      </c>
    </row>
    <row r="3273" ht="15.75" customHeight="1" spans="1:25">
      <c r="A3273" s="234">
        <v>8763</v>
      </c>
      <c r="B3273" s="208" t="s">
        <v>3838</v>
      </c>
      <c r="C3273" s="207" t="s">
        <v>34</v>
      </c>
      <c r="D3273" s="209" t="s">
        <v>488</v>
      </c>
      <c r="E3273" s="210" t="s">
        <v>30</v>
      </c>
      <c r="F3273" s="235" t="s">
        <v>272</v>
      </c>
      <c r="G3273" s="283">
        <v>40652</v>
      </c>
      <c r="H3273" s="237">
        <v>43715</v>
      </c>
      <c r="I3273" s="214">
        <v>8631.89640625</v>
      </c>
      <c r="J3273" s="215">
        <v>0.266609145976823</v>
      </c>
      <c r="K3273" s="214">
        <v>2301.34252903072</v>
      </c>
      <c r="L3273" s="216">
        <v>658.06</v>
      </c>
      <c r="M3273" s="217">
        <v>0.390709053885664</v>
      </c>
      <c r="N3273" s="216">
        <v>257.11</v>
      </c>
      <c r="O3273" s="218">
        <v>64</v>
      </c>
      <c r="P3273" s="246">
        <f t="shared" si="458"/>
        <v>9.2821875</v>
      </c>
      <c r="Q3273" s="246">
        <f t="shared" si="459"/>
        <v>3.01734375</v>
      </c>
      <c r="R3273" s="210">
        <v>116</v>
      </c>
      <c r="S3273" s="220">
        <f t="shared" si="460"/>
        <v>81</v>
      </c>
      <c r="T3273" s="113">
        <f t="shared" si="463"/>
        <v>23.64903125</v>
      </c>
      <c r="U3273" s="113">
        <f t="shared" si="461"/>
        <v>6.3050480247417</v>
      </c>
      <c r="V3273" s="113">
        <f t="shared" si="464"/>
        <v>8.1241975308642</v>
      </c>
      <c r="W3273" s="113">
        <f t="shared" si="462"/>
        <v>3.1741975308642</v>
      </c>
      <c r="X3273" s="118">
        <v>2011</v>
      </c>
      <c r="Y3273" s="18" t="s">
        <v>66</v>
      </c>
    </row>
    <row r="3274" ht="15.75" customHeight="1" spans="1:25">
      <c r="A3274" s="234">
        <v>5982</v>
      </c>
      <c r="B3274" s="208" t="s">
        <v>3839</v>
      </c>
      <c r="C3274" s="207" t="s">
        <v>19</v>
      </c>
      <c r="D3274" s="209" t="s">
        <v>64</v>
      </c>
      <c r="F3274" s="235" t="s">
        <v>65</v>
      </c>
      <c r="G3274" s="236">
        <v>42182</v>
      </c>
      <c r="H3274" s="237">
        <v>42182</v>
      </c>
      <c r="I3274" s="214">
        <v>8623.9075</v>
      </c>
      <c r="J3274" s="215">
        <v>0.25031967965304</v>
      </c>
      <c r="K3274" s="214">
        <v>2158.73376275745</v>
      </c>
      <c r="L3274" s="244">
        <v>7499.05</v>
      </c>
      <c r="M3274" s="245">
        <v>0.247566025029837</v>
      </c>
      <c r="N3274" s="244">
        <v>1856.51</v>
      </c>
      <c r="O3274" s="218">
        <v>330</v>
      </c>
      <c r="P3274" s="246">
        <f t="shared" si="458"/>
        <v>21.7243939393939</v>
      </c>
      <c r="Q3274" s="246">
        <f t="shared" si="459"/>
        <v>4.62578787878788</v>
      </c>
      <c r="R3274" s="210">
        <v>1649</v>
      </c>
      <c r="S3274" s="220">
        <f t="shared" si="460"/>
        <v>330</v>
      </c>
      <c r="T3274" s="113">
        <f t="shared" si="463"/>
        <v>23.6271438356164</v>
      </c>
      <c r="U3274" s="113">
        <f t="shared" si="461"/>
        <v>5.91433907604781</v>
      </c>
      <c r="V3274" s="113">
        <f t="shared" si="464"/>
        <v>22.7243939393939</v>
      </c>
      <c r="W3274" s="113">
        <f t="shared" si="462"/>
        <v>5.62578787878788</v>
      </c>
      <c r="X3274" s="118">
        <v>2015</v>
      </c>
      <c r="Y3274" s="18" t="s">
        <v>66</v>
      </c>
    </row>
    <row r="3275" ht="15.75" customHeight="1" spans="1:25">
      <c r="A3275" s="234">
        <v>7985</v>
      </c>
      <c r="B3275" s="208" t="s">
        <v>3840</v>
      </c>
      <c r="C3275" s="207" t="s">
        <v>25</v>
      </c>
      <c r="D3275" s="209" t="s">
        <v>488</v>
      </c>
      <c r="E3275" s="210" t="s">
        <v>32</v>
      </c>
      <c r="F3275" s="235" t="s">
        <v>212</v>
      </c>
      <c r="G3275" s="283">
        <v>39125</v>
      </c>
      <c r="H3275" s="237">
        <v>43396</v>
      </c>
      <c r="I3275" s="214">
        <v>8582.72160747201</v>
      </c>
      <c r="J3275" s="215">
        <v>0.266531774460601</v>
      </c>
      <c r="K3275" s="214">
        <v>2287.56801974086</v>
      </c>
      <c r="L3275" s="244">
        <v>4427.42</v>
      </c>
      <c r="M3275" s="245">
        <v>-0.0638814478861278</v>
      </c>
      <c r="N3275" s="244">
        <v>-282.83</v>
      </c>
      <c r="O3275" s="218">
        <v>269</v>
      </c>
      <c r="P3275" s="246">
        <f t="shared" si="458"/>
        <v>15.4588104089219</v>
      </c>
      <c r="Q3275" s="246">
        <f t="shared" si="459"/>
        <v>-2.0514126394052</v>
      </c>
      <c r="R3275" s="210">
        <v>435</v>
      </c>
      <c r="S3275" s="220">
        <f t="shared" si="460"/>
        <v>330</v>
      </c>
      <c r="T3275" s="113">
        <f t="shared" si="463"/>
        <v>23.5143057738959</v>
      </c>
      <c r="U3275" s="113">
        <f t="shared" si="461"/>
        <v>6.26730964312564</v>
      </c>
      <c r="V3275" s="113">
        <f t="shared" si="464"/>
        <v>13.4164242424242</v>
      </c>
      <c r="W3275" s="113">
        <f t="shared" si="462"/>
        <v>-0.857060606060606</v>
      </c>
      <c r="X3275" s="118">
        <v>2007</v>
      </c>
      <c r="Y3275" s="18" t="s">
        <v>66</v>
      </c>
    </row>
    <row r="3276" ht="15.75" customHeight="1" spans="1:25">
      <c r="A3276" s="234">
        <v>5456</v>
      </c>
      <c r="B3276" s="208" t="s">
        <v>3841</v>
      </c>
      <c r="C3276" s="207" t="s">
        <v>17</v>
      </c>
      <c r="D3276" s="209" t="s">
        <v>64</v>
      </c>
      <c r="F3276" s="235" t="s">
        <v>65</v>
      </c>
      <c r="G3276" s="236">
        <v>40873</v>
      </c>
      <c r="H3276" s="237">
        <v>40873</v>
      </c>
      <c r="I3276" s="214">
        <v>8567.68</v>
      </c>
      <c r="J3276" s="215">
        <v>0.26674604091183</v>
      </c>
      <c r="K3276" s="214">
        <v>2285.39471979947</v>
      </c>
      <c r="L3276" s="244">
        <v>4283.84</v>
      </c>
      <c r="M3276" s="245">
        <v>0.308447561066706</v>
      </c>
      <c r="N3276" s="244">
        <v>1321.34</v>
      </c>
      <c r="O3276" s="218">
        <v>330</v>
      </c>
      <c r="P3276" s="246">
        <f t="shared" si="458"/>
        <v>11.9813333333333</v>
      </c>
      <c r="Q3276" s="246">
        <f t="shared" si="459"/>
        <v>3.00406060606061</v>
      </c>
      <c r="R3276" s="210">
        <v>2958</v>
      </c>
      <c r="S3276" s="220">
        <f t="shared" si="460"/>
        <v>330</v>
      </c>
      <c r="T3276" s="113">
        <f t="shared" si="463"/>
        <v>23.473095890411</v>
      </c>
      <c r="U3276" s="113">
        <f t="shared" si="461"/>
        <v>6.26135539671088</v>
      </c>
      <c r="V3276" s="113">
        <f t="shared" si="464"/>
        <v>12.9813333333333</v>
      </c>
      <c r="W3276" s="113">
        <f t="shared" si="462"/>
        <v>4.00406060606061</v>
      </c>
      <c r="X3276" s="118">
        <v>2011</v>
      </c>
      <c r="Y3276" s="18" t="s">
        <v>66</v>
      </c>
    </row>
    <row r="3277" ht="15.75" customHeight="1" spans="1:25">
      <c r="A3277" s="234">
        <v>6390</v>
      </c>
      <c r="B3277" s="208" t="s">
        <v>3842</v>
      </c>
      <c r="C3277" s="207" t="s">
        <v>17</v>
      </c>
      <c r="D3277" s="209" t="s">
        <v>64</v>
      </c>
      <c r="F3277" s="235" t="s">
        <v>65</v>
      </c>
      <c r="G3277" s="236">
        <v>42551</v>
      </c>
      <c r="H3277" s="237">
        <v>42551</v>
      </c>
      <c r="I3277" s="214">
        <v>8516.16</v>
      </c>
      <c r="J3277" s="215">
        <v>0.24588110388961</v>
      </c>
      <c r="K3277" s="214">
        <v>2093.96282170054</v>
      </c>
      <c r="L3277" s="244">
        <v>4258.08</v>
      </c>
      <c r="M3277" s="245">
        <v>0.327328279412317</v>
      </c>
      <c r="N3277" s="244">
        <v>1393.79</v>
      </c>
      <c r="O3277" s="218">
        <v>330</v>
      </c>
      <c r="P3277" s="246">
        <f t="shared" si="458"/>
        <v>11.9032727272727</v>
      </c>
      <c r="Q3277" s="246">
        <f t="shared" si="459"/>
        <v>3.22360606060606</v>
      </c>
      <c r="R3277" s="210">
        <v>1280</v>
      </c>
      <c r="S3277" s="220">
        <f t="shared" si="460"/>
        <v>330</v>
      </c>
      <c r="T3277" s="113">
        <f t="shared" si="463"/>
        <v>23.3319452054795</v>
      </c>
      <c r="U3277" s="113">
        <f t="shared" si="461"/>
        <v>5.73688444301518</v>
      </c>
      <c r="V3277" s="113">
        <f t="shared" si="464"/>
        <v>12.9032727272727</v>
      </c>
      <c r="W3277" s="113">
        <f t="shared" si="462"/>
        <v>4.22360606060606</v>
      </c>
      <c r="X3277" s="118">
        <v>2016</v>
      </c>
      <c r="Y3277" s="18" t="s">
        <v>82</v>
      </c>
    </row>
    <row r="3278" ht="15.75" customHeight="1" spans="1:25">
      <c r="A3278" s="234">
        <v>5464</v>
      </c>
      <c r="B3278" s="208" t="s">
        <v>3843</v>
      </c>
      <c r="C3278" s="207" t="s">
        <v>25</v>
      </c>
      <c r="D3278" s="209" t="s">
        <v>64</v>
      </c>
      <c r="F3278" s="235" t="s">
        <v>215</v>
      </c>
      <c r="G3278" s="236">
        <v>40915</v>
      </c>
      <c r="H3278" s="237">
        <v>40915</v>
      </c>
      <c r="I3278" s="214">
        <v>8514.48</v>
      </c>
      <c r="J3278" s="215">
        <v>0.258080923829709</v>
      </c>
      <c r="K3278" s="214">
        <v>2197.42486432958</v>
      </c>
      <c r="L3278" s="244">
        <v>6549.6</v>
      </c>
      <c r="M3278" s="245">
        <v>0.255270550873336</v>
      </c>
      <c r="N3278" s="244">
        <v>1671.92</v>
      </c>
      <c r="O3278" s="218">
        <v>330</v>
      </c>
      <c r="P3278" s="246">
        <f t="shared" si="458"/>
        <v>18.8472727272727</v>
      </c>
      <c r="Q3278" s="246">
        <f t="shared" si="459"/>
        <v>4.06642424242424</v>
      </c>
      <c r="R3278" s="210">
        <v>2916</v>
      </c>
      <c r="S3278" s="220">
        <f t="shared" si="460"/>
        <v>330</v>
      </c>
      <c r="T3278" s="113">
        <f t="shared" si="463"/>
        <v>23.3273424657534</v>
      </c>
      <c r="U3278" s="113">
        <f t="shared" si="461"/>
        <v>6.02034209405364</v>
      </c>
      <c r="V3278" s="113">
        <f t="shared" si="464"/>
        <v>19.8472727272727</v>
      </c>
      <c r="W3278" s="113">
        <f t="shared" si="462"/>
        <v>5.06642424242424</v>
      </c>
      <c r="X3278" s="118">
        <v>2012</v>
      </c>
      <c r="Y3278" s="18" t="s">
        <v>66</v>
      </c>
    </row>
    <row r="3279" ht="15.75" customHeight="1" spans="1:25">
      <c r="A3279" s="234">
        <v>8898</v>
      </c>
      <c r="B3279" s="208" t="s">
        <v>3844</v>
      </c>
      <c r="C3279" s="207" t="s">
        <v>34</v>
      </c>
      <c r="D3279" s="209" t="s">
        <v>488</v>
      </c>
      <c r="E3279" s="210" t="s">
        <v>30</v>
      </c>
      <c r="F3279" s="235" t="s">
        <v>291</v>
      </c>
      <c r="G3279" s="283">
        <v>37500</v>
      </c>
      <c r="H3279" s="237">
        <v>43711</v>
      </c>
      <c r="I3279" s="214">
        <v>8503.05177419355</v>
      </c>
      <c r="J3279" s="215">
        <v>0.278719446985391</v>
      </c>
      <c r="K3279" s="214">
        <v>2369.96588819137</v>
      </c>
      <c r="L3279" s="216">
        <v>313.99</v>
      </c>
      <c r="M3279" s="217">
        <v>0.386286187458199</v>
      </c>
      <c r="N3279" s="216">
        <v>121.29</v>
      </c>
      <c r="O3279" s="218">
        <v>31</v>
      </c>
      <c r="P3279" s="246">
        <f t="shared" si="458"/>
        <v>9.12870967741935</v>
      </c>
      <c r="Q3279" s="246">
        <f t="shared" si="459"/>
        <v>2.91258064516129</v>
      </c>
      <c r="R3279" s="210">
        <v>120</v>
      </c>
      <c r="S3279" s="220">
        <f t="shared" si="460"/>
        <v>85</v>
      </c>
      <c r="T3279" s="113">
        <f t="shared" si="463"/>
        <v>23.2960322580645</v>
      </c>
      <c r="U3279" s="113">
        <f t="shared" si="461"/>
        <v>6.49305722792156</v>
      </c>
      <c r="V3279" s="113">
        <f t="shared" si="464"/>
        <v>3.694</v>
      </c>
      <c r="W3279" s="113">
        <f t="shared" si="462"/>
        <v>1.42694117647059</v>
      </c>
      <c r="X3279" s="118">
        <v>2002</v>
      </c>
      <c r="Y3279" s="18" t="s">
        <v>66</v>
      </c>
    </row>
    <row r="3280" ht="15.75" customHeight="1" spans="1:25">
      <c r="A3280" s="234">
        <v>5914</v>
      </c>
      <c r="B3280" s="208" t="s">
        <v>3845</v>
      </c>
      <c r="C3280" s="207" t="s">
        <v>25</v>
      </c>
      <c r="D3280" s="209" t="s">
        <v>64</v>
      </c>
      <c r="F3280" s="235" t="s">
        <v>204</v>
      </c>
      <c r="G3280" s="236">
        <v>42094</v>
      </c>
      <c r="H3280" s="237">
        <v>42094</v>
      </c>
      <c r="I3280" s="214">
        <v>8490.46238877097</v>
      </c>
      <c r="J3280" s="215">
        <v>0.272488274075996</v>
      </c>
      <c r="K3280" s="214">
        <v>2313.55144242336</v>
      </c>
      <c r="L3280" s="244">
        <v>7440.27</v>
      </c>
      <c r="M3280" s="245">
        <v>0.286262460905317</v>
      </c>
      <c r="N3280" s="244">
        <v>2129.87</v>
      </c>
      <c r="O3280" s="218">
        <v>330</v>
      </c>
      <c r="P3280" s="246">
        <f t="shared" si="458"/>
        <v>21.5462727272727</v>
      </c>
      <c r="Q3280" s="246">
        <f t="shared" si="459"/>
        <v>5.45415151515151</v>
      </c>
      <c r="R3280" s="210">
        <v>1737</v>
      </c>
      <c r="S3280" s="220">
        <f t="shared" si="460"/>
        <v>330</v>
      </c>
      <c r="T3280" s="113">
        <f t="shared" si="463"/>
        <v>23.2615407911533</v>
      </c>
      <c r="U3280" s="113">
        <f t="shared" si="461"/>
        <v>6.33849710252975</v>
      </c>
      <c r="V3280" s="113">
        <f t="shared" si="464"/>
        <v>22.5462727272727</v>
      </c>
      <c r="W3280" s="113">
        <f t="shared" si="462"/>
        <v>6.45415151515151</v>
      </c>
      <c r="X3280" s="118">
        <v>2015</v>
      </c>
      <c r="Y3280" s="18" t="s">
        <v>66</v>
      </c>
    </row>
    <row r="3281" ht="15.75" customHeight="1" spans="1:25">
      <c r="A3281" s="234">
        <v>8714</v>
      </c>
      <c r="B3281" s="208" t="s">
        <v>3846</v>
      </c>
      <c r="C3281" s="207" t="s">
        <v>34</v>
      </c>
      <c r="D3281" s="209" t="s">
        <v>488</v>
      </c>
      <c r="E3281" s="210" t="s">
        <v>30</v>
      </c>
      <c r="F3281" s="235" t="s">
        <v>282</v>
      </c>
      <c r="G3281" s="283">
        <v>41767</v>
      </c>
      <c r="H3281" s="237">
        <v>43715</v>
      </c>
      <c r="I3281" s="214">
        <v>8488.89144736842</v>
      </c>
      <c r="J3281" s="215">
        <v>0.218036789596876</v>
      </c>
      <c r="K3281" s="214">
        <v>1850.89063842059</v>
      </c>
      <c r="L3281" s="216">
        <v>384.25</v>
      </c>
      <c r="M3281" s="217">
        <v>0.341184124918673</v>
      </c>
      <c r="N3281" s="216">
        <v>131.1</v>
      </c>
      <c r="O3281" s="218">
        <v>38</v>
      </c>
      <c r="P3281" s="246">
        <f t="shared" si="458"/>
        <v>9.11184210526316</v>
      </c>
      <c r="Q3281" s="246">
        <f t="shared" si="459"/>
        <v>2.45</v>
      </c>
      <c r="R3281" s="210">
        <v>116</v>
      </c>
      <c r="S3281" s="220">
        <f t="shared" si="460"/>
        <v>81</v>
      </c>
      <c r="T3281" s="113">
        <f t="shared" si="463"/>
        <v>23.2572368421053</v>
      </c>
      <c r="U3281" s="113">
        <f t="shared" si="461"/>
        <v>5.07093325594682</v>
      </c>
      <c r="V3281" s="113">
        <f t="shared" si="464"/>
        <v>4.74382716049383</v>
      </c>
      <c r="W3281" s="113">
        <f t="shared" si="462"/>
        <v>1.61851851851852</v>
      </c>
      <c r="X3281" s="118">
        <v>2014</v>
      </c>
      <c r="Y3281" s="18" t="s">
        <v>66</v>
      </c>
    </row>
    <row r="3282" ht="15.75" customHeight="1" spans="1:25">
      <c r="A3282" s="234">
        <v>6037</v>
      </c>
      <c r="B3282" s="208" t="s">
        <v>3847</v>
      </c>
      <c r="C3282" s="207" t="s">
        <v>25</v>
      </c>
      <c r="D3282" s="209" t="s">
        <v>64</v>
      </c>
      <c r="E3282" s="210" t="s">
        <v>3182</v>
      </c>
      <c r="F3282" s="290" t="s">
        <v>215</v>
      </c>
      <c r="G3282" s="283">
        <v>42216</v>
      </c>
      <c r="H3282" s="237">
        <v>42216</v>
      </c>
      <c r="I3282" s="214">
        <v>8480.73979274256</v>
      </c>
      <c r="J3282" s="215">
        <v>0.240673700621281</v>
      </c>
      <c r="K3282" s="214">
        <v>2041.09102992551</v>
      </c>
      <c r="L3282" s="244">
        <v>7431.75</v>
      </c>
      <c r="M3282" s="245">
        <v>0.296468530292327</v>
      </c>
      <c r="N3282" s="244">
        <v>2203.28</v>
      </c>
      <c r="O3282" s="218">
        <v>330</v>
      </c>
      <c r="P3282" s="246">
        <f t="shared" si="458"/>
        <v>21.5204545454545</v>
      </c>
      <c r="Q3282" s="246">
        <f t="shared" si="459"/>
        <v>5.67660606060606</v>
      </c>
      <c r="R3282" s="210">
        <v>1615</v>
      </c>
      <c r="S3282" s="220">
        <f t="shared" si="460"/>
        <v>330</v>
      </c>
      <c r="T3282" s="113">
        <f t="shared" si="463"/>
        <v>23.2349035417604</v>
      </c>
      <c r="U3282" s="113">
        <f t="shared" si="461"/>
        <v>5.592030218974</v>
      </c>
      <c r="V3282" s="113">
        <f t="shared" si="464"/>
        <v>22.5204545454545</v>
      </c>
      <c r="W3282" s="113">
        <f t="shared" si="462"/>
        <v>6.67660606060606</v>
      </c>
      <c r="X3282" s="118">
        <v>2015</v>
      </c>
      <c r="Y3282" s="18" t="s">
        <v>66</v>
      </c>
    </row>
    <row r="3283" ht="15.75" customHeight="1" spans="1:25">
      <c r="A3283" s="234">
        <v>7520</v>
      </c>
      <c r="B3283" s="208" t="s">
        <v>3848</v>
      </c>
      <c r="C3283" s="207" t="s">
        <v>23</v>
      </c>
      <c r="D3283" s="209" t="s">
        <v>64</v>
      </c>
      <c r="F3283" s="235" t="s">
        <v>184</v>
      </c>
      <c r="G3283" s="236">
        <v>43274</v>
      </c>
      <c r="H3283" s="237">
        <v>43274</v>
      </c>
      <c r="I3283" s="214">
        <v>8466.38924901546</v>
      </c>
      <c r="J3283" s="215">
        <v>0.264908607400504</v>
      </c>
      <c r="K3283" s="214">
        <v>2242.81938566729</v>
      </c>
      <c r="L3283" s="244">
        <v>3554.42</v>
      </c>
      <c r="M3283" s="245">
        <v>0.206931088616427</v>
      </c>
      <c r="N3283" s="244">
        <v>735.52</v>
      </c>
      <c r="O3283" s="218">
        <v>233</v>
      </c>
      <c r="P3283" s="246">
        <f t="shared" si="458"/>
        <v>14.2550214592275</v>
      </c>
      <c r="Q3283" s="246">
        <f t="shared" si="459"/>
        <v>2.15673819742489</v>
      </c>
      <c r="R3283" s="210">
        <v>557</v>
      </c>
      <c r="S3283" s="220">
        <f t="shared" si="460"/>
        <v>330</v>
      </c>
      <c r="T3283" s="113">
        <f t="shared" si="463"/>
        <v>23.195586983604</v>
      </c>
      <c r="U3283" s="113">
        <f t="shared" si="461"/>
        <v>6.14471064566381</v>
      </c>
      <c r="V3283" s="113">
        <f t="shared" si="464"/>
        <v>10.7709696969697</v>
      </c>
      <c r="W3283" s="113">
        <f t="shared" si="462"/>
        <v>2.22884848484848</v>
      </c>
      <c r="X3283" s="118">
        <v>2018</v>
      </c>
      <c r="Y3283" s="18" t="s">
        <v>84</v>
      </c>
    </row>
    <row r="3284" ht="15.75" customHeight="1" spans="1:25">
      <c r="A3284" s="234">
        <v>5705</v>
      </c>
      <c r="B3284" s="208" t="s">
        <v>3849</v>
      </c>
      <c r="C3284" s="207" t="s">
        <v>25</v>
      </c>
      <c r="D3284" s="209" t="s">
        <v>64</v>
      </c>
      <c r="F3284" s="235" t="s">
        <v>204</v>
      </c>
      <c r="G3284" s="236">
        <v>41647</v>
      </c>
      <c r="H3284" s="237">
        <v>41647</v>
      </c>
      <c r="I3284" s="214">
        <v>8446.36836171253</v>
      </c>
      <c r="J3284" s="215">
        <v>0.271586024785298</v>
      </c>
      <c r="K3284" s="214">
        <v>2293.91560722982</v>
      </c>
      <c r="L3284" s="244">
        <v>7401.63</v>
      </c>
      <c r="M3284" s="245">
        <v>0.264312050183541</v>
      </c>
      <c r="N3284" s="244">
        <v>1956.34</v>
      </c>
      <c r="O3284" s="218">
        <v>330</v>
      </c>
      <c r="P3284" s="246">
        <f t="shared" si="458"/>
        <v>21.4291818181818</v>
      </c>
      <c r="Q3284" s="246">
        <f t="shared" si="459"/>
        <v>4.92830303030303</v>
      </c>
      <c r="R3284" s="210">
        <v>2184</v>
      </c>
      <c r="S3284" s="220">
        <f t="shared" si="460"/>
        <v>330</v>
      </c>
      <c r="T3284" s="113">
        <f t="shared" si="463"/>
        <v>23.1407352375686</v>
      </c>
      <c r="U3284" s="113">
        <f t="shared" si="461"/>
        <v>6.28470029378033</v>
      </c>
      <c r="V3284" s="113">
        <f t="shared" si="464"/>
        <v>22.4291818181818</v>
      </c>
      <c r="W3284" s="113">
        <f t="shared" si="462"/>
        <v>5.92830303030303</v>
      </c>
      <c r="X3284" s="118">
        <v>2014</v>
      </c>
      <c r="Y3284" s="18" t="s">
        <v>66</v>
      </c>
    </row>
    <row r="3285" ht="15.75" customHeight="1" spans="1:25">
      <c r="A3285" s="234">
        <v>5277</v>
      </c>
      <c r="B3285" s="208" t="s">
        <v>3850</v>
      </c>
      <c r="C3285" s="207" t="s">
        <v>23</v>
      </c>
      <c r="D3285" s="209" t="s">
        <v>64</v>
      </c>
      <c r="F3285" s="235" t="s">
        <v>178</v>
      </c>
      <c r="G3285" s="236">
        <v>40019</v>
      </c>
      <c r="H3285" s="237">
        <v>40019</v>
      </c>
      <c r="I3285" s="214">
        <v>8444.3795</v>
      </c>
      <c r="J3285" s="215">
        <v>0.240656716436898</v>
      </c>
      <c r="K3285" s="214">
        <v>2032.19664281705</v>
      </c>
      <c r="L3285" s="244">
        <v>5823.71</v>
      </c>
      <c r="M3285" s="245">
        <v>0.352723607459849</v>
      </c>
      <c r="N3285" s="244">
        <v>2054.16</v>
      </c>
      <c r="O3285" s="218">
        <v>330</v>
      </c>
      <c r="P3285" s="246">
        <f t="shared" si="458"/>
        <v>16.6476060606061</v>
      </c>
      <c r="Q3285" s="246">
        <f t="shared" si="459"/>
        <v>5.22472727272727</v>
      </c>
      <c r="R3285" s="210">
        <v>3812</v>
      </c>
      <c r="S3285" s="220">
        <f t="shared" si="460"/>
        <v>330</v>
      </c>
      <c r="T3285" s="113">
        <f t="shared" si="463"/>
        <v>23.1352863013699</v>
      </c>
      <c r="U3285" s="113">
        <f t="shared" si="461"/>
        <v>5.56766203511521</v>
      </c>
      <c r="V3285" s="113">
        <f t="shared" si="464"/>
        <v>17.6476060606061</v>
      </c>
      <c r="W3285" s="113">
        <f t="shared" si="462"/>
        <v>6.22472727272727</v>
      </c>
      <c r="X3285" s="118">
        <v>2009</v>
      </c>
      <c r="Y3285" s="18" t="s">
        <v>66</v>
      </c>
    </row>
    <row r="3286" ht="15.75" customHeight="1" spans="1:25">
      <c r="A3286" s="234">
        <v>8752</v>
      </c>
      <c r="B3286" s="208" t="s">
        <v>3851</v>
      </c>
      <c r="C3286" s="207" t="s">
        <v>34</v>
      </c>
      <c r="D3286" s="209" t="s">
        <v>488</v>
      </c>
      <c r="E3286" s="210" t="s">
        <v>30</v>
      </c>
      <c r="F3286" s="235" t="s">
        <v>282</v>
      </c>
      <c r="G3286" s="283">
        <v>40513</v>
      </c>
      <c r="H3286" s="237">
        <v>43715</v>
      </c>
      <c r="I3286" s="214">
        <v>8422.16927272727</v>
      </c>
      <c r="J3286" s="215">
        <v>0.276235433529739</v>
      </c>
      <c r="K3286" s="214">
        <v>2326.50158031266</v>
      </c>
      <c r="L3286" s="216">
        <v>551.78</v>
      </c>
      <c r="M3286" s="217">
        <v>0.124633005908152</v>
      </c>
      <c r="N3286" s="216">
        <v>68.77</v>
      </c>
      <c r="O3286" s="218">
        <v>55</v>
      </c>
      <c r="P3286" s="246">
        <f t="shared" si="458"/>
        <v>9.03236363636364</v>
      </c>
      <c r="Q3286" s="246">
        <f t="shared" si="459"/>
        <v>0.250363636363636</v>
      </c>
      <c r="R3286" s="210">
        <v>116</v>
      </c>
      <c r="S3286" s="220">
        <f t="shared" si="460"/>
        <v>81</v>
      </c>
      <c r="T3286" s="113">
        <f t="shared" si="463"/>
        <v>23.0744363636364</v>
      </c>
      <c r="U3286" s="113">
        <f t="shared" si="461"/>
        <v>6.37397693236345</v>
      </c>
      <c r="V3286" s="113">
        <f t="shared" si="464"/>
        <v>6.8120987654321</v>
      </c>
      <c r="W3286" s="113">
        <f t="shared" si="462"/>
        <v>0.849012345679012</v>
      </c>
      <c r="X3286" s="118">
        <v>2010</v>
      </c>
      <c r="Y3286" s="18" t="s">
        <v>66</v>
      </c>
    </row>
    <row r="3287" ht="15.75" customHeight="1" spans="1:25">
      <c r="A3287" s="234">
        <v>5070</v>
      </c>
      <c r="B3287" s="208" t="s">
        <v>3852</v>
      </c>
      <c r="C3287" s="207" t="s">
        <v>17</v>
      </c>
      <c r="D3287" s="209" t="s">
        <v>64</v>
      </c>
      <c r="F3287" s="235" t="s">
        <v>65</v>
      </c>
      <c r="G3287" s="236">
        <v>39613</v>
      </c>
      <c r="H3287" s="237">
        <v>39613</v>
      </c>
      <c r="I3287" s="214">
        <v>8420.49</v>
      </c>
      <c r="J3287" s="215">
        <v>0.254262348929165</v>
      </c>
      <c r="K3287" s="214">
        <v>2141.01356653454</v>
      </c>
      <c r="L3287" s="244">
        <v>4678.05</v>
      </c>
      <c r="M3287" s="245">
        <v>0.359536559036351</v>
      </c>
      <c r="N3287" s="244">
        <v>1681.93</v>
      </c>
      <c r="O3287" s="218">
        <v>330</v>
      </c>
      <c r="P3287" s="246">
        <f t="shared" si="458"/>
        <v>13.1759090909091</v>
      </c>
      <c r="Q3287" s="246">
        <f t="shared" si="459"/>
        <v>4.09675757575758</v>
      </c>
      <c r="R3287" s="210">
        <v>4218</v>
      </c>
      <c r="S3287" s="220">
        <f t="shared" si="460"/>
        <v>330</v>
      </c>
      <c r="T3287" s="113">
        <f t="shared" si="463"/>
        <v>23.0698356164384</v>
      </c>
      <c r="U3287" s="113">
        <f t="shared" si="461"/>
        <v>5.86579059324532</v>
      </c>
      <c r="V3287" s="113">
        <f t="shared" si="464"/>
        <v>14.1759090909091</v>
      </c>
      <c r="W3287" s="113">
        <f t="shared" si="462"/>
        <v>5.09675757575758</v>
      </c>
      <c r="X3287" s="118">
        <v>2008</v>
      </c>
      <c r="Y3287" s="18" t="s">
        <v>66</v>
      </c>
    </row>
    <row r="3288" ht="15.75" customHeight="1" spans="1:25">
      <c r="A3288" s="234">
        <v>6985</v>
      </c>
      <c r="B3288" s="208" t="s">
        <v>3853</v>
      </c>
      <c r="C3288" s="207" t="s">
        <v>27</v>
      </c>
      <c r="D3288" s="209" t="s">
        <v>64</v>
      </c>
      <c r="F3288" s="235" t="s">
        <v>215</v>
      </c>
      <c r="G3288" s="236">
        <v>41993</v>
      </c>
      <c r="H3288" s="237">
        <v>41993</v>
      </c>
      <c r="I3288" s="214">
        <v>8391.9065</v>
      </c>
      <c r="J3288" s="215">
        <v>0.227779655098629</v>
      </c>
      <c r="K3288" s="214">
        <v>1911.50556818994</v>
      </c>
      <c r="L3288" s="244">
        <v>7297.31</v>
      </c>
      <c r="M3288" s="245">
        <v>0.190424964815802</v>
      </c>
      <c r="N3288" s="244">
        <v>1389.59</v>
      </c>
      <c r="O3288" s="218">
        <v>330</v>
      </c>
      <c r="P3288" s="246">
        <f t="shared" si="458"/>
        <v>21.1130606060606</v>
      </c>
      <c r="Q3288" s="246">
        <f t="shared" si="459"/>
        <v>3.21087878787879</v>
      </c>
      <c r="R3288" s="210">
        <v>1838</v>
      </c>
      <c r="S3288" s="220">
        <f t="shared" si="460"/>
        <v>330</v>
      </c>
      <c r="T3288" s="113">
        <f t="shared" si="463"/>
        <v>22.9915246575342</v>
      </c>
      <c r="U3288" s="113">
        <f t="shared" si="461"/>
        <v>5.23700155668477</v>
      </c>
      <c r="V3288" s="113">
        <f t="shared" si="464"/>
        <v>22.1130606060606</v>
      </c>
      <c r="W3288" s="113">
        <f t="shared" si="462"/>
        <v>4.21087878787879</v>
      </c>
      <c r="X3288" s="118">
        <v>2014</v>
      </c>
      <c r="Y3288" s="18" t="s">
        <v>66</v>
      </c>
    </row>
    <row r="3289" ht="15.75" customHeight="1" spans="1:25">
      <c r="A3289" s="234">
        <v>5393</v>
      </c>
      <c r="B3289" s="208" t="s">
        <v>3854</v>
      </c>
      <c r="C3289" s="207" t="s">
        <v>17</v>
      </c>
      <c r="D3289" s="209" t="s">
        <v>64</v>
      </c>
      <c r="F3289" s="235" t="s">
        <v>65</v>
      </c>
      <c r="G3289" s="236">
        <v>40740</v>
      </c>
      <c r="H3289" s="237">
        <v>40740</v>
      </c>
      <c r="I3289" s="214">
        <v>8389.89</v>
      </c>
      <c r="J3289" s="215">
        <v>0.27</v>
      </c>
      <c r="K3289" s="214">
        <v>2265.2703</v>
      </c>
      <c r="L3289" s="244">
        <v>4661.05</v>
      </c>
      <c r="M3289" s="245">
        <v>0.324892459853466</v>
      </c>
      <c r="N3289" s="244">
        <v>1514.34</v>
      </c>
      <c r="O3289" s="218">
        <v>330</v>
      </c>
      <c r="P3289" s="246">
        <f t="shared" si="458"/>
        <v>13.1243939393939</v>
      </c>
      <c r="Q3289" s="246">
        <f t="shared" si="459"/>
        <v>3.58890909090909</v>
      </c>
      <c r="R3289" s="210">
        <v>3091</v>
      </c>
      <c r="S3289" s="220">
        <f t="shared" si="460"/>
        <v>330</v>
      </c>
      <c r="T3289" s="113">
        <f t="shared" si="463"/>
        <v>22.986</v>
      </c>
      <c r="U3289" s="113">
        <f t="shared" si="461"/>
        <v>6.20622</v>
      </c>
      <c r="V3289" s="113">
        <f t="shared" si="464"/>
        <v>14.1243939393939</v>
      </c>
      <c r="W3289" s="113">
        <f t="shared" si="462"/>
        <v>4.58890909090909</v>
      </c>
      <c r="X3289" s="118">
        <v>2011</v>
      </c>
      <c r="Y3289" s="18" t="s">
        <v>66</v>
      </c>
    </row>
    <row r="3290" ht="15.75" customHeight="1" spans="1:25">
      <c r="A3290" s="234">
        <v>7517</v>
      </c>
      <c r="B3290" s="208" t="s">
        <v>3855</v>
      </c>
      <c r="C3290" s="207" t="s">
        <v>17</v>
      </c>
      <c r="D3290" s="209" t="s">
        <v>64</v>
      </c>
      <c r="F3290" s="235" t="s">
        <v>65</v>
      </c>
      <c r="G3290" s="236">
        <v>43099</v>
      </c>
      <c r="H3290" s="237">
        <v>43099</v>
      </c>
      <c r="I3290" s="214">
        <v>8388.00187925657</v>
      </c>
      <c r="J3290" s="215">
        <v>0.266875560938495</v>
      </c>
      <c r="K3290" s="214">
        <v>2238.55270667975</v>
      </c>
      <c r="L3290" s="244">
        <v>3095.36</v>
      </c>
      <c r="M3290" s="245">
        <v>0.252939884213791</v>
      </c>
      <c r="N3290" s="244">
        <v>782.94</v>
      </c>
      <c r="O3290" s="218">
        <v>305</v>
      </c>
      <c r="P3290" s="246">
        <f t="shared" si="458"/>
        <v>9.14872131147541</v>
      </c>
      <c r="Q3290" s="246">
        <f t="shared" si="459"/>
        <v>1.56701639344262</v>
      </c>
      <c r="R3290" s="210">
        <v>732</v>
      </c>
      <c r="S3290" s="220">
        <f t="shared" si="460"/>
        <v>330</v>
      </c>
      <c r="T3290" s="113">
        <f t="shared" si="463"/>
        <v>22.9808270664564</v>
      </c>
      <c r="U3290" s="113">
        <f t="shared" si="461"/>
        <v>6.1330211141911</v>
      </c>
      <c r="V3290" s="113">
        <f t="shared" si="464"/>
        <v>9.37987878787879</v>
      </c>
      <c r="W3290" s="113">
        <f t="shared" si="462"/>
        <v>2.37254545454545</v>
      </c>
      <c r="X3290" s="118">
        <v>2017</v>
      </c>
      <c r="Y3290" s="18" t="s">
        <v>83</v>
      </c>
    </row>
    <row r="3291" ht="15.75" customHeight="1" spans="1:25">
      <c r="A3291" s="234">
        <v>8823</v>
      </c>
      <c r="B3291" s="208" t="s">
        <v>3856</v>
      </c>
      <c r="C3291" s="207" t="s">
        <v>34</v>
      </c>
      <c r="D3291" s="209" t="s">
        <v>488</v>
      </c>
      <c r="E3291" s="210" t="s">
        <v>30</v>
      </c>
      <c r="F3291" s="235" t="s">
        <v>279</v>
      </c>
      <c r="G3291" s="283">
        <v>43235</v>
      </c>
      <c r="H3291" s="237">
        <v>43715</v>
      </c>
      <c r="I3291" s="214">
        <v>8381.38648648649</v>
      </c>
      <c r="J3291" s="215">
        <v>0.252457455733129</v>
      </c>
      <c r="K3291" s="214">
        <v>2115.94350789441</v>
      </c>
      <c r="L3291" s="216">
        <v>738.8</v>
      </c>
      <c r="M3291" s="217">
        <v>0.267731456415809</v>
      </c>
      <c r="N3291" s="216">
        <v>197.8</v>
      </c>
      <c r="O3291" s="218">
        <v>74</v>
      </c>
      <c r="P3291" s="246">
        <f t="shared" si="458"/>
        <v>8.98378378378378</v>
      </c>
      <c r="Q3291" s="246">
        <f t="shared" si="459"/>
        <v>1.67297297297297</v>
      </c>
      <c r="R3291" s="210">
        <v>116</v>
      </c>
      <c r="S3291" s="220">
        <f t="shared" si="460"/>
        <v>81</v>
      </c>
      <c r="T3291" s="113">
        <f t="shared" si="463"/>
        <v>22.9627027027027</v>
      </c>
      <c r="U3291" s="113">
        <f t="shared" si="461"/>
        <v>5.79710550108057</v>
      </c>
      <c r="V3291" s="113">
        <f t="shared" si="464"/>
        <v>9.12098765432099</v>
      </c>
      <c r="W3291" s="113">
        <f t="shared" si="462"/>
        <v>2.44197530864198</v>
      </c>
      <c r="X3291" s="118">
        <v>2018</v>
      </c>
      <c r="Y3291" s="18" t="s">
        <v>84</v>
      </c>
    </row>
    <row r="3292" ht="15.75" customHeight="1" spans="1:25">
      <c r="A3292" s="234">
        <v>6265</v>
      </c>
      <c r="B3292" s="208" t="s">
        <v>3857</v>
      </c>
      <c r="C3292" s="207" t="s">
        <v>31</v>
      </c>
      <c r="D3292" s="209" t="s">
        <v>64</v>
      </c>
      <c r="E3292" s="210" t="s">
        <v>312</v>
      </c>
      <c r="F3292" s="235" t="s">
        <v>65</v>
      </c>
      <c r="G3292" s="283">
        <v>42454</v>
      </c>
      <c r="H3292" s="237">
        <v>42454</v>
      </c>
      <c r="I3292" s="214">
        <v>8363.445</v>
      </c>
      <c r="J3292" s="215">
        <v>0.278485017205852</v>
      </c>
      <c r="K3292" s="214">
        <v>2329.0941247252</v>
      </c>
      <c r="L3292" s="244">
        <v>5575.63</v>
      </c>
      <c r="M3292" s="245">
        <v>0.255284156229879</v>
      </c>
      <c r="N3292" s="244">
        <v>1423.37</v>
      </c>
      <c r="O3292" s="218">
        <v>330</v>
      </c>
      <c r="P3292" s="246">
        <f t="shared" si="458"/>
        <v>15.8958484848485</v>
      </c>
      <c r="Q3292" s="246">
        <f t="shared" si="459"/>
        <v>3.31324242424242</v>
      </c>
      <c r="R3292" s="210">
        <v>1377</v>
      </c>
      <c r="S3292" s="220">
        <f t="shared" si="460"/>
        <v>330</v>
      </c>
      <c r="T3292" s="113">
        <f t="shared" si="463"/>
        <v>22.9135479452055</v>
      </c>
      <c r="U3292" s="113">
        <f t="shared" si="461"/>
        <v>6.38107979376767</v>
      </c>
      <c r="V3292" s="113">
        <f t="shared" si="464"/>
        <v>16.8958484848485</v>
      </c>
      <c r="W3292" s="113">
        <f t="shared" si="462"/>
        <v>4.31324242424242</v>
      </c>
      <c r="X3292" s="118">
        <v>2016</v>
      </c>
      <c r="Y3292" s="18" t="s">
        <v>82</v>
      </c>
    </row>
    <row r="3293" ht="15.75" customHeight="1" spans="1:25">
      <c r="A3293" s="234">
        <v>6983</v>
      </c>
      <c r="B3293" s="208" t="s">
        <v>3858</v>
      </c>
      <c r="C3293" s="207" t="s">
        <v>27</v>
      </c>
      <c r="D3293" s="209" t="s">
        <v>64</v>
      </c>
      <c r="F3293" s="235" t="s">
        <v>215</v>
      </c>
      <c r="G3293" s="236">
        <v>41972</v>
      </c>
      <c r="H3293" s="237">
        <v>41972</v>
      </c>
      <c r="I3293" s="214">
        <v>8329.749</v>
      </c>
      <c r="J3293" s="215">
        <v>0.260283160754405</v>
      </c>
      <c r="K3293" s="214">
        <v>2168.09339801084</v>
      </c>
      <c r="L3293" s="244">
        <v>7243.26</v>
      </c>
      <c r="M3293" s="245">
        <v>0.250608151578157</v>
      </c>
      <c r="N3293" s="244">
        <v>1815.22</v>
      </c>
      <c r="O3293" s="218">
        <v>330</v>
      </c>
      <c r="P3293" s="246">
        <f t="shared" si="458"/>
        <v>20.9492727272727</v>
      </c>
      <c r="Q3293" s="246">
        <f t="shared" si="459"/>
        <v>4.50066666666667</v>
      </c>
      <c r="R3293" s="210">
        <v>1859</v>
      </c>
      <c r="S3293" s="220">
        <f t="shared" si="460"/>
        <v>330</v>
      </c>
      <c r="T3293" s="113">
        <f t="shared" si="463"/>
        <v>22.8212301369863</v>
      </c>
      <c r="U3293" s="113">
        <f t="shared" si="461"/>
        <v>5.93998191235847</v>
      </c>
      <c r="V3293" s="113">
        <f t="shared" si="464"/>
        <v>21.9492727272727</v>
      </c>
      <c r="W3293" s="113">
        <f t="shared" si="462"/>
        <v>5.50066666666667</v>
      </c>
      <c r="X3293" s="118">
        <v>2014</v>
      </c>
      <c r="Y3293" s="18" t="s">
        <v>66</v>
      </c>
    </row>
    <row r="3294" ht="15.75" customHeight="1" spans="1:25">
      <c r="A3294" s="234">
        <v>6707</v>
      </c>
      <c r="B3294" s="208" t="s">
        <v>3859</v>
      </c>
      <c r="C3294" s="207" t="s">
        <v>33</v>
      </c>
      <c r="D3294" s="209" t="s">
        <v>64</v>
      </c>
      <c r="F3294" s="235" t="s">
        <v>65</v>
      </c>
      <c r="G3294" s="236">
        <v>42735</v>
      </c>
      <c r="H3294" s="237">
        <v>42735</v>
      </c>
      <c r="I3294" s="214">
        <v>8321.28</v>
      </c>
      <c r="J3294" s="215">
        <v>0.254739633240426</v>
      </c>
      <c r="K3294" s="214">
        <v>2119.75981529089</v>
      </c>
      <c r="L3294" s="244">
        <v>4160.64</v>
      </c>
      <c r="M3294" s="245">
        <v>0.229145035379172</v>
      </c>
      <c r="N3294" s="244">
        <v>953.39</v>
      </c>
      <c r="O3294" s="218">
        <v>330</v>
      </c>
      <c r="P3294" s="246">
        <f t="shared" si="458"/>
        <v>11.608</v>
      </c>
      <c r="Q3294" s="246">
        <f t="shared" si="459"/>
        <v>1.88906060606061</v>
      </c>
      <c r="R3294" s="210">
        <v>1096</v>
      </c>
      <c r="S3294" s="220">
        <f t="shared" si="460"/>
        <v>330</v>
      </c>
      <c r="T3294" s="113">
        <f t="shared" si="463"/>
        <v>22.7980273972603</v>
      </c>
      <c r="U3294" s="113">
        <f t="shared" si="461"/>
        <v>5.80756113778326</v>
      </c>
      <c r="V3294" s="113">
        <f t="shared" si="464"/>
        <v>12.608</v>
      </c>
      <c r="W3294" s="113">
        <f t="shared" si="462"/>
        <v>2.88906060606061</v>
      </c>
      <c r="X3294" s="118">
        <v>2016</v>
      </c>
      <c r="Y3294" s="18" t="s">
        <v>82</v>
      </c>
    </row>
    <row r="3295" ht="15.75" customHeight="1" spans="1:25">
      <c r="A3295" s="234">
        <v>5254</v>
      </c>
      <c r="B3295" s="208" t="s">
        <v>3860</v>
      </c>
      <c r="C3295" s="207" t="s">
        <v>23</v>
      </c>
      <c r="D3295" s="209" t="s">
        <v>64</v>
      </c>
      <c r="F3295" s="235" t="s">
        <v>178</v>
      </c>
      <c r="G3295" s="236">
        <v>39214</v>
      </c>
      <c r="H3295" s="237">
        <v>39214</v>
      </c>
      <c r="I3295" s="214">
        <v>8320.4915</v>
      </c>
      <c r="J3295" s="215">
        <v>0.279774976908108</v>
      </c>
      <c r="K3295" s="214">
        <v>2327.86531727661</v>
      </c>
      <c r="L3295" s="244">
        <v>5738.27</v>
      </c>
      <c r="M3295" s="245">
        <v>0.229968265696804</v>
      </c>
      <c r="N3295" s="244">
        <v>1319.62</v>
      </c>
      <c r="O3295" s="218">
        <v>330</v>
      </c>
      <c r="P3295" s="246">
        <f t="shared" si="458"/>
        <v>16.388696969697</v>
      </c>
      <c r="Q3295" s="246">
        <f t="shared" si="459"/>
        <v>2.99884848484848</v>
      </c>
      <c r="R3295" s="210">
        <v>4617</v>
      </c>
      <c r="S3295" s="220">
        <f t="shared" si="460"/>
        <v>330</v>
      </c>
      <c r="T3295" s="113">
        <f t="shared" si="463"/>
        <v>22.7958671232877</v>
      </c>
      <c r="U3295" s="113">
        <f t="shared" si="461"/>
        <v>6.37771319801811</v>
      </c>
      <c r="V3295" s="113">
        <f t="shared" si="464"/>
        <v>17.388696969697</v>
      </c>
      <c r="W3295" s="113">
        <f t="shared" si="462"/>
        <v>3.99884848484848</v>
      </c>
      <c r="X3295" s="118">
        <v>2007</v>
      </c>
      <c r="Y3295" s="18" t="s">
        <v>66</v>
      </c>
    </row>
    <row r="3296" ht="15.75" customHeight="1" spans="1:25">
      <c r="A3296" s="234">
        <v>5672</v>
      </c>
      <c r="B3296" s="208" t="s">
        <v>3861</v>
      </c>
      <c r="C3296" s="207" t="s">
        <v>19</v>
      </c>
      <c r="D3296" s="209" t="s">
        <v>64</v>
      </c>
      <c r="F3296" s="235" t="s">
        <v>65</v>
      </c>
      <c r="G3296" s="236">
        <v>41503</v>
      </c>
      <c r="H3296" s="237">
        <v>41503</v>
      </c>
      <c r="I3296" s="214">
        <v>8283.42</v>
      </c>
      <c r="J3296" s="215">
        <v>0.255206854649227</v>
      </c>
      <c r="K3296" s="214">
        <v>2113.9855639385</v>
      </c>
      <c r="L3296" s="244">
        <v>4601.9</v>
      </c>
      <c r="M3296" s="245">
        <v>0.171833373171951</v>
      </c>
      <c r="N3296" s="244">
        <v>790.76</v>
      </c>
      <c r="O3296" s="218">
        <v>330</v>
      </c>
      <c r="P3296" s="246">
        <f t="shared" si="458"/>
        <v>12.9451515151515</v>
      </c>
      <c r="Q3296" s="246">
        <f t="shared" si="459"/>
        <v>1.39624242424242</v>
      </c>
      <c r="R3296" s="210">
        <v>2328</v>
      </c>
      <c r="S3296" s="220">
        <f t="shared" si="460"/>
        <v>330</v>
      </c>
      <c r="T3296" s="113">
        <f t="shared" si="463"/>
        <v>22.694301369863</v>
      </c>
      <c r="U3296" s="113">
        <f t="shared" si="461"/>
        <v>5.79174127106438</v>
      </c>
      <c r="V3296" s="113">
        <f t="shared" si="464"/>
        <v>13.9451515151515</v>
      </c>
      <c r="W3296" s="113">
        <f t="shared" si="462"/>
        <v>2.39624242424242</v>
      </c>
      <c r="X3296" s="118">
        <v>2013</v>
      </c>
      <c r="Y3296" s="18" t="s">
        <v>66</v>
      </c>
    </row>
    <row r="3297" ht="15.75" customHeight="1" spans="1:25">
      <c r="A3297" s="234">
        <v>5789</v>
      </c>
      <c r="B3297" s="208" t="s">
        <v>3862</v>
      </c>
      <c r="C3297" s="207" t="s">
        <v>17</v>
      </c>
      <c r="D3297" s="209" t="s">
        <v>64</v>
      </c>
      <c r="F3297" s="235" t="s">
        <v>65</v>
      </c>
      <c r="G3297" s="236">
        <v>41811</v>
      </c>
      <c r="H3297" s="237">
        <v>41811</v>
      </c>
      <c r="I3297" s="214">
        <v>8254.28</v>
      </c>
      <c r="J3297" s="215">
        <v>0.244989087248923</v>
      </c>
      <c r="K3297" s="214">
        <v>2022.20852309704</v>
      </c>
      <c r="L3297" s="244">
        <v>4127.14</v>
      </c>
      <c r="M3297" s="245">
        <v>0.339542637274238</v>
      </c>
      <c r="N3297" s="244">
        <v>1401.34</v>
      </c>
      <c r="O3297" s="218">
        <v>330</v>
      </c>
      <c r="P3297" s="246">
        <f t="shared" si="458"/>
        <v>11.5064848484848</v>
      </c>
      <c r="Q3297" s="246">
        <f t="shared" si="459"/>
        <v>3.24648484848485</v>
      </c>
      <c r="R3297" s="210">
        <v>2020</v>
      </c>
      <c r="S3297" s="220">
        <f t="shared" si="460"/>
        <v>330</v>
      </c>
      <c r="T3297" s="113">
        <f t="shared" si="463"/>
        <v>22.6144657534247</v>
      </c>
      <c r="U3297" s="113">
        <f t="shared" si="461"/>
        <v>5.54029732355353</v>
      </c>
      <c r="V3297" s="113">
        <f t="shared" si="464"/>
        <v>12.5064848484848</v>
      </c>
      <c r="W3297" s="113">
        <f t="shared" si="462"/>
        <v>4.24648484848485</v>
      </c>
      <c r="X3297" s="118">
        <v>2014</v>
      </c>
      <c r="Y3297" s="18" t="s">
        <v>66</v>
      </c>
    </row>
    <row r="3298" ht="15.75" customHeight="1" spans="1:25">
      <c r="A3298" s="234">
        <v>8741</v>
      </c>
      <c r="B3298" s="208" t="s">
        <v>3863</v>
      </c>
      <c r="C3298" s="207" t="s">
        <v>34</v>
      </c>
      <c r="D3298" s="209" t="s">
        <v>488</v>
      </c>
      <c r="E3298" s="210" t="s">
        <v>30</v>
      </c>
      <c r="F3298" s="235" t="s">
        <v>282</v>
      </c>
      <c r="G3298" s="283">
        <v>42101</v>
      </c>
      <c r="H3298" s="237">
        <v>43715</v>
      </c>
      <c r="I3298" s="214">
        <v>8229.1148</v>
      </c>
      <c r="J3298" s="215">
        <v>0.219821891149309</v>
      </c>
      <c r="K3298" s="214">
        <v>1808.93957782077</v>
      </c>
      <c r="L3298" s="216">
        <v>735.18</v>
      </c>
      <c r="M3298" s="217">
        <v>0.454160885769471</v>
      </c>
      <c r="N3298" s="216">
        <v>333.89</v>
      </c>
      <c r="O3298" s="218">
        <v>75</v>
      </c>
      <c r="P3298" s="246">
        <f t="shared" si="458"/>
        <v>8.8024</v>
      </c>
      <c r="Q3298" s="246">
        <f t="shared" si="459"/>
        <v>3.45186666666667</v>
      </c>
      <c r="R3298" s="210">
        <v>116</v>
      </c>
      <c r="S3298" s="220">
        <f t="shared" si="460"/>
        <v>81</v>
      </c>
      <c r="T3298" s="113">
        <f t="shared" si="463"/>
        <v>22.54552</v>
      </c>
      <c r="U3298" s="113">
        <f t="shared" si="461"/>
        <v>4.95599884334458</v>
      </c>
      <c r="V3298" s="113">
        <f t="shared" si="464"/>
        <v>9.0762962962963</v>
      </c>
      <c r="W3298" s="113">
        <f t="shared" si="462"/>
        <v>4.1220987654321</v>
      </c>
      <c r="X3298" s="118">
        <v>2015</v>
      </c>
      <c r="Y3298" s="18" t="s">
        <v>66</v>
      </c>
    </row>
    <row r="3299" ht="15.75" customHeight="1" spans="1:25">
      <c r="A3299" s="234">
        <v>7676</v>
      </c>
      <c r="B3299" s="208" t="s">
        <v>3864</v>
      </c>
      <c r="C3299" s="207" t="s">
        <v>29</v>
      </c>
      <c r="D3299" s="209" t="s">
        <v>380</v>
      </c>
      <c r="E3299" s="210" t="s">
        <v>575</v>
      </c>
      <c r="F3299" s="235" t="s">
        <v>247</v>
      </c>
      <c r="G3299" s="283" t="s">
        <v>497</v>
      </c>
      <c r="H3299" s="237">
        <v>43141</v>
      </c>
      <c r="I3299" s="214">
        <v>8207.99657223823</v>
      </c>
      <c r="J3299" s="215">
        <v>0.273074450584261</v>
      </c>
      <c r="K3299" s="214">
        <v>2241.39415436145</v>
      </c>
      <c r="L3299" s="244">
        <v>3787.44</v>
      </c>
      <c r="M3299" s="245">
        <v>0.283721986354899</v>
      </c>
      <c r="N3299" s="244">
        <v>1074.58</v>
      </c>
      <c r="O3299" s="218">
        <v>324</v>
      </c>
      <c r="P3299" s="246">
        <f t="shared" si="458"/>
        <v>10.6896296296296</v>
      </c>
      <c r="Q3299" s="246">
        <f t="shared" si="459"/>
        <v>2.3166049382716</v>
      </c>
      <c r="R3299" s="210">
        <v>690</v>
      </c>
      <c r="S3299" s="220">
        <f t="shared" si="460"/>
        <v>330</v>
      </c>
      <c r="T3299" s="113">
        <f t="shared" si="463"/>
        <v>22.4876618417486</v>
      </c>
      <c r="U3299" s="113">
        <f t="shared" si="461"/>
        <v>6.14080590236014</v>
      </c>
      <c r="V3299" s="113">
        <f t="shared" si="464"/>
        <v>11.4770909090909</v>
      </c>
      <c r="W3299" s="113">
        <f t="shared" si="462"/>
        <v>3.25630303030303</v>
      </c>
      <c r="X3299" s="118">
        <v>2011</v>
      </c>
      <c r="Y3299" s="18" t="s">
        <v>66</v>
      </c>
    </row>
    <row r="3300" ht="15.75" customHeight="1" spans="1:25">
      <c r="A3300" s="234">
        <v>7841</v>
      </c>
      <c r="B3300" s="208" t="s">
        <v>3865</v>
      </c>
      <c r="C3300" s="207" t="s">
        <v>29</v>
      </c>
      <c r="D3300" s="209" t="s">
        <v>64</v>
      </c>
      <c r="F3300" s="235" t="s">
        <v>65</v>
      </c>
      <c r="G3300" s="236">
        <v>43190</v>
      </c>
      <c r="H3300" s="237">
        <v>43190</v>
      </c>
      <c r="I3300" s="214">
        <v>8194.352</v>
      </c>
      <c r="J3300" s="215">
        <v>0.272223227708759</v>
      </c>
      <c r="K3300" s="214">
        <v>2230.69295042172</v>
      </c>
      <c r="L3300" s="244">
        <v>5121.47</v>
      </c>
      <c r="M3300" s="245">
        <v>0.330057581124169</v>
      </c>
      <c r="N3300" s="244">
        <v>1690.38</v>
      </c>
      <c r="O3300" s="218">
        <v>330</v>
      </c>
      <c r="P3300" s="246">
        <f t="shared" si="458"/>
        <v>14.5196060606061</v>
      </c>
      <c r="Q3300" s="246">
        <f t="shared" si="459"/>
        <v>4.12236363636364</v>
      </c>
      <c r="R3300" s="210">
        <v>641</v>
      </c>
      <c r="S3300" s="220">
        <f t="shared" si="460"/>
        <v>330</v>
      </c>
      <c r="T3300" s="113">
        <f t="shared" si="463"/>
        <v>22.4502794520548</v>
      </c>
      <c r="U3300" s="113">
        <f t="shared" si="461"/>
        <v>6.11148753540197</v>
      </c>
      <c r="V3300" s="113">
        <f t="shared" si="464"/>
        <v>15.5196060606061</v>
      </c>
      <c r="W3300" s="113">
        <f t="shared" si="462"/>
        <v>5.12236363636364</v>
      </c>
      <c r="X3300" s="118">
        <v>2018</v>
      </c>
      <c r="Y3300" s="18" t="s">
        <v>84</v>
      </c>
    </row>
    <row r="3301" ht="15.75" customHeight="1" spans="1:25">
      <c r="A3301" s="234">
        <v>7899</v>
      </c>
      <c r="B3301" s="208" t="s">
        <v>3866</v>
      </c>
      <c r="C3301" s="207" t="s">
        <v>25</v>
      </c>
      <c r="D3301" s="209" t="s">
        <v>64</v>
      </c>
      <c r="F3301" s="235" t="s">
        <v>215</v>
      </c>
      <c r="G3301" s="236">
        <v>43218</v>
      </c>
      <c r="H3301" s="237">
        <v>43218</v>
      </c>
      <c r="I3301" s="214">
        <v>8191.45865135871</v>
      </c>
      <c r="J3301" s="215">
        <v>0.236393814560262</v>
      </c>
      <c r="K3301" s="214">
        <v>1936.41015740735</v>
      </c>
      <c r="L3301" s="244">
        <v>4630.55</v>
      </c>
      <c r="M3301" s="245">
        <v>0.31187871851076</v>
      </c>
      <c r="N3301" s="244">
        <v>1444.17</v>
      </c>
      <c r="O3301" s="218">
        <v>318</v>
      </c>
      <c r="P3301" s="246">
        <f t="shared" si="458"/>
        <v>13.5614779874214</v>
      </c>
      <c r="Q3301" s="246">
        <f t="shared" si="459"/>
        <v>3.54141509433962</v>
      </c>
      <c r="R3301" s="210">
        <v>613</v>
      </c>
      <c r="S3301" s="220">
        <f t="shared" si="460"/>
        <v>330</v>
      </c>
      <c r="T3301" s="113">
        <f t="shared" si="463"/>
        <v>22.4423524694759</v>
      </c>
      <c r="U3301" s="113">
        <f t="shared" si="461"/>
        <v>5.30523330796534</v>
      </c>
      <c r="V3301" s="113">
        <f t="shared" si="464"/>
        <v>14.0319696969697</v>
      </c>
      <c r="W3301" s="113">
        <f t="shared" si="462"/>
        <v>4.37627272727273</v>
      </c>
      <c r="X3301" s="118">
        <v>2018</v>
      </c>
      <c r="Y3301" s="18" t="s">
        <v>84</v>
      </c>
    </row>
    <row r="3302" ht="15.75" customHeight="1" spans="1:25">
      <c r="A3302" s="234">
        <v>6770</v>
      </c>
      <c r="B3302" s="208" t="s">
        <v>3867</v>
      </c>
      <c r="C3302" s="207" t="s">
        <v>23</v>
      </c>
      <c r="D3302" s="209" t="s">
        <v>380</v>
      </c>
      <c r="E3302" s="210" t="s">
        <v>2216</v>
      </c>
      <c r="F3302" s="235" t="s">
        <v>196</v>
      </c>
      <c r="G3302" s="284">
        <v>42310</v>
      </c>
      <c r="H3302" s="237">
        <v>42832</v>
      </c>
      <c r="I3302" s="214">
        <v>8188.788</v>
      </c>
      <c r="J3302" s="215">
        <v>0.273062889040656</v>
      </c>
      <c r="K3302" s="214">
        <v>2236.05410902146</v>
      </c>
      <c r="L3302" s="244">
        <v>5647.44</v>
      </c>
      <c r="M3302" s="245">
        <v>0.254745513011205</v>
      </c>
      <c r="N3302" s="244">
        <v>1438.66</v>
      </c>
      <c r="O3302" s="218">
        <v>330</v>
      </c>
      <c r="P3302" s="246">
        <f t="shared" si="458"/>
        <v>16.1134545454545</v>
      </c>
      <c r="Q3302" s="246">
        <f t="shared" si="459"/>
        <v>3.35957575757576</v>
      </c>
      <c r="R3302" s="210">
        <v>999</v>
      </c>
      <c r="S3302" s="220">
        <f t="shared" si="460"/>
        <v>330</v>
      </c>
      <c r="T3302" s="113">
        <f t="shared" si="463"/>
        <v>22.4350356164384</v>
      </c>
      <c r="U3302" s="113">
        <f t="shared" si="461"/>
        <v>6.12617564115469</v>
      </c>
      <c r="V3302" s="113">
        <f t="shared" si="464"/>
        <v>17.1134545454545</v>
      </c>
      <c r="W3302" s="113">
        <f t="shared" si="462"/>
        <v>4.35957575757576</v>
      </c>
      <c r="X3302" s="118">
        <v>2015</v>
      </c>
      <c r="Y3302" s="18" t="s">
        <v>66</v>
      </c>
    </row>
    <row r="3303" ht="15.75" customHeight="1" spans="1:25">
      <c r="A3303" s="234">
        <v>7549</v>
      </c>
      <c r="B3303" s="208" t="s">
        <v>3868</v>
      </c>
      <c r="C3303" s="207" t="s">
        <v>29</v>
      </c>
      <c r="D3303" s="209" t="s">
        <v>488</v>
      </c>
      <c r="E3303" s="210" t="s">
        <v>489</v>
      </c>
      <c r="F3303" s="235" t="s">
        <v>238</v>
      </c>
      <c r="G3303" s="283" t="s">
        <v>513</v>
      </c>
      <c r="H3303" s="237">
        <v>43202</v>
      </c>
      <c r="I3303" s="214">
        <v>8184.672</v>
      </c>
      <c r="J3303" s="215">
        <v>0.278873833291826</v>
      </c>
      <c r="K3303" s="214">
        <v>2282.49085487628</v>
      </c>
      <c r="L3303" s="244">
        <v>5115.42</v>
      </c>
      <c r="M3303" s="245">
        <v>0.288459207650594</v>
      </c>
      <c r="N3303" s="244">
        <v>1475.59</v>
      </c>
      <c r="O3303" s="218">
        <v>330</v>
      </c>
      <c r="P3303" s="246">
        <f t="shared" si="458"/>
        <v>14.5012727272727</v>
      </c>
      <c r="Q3303" s="246">
        <f t="shared" si="459"/>
        <v>3.47148484848485</v>
      </c>
      <c r="R3303" s="210">
        <v>629</v>
      </c>
      <c r="S3303" s="220">
        <f t="shared" si="460"/>
        <v>330</v>
      </c>
      <c r="T3303" s="113">
        <f t="shared" si="463"/>
        <v>22.4237589041096</v>
      </c>
      <c r="U3303" s="113">
        <f t="shared" si="461"/>
        <v>6.25339960240077</v>
      </c>
      <c r="V3303" s="113">
        <f t="shared" si="464"/>
        <v>15.5012727272727</v>
      </c>
      <c r="W3303" s="113">
        <f t="shared" si="462"/>
        <v>4.47148484848485</v>
      </c>
      <c r="X3303" s="118">
        <v>2013</v>
      </c>
      <c r="Y3303" s="18" t="s">
        <v>66</v>
      </c>
    </row>
    <row r="3304" ht="15.75" customHeight="1" spans="1:25">
      <c r="A3304" s="234">
        <v>7855</v>
      </c>
      <c r="B3304" s="208" t="s">
        <v>3869</v>
      </c>
      <c r="C3304" s="207" t="s">
        <v>25</v>
      </c>
      <c r="D3304" s="209" t="s">
        <v>64</v>
      </c>
      <c r="F3304" s="235" t="s">
        <v>207</v>
      </c>
      <c r="G3304" s="236">
        <v>43246</v>
      </c>
      <c r="H3304" s="237">
        <v>43246</v>
      </c>
      <c r="I3304" s="214">
        <v>8168.90964759141</v>
      </c>
      <c r="J3304" s="215">
        <v>0.259090942708612</v>
      </c>
      <c r="K3304" s="214">
        <v>2116.49050149593</v>
      </c>
      <c r="L3304" s="244">
        <v>4792.06</v>
      </c>
      <c r="M3304" s="245">
        <v>0.32429685771881</v>
      </c>
      <c r="N3304" s="244">
        <v>1554.05</v>
      </c>
      <c r="O3304" s="218">
        <v>330</v>
      </c>
      <c r="P3304" s="246">
        <f t="shared" si="458"/>
        <v>13.5213939393939</v>
      </c>
      <c r="Q3304" s="246">
        <f t="shared" si="459"/>
        <v>3.70924242424242</v>
      </c>
      <c r="R3304" s="210">
        <v>585</v>
      </c>
      <c r="S3304" s="220">
        <f t="shared" si="460"/>
        <v>330</v>
      </c>
      <c r="T3304" s="113">
        <f t="shared" si="463"/>
        <v>22.3805743769628</v>
      </c>
      <c r="U3304" s="113">
        <f t="shared" si="461"/>
        <v>5.79860411368748</v>
      </c>
      <c r="V3304" s="113">
        <f t="shared" si="464"/>
        <v>14.5213939393939</v>
      </c>
      <c r="W3304" s="113">
        <f t="shared" si="462"/>
        <v>4.70924242424242</v>
      </c>
      <c r="X3304" s="118">
        <v>2018</v>
      </c>
      <c r="Y3304" s="18" t="s">
        <v>84</v>
      </c>
    </row>
    <row r="3305" ht="15.75" customHeight="1" spans="1:25">
      <c r="A3305" s="234">
        <v>7330</v>
      </c>
      <c r="B3305" s="208" t="s">
        <v>3870</v>
      </c>
      <c r="C3305" s="207" t="s">
        <v>27</v>
      </c>
      <c r="D3305" s="209" t="s">
        <v>64</v>
      </c>
      <c r="F3305" s="235" t="s">
        <v>204</v>
      </c>
      <c r="G3305" s="236">
        <v>43001</v>
      </c>
      <c r="H3305" s="237">
        <v>43001</v>
      </c>
      <c r="I3305" s="214">
        <v>8116.079</v>
      </c>
      <c r="J3305" s="215">
        <v>0.246759360920115</v>
      </c>
      <c r="K3305" s="214">
        <v>2002.71846721717</v>
      </c>
      <c r="L3305" s="244">
        <v>7057.46</v>
      </c>
      <c r="M3305" s="245">
        <v>0.283698384404588</v>
      </c>
      <c r="N3305" s="244">
        <v>2002.19</v>
      </c>
      <c r="O3305" s="218">
        <v>330</v>
      </c>
      <c r="P3305" s="246">
        <f t="shared" si="458"/>
        <v>20.3862424242424</v>
      </c>
      <c r="Q3305" s="246">
        <f t="shared" si="459"/>
        <v>5.06724242424242</v>
      </c>
      <c r="R3305" s="210">
        <v>830</v>
      </c>
      <c r="S3305" s="220">
        <f t="shared" si="460"/>
        <v>330</v>
      </c>
      <c r="T3305" s="113">
        <f t="shared" si="463"/>
        <v>22.2358328767123</v>
      </c>
      <c r="U3305" s="113">
        <f t="shared" si="461"/>
        <v>5.48689991018403</v>
      </c>
      <c r="V3305" s="113">
        <f t="shared" si="464"/>
        <v>21.3862424242424</v>
      </c>
      <c r="W3305" s="113">
        <f t="shared" si="462"/>
        <v>6.06724242424242</v>
      </c>
      <c r="X3305" s="118">
        <v>2017</v>
      </c>
      <c r="Y3305" s="18" t="s">
        <v>83</v>
      </c>
    </row>
    <row r="3306" ht="15.75" customHeight="1" spans="1:25">
      <c r="A3306" s="234">
        <v>6149</v>
      </c>
      <c r="B3306" s="208" t="s">
        <v>3871</v>
      </c>
      <c r="C3306" s="207" t="s">
        <v>23</v>
      </c>
      <c r="D3306" s="209" t="s">
        <v>64</v>
      </c>
      <c r="F3306" s="235" t="s">
        <v>65</v>
      </c>
      <c r="G3306" s="236">
        <v>42350</v>
      </c>
      <c r="H3306" s="237">
        <v>42350</v>
      </c>
      <c r="I3306" s="214">
        <v>8099.6275</v>
      </c>
      <c r="J3306" s="215">
        <v>0.258635307486009</v>
      </c>
      <c r="K3306" s="214">
        <v>2094.84964898463</v>
      </c>
      <c r="L3306" s="244">
        <v>5585.95</v>
      </c>
      <c r="M3306" s="245">
        <v>0.27662975859075</v>
      </c>
      <c r="N3306" s="244">
        <v>1545.24</v>
      </c>
      <c r="O3306" s="218">
        <v>330</v>
      </c>
      <c r="P3306" s="246">
        <f t="shared" si="458"/>
        <v>15.9271212121212</v>
      </c>
      <c r="Q3306" s="246">
        <f t="shared" si="459"/>
        <v>3.68254545454545</v>
      </c>
      <c r="R3306" s="210">
        <v>1481</v>
      </c>
      <c r="S3306" s="220">
        <f t="shared" si="460"/>
        <v>330</v>
      </c>
      <c r="T3306" s="113">
        <f t="shared" si="463"/>
        <v>22.1907602739726</v>
      </c>
      <c r="U3306" s="113">
        <f t="shared" si="461"/>
        <v>5.73931410680721</v>
      </c>
      <c r="V3306" s="113">
        <f t="shared" si="464"/>
        <v>16.9271212121212</v>
      </c>
      <c r="W3306" s="113">
        <f t="shared" si="462"/>
        <v>4.68254545454545</v>
      </c>
      <c r="X3306" s="118">
        <v>2015</v>
      </c>
      <c r="Y3306" s="18" t="s">
        <v>66</v>
      </c>
    </row>
    <row r="3307" ht="15.75" customHeight="1" spans="1:25">
      <c r="A3307" s="234">
        <v>8721</v>
      </c>
      <c r="B3307" s="208" t="s">
        <v>3872</v>
      </c>
      <c r="C3307" s="207" t="s">
        <v>34</v>
      </c>
      <c r="D3307" s="209" t="s">
        <v>488</v>
      </c>
      <c r="E3307" s="210" t="s">
        <v>30</v>
      </c>
      <c r="F3307" s="235" t="s">
        <v>282</v>
      </c>
      <c r="G3307" s="283">
        <v>41913</v>
      </c>
      <c r="H3307" s="237">
        <v>43715</v>
      </c>
      <c r="I3307" s="214">
        <v>8090.65326666667</v>
      </c>
      <c r="J3307" s="215">
        <v>0.278719446985391</v>
      </c>
      <c r="K3307" s="214">
        <v>2255.02240423588</v>
      </c>
      <c r="L3307" s="216">
        <v>722.81</v>
      </c>
      <c r="M3307" s="217">
        <v>0.19034047675046</v>
      </c>
      <c r="N3307" s="216">
        <v>137.58</v>
      </c>
      <c r="O3307" s="218">
        <v>75</v>
      </c>
      <c r="P3307" s="246">
        <f t="shared" si="458"/>
        <v>8.63746666666667</v>
      </c>
      <c r="Q3307" s="246">
        <f t="shared" si="459"/>
        <v>0.8344</v>
      </c>
      <c r="R3307" s="210">
        <v>116</v>
      </c>
      <c r="S3307" s="220">
        <f t="shared" si="460"/>
        <v>81</v>
      </c>
      <c r="T3307" s="113">
        <f t="shared" si="463"/>
        <v>22.1661733333333</v>
      </c>
      <c r="U3307" s="113">
        <f t="shared" si="461"/>
        <v>6.17814357324899</v>
      </c>
      <c r="V3307" s="113">
        <f t="shared" si="464"/>
        <v>8.92358024691358</v>
      </c>
      <c r="W3307" s="113">
        <f t="shared" si="462"/>
        <v>1.69851851851852</v>
      </c>
      <c r="X3307" s="118">
        <v>2014</v>
      </c>
      <c r="Y3307" s="18" t="s">
        <v>66</v>
      </c>
    </row>
    <row r="3308" ht="15.75" customHeight="1" spans="1:25">
      <c r="A3308" s="234">
        <v>8707</v>
      </c>
      <c r="B3308" s="208" t="s">
        <v>3873</v>
      </c>
      <c r="C3308" s="207" t="s">
        <v>34</v>
      </c>
      <c r="D3308" s="209" t="s">
        <v>488</v>
      </c>
      <c r="E3308" s="210" t="s">
        <v>30</v>
      </c>
      <c r="F3308" s="235" t="s">
        <v>276</v>
      </c>
      <c r="G3308" s="283">
        <v>41913</v>
      </c>
      <c r="H3308" s="237">
        <v>43715</v>
      </c>
      <c r="I3308" s="214">
        <v>8084.73</v>
      </c>
      <c r="J3308" s="215">
        <v>0.278364199249075</v>
      </c>
      <c r="K3308" s="214">
        <v>2250.49939259497</v>
      </c>
      <c r="L3308" s="216">
        <v>703.02</v>
      </c>
      <c r="M3308" s="217">
        <v>0.264729310688174</v>
      </c>
      <c r="N3308" s="216">
        <v>186.11</v>
      </c>
      <c r="O3308" s="218">
        <v>73</v>
      </c>
      <c r="P3308" s="246">
        <f t="shared" si="458"/>
        <v>8.63041095890411</v>
      </c>
      <c r="Q3308" s="246">
        <f t="shared" si="459"/>
        <v>1.54945205479452</v>
      </c>
      <c r="R3308" s="210">
        <v>116</v>
      </c>
      <c r="S3308" s="220">
        <f t="shared" si="460"/>
        <v>81</v>
      </c>
      <c r="T3308" s="113">
        <f t="shared" si="463"/>
        <v>22.1499452054795</v>
      </c>
      <c r="U3308" s="113">
        <f t="shared" si="461"/>
        <v>6.16575176053416</v>
      </c>
      <c r="V3308" s="113">
        <f t="shared" si="464"/>
        <v>8.67925925925926</v>
      </c>
      <c r="W3308" s="113">
        <f t="shared" si="462"/>
        <v>2.29765432098765</v>
      </c>
      <c r="X3308" s="118">
        <v>2014</v>
      </c>
      <c r="Y3308" s="18" t="s">
        <v>66</v>
      </c>
    </row>
    <row r="3309" ht="15.75" customHeight="1" spans="1:25">
      <c r="A3309" s="234">
        <v>5332</v>
      </c>
      <c r="B3309" s="208" t="s">
        <v>3874</v>
      </c>
      <c r="C3309" s="207" t="s">
        <v>25</v>
      </c>
      <c r="D3309" s="209" t="s">
        <v>64</v>
      </c>
      <c r="F3309" s="235" t="s">
        <v>215</v>
      </c>
      <c r="G3309" s="236">
        <v>40019</v>
      </c>
      <c r="H3309" s="237">
        <v>40019</v>
      </c>
      <c r="I3309" s="214">
        <v>8084.31</v>
      </c>
      <c r="J3309" s="215">
        <v>0.256901836453971</v>
      </c>
      <c r="K3309" s="214">
        <v>2076.8740854632</v>
      </c>
      <c r="L3309" s="244">
        <v>6218.7</v>
      </c>
      <c r="M3309" s="245">
        <v>0.17207294128998</v>
      </c>
      <c r="N3309" s="244">
        <v>1070.07</v>
      </c>
      <c r="O3309" s="218">
        <v>330</v>
      </c>
      <c r="P3309" s="246">
        <f t="shared" si="458"/>
        <v>17.8445454545455</v>
      </c>
      <c r="Q3309" s="246">
        <f t="shared" si="459"/>
        <v>2.24263636363636</v>
      </c>
      <c r="R3309" s="210">
        <v>3812</v>
      </c>
      <c r="S3309" s="220">
        <f t="shared" si="460"/>
        <v>330</v>
      </c>
      <c r="T3309" s="113">
        <f t="shared" si="463"/>
        <v>22.1487945205479</v>
      </c>
      <c r="U3309" s="113">
        <f t="shared" si="461"/>
        <v>5.69006598757041</v>
      </c>
      <c r="V3309" s="113">
        <f t="shared" si="464"/>
        <v>18.8445454545455</v>
      </c>
      <c r="W3309" s="113">
        <f t="shared" si="462"/>
        <v>3.24263636363636</v>
      </c>
      <c r="X3309" s="118">
        <v>2009</v>
      </c>
      <c r="Y3309" s="18" t="s">
        <v>66</v>
      </c>
    </row>
    <row r="3310" ht="15.75" customHeight="1" spans="1:25">
      <c r="A3310" s="234">
        <v>9045</v>
      </c>
      <c r="B3310" s="208" t="s">
        <v>3875</v>
      </c>
      <c r="C3310" s="207" t="s">
        <v>34</v>
      </c>
      <c r="D3310" s="209" t="s">
        <v>488</v>
      </c>
      <c r="E3310" s="210" t="s">
        <v>30</v>
      </c>
      <c r="F3310" s="235" t="s">
        <v>291</v>
      </c>
      <c r="G3310" s="283">
        <v>41266</v>
      </c>
      <c r="H3310" s="237">
        <v>43713</v>
      </c>
      <c r="I3310" s="214">
        <v>8078.38857142857</v>
      </c>
      <c r="J3310" s="215">
        <v>0.278719446985391</v>
      </c>
      <c r="K3310" s="214">
        <v>2251.60399516167</v>
      </c>
      <c r="L3310" s="216">
        <v>336.8</v>
      </c>
      <c r="M3310" s="217">
        <v>0.392013064133017</v>
      </c>
      <c r="N3310" s="216">
        <v>132.03</v>
      </c>
      <c r="O3310" s="218">
        <v>35</v>
      </c>
      <c r="P3310" s="246">
        <f t="shared" si="458"/>
        <v>8.62285714285714</v>
      </c>
      <c r="Q3310" s="246">
        <f t="shared" si="459"/>
        <v>2.77228571428571</v>
      </c>
      <c r="R3310" s="210">
        <v>118</v>
      </c>
      <c r="S3310" s="220">
        <f t="shared" si="460"/>
        <v>83</v>
      </c>
      <c r="T3310" s="113">
        <f t="shared" si="463"/>
        <v>22.1325714285714</v>
      </c>
      <c r="U3310" s="113">
        <f t="shared" si="461"/>
        <v>6.16877806893608</v>
      </c>
      <c r="V3310" s="113">
        <f t="shared" si="464"/>
        <v>4.0578313253012</v>
      </c>
      <c r="W3310" s="113">
        <f t="shared" si="462"/>
        <v>1.59072289156627</v>
      </c>
      <c r="X3310" s="118">
        <v>2012</v>
      </c>
      <c r="Y3310" s="18" t="s">
        <v>66</v>
      </c>
    </row>
    <row r="3311" ht="15.75" customHeight="1" spans="1:25">
      <c r="A3311" s="234">
        <v>5340</v>
      </c>
      <c r="B3311" s="208" t="s">
        <v>3876</v>
      </c>
      <c r="C3311" s="207" t="s">
        <v>25</v>
      </c>
      <c r="D3311" s="209" t="s">
        <v>64</v>
      </c>
      <c r="F3311" s="235" t="s">
        <v>215</v>
      </c>
      <c r="G3311" s="236">
        <v>40278</v>
      </c>
      <c r="H3311" s="237">
        <v>40278</v>
      </c>
      <c r="I3311" s="214">
        <v>8074.82</v>
      </c>
      <c r="J3311" s="215">
        <v>0.269956423986188</v>
      </c>
      <c r="K3311" s="214">
        <v>2179.84953153215</v>
      </c>
      <c r="L3311" s="244">
        <v>6211.4</v>
      </c>
      <c r="M3311" s="245">
        <v>0.21879125478958</v>
      </c>
      <c r="N3311" s="244">
        <v>1359</v>
      </c>
      <c r="O3311" s="218">
        <v>330</v>
      </c>
      <c r="P3311" s="246">
        <f t="shared" si="458"/>
        <v>17.8224242424242</v>
      </c>
      <c r="Q3311" s="246">
        <f t="shared" si="459"/>
        <v>3.11818181818182</v>
      </c>
      <c r="R3311" s="210">
        <v>3553</v>
      </c>
      <c r="S3311" s="220">
        <f t="shared" si="460"/>
        <v>330</v>
      </c>
      <c r="T3311" s="113">
        <f t="shared" si="463"/>
        <v>22.1227945205479</v>
      </c>
      <c r="U3311" s="113">
        <f t="shared" si="461"/>
        <v>5.97219049734836</v>
      </c>
      <c r="V3311" s="113">
        <f t="shared" si="464"/>
        <v>18.8224242424242</v>
      </c>
      <c r="W3311" s="113">
        <f t="shared" si="462"/>
        <v>4.11818181818182</v>
      </c>
      <c r="X3311" s="118">
        <v>2010</v>
      </c>
      <c r="Y3311" s="18" t="s">
        <v>66</v>
      </c>
    </row>
    <row r="3312" ht="15.75" customHeight="1" spans="1:25">
      <c r="A3312" s="234">
        <v>5353</v>
      </c>
      <c r="B3312" s="208" t="s">
        <v>3877</v>
      </c>
      <c r="C3312" s="207" t="s">
        <v>25</v>
      </c>
      <c r="D3312" s="209" t="s">
        <v>64</v>
      </c>
      <c r="F3312" s="235" t="s">
        <v>215</v>
      </c>
      <c r="G3312" s="236">
        <v>40523</v>
      </c>
      <c r="H3312" s="237">
        <v>40523</v>
      </c>
      <c r="I3312" s="214">
        <v>8073.32650235941</v>
      </c>
      <c r="J3312" s="215">
        <v>0.271060967570484</v>
      </c>
      <c r="K3312" s="214">
        <v>2188.36369324197</v>
      </c>
      <c r="L3312" s="244">
        <v>7074.73</v>
      </c>
      <c r="M3312" s="245">
        <v>0.253061247567045</v>
      </c>
      <c r="N3312" s="244">
        <v>1790.34</v>
      </c>
      <c r="O3312" s="218">
        <v>330</v>
      </c>
      <c r="P3312" s="246">
        <f t="shared" si="458"/>
        <v>20.4385757575758</v>
      </c>
      <c r="Q3312" s="246">
        <f t="shared" si="459"/>
        <v>4.42527272727273</v>
      </c>
      <c r="R3312" s="210">
        <v>3308</v>
      </c>
      <c r="S3312" s="220">
        <f t="shared" si="460"/>
        <v>330</v>
      </c>
      <c r="T3312" s="113">
        <f t="shared" si="463"/>
        <v>22.1187027461902</v>
      </c>
      <c r="U3312" s="113">
        <f t="shared" si="461"/>
        <v>5.99551696778622</v>
      </c>
      <c r="V3312" s="113">
        <f t="shared" si="464"/>
        <v>21.4385757575758</v>
      </c>
      <c r="W3312" s="113">
        <f t="shared" si="462"/>
        <v>5.42527272727273</v>
      </c>
      <c r="X3312" s="118">
        <v>2010</v>
      </c>
      <c r="Y3312" s="18" t="s">
        <v>66</v>
      </c>
    </row>
    <row r="3313" ht="15.75" customHeight="1" spans="1:25">
      <c r="A3313" s="234">
        <v>7036</v>
      </c>
      <c r="B3313" s="208" t="s">
        <v>3878</v>
      </c>
      <c r="C3313" s="207" t="s">
        <v>27</v>
      </c>
      <c r="D3313" s="209" t="s">
        <v>64</v>
      </c>
      <c r="F3313" s="235" t="s">
        <v>204</v>
      </c>
      <c r="G3313" s="236">
        <v>42483</v>
      </c>
      <c r="H3313" s="237">
        <v>42483</v>
      </c>
      <c r="I3313" s="214">
        <v>8059.591</v>
      </c>
      <c r="J3313" s="215">
        <v>0.2487852354319</v>
      </c>
      <c r="K3313" s="214">
        <v>2005.10724441982</v>
      </c>
      <c r="L3313" s="244">
        <v>7008.34</v>
      </c>
      <c r="M3313" s="245">
        <v>0.271164070236318</v>
      </c>
      <c r="N3313" s="244">
        <v>1900.41</v>
      </c>
      <c r="O3313" s="218">
        <v>330</v>
      </c>
      <c r="P3313" s="246">
        <f t="shared" si="458"/>
        <v>20.2373939393939</v>
      </c>
      <c r="Q3313" s="246">
        <f t="shared" si="459"/>
        <v>4.75881818181818</v>
      </c>
      <c r="R3313" s="210">
        <v>1348</v>
      </c>
      <c r="S3313" s="220">
        <f t="shared" si="460"/>
        <v>330</v>
      </c>
      <c r="T3313" s="113">
        <f t="shared" si="463"/>
        <v>22.0810712328767</v>
      </c>
      <c r="U3313" s="113">
        <f t="shared" si="461"/>
        <v>5.49344450525978</v>
      </c>
      <c r="V3313" s="113">
        <f t="shared" si="464"/>
        <v>21.2373939393939</v>
      </c>
      <c r="W3313" s="113">
        <f t="shared" si="462"/>
        <v>5.75881818181818</v>
      </c>
      <c r="X3313" s="118">
        <v>2016</v>
      </c>
      <c r="Y3313" s="18" t="s">
        <v>82</v>
      </c>
    </row>
    <row r="3314" ht="15.75" customHeight="1" spans="1:25">
      <c r="A3314" s="234">
        <v>7053</v>
      </c>
      <c r="B3314" s="208" t="s">
        <v>3879</v>
      </c>
      <c r="C3314" s="207" t="s">
        <v>27</v>
      </c>
      <c r="D3314" s="209" t="s">
        <v>64</v>
      </c>
      <c r="F3314" s="235" t="s">
        <v>215</v>
      </c>
      <c r="G3314" s="236">
        <v>42637</v>
      </c>
      <c r="H3314" s="237">
        <v>42637</v>
      </c>
      <c r="I3314" s="214">
        <v>8055.36</v>
      </c>
      <c r="J3314" s="215">
        <v>0.226685995606478</v>
      </c>
      <c r="K3314" s="214">
        <v>1826.0373015686</v>
      </c>
      <c r="L3314" s="244">
        <v>5370.24</v>
      </c>
      <c r="M3314" s="245">
        <v>0.26396213204624</v>
      </c>
      <c r="N3314" s="244">
        <v>1417.54</v>
      </c>
      <c r="O3314" s="218">
        <v>330</v>
      </c>
      <c r="P3314" s="246">
        <f t="shared" si="458"/>
        <v>15.2734545454545</v>
      </c>
      <c r="Q3314" s="246">
        <f t="shared" si="459"/>
        <v>3.29557575757576</v>
      </c>
      <c r="R3314" s="210">
        <v>1194</v>
      </c>
      <c r="S3314" s="220">
        <f t="shared" si="460"/>
        <v>330</v>
      </c>
      <c r="T3314" s="113">
        <f t="shared" si="463"/>
        <v>22.0694794520548</v>
      </c>
      <c r="U3314" s="113">
        <f t="shared" si="461"/>
        <v>5.00284192210575</v>
      </c>
      <c r="V3314" s="113">
        <f t="shared" si="464"/>
        <v>16.2734545454545</v>
      </c>
      <c r="W3314" s="113">
        <f t="shared" si="462"/>
        <v>4.29557575757576</v>
      </c>
      <c r="X3314" s="118">
        <v>2016</v>
      </c>
      <c r="Y3314" s="18" t="s">
        <v>82</v>
      </c>
    </row>
    <row r="3315" ht="15.75" customHeight="1" spans="1:25">
      <c r="A3315" s="234">
        <v>8653</v>
      </c>
      <c r="B3315" s="208" t="s">
        <v>3880</v>
      </c>
      <c r="C3315" s="207" t="s">
        <v>34</v>
      </c>
      <c r="D3315" s="209" t="s">
        <v>488</v>
      </c>
      <c r="E3315" s="210" t="s">
        <v>30</v>
      </c>
      <c r="F3315" s="235" t="s">
        <v>282</v>
      </c>
      <c r="G3315" s="283">
        <v>42478</v>
      </c>
      <c r="H3315" s="237">
        <v>43715</v>
      </c>
      <c r="I3315" s="214">
        <v>7992.83198113208</v>
      </c>
      <c r="J3315" s="215">
        <v>0.278719446985391</v>
      </c>
      <c r="K3315" s="214">
        <v>2227.75770962828</v>
      </c>
      <c r="L3315" s="216">
        <v>504.61</v>
      </c>
      <c r="M3315" s="217">
        <v>0.310041418124889</v>
      </c>
      <c r="N3315" s="216">
        <v>156.45</v>
      </c>
      <c r="O3315" s="218">
        <v>53</v>
      </c>
      <c r="P3315" s="246">
        <f t="shared" si="458"/>
        <v>8.52094339622642</v>
      </c>
      <c r="Q3315" s="246">
        <f t="shared" si="459"/>
        <v>1.95188679245283</v>
      </c>
      <c r="R3315" s="210">
        <v>116</v>
      </c>
      <c r="S3315" s="220">
        <f t="shared" si="460"/>
        <v>81</v>
      </c>
      <c r="T3315" s="113">
        <f t="shared" si="463"/>
        <v>21.8981698113208</v>
      </c>
      <c r="U3315" s="113">
        <f t="shared" si="461"/>
        <v>6.10344577980351</v>
      </c>
      <c r="V3315" s="113">
        <f t="shared" si="464"/>
        <v>6.22975308641975</v>
      </c>
      <c r="W3315" s="113">
        <f t="shared" si="462"/>
        <v>1.93148148148148</v>
      </c>
      <c r="X3315" s="118">
        <v>2016</v>
      </c>
      <c r="Y3315" s="18" t="s">
        <v>82</v>
      </c>
    </row>
    <row r="3316" ht="15.75" customHeight="1" spans="1:25">
      <c r="A3316" s="234">
        <v>5879</v>
      </c>
      <c r="B3316" s="208" t="s">
        <v>3881</v>
      </c>
      <c r="C3316" s="207" t="s">
        <v>25</v>
      </c>
      <c r="D3316" s="209" t="s">
        <v>64</v>
      </c>
      <c r="F3316" s="235" t="s">
        <v>204</v>
      </c>
      <c r="G3316" s="236">
        <v>42022</v>
      </c>
      <c r="H3316" s="237">
        <v>42022</v>
      </c>
      <c r="I3316" s="214">
        <v>7985.52643916385</v>
      </c>
      <c r="J3316" s="215">
        <v>0.277397666661177</v>
      </c>
      <c r="K3316" s="214">
        <v>2215.16640128519</v>
      </c>
      <c r="L3316" s="244">
        <v>6997.79</v>
      </c>
      <c r="M3316" s="245">
        <v>0.322180288348179</v>
      </c>
      <c r="N3316" s="244">
        <v>2254.55</v>
      </c>
      <c r="O3316" s="218">
        <v>330</v>
      </c>
      <c r="P3316" s="246">
        <f t="shared" si="458"/>
        <v>20.2054242424242</v>
      </c>
      <c r="Q3316" s="246">
        <f t="shared" si="459"/>
        <v>5.8319696969697</v>
      </c>
      <c r="R3316" s="210">
        <v>1809</v>
      </c>
      <c r="S3316" s="220">
        <f t="shared" si="460"/>
        <v>330</v>
      </c>
      <c r="T3316" s="113">
        <f t="shared" si="463"/>
        <v>21.8781546278462</v>
      </c>
      <c r="U3316" s="113">
        <f t="shared" si="461"/>
        <v>6.06894904461696</v>
      </c>
      <c r="V3316" s="113">
        <f t="shared" si="464"/>
        <v>21.2054242424242</v>
      </c>
      <c r="W3316" s="113">
        <f t="shared" si="462"/>
        <v>6.8319696969697</v>
      </c>
      <c r="X3316" s="118">
        <v>2015</v>
      </c>
      <c r="Y3316" s="18" t="s">
        <v>66</v>
      </c>
    </row>
    <row r="3317" ht="15.75" customHeight="1" spans="1:25">
      <c r="A3317" s="234">
        <v>6328</v>
      </c>
      <c r="B3317" s="208" t="s">
        <v>3882</v>
      </c>
      <c r="C3317" s="207" t="s">
        <v>17</v>
      </c>
      <c r="D3317" s="209" t="s">
        <v>64</v>
      </c>
      <c r="F3317" s="235" t="s">
        <v>65</v>
      </c>
      <c r="G3317" s="236">
        <v>42637</v>
      </c>
      <c r="H3317" s="237">
        <v>42637</v>
      </c>
      <c r="I3317" s="214">
        <v>7958.36</v>
      </c>
      <c r="J3317" s="215">
        <v>0.264804455216711</v>
      </c>
      <c r="K3317" s="214">
        <v>2107.40918421846</v>
      </c>
      <c r="L3317" s="244">
        <v>3979.18</v>
      </c>
      <c r="M3317" s="245">
        <v>0.315645434486502</v>
      </c>
      <c r="N3317" s="244">
        <v>1256.01</v>
      </c>
      <c r="O3317" s="218">
        <v>330</v>
      </c>
      <c r="P3317" s="246">
        <f t="shared" si="458"/>
        <v>11.0581212121212</v>
      </c>
      <c r="Q3317" s="246">
        <f t="shared" si="459"/>
        <v>2.80609090909091</v>
      </c>
      <c r="R3317" s="210">
        <v>1194</v>
      </c>
      <c r="S3317" s="220">
        <f t="shared" si="460"/>
        <v>330</v>
      </c>
      <c r="T3317" s="113">
        <f t="shared" si="463"/>
        <v>21.8037260273973</v>
      </c>
      <c r="U3317" s="113">
        <f t="shared" si="461"/>
        <v>5.77372379237934</v>
      </c>
      <c r="V3317" s="113">
        <f t="shared" si="464"/>
        <v>12.0581212121212</v>
      </c>
      <c r="W3317" s="113">
        <f t="shared" si="462"/>
        <v>3.80609090909091</v>
      </c>
      <c r="X3317" s="118">
        <v>2016</v>
      </c>
      <c r="Y3317" s="18" t="s">
        <v>82</v>
      </c>
    </row>
    <row r="3318" ht="15.75" customHeight="1" spans="1:25">
      <c r="A3318" s="234">
        <v>8300</v>
      </c>
      <c r="B3318" s="208" t="s">
        <v>3883</v>
      </c>
      <c r="C3318" s="207" t="s">
        <v>29</v>
      </c>
      <c r="D3318" s="209" t="s">
        <v>64</v>
      </c>
      <c r="F3318" s="235" t="s">
        <v>65</v>
      </c>
      <c r="G3318" s="236">
        <v>43309</v>
      </c>
      <c r="H3318" s="237">
        <v>43309</v>
      </c>
      <c r="I3318" s="214">
        <v>7921.17936162512</v>
      </c>
      <c r="J3318" s="215">
        <v>0.266425297284124</v>
      </c>
      <c r="K3318" s="214">
        <v>2110.40256626184</v>
      </c>
      <c r="L3318" s="244">
        <v>3722.78</v>
      </c>
      <c r="M3318" s="245">
        <v>0.253676016310392</v>
      </c>
      <c r="N3318" s="244">
        <v>944.38</v>
      </c>
      <c r="O3318" s="218">
        <v>330</v>
      </c>
      <c r="P3318" s="246">
        <f t="shared" si="458"/>
        <v>10.2811515151515</v>
      </c>
      <c r="Q3318" s="246">
        <f t="shared" si="459"/>
        <v>1.86175757575758</v>
      </c>
      <c r="R3318" s="210">
        <v>522</v>
      </c>
      <c r="S3318" s="220">
        <f t="shared" si="460"/>
        <v>330</v>
      </c>
      <c r="T3318" s="113">
        <f t="shared" si="463"/>
        <v>21.7018612647264</v>
      </c>
      <c r="U3318" s="113">
        <f t="shared" si="461"/>
        <v>5.78192483907353</v>
      </c>
      <c r="V3318" s="113">
        <f t="shared" si="464"/>
        <v>11.2811515151515</v>
      </c>
      <c r="W3318" s="113">
        <f t="shared" si="462"/>
        <v>2.86175757575758</v>
      </c>
      <c r="X3318" s="118">
        <v>2018</v>
      </c>
      <c r="Y3318" s="18" t="s">
        <v>84</v>
      </c>
    </row>
    <row r="3319" ht="15.75" customHeight="1" spans="1:25">
      <c r="A3319" s="234">
        <v>5550</v>
      </c>
      <c r="B3319" s="208" t="s">
        <v>3884</v>
      </c>
      <c r="C3319" s="207" t="s">
        <v>25</v>
      </c>
      <c r="D3319" s="209" t="s">
        <v>64</v>
      </c>
      <c r="F3319" s="235" t="s">
        <v>215</v>
      </c>
      <c r="G3319" s="236">
        <v>41097</v>
      </c>
      <c r="H3319" s="237">
        <v>41097</v>
      </c>
      <c r="I3319" s="214">
        <v>7894.87350154681</v>
      </c>
      <c r="J3319" s="215">
        <v>0.257082368193901</v>
      </c>
      <c r="K3319" s="214">
        <v>2029.63277636893</v>
      </c>
      <c r="L3319" s="244">
        <v>6918.35</v>
      </c>
      <c r="M3319" s="245">
        <v>0.240068802532396</v>
      </c>
      <c r="N3319" s="244">
        <v>1660.88</v>
      </c>
      <c r="O3319" s="218">
        <v>330</v>
      </c>
      <c r="P3319" s="246">
        <f t="shared" si="458"/>
        <v>19.964696969697</v>
      </c>
      <c r="Q3319" s="246">
        <f t="shared" si="459"/>
        <v>4.0329696969697</v>
      </c>
      <c r="R3319" s="210">
        <v>2734</v>
      </c>
      <c r="S3319" s="220">
        <f t="shared" si="460"/>
        <v>330</v>
      </c>
      <c r="T3319" s="113">
        <f t="shared" si="463"/>
        <v>21.6297904151967</v>
      </c>
      <c r="U3319" s="113">
        <f t="shared" si="461"/>
        <v>5.56063774347652</v>
      </c>
      <c r="V3319" s="113">
        <f t="shared" si="464"/>
        <v>20.964696969697</v>
      </c>
      <c r="W3319" s="113">
        <f t="shared" si="462"/>
        <v>5.0329696969697</v>
      </c>
      <c r="X3319" s="118">
        <v>2012</v>
      </c>
      <c r="Y3319" s="18" t="s">
        <v>66</v>
      </c>
    </row>
    <row r="3320" ht="15.75" customHeight="1" spans="1:25">
      <c r="A3320" s="234">
        <v>7054</v>
      </c>
      <c r="B3320" s="208" t="s">
        <v>3885</v>
      </c>
      <c r="C3320" s="207" t="s">
        <v>27</v>
      </c>
      <c r="D3320" s="209" t="s">
        <v>64</v>
      </c>
      <c r="F3320" s="235" t="s">
        <v>204</v>
      </c>
      <c r="G3320" s="236">
        <v>42641</v>
      </c>
      <c r="H3320" s="237">
        <v>42641</v>
      </c>
      <c r="I3320" s="214">
        <v>7892.385</v>
      </c>
      <c r="J3320" s="215">
        <v>0.236640331172819</v>
      </c>
      <c r="K3320" s="214">
        <v>1867.65660014339</v>
      </c>
      <c r="L3320" s="244">
        <v>5261.59</v>
      </c>
      <c r="M3320" s="245">
        <v>0.281230578589362</v>
      </c>
      <c r="N3320" s="244">
        <v>1479.72</v>
      </c>
      <c r="O3320" s="218">
        <v>330</v>
      </c>
      <c r="P3320" s="246">
        <f t="shared" si="458"/>
        <v>14.9442121212121</v>
      </c>
      <c r="Q3320" s="246">
        <f t="shared" si="459"/>
        <v>3.484</v>
      </c>
      <c r="R3320" s="210">
        <v>1190</v>
      </c>
      <c r="S3320" s="220">
        <f t="shared" si="460"/>
        <v>330</v>
      </c>
      <c r="T3320" s="113">
        <f t="shared" si="463"/>
        <v>21.6229726027397</v>
      </c>
      <c r="U3320" s="113">
        <f t="shared" si="461"/>
        <v>5.11686739765312</v>
      </c>
      <c r="V3320" s="113">
        <f t="shared" si="464"/>
        <v>15.9442121212121</v>
      </c>
      <c r="W3320" s="113">
        <f t="shared" si="462"/>
        <v>4.484</v>
      </c>
      <c r="X3320" s="118">
        <v>2016</v>
      </c>
      <c r="Y3320" s="18" t="s">
        <v>82</v>
      </c>
    </row>
    <row r="3321" ht="15.75" customHeight="1" spans="1:25">
      <c r="A3321" s="234">
        <v>6280</v>
      </c>
      <c r="B3321" s="208" t="s">
        <v>3886</v>
      </c>
      <c r="C3321" s="207" t="s">
        <v>31</v>
      </c>
      <c r="D3321" s="209" t="s">
        <v>64</v>
      </c>
      <c r="E3321" s="210" t="s">
        <v>312</v>
      </c>
      <c r="F3321" s="235" t="s">
        <v>65</v>
      </c>
      <c r="G3321" s="283">
        <v>42455</v>
      </c>
      <c r="H3321" s="237">
        <v>42455</v>
      </c>
      <c r="I3321" s="214">
        <v>7883.565</v>
      </c>
      <c r="J3321" s="215">
        <v>0.277438707616404</v>
      </c>
      <c r="K3321" s="214">
        <v>2187.20608500992</v>
      </c>
      <c r="L3321" s="244">
        <v>5255.71</v>
      </c>
      <c r="M3321" s="245">
        <v>0.34739549937116</v>
      </c>
      <c r="N3321" s="244">
        <v>1825.81</v>
      </c>
      <c r="O3321" s="218">
        <v>330</v>
      </c>
      <c r="P3321" s="246">
        <f t="shared" si="458"/>
        <v>14.9263939393939</v>
      </c>
      <c r="Q3321" s="246">
        <f t="shared" si="459"/>
        <v>4.53275757575758</v>
      </c>
      <c r="R3321" s="210">
        <v>1376</v>
      </c>
      <c r="S3321" s="220">
        <f t="shared" si="460"/>
        <v>330</v>
      </c>
      <c r="T3321" s="113">
        <f t="shared" si="463"/>
        <v>21.5988082191781</v>
      </c>
      <c r="U3321" s="113">
        <f t="shared" si="461"/>
        <v>5.99234543838334</v>
      </c>
      <c r="V3321" s="113">
        <f t="shared" si="464"/>
        <v>15.9263939393939</v>
      </c>
      <c r="W3321" s="113">
        <f t="shared" si="462"/>
        <v>5.53275757575758</v>
      </c>
      <c r="X3321" s="118">
        <v>2016</v>
      </c>
      <c r="Y3321" s="18" t="s">
        <v>82</v>
      </c>
    </row>
    <row r="3322" ht="15.75" customHeight="1" spans="1:25">
      <c r="A3322" s="234">
        <v>8798</v>
      </c>
      <c r="B3322" s="208" t="s">
        <v>3887</v>
      </c>
      <c r="C3322" s="207" t="s">
        <v>34</v>
      </c>
      <c r="D3322" s="209" t="s">
        <v>488</v>
      </c>
      <c r="E3322" s="210" t="s">
        <v>30</v>
      </c>
      <c r="F3322" s="235" t="s">
        <v>276</v>
      </c>
      <c r="G3322" s="283">
        <v>41419</v>
      </c>
      <c r="H3322" s="237">
        <v>43715</v>
      </c>
      <c r="I3322" s="214">
        <v>7850.055</v>
      </c>
      <c r="J3322" s="215">
        <v>0.25918280161501</v>
      </c>
      <c r="K3322" s="214">
        <v>2034.59924773192</v>
      </c>
      <c r="L3322" s="216">
        <v>645.21</v>
      </c>
      <c r="M3322" s="217">
        <v>0.0271694487066227</v>
      </c>
      <c r="N3322" s="216">
        <v>17.53</v>
      </c>
      <c r="O3322" s="218">
        <v>69</v>
      </c>
      <c r="P3322" s="246">
        <f t="shared" si="458"/>
        <v>8.35086956521739</v>
      </c>
      <c r="Q3322" s="246">
        <f t="shared" si="459"/>
        <v>-0.745942028985507</v>
      </c>
      <c r="R3322" s="210">
        <v>116</v>
      </c>
      <c r="S3322" s="220">
        <f t="shared" si="460"/>
        <v>81</v>
      </c>
      <c r="T3322" s="113">
        <f t="shared" si="463"/>
        <v>21.507</v>
      </c>
      <c r="U3322" s="113">
        <f t="shared" si="461"/>
        <v>5.57424451433403</v>
      </c>
      <c r="V3322" s="113">
        <f t="shared" si="464"/>
        <v>7.96555555555556</v>
      </c>
      <c r="W3322" s="113">
        <f t="shared" si="462"/>
        <v>0.21641975308642</v>
      </c>
      <c r="X3322" s="118">
        <v>2013</v>
      </c>
      <c r="Y3322" s="18" t="s">
        <v>66</v>
      </c>
    </row>
    <row r="3323" ht="15.75" customHeight="1" spans="1:25">
      <c r="A3323" s="234">
        <v>8340</v>
      </c>
      <c r="B3323" s="208" t="s">
        <v>3888</v>
      </c>
      <c r="C3323" s="207" t="s">
        <v>23</v>
      </c>
      <c r="D3323" s="209" t="s">
        <v>64</v>
      </c>
      <c r="F3323" s="235" t="s">
        <v>65</v>
      </c>
      <c r="G3323" s="236">
        <v>43463</v>
      </c>
      <c r="H3323" s="237">
        <v>43463</v>
      </c>
      <c r="I3323" s="214">
        <v>7848.00128223837</v>
      </c>
      <c r="J3323" s="215">
        <v>0.267943868708222</v>
      </c>
      <c r="K3323" s="214">
        <v>2102.82382519004</v>
      </c>
      <c r="L3323" s="244">
        <v>1612.05</v>
      </c>
      <c r="M3323" s="245">
        <v>0.248683353493998</v>
      </c>
      <c r="N3323" s="244">
        <v>400.89</v>
      </c>
      <c r="O3323" s="218">
        <v>114</v>
      </c>
      <c r="P3323" s="246">
        <f t="shared" si="458"/>
        <v>13.1407894736842</v>
      </c>
      <c r="Q3323" s="246">
        <f t="shared" si="459"/>
        <v>2.51657894736842</v>
      </c>
      <c r="R3323" s="210">
        <v>368</v>
      </c>
      <c r="S3323" s="220">
        <f t="shared" si="460"/>
        <v>330</v>
      </c>
      <c r="T3323" s="113">
        <f t="shared" si="463"/>
        <v>21.5013733759955</v>
      </c>
      <c r="U3323" s="113">
        <f t="shared" si="461"/>
        <v>5.76116116490422</v>
      </c>
      <c r="V3323" s="113">
        <f t="shared" si="464"/>
        <v>4.885</v>
      </c>
      <c r="W3323" s="113">
        <f t="shared" si="462"/>
        <v>1.21481818181818</v>
      </c>
      <c r="X3323" s="118">
        <v>2018</v>
      </c>
      <c r="Y3323" s="18" t="s">
        <v>84</v>
      </c>
    </row>
    <row r="3324" ht="15.75" customHeight="1" spans="1:25">
      <c r="A3324" s="234">
        <v>8585</v>
      </c>
      <c r="B3324" s="208" t="s">
        <v>3889</v>
      </c>
      <c r="C3324" s="207" t="s">
        <v>33</v>
      </c>
      <c r="D3324" s="209" t="s">
        <v>64</v>
      </c>
      <c r="F3324" s="235" t="s">
        <v>65</v>
      </c>
      <c r="G3324" s="236">
        <v>43434</v>
      </c>
      <c r="H3324" s="237">
        <v>43434</v>
      </c>
      <c r="I3324" s="214">
        <v>7847.85573604061</v>
      </c>
      <c r="J3324" s="215">
        <v>0.27</v>
      </c>
      <c r="K3324" s="214">
        <v>2118.92104873097</v>
      </c>
      <c r="L3324" s="244">
        <v>1874.2</v>
      </c>
      <c r="M3324" s="245">
        <v>0.187471988048234</v>
      </c>
      <c r="N3324" s="244">
        <v>351.36</v>
      </c>
      <c r="O3324" s="218">
        <v>197</v>
      </c>
      <c r="P3324" s="246">
        <f t="shared" si="458"/>
        <v>8.51370558375635</v>
      </c>
      <c r="Q3324" s="246">
        <f t="shared" si="459"/>
        <v>0.783553299492386</v>
      </c>
      <c r="R3324" s="210">
        <v>397</v>
      </c>
      <c r="S3324" s="220">
        <f t="shared" si="460"/>
        <v>330</v>
      </c>
      <c r="T3324" s="113">
        <f t="shared" si="463"/>
        <v>21.5009746192893</v>
      </c>
      <c r="U3324" s="113">
        <f t="shared" si="461"/>
        <v>5.80526314720814</v>
      </c>
      <c r="V3324" s="113">
        <f t="shared" si="464"/>
        <v>5.67939393939394</v>
      </c>
      <c r="W3324" s="113">
        <f t="shared" si="462"/>
        <v>1.06472727272727</v>
      </c>
      <c r="X3324" s="118">
        <v>2018</v>
      </c>
      <c r="Y3324" s="18" t="s">
        <v>84</v>
      </c>
    </row>
    <row r="3325" ht="15.75" customHeight="1" spans="1:25">
      <c r="A3325" s="234">
        <v>7169</v>
      </c>
      <c r="B3325" s="208" t="s">
        <v>3890</v>
      </c>
      <c r="C3325" s="207" t="s">
        <v>29</v>
      </c>
      <c r="D3325" s="209" t="s">
        <v>64</v>
      </c>
      <c r="F3325" s="235" t="s">
        <v>65</v>
      </c>
      <c r="G3325" s="236">
        <v>42916</v>
      </c>
      <c r="H3325" s="237">
        <v>42916</v>
      </c>
      <c r="I3325" s="214">
        <v>7845.728</v>
      </c>
      <c r="J3325" s="215">
        <v>0.277981698593992</v>
      </c>
      <c r="K3325" s="214">
        <v>2180.96879614644</v>
      </c>
      <c r="L3325" s="244">
        <v>4903.58</v>
      </c>
      <c r="M3325" s="245">
        <v>0.306804416365186</v>
      </c>
      <c r="N3325" s="244">
        <v>1504.44</v>
      </c>
      <c r="O3325" s="218">
        <v>330</v>
      </c>
      <c r="P3325" s="246">
        <f t="shared" si="458"/>
        <v>13.8593333333333</v>
      </c>
      <c r="Q3325" s="246">
        <f t="shared" si="459"/>
        <v>3.55890909090909</v>
      </c>
      <c r="R3325" s="210">
        <v>915</v>
      </c>
      <c r="S3325" s="220">
        <f t="shared" si="460"/>
        <v>330</v>
      </c>
      <c r="T3325" s="113">
        <f t="shared" si="463"/>
        <v>21.4951452054795</v>
      </c>
      <c r="U3325" s="113">
        <f t="shared" si="461"/>
        <v>5.97525697574367</v>
      </c>
      <c r="V3325" s="113">
        <f t="shared" si="464"/>
        <v>14.8593333333333</v>
      </c>
      <c r="W3325" s="113">
        <f t="shared" si="462"/>
        <v>4.55890909090909</v>
      </c>
      <c r="X3325" s="118">
        <v>2017</v>
      </c>
      <c r="Y3325" s="18" t="s">
        <v>83</v>
      </c>
    </row>
    <row r="3326" ht="15.75" customHeight="1" spans="1:25">
      <c r="A3326" s="234">
        <v>6858</v>
      </c>
      <c r="B3326" s="208" t="s">
        <v>3891</v>
      </c>
      <c r="C3326" s="207" t="s">
        <v>19</v>
      </c>
      <c r="D3326" s="209" t="s">
        <v>64</v>
      </c>
      <c r="F3326" s="235" t="s">
        <v>65</v>
      </c>
      <c r="G3326" s="236">
        <v>42825</v>
      </c>
      <c r="H3326" s="237">
        <v>42825</v>
      </c>
      <c r="I3326" s="214">
        <v>7813.764</v>
      </c>
      <c r="J3326" s="215">
        <v>0.267094167468505</v>
      </c>
      <c r="K3326" s="214">
        <v>2087.01079037538</v>
      </c>
      <c r="L3326" s="244">
        <v>4340.98</v>
      </c>
      <c r="M3326" s="245">
        <v>0.0810024464521836</v>
      </c>
      <c r="N3326" s="244">
        <v>351.63</v>
      </c>
      <c r="O3326" s="218">
        <v>330</v>
      </c>
      <c r="P3326" s="246">
        <f t="shared" si="458"/>
        <v>12.1544848484848</v>
      </c>
      <c r="Q3326" s="246">
        <f t="shared" si="459"/>
        <v>0.0655454545454546</v>
      </c>
      <c r="R3326" s="210">
        <v>1006</v>
      </c>
      <c r="S3326" s="220">
        <f t="shared" si="460"/>
        <v>330</v>
      </c>
      <c r="T3326" s="113">
        <f t="shared" si="463"/>
        <v>21.4075726027397</v>
      </c>
      <c r="U3326" s="113">
        <f t="shared" si="461"/>
        <v>5.71783778185036</v>
      </c>
      <c r="V3326" s="113">
        <f t="shared" si="464"/>
        <v>13.1544848484848</v>
      </c>
      <c r="W3326" s="113">
        <f t="shared" si="462"/>
        <v>1.06554545454545</v>
      </c>
      <c r="X3326" s="118">
        <v>2017</v>
      </c>
      <c r="Y3326" s="18" t="s">
        <v>83</v>
      </c>
    </row>
    <row r="3327" ht="15.75" customHeight="1" spans="1:25">
      <c r="A3327" s="234">
        <v>7230</v>
      </c>
      <c r="B3327" s="208" t="s">
        <v>3892</v>
      </c>
      <c r="C3327" s="207" t="s">
        <v>27</v>
      </c>
      <c r="D3327" s="209" t="s">
        <v>64</v>
      </c>
      <c r="F3327" s="235" t="s">
        <v>204</v>
      </c>
      <c r="G3327" s="236">
        <v>42959</v>
      </c>
      <c r="H3327" s="237">
        <v>42959</v>
      </c>
      <c r="I3327" s="214">
        <v>7802.085</v>
      </c>
      <c r="J3327" s="215">
        <v>0.240522820285144</v>
      </c>
      <c r="K3327" s="214">
        <v>1876.57948830442</v>
      </c>
      <c r="L3327" s="244">
        <v>5201.39</v>
      </c>
      <c r="M3327" s="245">
        <v>0.279361862886651</v>
      </c>
      <c r="N3327" s="244">
        <v>1453.07</v>
      </c>
      <c r="O3327" s="218">
        <v>330</v>
      </c>
      <c r="P3327" s="246">
        <f t="shared" si="458"/>
        <v>14.7617878787879</v>
      </c>
      <c r="Q3327" s="246">
        <f t="shared" si="459"/>
        <v>3.40324242424242</v>
      </c>
      <c r="R3327" s="210">
        <v>872</v>
      </c>
      <c r="S3327" s="220">
        <f t="shared" si="460"/>
        <v>330</v>
      </c>
      <c r="T3327" s="113">
        <f t="shared" si="463"/>
        <v>21.3755753424658</v>
      </c>
      <c r="U3327" s="113">
        <f t="shared" si="461"/>
        <v>5.14131366658745</v>
      </c>
      <c r="V3327" s="113">
        <f t="shared" si="464"/>
        <v>15.7617878787879</v>
      </c>
      <c r="W3327" s="113">
        <f t="shared" si="462"/>
        <v>4.40324242424242</v>
      </c>
      <c r="X3327" s="118">
        <v>2017</v>
      </c>
      <c r="Y3327" s="18" t="s">
        <v>83</v>
      </c>
    </row>
    <row r="3328" ht="15.75" customHeight="1" spans="1:25">
      <c r="A3328" s="234">
        <v>6445</v>
      </c>
      <c r="B3328" s="208" t="s">
        <v>3893</v>
      </c>
      <c r="C3328" s="207" t="s">
        <v>29</v>
      </c>
      <c r="D3328" s="209" t="s">
        <v>64</v>
      </c>
      <c r="E3328" s="210" t="s">
        <v>335</v>
      </c>
      <c r="F3328" s="235" t="s">
        <v>65</v>
      </c>
      <c r="G3328" s="283">
        <v>42570</v>
      </c>
      <c r="H3328" s="237">
        <v>42570</v>
      </c>
      <c r="I3328" s="214">
        <v>7786.096</v>
      </c>
      <c r="J3328" s="215">
        <v>0.276204352343223</v>
      </c>
      <c r="K3328" s="214">
        <v>2150.55360296216</v>
      </c>
      <c r="L3328" s="244">
        <v>4866.31</v>
      </c>
      <c r="M3328" s="245">
        <v>0.333784736278618</v>
      </c>
      <c r="N3328" s="244">
        <v>1624.3</v>
      </c>
      <c r="O3328" s="218">
        <v>330</v>
      </c>
      <c r="P3328" s="246">
        <f t="shared" si="458"/>
        <v>13.7463939393939</v>
      </c>
      <c r="Q3328" s="246">
        <f t="shared" si="459"/>
        <v>3.92212121212121</v>
      </c>
      <c r="R3328" s="210">
        <v>1261</v>
      </c>
      <c r="S3328" s="220">
        <f t="shared" si="460"/>
        <v>330</v>
      </c>
      <c r="T3328" s="113">
        <f t="shared" si="463"/>
        <v>21.3317698630137</v>
      </c>
      <c r="U3328" s="113">
        <f t="shared" si="461"/>
        <v>5.89192767934838</v>
      </c>
      <c r="V3328" s="113">
        <f t="shared" si="464"/>
        <v>14.7463939393939</v>
      </c>
      <c r="W3328" s="113">
        <f t="shared" si="462"/>
        <v>4.92212121212121</v>
      </c>
      <c r="X3328" s="118">
        <v>2016</v>
      </c>
      <c r="Y3328" s="18" t="s">
        <v>82</v>
      </c>
    </row>
    <row r="3329" ht="15.75" customHeight="1" spans="1:25">
      <c r="A3329" s="234">
        <v>6496</v>
      </c>
      <c r="B3329" s="208" t="s">
        <v>3894</v>
      </c>
      <c r="C3329" s="207" t="s">
        <v>17</v>
      </c>
      <c r="D3329" s="209" t="s">
        <v>64</v>
      </c>
      <c r="F3329" s="235" t="s">
        <v>65</v>
      </c>
      <c r="G3329" s="236">
        <v>42616</v>
      </c>
      <c r="H3329" s="237">
        <v>42616</v>
      </c>
      <c r="I3329" s="214">
        <v>7775.72722723901</v>
      </c>
      <c r="J3329" s="215">
        <v>0.266875560938495</v>
      </c>
      <c r="K3329" s="214">
        <v>2075.15156547414</v>
      </c>
      <c r="L3329" s="244">
        <v>2991.72</v>
      </c>
      <c r="M3329" s="245">
        <v>0.317135293409811</v>
      </c>
      <c r="N3329" s="244">
        <v>948.78</v>
      </c>
      <c r="O3329" s="218">
        <v>318</v>
      </c>
      <c r="P3329" s="246">
        <f t="shared" si="458"/>
        <v>8.40792452830189</v>
      </c>
      <c r="Q3329" s="246">
        <f t="shared" si="459"/>
        <v>1.98358490566038</v>
      </c>
      <c r="R3329" s="210">
        <v>1215</v>
      </c>
      <c r="S3329" s="220">
        <f t="shared" si="460"/>
        <v>330</v>
      </c>
      <c r="T3329" s="113">
        <f t="shared" si="463"/>
        <v>21.3033622664082</v>
      </c>
      <c r="U3329" s="113">
        <f t="shared" si="461"/>
        <v>5.68534675472367</v>
      </c>
      <c r="V3329" s="113">
        <f t="shared" si="464"/>
        <v>9.06581818181818</v>
      </c>
      <c r="W3329" s="113">
        <f t="shared" si="462"/>
        <v>2.87509090909091</v>
      </c>
      <c r="X3329" s="118">
        <v>2016</v>
      </c>
      <c r="Y3329" s="18" t="s">
        <v>82</v>
      </c>
    </row>
    <row r="3330" ht="15.75" customHeight="1" spans="1:25">
      <c r="A3330" s="234">
        <v>9139</v>
      </c>
      <c r="B3330" s="208" t="s">
        <v>3895</v>
      </c>
      <c r="C3330" s="207" t="s">
        <v>34</v>
      </c>
      <c r="D3330" s="209" t="s">
        <v>488</v>
      </c>
      <c r="E3330" s="210" t="s">
        <v>30</v>
      </c>
      <c r="F3330" s="235" t="s">
        <v>288</v>
      </c>
      <c r="G3330" s="283">
        <v>40909</v>
      </c>
      <c r="H3330" s="237">
        <v>43706</v>
      </c>
      <c r="I3330" s="214">
        <v>7730.9555</v>
      </c>
      <c r="J3330" s="215">
        <v>0.27</v>
      </c>
      <c r="K3330" s="214">
        <v>2087.357985</v>
      </c>
      <c r="L3330" s="216">
        <v>276.27</v>
      </c>
      <c r="M3330" s="217">
        <v>0.281138017157129</v>
      </c>
      <c r="N3330" s="216">
        <v>77.67</v>
      </c>
      <c r="O3330" s="218">
        <v>30</v>
      </c>
      <c r="P3330" s="246">
        <f t="shared" si="458"/>
        <v>8.209</v>
      </c>
      <c r="Q3330" s="246">
        <f t="shared" si="459"/>
        <v>1.589</v>
      </c>
      <c r="R3330" s="210">
        <v>125</v>
      </c>
      <c r="S3330" s="220">
        <f t="shared" si="460"/>
        <v>90</v>
      </c>
      <c r="T3330" s="113">
        <f t="shared" si="463"/>
        <v>21.1807</v>
      </c>
      <c r="U3330" s="113">
        <f t="shared" si="461"/>
        <v>5.718789</v>
      </c>
      <c r="V3330" s="113">
        <f t="shared" si="464"/>
        <v>3.06966666666667</v>
      </c>
      <c r="W3330" s="113">
        <f t="shared" si="462"/>
        <v>0.863</v>
      </c>
      <c r="X3330" s="118">
        <v>2012</v>
      </c>
      <c r="Y3330" s="18" t="s">
        <v>66</v>
      </c>
    </row>
    <row r="3331" ht="15.75" customHeight="1" spans="1:25">
      <c r="A3331" s="234">
        <v>8958</v>
      </c>
      <c r="B3331" s="208" t="s">
        <v>3896</v>
      </c>
      <c r="C3331" s="207" t="s">
        <v>34</v>
      </c>
      <c r="D3331" s="209" t="s">
        <v>488</v>
      </c>
      <c r="E3331" s="210" t="s">
        <v>30</v>
      </c>
      <c r="F3331" s="235" t="s">
        <v>291</v>
      </c>
      <c r="G3331" s="283">
        <v>40544</v>
      </c>
      <c r="H3331" s="237">
        <v>43711</v>
      </c>
      <c r="I3331" s="214">
        <v>7660.84370967742</v>
      </c>
      <c r="J3331" s="215">
        <v>0.218036789596876</v>
      </c>
      <c r="K3331" s="214">
        <v>1670.34576806149</v>
      </c>
      <c r="L3331" s="216">
        <v>282.89</v>
      </c>
      <c r="M3331" s="217">
        <v>0.299975255399625</v>
      </c>
      <c r="N3331" s="216">
        <v>84.86</v>
      </c>
      <c r="O3331" s="218">
        <v>31</v>
      </c>
      <c r="P3331" s="246">
        <f t="shared" ref="P3331:P3394" si="465">IFERROR(L3331/O3331-1,0)</f>
        <v>8.12548387096774</v>
      </c>
      <c r="Q3331" s="246">
        <f t="shared" ref="Q3331:Q3394" si="466">IFERROR(N3331/O3331-1,0)</f>
        <v>1.73741935483871</v>
      </c>
      <c r="R3331" s="210">
        <v>120</v>
      </c>
      <c r="S3331" s="220">
        <f t="shared" ref="S3331:S3394" si="467">MIN(R3331-35,365-35)</f>
        <v>85</v>
      </c>
      <c r="T3331" s="113">
        <f t="shared" si="463"/>
        <v>20.9886129032258</v>
      </c>
      <c r="U3331" s="113">
        <f t="shared" ref="U3331:U3394" si="468">IFERROR(K3331/365,0)</f>
        <v>4.57628977551093</v>
      </c>
      <c r="V3331" s="113">
        <f t="shared" si="464"/>
        <v>3.32811764705882</v>
      </c>
      <c r="W3331" s="113">
        <f t="shared" ref="W3331:W3394" si="469">N3331/S3331</f>
        <v>0.998352941176471</v>
      </c>
      <c r="X3331" s="118">
        <v>2011</v>
      </c>
      <c r="Y3331" s="18" t="s">
        <v>66</v>
      </c>
    </row>
    <row r="3332" ht="15.75" customHeight="1" spans="1:25">
      <c r="A3332" s="234">
        <v>8336</v>
      </c>
      <c r="B3332" s="208" t="s">
        <v>3897</v>
      </c>
      <c r="C3332" s="207" t="s">
        <v>23</v>
      </c>
      <c r="D3332" s="209" t="s">
        <v>64</v>
      </c>
      <c r="F3332" s="235" t="s">
        <v>65</v>
      </c>
      <c r="G3332" s="236">
        <v>43330</v>
      </c>
      <c r="H3332" s="237">
        <v>43330</v>
      </c>
      <c r="I3332" s="214">
        <v>7657.19782466333</v>
      </c>
      <c r="J3332" s="215">
        <v>0.259007393814636</v>
      </c>
      <c r="K3332" s="214">
        <v>1983.27085248915</v>
      </c>
      <c r="L3332" s="244">
        <v>2110.94</v>
      </c>
      <c r="M3332" s="245">
        <v>0.221342150890125</v>
      </c>
      <c r="N3332" s="244">
        <v>467.24</v>
      </c>
      <c r="O3332" s="218">
        <v>153</v>
      </c>
      <c r="P3332" s="246">
        <f t="shared" si="465"/>
        <v>12.7969934640523</v>
      </c>
      <c r="Q3332" s="246">
        <f t="shared" si="466"/>
        <v>2.05385620915033</v>
      </c>
      <c r="R3332" s="210">
        <v>501</v>
      </c>
      <c r="S3332" s="220">
        <f t="shared" si="467"/>
        <v>330</v>
      </c>
      <c r="T3332" s="113">
        <f t="shared" ref="T3332:T3395" si="470">IFERROR(I3332/365,0)</f>
        <v>20.9786241771598</v>
      </c>
      <c r="U3332" s="113">
        <f t="shared" si="468"/>
        <v>5.43361877394288</v>
      </c>
      <c r="V3332" s="113">
        <f t="shared" ref="V3332:V3395" si="471">L3332/S3332</f>
        <v>6.39678787878788</v>
      </c>
      <c r="W3332" s="113">
        <f t="shared" si="469"/>
        <v>1.41587878787879</v>
      </c>
      <c r="X3332" s="118">
        <v>2018</v>
      </c>
      <c r="Y3332" s="18" t="s">
        <v>84</v>
      </c>
    </row>
    <row r="3333" ht="15.75" customHeight="1" spans="1:25">
      <c r="A3333" s="234">
        <v>6272</v>
      </c>
      <c r="B3333" s="208" t="s">
        <v>3898</v>
      </c>
      <c r="C3333" s="207" t="s">
        <v>31</v>
      </c>
      <c r="D3333" s="209" t="s">
        <v>64</v>
      </c>
      <c r="E3333" s="210" t="s">
        <v>312</v>
      </c>
      <c r="F3333" s="235" t="s">
        <v>65</v>
      </c>
      <c r="G3333" s="283">
        <v>42454</v>
      </c>
      <c r="H3333" s="237">
        <v>42454</v>
      </c>
      <c r="I3333" s="214">
        <v>7652.13</v>
      </c>
      <c r="J3333" s="215">
        <v>0.26856290949425</v>
      </c>
      <c r="K3333" s="214">
        <v>2055.07829662824</v>
      </c>
      <c r="L3333" s="244">
        <v>5101.42</v>
      </c>
      <c r="M3333" s="245">
        <v>0.29277730514249</v>
      </c>
      <c r="N3333" s="244">
        <v>1493.58</v>
      </c>
      <c r="O3333" s="218">
        <v>330</v>
      </c>
      <c r="P3333" s="246">
        <f t="shared" si="465"/>
        <v>14.4588484848485</v>
      </c>
      <c r="Q3333" s="246">
        <f t="shared" si="466"/>
        <v>3.526</v>
      </c>
      <c r="R3333" s="210">
        <v>1377</v>
      </c>
      <c r="S3333" s="220">
        <f t="shared" si="467"/>
        <v>330</v>
      </c>
      <c r="T3333" s="113">
        <f t="shared" si="470"/>
        <v>20.9647397260274</v>
      </c>
      <c r="U3333" s="113">
        <f t="shared" si="468"/>
        <v>5.63035149761162</v>
      </c>
      <c r="V3333" s="113">
        <f t="shared" si="471"/>
        <v>15.4588484848485</v>
      </c>
      <c r="W3333" s="113">
        <f t="shared" si="469"/>
        <v>4.526</v>
      </c>
      <c r="X3333" s="118">
        <v>2016</v>
      </c>
      <c r="Y3333" s="18" t="s">
        <v>82</v>
      </c>
    </row>
    <row r="3334" ht="15.75" customHeight="1" spans="1:25">
      <c r="A3334" s="234">
        <v>8130</v>
      </c>
      <c r="B3334" s="208" t="s">
        <v>3899</v>
      </c>
      <c r="C3334" s="207" t="s">
        <v>25</v>
      </c>
      <c r="D3334" s="209" t="s">
        <v>488</v>
      </c>
      <c r="E3334" s="210" t="s">
        <v>32</v>
      </c>
      <c r="F3334" s="235" t="s">
        <v>212</v>
      </c>
      <c r="G3334" s="283">
        <v>41760</v>
      </c>
      <c r="H3334" s="237">
        <v>43321</v>
      </c>
      <c r="I3334" s="214">
        <v>7635.446</v>
      </c>
      <c r="J3334" s="215">
        <v>0.255518528032315</v>
      </c>
      <c r="K3334" s="214">
        <v>1950.99792279023</v>
      </c>
      <c r="L3334" s="244">
        <v>5873.42</v>
      </c>
      <c r="M3334" s="245">
        <v>0.26902894735946</v>
      </c>
      <c r="N3334" s="244">
        <v>1580.12</v>
      </c>
      <c r="O3334" s="218">
        <v>330</v>
      </c>
      <c r="P3334" s="246">
        <f t="shared" si="465"/>
        <v>16.7982424242424</v>
      </c>
      <c r="Q3334" s="246">
        <f t="shared" si="466"/>
        <v>3.78824242424242</v>
      </c>
      <c r="R3334" s="210">
        <v>510</v>
      </c>
      <c r="S3334" s="220">
        <f t="shared" si="467"/>
        <v>330</v>
      </c>
      <c r="T3334" s="113">
        <f t="shared" si="470"/>
        <v>20.9190301369863</v>
      </c>
      <c r="U3334" s="113">
        <f t="shared" si="468"/>
        <v>5.34519978846638</v>
      </c>
      <c r="V3334" s="113">
        <f t="shared" si="471"/>
        <v>17.7982424242424</v>
      </c>
      <c r="W3334" s="113">
        <f t="shared" si="469"/>
        <v>4.78824242424242</v>
      </c>
      <c r="X3334" s="118">
        <v>2014</v>
      </c>
      <c r="Y3334" s="18" t="s">
        <v>66</v>
      </c>
    </row>
    <row r="3335" ht="15.75" customHeight="1" spans="1:25">
      <c r="A3335" s="234">
        <v>9343</v>
      </c>
      <c r="B3335" s="208" t="s">
        <v>3900</v>
      </c>
      <c r="C3335" s="207" t="s">
        <v>19</v>
      </c>
      <c r="D3335" s="209" t="s">
        <v>380</v>
      </c>
      <c r="E3335" s="210" t="s">
        <v>1166</v>
      </c>
      <c r="F3335" s="235" t="s">
        <v>115</v>
      </c>
      <c r="G3335" s="283">
        <v>40116</v>
      </c>
      <c r="H3335" s="237">
        <v>43474</v>
      </c>
      <c r="I3335" s="214">
        <v>7627.56261363636</v>
      </c>
      <c r="J3335" s="215">
        <v>0.245528535690129</v>
      </c>
      <c r="K3335" s="214">
        <v>1872.78427941091</v>
      </c>
      <c r="L3335" s="244">
        <v>994.04</v>
      </c>
      <c r="M3335" s="245">
        <v>0.140316285058951</v>
      </c>
      <c r="N3335" s="244">
        <v>139.48</v>
      </c>
      <c r="O3335" s="218">
        <v>88</v>
      </c>
      <c r="P3335" s="246">
        <f t="shared" si="465"/>
        <v>10.2959090909091</v>
      </c>
      <c r="Q3335" s="246">
        <f t="shared" si="466"/>
        <v>0.585</v>
      </c>
      <c r="R3335" s="210">
        <v>357</v>
      </c>
      <c r="S3335" s="220">
        <f t="shared" si="467"/>
        <v>322</v>
      </c>
      <c r="T3335" s="113">
        <f t="shared" si="470"/>
        <v>20.8974318181818</v>
      </c>
      <c r="U3335" s="113">
        <f t="shared" si="468"/>
        <v>5.13091583400249</v>
      </c>
      <c r="V3335" s="113">
        <f t="shared" si="471"/>
        <v>3.08708074534161</v>
      </c>
      <c r="W3335" s="113">
        <f t="shared" si="469"/>
        <v>0.433167701863354</v>
      </c>
      <c r="X3335" s="118">
        <v>2009</v>
      </c>
      <c r="Y3335" s="18" t="s">
        <v>66</v>
      </c>
    </row>
    <row r="3336" ht="15.75" customHeight="1" spans="1:25">
      <c r="A3336" s="234">
        <v>5313</v>
      </c>
      <c r="B3336" s="208" t="s">
        <v>3901</v>
      </c>
      <c r="C3336" s="207" t="s">
        <v>23</v>
      </c>
      <c r="D3336" s="209" t="s">
        <v>64</v>
      </c>
      <c r="F3336" s="235" t="s">
        <v>178</v>
      </c>
      <c r="G3336" s="236">
        <v>40418</v>
      </c>
      <c r="H3336" s="237">
        <v>40418</v>
      </c>
      <c r="I3336" s="214">
        <v>7604.351</v>
      </c>
      <c r="J3336" s="215">
        <v>0.27828006676949</v>
      </c>
      <c r="K3336" s="214">
        <v>2116.13930401864</v>
      </c>
      <c r="L3336" s="244">
        <v>5244.38</v>
      </c>
      <c r="M3336" s="245">
        <v>0.26961623680969</v>
      </c>
      <c r="N3336" s="244">
        <v>1413.97</v>
      </c>
      <c r="O3336" s="218">
        <v>330</v>
      </c>
      <c r="P3336" s="246">
        <f t="shared" si="465"/>
        <v>14.8920606060606</v>
      </c>
      <c r="Q3336" s="246">
        <f t="shared" si="466"/>
        <v>3.28475757575758</v>
      </c>
      <c r="R3336" s="210">
        <v>3413</v>
      </c>
      <c r="S3336" s="220">
        <f t="shared" si="467"/>
        <v>330</v>
      </c>
      <c r="T3336" s="113">
        <f t="shared" si="470"/>
        <v>20.8338383561644</v>
      </c>
      <c r="U3336" s="113">
        <f t="shared" si="468"/>
        <v>5.79764192881819</v>
      </c>
      <c r="V3336" s="113">
        <f t="shared" si="471"/>
        <v>15.8920606060606</v>
      </c>
      <c r="W3336" s="113">
        <f t="shared" si="469"/>
        <v>4.28475757575758</v>
      </c>
      <c r="X3336" s="118">
        <v>2010</v>
      </c>
      <c r="Y3336" s="18" t="s">
        <v>66</v>
      </c>
    </row>
    <row r="3337" ht="15.75" customHeight="1" spans="1:25">
      <c r="A3337" s="234">
        <v>8961</v>
      </c>
      <c r="B3337" s="208" t="s">
        <v>3902</v>
      </c>
      <c r="C3337" s="207" t="s">
        <v>34</v>
      </c>
      <c r="D3337" s="209" t="s">
        <v>488</v>
      </c>
      <c r="E3337" s="210" t="s">
        <v>30</v>
      </c>
      <c r="F3337" s="235" t="s">
        <v>285</v>
      </c>
      <c r="G3337" s="283">
        <v>41275</v>
      </c>
      <c r="H3337" s="237">
        <v>43711</v>
      </c>
      <c r="I3337" s="214">
        <v>7586.90351851852</v>
      </c>
      <c r="J3337" s="215">
        <v>0.218036789596876</v>
      </c>
      <c r="K3337" s="214">
        <v>1654.22408615902</v>
      </c>
      <c r="L3337" s="216">
        <v>244.01</v>
      </c>
      <c r="M3337" s="217">
        <v>0.422892504405557</v>
      </c>
      <c r="N3337" s="216">
        <v>103.19</v>
      </c>
      <c r="O3337" s="218">
        <v>27</v>
      </c>
      <c r="P3337" s="246">
        <f t="shared" si="465"/>
        <v>8.03740740740741</v>
      </c>
      <c r="Q3337" s="246">
        <f t="shared" si="466"/>
        <v>2.82185185185185</v>
      </c>
      <c r="R3337" s="210">
        <v>120</v>
      </c>
      <c r="S3337" s="220">
        <f t="shared" si="467"/>
        <v>85</v>
      </c>
      <c r="T3337" s="113">
        <f t="shared" si="470"/>
        <v>20.786037037037</v>
      </c>
      <c r="U3337" s="113">
        <f t="shared" si="468"/>
        <v>4.53212078399731</v>
      </c>
      <c r="V3337" s="113">
        <f t="shared" si="471"/>
        <v>2.87070588235294</v>
      </c>
      <c r="W3337" s="113">
        <f t="shared" si="469"/>
        <v>1.214</v>
      </c>
      <c r="X3337" s="118">
        <v>2013</v>
      </c>
      <c r="Y3337" s="18" t="s">
        <v>66</v>
      </c>
    </row>
    <row r="3338" ht="15.75" customHeight="1" spans="1:25">
      <c r="A3338" s="234">
        <v>8108</v>
      </c>
      <c r="B3338" s="208" t="s">
        <v>3903</v>
      </c>
      <c r="C3338" s="207" t="s">
        <v>25</v>
      </c>
      <c r="D3338" s="209" t="s">
        <v>488</v>
      </c>
      <c r="E3338" s="210" t="s">
        <v>32</v>
      </c>
      <c r="F3338" s="235" t="s">
        <v>212</v>
      </c>
      <c r="G3338" s="283">
        <v>43069</v>
      </c>
      <c r="H3338" s="237">
        <v>43336</v>
      </c>
      <c r="I3338" s="214">
        <v>7582.06546734133</v>
      </c>
      <c r="J3338" s="215">
        <v>0.267094167468505</v>
      </c>
      <c r="K3338" s="214">
        <v>2025.12546369123</v>
      </c>
      <c r="L3338" s="244">
        <v>3765.83</v>
      </c>
      <c r="M3338" s="245">
        <v>0.22921109025102</v>
      </c>
      <c r="N3338" s="244">
        <v>863.17</v>
      </c>
      <c r="O3338" s="218">
        <v>259</v>
      </c>
      <c r="P3338" s="246">
        <f t="shared" si="465"/>
        <v>13.5398841698842</v>
      </c>
      <c r="Q3338" s="246">
        <f t="shared" si="466"/>
        <v>2.3327027027027</v>
      </c>
      <c r="R3338" s="210">
        <v>495</v>
      </c>
      <c r="S3338" s="220">
        <f t="shared" si="467"/>
        <v>330</v>
      </c>
      <c r="T3338" s="113">
        <f t="shared" si="470"/>
        <v>20.772782102305</v>
      </c>
      <c r="U3338" s="113">
        <f t="shared" si="468"/>
        <v>5.54828894161981</v>
      </c>
      <c r="V3338" s="113">
        <f t="shared" si="471"/>
        <v>11.4116060606061</v>
      </c>
      <c r="W3338" s="113">
        <f t="shared" si="469"/>
        <v>2.61566666666667</v>
      </c>
      <c r="X3338" s="118">
        <v>2017</v>
      </c>
      <c r="Y3338" s="18" t="s">
        <v>83</v>
      </c>
    </row>
    <row r="3339" ht="15.75" customHeight="1" spans="1:25">
      <c r="A3339" s="234">
        <v>9323</v>
      </c>
      <c r="B3339" s="208" t="s">
        <v>3904</v>
      </c>
      <c r="C3339" s="207" t="s">
        <v>19</v>
      </c>
      <c r="D3339" s="209" t="s">
        <v>64</v>
      </c>
      <c r="F3339" s="235" t="s">
        <v>65</v>
      </c>
      <c r="G3339" s="236">
        <v>43491</v>
      </c>
      <c r="H3339" s="237">
        <v>43491</v>
      </c>
      <c r="I3339" s="214">
        <v>7577.26368827161</v>
      </c>
      <c r="J3339" s="215">
        <v>0.267094167468505</v>
      </c>
      <c r="K3339" s="214">
        <v>2023.84293650824</v>
      </c>
      <c r="L3339" s="244">
        <v>1817.87</v>
      </c>
      <c r="M3339" s="245">
        <v>0.160000440075473</v>
      </c>
      <c r="N3339" s="244">
        <v>290.86</v>
      </c>
      <c r="O3339" s="218">
        <v>162</v>
      </c>
      <c r="P3339" s="246">
        <f t="shared" si="465"/>
        <v>10.2214197530864</v>
      </c>
      <c r="Q3339" s="246">
        <f t="shared" si="466"/>
        <v>0.795432098765432</v>
      </c>
      <c r="R3339" s="210">
        <v>340</v>
      </c>
      <c r="S3339" s="220">
        <f t="shared" si="467"/>
        <v>305</v>
      </c>
      <c r="T3339" s="113">
        <f t="shared" si="470"/>
        <v>20.7596265432099</v>
      </c>
      <c r="U3339" s="113">
        <f t="shared" si="468"/>
        <v>5.54477516851573</v>
      </c>
      <c r="V3339" s="113">
        <f t="shared" si="471"/>
        <v>5.96022950819672</v>
      </c>
      <c r="W3339" s="113">
        <f t="shared" si="469"/>
        <v>0.953639344262295</v>
      </c>
      <c r="X3339" s="118">
        <v>2019</v>
      </c>
      <c r="Y3339" s="18" t="s">
        <v>85</v>
      </c>
    </row>
    <row r="3340" ht="15.75" customHeight="1" spans="1:25">
      <c r="A3340" s="234">
        <v>6668</v>
      </c>
      <c r="B3340" s="208" t="s">
        <v>3905</v>
      </c>
      <c r="C3340" s="207" t="s">
        <v>29</v>
      </c>
      <c r="D3340" s="209" t="s">
        <v>64</v>
      </c>
      <c r="F3340" s="235" t="s">
        <v>65</v>
      </c>
      <c r="G3340" s="236">
        <v>42700</v>
      </c>
      <c r="H3340" s="237">
        <v>42700</v>
      </c>
      <c r="I3340" s="214">
        <v>7576.112</v>
      </c>
      <c r="J3340" s="215">
        <v>0.276548105958784</v>
      </c>
      <c r="K3340" s="214">
        <v>2095.15942413161</v>
      </c>
      <c r="L3340" s="244">
        <v>4735.07</v>
      </c>
      <c r="M3340" s="245">
        <v>0.317558135360195</v>
      </c>
      <c r="N3340" s="244">
        <v>1503.66</v>
      </c>
      <c r="O3340" s="218">
        <v>330</v>
      </c>
      <c r="P3340" s="246">
        <f t="shared" si="465"/>
        <v>13.348696969697</v>
      </c>
      <c r="Q3340" s="246">
        <f t="shared" si="466"/>
        <v>3.55654545454545</v>
      </c>
      <c r="R3340" s="210">
        <v>1131</v>
      </c>
      <c r="S3340" s="220">
        <f t="shared" si="467"/>
        <v>330</v>
      </c>
      <c r="T3340" s="113">
        <f t="shared" si="470"/>
        <v>20.7564712328767</v>
      </c>
      <c r="U3340" s="113">
        <f t="shared" si="468"/>
        <v>5.74016280584003</v>
      </c>
      <c r="V3340" s="113">
        <f t="shared" si="471"/>
        <v>14.348696969697</v>
      </c>
      <c r="W3340" s="113">
        <f t="shared" si="469"/>
        <v>4.55654545454545</v>
      </c>
      <c r="X3340" s="118">
        <v>2016</v>
      </c>
      <c r="Y3340" s="18" t="s">
        <v>82</v>
      </c>
    </row>
    <row r="3341" ht="15.75" customHeight="1" spans="1:25">
      <c r="A3341" s="234">
        <v>6480</v>
      </c>
      <c r="B3341" s="208" t="s">
        <v>3906</v>
      </c>
      <c r="C3341" s="207" t="s">
        <v>33</v>
      </c>
      <c r="D3341" s="209" t="s">
        <v>64</v>
      </c>
      <c r="F3341" s="235" t="s">
        <v>65</v>
      </c>
      <c r="G3341" s="236">
        <v>42574</v>
      </c>
      <c r="H3341" s="237">
        <v>42574</v>
      </c>
      <c r="I3341" s="214">
        <v>7561.34</v>
      </c>
      <c r="J3341" s="215">
        <v>0.250197280862569</v>
      </c>
      <c r="K3341" s="214">
        <v>1891.82670767738</v>
      </c>
      <c r="L3341" s="244">
        <v>3780.67</v>
      </c>
      <c r="M3341" s="245">
        <v>0.248072431606038</v>
      </c>
      <c r="N3341" s="244">
        <v>937.88</v>
      </c>
      <c r="O3341" s="218">
        <v>330</v>
      </c>
      <c r="P3341" s="246">
        <f t="shared" si="465"/>
        <v>10.4565757575758</v>
      </c>
      <c r="Q3341" s="246">
        <f t="shared" si="466"/>
        <v>1.84206060606061</v>
      </c>
      <c r="R3341" s="210">
        <v>1257</v>
      </c>
      <c r="S3341" s="220">
        <f t="shared" si="467"/>
        <v>330</v>
      </c>
      <c r="T3341" s="113">
        <f t="shared" si="470"/>
        <v>20.716</v>
      </c>
      <c r="U3341" s="113">
        <f t="shared" si="468"/>
        <v>5.18308687034899</v>
      </c>
      <c r="V3341" s="113">
        <f t="shared" si="471"/>
        <v>11.4565757575758</v>
      </c>
      <c r="W3341" s="113">
        <f t="shared" si="469"/>
        <v>2.84206060606061</v>
      </c>
      <c r="X3341" s="118">
        <v>2016</v>
      </c>
      <c r="Y3341" s="18" t="s">
        <v>82</v>
      </c>
    </row>
    <row r="3342" ht="15.75" customHeight="1" spans="1:25">
      <c r="A3342" s="234">
        <v>8722</v>
      </c>
      <c r="B3342" s="208" t="s">
        <v>3907</v>
      </c>
      <c r="C3342" s="207" t="s">
        <v>34</v>
      </c>
      <c r="D3342" s="209" t="s">
        <v>488</v>
      </c>
      <c r="E3342" s="210" t="s">
        <v>30</v>
      </c>
      <c r="F3342" s="235" t="s">
        <v>282</v>
      </c>
      <c r="G3342" s="283">
        <v>41913</v>
      </c>
      <c r="H3342" s="237">
        <v>43715</v>
      </c>
      <c r="I3342" s="214">
        <v>7557.70196721311</v>
      </c>
      <c r="J3342" s="215">
        <v>0.278719446985391</v>
      </c>
      <c r="K3342" s="214">
        <v>2106.47851278204</v>
      </c>
      <c r="L3342" s="216">
        <v>549.16</v>
      </c>
      <c r="M3342" s="217">
        <v>0.2088826571491</v>
      </c>
      <c r="N3342" s="216">
        <v>114.71</v>
      </c>
      <c r="O3342" s="218">
        <v>61</v>
      </c>
      <c r="P3342" s="246">
        <f t="shared" si="465"/>
        <v>8.00262295081967</v>
      </c>
      <c r="Q3342" s="246">
        <f t="shared" si="466"/>
        <v>0.880491803278688</v>
      </c>
      <c r="R3342" s="210">
        <v>116</v>
      </c>
      <c r="S3342" s="220">
        <f t="shared" si="467"/>
        <v>81</v>
      </c>
      <c r="T3342" s="113">
        <f t="shared" si="470"/>
        <v>20.7060327868852</v>
      </c>
      <c r="U3342" s="113">
        <f t="shared" si="468"/>
        <v>5.77117400762203</v>
      </c>
      <c r="V3342" s="113">
        <f t="shared" si="471"/>
        <v>6.77975308641975</v>
      </c>
      <c r="W3342" s="113">
        <f t="shared" si="469"/>
        <v>1.41617283950617</v>
      </c>
      <c r="X3342" s="118">
        <v>2014</v>
      </c>
      <c r="Y3342" s="18" t="s">
        <v>66</v>
      </c>
    </row>
    <row r="3343" ht="15.75" customHeight="1" spans="1:25">
      <c r="A3343" s="234">
        <v>7659</v>
      </c>
      <c r="B3343" s="208" t="s">
        <v>3908</v>
      </c>
      <c r="C3343" s="207" t="s">
        <v>29</v>
      </c>
      <c r="D3343" s="209" t="s">
        <v>64</v>
      </c>
      <c r="F3343" s="235" t="s">
        <v>65</v>
      </c>
      <c r="G3343" s="236">
        <v>43127</v>
      </c>
      <c r="H3343" s="237">
        <v>43127</v>
      </c>
      <c r="I3343" s="214">
        <v>7537.216</v>
      </c>
      <c r="J3343" s="215">
        <v>0.272434243877113</v>
      </c>
      <c r="K3343" s="214">
        <v>2053.39574189848</v>
      </c>
      <c r="L3343" s="244">
        <v>4710.76</v>
      </c>
      <c r="M3343" s="245">
        <v>0.315509599300325</v>
      </c>
      <c r="N3343" s="244">
        <v>1486.29</v>
      </c>
      <c r="O3343" s="218">
        <v>330</v>
      </c>
      <c r="P3343" s="246">
        <f t="shared" si="465"/>
        <v>13.2750303030303</v>
      </c>
      <c r="Q3343" s="246">
        <f t="shared" si="466"/>
        <v>3.50390909090909</v>
      </c>
      <c r="R3343" s="210">
        <v>704</v>
      </c>
      <c r="S3343" s="220">
        <f t="shared" si="467"/>
        <v>330</v>
      </c>
      <c r="T3343" s="113">
        <f t="shared" si="470"/>
        <v>20.6499068493151</v>
      </c>
      <c r="U3343" s="113">
        <f t="shared" si="468"/>
        <v>5.62574175862597</v>
      </c>
      <c r="V3343" s="113">
        <f t="shared" si="471"/>
        <v>14.2750303030303</v>
      </c>
      <c r="W3343" s="113">
        <f t="shared" si="469"/>
        <v>4.50390909090909</v>
      </c>
      <c r="X3343" s="118">
        <v>2018</v>
      </c>
      <c r="Y3343" s="18" t="s">
        <v>84</v>
      </c>
    </row>
    <row r="3344" ht="15.75" customHeight="1" spans="1:25">
      <c r="A3344" s="234">
        <v>8334</v>
      </c>
      <c r="B3344" s="208" t="s">
        <v>3909</v>
      </c>
      <c r="C3344" s="207" t="s">
        <v>23</v>
      </c>
      <c r="D3344" s="209" t="s">
        <v>64</v>
      </c>
      <c r="F3344" s="235" t="s">
        <v>65</v>
      </c>
      <c r="G3344" s="236">
        <v>43337</v>
      </c>
      <c r="H3344" s="237">
        <v>43337</v>
      </c>
      <c r="I3344" s="214">
        <v>7532.37275760745</v>
      </c>
      <c r="J3344" s="215">
        <v>0.249213462002802</v>
      </c>
      <c r="K3344" s="214">
        <v>1877.16869201895</v>
      </c>
      <c r="L3344" s="244">
        <v>4438.07</v>
      </c>
      <c r="M3344" s="245">
        <v>0.279891935007785</v>
      </c>
      <c r="N3344" s="244">
        <v>1242.18</v>
      </c>
      <c r="O3344" s="218">
        <v>327</v>
      </c>
      <c r="P3344" s="246">
        <f t="shared" si="465"/>
        <v>12.5720795107034</v>
      </c>
      <c r="Q3344" s="246">
        <f t="shared" si="466"/>
        <v>2.79871559633028</v>
      </c>
      <c r="R3344" s="210">
        <v>494</v>
      </c>
      <c r="S3344" s="220">
        <f t="shared" si="467"/>
        <v>330</v>
      </c>
      <c r="T3344" s="113">
        <f t="shared" si="470"/>
        <v>20.6366376920752</v>
      </c>
      <c r="U3344" s="113">
        <f t="shared" si="468"/>
        <v>5.14292792333959</v>
      </c>
      <c r="V3344" s="113">
        <f t="shared" si="471"/>
        <v>13.448696969697</v>
      </c>
      <c r="W3344" s="113">
        <f t="shared" si="469"/>
        <v>3.76418181818182</v>
      </c>
      <c r="X3344" s="118">
        <v>2018</v>
      </c>
      <c r="Y3344" s="18" t="s">
        <v>84</v>
      </c>
    </row>
    <row r="3345" ht="15.75" customHeight="1" spans="1:25">
      <c r="A3345" s="234">
        <v>7997</v>
      </c>
      <c r="B3345" s="208" t="s">
        <v>3910</v>
      </c>
      <c r="C3345" s="207" t="s">
        <v>25</v>
      </c>
      <c r="D3345" s="209" t="s">
        <v>488</v>
      </c>
      <c r="E3345" s="210" t="s">
        <v>32</v>
      </c>
      <c r="F3345" s="235" t="s">
        <v>212</v>
      </c>
      <c r="G3345" s="283">
        <v>41312</v>
      </c>
      <c r="H3345" s="237">
        <v>43395</v>
      </c>
      <c r="I3345" s="214">
        <v>7485.33466998385</v>
      </c>
      <c r="J3345" s="215">
        <v>0.266531774460601</v>
      </c>
      <c r="K3345" s="214">
        <v>1995.07953202225</v>
      </c>
      <c r="L3345" s="244">
        <v>3861.33</v>
      </c>
      <c r="M3345" s="245">
        <v>0.0888631637285598</v>
      </c>
      <c r="N3345" s="244">
        <v>343.13</v>
      </c>
      <c r="O3345" s="218">
        <v>269</v>
      </c>
      <c r="P3345" s="246">
        <f t="shared" si="465"/>
        <v>13.3543866171004</v>
      </c>
      <c r="Q3345" s="246">
        <f t="shared" si="466"/>
        <v>0.275576208178439</v>
      </c>
      <c r="R3345" s="210">
        <v>436</v>
      </c>
      <c r="S3345" s="220">
        <f t="shared" si="467"/>
        <v>330</v>
      </c>
      <c r="T3345" s="113">
        <f t="shared" si="470"/>
        <v>20.5077662191338</v>
      </c>
      <c r="U3345" s="113">
        <f t="shared" si="468"/>
        <v>5.4659713206089</v>
      </c>
      <c r="V3345" s="113">
        <f t="shared" si="471"/>
        <v>11.701</v>
      </c>
      <c r="W3345" s="113">
        <f t="shared" si="469"/>
        <v>1.03978787878788</v>
      </c>
      <c r="X3345" s="118">
        <v>2013</v>
      </c>
      <c r="Y3345" s="18" t="s">
        <v>66</v>
      </c>
    </row>
    <row r="3346" ht="15.75" customHeight="1" spans="1:25">
      <c r="A3346" s="234">
        <v>6264</v>
      </c>
      <c r="B3346" s="208" t="s">
        <v>3911</v>
      </c>
      <c r="C3346" s="207" t="s">
        <v>31</v>
      </c>
      <c r="D3346" s="209" t="s">
        <v>64</v>
      </c>
      <c r="E3346" s="210" t="s">
        <v>312</v>
      </c>
      <c r="F3346" s="235" t="s">
        <v>65</v>
      </c>
      <c r="G3346" s="283">
        <v>42454</v>
      </c>
      <c r="H3346" s="237">
        <v>42454</v>
      </c>
      <c r="I3346" s="214">
        <v>7478.565</v>
      </c>
      <c r="J3346" s="215">
        <v>0.268159598600118</v>
      </c>
      <c r="K3346" s="214">
        <v>2005.44898850489</v>
      </c>
      <c r="L3346" s="244">
        <v>4985.71</v>
      </c>
      <c r="M3346" s="245">
        <v>0.290181338264761</v>
      </c>
      <c r="N3346" s="244">
        <v>1446.76</v>
      </c>
      <c r="O3346" s="218">
        <v>330</v>
      </c>
      <c r="P3346" s="246">
        <f t="shared" si="465"/>
        <v>14.1082121212121</v>
      </c>
      <c r="Q3346" s="246">
        <f t="shared" si="466"/>
        <v>3.38412121212121</v>
      </c>
      <c r="R3346" s="210">
        <v>1377</v>
      </c>
      <c r="S3346" s="220">
        <f t="shared" si="467"/>
        <v>330</v>
      </c>
      <c r="T3346" s="113">
        <f t="shared" si="470"/>
        <v>20.4892191780822</v>
      </c>
      <c r="U3346" s="113">
        <f t="shared" si="468"/>
        <v>5.49438079042436</v>
      </c>
      <c r="V3346" s="113">
        <f t="shared" si="471"/>
        <v>15.1082121212121</v>
      </c>
      <c r="W3346" s="113">
        <f t="shared" si="469"/>
        <v>4.38412121212121</v>
      </c>
      <c r="X3346" s="118">
        <v>2016</v>
      </c>
      <c r="Y3346" s="18" t="s">
        <v>82</v>
      </c>
    </row>
    <row r="3347" ht="15.75" customHeight="1" spans="1:25">
      <c r="A3347" s="234">
        <v>6798</v>
      </c>
      <c r="B3347" s="208" t="s">
        <v>3912</v>
      </c>
      <c r="C3347" s="207" t="s">
        <v>25</v>
      </c>
      <c r="D3347" s="209" t="s">
        <v>64</v>
      </c>
      <c r="F3347" s="235" t="s">
        <v>204</v>
      </c>
      <c r="G3347" s="236">
        <v>42854</v>
      </c>
      <c r="H3347" s="237">
        <v>42854</v>
      </c>
      <c r="I3347" s="214">
        <v>7471.867</v>
      </c>
      <c r="J3347" s="215">
        <v>0.276813908474199</v>
      </c>
      <c r="K3347" s="214">
        <v>2068.31670786939</v>
      </c>
      <c r="L3347" s="244">
        <v>5747.59</v>
      </c>
      <c r="M3347" s="245">
        <v>0.201487927983729</v>
      </c>
      <c r="N3347" s="244">
        <v>1158.07</v>
      </c>
      <c r="O3347" s="218">
        <v>330</v>
      </c>
      <c r="P3347" s="246">
        <f t="shared" si="465"/>
        <v>16.4169393939394</v>
      </c>
      <c r="Q3347" s="246">
        <f t="shared" si="466"/>
        <v>2.50930303030303</v>
      </c>
      <c r="R3347" s="210">
        <v>977</v>
      </c>
      <c r="S3347" s="220">
        <f t="shared" si="467"/>
        <v>330</v>
      </c>
      <c r="T3347" s="113">
        <f t="shared" si="470"/>
        <v>20.4708684931507</v>
      </c>
      <c r="U3347" s="113">
        <f t="shared" si="468"/>
        <v>5.66662111745038</v>
      </c>
      <c r="V3347" s="113">
        <f t="shared" si="471"/>
        <v>17.4169393939394</v>
      </c>
      <c r="W3347" s="113">
        <f t="shared" si="469"/>
        <v>3.50930303030303</v>
      </c>
      <c r="X3347" s="118">
        <v>2017</v>
      </c>
      <c r="Y3347" s="18" t="s">
        <v>83</v>
      </c>
    </row>
    <row r="3348" ht="15.75" customHeight="1" spans="1:25">
      <c r="A3348" s="234">
        <v>8795</v>
      </c>
      <c r="B3348" s="208" t="s">
        <v>3913</v>
      </c>
      <c r="C3348" s="207" t="s">
        <v>34</v>
      </c>
      <c r="D3348" s="209" t="s">
        <v>488</v>
      </c>
      <c r="E3348" s="210" t="s">
        <v>30</v>
      </c>
      <c r="F3348" s="235" t="s">
        <v>282</v>
      </c>
      <c r="G3348" s="283">
        <v>41403</v>
      </c>
      <c r="H3348" s="237">
        <v>43715</v>
      </c>
      <c r="I3348" s="214">
        <v>7469.26045454546</v>
      </c>
      <c r="J3348" s="215">
        <v>0.278719446985391</v>
      </c>
      <c r="K3348" s="214">
        <v>2081.82814328076</v>
      </c>
      <c r="L3348" s="216">
        <v>685.09</v>
      </c>
      <c r="M3348" s="217">
        <v>0.176079055306602</v>
      </c>
      <c r="N3348" s="216">
        <v>120.63</v>
      </c>
      <c r="O3348" s="218">
        <v>77</v>
      </c>
      <c r="P3348" s="246">
        <f t="shared" si="465"/>
        <v>7.89727272727273</v>
      </c>
      <c r="Q3348" s="246">
        <f t="shared" si="466"/>
        <v>0.566623376623377</v>
      </c>
      <c r="R3348" s="210">
        <v>116</v>
      </c>
      <c r="S3348" s="220">
        <f t="shared" si="467"/>
        <v>81</v>
      </c>
      <c r="T3348" s="113">
        <f t="shared" si="470"/>
        <v>20.4637272727273</v>
      </c>
      <c r="U3348" s="113">
        <f t="shared" si="468"/>
        <v>5.70363874871441</v>
      </c>
      <c r="V3348" s="113">
        <f t="shared" si="471"/>
        <v>8.4579012345679</v>
      </c>
      <c r="W3348" s="113">
        <f t="shared" si="469"/>
        <v>1.48925925925926</v>
      </c>
      <c r="X3348" s="118">
        <v>2013</v>
      </c>
      <c r="Y3348" s="18" t="s">
        <v>66</v>
      </c>
    </row>
    <row r="3349" ht="15.75" customHeight="1" spans="1:25">
      <c r="A3349" s="234">
        <v>7064</v>
      </c>
      <c r="B3349" s="208" t="s">
        <v>3914</v>
      </c>
      <c r="C3349" s="207" t="s">
        <v>27</v>
      </c>
      <c r="D3349" s="209" t="s">
        <v>64</v>
      </c>
      <c r="F3349" s="235" t="s">
        <v>204</v>
      </c>
      <c r="G3349" s="236">
        <v>42756</v>
      </c>
      <c r="H3349" s="237">
        <v>42756</v>
      </c>
      <c r="I3349" s="214">
        <v>7430.16</v>
      </c>
      <c r="J3349" s="215">
        <v>0.263154859640869</v>
      </c>
      <c r="K3349" s="214">
        <v>1955.2827119092</v>
      </c>
      <c r="L3349" s="244">
        <v>4953.44</v>
      </c>
      <c r="M3349" s="245">
        <v>0.261797861688039</v>
      </c>
      <c r="N3349" s="244">
        <v>1296.8</v>
      </c>
      <c r="O3349" s="218">
        <v>330</v>
      </c>
      <c r="P3349" s="246">
        <f t="shared" si="465"/>
        <v>14.0104242424242</v>
      </c>
      <c r="Q3349" s="246">
        <f t="shared" si="466"/>
        <v>2.92969696969697</v>
      </c>
      <c r="R3349" s="210">
        <v>1075</v>
      </c>
      <c r="S3349" s="220">
        <f t="shared" si="467"/>
        <v>330</v>
      </c>
      <c r="T3349" s="113">
        <f t="shared" si="470"/>
        <v>20.356602739726</v>
      </c>
      <c r="U3349" s="113">
        <f t="shared" si="468"/>
        <v>5.35693893673753</v>
      </c>
      <c r="V3349" s="113">
        <f t="shared" si="471"/>
        <v>15.0104242424242</v>
      </c>
      <c r="W3349" s="113">
        <f t="shared" si="469"/>
        <v>3.92969696969697</v>
      </c>
      <c r="X3349" s="118">
        <v>2017</v>
      </c>
      <c r="Y3349" s="18" t="s">
        <v>83</v>
      </c>
    </row>
    <row r="3350" ht="15.75" customHeight="1" spans="1:25">
      <c r="A3350" s="234">
        <v>7393</v>
      </c>
      <c r="B3350" s="208" t="s">
        <v>3915</v>
      </c>
      <c r="C3350" s="207" t="s">
        <v>29</v>
      </c>
      <c r="D3350" s="209" t="s">
        <v>64</v>
      </c>
      <c r="F3350" s="235" t="s">
        <v>65</v>
      </c>
      <c r="G3350" s="236">
        <v>43057</v>
      </c>
      <c r="H3350" s="237">
        <v>43057</v>
      </c>
      <c r="I3350" s="214">
        <v>7375.616</v>
      </c>
      <c r="J3350" s="215">
        <v>0.2762241533508</v>
      </c>
      <c r="K3350" s="214">
        <v>2037.32328504061</v>
      </c>
      <c r="L3350" s="244">
        <v>4609.76</v>
      </c>
      <c r="M3350" s="245">
        <v>0.307176512443164</v>
      </c>
      <c r="N3350" s="244">
        <v>1416.01</v>
      </c>
      <c r="O3350" s="218">
        <v>330</v>
      </c>
      <c r="P3350" s="246">
        <f t="shared" si="465"/>
        <v>12.9689696969697</v>
      </c>
      <c r="Q3350" s="246">
        <f t="shared" si="466"/>
        <v>3.29093939393939</v>
      </c>
      <c r="R3350" s="210">
        <v>774</v>
      </c>
      <c r="S3350" s="220">
        <f t="shared" si="467"/>
        <v>330</v>
      </c>
      <c r="T3350" s="113">
        <f t="shared" si="470"/>
        <v>20.2071671232877</v>
      </c>
      <c r="U3350" s="113">
        <f t="shared" si="468"/>
        <v>5.58170763024825</v>
      </c>
      <c r="V3350" s="113">
        <f t="shared" si="471"/>
        <v>13.9689696969697</v>
      </c>
      <c r="W3350" s="113">
        <f t="shared" si="469"/>
        <v>4.29093939393939</v>
      </c>
      <c r="X3350" s="118">
        <v>2017</v>
      </c>
      <c r="Y3350" s="18" t="s">
        <v>83</v>
      </c>
    </row>
    <row r="3351" ht="15.75" customHeight="1" spans="1:25">
      <c r="A3351" s="234">
        <v>7575</v>
      </c>
      <c r="B3351" s="208" t="s">
        <v>3916</v>
      </c>
      <c r="C3351" s="207" t="s">
        <v>27</v>
      </c>
      <c r="D3351" s="209" t="s">
        <v>64</v>
      </c>
      <c r="F3351" s="235" t="s">
        <v>204</v>
      </c>
      <c r="G3351" s="236">
        <v>43099</v>
      </c>
      <c r="H3351" s="237">
        <v>43099</v>
      </c>
      <c r="I3351" s="214">
        <v>7366.125</v>
      </c>
      <c r="J3351" s="215">
        <v>0.266900864921795</v>
      </c>
      <c r="K3351" s="214">
        <v>1966.02513362206</v>
      </c>
      <c r="L3351" s="244">
        <v>4910.75</v>
      </c>
      <c r="M3351" s="245">
        <v>0.3025383088123</v>
      </c>
      <c r="N3351" s="244">
        <v>1485.69</v>
      </c>
      <c r="O3351" s="218">
        <v>330</v>
      </c>
      <c r="P3351" s="246">
        <f t="shared" si="465"/>
        <v>13.8810606060606</v>
      </c>
      <c r="Q3351" s="246">
        <f t="shared" si="466"/>
        <v>3.50209090909091</v>
      </c>
      <c r="R3351" s="210">
        <v>732</v>
      </c>
      <c r="S3351" s="220">
        <f t="shared" si="467"/>
        <v>330</v>
      </c>
      <c r="T3351" s="113">
        <f t="shared" si="470"/>
        <v>20.1811643835616</v>
      </c>
      <c r="U3351" s="113">
        <f t="shared" si="468"/>
        <v>5.38637022910153</v>
      </c>
      <c r="V3351" s="113">
        <f t="shared" si="471"/>
        <v>14.8810606060606</v>
      </c>
      <c r="W3351" s="113">
        <f t="shared" si="469"/>
        <v>4.50209090909091</v>
      </c>
      <c r="X3351" s="118">
        <v>2017</v>
      </c>
      <c r="Y3351" s="18" t="s">
        <v>83</v>
      </c>
    </row>
    <row r="3352" ht="15.75" customHeight="1" spans="1:25">
      <c r="A3352" s="234">
        <v>5627</v>
      </c>
      <c r="B3352" s="208" t="s">
        <v>3917</v>
      </c>
      <c r="C3352" s="207" t="s">
        <v>25</v>
      </c>
      <c r="D3352" s="209" t="s">
        <v>64</v>
      </c>
      <c r="F3352" s="235" t="s">
        <v>215</v>
      </c>
      <c r="G3352" s="236">
        <v>41272</v>
      </c>
      <c r="H3352" s="237">
        <v>41272</v>
      </c>
      <c r="I3352" s="214">
        <v>7342.11196513794</v>
      </c>
      <c r="J3352" s="215">
        <v>0.279221152846965</v>
      </c>
      <c r="K3352" s="214">
        <v>2050.07296723731</v>
      </c>
      <c r="L3352" s="244">
        <v>6433.96</v>
      </c>
      <c r="M3352" s="245">
        <v>0.210506437714875</v>
      </c>
      <c r="N3352" s="244">
        <v>1354.39</v>
      </c>
      <c r="O3352" s="218">
        <v>330</v>
      </c>
      <c r="P3352" s="246">
        <f t="shared" si="465"/>
        <v>18.4968484848485</v>
      </c>
      <c r="Q3352" s="246">
        <f t="shared" si="466"/>
        <v>3.10421212121212</v>
      </c>
      <c r="R3352" s="210">
        <v>2559</v>
      </c>
      <c r="S3352" s="220">
        <f t="shared" si="467"/>
        <v>330</v>
      </c>
      <c r="T3352" s="113">
        <f t="shared" si="470"/>
        <v>20.1153752469533</v>
      </c>
      <c r="U3352" s="113">
        <f t="shared" si="468"/>
        <v>5.61663826640359</v>
      </c>
      <c r="V3352" s="113">
        <f t="shared" si="471"/>
        <v>19.4968484848485</v>
      </c>
      <c r="W3352" s="113">
        <f t="shared" si="469"/>
        <v>4.10421212121212</v>
      </c>
      <c r="X3352" s="118">
        <v>2012</v>
      </c>
      <c r="Y3352" s="18" t="s">
        <v>66</v>
      </c>
    </row>
    <row r="3353" ht="15.75" customHeight="1" spans="1:25">
      <c r="A3353" s="234">
        <v>5506</v>
      </c>
      <c r="B3353" s="208" t="s">
        <v>3918</v>
      </c>
      <c r="C3353" s="207" t="s">
        <v>33</v>
      </c>
      <c r="D3353" s="209" t="s">
        <v>64</v>
      </c>
      <c r="F3353" s="235" t="s">
        <v>65</v>
      </c>
      <c r="G3353" s="236">
        <v>41020</v>
      </c>
      <c r="H3353" s="237">
        <v>41020</v>
      </c>
      <c r="I3353" s="214">
        <v>7329.06</v>
      </c>
      <c r="J3353" s="215">
        <v>0.262985784519072</v>
      </c>
      <c r="K3353" s="214">
        <v>1927.43859388735</v>
      </c>
      <c r="L3353" s="244">
        <v>3664.53</v>
      </c>
      <c r="M3353" s="245">
        <v>0.307411864550161</v>
      </c>
      <c r="N3353" s="244">
        <v>1126.52</v>
      </c>
      <c r="O3353" s="218">
        <v>330</v>
      </c>
      <c r="P3353" s="246">
        <f t="shared" si="465"/>
        <v>10.1046363636364</v>
      </c>
      <c r="Q3353" s="246">
        <f t="shared" si="466"/>
        <v>2.41369696969697</v>
      </c>
      <c r="R3353" s="210">
        <v>2811</v>
      </c>
      <c r="S3353" s="220">
        <f t="shared" si="467"/>
        <v>330</v>
      </c>
      <c r="T3353" s="113">
        <f t="shared" si="470"/>
        <v>20.0796164383562</v>
      </c>
      <c r="U3353" s="113">
        <f t="shared" si="468"/>
        <v>5.28065368188315</v>
      </c>
      <c r="V3353" s="113">
        <f t="shared" si="471"/>
        <v>11.1046363636364</v>
      </c>
      <c r="W3353" s="113">
        <f t="shared" si="469"/>
        <v>3.41369696969697</v>
      </c>
      <c r="X3353" s="118">
        <v>2012</v>
      </c>
      <c r="Y3353" s="18" t="s">
        <v>66</v>
      </c>
    </row>
    <row r="3354" ht="15.75" customHeight="1" spans="1:25">
      <c r="A3354" s="234">
        <v>7151</v>
      </c>
      <c r="B3354" s="208" t="s">
        <v>3919</v>
      </c>
      <c r="C3354" s="207" t="s">
        <v>31</v>
      </c>
      <c r="D3354" s="209" t="s">
        <v>64</v>
      </c>
      <c r="F3354" s="235" t="s">
        <v>65</v>
      </c>
      <c r="G3354" s="236">
        <v>42916</v>
      </c>
      <c r="H3354" s="237">
        <v>42916</v>
      </c>
      <c r="I3354" s="214">
        <v>7324.965</v>
      </c>
      <c r="J3354" s="215">
        <v>0.271169187737694</v>
      </c>
      <c r="K3354" s="214">
        <v>1986.30480925704</v>
      </c>
      <c r="L3354" s="244">
        <v>4883.31</v>
      </c>
      <c r="M3354" s="245">
        <v>0.321363992865495</v>
      </c>
      <c r="N3354" s="244">
        <v>1569.32</v>
      </c>
      <c r="O3354" s="218">
        <v>330</v>
      </c>
      <c r="P3354" s="246">
        <f t="shared" si="465"/>
        <v>13.7979090909091</v>
      </c>
      <c r="Q3354" s="246">
        <f t="shared" si="466"/>
        <v>3.75551515151515</v>
      </c>
      <c r="R3354" s="210">
        <v>915</v>
      </c>
      <c r="S3354" s="220">
        <f t="shared" si="467"/>
        <v>330</v>
      </c>
      <c r="T3354" s="113">
        <f t="shared" si="470"/>
        <v>20.068397260274</v>
      </c>
      <c r="U3354" s="113">
        <f t="shared" si="468"/>
        <v>5.44193098426586</v>
      </c>
      <c r="V3354" s="113">
        <f t="shared" si="471"/>
        <v>14.7979090909091</v>
      </c>
      <c r="W3354" s="113">
        <f t="shared" si="469"/>
        <v>4.75551515151515</v>
      </c>
      <c r="X3354" s="118">
        <v>2017</v>
      </c>
      <c r="Y3354" s="18" t="s">
        <v>83</v>
      </c>
    </row>
    <row r="3355" ht="15.75" customHeight="1" spans="1:25">
      <c r="A3355" s="234">
        <v>7347</v>
      </c>
      <c r="B3355" s="208" t="s">
        <v>3920</v>
      </c>
      <c r="C3355" s="207" t="s">
        <v>25</v>
      </c>
      <c r="D3355" s="209" t="s">
        <v>64</v>
      </c>
      <c r="F3355" s="235" t="s">
        <v>207</v>
      </c>
      <c r="G3355" s="236">
        <v>43050</v>
      </c>
      <c r="H3355" s="237">
        <v>43050</v>
      </c>
      <c r="I3355" s="214">
        <v>7322.029</v>
      </c>
      <c r="J3355" s="215">
        <v>0.266790205490696</v>
      </c>
      <c r="K3355" s="214">
        <v>1953.44562151884</v>
      </c>
      <c r="L3355" s="244">
        <v>5632.33</v>
      </c>
      <c r="M3355" s="245">
        <v>0.238950842724059</v>
      </c>
      <c r="N3355" s="244">
        <v>1345.85</v>
      </c>
      <c r="O3355" s="218">
        <v>330</v>
      </c>
      <c r="P3355" s="246">
        <f t="shared" si="465"/>
        <v>16.0676666666667</v>
      </c>
      <c r="Q3355" s="246">
        <f t="shared" si="466"/>
        <v>3.07833333333333</v>
      </c>
      <c r="R3355" s="210">
        <v>781</v>
      </c>
      <c r="S3355" s="220">
        <f t="shared" si="467"/>
        <v>330</v>
      </c>
      <c r="T3355" s="113">
        <f t="shared" si="470"/>
        <v>20.0603534246575</v>
      </c>
      <c r="U3355" s="113">
        <f t="shared" si="468"/>
        <v>5.35190581238038</v>
      </c>
      <c r="V3355" s="113">
        <f t="shared" si="471"/>
        <v>17.0676666666667</v>
      </c>
      <c r="W3355" s="113">
        <f t="shared" si="469"/>
        <v>4.07833333333333</v>
      </c>
      <c r="X3355" s="118">
        <v>2017</v>
      </c>
      <c r="Y3355" s="18" t="s">
        <v>83</v>
      </c>
    </row>
    <row r="3356" ht="15.75" customHeight="1" spans="1:25">
      <c r="A3356" s="234">
        <v>7443</v>
      </c>
      <c r="B3356" s="208" t="s">
        <v>3921</v>
      </c>
      <c r="C3356" s="207" t="s">
        <v>29</v>
      </c>
      <c r="D3356" s="209" t="s">
        <v>64</v>
      </c>
      <c r="F3356" s="235" t="s">
        <v>65</v>
      </c>
      <c r="G3356" s="236">
        <v>43064</v>
      </c>
      <c r="H3356" s="237">
        <v>43064</v>
      </c>
      <c r="I3356" s="214">
        <v>7319.248</v>
      </c>
      <c r="J3356" s="215">
        <v>0.273185528232675</v>
      </c>
      <c r="K3356" s="214">
        <v>1999.51263114595</v>
      </c>
      <c r="L3356" s="244">
        <v>4574.53</v>
      </c>
      <c r="M3356" s="245">
        <v>0.286258916216529</v>
      </c>
      <c r="N3356" s="244">
        <v>1309.5</v>
      </c>
      <c r="O3356" s="218">
        <v>330</v>
      </c>
      <c r="P3356" s="246">
        <f t="shared" si="465"/>
        <v>12.8622121212121</v>
      </c>
      <c r="Q3356" s="246">
        <f t="shared" si="466"/>
        <v>2.96818181818182</v>
      </c>
      <c r="R3356" s="210">
        <v>767</v>
      </c>
      <c r="S3356" s="220">
        <f t="shared" si="467"/>
        <v>330</v>
      </c>
      <c r="T3356" s="113">
        <f t="shared" si="470"/>
        <v>20.0527342465753</v>
      </c>
      <c r="U3356" s="113">
        <f t="shared" si="468"/>
        <v>5.47811679766014</v>
      </c>
      <c r="V3356" s="113">
        <f t="shared" si="471"/>
        <v>13.8622121212121</v>
      </c>
      <c r="W3356" s="113">
        <f t="shared" si="469"/>
        <v>3.96818181818182</v>
      </c>
      <c r="X3356" s="118">
        <v>2017</v>
      </c>
      <c r="Y3356" s="18" t="s">
        <v>83</v>
      </c>
    </row>
    <row r="3357" ht="15.75" customHeight="1" spans="1:25">
      <c r="A3357" s="234">
        <v>8088</v>
      </c>
      <c r="B3357" s="208" t="s">
        <v>3922</v>
      </c>
      <c r="C3357" s="207" t="s">
        <v>19</v>
      </c>
      <c r="D3357" s="209" t="s">
        <v>64</v>
      </c>
      <c r="F3357" s="235" t="s">
        <v>65</v>
      </c>
      <c r="G3357" s="236">
        <v>43295</v>
      </c>
      <c r="H3357" s="237">
        <v>43295</v>
      </c>
      <c r="I3357" s="214">
        <v>7311.66156565657</v>
      </c>
      <c r="J3357" s="215">
        <v>0.229502089634143</v>
      </c>
      <c r="K3357" s="214">
        <v>1678.04160801583</v>
      </c>
      <c r="L3357" s="244">
        <v>2143.96</v>
      </c>
      <c r="M3357" s="245">
        <v>0.110911584171346</v>
      </c>
      <c r="N3357" s="244">
        <v>237.79</v>
      </c>
      <c r="O3357" s="218">
        <v>198</v>
      </c>
      <c r="P3357" s="246">
        <f t="shared" si="465"/>
        <v>9.82808080808081</v>
      </c>
      <c r="Q3357" s="246">
        <f t="shared" si="466"/>
        <v>0.200959595959596</v>
      </c>
      <c r="R3357" s="210">
        <v>536</v>
      </c>
      <c r="S3357" s="220">
        <f t="shared" si="467"/>
        <v>330</v>
      </c>
      <c r="T3357" s="113">
        <f t="shared" si="470"/>
        <v>20.0319494949495</v>
      </c>
      <c r="U3357" s="113">
        <f t="shared" si="468"/>
        <v>4.59737426853652</v>
      </c>
      <c r="V3357" s="113">
        <f t="shared" si="471"/>
        <v>6.49684848484848</v>
      </c>
      <c r="W3357" s="113">
        <f t="shared" si="469"/>
        <v>0.720575757575758</v>
      </c>
      <c r="X3357" s="118">
        <v>2018</v>
      </c>
      <c r="Y3357" s="18" t="s">
        <v>84</v>
      </c>
    </row>
    <row r="3358" ht="15.75" customHeight="1" spans="1:25">
      <c r="A3358" s="234">
        <v>5782</v>
      </c>
      <c r="B3358" s="208" t="s">
        <v>3923</v>
      </c>
      <c r="C3358" s="207" t="s">
        <v>25</v>
      </c>
      <c r="D3358" s="209" t="s">
        <v>64</v>
      </c>
      <c r="F3358" s="235" t="s">
        <v>215</v>
      </c>
      <c r="G3358" s="236">
        <v>41818</v>
      </c>
      <c r="H3358" s="237">
        <v>41818</v>
      </c>
      <c r="I3358" s="214">
        <v>7310.50211654791</v>
      </c>
      <c r="J3358" s="215">
        <v>0.278848631073805</v>
      </c>
      <c r="K3358" s="214">
        <v>2038.52350766154</v>
      </c>
      <c r="L3358" s="244">
        <v>6406.26</v>
      </c>
      <c r="M3358" s="245">
        <v>0.261694030526391</v>
      </c>
      <c r="N3358" s="244">
        <v>1676.48</v>
      </c>
      <c r="O3358" s="218">
        <v>330</v>
      </c>
      <c r="P3358" s="246">
        <f t="shared" si="465"/>
        <v>18.4129090909091</v>
      </c>
      <c r="Q3358" s="246">
        <f t="shared" si="466"/>
        <v>4.08024242424242</v>
      </c>
      <c r="R3358" s="210">
        <v>2013</v>
      </c>
      <c r="S3358" s="220">
        <f t="shared" si="467"/>
        <v>330</v>
      </c>
      <c r="T3358" s="113">
        <f t="shared" si="470"/>
        <v>20.0287729220491</v>
      </c>
      <c r="U3358" s="113">
        <f t="shared" si="468"/>
        <v>5.58499591140148</v>
      </c>
      <c r="V3358" s="113">
        <f t="shared" si="471"/>
        <v>19.4129090909091</v>
      </c>
      <c r="W3358" s="113">
        <f t="shared" si="469"/>
        <v>5.08024242424242</v>
      </c>
      <c r="X3358" s="118">
        <v>2014</v>
      </c>
      <c r="Y3358" s="18" t="s">
        <v>66</v>
      </c>
    </row>
    <row r="3359" ht="15.75" customHeight="1" spans="1:25">
      <c r="A3359" s="234">
        <v>5420</v>
      </c>
      <c r="B3359" s="208" t="s">
        <v>3924</v>
      </c>
      <c r="C3359" s="207" t="s">
        <v>23</v>
      </c>
      <c r="D3359" s="209" t="s">
        <v>64</v>
      </c>
      <c r="F3359" s="235" t="s">
        <v>65</v>
      </c>
      <c r="G3359" s="236">
        <v>40803</v>
      </c>
      <c r="H3359" s="237">
        <v>40803</v>
      </c>
      <c r="I3359" s="214">
        <v>7292.9925</v>
      </c>
      <c r="J3359" s="215">
        <v>0.279180941804292</v>
      </c>
      <c r="K3359" s="214">
        <v>2036.06451472164</v>
      </c>
      <c r="L3359" s="244">
        <v>5029.65</v>
      </c>
      <c r="M3359" s="245">
        <v>0.25777936834571</v>
      </c>
      <c r="N3359" s="244">
        <v>1296.54</v>
      </c>
      <c r="O3359" s="218">
        <v>330</v>
      </c>
      <c r="P3359" s="246">
        <f t="shared" si="465"/>
        <v>14.2413636363636</v>
      </c>
      <c r="Q3359" s="246">
        <f t="shared" si="466"/>
        <v>2.92890909090909</v>
      </c>
      <c r="R3359" s="210">
        <v>3028</v>
      </c>
      <c r="S3359" s="220">
        <f t="shared" si="467"/>
        <v>330</v>
      </c>
      <c r="T3359" s="113">
        <f t="shared" si="470"/>
        <v>19.980801369863</v>
      </c>
      <c r="U3359" s="113">
        <f t="shared" si="468"/>
        <v>5.57825894444285</v>
      </c>
      <c r="V3359" s="113">
        <f t="shared" si="471"/>
        <v>15.2413636363636</v>
      </c>
      <c r="W3359" s="113">
        <f t="shared" si="469"/>
        <v>3.92890909090909</v>
      </c>
      <c r="X3359" s="118">
        <v>2011</v>
      </c>
      <c r="Y3359" s="18" t="s">
        <v>66</v>
      </c>
    </row>
    <row r="3360" ht="15.75" customHeight="1" spans="1:25">
      <c r="A3360" s="234">
        <v>9135</v>
      </c>
      <c r="B3360" s="208" t="s">
        <v>3925</v>
      </c>
      <c r="C3360" s="207" t="s">
        <v>34</v>
      </c>
      <c r="D3360" s="209" t="s">
        <v>488</v>
      </c>
      <c r="E3360" s="210" t="s">
        <v>30</v>
      </c>
      <c r="F3360" s="235" t="s">
        <v>288</v>
      </c>
      <c r="G3360" s="283">
        <v>38353</v>
      </c>
      <c r="H3360" s="237">
        <v>43706</v>
      </c>
      <c r="I3360" s="214">
        <v>7267.57418918919</v>
      </c>
      <c r="J3360" s="215">
        <v>0.27</v>
      </c>
      <c r="K3360" s="214">
        <v>1962.24503108108</v>
      </c>
      <c r="L3360" s="216">
        <v>320.31</v>
      </c>
      <c r="M3360" s="217">
        <v>0.386656676344791</v>
      </c>
      <c r="N3360" s="216">
        <v>123.85</v>
      </c>
      <c r="O3360" s="218">
        <v>37</v>
      </c>
      <c r="P3360" s="246">
        <f t="shared" si="465"/>
        <v>7.65702702702703</v>
      </c>
      <c r="Q3360" s="246">
        <f t="shared" si="466"/>
        <v>2.3472972972973</v>
      </c>
      <c r="R3360" s="210">
        <v>125</v>
      </c>
      <c r="S3360" s="220">
        <f t="shared" si="467"/>
        <v>90</v>
      </c>
      <c r="T3360" s="113">
        <f t="shared" si="470"/>
        <v>19.9111621621622</v>
      </c>
      <c r="U3360" s="113">
        <f t="shared" si="468"/>
        <v>5.37601378378378</v>
      </c>
      <c r="V3360" s="113">
        <f t="shared" si="471"/>
        <v>3.559</v>
      </c>
      <c r="W3360" s="113">
        <f t="shared" si="469"/>
        <v>1.37611111111111</v>
      </c>
      <c r="X3360" s="118">
        <v>2005</v>
      </c>
      <c r="Y3360" s="18" t="s">
        <v>66</v>
      </c>
    </row>
    <row r="3361" ht="15.75" customHeight="1" spans="1:25">
      <c r="A3361" s="234">
        <v>7913</v>
      </c>
      <c r="B3361" s="208" t="s">
        <v>3926</v>
      </c>
      <c r="C3361" s="207" t="s">
        <v>29</v>
      </c>
      <c r="D3361" s="209" t="s">
        <v>64</v>
      </c>
      <c r="F3361" s="235" t="s">
        <v>65</v>
      </c>
      <c r="G3361" s="236">
        <v>43215</v>
      </c>
      <c r="H3361" s="237">
        <v>43215</v>
      </c>
      <c r="I3361" s="214">
        <v>7265.792</v>
      </c>
      <c r="J3361" s="215">
        <v>0.279587030690844</v>
      </c>
      <c r="K3361" s="214">
        <v>2031.42121089729</v>
      </c>
      <c r="L3361" s="244">
        <v>4541.12</v>
      </c>
      <c r="M3361" s="245">
        <v>0.314506113029385</v>
      </c>
      <c r="N3361" s="244">
        <v>1428.21</v>
      </c>
      <c r="O3361" s="218">
        <v>330</v>
      </c>
      <c r="P3361" s="246">
        <f t="shared" si="465"/>
        <v>12.7609696969697</v>
      </c>
      <c r="Q3361" s="246">
        <f t="shared" si="466"/>
        <v>3.32790909090909</v>
      </c>
      <c r="R3361" s="210">
        <v>616</v>
      </c>
      <c r="S3361" s="220">
        <f t="shared" si="467"/>
        <v>330</v>
      </c>
      <c r="T3361" s="113">
        <f t="shared" si="470"/>
        <v>19.9062794520548</v>
      </c>
      <c r="U3361" s="113">
        <f t="shared" si="468"/>
        <v>5.56553756410216</v>
      </c>
      <c r="V3361" s="113">
        <f t="shared" si="471"/>
        <v>13.7609696969697</v>
      </c>
      <c r="W3361" s="113">
        <f t="shared" si="469"/>
        <v>4.32790909090909</v>
      </c>
      <c r="X3361" s="118">
        <v>2018</v>
      </c>
      <c r="Y3361" s="18" t="s">
        <v>84</v>
      </c>
    </row>
    <row r="3362" ht="15.75" customHeight="1" spans="1:25">
      <c r="A3362" s="234">
        <v>7382</v>
      </c>
      <c r="B3362" s="208" t="s">
        <v>3927</v>
      </c>
      <c r="C3362" s="207" t="s">
        <v>29</v>
      </c>
      <c r="D3362" s="209" t="s">
        <v>64</v>
      </c>
      <c r="F3362" s="235" t="s">
        <v>65</v>
      </c>
      <c r="G3362" s="236">
        <v>43037</v>
      </c>
      <c r="H3362" s="237">
        <v>43037</v>
      </c>
      <c r="I3362" s="214">
        <v>7253.152</v>
      </c>
      <c r="J3362" s="215">
        <v>0.274284104804309</v>
      </c>
      <c r="K3362" s="214">
        <v>1989.42430332958</v>
      </c>
      <c r="L3362" s="244">
        <v>4533.22</v>
      </c>
      <c r="M3362" s="245">
        <v>0.327797900829874</v>
      </c>
      <c r="N3362" s="244">
        <v>1485.98</v>
      </c>
      <c r="O3362" s="218">
        <v>330</v>
      </c>
      <c r="P3362" s="246">
        <f t="shared" si="465"/>
        <v>12.7370303030303</v>
      </c>
      <c r="Q3362" s="246">
        <f t="shared" si="466"/>
        <v>3.5029696969697</v>
      </c>
      <c r="R3362" s="210">
        <v>794</v>
      </c>
      <c r="S3362" s="220">
        <f t="shared" si="467"/>
        <v>330</v>
      </c>
      <c r="T3362" s="113">
        <f t="shared" si="470"/>
        <v>19.8716493150685</v>
      </c>
      <c r="U3362" s="113">
        <f t="shared" si="468"/>
        <v>5.45047754336871</v>
      </c>
      <c r="V3362" s="113">
        <f t="shared" si="471"/>
        <v>13.7370303030303</v>
      </c>
      <c r="W3362" s="113">
        <f t="shared" si="469"/>
        <v>4.5029696969697</v>
      </c>
      <c r="X3362" s="118">
        <v>2017</v>
      </c>
      <c r="Y3362" s="18" t="s">
        <v>83</v>
      </c>
    </row>
    <row r="3363" ht="15.75" customHeight="1" spans="1:25">
      <c r="A3363" s="234">
        <v>5722</v>
      </c>
      <c r="B3363" s="208" t="s">
        <v>3928</v>
      </c>
      <c r="C3363" s="207" t="s">
        <v>25</v>
      </c>
      <c r="D3363" s="209" t="s">
        <v>64</v>
      </c>
      <c r="F3363" s="235" t="s">
        <v>204</v>
      </c>
      <c r="G3363" s="236">
        <v>41804</v>
      </c>
      <c r="H3363" s="237">
        <v>41804</v>
      </c>
      <c r="I3363" s="214">
        <v>7241.02891863596</v>
      </c>
      <c r="J3363" s="215">
        <v>0.276617403551357</v>
      </c>
      <c r="K3363" s="214">
        <v>2002.99461851337</v>
      </c>
      <c r="L3363" s="244">
        <v>6345.38</v>
      </c>
      <c r="M3363" s="245">
        <v>0.26220651875853</v>
      </c>
      <c r="N3363" s="244">
        <v>1663.8</v>
      </c>
      <c r="O3363" s="218">
        <v>330</v>
      </c>
      <c r="P3363" s="246">
        <f t="shared" si="465"/>
        <v>18.2284242424242</v>
      </c>
      <c r="Q3363" s="246">
        <f t="shared" si="466"/>
        <v>4.04181818181818</v>
      </c>
      <c r="R3363" s="210">
        <v>2027</v>
      </c>
      <c r="S3363" s="220">
        <f t="shared" si="467"/>
        <v>330</v>
      </c>
      <c r="T3363" s="113">
        <f t="shared" si="470"/>
        <v>19.8384353935232</v>
      </c>
      <c r="U3363" s="113">
        <f t="shared" si="468"/>
        <v>5.48765648907773</v>
      </c>
      <c r="V3363" s="113">
        <f t="shared" si="471"/>
        <v>19.2284242424242</v>
      </c>
      <c r="W3363" s="113">
        <f t="shared" si="469"/>
        <v>5.04181818181818</v>
      </c>
      <c r="X3363" s="118">
        <v>2014</v>
      </c>
      <c r="Y3363" s="18" t="s">
        <v>66</v>
      </c>
    </row>
    <row r="3364" ht="15.75" customHeight="1" spans="1:25">
      <c r="A3364" s="234">
        <v>6214</v>
      </c>
      <c r="B3364" s="208" t="s">
        <v>3929</v>
      </c>
      <c r="C3364" s="207" t="s">
        <v>23</v>
      </c>
      <c r="D3364" s="209" t="s">
        <v>64</v>
      </c>
      <c r="E3364" s="210" t="s">
        <v>2268</v>
      </c>
      <c r="F3364" s="235" t="s">
        <v>65</v>
      </c>
      <c r="G3364" s="283">
        <v>42451</v>
      </c>
      <c r="H3364" s="237">
        <v>42451</v>
      </c>
      <c r="I3364" s="214">
        <v>7238.69</v>
      </c>
      <c r="J3364" s="215">
        <v>0.278388183306173</v>
      </c>
      <c r="K3364" s="214">
        <v>2015.16575861656</v>
      </c>
      <c r="L3364" s="244">
        <v>4992.2</v>
      </c>
      <c r="M3364" s="245">
        <v>0.179051320059293</v>
      </c>
      <c r="N3364" s="244">
        <v>893.86</v>
      </c>
      <c r="O3364" s="218">
        <v>330</v>
      </c>
      <c r="P3364" s="246">
        <f t="shared" si="465"/>
        <v>14.1278787878788</v>
      </c>
      <c r="Q3364" s="246">
        <f t="shared" si="466"/>
        <v>1.70866666666667</v>
      </c>
      <c r="R3364" s="210">
        <v>1380</v>
      </c>
      <c r="S3364" s="220">
        <f t="shared" si="467"/>
        <v>330</v>
      </c>
      <c r="T3364" s="113">
        <f t="shared" si="470"/>
        <v>19.8320273972603</v>
      </c>
      <c r="U3364" s="113">
        <f t="shared" si="468"/>
        <v>5.52100207840153</v>
      </c>
      <c r="V3364" s="113">
        <f t="shared" si="471"/>
        <v>15.1278787878788</v>
      </c>
      <c r="W3364" s="113">
        <f t="shared" si="469"/>
        <v>2.70866666666667</v>
      </c>
      <c r="X3364" s="118">
        <v>2016</v>
      </c>
      <c r="Y3364" s="18" t="s">
        <v>82</v>
      </c>
    </row>
    <row r="3365" ht="15.75" customHeight="1" spans="1:25">
      <c r="A3365" s="234">
        <v>6404</v>
      </c>
      <c r="B3365" s="208" t="s">
        <v>3930</v>
      </c>
      <c r="C3365" s="207" t="s">
        <v>23</v>
      </c>
      <c r="D3365" s="209" t="s">
        <v>64</v>
      </c>
      <c r="E3365" s="210" t="s">
        <v>330</v>
      </c>
      <c r="F3365" s="235" t="s">
        <v>65</v>
      </c>
      <c r="G3365" s="283">
        <v>42543</v>
      </c>
      <c r="H3365" s="237">
        <v>42543</v>
      </c>
      <c r="I3365" s="214">
        <v>7236.051</v>
      </c>
      <c r="J3365" s="215">
        <v>0.277058972317995</v>
      </c>
      <c r="K3365" s="214">
        <v>2004.8128537006</v>
      </c>
      <c r="L3365" s="244">
        <v>4990.38</v>
      </c>
      <c r="M3365" s="245">
        <v>0.427807100862059</v>
      </c>
      <c r="N3365" s="244">
        <v>2134.92</v>
      </c>
      <c r="O3365" s="218">
        <v>330</v>
      </c>
      <c r="P3365" s="246">
        <f t="shared" si="465"/>
        <v>14.1223636363636</v>
      </c>
      <c r="Q3365" s="246">
        <f t="shared" si="466"/>
        <v>5.46945454545455</v>
      </c>
      <c r="R3365" s="210">
        <v>1288</v>
      </c>
      <c r="S3365" s="220">
        <f t="shared" si="467"/>
        <v>330</v>
      </c>
      <c r="T3365" s="113">
        <f t="shared" si="470"/>
        <v>19.824797260274</v>
      </c>
      <c r="U3365" s="113">
        <f t="shared" si="468"/>
        <v>5.49263795534411</v>
      </c>
      <c r="V3365" s="113">
        <f t="shared" si="471"/>
        <v>15.1223636363636</v>
      </c>
      <c r="W3365" s="113">
        <f t="shared" si="469"/>
        <v>6.46945454545455</v>
      </c>
      <c r="X3365" s="118">
        <v>2016</v>
      </c>
      <c r="Y3365" s="18" t="s">
        <v>82</v>
      </c>
    </row>
    <row r="3366" ht="15.75" customHeight="1" spans="1:25">
      <c r="A3366" s="234">
        <v>7126</v>
      </c>
      <c r="B3366" s="208" t="s">
        <v>3931</v>
      </c>
      <c r="C3366" s="207" t="s">
        <v>29</v>
      </c>
      <c r="D3366" s="209" t="s">
        <v>64</v>
      </c>
      <c r="F3366" s="235" t="s">
        <v>65</v>
      </c>
      <c r="G3366" s="236">
        <v>42658</v>
      </c>
      <c r="H3366" s="237">
        <v>42658</v>
      </c>
      <c r="I3366" s="214">
        <v>7233.008</v>
      </c>
      <c r="J3366" s="215">
        <v>0.275417010973608</v>
      </c>
      <c r="K3366" s="214">
        <v>1992.09344370819</v>
      </c>
      <c r="L3366" s="244">
        <v>4520.63</v>
      </c>
      <c r="M3366" s="245">
        <v>0.349904769910389</v>
      </c>
      <c r="N3366" s="244">
        <v>1581.79</v>
      </c>
      <c r="O3366" s="218">
        <v>330</v>
      </c>
      <c r="P3366" s="246">
        <f t="shared" si="465"/>
        <v>12.6988787878788</v>
      </c>
      <c r="Q3366" s="246">
        <f t="shared" si="466"/>
        <v>3.79330303030303</v>
      </c>
      <c r="R3366" s="210">
        <v>1173</v>
      </c>
      <c r="S3366" s="220">
        <f t="shared" si="467"/>
        <v>330</v>
      </c>
      <c r="T3366" s="113">
        <f t="shared" si="470"/>
        <v>19.8164602739726</v>
      </c>
      <c r="U3366" s="113">
        <f t="shared" si="468"/>
        <v>5.45779025673477</v>
      </c>
      <c r="V3366" s="113">
        <f t="shared" si="471"/>
        <v>13.6988787878788</v>
      </c>
      <c r="W3366" s="113">
        <f t="shared" si="469"/>
        <v>4.79330303030303</v>
      </c>
      <c r="X3366" s="118">
        <v>2016</v>
      </c>
      <c r="Y3366" s="18" t="s">
        <v>82</v>
      </c>
    </row>
    <row r="3367" ht="15.75" customHeight="1" spans="1:25">
      <c r="A3367" s="234">
        <v>6993</v>
      </c>
      <c r="B3367" s="208" t="s">
        <v>3932</v>
      </c>
      <c r="C3367" s="207" t="s">
        <v>27</v>
      </c>
      <c r="D3367" s="209" t="s">
        <v>64</v>
      </c>
      <c r="F3367" s="235" t="s">
        <v>204</v>
      </c>
      <c r="G3367" s="236">
        <v>42091</v>
      </c>
      <c r="H3367" s="237">
        <v>42091</v>
      </c>
      <c r="I3367" s="214">
        <v>7230.9</v>
      </c>
      <c r="J3367" s="215">
        <v>0.262607461112212</v>
      </c>
      <c r="K3367" s="214">
        <v>1898.88829055629</v>
      </c>
      <c r="L3367" s="244">
        <v>4820.6</v>
      </c>
      <c r="M3367" s="245">
        <v>0.246774260465502</v>
      </c>
      <c r="N3367" s="244">
        <v>1189.6</v>
      </c>
      <c r="O3367" s="218">
        <v>330</v>
      </c>
      <c r="P3367" s="246">
        <f t="shared" si="465"/>
        <v>13.6078787878788</v>
      </c>
      <c r="Q3367" s="246">
        <f t="shared" si="466"/>
        <v>2.60484848484848</v>
      </c>
      <c r="R3367" s="210">
        <v>1740</v>
      </c>
      <c r="S3367" s="220">
        <f t="shared" si="467"/>
        <v>330</v>
      </c>
      <c r="T3367" s="113">
        <f t="shared" si="470"/>
        <v>19.8106849315068</v>
      </c>
      <c r="U3367" s="113">
        <f t="shared" si="468"/>
        <v>5.20243367275696</v>
      </c>
      <c r="V3367" s="113">
        <f t="shared" si="471"/>
        <v>14.6078787878788</v>
      </c>
      <c r="W3367" s="113">
        <f t="shared" si="469"/>
        <v>3.60484848484848</v>
      </c>
      <c r="X3367" s="118">
        <v>2015</v>
      </c>
      <c r="Y3367" s="18" t="s">
        <v>66</v>
      </c>
    </row>
    <row r="3368" ht="15.75" customHeight="1" spans="1:25">
      <c r="A3368" s="234">
        <v>5081</v>
      </c>
      <c r="B3368" s="208" t="s">
        <v>3933</v>
      </c>
      <c r="C3368" s="207" t="s">
        <v>19</v>
      </c>
      <c r="D3368" s="209" t="s">
        <v>64</v>
      </c>
      <c r="F3368" s="235" t="s">
        <v>65</v>
      </c>
      <c r="G3368" s="236">
        <v>39739</v>
      </c>
      <c r="H3368" s="237">
        <v>39739</v>
      </c>
      <c r="I3368" s="214">
        <v>7225.758</v>
      </c>
      <c r="J3368" s="215">
        <v>0.229030938273446</v>
      </c>
      <c r="K3368" s="214">
        <v>1654.92213447686</v>
      </c>
      <c r="L3368" s="244">
        <v>4014.31</v>
      </c>
      <c r="M3368" s="245">
        <v>0.310516626767738</v>
      </c>
      <c r="N3368" s="244">
        <v>1246.51</v>
      </c>
      <c r="O3368" s="218">
        <v>330</v>
      </c>
      <c r="P3368" s="246">
        <f t="shared" si="465"/>
        <v>11.1645757575758</v>
      </c>
      <c r="Q3368" s="246">
        <f t="shared" si="466"/>
        <v>2.77730303030303</v>
      </c>
      <c r="R3368" s="210">
        <v>4092</v>
      </c>
      <c r="S3368" s="220">
        <f t="shared" si="467"/>
        <v>330</v>
      </c>
      <c r="T3368" s="113">
        <f t="shared" si="470"/>
        <v>19.796597260274</v>
      </c>
      <c r="U3368" s="113">
        <f t="shared" si="468"/>
        <v>4.53403324514208</v>
      </c>
      <c r="V3368" s="113">
        <f t="shared" si="471"/>
        <v>12.1645757575758</v>
      </c>
      <c r="W3368" s="113">
        <f t="shared" si="469"/>
        <v>3.77730303030303</v>
      </c>
      <c r="X3368" s="118">
        <v>2008</v>
      </c>
      <c r="Y3368" s="18" t="s">
        <v>66</v>
      </c>
    </row>
    <row r="3369" ht="15.75" customHeight="1" spans="1:25">
      <c r="A3369" s="234">
        <v>8265</v>
      </c>
      <c r="B3369" s="208" t="s">
        <v>3934</v>
      </c>
      <c r="C3369" s="207" t="s">
        <v>29</v>
      </c>
      <c r="D3369" s="209" t="s">
        <v>64</v>
      </c>
      <c r="F3369" s="235" t="s">
        <v>65</v>
      </c>
      <c r="G3369" s="236">
        <v>43309</v>
      </c>
      <c r="H3369" s="237">
        <v>43309</v>
      </c>
      <c r="I3369" s="214">
        <v>7201.98880952381</v>
      </c>
      <c r="J3369" s="215">
        <v>0.268736025916299</v>
      </c>
      <c r="K3369" s="214">
        <v>1935.43385136509</v>
      </c>
      <c r="L3369" s="244">
        <v>4143.61</v>
      </c>
      <c r="M3369" s="245">
        <v>0.325136776868479</v>
      </c>
      <c r="N3369" s="244">
        <v>1347.24</v>
      </c>
      <c r="O3369" s="218">
        <v>330</v>
      </c>
      <c r="P3369" s="246">
        <f t="shared" si="465"/>
        <v>11.5563939393939</v>
      </c>
      <c r="Q3369" s="246">
        <f t="shared" si="466"/>
        <v>3.08254545454545</v>
      </c>
      <c r="R3369" s="210">
        <v>522</v>
      </c>
      <c r="S3369" s="220">
        <f t="shared" si="467"/>
        <v>330</v>
      </c>
      <c r="T3369" s="113">
        <f t="shared" si="470"/>
        <v>19.7314761904762</v>
      </c>
      <c r="U3369" s="113">
        <f t="shared" si="468"/>
        <v>5.30255849689066</v>
      </c>
      <c r="V3369" s="113">
        <f t="shared" si="471"/>
        <v>12.5563939393939</v>
      </c>
      <c r="W3369" s="113">
        <f t="shared" si="469"/>
        <v>4.08254545454545</v>
      </c>
      <c r="X3369" s="118">
        <v>2018</v>
      </c>
      <c r="Y3369" s="18" t="s">
        <v>84</v>
      </c>
    </row>
    <row r="3370" ht="15.75" customHeight="1" spans="1:25">
      <c r="A3370" s="234">
        <v>6211</v>
      </c>
      <c r="B3370" s="208" t="s">
        <v>3935</v>
      </c>
      <c r="C3370" s="207" t="s">
        <v>33</v>
      </c>
      <c r="D3370" s="209" t="s">
        <v>64</v>
      </c>
      <c r="F3370" s="235" t="s">
        <v>65</v>
      </c>
      <c r="G3370" s="236">
        <v>42399</v>
      </c>
      <c r="H3370" s="237">
        <v>42399</v>
      </c>
      <c r="I3370" s="214">
        <v>7182.64</v>
      </c>
      <c r="J3370" s="215">
        <v>0.239858681871345</v>
      </c>
      <c r="K3370" s="214">
        <v>1722.8185627564</v>
      </c>
      <c r="L3370" s="244">
        <v>3591.32</v>
      </c>
      <c r="M3370" s="245">
        <v>0.235871490148469</v>
      </c>
      <c r="N3370" s="244">
        <v>847.09</v>
      </c>
      <c r="O3370" s="218">
        <v>330</v>
      </c>
      <c r="P3370" s="246">
        <f t="shared" si="465"/>
        <v>9.88278787878788</v>
      </c>
      <c r="Q3370" s="246">
        <f t="shared" si="466"/>
        <v>1.56693939393939</v>
      </c>
      <c r="R3370" s="210">
        <v>1432</v>
      </c>
      <c r="S3370" s="220">
        <f t="shared" si="467"/>
        <v>330</v>
      </c>
      <c r="T3370" s="113">
        <f t="shared" si="470"/>
        <v>19.6784657534247</v>
      </c>
      <c r="U3370" s="113">
        <f t="shared" si="468"/>
        <v>4.72005085686685</v>
      </c>
      <c r="V3370" s="113">
        <f t="shared" si="471"/>
        <v>10.8827878787879</v>
      </c>
      <c r="W3370" s="113">
        <f t="shared" si="469"/>
        <v>2.56693939393939</v>
      </c>
      <c r="X3370" s="118">
        <v>2016</v>
      </c>
      <c r="Y3370" s="18" t="s">
        <v>82</v>
      </c>
    </row>
    <row r="3371" ht="15.75" customHeight="1" spans="1:25">
      <c r="A3371" s="234">
        <v>7008</v>
      </c>
      <c r="B3371" s="208" t="s">
        <v>3936</v>
      </c>
      <c r="C3371" s="207" t="s">
        <v>27</v>
      </c>
      <c r="D3371" s="209" t="s">
        <v>64</v>
      </c>
      <c r="F3371" s="235" t="s">
        <v>204</v>
      </c>
      <c r="G3371" s="236">
        <v>42301</v>
      </c>
      <c r="H3371" s="237">
        <v>42301</v>
      </c>
      <c r="I3371" s="214">
        <v>7178.001</v>
      </c>
      <c r="J3371" s="215">
        <v>0.261709426968607</v>
      </c>
      <c r="K3371" s="214">
        <v>1878.55052849009</v>
      </c>
      <c r="L3371" s="244">
        <v>6241.74</v>
      </c>
      <c r="M3371" s="245">
        <v>0.238795592254724</v>
      </c>
      <c r="N3371" s="244">
        <v>1490.5</v>
      </c>
      <c r="O3371" s="218">
        <v>330</v>
      </c>
      <c r="P3371" s="246">
        <f t="shared" si="465"/>
        <v>17.9143636363636</v>
      </c>
      <c r="Q3371" s="246">
        <f t="shared" si="466"/>
        <v>3.51666666666667</v>
      </c>
      <c r="R3371" s="210">
        <v>1530</v>
      </c>
      <c r="S3371" s="220">
        <f t="shared" si="467"/>
        <v>330</v>
      </c>
      <c r="T3371" s="113">
        <f t="shared" si="470"/>
        <v>19.6657561643836</v>
      </c>
      <c r="U3371" s="113">
        <f t="shared" si="468"/>
        <v>5.14671377668518</v>
      </c>
      <c r="V3371" s="113">
        <f t="shared" si="471"/>
        <v>18.9143636363636</v>
      </c>
      <c r="W3371" s="113">
        <f t="shared" si="469"/>
        <v>4.51666666666667</v>
      </c>
      <c r="X3371" s="118">
        <v>2015</v>
      </c>
      <c r="Y3371" s="18" t="s">
        <v>66</v>
      </c>
    </row>
    <row r="3372" ht="15.75" customHeight="1" spans="1:25">
      <c r="A3372" s="234">
        <v>6115</v>
      </c>
      <c r="B3372" s="208" t="s">
        <v>3937</v>
      </c>
      <c r="C3372" s="207" t="s">
        <v>27</v>
      </c>
      <c r="D3372" s="209" t="s">
        <v>64</v>
      </c>
      <c r="E3372" s="210" t="s">
        <v>2666</v>
      </c>
      <c r="F3372" s="289" t="s">
        <v>215</v>
      </c>
      <c r="G3372" s="283">
        <v>42272</v>
      </c>
      <c r="H3372" s="237">
        <v>42272</v>
      </c>
      <c r="I3372" s="214">
        <v>7134.899</v>
      </c>
      <c r="J3372" s="215">
        <v>0.249754760887025</v>
      </c>
      <c r="K3372" s="214">
        <v>1781.97499369807</v>
      </c>
      <c r="L3372" s="244">
        <v>6204.26</v>
      </c>
      <c r="M3372" s="245">
        <v>0.27811697124234</v>
      </c>
      <c r="N3372" s="244">
        <v>1725.51</v>
      </c>
      <c r="O3372" s="218">
        <v>330</v>
      </c>
      <c r="P3372" s="246">
        <f t="shared" si="465"/>
        <v>17.8007878787879</v>
      </c>
      <c r="Q3372" s="246">
        <f t="shared" si="466"/>
        <v>4.22881818181818</v>
      </c>
      <c r="R3372" s="210">
        <v>1559</v>
      </c>
      <c r="S3372" s="220">
        <f t="shared" si="467"/>
        <v>330</v>
      </c>
      <c r="T3372" s="113">
        <f t="shared" si="470"/>
        <v>19.5476684931507</v>
      </c>
      <c r="U3372" s="113">
        <f t="shared" si="468"/>
        <v>4.88212327040567</v>
      </c>
      <c r="V3372" s="113">
        <f t="shared" si="471"/>
        <v>18.8007878787879</v>
      </c>
      <c r="W3372" s="113">
        <f t="shared" si="469"/>
        <v>5.22881818181818</v>
      </c>
      <c r="X3372" s="118">
        <v>2015</v>
      </c>
      <c r="Y3372" s="18" t="s">
        <v>66</v>
      </c>
    </row>
    <row r="3373" ht="15.75" customHeight="1" spans="1:25">
      <c r="A3373" s="234">
        <v>7489</v>
      </c>
      <c r="B3373" s="208" t="s">
        <v>3938</v>
      </c>
      <c r="C3373" s="207" t="s">
        <v>25</v>
      </c>
      <c r="D3373" s="209" t="s">
        <v>64</v>
      </c>
      <c r="F3373" s="235" t="s">
        <v>207</v>
      </c>
      <c r="G3373" s="236">
        <v>43099</v>
      </c>
      <c r="H3373" s="237">
        <v>43099</v>
      </c>
      <c r="I3373" s="214">
        <v>7123.22729886758</v>
      </c>
      <c r="J3373" s="215">
        <v>0.236193035192096</v>
      </c>
      <c r="K3373" s="214">
        <v>1682.45667608273</v>
      </c>
      <c r="L3373" s="244">
        <v>4178.64</v>
      </c>
      <c r="M3373" s="245">
        <v>0.262434667738786</v>
      </c>
      <c r="N3373" s="244">
        <v>1096.62</v>
      </c>
      <c r="O3373" s="218">
        <v>330</v>
      </c>
      <c r="P3373" s="246">
        <f t="shared" si="465"/>
        <v>11.6625454545455</v>
      </c>
      <c r="Q3373" s="246">
        <f t="shared" si="466"/>
        <v>2.32309090909091</v>
      </c>
      <c r="R3373" s="210">
        <v>732</v>
      </c>
      <c r="S3373" s="220">
        <f t="shared" si="467"/>
        <v>330</v>
      </c>
      <c r="T3373" s="113">
        <f t="shared" si="470"/>
        <v>19.5156912297742</v>
      </c>
      <c r="U3373" s="113">
        <f t="shared" si="468"/>
        <v>4.60947034543214</v>
      </c>
      <c r="V3373" s="113">
        <f t="shared" si="471"/>
        <v>12.6625454545455</v>
      </c>
      <c r="W3373" s="113">
        <f t="shared" si="469"/>
        <v>3.32309090909091</v>
      </c>
      <c r="X3373" s="118">
        <v>2017</v>
      </c>
      <c r="Y3373" s="18" t="s">
        <v>83</v>
      </c>
    </row>
    <row r="3374" ht="15.75" customHeight="1" spans="1:25">
      <c r="A3374" s="234">
        <v>9206</v>
      </c>
      <c r="B3374" s="208" t="s">
        <v>3939</v>
      </c>
      <c r="C3374" s="207" t="s">
        <v>17</v>
      </c>
      <c r="D3374" s="209" t="s">
        <v>64</v>
      </c>
      <c r="F3374" s="235" t="s">
        <v>65</v>
      </c>
      <c r="G3374" s="236">
        <v>43456</v>
      </c>
      <c r="H3374" s="237">
        <v>43456</v>
      </c>
      <c r="I3374" s="214">
        <v>7122.30611600306</v>
      </c>
      <c r="J3374" s="215">
        <v>0.266875560938495</v>
      </c>
      <c r="K3374" s="214">
        <v>1900.76943988399</v>
      </c>
      <c r="L3374" s="244">
        <v>2628.29</v>
      </c>
      <c r="M3374" s="245">
        <v>0.240780127002728</v>
      </c>
      <c r="N3374" s="244">
        <v>632.84</v>
      </c>
      <c r="O3374" s="218">
        <v>305</v>
      </c>
      <c r="P3374" s="246">
        <f t="shared" si="465"/>
        <v>7.61734426229508</v>
      </c>
      <c r="Q3374" s="246">
        <f t="shared" si="466"/>
        <v>1.07488524590164</v>
      </c>
      <c r="R3374" s="210">
        <v>375</v>
      </c>
      <c r="S3374" s="220">
        <f t="shared" si="467"/>
        <v>330</v>
      </c>
      <c r="T3374" s="113">
        <f t="shared" si="470"/>
        <v>19.5131674411043</v>
      </c>
      <c r="U3374" s="113">
        <f t="shared" si="468"/>
        <v>5.20758750653148</v>
      </c>
      <c r="V3374" s="113">
        <f t="shared" si="471"/>
        <v>7.96451515151515</v>
      </c>
      <c r="W3374" s="113">
        <f t="shared" si="469"/>
        <v>1.91769696969697</v>
      </c>
      <c r="X3374" s="118">
        <v>2018</v>
      </c>
      <c r="Y3374" s="18" t="s">
        <v>84</v>
      </c>
    </row>
    <row r="3375" ht="15.75" customHeight="1" spans="1:25">
      <c r="A3375" s="234">
        <v>5027</v>
      </c>
      <c r="B3375" s="208" t="s">
        <v>3940</v>
      </c>
      <c r="C3375" s="207" t="s">
        <v>17</v>
      </c>
      <c r="D3375" s="209" t="s">
        <v>64</v>
      </c>
      <c r="F3375" s="235" t="s">
        <v>65</v>
      </c>
      <c r="G3375" s="236">
        <v>38409</v>
      </c>
      <c r="H3375" s="237">
        <v>38409</v>
      </c>
      <c r="I3375" s="214">
        <v>7098.84</v>
      </c>
      <c r="J3375" s="215">
        <v>0.266471459341806</v>
      </c>
      <c r="K3375" s="214">
        <v>1891.63825443399</v>
      </c>
      <c r="L3375" s="244">
        <v>3549.42</v>
      </c>
      <c r="M3375" s="245">
        <v>0.156346670723668</v>
      </c>
      <c r="N3375" s="244">
        <v>554.94</v>
      </c>
      <c r="O3375" s="218">
        <v>330</v>
      </c>
      <c r="P3375" s="246">
        <f t="shared" si="465"/>
        <v>9.75581818181818</v>
      </c>
      <c r="Q3375" s="246">
        <f t="shared" si="466"/>
        <v>0.681636363636364</v>
      </c>
      <c r="R3375" s="210">
        <v>5422</v>
      </c>
      <c r="S3375" s="220">
        <f t="shared" si="467"/>
        <v>330</v>
      </c>
      <c r="T3375" s="113">
        <f t="shared" si="470"/>
        <v>19.4488767123288</v>
      </c>
      <c r="U3375" s="113">
        <f t="shared" si="468"/>
        <v>5.18257056009312</v>
      </c>
      <c r="V3375" s="113">
        <f t="shared" si="471"/>
        <v>10.7558181818182</v>
      </c>
      <c r="W3375" s="113">
        <f t="shared" si="469"/>
        <v>1.68163636363636</v>
      </c>
      <c r="X3375" s="118">
        <v>2005</v>
      </c>
      <c r="Y3375" s="18" t="s">
        <v>66</v>
      </c>
    </row>
    <row r="3376" ht="15.75" customHeight="1" spans="1:25">
      <c r="A3376" s="234">
        <v>5666</v>
      </c>
      <c r="B3376" s="208" t="s">
        <v>3941</v>
      </c>
      <c r="C3376" s="207" t="s">
        <v>33</v>
      </c>
      <c r="D3376" s="209" t="s">
        <v>64</v>
      </c>
      <c r="F3376" s="235" t="s">
        <v>65</v>
      </c>
      <c r="G3376" s="236">
        <v>41461</v>
      </c>
      <c r="H3376" s="237">
        <v>41461</v>
      </c>
      <c r="I3376" s="214">
        <v>7087.72</v>
      </c>
      <c r="J3376" s="215">
        <v>0.266270867957479</v>
      </c>
      <c r="K3376" s="214">
        <v>1887.25335623958</v>
      </c>
      <c r="L3376" s="244">
        <v>3543.86</v>
      </c>
      <c r="M3376" s="245">
        <v>0.243539530342621</v>
      </c>
      <c r="N3376" s="244">
        <v>863.07</v>
      </c>
      <c r="O3376" s="218">
        <v>330</v>
      </c>
      <c r="P3376" s="246">
        <f t="shared" si="465"/>
        <v>9.7389696969697</v>
      </c>
      <c r="Q3376" s="246">
        <f t="shared" si="466"/>
        <v>1.61536363636364</v>
      </c>
      <c r="R3376" s="210">
        <v>2370</v>
      </c>
      <c r="S3376" s="220">
        <f t="shared" si="467"/>
        <v>330</v>
      </c>
      <c r="T3376" s="113">
        <f t="shared" si="470"/>
        <v>19.4184109589041</v>
      </c>
      <c r="U3376" s="113">
        <f t="shared" si="468"/>
        <v>5.17055714038241</v>
      </c>
      <c r="V3376" s="113">
        <f t="shared" si="471"/>
        <v>10.7389696969697</v>
      </c>
      <c r="W3376" s="113">
        <f t="shared" si="469"/>
        <v>2.61536363636364</v>
      </c>
      <c r="X3376" s="118">
        <v>2013</v>
      </c>
      <c r="Y3376" s="18" t="s">
        <v>66</v>
      </c>
    </row>
    <row r="3377" ht="15.75" customHeight="1" spans="1:25">
      <c r="A3377" s="234">
        <v>8967</v>
      </c>
      <c r="B3377" s="208" t="s">
        <v>3942</v>
      </c>
      <c r="C3377" s="207" t="s">
        <v>34</v>
      </c>
      <c r="D3377" s="209" t="s">
        <v>488</v>
      </c>
      <c r="E3377" s="210" t="s">
        <v>30</v>
      </c>
      <c r="F3377" s="235" t="s">
        <v>288</v>
      </c>
      <c r="G3377" s="283">
        <v>41275</v>
      </c>
      <c r="H3377" s="237">
        <v>43711</v>
      </c>
      <c r="I3377" s="214">
        <v>7078.18428571429</v>
      </c>
      <c r="J3377" s="215">
        <v>0.218036789596876</v>
      </c>
      <c r="K3377" s="214">
        <v>1543.3045778322</v>
      </c>
      <c r="L3377" s="216">
        <v>236.08</v>
      </c>
      <c r="M3377" s="217">
        <v>0.51834124025754</v>
      </c>
      <c r="N3377" s="216">
        <v>122.37</v>
      </c>
      <c r="O3377" s="218">
        <v>28</v>
      </c>
      <c r="P3377" s="246">
        <f t="shared" si="465"/>
        <v>7.43142857142857</v>
      </c>
      <c r="Q3377" s="246">
        <f t="shared" si="466"/>
        <v>3.37035714285714</v>
      </c>
      <c r="R3377" s="210">
        <v>120</v>
      </c>
      <c r="S3377" s="220">
        <f t="shared" si="467"/>
        <v>85</v>
      </c>
      <c r="T3377" s="113">
        <f t="shared" si="470"/>
        <v>19.3922857142857</v>
      </c>
      <c r="U3377" s="113">
        <f t="shared" si="468"/>
        <v>4.22823172008822</v>
      </c>
      <c r="V3377" s="113">
        <f t="shared" si="471"/>
        <v>2.77741176470588</v>
      </c>
      <c r="W3377" s="113">
        <f t="shared" si="469"/>
        <v>1.43964705882353</v>
      </c>
      <c r="X3377" s="118">
        <v>2013</v>
      </c>
      <c r="Y3377" s="18" t="s">
        <v>66</v>
      </c>
    </row>
    <row r="3378" ht="15.75" customHeight="1" spans="1:25">
      <c r="A3378" s="234">
        <v>8223</v>
      </c>
      <c r="B3378" s="208" t="s">
        <v>3943</v>
      </c>
      <c r="C3378" s="207" t="s">
        <v>25</v>
      </c>
      <c r="D3378" s="209" t="s">
        <v>488</v>
      </c>
      <c r="E3378" s="210" t="s">
        <v>32</v>
      </c>
      <c r="F3378" s="235" t="s">
        <v>212</v>
      </c>
      <c r="G3378" s="283">
        <v>43374</v>
      </c>
      <c r="H3378" s="237">
        <v>43374</v>
      </c>
      <c r="I3378" s="214">
        <v>7030.26957023472</v>
      </c>
      <c r="J3378" s="215">
        <v>0.260322851735621</v>
      </c>
      <c r="K3378" s="214">
        <v>1830.13982299366</v>
      </c>
      <c r="L3378" s="244">
        <v>3599.62</v>
      </c>
      <c r="M3378" s="245">
        <v>0.234474750112512</v>
      </c>
      <c r="N3378" s="244">
        <v>844.02</v>
      </c>
      <c r="O3378" s="218">
        <v>267</v>
      </c>
      <c r="P3378" s="246">
        <f t="shared" si="465"/>
        <v>12.4817228464419</v>
      </c>
      <c r="Q3378" s="246">
        <f t="shared" si="466"/>
        <v>2.16112359550562</v>
      </c>
      <c r="R3378" s="210">
        <v>457</v>
      </c>
      <c r="S3378" s="220">
        <f t="shared" si="467"/>
        <v>330</v>
      </c>
      <c r="T3378" s="113">
        <f t="shared" si="470"/>
        <v>19.261012521191</v>
      </c>
      <c r="U3378" s="113">
        <f t="shared" si="468"/>
        <v>5.01408170683194</v>
      </c>
      <c r="V3378" s="113">
        <f t="shared" si="471"/>
        <v>10.9079393939394</v>
      </c>
      <c r="W3378" s="113">
        <f t="shared" si="469"/>
        <v>2.55763636363636</v>
      </c>
      <c r="X3378" s="118">
        <v>2018</v>
      </c>
      <c r="Y3378" s="18" t="s">
        <v>84</v>
      </c>
    </row>
    <row r="3379" ht="15.75" customHeight="1" spans="1:25">
      <c r="A3379" s="234">
        <v>5064</v>
      </c>
      <c r="B3379" s="208" t="s">
        <v>3944</v>
      </c>
      <c r="C3379" s="207" t="s">
        <v>33</v>
      </c>
      <c r="D3379" s="209" t="s">
        <v>64</v>
      </c>
      <c r="F3379" s="235" t="s">
        <v>65</v>
      </c>
      <c r="G3379" s="236">
        <v>39536</v>
      </c>
      <c r="H3379" s="237">
        <v>39536</v>
      </c>
      <c r="I3379" s="214">
        <v>7024.26</v>
      </c>
      <c r="J3379" s="215">
        <v>0.265871759992208</v>
      </c>
      <c r="K3379" s="214">
        <v>1867.55236884287</v>
      </c>
      <c r="L3379" s="244">
        <v>3512.13</v>
      </c>
      <c r="M3379" s="245">
        <v>0.23420830094558</v>
      </c>
      <c r="N3379" s="244">
        <v>822.57</v>
      </c>
      <c r="O3379" s="218">
        <v>330</v>
      </c>
      <c r="P3379" s="246">
        <f t="shared" si="465"/>
        <v>9.64281818181818</v>
      </c>
      <c r="Q3379" s="246">
        <f t="shared" si="466"/>
        <v>1.49263636363636</v>
      </c>
      <c r="R3379" s="210">
        <v>4295</v>
      </c>
      <c r="S3379" s="220">
        <f t="shared" si="467"/>
        <v>330</v>
      </c>
      <c r="T3379" s="113">
        <f t="shared" si="470"/>
        <v>19.2445479452055</v>
      </c>
      <c r="U3379" s="113">
        <f t="shared" si="468"/>
        <v>5.11658183244622</v>
      </c>
      <c r="V3379" s="113">
        <f t="shared" si="471"/>
        <v>10.6428181818182</v>
      </c>
      <c r="W3379" s="113">
        <f t="shared" si="469"/>
        <v>2.49263636363636</v>
      </c>
      <c r="X3379" s="118">
        <v>2008</v>
      </c>
      <c r="Y3379" s="18" t="s">
        <v>66</v>
      </c>
    </row>
    <row r="3380" ht="15.75" customHeight="1" spans="1:25">
      <c r="A3380" s="234">
        <v>6460</v>
      </c>
      <c r="B3380" s="208" t="s">
        <v>3945</v>
      </c>
      <c r="C3380" s="207" t="s">
        <v>29</v>
      </c>
      <c r="D3380" s="209" t="s">
        <v>64</v>
      </c>
      <c r="E3380" s="210" t="s">
        <v>335</v>
      </c>
      <c r="F3380" s="235" t="s">
        <v>65</v>
      </c>
      <c r="G3380" s="283">
        <v>42570</v>
      </c>
      <c r="H3380" s="237">
        <v>42570</v>
      </c>
      <c r="I3380" s="214">
        <v>7015.424</v>
      </c>
      <c r="J3380" s="215">
        <v>0.271792822286353</v>
      </c>
      <c r="K3380" s="214">
        <v>1906.74188849542</v>
      </c>
      <c r="L3380" s="244">
        <v>4384.64</v>
      </c>
      <c r="M3380" s="245">
        <v>0.304554079696395</v>
      </c>
      <c r="N3380" s="244">
        <v>1335.36</v>
      </c>
      <c r="O3380" s="218">
        <v>330</v>
      </c>
      <c r="P3380" s="246">
        <f t="shared" si="465"/>
        <v>12.2867878787879</v>
      </c>
      <c r="Q3380" s="246">
        <f t="shared" si="466"/>
        <v>3.04654545454545</v>
      </c>
      <c r="R3380" s="210">
        <v>1261</v>
      </c>
      <c r="S3380" s="220">
        <f t="shared" si="467"/>
        <v>330</v>
      </c>
      <c r="T3380" s="113">
        <f t="shared" si="470"/>
        <v>19.2203397260274</v>
      </c>
      <c r="U3380" s="113">
        <f t="shared" si="468"/>
        <v>5.22395037943951</v>
      </c>
      <c r="V3380" s="113">
        <f t="shared" si="471"/>
        <v>13.2867878787879</v>
      </c>
      <c r="W3380" s="113">
        <f t="shared" si="469"/>
        <v>4.04654545454545</v>
      </c>
      <c r="X3380" s="118">
        <v>2016</v>
      </c>
      <c r="Y3380" s="18" t="s">
        <v>82</v>
      </c>
    </row>
    <row r="3381" ht="15.75" customHeight="1" spans="1:25">
      <c r="A3381" s="234">
        <v>5106</v>
      </c>
      <c r="B3381" s="208" t="s">
        <v>3946</v>
      </c>
      <c r="C3381" s="207" t="s">
        <v>33</v>
      </c>
      <c r="D3381" s="209" t="s">
        <v>64</v>
      </c>
      <c r="F3381" s="235" t="s">
        <v>65</v>
      </c>
      <c r="G3381" s="236">
        <v>40082</v>
      </c>
      <c r="H3381" s="237">
        <v>40082</v>
      </c>
      <c r="I3381" s="214">
        <v>7011.24</v>
      </c>
      <c r="J3381" s="215">
        <v>0.242515844653453</v>
      </c>
      <c r="K3381" s="214">
        <v>1700.33679066808</v>
      </c>
      <c r="L3381" s="244">
        <v>3505.62</v>
      </c>
      <c r="M3381" s="245">
        <v>0.335438524426492</v>
      </c>
      <c r="N3381" s="244">
        <v>1175.92</v>
      </c>
      <c r="O3381" s="218">
        <v>330</v>
      </c>
      <c r="P3381" s="246">
        <f t="shared" si="465"/>
        <v>9.62309090909091</v>
      </c>
      <c r="Q3381" s="246">
        <f t="shared" si="466"/>
        <v>2.56339393939394</v>
      </c>
      <c r="R3381" s="210">
        <v>3749</v>
      </c>
      <c r="S3381" s="220">
        <f t="shared" si="467"/>
        <v>330</v>
      </c>
      <c r="T3381" s="113">
        <f t="shared" si="470"/>
        <v>19.2088767123288</v>
      </c>
      <c r="U3381" s="113">
        <f t="shared" si="468"/>
        <v>4.65845696073447</v>
      </c>
      <c r="V3381" s="113">
        <f t="shared" si="471"/>
        <v>10.6230909090909</v>
      </c>
      <c r="W3381" s="113">
        <f t="shared" si="469"/>
        <v>3.56339393939394</v>
      </c>
      <c r="X3381" s="118">
        <v>2009</v>
      </c>
      <c r="Y3381" s="18" t="s">
        <v>66</v>
      </c>
    </row>
    <row r="3382" ht="15.75" customHeight="1" spans="1:25">
      <c r="A3382" s="234">
        <v>6113</v>
      </c>
      <c r="B3382" s="208" t="s">
        <v>3947</v>
      </c>
      <c r="C3382" s="207" t="s">
        <v>27</v>
      </c>
      <c r="D3382" s="209" t="s">
        <v>64</v>
      </c>
      <c r="E3382" s="210" t="s">
        <v>2666</v>
      </c>
      <c r="F3382" s="289" t="s">
        <v>215</v>
      </c>
      <c r="G3382" s="283">
        <v>42272</v>
      </c>
      <c r="H3382" s="237">
        <v>42272</v>
      </c>
      <c r="I3382" s="214">
        <v>7010.078</v>
      </c>
      <c r="J3382" s="215">
        <v>0.253757374273913</v>
      </c>
      <c r="K3382" s="214">
        <v>1778.85898673532</v>
      </c>
      <c r="L3382" s="244">
        <v>6095.72</v>
      </c>
      <c r="M3382" s="245">
        <v>0.261988739640272</v>
      </c>
      <c r="N3382" s="244">
        <v>1597.01</v>
      </c>
      <c r="O3382" s="218">
        <v>330</v>
      </c>
      <c r="P3382" s="246">
        <f t="shared" si="465"/>
        <v>17.4718787878788</v>
      </c>
      <c r="Q3382" s="246">
        <f t="shared" si="466"/>
        <v>3.83942424242424</v>
      </c>
      <c r="R3382" s="210">
        <v>1559</v>
      </c>
      <c r="S3382" s="220">
        <f t="shared" si="467"/>
        <v>330</v>
      </c>
      <c r="T3382" s="113">
        <f t="shared" si="470"/>
        <v>19.2056931506849</v>
      </c>
      <c r="U3382" s="113">
        <f t="shared" si="468"/>
        <v>4.87358626502827</v>
      </c>
      <c r="V3382" s="113">
        <f t="shared" si="471"/>
        <v>18.4718787878788</v>
      </c>
      <c r="W3382" s="113">
        <f t="shared" si="469"/>
        <v>4.83942424242424</v>
      </c>
      <c r="X3382" s="118">
        <v>2015</v>
      </c>
      <c r="Y3382" s="18" t="s">
        <v>66</v>
      </c>
    </row>
    <row r="3383" ht="15.75" customHeight="1" spans="1:25">
      <c r="A3383" s="234">
        <v>9132</v>
      </c>
      <c r="B3383" s="208" t="s">
        <v>3948</v>
      </c>
      <c r="C3383" s="207" t="s">
        <v>34</v>
      </c>
      <c r="D3383" s="209" t="s">
        <v>488</v>
      </c>
      <c r="E3383" s="210" t="s">
        <v>30</v>
      </c>
      <c r="F3383" s="235" t="s">
        <v>291</v>
      </c>
      <c r="G3383" s="283">
        <v>38231</v>
      </c>
      <c r="H3383" s="237">
        <v>43706</v>
      </c>
      <c r="I3383" s="214">
        <v>6994.4824137931</v>
      </c>
      <c r="J3383" s="215">
        <v>0.27</v>
      </c>
      <c r="K3383" s="214">
        <v>1888.51025172414</v>
      </c>
      <c r="L3383" s="216">
        <v>241.62</v>
      </c>
      <c r="M3383" s="217">
        <v>0.450542173661121</v>
      </c>
      <c r="N3383" s="216">
        <v>108.86</v>
      </c>
      <c r="O3383" s="218">
        <v>29</v>
      </c>
      <c r="P3383" s="246">
        <f t="shared" si="465"/>
        <v>7.33172413793103</v>
      </c>
      <c r="Q3383" s="246">
        <f t="shared" si="466"/>
        <v>2.75379310344828</v>
      </c>
      <c r="R3383" s="210">
        <v>125</v>
      </c>
      <c r="S3383" s="220">
        <f t="shared" si="467"/>
        <v>90</v>
      </c>
      <c r="T3383" s="113">
        <f t="shared" si="470"/>
        <v>19.1629655172414</v>
      </c>
      <c r="U3383" s="113">
        <f t="shared" si="468"/>
        <v>5.17400068965518</v>
      </c>
      <c r="V3383" s="113">
        <f t="shared" si="471"/>
        <v>2.68466666666667</v>
      </c>
      <c r="W3383" s="113">
        <f t="shared" si="469"/>
        <v>1.20955555555556</v>
      </c>
      <c r="X3383" s="118">
        <v>2004</v>
      </c>
      <c r="Y3383" s="18" t="s">
        <v>66</v>
      </c>
    </row>
    <row r="3384" ht="15.75" customHeight="1" spans="1:25">
      <c r="A3384" s="234">
        <v>5174</v>
      </c>
      <c r="B3384" s="208" t="s">
        <v>3949</v>
      </c>
      <c r="C3384" s="207" t="s">
        <v>17</v>
      </c>
      <c r="D3384" s="209" t="s">
        <v>64</v>
      </c>
      <c r="F3384" s="235" t="s">
        <v>65</v>
      </c>
      <c r="G3384" s="236">
        <v>40523</v>
      </c>
      <c r="H3384" s="237">
        <v>40523</v>
      </c>
      <c r="I3384" s="214">
        <v>6983.48</v>
      </c>
      <c r="J3384" s="215">
        <v>0.266875560938495</v>
      </c>
      <c r="K3384" s="214">
        <v>1863.72014230276</v>
      </c>
      <c r="L3384" s="244">
        <v>3491.74</v>
      </c>
      <c r="M3384" s="245">
        <v>0.373120564532296</v>
      </c>
      <c r="N3384" s="244">
        <v>1302.84</v>
      </c>
      <c r="O3384" s="218">
        <v>330</v>
      </c>
      <c r="P3384" s="246">
        <f t="shared" si="465"/>
        <v>9.5810303030303</v>
      </c>
      <c r="Q3384" s="246">
        <f t="shared" si="466"/>
        <v>2.948</v>
      </c>
      <c r="R3384" s="210">
        <v>3308</v>
      </c>
      <c r="S3384" s="220">
        <f t="shared" si="467"/>
        <v>330</v>
      </c>
      <c r="T3384" s="113">
        <f t="shared" si="470"/>
        <v>19.1328219178082</v>
      </c>
      <c r="U3384" s="113">
        <f t="shared" si="468"/>
        <v>5.1060825816514</v>
      </c>
      <c r="V3384" s="113">
        <f t="shared" si="471"/>
        <v>10.5810303030303</v>
      </c>
      <c r="W3384" s="113">
        <f t="shared" si="469"/>
        <v>3.948</v>
      </c>
      <c r="X3384" s="118">
        <v>2010</v>
      </c>
      <c r="Y3384" s="18" t="s">
        <v>66</v>
      </c>
    </row>
    <row r="3385" ht="15.75" customHeight="1" spans="1:25">
      <c r="A3385" s="234">
        <v>8656</v>
      </c>
      <c r="B3385" s="208" t="s">
        <v>3950</v>
      </c>
      <c r="C3385" s="207" t="s">
        <v>34</v>
      </c>
      <c r="D3385" s="209" t="s">
        <v>488</v>
      </c>
      <c r="E3385" s="210" t="s">
        <v>30</v>
      </c>
      <c r="F3385" s="235" t="s">
        <v>282</v>
      </c>
      <c r="G3385" s="283">
        <v>42475</v>
      </c>
      <c r="H3385" s="237">
        <v>43715</v>
      </c>
      <c r="I3385" s="214">
        <v>6981.73403846154</v>
      </c>
      <c r="J3385" s="215">
        <v>0.258644703108817</v>
      </c>
      <c r="K3385" s="214">
        <v>1805.78852756261</v>
      </c>
      <c r="L3385" s="216">
        <v>432.46</v>
      </c>
      <c r="M3385" s="217">
        <v>0.175276326134209</v>
      </c>
      <c r="N3385" s="216">
        <v>75.8</v>
      </c>
      <c r="O3385" s="218">
        <v>52</v>
      </c>
      <c r="P3385" s="246">
        <f t="shared" si="465"/>
        <v>7.31653846153846</v>
      </c>
      <c r="Q3385" s="246">
        <f t="shared" si="466"/>
        <v>0.457692307692308</v>
      </c>
      <c r="R3385" s="210">
        <v>116</v>
      </c>
      <c r="S3385" s="220">
        <f t="shared" si="467"/>
        <v>81</v>
      </c>
      <c r="T3385" s="113">
        <f t="shared" si="470"/>
        <v>19.1280384615385</v>
      </c>
      <c r="U3385" s="113">
        <f t="shared" si="468"/>
        <v>4.94736582893866</v>
      </c>
      <c r="V3385" s="113">
        <f t="shared" si="471"/>
        <v>5.33901234567901</v>
      </c>
      <c r="W3385" s="113">
        <f t="shared" si="469"/>
        <v>0.935802469135802</v>
      </c>
      <c r="X3385" s="118">
        <v>2016</v>
      </c>
      <c r="Y3385" s="18" t="s">
        <v>82</v>
      </c>
    </row>
    <row r="3386" ht="15.75" customHeight="1" spans="1:25">
      <c r="A3386" s="234">
        <v>6750</v>
      </c>
      <c r="B3386" s="208" t="s">
        <v>3951</v>
      </c>
      <c r="C3386" s="207" t="s">
        <v>25</v>
      </c>
      <c r="D3386" s="209" t="s">
        <v>64</v>
      </c>
      <c r="F3386" s="235" t="s">
        <v>204</v>
      </c>
      <c r="G3386" s="236">
        <v>42819</v>
      </c>
      <c r="H3386" s="237">
        <v>42819</v>
      </c>
      <c r="I3386" s="214">
        <v>6971.705</v>
      </c>
      <c r="J3386" s="215">
        <v>0.250834442669658</v>
      </c>
      <c r="K3386" s="214">
        <v>1748.74373813227</v>
      </c>
      <c r="L3386" s="244">
        <v>5362.85</v>
      </c>
      <c r="M3386" s="245">
        <v>0.286629310907447</v>
      </c>
      <c r="N3386" s="244">
        <v>1537.15</v>
      </c>
      <c r="O3386" s="218">
        <v>330</v>
      </c>
      <c r="P3386" s="246">
        <f t="shared" si="465"/>
        <v>15.2510606060606</v>
      </c>
      <c r="Q3386" s="246">
        <f t="shared" si="466"/>
        <v>3.6580303030303</v>
      </c>
      <c r="R3386" s="210">
        <v>1012</v>
      </c>
      <c r="S3386" s="220">
        <f t="shared" si="467"/>
        <v>330</v>
      </c>
      <c r="T3386" s="113">
        <f t="shared" si="470"/>
        <v>19.1005616438356</v>
      </c>
      <c r="U3386" s="113">
        <f t="shared" si="468"/>
        <v>4.79107873460896</v>
      </c>
      <c r="V3386" s="113">
        <f t="shared" si="471"/>
        <v>16.2510606060606</v>
      </c>
      <c r="W3386" s="113">
        <f t="shared" si="469"/>
        <v>4.6580303030303</v>
      </c>
      <c r="X3386" s="118">
        <v>2017</v>
      </c>
      <c r="Y3386" s="18" t="s">
        <v>83</v>
      </c>
    </row>
    <row r="3387" ht="15.75" customHeight="1" spans="1:25">
      <c r="A3387" s="234">
        <v>6266</v>
      </c>
      <c r="B3387" s="208" t="s">
        <v>3952</v>
      </c>
      <c r="C3387" s="207" t="s">
        <v>31</v>
      </c>
      <c r="D3387" s="209" t="s">
        <v>64</v>
      </c>
      <c r="E3387" s="210" t="s">
        <v>312</v>
      </c>
      <c r="F3387" s="235" t="s">
        <v>65</v>
      </c>
      <c r="G3387" s="283">
        <v>42455</v>
      </c>
      <c r="H3387" s="237">
        <v>42455</v>
      </c>
      <c r="I3387" s="214">
        <v>6967.005</v>
      </c>
      <c r="J3387" s="215">
        <v>0.27486638207861</v>
      </c>
      <c r="K3387" s="214">
        <v>1914.99545827359</v>
      </c>
      <c r="L3387" s="244">
        <v>4644.67</v>
      </c>
      <c r="M3387" s="245">
        <v>0.280151227105478</v>
      </c>
      <c r="N3387" s="244">
        <v>1301.21</v>
      </c>
      <c r="O3387" s="218">
        <v>330</v>
      </c>
      <c r="P3387" s="246">
        <f t="shared" si="465"/>
        <v>13.0747575757576</v>
      </c>
      <c r="Q3387" s="246">
        <f t="shared" si="466"/>
        <v>2.94306060606061</v>
      </c>
      <c r="R3387" s="210">
        <v>1376</v>
      </c>
      <c r="S3387" s="220">
        <f t="shared" si="467"/>
        <v>330</v>
      </c>
      <c r="T3387" s="113">
        <f t="shared" si="470"/>
        <v>19.0876849315068</v>
      </c>
      <c r="U3387" s="113">
        <f t="shared" si="468"/>
        <v>5.2465628993797</v>
      </c>
      <c r="V3387" s="113">
        <f t="shared" si="471"/>
        <v>14.0747575757576</v>
      </c>
      <c r="W3387" s="113">
        <f t="shared" si="469"/>
        <v>3.94306060606061</v>
      </c>
      <c r="X3387" s="118">
        <v>2016</v>
      </c>
      <c r="Y3387" s="18" t="s">
        <v>82</v>
      </c>
    </row>
    <row r="3388" ht="15.75" customHeight="1" spans="1:25">
      <c r="A3388" s="234">
        <v>7039</v>
      </c>
      <c r="B3388" s="208" t="s">
        <v>3953</v>
      </c>
      <c r="C3388" s="207" t="s">
        <v>27</v>
      </c>
      <c r="D3388" s="209" t="s">
        <v>64</v>
      </c>
      <c r="F3388" s="235" t="s">
        <v>204</v>
      </c>
      <c r="G3388" s="236">
        <v>42490</v>
      </c>
      <c r="H3388" s="237">
        <v>42490</v>
      </c>
      <c r="I3388" s="214">
        <v>6964.17</v>
      </c>
      <c r="J3388" s="215">
        <v>0.26006504634347</v>
      </c>
      <c r="K3388" s="214">
        <v>1811.1371937938</v>
      </c>
      <c r="L3388" s="244">
        <v>4642.78</v>
      </c>
      <c r="M3388" s="245">
        <v>0.310128845217736</v>
      </c>
      <c r="N3388" s="244">
        <v>1439.86</v>
      </c>
      <c r="O3388" s="218">
        <v>330</v>
      </c>
      <c r="P3388" s="246">
        <f t="shared" si="465"/>
        <v>13.0690303030303</v>
      </c>
      <c r="Q3388" s="246">
        <f t="shared" si="466"/>
        <v>3.36321212121212</v>
      </c>
      <c r="R3388" s="210">
        <v>1341</v>
      </c>
      <c r="S3388" s="220">
        <f t="shared" si="467"/>
        <v>330</v>
      </c>
      <c r="T3388" s="113">
        <f t="shared" si="470"/>
        <v>19.0799178082192</v>
      </c>
      <c r="U3388" s="113">
        <f t="shared" si="468"/>
        <v>4.96201970902411</v>
      </c>
      <c r="V3388" s="113">
        <f t="shared" si="471"/>
        <v>14.0690303030303</v>
      </c>
      <c r="W3388" s="113">
        <f t="shared" si="469"/>
        <v>4.36321212121212</v>
      </c>
      <c r="X3388" s="118">
        <v>2019</v>
      </c>
      <c r="Y3388" s="18" t="s">
        <v>85</v>
      </c>
    </row>
    <row r="3389" ht="15.75" customHeight="1" spans="1:25">
      <c r="A3389" s="234">
        <v>6995</v>
      </c>
      <c r="B3389" s="208" t="s">
        <v>3954</v>
      </c>
      <c r="C3389" s="207" t="s">
        <v>27</v>
      </c>
      <c r="D3389" s="209" t="s">
        <v>64</v>
      </c>
      <c r="F3389" s="235" t="s">
        <v>215</v>
      </c>
      <c r="G3389" s="236">
        <v>42119</v>
      </c>
      <c r="H3389" s="237">
        <v>42119</v>
      </c>
      <c r="I3389" s="214">
        <v>6952.003</v>
      </c>
      <c r="J3389" s="215">
        <v>0.257667803214769</v>
      </c>
      <c r="K3389" s="214">
        <v>1791.30734095248</v>
      </c>
      <c r="L3389" s="244">
        <v>6045.22</v>
      </c>
      <c r="M3389" s="245">
        <v>0.299166945123585</v>
      </c>
      <c r="N3389" s="244">
        <v>1808.53</v>
      </c>
      <c r="O3389" s="218">
        <v>330</v>
      </c>
      <c r="P3389" s="246">
        <f t="shared" si="465"/>
        <v>17.3188484848485</v>
      </c>
      <c r="Q3389" s="246">
        <f t="shared" si="466"/>
        <v>4.48039393939394</v>
      </c>
      <c r="R3389" s="210">
        <v>1712</v>
      </c>
      <c r="S3389" s="220">
        <f t="shared" si="467"/>
        <v>330</v>
      </c>
      <c r="T3389" s="113">
        <f t="shared" si="470"/>
        <v>19.0465835616438</v>
      </c>
      <c r="U3389" s="113">
        <f t="shared" si="468"/>
        <v>4.90769134507529</v>
      </c>
      <c r="V3389" s="113">
        <f t="shared" si="471"/>
        <v>18.3188484848485</v>
      </c>
      <c r="W3389" s="113">
        <f t="shared" si="469"/>
        <v>5.48039393939394</v>
      </c>
      <c r="X3389" s="118">
        <v>2015</v>
      </c>
      <c r="Y3389" s="18" t="s">
        <v>66</v>
      </c>
    </row>
    <row r="3390" ht="15.75" customHeight="1" spans="1:25">
      <c r="A3390" s="234">
        <v>6435</v>
      </c>
      <c r="B3390" s="208" t="s">
        <v>3955</v>
      </c>
      <c r="C3390" s="207" t="s">
        <v>25</v>
      </c>
      <c r="D3390" s="209" t="s">
        <v>64</v>
      </c>
      <c r="F3390" s="235" t="s">
        <v>204</v>
      </c>
      <c r="G3390" s="236">
        <v>42567</v>
      </c>
      <c r="H3390" s="237">
        <v>42567</v>
      </c>
      <c r="I3390" s="214">
        <v>6932.31367173844</v>
      </c>
      <c r="J3390" s="215">
        <v>0.265460780457268</v>
      </c>
      <c r="K3390" s="214">
        <v>1840.25739767427</v>
      </c>
      <c r="L3390" s="244">
        <v>6074.85</v>
      </c>
      <c r="M3390" s="245">
        <v>0.289169279899915</v>
      </c>
      <c r="N3390" s="244">
        <v>1756.66</v>
      </c>
      <c r="O3390" s="218">
        <v>330</v>
      </c>
      <c r="P3390" s="246">
        <f t="shared" si="465"/>
        <v>17.4086363636364</v>
      </c>
      <c r="Q3390" s="246">
        <f t="shared" si="466"/>
        <v>4.32321212121212</v>
      </c>
      <c r="R3390" s="210">
        <v>1264</v>
      </c>
      <c r="S3390" s="220">
        <f t="shared" si="467"/>
        <v>330</v>
      </c>
      <c r="T3390" s="113">
        <f t="shared" si="470"/>
        <v>18.9926401965437</v>
      </c>
      <c r="U3390" s="113">
        <f t="shared" si="468"/>
        <v>5.04180108951855</v>
      </c>
      <c r="V3390" s="113">
        <f t="shared" si="471"/>
        <v>18.4086363636364</v>
      </c>
      <c r="W3390" s="113">
        <f t="shared" si="469"/>
        <v>5.32321212121212</v>
      </c>
      <c r="X3390" s="118">
        <v>2016</v>
      </c>
      <c r="Y3390" s="18" t="s">
        <v>82</v>
      </c>
    </row>
    <row r="3391" ht="15.75" customHeight="1" spans="1:25">
      <c r="A3391" s="234">
        <v>8312</v>
      </c>
      <c r="B3391" s="208" t="s">
        <v>3956</v>
      </c>
      <c r="C3391" s="207" t="s">
        <v>23</v>
      </c>
      <c r="D3391" s="209" t="s">
        <v>64</v>
      </c>
      <c r="F3391" s="235" t="s">
        <v>65</v>
      </c>
      <c r="G3391" s="236">
        <v>43365</v>
      </c>
      <c r="H3391" s="237">
        <v>43365</v>
      </c>
      <c r="I3391" s="214">
        <v>6928.46373630976</v>
      </c>
      <c r="J3391" s="215">
        <v>0.268048032708794</v>
      </c>
      <c r="K3391" s="214">
        <v>1857.16107421205</v>
      </c>
      <c r="L3391" s="244">
        <v>2346.98</v>
      </c>
      <c r="M3391" s="245">
        <v>0.291242362525458</v>
      </c>
      <c r="N3391" s="244">
        <v>683.54</v>
      </c>
      <c r="O3391" s="218">
        <v>188</v>
      </c>
      <c r="P3391" s="246">
        <f t="shared" si="465"/>
        <v>11.4839361702128</v>
      </c>
      <c r="Q3391" s="246">
        <f t="shared" si="466"/>
        <v>2.63585106382979</v>
      </c>
      <c r="R3391" s="210">
        <v>466</v>
      </c>
      <c r="S3391" s="220">
        <f t="shared" si="467"/>
        <v>330</v>
      </c>
      <c r="T3391" s="113">
        <f t="shared" si="470"/>
        <v>18.9820924282459</v>
      </c>
      <c r="U3391" s="113">
        <f t="shared" si="468"/>
        <v>5.08811253208781</v>
      </c>
      <c r="V3391" s="113">
        <f t="shared" si="471"/>
        <v>7.11206060606061</v>
      </c>
      <c r="W3391" s="113">
        <f t="shared" si="469"/>
        <v>2.07133333333333</v>
      </c>
      <c r="X3391" s="118">
        <v>2018</v>
      </c>
      <c r="Y3391" s="18" t="s">
        <v>84</v>
      </c>
    </row>
    <row r="3392" ht="15.75" customHeight="1" spans="1:25">
      <c r="A3392" s="234">
        <v>7350</v>
      </c>
      <c r="B3392" s="208" t="s">
        <v>3957</v>
      </c>
      <c r="C3392" s="207" t="s">
        <v>31</v>
      </c>
      <c r="D3392" s="209" t="s">
        <v>64</v>
      </c>
      <c r="F3392" s="235" t="s">
        <v>65</v>
      </c>
      <c r="G3392" s="236">
        <v>43008</v>
      </c>
      <c r="H3392" s="237">
        <v>43008</v>
      </c>
      <c r="I3392" s="214">
        <v>6918.36</v>
      </c>
      <c r="J3392" s="215">
        <v>0.277051753197608</v>
      </c>
      <c r="K3392" s="214">
        <v>1916.7437672522</v>
      </c>
      <c r="L3392" s="244">
        <v>4612.24</v>
      </c>
      <c r="M3392" s="245">
        <v>0.312778606490556</v>
      </c>
      <c r="N3392" s="244">
        <v>1442.61</v>
      </c>
      <c r="O3392" s="218">
        <v>330</v>
      </c>
      <c r="P3392" s="246">
        <f t="shared" si="465"/>
        <v>12.9764848484848</v>
      </c>
      <c r="Q3392" s="246">
        <f t="shared" si="466"/>
        <v>3.37154545454545</v>
      </c>
      <c r="R3392" s="210">
        <v>823</v>
      </c>
      <c r="S3392" s="220">
        <f t="shared" si="467"/>
        <v>330</v>
      </c>
      <c r="T3392" s="113">
        <f t="shared" si="470"/>
        <v>18.9544109589041</v>
      </c>
      <c r="U3392" s="113">
        <f t="shared" si="468"/>
        <v>5.25135278699233</v>
      </c>
      <c r="V3392" s="113">
        <f t="shared" si="471"/>
        <v>13.9764848484848</v>
      </c>
      <c r="W3392" s="113">
        <f t="shared" si="469"/>
        <v>4.37154545454545</v>
      </c>
      <c r="X3392" s="118">
        <v>2017</v>
      </c>
      <c r="Y3392" s="18" t="s">
        <v>83</v>
      </c>
    </row>
    <row r="3393" ht="15.75" customHeight="1" spans="1:25">
      <c r="A3393" s="234">
        <v>8702</v>
      </c>
      <c r="B3393" s="208" t="s">
        <v>3958</v>
      </c>
      <c r="C3393" s="207" t="s">
        <v>34</v>
      </c>
      <c r="D3393" s="209" t="s">
        <v>488</v>
      </c>
      <c r="E3393" s="210" t="s">
        <v>30</v>
      </c>
      <c r="F3393" s="235" t="s">
        <v>282</v>
      </c>
      <c r="G3393" s="283">
        <v>41757</v>
      </c>
      <c r="H3393" s="237">
        <v>43715</v>
      </c>
      <c r="I3393" s="214">
        <v>6906.28666666667</v>
      </c>
      <c r="J3393" s="215">
        <v>0.277696791439276</v>
      </c>
      <c r="K3393" s="214">
        <v>1917.85364809319</v>
      </c>
      <c r="L3393" s="216">
        <v>617</v>
      </c>
      <c r="M3393" s="217">
        <v>0.146482982171799</v>
      </c>
      <c r="N3393" s="216">
        <v>90.38</v>
      </c>
      <c r="O3393" s="218">
        <v>75</v>
      </c>
      <c r="P3393" s="246">
        <f t="shared" si="465"/>
        <v>7.22666666666667</v>
      </c>
      <c r="Q3393" s="246">
        <f t="shared" si="466"/>
        <v>0.205066666666667</v>
      </c>
      <c r="R3393" s="210">
        <v>116</v>
      </c>
      <c r="S3393" s="220">
        <f t="shared" si="467"/>
        <v>81</v>
      </c>
      <c r="T3393" s="113">
        <f t="shared" si="470"/>
        <v>18.9213333333333</v>
      </c>
      <c r="U3393" s="113">
        <f t="shared" si="468"/>
        <v>5.2543935564197</v>
      </c>
      <c r="V3393" s="113">
        <f t="shared" si="471"/>
        <v>7.61728395061728</v>
      </c>
      <c r="W3393" s="113">
        <f t="shared" si="469"/>
        <v>1.1158024691358</v>
      </c>
      <c r="X3393" s="118">
        <v>2014</v>
      </c>
      <c r="Y3393" s="18" t="s">
        <v>66</v>
      </c>
    </row>
    <row r="3394" ht="15.75" customHeight="1" spans="1:25">
      <c r="A3394" s="234">
        <v>6629</v>
      </c>
      <c r="B3394" s="208" t="s">
        <v>3959</v>
      </c>
      <c r="C3394" s="207" t="s">
        <v>17</v>
      </c>
      <c r="D3394" s="209" t="s">
        <v>64</v>
      </c>
      <c r="F3394" s="235" t="s">
        <v>65</v>
      </c>
      <c r="G3394" s="236">
        <v>42732</v>
      </c>
      <c r="H3394" s="237">
        <v>42732</v>
      </c>
      <c r="I3394" s="214">
        <v>6901.27828203958</v>
      </c>
      <c r="J3394" s="215">
        <v>0.266193341052879</v>
      </c>
      <c r="K3394" s="214">
        <v>1837.07432343179</v>
      </c>
      <c r="L3394" s="244">
        <v>2104.18</v>
      </c>
      <c r="M3394" s="245">
        <v>0.265989601650049</v>
      </c>
      <c r="N3394" s="244">
        <v>559.69</v>
      </c>
      <c r="O3394" s="218">
        <v>252</v>
      </c>
      <c r="P3394" s="246">
        <f t="shared" si="465"/>
        <v>7.34992063492063</v>
      </c>
      <c r="Q3394" s="246">
        <f t="shared" si="466"/>
        <v>1.22099206349206</v>
      </c>
      <c r="R3394" s="210">
        <v>1099</v>
      </c>
      <c r="S3394" s="220">
        <f t="shared" si="467"/>
        <v>330</v>
      </c>
      <c r="T3394" s="113">
        <f t="shared" si="470"/>
        <v>18.9076117316153</v>
      </c>
      <c r="U3394" s="113">
        <f t="shared" si="468"/>
        <v>5.03308033816929</v>
      </c>
      <c r="V3394" s="113">
        <f t="shared" si="471"/>
        <v>6.37630303030303</v>
      </c>
      <c r="W3394" s="113">
        <f t="shared" si="469"/>
        <v>1.6960303030303</v>
      </c>
      <c r="X3394" s="118">
        <v>2016</v>
      </c>
      <c r="Y3394" s="18" t="s">
        <v>82</v>
      </c>
    </row>
    <row r="3395" ht="15.75" customHeight="1" spans="1:25">
      <c r="A3395" s="234">
        <v>6024</v>
      </c>
      <c r="B3395" s="208" t="s">
        <v>3960</v>
      </c>
      <c r="C3395" s="207" t="s">
        <v>25</v>
      </c>
      <c r="D3395" s="209" t="s">
        <v>64</v>
      </c>
      <c r="F3395" s="235" t="s">
        <v>204</v>
      </c>
      <c r="G3395" s="236">
        <v>42266</v>
      </c>
      <c r="H3395" s="237">
        <v>42266</v>
      </c>
      <c r="I3395" s="214">
        <v>6890.65</v>
      </c>
      <c r="J3395" s="215">
        <v>0.277483524175196</v>
      </c>
      <c r="K3395" s="214">
        <v>1912.04184585781</v>
      </c>
      <c r="L3395" s="244">
        <v>5300.5</v>
      </c>
      <c r="M3395" s="245">
        <v>0.297979435902273</v>
      </c>
      <c r="N3395" s="244">
        <v>1579.44</v>
      </c>
      <c r="O3395" s="218">
        <v>330</v>
      </c>
      <c r="P3395" s="246">
        <f t="shared" ref="P3395:P3458" si="472">IFERROR(L3395/O3395-1,0)</f>
        <v>15.0621212121212</v>
      </c>
      <c r="Q3395" s="246">
        <f t="shared" ref="Q3395:Q3458" si="473">IFERROR(N3395/O3395-1,0)</f>
        <v>3.78618181818182</v>
      </c>
      <c r="R3395" s="210">
        <v>1565</v>
      </c>
      <c r="S3395" s="220">
        <f t="shared" ref="S3395:S3458" si="474">MIN(R3395-35,365-35)</f>
        <v>330</v>
      </c>
      <c r="T3395" s="113">
        <f t="shared" si="470"/>
        <v>18.8784931506849</v>
      </c>
      <c r="U3395" s="113">
        <f t="shared" ref="U3395:U3458" si="475">IFERROR(K3395/365,0)</f>
        <v>5.23847081056934</v>
      </c>
      <c r="V3395" s="113">
        <f t="shared" si="471"/>
        <v>16.0621212121212</v>
      </c>
      <c r="W3395" s="113">
        <f t="shared" ref="W3395:W3458" si="476">N3395/S3395</f>
        <v>4.78618181818182</v>
      </c>
      <c r="X3395" s="118">
        <v>2015</v>
      </c>
      <c r="Y3395" s="18" t="s">
        <v>66</v>
      </c>
    </row>
    <row r="3396" ht="15.75" customHeight="1" spans="1:25">
      <c r="A3396" s="234">
        <v>8051</v>
      </c>
      <c r="B3396" s="208" t="s">
        <v>3961</v>
      </c>
      <c r="C3396" s="207" t="s">
        <v>17</v>
      </c>
      <c r="D3396" s="209" t="s">
        <v>64</v>
      </c>
      <c r="F3396" s="235" t="s">
        <v>65</v>
      </c>
      <c r="G3396" s="236">
        <v>43288</v>
      </c>
      <c r="H3396" s="237">
        <v>43288</v>
      </c>
      <c r="I3396" s="214">
        <v>6883.45436046512</v>
      </c>
      <c r="J3396" s="215">
        <v>0.266875560938495</v>
      </c>
      <c r="K3396" s="214">
        <v>1837.02574364366</v>
      </c>
      <c r="L3396" s="244">
        <v>3243.71</v>
      </c>
      <c r="M3396" s="245">
        <v>0.289955020639946</v>
      </c>
      <c r="N3396" s="244">
        <v>940.53</v>
      </c>
      <c r="O3396" s="218">
        <v>330</v>
      </c>
      <c r="P3396" s="246">
        <f t="shared" si="472"/>
        <v>8.82942424242424</v>
      </c>
      <c r="Q3396" s="246">
        <f t="shared" si="473"/>
        <v>1.85009090909091</v>
      </c>
      <c r="R3396" s="210">
        <v>543</v>
      </c>
      <c r="S3396" s="220">
        <f t="shared" si="474"/>
        <v>330</v>
      </c>
      <c r="T3396" s="113">
        <f t="shared" ref="T3396:T3459" si="477">IFERROR(I3396/365,0)</f>
        <v>18.8587790697675</v>
      </c>
      <c r="U3396" s="113">
        <f t="shared" si="475"/>
        <v>5.03294724285934</v>
      </c>
      <c r="V3396" s="113">
        <f t="shared" ref="V3396:V3459" si="478">L3396/S3396</f>
        <v>9.82942424242424</v>
      </c>
      <c r="W3396" s="113">
        <f t="shared" si="476"/>
        <v>2.85009090909091</v>
      </c>
      <c r="X3396" s="118">
        <v>2018</v>
      </c>
      <c r="Y3396" s="18" t="s">
        <v>84</v>
      </c>
    </row>
    <row r="3397" ht="15.75" customHeight="1" spans="1:25">
      <c r="A3397" s="234">
        <v>7578</v>
      </c>
      <c r="B3397" s="208" t="s">
        <v>3962</v>
      </c>
      <c r="C3397" s="207" t="s">
        <v>29</v>
      </c>
      <c r="D3397" s="209" t="s">
        <v>64</v>
      </c>
      <c r="F3397" s="235" t="s">
        <v>65</v>
      </c>
      <c r="G3397" s="236">
        <v>43099</v>
      </c>
      <c r="H3397" s="237">
        <v>43099</v>
      </c>
      <c r="I3397" s="214">
        <v>6852.256</v>
      </c>
      <c r="J3397" s="215">
        <v>0.279414577976302</v>
      </c>
      <c r="K3397" s="214">
        <v>1914.62021842558</v>
      </c>
      <c r="L3397" s="244">
        <v>4282.66</v>
      </c>
      <c r="M3397" s="245">
        <v>0.384985032666614</v>
      </c>
      <c r="N3397" s="244">
        <v>1648.76</v>
      </c>
      <c r="O3397" s="218">
        <v>330</v>
      </c>
      <c r="P3397" s="246">
        <f t="shared" si="472"/>
        <v>11.9777575757576</v>
      </c>
      <c r="Q3397" s="246">
        <f t="shared" si="473"/>
        <v>3.99624242424242</v>
      </c>
      <c r="R3397" s="210">
        <v>732</v>
      </c>
      <c r="S3397" s="220">
        <f t="shared" si="474"/>
        <v>330</v>
      </c>
      <c r="T3397" s="113">
        <f t="shared" si="477"/>
        <v>18.773304109589</v>
      </c>
      <c r="U3397" s="113">
        <f t="shared" si="475"/>
        <v>5.24553484500159</v>
      </c>
      <c r="V3397" s="113">
        <f t="shared" si="478"/>
        <v>12.9777575757576</v>
      </c>
      <c r="W3397" s="113">
        <f t="shared" si="476"/>
        <v>4.99624242424242</v>
      </c>
      <c r="X3397" s="118">
        <v>2017</v>
      </c>
      <c r="Y3397" s="18" t="s">
        <v>83</v>
      </c>
    </row>
    <row r="3398" ht="15.75" customHeight="1" spans="1:25">
      <c r="A3398" s="234">
        <v>5018</v>
      </c>
      <c r="B3398" s="208" t="s">
        <v>3963</v>
      </c>
      <c r="C3398" s="207" t="s">
        <v>17</v>
      </c>
      <c r="D3398" s="209" t="s">
        <v>64</v>
      </c>
      <c r="F3398" s="235" t="s">
        <v>65</v>
      </c>
      <c r="G3398" s="236">
        <v>38025</v>
      </c>
      <c r="H3398" s="237">
        <v>38025</v>
      </c>
      <c r="I3398" s="214">
        <v>6822.846</v>
      </c>
      <c r="J3398" s="215">
        <v>0.229048239124001</v>
      </c>
      <c r="K3398" s="214">
        <v>1562.76086211423</v>
      </c>
      <c r="L3398" s="244">
        <v>3790.47</v>
      </c>
      <c r="M3398" s="245">
        <v>0.265605584531734</v>
      </c>
      <c r="N3398" s="244">
        <v>1006.77</v>
      </c>
      <c r="O3398" s="218">
        <v>330</v>
      </c>
      <c r="P3398" s="246">
        <f t="shared" si="472"/>
        <v>10.4862727272727</v>
      </c>
      <c r="Q3398" s="246">
        <f t="shared" si="473"/>
        <v>2.05081818181818</v>
      </c>
      <c r="R3398" s="210">
        <v>5806</v>
      </c>
      <c r="S3398" s="220">
        <f t="shared" si="474"/>
        <v>330</v>
      </c>
      <c r="T3398" s="113">
        <f t="shared" si="477"/>
        <v>18.6927287671233</v>
      </c>
      <c r="U3398" s="113">
        <f t="shared" si="475"/>
        <v>4.28153660853214</v>
      </c>
      <c r="V3398" s="113">
        <f t="shared" si="478"/>
        <v>11.4862727272727</v>
      </c>
      <c r="W3398" s="113">
        <f t="shared" si="476"/>
        <v>3.05081818181818</v>
      </c>
      <c r="X3398" s="118">
        <v>2004</v>
      </c>
      <c r="Y3398" s="18" t="s">
        <v>66</v>
      </c>
    </row>
    <row r="3399" ht="15.75" customHeight="1" spans="1:25">
      <c r="A3399" s="234">
        <v>6581</v>
      </c>
      <c r="B3399" s="208" t="s">
        <v>3964</v>
      </c>
      <c r="C3399" s="207" t="s">
        <v>23</v>
      </c>
      <c r="D3399" s="209" t="s">
        <v>64</v>
      </c>
      <c r="E3399" s="210" t="s">
        <v>346</v>
      </c>
      <c r="F3399" s="235" t="s">
        <v>65</v>
      </c>
      <c r="G3399" s="283">
        <v>42641</v>
      </c>
      <c r="H3399" s="237">
        <v>42641</v>
      </c>
      <c r="I3399" s="214">
        <v>6785.9565</v>
      </c>
      <c r="J3399" s="215">
        <v>0.246886051393146</v>
      </c>
      <c r="K3399" s="214">
        <v>1675.35800521065</v>
      </c>
      <c r="L3399" s="244">
        <v>4679.97</v>
      </c>
      <c r="M3399" s="245">
        <v>0.382340057735413</v>
      </c>
      <c r="N3399" s="244">
        <v>1789.34</v>
      </c>
      <c r="O3399" s="218">
        <v>330</v>
      </c>
      <c r="P3399" s="246">
        <f t="shared" si="472"/>
        <v>13.1817272727273</v>
      </c>
      <c r="Q3399" s="246">
        <f t="shared" si="473"/>
        <v>4.42224242424242</v>
      </c>
      <c r="R3399" s="210">
        <v>1190</v>
      </c>
      <c r="S3399" s="220">
        <f t="shared" si="474"/>
        <v>330</v>
      </c>
      <c r="T3399" s="113">
        <f t="shared" si="477"/>
        <v>18.5916616438356</v>
      </c>
      <c r="U3399" s="113">
        <f t="shared" si="475"/>
        <v>4.59002193208397</v>
      </c>
      <c r="V3399" s="113">
        <f t="shared" si="478"/>
        <v>14.1817272727273</v>
      </c>
      <c r="W3399" s="113">
        <f t="shared" si="476"/>
        <v>5.42224242424242</v>
      </c>
      <c r="X3399" s="118">
        <v>2016</v>
      </c>
      <c r="Y3399" s="18" t="s">
        <v>82</v>
      </c>
    </row>
    <row r="3400" ht="15.75" customHeight="1" spans="1:25">
      <c r="A3400" s="234">
        <v>7333</v>
      </c>
      <c r="B3400" s="208" t="s">
        <v>3965</v>
      </c>
      <c r="C3400" s="207" t="s">
        <v>23</v>
      </c>
      <c r="D3400" s="209" t="s">
        <v>380</v>
      </c>
      <c r="E3400" s="210" t="s">
        <v>442</v>
      </c>
      <c r="F3400" s="235" t="s">
        <v>193</v>
      </c>
      <c r="G3400" s="284">
        <v>38261</v>
      </c>
      <c r="H3400" s="237">
        <v>42979</v>
      </c>
      <c r="I3400" s="214">
        <v>6784.347</v>
      </c>
      <c r="J3400" s="215">
        <v>0.271595593332444</v>
      </c>
      <c r="K3400" s="214">
        <v>1842.59874883819</v>
      </c>
      <c r="L3400" s="244">
        <v>4678.86</v>
      </c>
      <c r="M3400" s="245">
        <v>0.366922711942653</v>
      </c>
      <c r="N3400" s="244">
        <v>1716.78</v>
      </c>
      <c r="O3400" s="218">
        <v>330</v>
      </c>
      <c r="P3400" s="246">
        <f t="shared" si="472"/>
        <v>13.1783636363636</v>
      </c>
      <c r="Q3400" s="246">
        <f t="shared" si="473"/>
        <v>4.20236363636364</v>
      </c>
      <c r="R3400" s="210">
        <v>852</v>
      </c>
      <c r="S3400" s="220">
        <f t="shared" si="474"/>
        <v>330</v>
      </c>
      <c r="T3400" s="113">
        <f t="shared" si="477"/>
        <v>18.5872520547945</v>
      </c>
      <c r="U3400" s="113">
        <f t="shared" si="475"/>
        <v>5.04821575024162</v>
      </c>
      <c r="V3400" s="113">
        <f t="shared" si="478"/>
        <v>14.1783636363636</v>
      </c>
      <c r="W3400" s="113">
        <f t="shared" si="476"/>
        <v>5.20236363636364</v>
      </c>
      <c r="X3400" s="118">
        <v>2004</v>
      </c>
      <c r="Y3400" s="18" t="s">
        <v>66</v>
      </c>
    </row>
    <row r="3401" ht="15.75" customHeight="1" spans="1:25">
      <c r="A3401" s="234">
        <v>7186</v>
      </c>
      <c r="B3401" s="208" t="s">
        <v>3966</v>
      </c>
      <c r="C3401" s="207" t="s">
        <v>27</v>
      </c>
      <c r="D3401" s="209" t="s">
        <v>380</v>
      </c>
      <c r="E3401" s="210" t="s">
        <v>2534</v>
      </c>
      <c r="F3401" s="235" t="s">
        <v>231</v>
      </c>
      <c r="G3401" s="284">
        <v>39807</v>
      </c>
      <c r="H3401" s="237">
        <v>42915</v>
      </c>
      <c r="I3401" s="214">
        <v>6774.12</v>
      </c>
      <c r="J3401" s="215">
        <v>0.259822727947839</v>
      </c>
      <c r="K3401" s="214">
        <v>1760.07033784602</v>
      </c>
      <c r="L3401" s="244">
        <v>4516.08</v>
      </c>
      <c r="M3401" s="245">
        <v>0.29595357035305</v>
      </c>
      <c r="N3401" s="244">
        <v>1336.55</v>
      </c>
      <c r="O3401" s="218">
        <v>330</v>
      </c>
      <c r="P3401" s="246">
        <f t="shared" si="472"/>
        <v>12.6850909090909</v>
      </c>
      <c r="Q3401" s="246">
        <f t="shared" si="473"/>
        <v>3.05015151515151</v>
      </c>
      <c r="R3401" s="210">
        <v>916</v>
      </c>
      <c r="S3401" s="220">
        <f t="shared" si="474"/>
        <v>330</v>
      </c>
      <c r="T3401" s="113">
        <f t="shared" si="477"/>
        <v>18.5592328767123</v>
      </c>
      <c r="U3401" s="113">
        <f t="shared" si="475"/>
        <v>4.82211051464663</v>
      </c>
      <c r="V3401" s="113">
        <f t="shared" si="478"/>
        <v>13.6850909090909</v>
      </c>
      <c r="W3401" s="113">
        <f t="shared" si="476"/>
        <v>4.05015151515151</v>
      </c>
      <c r="X3401" s="118">
        <v>2008</v>
      </c>
      <c r="Y3401" s="18" t="s">
        <v>66</v>
      </c>
    </row>
    <row r="3402" ht="15.75" customHeight="1" spans="1:25">
      <c r="A3402" s="234">
        <v>6434</v>
      </c>
      <c r="B3402" s="208" t="s">
        <v>3967</v>
      </c>
      <c r="C3402" s="207" t="s">
        <v>19</v>
      </c>
      <c r="D3402" s="209" t="s">
        <v>64</v>
      </c>
      <c r="F3402" s="235" t="s">
        <v>65</v>
      </c>
      <c r="G3402" s="236">
        <v>42551</v>
      </c>
      <c r="H3402" s="237">
        <v>42551</v>
      </c>
      <c r="I3402" s="214">
        <v>6769.26</v>
      </c>
      <c r="J3402" s="215">
        <v>0.224631439407568</v>
      </c>
      <c r="K3402" s="214">
        <v>1520.58861752407</v>
      </c>
      <c r="L3402" s="244">
        <v>3760.7</v>
      </c>
      <c r="M3402" s="245">
        <v>0.0506421676815486</v>
      </c>
      <c r="N3402" s="244">
        <v>190.45</v>
      </c>
      <c r="O3402" s="218">
        <v>330</v>
      </c>
      <c r="P3402" s="246">
        <f t="shared" si="472"/>
        <v>10.3960606060606</v>
      </c>
      <c r="Q3402" s="246">
        <f t="shared" si="473"/>
        <v>-0.422878787878788</v>
      </c>
      <c r="R3402" s="210">
        <v>1280</v>
      </c>
      <c r="S3402" s="220">
        <f t="shared" si="474"/>
        <v>330</v>
      </c>
      <c r="T3402" s="113">
        <f t="shared" si="477"/>
        <v>18.5459178082192</v>
      </c>
      <c r="U3402" s="113">
        <f t="shared" si="475"/>
        <v>4.16599621239471</v>
      </c>
      <c r="V3402" s="113">
        <f t="shared" si="478"/>
        <v>11.3960606060606</v>
      </c>
      <c r="W3402" s="113">
        <f t="shared" si="476"/>
        <v>0.577121212121212</v>
      </c>
      <c r="X3402" s="118">
        <v>2016</v>
      </c>
      <c r="Y3402" s="18" t="s">
        <v>82</v>
      </c>
    </row>
    <row r="3403" ht="15.75" customHeight="1" spans="1:25">
      <c r="A3403" s="234">
        <v>5011</v>
      </c>
      <c r="B3403" s="208" t="s">
        <v>3968</v>
      </c>
      <c r="C3403" s="207" t="s">
        <v>17</v>
      </c>
      <c r="D3403" s="209" t="s">
        <v>64</v>
      </c>
      <c r="F3403" s="235" t="s">
        <v>65</v>
      </c>
      <c r="G3403" s="236">
        <v>37639</v>
      </c>
      <c r="H3403" s="237">
        <v>37639</v>
      </c>
      <c r="I3403" s="214">
        <v>6726.672</v>
      </c>
      <c r="J3403" s="215">
        <v>0.266348628864711</v>
      </c>
      <c r="K3403" s="214">
        <v>1791.63986402264</v>
      </c>
      <c r="L3403" s="244">
        <v>3737.04</v>
      </c>
      <c r="M3403" s="245">
        <v>0.22780863999315</v>
      </c>
      <c r="N3403" s="244">
        <v>851.33</v>
      </c>
      <c r="O3403" s="218">
        <v>330</v>
      </c>
      <c r="P3403" s="246">
        <f t="shared" si="472"/>
        <v>10.3243636363636</v>
      </c>
      <c r="Q3403" s="246">
        <f t="shared" si="473"/>
        <v>1.57978787878788</v>
      </c>
      <c r="R3403" s="210">
        <v>6192</v>
      </c>
      <c r="S3403" s="220">
        <f t="shared" si="474"/>
        <v>330</v>
      </c>
      <c r="T3403" s="113">
        <f t="shared" si="477"/>
        <v>18.4292383561644</v>
      </c>
      <c r="U3403" s="113">
        <f t="shared" si="475"/>
        <v>4.90860236718532</v>
      </c>
      <c r="V3403" s="113">
        <f t="shared" si="478"/>
        <v>11.3243636363636</v>
      </c>
      <c r="W3403" s="113">
        <f t="shared" si="476"/>
        <v>2.57978787878788</v>
      </c>
      <c r="X3403" s="118">
        <v>2003</v>
      </c>
      <c r="Y3403" s="18" t="s">
        <v>66</v>
      </c>
    </row>
    <row r="3404" ht="15.75" customHeight="1" spans="1:25">
      <c r="A3404" s="234">
        <v>6576</v>
      </c>
      <c r="B3404" s="208" t="s">
        <v>3969</v>
      </c>
      <c r="C3404" s="207" t="s">
        <v>23</v>
      </c>
      <c r="D3404" s="209" t="s">
        <v>64</v>
      </c>
      <c r="E3404" s="210" t="s">
        <v>346</v>
      </c>
      <c r="F3404" s="235" t="s">
        <v>65</v>
      </c>
      <c r="G3404" s="283">
        <v>42640</v>
      </c>
      <c r="H3404" s="237">
        <v>42640</v>
      </c>
      <c r="I3404" s="214">
        <v>6721.1125</v>
      </c>
      <c r="J3404" s="215">
        <v>0.25845236745895</v>
      </c>
      <c r="K3404" s="214">
        <v>1737.08743758294</v>
      </c>
      <c r="L3404" s="244">
        <v>4635.25</v>
      </c>
      <c r="M3404" s="245">
        <v>0.359441238336659</v>
      </c>
      <c r="N3404" s="244">
        <v>1666.1</v>
      </c>
      <c r="O3404" s="218">
        <v>330</v>
      </c>
      <c r="P3404" s="246">
        <f t="shared" si="472"/>
        <v>13.0462121212121</v>
      </c>
      <c r="Q3404" s="246">
        <f t="shared" si="473"/>
        <v>4.04878787878788</v>
      </c>
      <c r="R3404" s="210">
        <v>1191</v>
      </c>
      <c r="S3404" s="220">
        <f t="shared" si="474"/>
        <v>330</v>
      </c>
      <c r="T3404" s="113">
        <f t="shared" si="477"/>
        <v>18.4140068493151</v>
      </c>
      <c r="U3404" s="113">
        <f t="shared" si="475"/>
        <v>4.75914366461079</v>
      </c>
      <c r="V3404" s="113">
        <f t="shared" si="478"/>
        <v>14.0462121212121</v>
      </c>
      <c r="W3404" s="113">
        <f t="shared" si="476"/>
        <v>5.04878787878788</v>
      </c>
      <c r="X3404" s="118">
        <v>2016</v>
      </c>
      <c r="Y3404" s="18" t="s">
        <v>82</v>
      </c>
    </row>
    <row r="3405" ht="15.75" customHeight="1" spans="1:25">
      <c r="A3405" s="234">
        <v>7387</v>
      </c>
      <c r="B3405" s="208" t="s">
        <v>3970</v>
      </c>
      <c r="C3405" s="207" t="s">
        <v>29</v>
      </c>
      <c r="D3405" s="209" t="s">
        <v>64</v>
      </c>
      <c r="F3405" s="235" t="s">
        <v>65</v>
      </c>
      <c r="G3405" s="236">
        <v>43036</v>
      </c>
      <c r="H3405" s="237">
        <v>43036</v>
      </c>
      <c r="I3405" s="214">
        <v>6712.064</v>
      </c>
      <c r="J3405" s="215">
        <v>0.276985201746094</v>
      </c>
      <c r="K3405" s="214">
        <v>1859.14240117269</v>
      </c>
      <c r="L3405" s="244">
        <v>4195.04</v>
      </c>
      <c r="M3405" s="245">
        <v>0.323768068957626</v>
      </c>
      <c r="N3405" s="244">
        <v>1358.22</v>
      </c>
      <c r="O3405" s="218">
        <v>330</v>
      </c>
      <c r="P3405" s="246">
        <f t="shared" si="472"/>
        <v>11.7122424242424</v>
      </c>
      <c r="Q3405" s="246">
        <f t="shared" si="473"/>
        <v>3.11581818181818</v>
      </c>
      <c r="R3405" s="210">
        <v>795</v>
      </c>
      <c r="S3405" s="220">
        <f t="shared" si="474"/>
        <v>330</v>
      </c>
      <c r="T3405" s="113">
        <f t="shared" si="477"/>
        <v>18.3892164383562</v>
      </c>
      <c r="U3405" s="113">
        <f t="shared" si="475"/>
        <v>5.09354082513066</v>
      </c>
      <c r="V3405" s="113">
        <f t="shared" si="478"/>
        <v>12.7122424242424</v>
      </c>
      <c r="W3405" s="113">
        <f t="shared" si="476"/>
        <v>4.11581818181818</v>
      </c>
      <c r="X3405" s="118">
        <v>2017</v>
      </c>
      <c r="Y3405" s="18" t="s">
        <v>83</v>
      </c>
    </row>
    <row r="3406" ht="15.75" customHeight="1" spans="1:25">
      <c r="A3406" s="234">
        <v>6950</v>
      </c>
      <c r="B3406" s="208" t="s">
        <v>3971</v>
      </c>
      <c r="C3406" s="207" t="s">
        <v>27</v>
      </c>
      <c r="D3406" s="209" t="s">
        <v>64</v>
      </c>
      <c r="F3406" s="235" t="s">
        <v>215</v>
      </c>
      <c r="G3406" s="236">
        <v>41608</v>
      </c>
      <c r="H3406" s="237">
        <v>41608</v>
      </c>
      <c r="I3406" s="214">
        <v>6679.522</v>
      </c>
      <c r="J3406" s="215">
        <v>0.266221965393197</v>
      </c>
      <c r="K3406" s="214">
        <v>1778.2354747271</v>
      </c>
      <c r="L3406" s="244">
        <v>5808.28</v>
      </c>
      <c r="M3406" s="245">
        <v>0.325523218577617</v>
      </c>
      <c r="N3406" s="244">
        <v>1890.73</v>
      </c>
      <c r="O3406" s="218">
        <v>330</v>
      </c>
      <c r="P3406" s="246">
        <f t="shared" si="472"/>
        <v>16.6008484848485</v>
      </c>
      <c r="Q3406" s="246">
        <f t="shared" si="473"/>
        <v>4.72948484848485</v>
      </c>
      <c r="R3406" s="210">
        <v>2223</v>
      </c>
      <c r="S3406" s="220">
        <f t="shared" si="474"/>
        <v>330</v>
      </c>
      <c r="T3406" s="113">
        <f t="shared" si="477"/>
        <v>18.3000602739726</v>
      </c>
      <c r="U3406" s="113">
        <f t="shared" si="475"/>
        <v>4.87187801295096</v>
      </c>
      <c r="V3406" s="113">
        <f t="shared" si="478"/>
        <v>17.6008484848485</v>
      </c>
      <c r="W3406" s="113">
        <f t="shared" si="476"/>
        <v>5.72948484848485</v>
      </c>
      <c r="X3406" s="118">
        <v>2013</v>
      </c>
      <c r="Y3406" s="18" t="s">
        <v>66</v>
      </c>
    </row>
    <row r="3407" ht="15.75" customHeight="1" spans="1:25">
      <c r="A3407" s="234">
        <v>5779</v>
      </c>
      <c r="B3407" s="208" t="s">
        <v>3972</v>
      </c>
      <c r="C3407" s="207" t="s">
        <v>25</v>
      </c>
      <c r="D3407" s="209" t="s">
        <v>64</v>
      </c>
      <c r="F3407" s="235" t="s">
        <v>215</v>
      </c>
      <c r="G3407" s="236">
        <v>41815</v>
      </c>
      <c r="H3407" s="237">
        <v>41815</v>
      </c>
      <c r="I3407" s="214">
        <v>6673.51231571918</v>
      </c>
      <c r="J3407" s="215">
        <v>0.280258807206763</v>
      </c>
      <c r="K3407" s="214">
        <v>1870.3106014831</v>
      </c>
      <c r="L3407" s="244">
        <v>5848.06</v>
      </c>
      <c r="M3407" s="245">
        <v>0.252907801903537</v>
      </c>
      <c r="N3407" s="244">
        <v>1479.02</v>
      </c>
      <c r="O3407" s="218">
        <v>330</v>
      </c>
      <c r="P3407" s="246">
        <f t="shared" si="472"/>
        <v>16.7213939393939</v>
      </c>
      <c r="Q3407" s="246">
        <f t="shared" si="473"/>
        <v>3.48187878787879</v>
      </c>
      <c r="R3407" s="210">
        <v>2016</v>
      </c>
      <c r="S3407" s="220">
        <f t="shared" si="474"/>
        <v>330</v>
      </c>
      <c r="T3407" s="113">
        <f t="shared" si="477"/>
        <v>18.283595385532</v>
      </c>
      <c r="U3407" s="113">
        <f t="shared" si="475"/>
        <v>5.12413863420027</v>
      </c>
      <c r="V3407" s="113">
        <f t="shared" si="478"/>
        <v>17.7213939393939</v>
      </c>
      <c r="W3407" s="113">
        <f t="shared" si="476"/>
        <v>4.48187878787879</v>
      </c>
      <c r="X3407" s="118">
        <v>2014</v>
      </c>
      <c r="Y3407" s="18" t="s">
        <v>66</v>
      </c>
    </row>
    <row r="3408" ht="15.75" customHeight="1" spans="1:25">
      <c r="A3408" s="234">
        <v>8997</v>
      </c>
      <c r="B3408" s="208" t="s">
        <v>3973</v>
      </c>
      <c r="C3408" s="207" t="s">
        <v>34</v>
      </c>
      <c r="D3408" s="209" t="s">
        <v>488</v>
      </c>
      <c r="E3408" s="210" t="s">
        <v>30</v>
      </c>
      <c r="F3408" s="235" t="s">
        <v>291</v>
      </c>
      <c r="G3408" s="283">
        <v>41640</v>
      </c>
      <c r="H3408" s="237">
        <v>43713</v>
      </c>
      <c r="I3408" s="214">
        <v>6664.96723684211</v>
      </c>
      <c r="J3408" s="215">
        <v>0.266609145976823</v>
      </c>
      <c r="K3408" s="214">
        <v>1776.94122297798</v>
      </c>
      <c r="L3408" s="216">
        <v>301.69</v>
      </c>
      <c r="M3408" s="217">
        <v>0.249063608339686</v>
      </c>
      <c r="N3408" s="216">
        <v>75.14</v>
      </c>
      <c r="O3408" s="218">
        <v>38</v>
      </c>
      <c r="P3408" s="246">
        <f t="shared" si="472"/>
        <v>6.93921052631579</v>
      </c>
      <c r="Q3408" s="246">
        <f t="shared" si="473"/>
        <v>0.977368421052632</v>
      </c>
      <c r="R3408" s="210">
        <v>118</v>
      </c>
      <c r="S3408" s="220">
        <f t="shared" si="474"/>
        <v>83</v>
      </c>
      <c r="T3408" s="113">
        <f t="shared" si="477"/>
        <v>18.2601842105263</v>
      </c>
      <c r="U3408" s="113">
        <f t="shared" si="475"/>
        <v>4.86833211774789</v>
      </c>
      <c r="V3408" s="113">
        <f t="shared" si="478"/>
        <v>3.63481927710843</v>
      </c>
      <c r="W3408" s="113">
        <f t="shared" si="476"/>
        <v>0.905301204819277</v>
      </c>
      <c r="X3408" s="118">
        <v>2014</v>
      </c>
      <c r="Y3408" s="18" t="s">
        <v>66</v>
      </c>
    </row>
    <row r="3409" ht="15.75" customHeight="1" spans="1:25">
      <c r="A3409" s="234">
        <v>8149</v>
      </c>
      <c r="B3409" s="208" t="s">
        <v>3974</v>
      </c>
      <c r="C3409" s="207" t="s">
        <v>25</v>
      </c>
      <c r="D3409" s="209" t="s">
        <v>488</v>
      </c>
      <c r="E3409" s="210" t="s">
        <v>32</v>
      </c>
      <c r="F3409" s="235" t="s">
        <v>212</v>
      </c>
      <c r="G3409" s="283">
        <v>41713</v>
      </c>
      <c r="H3409" s="237">
        <v>43395</v>
      </c>
      <c r="I3409" s="214">
        <v>6653.52263484016</v>
      </c>
      <c r="J3409" s="215">
        <v>0.255518528032315</v>
      </c>
      <c r="K3409" s="214">
        <v>1700.09830988405</v>
      </c>
      <c r="L3409" s="244">
        <v>3559.83</v>
      </c>
      <c r="M3409" s="245">
        <v>0.296870917993275</v>
      </c>
      <c r="N3409" s="244">
        <v>1056.81</v>
      </c>
      <c r="O3409" s="218">
        <v>279</v>
      </c>
      <c r="P3409" s="246">
        <f t="shared" si="472"/>
        <v>11.759247311828</v>
      </c>
      <c r="Q3409" s="246">
        <f t="shared" si="473"/>
        <v>2.78784946236559</v>
      </c>
      <c r="R3409" s="210">
        <v>436</v>
      </c>
      <c r="S3409" s="220">
        <f t="shared" si="474"/>
        <v>330</v>
      </c>
      <c r="T3409" s="113">
        <f t="shared" si="477"/>
        <v>18.2288291365484</v>
      </c>
      <c r="U3409" s="113">
        <f t="shared" si="475"/>
        <v>4.65780358872342</v>
      </c>
      <c r="V3409" s="113">
        <f t="shared" si="478"/>
        <v>10.7873636363636</v>
      </c>
      <c r="W3409" s="113">
        <f t="shared" si="476"/>
        <v>3.20245454545455</v>
      </c>
      <c r="X3409" s="118">
        <v>2014</v>
      </c>
      <c r="Y3409" s="18" t="s">
        <v>66</v>
      </c>
    </row>
    <row r="3410" ht="15.75" customHeight="1" spans="1:25">
      <c r="A3410" s="234">
        <v>7012</v>
      </c>
      <c r="B3410" s="208" t="s">
        <v>3975</v>
      </c>
      <c r="C3410" s="207" t="s">
        <v>27</v>
      </c>
      <c r="D3410" s="209" t="s">
        <v>64</v>
      </c>
      <c r="F3410" s="235" t="s">
        <v>65</v>
      </c>
      <c r="G3410" s="236">
        <v>42336</v>
      </c>
      <c r="H3410" s="237">
        <v>42336</v>
      </c>
      <c r="I3410" s="214">
        <v>6636.374</v>
      </c>
      <c r="J3410" s="215">
        <v>0.245042173479991</v>
      </c>
      <c r="K3410" s="214">
        <v>1626.1915089861</v>
      </c>
      <c r="L3410" s="244">
        <v>5770.76</v>
      </c>
      <c r="M3410" s="245">
        <v>0.331784721596462</v>
      </c>
      <c r="N3410" s="244">
        <v>1914.65</v>
      </c>
      <c r="O3410" s="218">
        <v>330</v>
      </c>
      <c r="P3410" s="246">
        <f t="shared" si="472"/>
        <v>16.4871515151515</v>
      </c>
      <c r="Q3410" s="246">
        <f t="shared" si="473"/>
        <v>4.8019696969697</v>
      </c>
      <c r="R3410" s="210">
        <v>1495</v>
      </c>
      <c r="S3410" s="220">
        <f t="shared" si="474"/>
        <v>330</v>
      </c>
      <c r="T3410" s="113">
        <f t="shared" si="477"/>
        <v>18.1818465753425</v>
      </c>
      <c r="U3410" s="113">
        <f t="shared" si="475"/>
        <v>4.45531920270164</v>
      </c>
      <c r="V3410" s="113">
        <f t="shared" si="478"/>
        <v>17.4871515151515</v>
      </c>
      <c r="W3410" s="113">
        <f t="shared" si="476"/>
        <v>5.8019696969697</v>
      </c>
      <c r="X3410" s="118">
        <v>2015</v>
      </c>
      <c r="Y3410" s="18" t="s">
        <v>66</v>
      </c>
    </row>
    <row r="3411" ht="15.75" customHeight="1" spans="1:25">
      <c r="A3411" s="234">
        <v>8146</v>
      </c>
      <c r="B3411" s="208" t="s">
        <v>3976</v>
      </c>
      <c r="C3411" s="207" t="s">
        <v>25</v>
      </c>
      <c r="D3411" s="209" t="s">
        <v>488</v>
      </c>
      <c r="E3411" s="210" t="s">
        <v>32</v>
      </c>
      <c r="F3411" s="235" t="s">
        <v>212</v>
      </c>
      <c r="G3411" s="283">
        <v>42285</v>
      </c>
      <c r="H3411" s="237">
        <v>43395</v>
      </c>
      <c r="I3411" s="214">
        <v>6633.72932878258</v>
      </c>
      <c r="J3411" s="215">
        <v>0.255518528032315</v>
      </c>
      <c r="K3411" s="214">
        <v>1695.04075345532</v>
      </c>
      <c r="L3411" s="244">
        <v>3549.24</v>
      </c>
      <c r="M3411" s="245">
        <v>0.307322130935073</v>
      </c>
      <c r="N3411" s="244">
        <v>1090.76</v>
      </c>
      <c r="O3411" s="218">
        <v>279</v>
      </c>
      <c r="P3411" s="246">
        <f t="shared" si="472"/>
        <v>11.7212903225806</v>
      </c>
      <c r="Q3411" s="246">
        <f t="shared" si="473"/>
        <v>2.90953405017921</v>
      </c>
      <c r="R3411" s="210">
        <v>436</v>
      </c>
      <c r="S3411" s="220">
        <f t="shared" si="474"/>
        <v>330</v>
      </c>
      <c r="T3411" s="113">
        <f t="shared" si="477"/>
        <v>18.1746009007742</v>
      </c>
      <c r="U3411" s="113">
        <f t="shared" si="475"/>
        <v>4.6439472697406</v>
      </c>
      <c r="V3411" s="113">
        <f t="shared" si="478"/>
        <v>10.7552727272727</v>
      </c>
      <c r="W3411" s="113">
        <f t="shared" si="476"/>
        <v>3.30533333333333</v>
      </c>
      <c r="X3411" s="118">
        <v>2015</v>
      </c>
      <c r="Y3411" s="18" t="s">
        <v>66</v>
      </c>
    </row>
    <row r="3412" ht="15.75" customHeight="1" spans="1:25">
      <c r="A3412" s="234">
        <v>8720</v>
      </c>
      <c r="B3412" s="208" t="s">
        <v>3977</v>
      </c>
      <c r="C3412" s="207" t="s">
        <v>34</v>
      </c>
      <c r="D3412" s="209" t="s">
        <v>488</v>
      </c>
      <c r="E3412" s="210" t="s">
        <v>30</v>
      </c>
      <c r="F3412" s="235" t="s">
        <v>282</v>
      </c>
      <c r="G3412" s="283">
        <v>41796</v>
      </c>
      <c r="H3412" s="237">
        <v>43715</v>
      </c>
      <c r="I3412" s="214">
        <v>6633.24928571429</v>
      </c>
      <c r="J3412" s="215">
        <v>0.245468789594361</v>
      </c>
      <c r="K3412" s="214">
        <v>1628.25567324195</v>
      </c>
      <c r="L3412" s="216">
        <v>553.1</v>
      </c>
      <c r="M3412" s="217">
        <v>0.108732598083529</v>
      </c>
      <c r="N3412" s="216">
        <v>60.14</v>
      </c>
      <c r="O3412" s="218">
        <v>70</v>
      </c>
      <c r="P3412" s="246">
        <f t="shared" si="472"/>
        <v>6.90142857142857</v>
      </c>
      <c r="Q3412" s="246">
        <f t="shared" si="473"/>
        <v>-0.140857142857143</v>
      </c>
      <c r="R3412" s="210">
        <v>116</v>
      </c>
      <c r="S3412" s="220">
        <f t="shared" si="474"/>
        <v>81</v>
      </c>
      <c r="T3412" s="113">
        <f t="shared" si="477"/>
        <v>18.1732857142857</v>
      </c>
      <c r="U3412" s="113">
        <f t="shared" si="475"/>
        <v>4.46097444723822</v>
      </c>
      <c r="V3412" s="113">
        <f t="shared" si="478"/>
        <v>6.8283950617284</v>
      </c>
      <c r="W3412" s="113">
        <f t="shared" si="476"/>
        <v>0.742469135802469</v>
      </c>
      <c r="X3412" s="118">
        <v>2014</v>
      </c>
      <c r="Y3412" s="18" t="s">
        <v>66</v>
      </c>
    </row>
    <row r="3413" ht="15.75" customHeight="1" spans="1:25">
      <c r="A3413" s="234">
        <v>7276</v>
      </c>
      <c r="B3413" s="208" t="s">
        <v>3978</v>
      </c>
      <c r="C3413" s="207" t="s">
        <v>31</v>
      </c>
      <c r="D3413" s="209" t="s">
        <v>380</v>
      </c>
      <c r="E3413" s="210" t="s">
        <v>436</v>
      </c>
      <c r="F3413" s="235" t="s">
        <v>254</v>
      </c>
      <c r="G3413" s="284">
        <v>40207</v>
      </c>
      <c r="H3413" s="237">
        <v>43248</v>
      </c>
      <c r="I3413" s="214">
        <v>6630.72</v>
      </c>
      <c r="J3413" s="215">
        <v>0.278691673936646</v>
      </c>
      <c r="K3413" s="214">
        <v>1847.9264562052</v>
      </c>
      <c r="L3413" s="244">
        <v>4420.48</v>
      </c>
      <c r="M3413" s="245">
        <v>0.14062726219777</v>
      </c>
      <c r="N3413" s="244">
        <v>621.64</v>
      </c>
      <c r="O3413" s="218">
        <v>330</v>
      </c>
      <c r="P3413" s="246">
        <f t="shared" si="472"/>
        <v>12.3953939393939</v>
      </c>
      <c r="Q3413" s="246">
        <f t="shared" si="473"/>
        <v>0.883757575757576</v>
      </c>
      <c r="R3413" s="210">
        <v>583</v>
      </c>
      <c r="S3413" s="220">
        <f t="shared" si="474"/>
        <v>330</v>
      </c>
      <c r="T3413" s="113">
        <f t="shared" si="477"/>
        <v>18.1663561643836</v>
      </c>
      <c r="U3413" s="113">
        <f t="shared" si="475"/>
        <v>5.06281220878137</v>
      </c>
      <c r="V3413" s="113">
        <f t="shared" si="478"/>
        <v>13.3953939393939</v>
      </c>
      <c r="W3413" s="113">
        <f t="shared" si="476"/>
        <v>1.88375757575758</v>
      </c>
      <c r="X3413" s="118">
        <v>2010</v>
      </c>
      <c r="Y3413" s="18" t="s">
        <v>66</v>
      </c>
    </row>
    <row r="3414" ht="15.75" customHeight="1" spans="1:25">
      <c r="A3414" s="234">
        <v>5371</v>
      </c>
      <c r="B3414" s="208" t="s">
        <v>3979</v>
      </c>
      <c r="C3414" s="207" t="s">
        <v>25</v>
      </c>
      <c r="D3414" s="209" t="s">
        <v>64</v>
      </c>
      <c r="F3414" s="235" t="s">
        <v>215</v>
      </c>
      <c r="G3414" s="236">
        <v>40656</v>
      </c>
      <c r="H3414" s="237">
        <v>40656</v>
      </c>
      <c r="I3414" s="214">
        <v>6619.899</v>
      </c>
      <c r="J3414" s="215">
        <v>0.262441523184932</v>
      </c>
      <c r="K3414" s="214">
        <v>1737.33637689041</v>
      </c>
      <c r="L3414" s="244">
        <v>5092.23</v>
      </c>
      <c r="M3414" s="245">
        <v>0.249872845492054</v>
      </c>
      <c r="N3414" s="244">
        <v>1272.41</v>
      </c>
      <c r="O3414" s="218">
        <v>330</v>
      </c>
      <c r="P3414" s="246">
        <f t="shared" si="472"/>
        <v>14.431</v>
      </c>
      <c r="Q3414" s="246">
        <f t="shared" si="473"/>
        <v>2.85578787878788</v>
      </c>
      <c r="R3414" s="210">
        <v>3175</v>
      </c>
      <c r="S3414" s="220">
        <f t="shared" si="474"/>
        <v>330</v>
      </c>
      <c r="T3414" s="113">
        <f t="shared" si="477"/>
        <v>18.1367095890411</v>
      </c>
      <c r="U3414" s="113">
        <f t="shared" si="475"/>
        <v>4.75982569011071</v>
      </c>
      <c r="V3414" s="113">
        <f t="shared" si="478"/>
        <v>15.431</v>
      </c>
      <c r="W3414" s="113">
        <f t="shared" si="476"/>
        <v>3.85578787878788</v>
      </c>
      <c r="X3414" s="118">
        <v>2011</v>
      </c>
      <c r="Y3414" s="18" t="s">
        <v>66</v>
      </c>
    </row>
    <row r="3415" ht="15.75" customHeight="1" spans="1:25">
      <c r="A3415" s="234">
        <v>6448</v>
      </c>
      <c r="B3415" s="208" t="s">
        <v>3980</v>
      </c>
      <c r="C3415" s="207" t="s">
        <v>29</v>
      </c>
      <c r="D3415" s="209" t="s">
        <v>64</v>
      </c>
      <c r="E3415" s="210" t="s">
        <v>335</v>
      </c>
      <c r="F3415" s="235" t="s">
        <v>65</v>
      </c>
      <c r="G3415" s="283">
        <v>42570</v>
      </c>
      <c r="H3415" s="237">
        <v>42570</v>
      </c>
      <c r="I3415" s="214">
        <v>6613.744</v>
      </c>
      <c r="J3415" s="215">
        <v>0.276876020570838</v>
      </c>
      <c r="K3415" s="214">
        <v>1831.18711979426</v>
      </c>
      <c r="L3415" s="244">
        <v>4133.59</v>
      </c>
      <c r="M3415" s="245">
        <v>0.337558877392291</v>
      </c>
      <c r="N3415" s="244">
        <v>1395.33</v>
      </c>
      <c r="O3415" s="218">
        <v>330</v>
      </c>
      <c r="P3415" s="246">
        <f t="shared" si="472"/>
        <v>11.5260303030303</v>
      </c>
      <c r="Q3415" s="246">
        <f t="shared" si="473"/>
        <v>3.22827272727273</v>
      </c>
      <c r="R3415" s="210">
        <v>1261</v>
      </c>
      <c r="S3415" s="220">
        <f t="shared" si="474"/>
        <v>330</v>
      </c>
      <c r="T3415" s="113">
        <f t="shared" si="477"/>
        <v>18.1198465753425</v>
      </c>
      <c r="U3415" s="113">
        <f t="shared" si="475"/>
        <v>5.01695101313496</v>
      </c>
      <c r="V3415" s="113">
        <f t="shared" si="478"/>
        <v>12.5260303030303</v>
      </c>
      <c r="W3415" s="113">
        <f t="shared" si="476"/>
        <v>4.22827272727273</v>
      </c>
      <c r="X3415" s="118">
        <v>2016</v>
      </c>
      <c r="Y3415" s="18" t="s">
        <v>82</v>
      </c>
    </row>
    <row r="3416" ht="15.75" customHeight="1" spans="1:25">
      <c r="A3416" s="234">
        <v>9778</v>
      </c>
      <c r="B3416" s="208" t="s">
        <v>3981</v>
      </c>
      <c r="C3416" s="207" t="s">
        <v>19</v>
      </c>
      <c r="D3416" s="209" t="s">
        <v>64</v>
      </c>
      <c r="F3416" s="235" t="s">
        <v>65</v>
      </c>
      <c r="G3416" s="236">
        <v>43554</v>
      </c>
      <c r="H3416" s="237">
        <v>43554</v>
      </c>
      <c r="I3416" s="214">
        <v>6611.85400552486</v>
      </c>
      <c r="J3416" s="215">
        <v>0.252461628575467</v>
      </c>
      <c r="K3416" s="214">
        <v>1669.23943013803</v>
      </c>
      <c r="L3416" s="244">
        <v>1772.3</v>
      </c>
      <c r="M3416" s="245">
        <v>0.229001861987248</v>
      </c>
      <c r="N3416" s="244">
        <v>405.86</v>
      </c>
      <c r="O3416" s="218">
        <v>181</v>
      </c>
      <c r="P3416" s="246">
        <f t="shared" si="472"/>
        <v>8.79171270718232</v>
      </c>
      <c r="Q3416" s="246">
        <f t="shared" si="473"/>
        <v>1.24232044198895</v>
      </c>
      <c r="R3416" s="210">
        <v>277</v>
      </c>
      <c r="S3416" s="220">
        <f t="shared" si="474"/>
        <v>242</v>
      </c>
      <c r="T3416" s="113">
        <f t="shared" si="477"/>
        <v>18.1146685082873</v>
      </c>
      <c r="U3416" s="113">
        <f t="shared" si="475"/>
        <v>4.57325871270693</v>
      </c>
      <c r="V3416" s="113">
        <f t="shared" si="478"/>
        <v>7.32355371900826</v>
      </c>
      <c r="W3416" s="113">
        <f t="shared" si="476"/>
        <v>1.67710743801653</v>
      </c>
      <c r="X3416" s="118">
        <v>2019</v>
      </c>
      <c r="Y3416" s="18" t="s">
        <v>85</v>
      </c>
    </row>
    <row r="3417" ht="15.75" customHeight="1" spans="1:25">
      <c r="A3417" s="234">
        <v>6042</v>
      </c>
      <c r="B3417" s="208" t="s">
        <v>3982</v>
      </c>
      <c r="C3417" s="207" t="s">
        <v>25</v>
      </c>
      <c r="D3417" s="209" t="s">
        <v>64</v>
      </c>
      <c r="E3417" s="210" t="s">
        <v>3182</v>
      </c>
      <c r="F3417" s="290" t="s">
        <v>215</v>
      </c>
      <c r="G3417" s="283">
        <v>42216</v>
      </c>
      <c r="H3417" s="237">
        <v>42216</v>
      </c>
      <c r="I3417" s="214">
        <v>6603.1718439831</v>
      </c>
      <c r="J3417" s="215">
        <v>0.279008728719746</v>
      </c>
      <c r="K3417" s="214">
        <v>1842.34258170775</v>
      </c>
      <c r="L3417" s="244">
        <v>5786.42</v>
      </c>
      <c r="M3417" s="245">
        <v>0.254259110123358</v>
      </c>
      <c r="N3417" s="244">
        <v>1471.25</v>
      </c>
      <c r="O3417" s="218">
        <v>330</v>
      </c>
      <c r="P3417" s="246">
        <f t="shared" si="472"/>
        <v>16.5346060606061</v>
      </c>
      <c r="Q3417" s="246">
        <f t="shared" si="473"/>
        <v>3.45833333333333</v>
      </c>
      <c r="R3417" s="210">
        <v>1615</v>
      </c>
      <c r="S3417" s="220">
        <f t="shared" si="474"/>
        <v>330</v>
      </c>
      <c r="T3417" s="113">
        <f t="shared" si="477"/>
        <v>18.0908817643373</v>
      </c>
      <c r="U3417" s="113">
        <f t="shared" si="475"/>
        <v>5.04751392248699</v>
      </c>
      <c r="V3417" s="113">
        <f t="shared" si="478"/>
        <v>17.5346060606061</v>
      </c>
      <c r="W3417" s="113">
        <f t="shared" si="476"/>
        <v>4.45833333333333</v>
      </c>
      <c r="X3417" s="118">
        <v>2015</v>
      </c>
      <c r="Y3417" s="18" t="s">
        <v>66</v>
      </c>
    </row>
    <row r="3418" ht="15.75" customHeight="1" spans="1:25">
      <c r="A3418" s="234">
        <v>5273</v>
      </c>
      <c r="B3418" s="208" t="s">
        <v>3983</v>
      </c>
      <c r="C3418" s="207" t="s">
        <v>23</v>
      </c>
      <c r="D3418" s="209" t="s">
        <v>64</v>
      </c>
      <c r="F3418" s="235" t="s">
        <v>65</v>
      </c>
      <c r="G3418" s="236">
        <v>39928</v>
      </c>
      <c r="H3418" s="237">
        <v>39928</v>
      </c>
      <c r="I3418" s="214">
        <v>6602.459</v>
      </c>
      <c r="J3418" s="215">
        <v>0.278849183852344</v>
      </c>
      <c r="K3418" s="214">
        <v>1841.09030356856</v>
      </c>
      <c r="L3418" s="244">
        <v>4553.42</v>
      </c>
      <c r="M3418" s="245">
        <v>0.344145719041951</v>
      </c>
      <c r="N3418" s="244">
        <v>1567.04</v>
      </c>
      <c r="O3418" s="218">
        <v>330</v>
      </c>
      <c r="P3418" s="246">
        <f t="shared" si="472"/>
        <v>12.7982424242424</v>
      </c>
      <c r="Q3418" s="246">
        <f t="shared" si="473"/>
        <v>3.74860606060606</v>
      </c>
      <c r="R3418" s="210">
        <v>3903</v>
      </c>
      <c r="S3418" s="220">
        <f t="shared" si="474"/>
        <v>330</v>
      </c>
      <c r="T3418" s="113">
        <f t="shared" si="477"/>
        <v>18.0889287671233</v>
      </c>
      <c r="U3418" s="113">
        <f t="shared" si="475"/>
        <v>5.04408302347551</v>
      </c>
      <c r="V3418" s="113">
        <f t="shared" si="478"/>
        <v>13.7982424242424</v>
      </c>
      <c r="W3418" s="113">
        <f t="shared" si="476"/>
        <v>4.74860606060606</v>
      </c>
      <c r="X3418" s="118">
        <v>2009</v>
      </c>
      <c r="Y3418" s="18" t="s">
        <v>66</v>
      </c>
    </row>
    <row r="3419" ht="15.75" customHeight="1" spans="1:25">
      <c r="A3419" s="234">
        <v>7597</v>
      </c>
      <c r="B3419" s="208" t="s">
        <v>3984</v>
      </c>
      <c r="C3419" s="207" t="s">
        <v>25</v>
      </c>
      <c r="D3419" s="209" t="s">
        <v>64</v>
      </c>
      <c r="F3419" s="235" t="s">
        <v>207</v>
      </c>
      <c r="G3419" s="236">
        <v>43134</v>
      </c>
      <c r="H3419" s="237">
        <v>43134</v>
      </c>
      <c r="I3419" s="214">
        <v>6600.34786908078</v>
      </c>
      <c r="J3419" s="215">
        <v>0.273938428419143</v>
      </c>
      <c r="K3419" s="214">
        <v>1808.08892227563</v>
      </c>
      <c r="L3419" s="244">
        <v>4993.73</v>
      </c>
      <c r="M3419" s="245">
        <v>0.227655479971885</v>
      </c>
      <c r="N3419" s="244">
        <v>1136.85</v>
      </c>
      <c r="O3419" s="218">
        <v>330</v>
      </c>
      <c r="P3419" s="246">
        <f t="shared" si="472"/>
        <v>14.1325151515152</v>
      </c>
      <c r="Q3419" s="246">
        <f t="shared" si="473"/>
        <v>2.445</v>
      </c>
      <c r="R3419" s="210">
        <v>697</v>
      </c>
      <c r="S3419" s="220">
        <f t="shared" si="474"/>
        <v>330</v>
      </c>
      <c r="T3419" s="113">
        <f t="shared" si="477"/>
        <v>18.0831448467967</v>
      </c>
      <c r="U3419" s="113">
        <f t="shared" si="475"/>
        <v>4.95366828020721</v>
      </c>
      <c r="V3419" s="113">
        <f t="shared" si="478"/>
        <v>15.1325151515152</v>
      </c>
      <c r="W3419" s="113">
        <f t="shared" si="476"/>
        <v>3.445</v>
      </c>
      <c r="X3419" s="118">
        <v>2018</v>
      </c>
      <c r="Y3419" s="18" t="s">
        <v>84</v>
      </c>
    </row>
    <row r="3420" ht="15.75" customHeight="1" spans="1:25">
      <c r="A3420" s="234">
        <v>6418</v>
      </c>
      <c r="B3420" s="208" t="s">
        <v>3985</v>
      </c>
      <c r="C3420" s="207" t="s">
        <v>23</v>
      </c>
      <c r="D3420" s="209" t="s">
        <v>64</v>
      </c>
      <c r="E3420" s="210" t="s">
        <v>330</v>
      </c>
      <c r="F3420" s="235" t="s">
        <v>65</v>
      </c>
      <c r="G3420" s="283">
        <v>42543</v>
      </c>
      <c r="H3420" s="237">
        <v>42543</v>
      </c>
      <c r="I3420" s="214">
        <v>6576.0255</v>
      </c>
      <c r="J3420" s="215">
        <v>0.276921851244205</v>
      </c>
      <c r="K3420" s="214">
        <v>1821.0451552891</v>
      </c>
      <c r="L3420" s="244">
        <v>4535.19</v>
      </c>
      <c r="M3420" s="245">
        <v>0.435917789552367</v>
      </c>
      <c r="N3420" s="244">
        <v>1976.97</v>
      </c>
      <c r="O3420" s="218">
        <v>330</v>
      </c>
      <c r="P3420" s="246">
        <f t="shared" si="472"/>
        <v>12.743</v>
      </c>
      <c r="Q3420" s="246">
        <f t="shared" si="473"/>
        <v>4.99081818181818</v>
      </c>
      <c r="R3420" s="210">
        <v>1288</v>
      </c>
      <c r="S3420" s="220">
        <f t="shared" si="474"/>
        <v>330</v>
      </c>
      <c r="T3420" s="113">
        <f t="shared" si="477"/>
        <v>18.0165082191781</v>
      </c>
      <c r="U3420" s="113">
        <f t="shared" si="475"/>
        <v>4.98916480901123</v>
      </c>
      <c r="V3420" s="113">
        <f t="shared" si="478"/>
        <v>13.743</v>
      </c>
      <c r="W3420" s="113">
        <f t="shared" si="476"/>
        <v>5.99081818181818</v>
      </c>
      <c r="X3420" s="118">
        <v>2016</v>
      </c>
      <c r="Y3420" s="18" t="s">
        <v>82</v>
      </c>
    </row>
    <row r="3421" ht="15.75" customHeight="1" spans="1:25">
      <c r="A3421" s="234">
        <v>6004</v>
      </c>
      <c r="B3421" s="208" t="s">
        <v>3986</v>
      </c>
      <c r="C3421" s="207" t="s">
        <v>25</v>
      </c>
      <c r="D3421" s="209" t="s">
        <v>64</v>
      </c>
      <c r="F3421" s="235" t="s">
        <v>204</v>
      </c>
      <c r="G3421" s="236">
        <v>42216</v>
      </c>
      <c r="H3421" s="237">
        <v>42216</v>
      </c>
      <c r="I3421" s="214">
        <v>6572.085</v>
      </c>
      <c r="J3421" s="215">
        <v>0.27207923067784</v>
      </c>
      <c r="K3421" s="214">
        <v>1788.12783074937</v>
      </c>
      <c r="L3421" s="244">
        <v>5055.45</v>
      </c>
      <c r="M3421" s="245">
        <v>0.359342887378967</v>
      </c>
      <c r="N3421" s="244">
        <v>1816.64</v>
      </c>
      <c r="O3421" s="218">
        <v>330</v>
      </c>
      <c r="P3421" s="246">
        <f t="shared" si="472"/>
        <v>14.3195454545455</v>
      </c>
      <c r="Q3421" s="246">
        <f t="shared" si="473"/>
        <v>4.5049696969697</v>
      </c>
      <c r="R3421" s="210">
        <v>1615</v>
      </c>
      <c r="S3421" s="220">
        <f t="shared" si="474"/>
        <v>330</v>
      </c>
      <c r="T3421" s="113">
        <f t="shared" si="477"/>
        <v>18.0057123287671</v>
      </c>
      <c r="U3421" s="113">
        <f t="shared" si="475"/>
        <v>4.89898035821745</v>
      </c>
      <c r="V3421" s="113">
        <f t="shared" si="478"/>
        <v>15.3195454545455</v>
      </c>
      <c r="W3421" s="113">
        <f t="shared" si="476"/>
        <v>5.5049696969697</v>
      </c>
      <c r="X3421" s="118">
        <v>2015</v>
      </c>
      <c r="Y3421" s="18" t="s">
        <v>66</v>
      </c>
    </row>
    <row r="3422" ht="15.75" customHeight="1" spans="1:25">
      <c r="A3422" s="234">
        <v>8768</v>
      </c>
      <c r="B3422" s="208" t="s">
        <v>3987</v>
      </c>
      <c r="C3422" s="207" t="s">
        <v>34</v>
      </c>
      <c r="D3422" s="209" t="s">
        <v>488</v>
      </c>
      <c r="E3422" s="210" t="s">
        <v>30</v>
      </c>
      <c r="F3422" s="235" t="s">
        <v>282</v>
      </c>
      <c r="G3422" s="283">
        <v>40775</v>
      </c>
      <c r="H3422" s="237">
        <v>43715</v>
      </c>
      <c r="I3422" s="214">
        <v>6567.96422535211</v>
      </c>
      <c r="J3422" s="215">
        <v>0.246469549618171</v>
      </c>
      <c r="K3422" s="214">
        <v>1618.80318453079</v>
      </c>
      <c r="L3422" s="216">
        <v>555.48</v>
      </c>
      <c r="M3422" s="217">
        <v>0.199881183841002</v>
      </c>
      <c r="N3422" s="216">
        <v>111.03</v>
      </c>
      <c r="O3422" s="218">
        <v>71</v>
      </c>
      <c r="P3422" s="246">
        <f t="shared" si="472"/>
        <v>6.82366197183099</v>
      </c>
      <c r="Q3422" s="246">
        <f t="shared" si="473"/>
        <v>0.563802816901408</v>
      </c>
      <c r="R3422" s="210">
        <v>116</v>
      </c>
      <c r="S3422" s="220">
        <f t="shared" si="474"/>
        <v>81</v>
      </c>
      <c r="T3422" s="113">
        <f t="shared" si="477"/>
        <v>17.9944225352113</v>
      </c>
      <c r="U3422" s="113">
        <f t="shared" si="475"/>
        <v>4.43507721789258</v>
      </c>
      <c r="V3422" s="113">
        <f t="shared" si="478"/>
        <v>6.85777777777778</v>
      </c>
      <c r="W3422" s="113">
        <f t="shared" si="476"/>
        <v>1.37074074074074</v>
      </c>
      <c r="X3422" s="118">
        <v>2011</v>
      </c>
      <c r="Y3422" s="18" t="s">
        <v>66</v>
      </c>
    </row>
    <row r="3423" ht="15.75" customHeight="1" spans="1:25">
      <c r="A3423" s="234">
        <v>5917</v>
      </c>
      <c r="B3423" s="208" t="s">
        <v>3988</v>
      </c>
      <c r="C3423" s="207" t="s">
        <v>19</v>
      </c>
      <c r="D3423" s="209" t="s">
        <v>64</v>
      </c>
      <c r="F3423" s="235" t="s">
        <v>65</v>
      </c>
      <c r="G3423" s="236">
        <v>42094</v>
      </c>
      <c r="H3423" s="237">
        <v>42094</v>
      </c>
      <c r="I3423" s="214">
        <v>6545.16</v>
      </c>
      <c r="J3423" s="215">
        <v>0.258406249888472</v>
      </c>
      <c r="K3423" s="214">
        <v>1691.31025052003</v>
      </c>
      <c r="L3423" s="244">
        <v>3636.2</v>
      </c>
      <c r="M3423" s="245">
        <v>0.26379737088169</v>
      </c>
      <c r="N3423" s="244">
        <v>959.22</v>
      </c>
      <c r="O3423" s="218">
        <v>330</v>
      </c>
      <c r="P3423" s="246">
        <f t="shared" si="472"/>
        <v>10.0187878787879</v>
      </c>
      <c r="Q3423" s="246">
        <f t="shared" si="473"/>
        <v>1.90672727272727</v>
      </c>
      <c r="R3423" s="210">
        <v>1737</v>
      </c>
      <c r="S3423" s="220">
        <f t="shared" si="474"/>
        <v>330</v>
      </c>
      <c r="T3423" s="113">
        <f t="shared" si="477"/>
        <v>17.9319452054795</v>
      </c>
      <c r="U3423" s="113">
        <f t="shared" si="475"/>
        <v>4.63372671375351</v>
      </c>
      <c r="V3423" s="113">
        <f t="shared" si="478"/>
        <v>11.0187878787879</v>
      </c>
      <c r="W3423" s="113">
        <f t="shared" si="476"/>
        <v>2.90672727272727</v>
      </c>
      <c r="X3423" s="118">
        <v>2015</v>
      </c>
      <c r="Y3423" s="18" t="s">
        <v>66</v>
      </c>
    </row>
    <row r="3424" ht="15.75" customHeight="1" spans="1:25">
      <c r="A3424" s="234">
        <v>6121</v>
      </c>
      <c r="B3424" s="208" t="s">
        <v>3989</v>
      </c>
      <c r="C3424" s="207" t="s">
        <v>27</v>
      </c>
      <c r="D3424" s="209" t="s">
        <v>64</v>
      </c>
      <c r="E3424" s="210" t="s">
        <v>2666</v>
      </c>
      <c r="F3424" s="289" t="s">
        <v>204</v>
      </c>
      <c r="G3424" s="283">
        <v>42272</v>
      </c>
      <c r="H3424" s="237">
        <v>42272</v>
      </c>
      <c r="I3424" s="214">
        <v>6535.65</v>
      </c>
      <c r="J3424" s="215">
        <v>0.249851237501845</v>
      </c>
      <c r="K3424" s="214">
        <v>1632.94024037893</v>
      </c>
      <c r="L3424" s="244">
        <v>4357.1</v>
      </c>
      <c r="M3424" s="245">
        <v>0.295093066489179</v>
      </c>
      <c r="N3424" s="244">
        <v>1285.75</v>
      </c>
      <c r="O3424" s="218">
        <v>330</v>
      </c>
      <c r="P3424" s="246">
        <f t="shared" si="472"/>
        <v>12.2033333333333</v>
      </c>
      <c r="Q3424" s="246">
        <f t="shared" si="473"/>
        <v>2.89621212121212</v>
      </c>
      <c r="R3424" s="210">
        <v>1559</v>
      </c>
      <c r="S3424" s="220">
        <f t="shared" si="474"/>
        <v>330</v>
      </c>
      <c r="T3424" s="113">
        <f t="shared" si="477"/>
        <v>17.9058904109589</v>
      </c>
      <c r="U3424" s="113">
        <f t="shared" si="475"/>
        <v>4.47380887775049</v>
      </c>
      <c r="V3424" s="113">
        <f t="shared" si="478"/>
        <v>13.2033333333333</v>
      </c>
      <c r="W3424" s="113">
        <f t="shared" si="476"/>
        <v>3.89621212121212</v>
      </c>
      <c r="X3424" s="118">
        <v>2015</v>
      </c>
      <c r="Y3424" s="18" t="s">
        <v>66</v>
      </c>
    </row>
    <row r="3425" ht="15.75" customHeight="1" spans="1:25">
      <c r="A3425" s="234">
        <v>7101</v>
      </c>
      <c r="B3425" s="208" t="s">
        <v>3990</v>
      </c>
      <c r="C3425" s="207" t="s">
        <v>29</v>
      </c>
      <c r="D3425" s="209" t="s">
        <v>64</v>
      </c>
      <c r="E3425" s="210" t="s">
        <v>2113</v>
      </c>
      <c r="F3425" s="235" t="s">
        <v>65</v>
      </c>
      <c r="G3425" s="283">
        <v>42232</v>
      </c>
      <c r="H3425" s="237">
        <v>42232</v>
      </c>
      <c r="I3425" s="214">
        <v>6533.088</v>
      </c>
      <c r="J3425" s="215">
        <v>0.277922200154417</v>
      </c>
      <c r="K3425" s="214">
        <v>1815.69019076242</v>
      </c>
      <c r="L3425" s="244">
        <v>4083.18</v>
      </c>
      <c r="M3425" s="245">
        <v>0.261262055554739</v>
      </c>
      <c r="N3425" s="244">
        <v>1066.78</v>
      </c>
      <c r="O3425" s="218">
        <v>330</v>
      </c>
      <c r="P3425" s="246">
        <f t="shared" si="472"/>
        <v>11.3732727272727</v>
      </c>
      <c r="Q3425" s="246">
        <f t="shared" si="473"/>
        <v>2.23266666666667</v>
      </c>
      <c r="R3425" s="210">
        <v>1599</v>
      </c>
      <c r="S3425" s="220">
        <f t="shared" si="474"/>
        <v>330</v>
      </c>
      <c r="T3425" s="113">
        <f t="shared" si="477"/>
        <v>17.8988712328767</v>
      </c>
      <c r="U3425" s="113">
        <f t="shared" si="475"/>
        <v>4.9744936733217</v>
      </c>
      <c r="V3425" s="113">
        <f t="shared" si="478"/>
        <v>12.3732727272727</v>
      </c>
      <c r="W3425" s="113">
        <f t="shared" si="476"/>
        <v>3.23266666666667</v>
      </c>
      <c r="X3425" s="118">
        <v>2015</v>
      </c>
      <c r="Y3425" s="18" t="s">
        <v>66</v>
      </c>
    </row>
    <row r="3426" ht="15.75" customHeight="1" spans="1:25">
      <c r="A3426" s="234">
        <v>6168</v>
      </c>
      <c r="B3426" s="208" t="s">
        <v>3991</v>
      </c>
      <c r="C3426" s="207" t="s">
        <v>23</v>
      </c>
      <c r="D3426" s="209" t="s">
        <v>64</v>
      </c>
      <c r="F3426" s="235" t="s">
        <v>178</v>
      </c>
      <c r="G3426" s="236">
        <v>42350</v>
      </c>
      <c r="H3426" s="237">
        <v>42350</v>
      </c>
      <c r="I3426" s="214">
        <v>6505.4685</v>
      </c>
      <c r="J3426" s="215">
        <v>0.276289013252693</v>
      </c>
      <c r="K3426" s="214">
        <v>1797.38947261148</v>
      </c>
      <c r="L3426" s="244">
        <v>4486.53</v>
      </c>
      <c r="M3426" s="245">
        <v>0.321462243649324</v>
      </c>
      <c r="N3426" s="244">
        <v>1442.25</v>
      </c>
      <c r="O3426" s="218">
        <v>330</v>
      </c>
      <c r="P3426" s="246">
        <f t="shared" si="472"/>
        <v>12.5955454545455</v>
      </c>
      <c r="Q3426" s="246">
        <f t="shared" si="473"/>
        <v>3.37045454545454</v>
      </c>
      <c r="R3426" s="210">
        <v>1481</v>
      </c>
      <c r="S3426" s="220">
        <f t="shared" si="474"/>
        <v>330</v>
      </c>
      <c r="T3426" s="113">
        <f t="shared" si="477"/>
        <v>17.823201369863</v>
      </c>
      <c r="U3426" s="113">
        <f t="shared" si="475"/>
        <v>4.92435471948351</v>
      </c>
      <c r="V3426" s="113">
        <f t="shared" si="478"/>
        <v>13.5955454545455</v>
      </c>
      <c r="W3426" s="113">
        <f t="shared" si="476"/>
        <v>4.37045454545455</v>
      </c>
      <c r="X3426" s="118">
        <v>2015</v>
      </c>
      <c r="Y3426" s="18" t="s">
        <v>66</v>
      </c>
    </row>
    <row r="3427" ht="15.75" customHeight="1" spans="1:25">
      <c r="A3427" s="234">
        <v>7063</v>
      </c>
      <c r="B3427" s="208" t="s">
        <v>3992</v>
      </c>
      <c r="C3427" s="207" t="s">
        <v>27</v>
      </c>
      <c r="D3427" s="209" t="s">
        <v>64</v>
      </c>
      <c r="F3427" s="235" t="s">
        <v>207</v>
      </c>
      <c r="G3427" s="236">
        <v>42733</v>
      </c>
      <c r="H3427" s="237">
        <v>42733</v>
      </c>
      <c r="I3427" s="214">
        <v>6504.81</v>
      </c>
      <c r="J3427" s="215">
        <v>0.250108085152452</v>
      </c>
      <c r="K3427" s="214">
        <v>1626.90557338052</v>
      </c>
      <c r="L3427" s="244">
        <v>4336.54</v>
      </c>
      <c r="M3427" s="245">
        <v>0.243634325983388</v>
      </c>
      <c r="N3427" s="244">
        <v>1056.53</v>
      </c>
      <c r="O3427" s="218">
        <v>330</v>
      </c>
      <c r="P3427" s="246">
        <f t="shared" si="472"/>
        <v>12.1410303030303</v>
      </c>
      <c r="Q3427" s="246">
        <f t="shared" si="473"/>
        <v>2.20160606060606</v>
      </c>
      <c r="R3427" s="210">
        <v>1098</v>
      </c>
      <c r="S3427" s="220">
        <f t="shared" si="474"/>
        <v>330</v>
      </c>
      <c r="T3427" s="113">
        <f t="shared" si="477"/>
        <v>17.821397260274</v>
      </c>
      <c r="U3427" s="113">
        <f t="shared" si="475"/>
        <v>4.45727554350827</v>
      </c>
      <c r="V3427" s="113">
        <f t="shared" si="478"/>
        <v>13.1410303030303</v>
      </c>
      <c r="W3427" s="113">
        <f t="shared" si="476"/>
        <v>3.20160606060606</v>
      </c>
      <c r="X3427" s="118">
        <v>2016</v>
      </c>
      <c r="Y3427" s="18" t="s">
        <v>82</v>
      </c>
    </row>
    <row r="3428" ht="15.75" customHeight="1" spans="1:25">
      <c r="A3428" s="234">
        <v>5098</v>
      </c>
      <c r="B3428" s="208" t="s">
        <v>3993</v>
      </c>
      <c r="C3428" s="207" t="s">
        <v>33</v>
      </c>
      <c r="D3428" s="209" t="s">
        <v>64</v>
      </c>
      <c r="F3428" s="235" t="s">
        <v>65</v>
      </c>
      <c r="G3428" s="236">
        <v>39995</v>
      </c>
      <c r="H3428" s="237">
        <v>39995</v>
      </c>
      <c r="I3428" s="214">
        <v>6485.58</v>
      </c>
      <c r="J3428" s="215">
        <v>0.228407473670995</v>
      </c>
      <c r="K3428" s="214">
        <v>1481.35494309113</v>
      </c>
      <c r="L3428" s="244">
        <v>3242.79</v>
      </c>
      <c r="M3428" s="245">
        <v>0.24778046065271</v>
      </c>
      <c r="N3428" s="244">
        <v>803.5</v>
      </c>
      <c r="O3428" s="218">
        <v>330</v>
      </c>
      <c r="P3428" s="246">
        <f t="shared" si="472"/>
        <v>8.82663636363636</v>
      </c>
      <c r="Q3428" s="246">
        <f t="shared" si="473"/>
        <v>1.43484848484849</v>
      </c>
      <c r="R3428" s="210">
        <v>3836</v>
      </c>
      <c r="S3428" s="220">
        <f t="shared" si="474"/>
        <v>330</v>
      </c>
      <c r="T3428" s="113">
        <f t="shared" si="477"/>
        <v>17.7687123287671</v>
      </c>
      <c r="U3428" s="113">
        <f t="shared" si="475"/>
        <v>4.05850669340036</v>
      </c>
      <c r="V3428" s="113">
        <f t="shared" si="478"/>
        <v>9.82663636363636</v>
      </c>
      <c r="W3428" s="113">
        <f t="shared" si="476"/>
        <v>2.43484848484848</v>
      </c>
      <c r="X3428" s="118">
        <v>2009</v>
      </c>
      <c r="Y3428" s="18" t="s">
        <v>66</v>
      </c>
    </row>
    <row r="3429" ht="15.75" customHeight="1" spans="1:25">
      <c r="A3429" s="234">
        <v>7672</v>
      </c>
      <c r="B3429" s="208" t="s">
        <v>3994</v>
      </c>
      <c r="C3429" s="207" t="s">
        <v>29</v>
      </c>
      <c r="D3429" s="209" t="s">
        <v>380</v>
      </c>
      <c r="E3429" s="210" t="s">
        <v>575</v>
      </c>
      <c r="F3429" s="235" t="s">
        <v>247</v>
      </c>
      <c r="G3429" s="283" t="s">
        <v>494</v>
      </c>
      <c r="H3429" s="237">
        <v>43141</v>
      </c>
      <c r="I3429" s="214">
        <v>6461.21641057563</v>
      </c>
      <c r="J3429" s="215">
        <v>0.274306451384329</v>
      </c>
      <c r="K3429" s="214">
        <v>1772.35334521119</v>
      </c>
      <c r="L3429" s="244">
        <v>2990.62</v>
      </c>
      <c r="M3429" s="245">
        <v>0.328871605218985</v>
      </c>
      <c r="N3429" s="244">
        <v>983.53</v>
      </c>
      <c r="O3429" s="218">
        <v>325</v>
      </c>
      <c r="P3429" s="246">
        <f t="shared" si="472"/>
        <v>8.20190769230769</v>
      </c>
      <c r="Q3429" s="246">
        <f t="shared" si="473"/>
        <v>2.02624615384615</v>
      </c>
      <c r="R3429" s="210">
        <v>690</v>
      </c>
      <c r="S3429" s="220">
        <f t="shared" si="474"/>
        <v>330</v>
      </c>
      <c r="T3429" s="113">
        <f t="shared" si="477"/>
        <v>17.7019627687004</v>
      </c>
      <c r="U3429" s="113">
        <f t="shared" si="475"/>
        <v>4.8557625896197</v>
      </c>
      <c r="V3429" s="113">
        <f t="shared" si="478"/>
        <v>9.06248484848485</v>
      </c>
      <c r="W3429" s="113">
        <f t="shared" si="476"/>
        <v>2.98039393939394</v>
      </c>
      <c r="X3429" s="118">
        <v>2016</v>
      </c>
      <c r="Y3429" s="18" t="s">
        <v>82</v>
      </c>
    </row>
    <row r="3430" ht="15.75" customHeight="1" spans="1:25">
      <c r="A3430" s="234">
        <v>8654</v>
      </c>
      <c r="B3430" s="208" t="s">
        <v>3995</v>
      </c>
      <c r="C3430" s="207" t="s">
        <v>34</v>
      </c>
      <c r="D3430" s="209" t="s">
        <v>488</v>
      </c>
      <c r="E3430" s="210" t="s">
        <v>30</v>
      </c>
      <c r="F3430" s="235" t="s">
        <v>282</v>
      </c>
      <c r="G3430" s="283">
        <v>42480</v>
      </c>
      <c r="H3430" s="237">
        <v>43715</v>
      </c>
      <c r="I3430" s="214">
        <v>6439.98257575758</v>
      </c>
      <c r="J3430" s="215">
        <v>0.259065378176904</v>
      </c>
      <c r="K3430" s="214">
        <v>1668.37652144131</v>
      </c>
      <c r="L3430" s="216">
        <v>506.3</v>
      </c>
      <c r="M3430" s="217">
        <v>0.253367568635196</v>
      </c>
      <c r="N3430" s="216">
        <v>128.28</v>
      </c>
      <c r="O3430" s="218">
        <v>66</v>
      </c>
      <c r="P3430" s="246">
        <f t="shared" si="472"/>
        <v>6.67121212121212</v>
      </c>
      <c r="Q3430" s="246">
        <f t="shared" si="473"/>
        <v>0.943636363636364</v>
      </c>
      <c r="R3430" s="210">
        <v>116</v>
      </c>
      <c r="S3430" s="220">
        <f t="shared" si="474"/>
        <v>81</v>
      </c>
      <c r="T3430" s="113">
        <f t="shared" si="477"/>
        <v>17.6437878787879</v>
      </c>
      <c r="U3430" s="113">
        <f t="shared" si="475"/>
        <v>4.57089457929126</v>
      </c>
      <c r="V3430" s="113">
        <f t="shared" si="478"/>
        <v>6.25061728395062</v>
      </c>
      <c r="W3430" s="113">
        <f t="shared" si="476"/>
        <v>1.5837037037037</v>
      </c>
      <c r="X3430" s="118">
        <v>2016</v>
      </c>
      <c r="Y3430" s="18" t="s">
        <v>82</v>
      </c>
    </row>
    <row r="3431" ht="15.75" customHeight="1" spans="1:25">
      <c r="A3431" s="234">
        <v>6517</v>
      </c>
      <c r="B3431" s="208" t="s">
        <v>3996</v>
      </c>
      <c r="C3431" s="207" t="s">
        <v>33</v>
      </c>
      <c r="D3431" s="209" t="s">
        <v>64</v>
      </c>
      <c r="F3431" s="235" t="s">
        <v>65</v>
      </c>
      <c r="G3431" s="236">
        <v>42595</v>
      </c>
      <c r="H3431" s="237">
        <v>42595</v>
      </c>
      <c r="I3431" s="214">
        <v>6431.23631914894</v>
      </c>
      <c r="J3431" s="215">
        <v>0.266270867957479</v>
      </c>
      <c r="K3431" s="214">
        <v>1712.45087673945</v>
      </c>
      <c r="L3431" s="244">
        <v>1465.72</v>
      </c>
      <c r="M3431" s="245">
        <v>0.23964331523074</v>
      </c>
      <c r="N3431" s="244">
        <v>351.25</v>
      </c>
      <c r="O3431" s="218">
        <v>188</v>
      </c>
      <c r="P3431" s="246">
        <f t="shared" si="472"/>
        <v>6.7963829787234</v>
      </c>
      <c r="Q3431" s="246">
        <f t="shared" si="473"/>
        <v>0.868351063829787</v>
      </c>
      <c r="R3431" s="210">
        <v>1236</v>
      </c>
      <c r="S3431" s="220">
        <f t="shared" si="474"/>
        <v>330</v>
      </c>
      <c r="T3431" s="113">
        <f t="shared" si="477"/>
        <v>17.6198255319149</v>
      </c>
      <c r="U3431" s="113">
        <f t="shared" si="475"/>
        <v>4.69164623764233</v>
      </c>
      <c r="V3431" s="113">
        <f t="shared" si="478"/>
        <v>4.44157575757576</v>
      </c>
      <c r="W3431" s="113">
        <f t="shared" si="476"/>
        <v>1.06439393939394</v>
      </c>
      <c r="X3431" s="118">
        <v>2016</v>
      </c>
      <c r="Y3431" s="18" t="s">
        <v>82</v>
      </c>
    </row>
    <row r="3432" ht="15.75" customHeight="1" spans="1:25">
      <c r="A3432" s="234">
        <v>9117</v>
      </c>
      <c r="B3432" s="208" t="s">
        <v>3997</v>
      </c>
      <c r="C3432" s="207" t="s">
        <v>34</v>
      </c>
      <c r="D3432" s="209" t="s">
        <v>488</v>
      </c>
      <c r="E3432" s="210" t="s">
        <v>30</v>
      </c>
      <c r="F3432" s="235" t="s">
        <v>288</v>
      </c>
      <c r="G3432" s="283">
        <v>42736</v>
      </c>
      <c r="H3432" s="237">
        <v>43706</v>
      </c>
      <c r="I3432" s="214">
        <v>6411.79171052632</v>
      </c>
      <c r="J3432" s="215">
        <v>0.27</v>
      </c>
      <c r="K3432" s="214">
        <v>1731.18376184211</v>
      </c>
      <c r="L3432" s="216">
        <v>290.23</v>
      </c>
      <c r="M3432" s="217">
        <v>0.474037832064225</v>
      </c>
      <c r="N3432" s="216">
        <v>137.58</v>
      </c>
      <c r="O3432" s="218">
        <v>38</v>
      </c>
      <c r="P3432" s="246">
        <f t="shared" si="472"/>
        <v>6.63763157894737</v>
      </c>
      <c r="Q3432" s="246">
        <f t="shared" si="473"/>
        <v>2.62052631578947</v>
      </c>
      <c r="R3432" s="210">
        <v>125</v>
      </c>
      <c r="S3432" s="220">
        <f t="shared" si="474"/>
        <v>90</v>
      </c>
      <c r="T3432" s="113">
        <f t="shared" si="477"/>
        <v>17.566552631579</v>
      </c>
      <c r="U3432" s="113">
        <f t="shared" si="475"/>
        <v>4.74296921052633</v>
      </c>
      <c r="V3432" s="113">
        <f t="shared" si="478"/>
        <v>3.22477777777778</v>
      </c>
      <c r="W3432" s="113">
        <f t="shared" si="476"/>
        <v>1.52866666666667</v>
      </c>
      <c r="X3432" s="118">
        <v>2017</v>
      </c>
      <c r="Y3432" s="18" t="s">
        <v>83</v>
      </c>
    </row>
    <row r="3433" ht="15.75" customHeight="1" spans="1:25">
      <c r="A3433" s="234">
        <v>6556</v>
      </c>
      <c r="B3433" s="208" t="s">
        <v>3998</v>
      </c>
      <c r="C3433" s="207" t="s">
        <v>23</v>
      </c>
      <c r="D3433" s="209" t="s">
        <v>64</v>
      </c>
      <c r="F3433" s="235" t="s">
        <v>178</v>
      </c>
      <c r="G3433" s="236">
        <v>42665</v>
      </c>
      <c r="H3433" s="237">
        <v>42665</v>
      </c>
      <c r="I3433" s="214">
        <v>6405.0995</v>
      </c>
      <c r="J3433" s="215">
        <v>0.267301397281036</v>
      </c>
      <c r="K3433" s="214">
        <v>1712.09204607407</v>
      </c>
      <c r="L3433" s="244">
        <v>4417.31</v>
      </c>
      <c r="M3433" s="245">
        <v>0.288976775458367</v>
      </c>
      <c r="N3433" s="244">
        <v>1276.5</v>
      </c>
      <c r="O3433" s="218">
        <v>330</v>
      </c>
      <c r="P3433" s="246">
        <f t="shared" si="472"/>
        <v>12.3857878787879</v>
      </c>
      <c r="Q3433" s="246">
        <f t="shared" si="473"/>
        <v>2.86818181818182</v>
      </c>
      <c r="R3433" s="210">
        <v>1166</v>
      </c>
      <c r="S3433" s="220">
        <f t="shared" si="474"/>
        <v>330</v>
      </c>
      <c r="T3433" s="113">
        <f t="shared" si="477"/>
        <v>17.5482178082192</v>
      </c>
      <c r="U3433" s="113">
        <f t="shared" si="475"/>
        <v>4.69066313992896</v>
      </c>
      <c r="V3433" s="113">
        <f t="shared" si="478"/>
        <v>13.3857878787879</v>
      </c>
      <c r="W3433" s="113">
        <f t="shared" si="476"/>
        <v>3.86818181818182</v>
      </c>
      <c r="X3433" s="118">
        <v>2016</v>
      </c>
      <c r="Y3433" s="18" t="s">
        <v>82</v>
      </c>
    </row>
    <row r="3434" ht="15.75" customHeight="1" spans="1:25">
      <c r="A3434" s="234">
        <v>5577</v>
      </c>
      <c r="B3434" s="208" t="s">
        <v>3999</v>
      </c>
      <c r="C3434" s="207" t="s">
        <v>25</v>
      </c>
      <c r="D3434" s="209" t="s">
        <v>64</v>
      </c>
      <c r="F3434" s="235" t="s">
        <v>215</v>
      </c>
      <c r="G3434" s="236">
        <v>41174</v>
      </c>
      <c r="H3434" s="237">
        <v>41174</v>
      </c>
      <c r="I3434" s="214">
        <v>6394.193</v>
      </c>
      <c r="J3434" s="215">
        <v>0.280258807206763</v>
      </c>
      <c r="K3434" s="214">
        <v>1792.02890322983</v>
      </c>
      <c r="L3434" s="244">
        <v>4918.61</v>
      </c>
      <c r="M3434" s="245">
        <v>0.222233517192865</v>
      </c>
      <c r="N3434" s="244">
        <v>1093.08</v>
      </c>
      <c r="O3434" s="218">
        <v>330</v>
      </c>
      <c r="P3434" s="246">
        <f t="shared" si="472"/>
        <v>13.9048787878788</v>
      </c>
      <c r="Q3434" s="246">
        <f t="shared" si="473"/>
        <v>2.31236363636364</v>
      </c>
      <c r="R3434" s="210">
        <v>2657</v>
      </c>
      <c r="S3434" s="220">
        <f t="shared" si="474"/>
        <v>330</v>
      </c>
      <c r="T3434" s="113">
        <f t="shared" si="477"/>
        <v>17.5183369863014</v>
      </c>
      <c r="U3434" s="113">
        <f t="shared" si="475"/>
        <v>4.90966822802693</v>
      </c>
      <c r="V3434" s="113">
        <f t="shared" si="478"/>
        <v>14.9048787878788</v>
      </c>
      <c r="W3434" s="113">
        <f t="shared" si="476"/>
        <v>3.31236363636364</v>
      </c>
      <c r="X3434" s="118">
        <v>2012</v>
      </c>
      <c r="Y3434" s="18" t="s">
        <v>66</v>
      </c>
    </row>
    <row r="3435" ht="15.75" customHeight="1" spans="1:25">
      <c r="A3435" s="234">
        <v>5133</v>
      </c>
      <c r="B3435" s="208" t="s">
        <v>4000</v>
      </c>
      <c r="C3435" s="207" t="s">
        <v>33</v>
      </c>
      <c r="D3435" s="209" t="s">
        <v>64</v>
      </c>
      <c r="F3435" s="235" t="s">
        <v>65</v>
      </c>
      <c r="G3435" s="236">
        <v>40215</v>
      </c>
      <c r="H3435" s="237">
        <v>40215</v>
      </c>
      <c r="I3435" s="214">
        <v>6388.18</v>
      </c>
      <c r="J3435" s="215">
        <v>0.247064489201837</v>
      </c>
      <c r="K3435" s="214">
        <v>1578.29242862939</v>
      </c>
      <c r="L3435" s="244">
        <v>3194.09</v>
      </c>
      <c r="M3435" s="245">
        <v>0.250431265242996</v>
      </c>
      <c r="N3435" s="244">
        <v>799.9</v>
      </c>
      <c r="O3435" s="218">
        <v>330</v>
      </c>
      <c r="P3435" s="246">
        <f t="shared" si="472"/>
        <v>8.67906060606061</v>
      </c>
      <c r="Q3435" s="246">
        <f t="shared" si="473"/>
        <v>1.42393939393939</v>
      </c>
      <c r="R3435" s="210">
        <v>3616</v>
      </c>
      <c r="S3435" s="220">
        <f t="shared" si="474"/>
        <v>330</v>
      </c>
      <c r="T3435" s="113">
        <f t="shared" si="477"/>
        <v>17.5018630136986</v>
      </c>
      <c r="U3435" s="113">
        <f t="shared" si="475"/>
        <v>4.32408884555997</v>
      </c>
      <c r="V3435" s="113">
        <f t="shared" si="478"/>
        <v>9.67906060606061</v>
      </c>
      <c r="W3435" s="113">
        <f t="shared" si="476"/>
        <v>2.42393939393939</v>
      </c>
      <c r="X3435" s="118">
        <v>2010</v>
      </c>
      <c r="Y3435" s="18" t="s">
        <v>66</v>
      </c>
    </row>
    <row r="3436" ht="15.75" customHeight="1" spans="1:25">
      <c r="A3436" s="234">
        <v>7057</v>
      </c>
      <c r="B3436" s="208" t="s">
        <v>4001</v>
      </c>
      <c r="C3436" s="207" t="s">
        <v>27</v>
      </c>
      <c r="D3436" s="209" t="s">
        <v>64</v>
      </c>
      <c r="F3436" s="235" t="s">
        <v>204</v>
      </c>
      <c r="G3436" s="236">
        <v>42693</v>
      </c>
      <c r="H3436" s="237">
        <v>42693</v>
      </c>
      <c r="I3436" s="214">
        <v>6384.8575</v>
      </c>
      <c r="J3436" s="215">
        <v>0.244786405568701</v>
      </c>
      <c r="K3436" s="214">
        <v>1562.92631749336</v>
      </c>
      <c r="L3436" s="244">
        <v>5552.05</v>
      </c>
      <c r="M3436" s="245">
        <v>0.235977701929918</v>
      </c>
      <c r="N3436" s="244">
        <v>1310.16</v>
      </c>
      <c r="O3436" s="218">
        <v>330</v>
      </c>
      <c r="P3436" s="246">
        <f t="shared" si="472"/>
        <v>15.8243939393939</v>
      </c>
      <c r="Q3436" s="246">
        <f t="shared" si="473"/>
        <v>2.97018181818182</v>
      </c>
      <c r="R3436" s="210">
        <v>1138</v>
      </c>
      <c r="S3436" s="220">
        <f t="shared" si="474"/>
        <v>330</v>
      </c>
      <c r="T3436" s="113">
        <f t="shared" si="477"/>
        <v>17.4927602739726</v>
      </c>
      <c r="U3436" s="113">
        <f t="shared" si="475"/>
        <v>4.28198991094071</v>
      </c>
      <c r="V3436" s="113">
        <f t="shared" si="478"/>
        <v>16.8243939393939</v>
      </c>
      <c r="W3436" s="113">
        <f t="shared" si="476"/>
        <v>3.97018181818182</v>
      </c>
      <c r="X3436" s="118">
        <v>2016</v>
      </c>
      <c r="Y3436" s="18" t="s">
        <v>82</v>
      </c>
    </row>
    <row r="3437" ht="15.75" customHeight="1" spans="1:25">
      <c r="A3437" s="234">
        <v>6258</v>
      </c>
      <c r="B3437" s="208" t="s">
        <v>4002</v>
      </c>
      <c r="C3437" s="207" t="s">
        <v>31</v>
      </c>
      <c r="D3437" s="209" t="s">
        <v>64</v>
      </c>
      <c r="E3437" s="210" t="s">
        <v>312</v>
      </c>
      <c r="F3437" s="235" t="s">
        <v>65</v>
      </c>
      <c r="G3437" s="283">
        <v>42454</v>
      </c>
      <c r="H3437" s="237">
        <v>42454</v>
      </c>
      <c r="I3437" s="214">
        <v>6382.605</v>
      </c>
      <c r="J3437" s="215">
        <v>0.275410274310687</v>
      </c>
      <c r="K3437" s="214">
        <v>1757.83499386676</v>
      </c>
      <c r="L3437" s="244">
        <v>4255.07</v>
      </c>
      <c r="M3437" s="245">
        <v>0.289360692068521</v>
      </c>
      <c r="N3437" s="244">
        <v>1231.25</v>
      </c>
      <c r="O3437" s="218">
        <v>330</v>
      </c>
      <c r="P3437" s="246">
        <f t="shared" si="472"/>
        <v>11.8941515151515</v>
      </c>
      <c r="Q3437" s="246">
        <f t="shared" si="473"/>
        <v>2.73106060606061</v>
      </c>
      <c r="R3437" s="210">
        <v>1377</v>
      </c>
      <c r="S3437" s="220">
        <f t="shared" si="474"/>
        <v>330</v>
      </c>
      <c r="T3437" s="113">
        <f t="shared" si="477"/>
        <v>17.4865890410959</v>
      </c>
      <c r="U3437" s="113">
        <f t="shared" si="475"/>
        <v>4.81598628456647</v>
      </c>
      <c r="V3437" s="113">
        <f t="shared" si="478"/>
        <v>12.8941515151515</v>
      </c>
      <c r="W3437" s="113">
        <f t="shared" si="476"/>
        <v>3.73106060606061</v>
      </c>
      <c r="X3437" s="118">
        <v>2016</v>
      </c>
      <c r="Y3437" s="18" t="s">
        <v>82</v>
      </c>
    </row>
    <row r="3438" ht="15.75" customHeight="1" spans="1:25">
      <c r="A3438" s="234">
        <v>8097</v>
      </c>
      <c r="B3438" s="208" t="s">
        <v>4003</v>
      </c>
      <c r="C3438" s="207" t="s">
        <v>27</v>
      </c>
      <c r="D3438" s="209" t="s">
        <v>64</v>
      </c>
      <c r="F3438" s="235" t="s">
        <v>65</v>
      </c>
      <c r="G3438" s="236">
        <v>43309</v>
      </c>
      <c r="H3438" s="237">
        <v>43309</v>
      </c>
      <c r="I3438" s="214">
        <v>6379.42732744509</v>
      </c>
      <c r="J3438" s="215">
        <v>0.266900864921795</v>
      </c>
      <c r="K3438" s="214">
        <v>1702.67467140083</v>
      </c>
      <c r="L3438" s="244">
        <v>1839.77</v>
      </c>
      <c r="M3438" s="245">
        <v>0.308457035390293</v>
      </c>
      <c r="N3438" s="244">
        <v>567.49</v>
      </c>
      <c r="O3438" s="218">
        <v>183</v>
      </c>
      <c r="P3438" s="246">
        <f t="shared" si="472"/>
        <v>9.05338797814208</v>
      </c>
      <c r="Q3438" s="246">
        <f t="shared" si="473"/>
        <v>2.10103825136612</v>
      </c>
      <c r="R3438" s="210">
        <v>522</v>
      </c>
      <c r="S3438" s="220">
        <f t="shared" si="474"/>
        <v>330</v>
      </c>
      <c r="T3438" s="113">
        <f t="shared" si="477"/>
        <v>17.4778830888907</v>
      </c>
      <c r="U3438" s="113">
        <f t="shared" si="475"/>
        <v>4.66486211342693</v>
      </c>
      <c r="V3438" s="113">
        <f t="shared" si="478"/>
        <v>5.57506060606061</v>
      </c>
      <c r="W3438" s="113">
        <f t="shared" si="476"/>
        <v>1.71966666666667</v>
      </c>
      <c r="X3438" s="118">
        <v>2018</v>
      </c>
      <c r="Y3438" s="18" t="s">
        <v>84</v>
      </c>
    </row>
    <row r="3439" ht="15.75" customHeight="1" spans="1:25">
      <c r="A3439" s="234">
        <v>8912</v>
      </c>
      <c r="B3439" s="208" t="s">
        <v>4004</v>
      </c>
      <c r="C3439" s="207" t="s">
        <v>34</v>
      </c>
      <c r="D3439" s="209" t="s">
        <v>488</v>
      </c>
      <c r="E3439" s="210" t="s">
        <v>30</v>
      </c>
      <c r="F3439" s="235" t="s">
        <v>291</v>
      </c>
      <c r="G3439" s="283">
        <v>42186</v>
      </c>
      <c r="H3439" s="237">
        <v>43711</v>
      </c>
      <c r="I3439" s="214">
        <v>6349.25842857143</v>
      </c>
      <c r="J3439" s="215">
        <v>0.278719446985391</v>
      </c>
      <c r="K3439" s="214">
        <v>1769.66179797876</v>
      </c>
      <c r="L3439" s="216">
        <v>264.71</v>
      </c>
      <c r="M3439" s="217">
        <v>0.534282800045333</v>
      </c>
      <c r="N3439" s="216">
        <v>141.43</v>
      </c>
      <c r="O3439" s="218">
        <v>35</v>
      </c>
      <c r="P3439" s="246">
        <f t="shared" si="472"/>
        <v>6.56314285714286</v>
      </c>
      <c r="Q3439" s="246">
        <f t="shared" si="473"/>
        <v>3.04085714285714</v>
      </c>
      <c r="R3439" s="210">
        <v>120</v>
      </c>
      <c r="S3439" s="220">
        <f t="shared" si="474"/>
        <v>85</v>
      </c>
      <c r="T3439" s="113">
        <f t="shared" si="477"/>
        <v>17.3952285714286</v>
      </c>
      <c r="U3439" s="113">
        <f t="shared" si="475"/>
        <v>4.84838848761304</v>
      </c>
      <c r="V3439" s="113">
        <f t="shared" si="478"/>
        <v>3.11423529411765</v>
      </c>
      <c r="W3439" s="113">
        <f t="shared" si="476"/>
        <v>1.66388235294118</v>
      </c>
      <c r="X3439" s="118">
        <v>2015</v>
      </c>
      <c r="Y3439" s="18" t="s">
        <v>66</v>
      </c>
    </row>
    <row r="3440" ht="15.75" customHeight="1" spans="1:25">
      <c r="A3440" s="234">
        <v>7416</v>
      </c>
      <c r="B3440" s="208" t="s">
        <v>4005</v>
      </c>
      <c r="C3440" s="207" t="s">
        <v>23</v>
      </c>
      <c r="D3440" s="209" t="s">
        <v>64</v>
      </c>
      <c r="F3440" s="235" t="s">
        <v>65</v>
      </c>
      <c r="G3440" s="236">
        <v>43085</v>
      </c>
      <c r="H3440" s="237">
        <v>43085</v>
      </c>
      <c r="I3440" s="214">
        <v>6288.708</v>
      </c>
      <c r="J3440" s="215">
        <v>0.271254798443852</v>
      </c>
      <c r="K3440" s="214">
        <v>1705.84222101224</v>
      </c>
      <c r="L3440" s="244">
        <v>4337.04</v>
      </c>
      <c r="M3440" s="245">
        <v>0.447385774629701</v>
      </c>
      <c r="N3440" s="244">
        <v>1940.33</v>
      </c>
      <c r="O3440" s="218">
        <v>330</v>
      </c>
      <c r="P3440" s="246">
        <f t="shared" si="472"/>
        <v>12.1425454545455</v>
      </c>
      <c r="Q3440" s="246">
        <f t="shared" si="473"/>
        <v>4.87978787878788</v>
      </c>
      <c r="R3440" s="210">
        <v>746</v>
      </c>
      <c r="S3440" s="220">
        <f t="shared" si="474"/>
        <v>330</v>
      </c>
      <c r="T3440" s="113">
        <f t="shared" si="477"/>
        <v>17.2293369863014</v>
      </c>
      <c r="U3440" s="113">
        <f t="shared" si="475"/>
        <v>4.67354033154038</v>
      </c>
      <c r="V3440" s="113">
        <f t="shared" si="478"/>
        <v>13.1425454545455</v>
      </c>
      <c r="W3440" s="113">
        <f t="shared" si="476"/>
        <v>5.87978787878788</v>
      </c>
      <c r="X3440" s="118">
        <v>2017</v>
      </c>
      <c r="Y3440" s="18" t="s">
        <v>83</v>
      </c>
    </row>
    <row r="3441" ht="15.75" customHeight="1" spans="1:25">
      <c r="A3441" s="234">
        <v>6141</v>
      </c>
      <c r="B3441" s="208" t="s">
        <v>4006</v>
      </c>
      <c r="C3441" s="207" t="s">
        <v>25</v>
      </c>
      <c r="D3441" s="209" t="s">
        <v>64</v>
      </c>
      <c r="F3441" s="235" t="s">
        <v>204</v>
      </c>
      <c r="G3441" s="236">
        <v>42329</v>
      </c>
      <c r="H3441" s="237">
        <v>42329</v>
      </c>
      <c r="I3441" s="214">
        <v>6267.42275906761</v>
      </c>
      <c r="J3441" s="215">
        <v>0.250552086815582</v>
      </c>
      <c r="K3441" s="214">
        <v>1570.31585123986</v>
      </c>
      <c r="L3441" s="244">
        <v>5492.2</v>
      </c>
      <c r="M3441" s="245">
        <v>0.286790357233895</v>
      </c>
      <c r="N3441" s="244">
        <v>1575.11</v>
      </c>
      <c r="O3441" s="218">
        <v>330</v>
      </c>
      <c r="P3441" s="246">
        <f t="shared" si="472"/>
        <v>15.6430303030303</v>
      </c>
      <c r="Q3441" s="246">
        <f t="shared" si="473"/>
        <v>3.77306060606061</v>
      </c>
      <c r="R3441" s="210">
        <v>1502</v>
      </c>
      <c r="S3441" s="220">
        <f t="shared" si="474"/>
        <v>330</v>
      </c>
      <c r="T3441" s="113">
        <f t="shared" si="477"/>
        <v>17.1710212577195</v>
      </c>
      <c r="U3441" s="113">
        <f t="shared" si="475"/>
        <v>4.30223520887633</v>
      </c>
      <c r="V3441" s="113">
        <f t="shared" si="478"/>
        <v>16.6430303030303</v>
      </c>
      <c r="W3441" s="113">
        <f t="shared" si="476"/>
        <v>4.77306060606061</v>
      </c>
      <c r="X3441" s="118">
        <v>2015</v>
      </c>
      <c r="Y3441" s="18" t="s">
        <v>66</v>
      </c>
    </row>
    <row r="3442" ht="15.75" customHeight="1" spans="1:25">
      <c r="A3442" s="234">
        <v>8603</v>
      </c>
      <c r="B3442" s="208" t="s">
        <v>4007</v>
      </c>
      <c r="C3442" s="207" t="s">
        <v>23</v>
      </c>
      <c r="D3442" s="209" t="s">
        <v>64</v>
      </c>
      <c r="F3442" s="235" t="s">
        <v>65</v>
      </c>
      <c r="G3442" s="236">
        <v>43449</v>
      </c>
      <c r="H3442" s="237">
        <v>43449</v>
      </c>
      <c r="I3442" s="214">
        <v>6255.53710077238</v>
      </c>
      <c r="J3442" s="215">
        <v>0.252264550341766</v>
      </c>
      <c r="K3442" s="214">
        <v>1578.05025387258</v>
      </c>
      <c r="L3442" s="244">
        <v>2671.33</v>
      </c>
      <c r="M3442" s="245">
        <v>0.0921376243294539</v>
      </c>
      <c r="N3442" s="244">
        <v>246.13</v>
      </c>
      <c r="O3442" s="218">
        <v>237</v>
      </c>
      <c r="P3442" s="246">
        <f t="shared" si="472"/>
        <v>10.2714345991561</v>
      </c>
      <c r="Q3442" s="246">
        <f t="shared" si="473"/>
        <v>0.0385232067510548</v>
      </c>
      <c r="R3442" s="210">
        <v>382</v>
      </c>
      <c r="S3442" s="220">
        <f t="shared" si="474"/>
        <v>330</v>
      </c>
      <c r="T3442" s="113">
        <f t="shared" si="477"/>
        <v>17.1384578103353</v>
      </c>
      <c r="U3442" s="113">
        <f t="shared" si="475"/>
        <v>4.32342535307556</v>
      </c>
      <c r="V3442" s="113">
        <f t="shared" si="478"/>
        <v>8.09493939393939</v>
      </c>
      <c r="W3442" s="113">
        <f t="shared" si="476"/>
        <v>0.745848484848485</v>
      </c>
      <c r="X3442" s="118">
        <v>2018</v>
      </c>
      <c r="Y3442" s="18" t="s">
        <v>84</v>
      </c>
    </row>
    <row r="3443" ht="15.75" customHeight="1" spans="1:25">
      <c r="A3443" s="234">
        <v>6672</v>
      </c>
      <c r="B3443" s="208" t="s">
        <v>4008</v>
      </c>
      <c r="C3443" s="207" t="s">
        <v>25</v>
      </c>
      <c r="D3443" s="209" t="s">
        <v>64</v>
      </c>
      <c r="F3443" s="235" t="s">
        <v>204</v>
      </c>
      <c r="G3443" s="236">
        <v>42721</v>
      </c>
      <c r="H3443" s="237">
        <v>42721</v>
      </c>
      <c r="I3443" s="214">
        <v>6232.24111170188</v>
      </c>
      <c r="J3443" s="215">
        <v>0.236793081245992</v>
      </c>
      <c r="K3443" s="214">
        <v>1475.75157590783</v>
      </c>
      <c r="L3443" s="244">
        <v>5461.37</v>
      </c>
      <c r="M3443" s="245">
        <v>0.307485118202942</v>
      </c>
      <c r="N3443" s="244">
        <v>1679.29</v>
      </c>
      <c r="O3443" s="218">
        <v>330</v>
      </c>
      <c r="P3443" s="246">
        <f t="shared" si="472"/>
        <v>15.5496060606061</v>
      </c>
      <c r="Q3443" s="246">
        <f t="shared" si="473"/>
        <v>4.08875757575758</v>
      </c>
      <c r="R3443" s="210">
        <v>1110</v>
      </c>
      <c r="S3443" s="220">
        <f t="shared" si="474"/>
        <v>330</v>
      </c>
      <c r="T3443" s="113">
        <f t="shared" si="477"/>
        <v>17.0746331827449</v>
      </c>
      <c r="U3443" s="113">
        <f t="shared" si="475"/>
        <v>4.04315500248721</v>
      </c>
      <c r="V3443" s="113">
        <f t="shared" si="478"/>
        <v>16.5496060606061</v>
      </c>
      <c r="W3443" s="113">
        <f t="shared" si="476"/>
        <v>5.08875757575758</v>
      </c>
      <c r="X3443" s="118">
        <v>2016</v>
      </c>
      <c r="Y3443" s="18" t="s">
        <v>82</v>
      </c>
    </row>
    <row r="3444" ht="15.75" customHeight="1" spans="1:25">
      <c r="A3444" s="234">
        <v>6270</v>
      </c>
      <c r="B3444" s="208" t="s">
        <v>4009</v>
      </c>
      <c r="C3444" s="207" t="s">
        <v>31</v>
      </c>
      <c r="D3444" s="209" t="s">
        <v>64</v>
      </c>
      <c r="E3444" s="210" t="s">
        <v>312</v>
      </c>
      <c r="F3444" s="235" t="s">
        <v>65</v>
      </c>
      <c r="G3444" s="283">
        <v>42454</v>
      </c>
      <c r="H3444" s="237">
        <v>42454</v>
      </c>
      <c r="I3444" s="214">
        <v>6203.745</v>
      </c>
      <c r="J3444" s="215">
        <v>0.264890761082277</v>
      </c>
      <c r="K3444" s="214">
        <v>1643.31473461037</v>
      </c>
      <c r="L3444" s="244">
        <v>4135.83</v>
      </c>
      <c r="M3444" s="245">
        <v>0.341945873017024</v>
      </c>
      <c r="N3444" s="244">
        <v>1414.23</v>
      </c>
      <c r="O3444" s="218">
        <v>330</v>
      </c>
      <c r="P3444" s="246">
        <f t="shared" si="472"/>
        <v>11.5328181818182</v>
      </c>
      <c r="Q3444" s="246">
        <f t="shared" si="473"/>
        <v>3.28554545454545</v>
      </c>
      <c r="R3444" s="210">
        <v>1377</v>
      </c>
      <c r="S3444" s="220">
        <f t="shared" si="474"/>
        <v>330</v>
      </c>
      <c r="T3444" s="113">
        <f t="shared" si="477"/>
        <v>16.9965616438356</v>
      </c>
      <c r="U3444" s="113">
        <f t="shared" si="475"/>
        <v>4.50223214961745</v>
      </c>
      <c r="V3444" s="113">
        <f t="shared" si="478"/>
        <v>12.5328181818182</v>
      </c>
      <c r="W3444" s="113">
        <f t="shared" si="476"/>
        <v>4.28554545454545</v>
      </c>
      <c r="X3444" s="118">
        <v>2016</v>
      </c>
      <c r="Y3444" s="18" t="s">
        <v>82</v>
      </c>
    </row>
    <row r="3445" ht="15.75" customHeight="1" spans="1:25">
      <c r="A3445" s="234">
        <v>6963</v>
      </c>
      <c r="B3445" s="208" t="s">
        <v>4010</v>
      </c>
      <c r="C3445" s="207" t="s">
        <v>27</v>
      </c>
      <c r="D3445" s="209" t="s">
        <v>64</v>
      </c>
      <c r="F3445" s="235" t="s">
        <v>215</v>
      </c>
      <c r="G3445" s="236">
        <v>41804</v>
      </c>
      <c r="H3445" s="237">
        <v>41804</v>
      </c>
      <c r="I3445" s="214">
        <v>6197.7065</v>
      </c>
      <c r="J3445" s="215">
        <v>0.259593707778811</v>
      </c>
      <c r="K3445" s="214">
        <v>1608.88561005984</v>
      </c>
      <c r="L3445" s="244">
        <v>5389.31</v>
      </c>
      <c r="M3445" s="245">
        <v>0.331797577055319</v>
      </c>
      <c r="N3445" s="244">
        <v>1788.16</v>
      </c>
      <c r="O3445" s="218">
        <v>330</v>
      </c>
      <c r="P3445" s="246">
        <f t="shared" si="472"/>
        <v>15.3312424242424</v>
      </c>
      <c r="Q3445" s="246">
        <f t="shared" si="473"/>
        <v>4.41866666666667</v>
      </c>
      <c r="R3445" s="210">
        <v>2027</v>
      </c>
      <c r="S3445" s="220">
        <f t="shared" si="474"/>
        <v>330</v>
      </c>
      <c r="T3445" s="113">
        <f t="shared" si="477"/>
        <v>16.9800178082192</v>
      </c>
      <c r="U3445" s="113">
        <f t="shared" si="475"/>
        <v>4.40790578098586</v>
      </c>
      <c r="V3445" s="113">
        <f t="shared" si="478"/>
        <v>16.3312424242424</v>
      </c>
      <c r="W3445" s="113">
        <f t="shared" si="476"/>
        <v>5.41866666666667</v>
      </c>
      <c r="X3445" s="118">
        <v>2014</v>
      </c>
      <c r="Y3445" s="18" t="s">
        <v>66</v>
      </c>
    </row>
    <row r="3446" ht="15.75" customHeight="1" spans="1:25">
      <c r="A3446" s="234">
        <v>5400</v>
      </c>
      <c r="B3446" s="208" t="s">
        <v>4011</v>
      </c>
      <c r="C3446" s="207" t="s">
        <v>25</v>
      </c>
      <c r="D3446" s="209" t="s">
        <v>64</v>
      </c>
      <c r="F3446" s="235" t="s">
        <v>215</v>
      </c>
      <c r="G3446" s="236">
        <v>40754</v>
      </c>
      <c r="H3446" s="237">
        <v>40754</v>
      </c>
      <c r="I3446" s="214">
        <v>6192.38075028492</v>
      </c>
      <c r="J3446" s="215">
        <v>0.275841884510173</v>
      </c>
      <c r="K3446" s="214">
        <v>1708.11797576311</v>
      </c>
      <c r="L3446" s="244">
        <v>5426.44</v>
      </c>
      <c r="M3446" s="245">
        <v>0.234711892142915</v>
      </c>
      <c r="N3446" s="244">
        <v>1273.65</v>
      </c>
      <c r="O3446" s="218">
        <v>330</v>
      </c>
      <c r="P3446" s="246">
        <f t="shared" si="472"/>
        <v>15.4437575757576</v>
      </c>
      <c r="Q3446" s="246">
        <f t="shared" si="473"/>
        <v>2.85954545454545</v>
      </c>
      <c r="R3446" s="210">
        <v>3077</v>
      </c>
      <c r="S3446" s="220">
        <f t="shared" si="474"/>
        <v>330</v>
      </c>
      <c r="T3446" s="113">
        <f t="shared" si="477"/>
        <v>16.9654267131094</v>
      </c>
      <c r="U3446" s="113">
        <f t="shared" si="475"/>
        <v>4.67977527606332</v>
      </c>
      <c r="V3446" s="113">
        <f t="shared" si="478"/>
        <v>16.4437575757576</v>
      </c>
      <c r="W3446" s="113">
        <f t="shared" si="476"/>
        <v>3.85954545454545</v>
      </c>
      <c r="X3446" s="118">
        <v>2011</v>
      </c>
      <c r="Y3446" s="18" t="s">
        <v>66</v>
      </c>
    </row>
    <row r="3447" ht="15.75" customHeight="1" spans="1:25">
      <c r="A3447" s="234">
        <v>5377</v>
      </c>
      <c r="B3447" s="208" t="s">
        <v>4012</v>
      </c>
      <c r="C3447" s="207" t="s">
        <v>17</v>
      </c>
      <c r="D3447" s="209" t="s">
        <v>64</v>
      </c>
      <c r="F3447" s="235" t="s">
        <v>65</v>
      </c>
      <c r="G3447" s="236">
        <v>40684</v>
      </c>
      <c r="H3447" s="237">
        <v>40684</v>
      </c>
      <c r="I3447" s="214">
        <v>6178.04</v>
      </c>
      <c r="J3447" s="215">
        <v>0.27</v>
      </c>
      <c r="K3447" s="214">
        <v>1668.0708</v>
      </c>
      <c r="L3447" s="244">
        <v>3089.02</v>
      </c>
      <c r="M3447" s="245">
        <v>0.311933881943141</v>
      </c>
      <c r="N3447" s="244">
        <v>963.57</v>
      </c>
      <c r="O3447" s="218">
        <v>330</v>
      </c>
      <c r="P3447" s="246">
        <f t="shared" si="472"/>
        <v>8.36066666666667</v>
      </c>
      <c r="Q3447" s="246">
        <f t="shared" si="473"/>
        <v>1.91990909090909</v>
      </c>
      <c r="R3447" s="210">
        <v>3147</v>
      </c>
      <c r="S3447" s="220">
        <f t="shared" si="474"/>
        <v>330</v>
      </c>
      <c r="T3447" s="113">
        <f t="shared" si="477"/>
        <v>16.9261369863014</v>
      </c>
      <c r="U3447" s="113">
        <f t="shared" si="475"/>
        <v>4.57005698630137</v>
      </c>
      <c r="V3447" s="113">
        <f t="shared" si="478"/>
        <v>9.36066666666667</v>
      </c>
      <c r="W3447" s="113">
        <f t="shared" si="476"/>
        <v>2.91990909090909</v>
      </c>
      <c r="X3447" s="118">
        <v>2011</v>
      </c>
      <c r="Y3447" s="18" t="s">
        <v>66</v>
      </c>
    </row>
    <row r="3448" ht="15.75" customHeight="1" spans="1:25">
      <c r="A3448" s="234">
        <v>6905</v>
      </c>
      <c r="B3448" s="208" t="s">
        <v>4013</v>
      </c>
      <c r="C3448" s="207" t="s">
        <v>33</v>
      </c>
      <c r="D3448" s="209" t="s">
        <v>64</v>
      </c>
      <c r="F3448" s="235" t="s">
        <v>65</v>
      </c>
      <c r="G3448" s="236">
        <v>42882</v>
      </c>
      <c r="H3448" s="237">
        <v>42882</v>
      </c>
      <c r="I3448" s="214">
        <v>6177.5</v>
      </c>
      <c r="J3448" s="215">
        <v>0.230498441645194</v>
      </c>
      <c r="K3448" s="214">
        <v>1423.90412326319</v>
      </c>
      <c r="L3448" s="244">
        <v>3088.75</v>
      </c>
      <c r="M3448" s="245">
        <v>0.270313233508701</v>
      </c>
      <c r="N3448" s="244">
        <v>834.93</v>
      </c>
      <c r="O3448" s="218">
        <v>330</v>
      </c>
      <c r="P3448" s="246">
        <f t="shared" si="472"/>
        <v>8.35984848484848</v>
      </c>
      <c r="Q3448" s="246">
        <f t="shared" si="473"/>
        <v>1.53009090909091</v>
      </c>
      <c r="R3448" s="210">
        <v>949</v>
      </c>
      <c r="S3448" s="220">
        <f t="shared" si="474"/>
        <v>330</v>
      </c>
      <c r="T3448" s="113">
        <f t="shared" si="477"/>
        <v>16.9246575342466</v>
      </c>
      <c r="U3448" s="113">
        <f t="shared" si="475"/>
        <v>3.90110718702244</v>
      </c>
      <c r="V3448" s="113">
        <f t="shared" si="478"/>
        <v>9.35984848484848</v>
      </c>
      <c r="W3448" s="113">
        <f t="shared" si="476"/>
        <v>2.53009090909091</v>
      </c>
      <c r="X3448" s="118">
        <v>2017</v>
      </c>
      <c r="Y3448" s="18" t="s">
        <v>83</v>
      </c>
    </row>
    <row r="3449" ht="15.75" customHeight="1" spans="1:25">
      <c r="A3449" s="234">
        <v>7267</v>
      </c>
      <c r="B3449" s="208" t="s">
        <v>4014</v>
      </c>
      <c r="C3449" s="207" t="s">
        <v>31</v>
      </c>
      <c r="D3449" s="209" t="s">
        <v>380</v>
      </c>
      <c r="E3449" s="210" t="s">
        <v>436</v>
      </c>
      <c r="F3449" s="235" t="s">
        <v>254</v>
      </c>
      <c r="G3449" s="284">
        <v>42487</v>
      </c>
      <c r="H3449" s="237">
        <v>43248</v>
      </c>
      <c r="I3449" s="214">
        <v>6150.42577903683</v>
      </c>
      <c r="J3449" s="215">
        <v>0.268690547446621</v>
      </c>
      <c r="K3449" s="214">
        <v>1652.56126959922</v>
      </c>
      <c r="L3449" s="244">
        <v>3965.48</v>
      </c>
      <c r="M3449" s="245">
        <v>0.153391266631026</v>
      </c>
      <c r="N3449" s="244">
        <v>608.27</v>
      </c>
      <c r="O3449" s="218">
        <v>330</v>
      </c>
      <c r="P3449" s="246">
        <f t="shared" si="472"/>
        <v>11.0166060606061</v>
      </c>
      <c r="Q3449" s="246">
        <f t="shared" si="473"/>
        <v>0.843242424242424</v>
      </c>
      <c r="R3449" s="210">
        <v>583</v>
      </c>
      <c r="S3449" s="220">
        <f t="shared" si="474"/>
        <v>330</v>
      </c>
      <c r="T3449" s="113">
        <f t="shared" si="477"/>
        <v>16.8504815864023</v>
      </c>
      <c r="U3449" s="113">
        <f t="shared" si="475"/>
        <v>4.52756512218964</v>
      </c>
      <c r="V3449" s="113">
        <f t="shared" si="478"/>
        <v>12.0166060606061</v>
      </c>
      <c r="W3449" s="113">
        <f t="shared" si="476"/>
        <v>1.84324242424242</v>
      </c>
      <c r="X3449" s="118">
        <v>2016</v>
      </c>
      <c r="Y3449" s="18" t="s">
        <v>82</v>
      </c>
    </row>
    <row r="3450" ht="15.75" customHeight="1" spans="1:25">
      <c r="A3450" s="234">
        <v>5035</v>
      </c>
      <c r="B3450" s="208" t="s">
        <v>4015</v>
      </c>
      <c r="C3450" s="207" t="s">
        <v>19</v>
      </c>
      <c r="D3450" s="209" t="s">
        <v>64</v>
      </c>
      <c r="F3450" s="235" t="s">
        <v>65</v>
      </c>
      <c r="G3450" s="236">
        <v>38724</v>
      </c>
      <c r="H3450" s="237">
        <v>38724</v>
      </c>
      <c r="I3450" s="214">
        <v>6150.042</v>
      </c>
      <c r="J3450" s="215">
        <v>0.239997252379259</v>
      </c>
      <c r="K3450" s="214">
        <v>1475.99318201704</v>
      </c>
      <c r="L3450" s="244">
        <v>3416.69</v>
      </c>
      <c r="M3450" s="245">
        <v>0.195191837714279</v>
      </c>
      <c r="N3450" s="244">
        <v>666.91</v>
      </c>
      <c r="O3450" s="218">
        <v>330</v>
      </c>
      <c r="P3450" s="246">
        <f t="shared" si="472"/>
        <v>9.35360606060606</v>
      </c>
      <c r="Q3450" s="246">
        <f t="shared" si="473"/>
        <v>1.02093939393939</v>
      </c>
      <c r="R3450" s="210">
        <v>5107</v>
      </c>
      <c r="S3450" s="220">
        <f t="shared" si="474"/>
        <v>330</v>
      </c>
      <c r="T3450" s="113">
        <f t="shared" si="477"/>
        <v>16.8494301369863</v>
      </c>
      <c r="U3450" s="113">
        <f t="shared" si="475"/>
        <v>4.04381693703299</v>
      </c>
      <c r="V3450" s="113">
        <f t="shared" si="478"/>
        <v>10.3536060606061</v>
      </c>
      <c r="W3450" s="113">
        <f t="shared" si="476"/>
        <v>2.02093939393939</v>
      </c>
      <c r="X3450" s="118">
        <v>2006</v>
      </c>
      <c r="Y3450" s="18" t="s">
        <v>66</v>
      </c>
    </row>
    <row r="3451" ht="15.75" customHeight="1" spans="1:25">
      <c r="A3451" s="234">
        <v>8159</v>
      </c>
      <c r="B3451" s="208" t="s">
        <v>4016</v>
      </c>
      <c r="C3451" s="207" t="s">
        <v>25</v>
      </c>
      <c r="D3451" s="209" t="s">
        <v>488</v>
      </c>
      <c r="E3451" s="210" t="s">
        <v>32</v>
      </c>
      <c r="F3451" s="235" t="s">
        <v>212</v>
      </c>
      <c r="G3451" s="283">
        <v>43243</v>
      </c>
      <c r="H3451" s="237">
        <v>43396</v>
      </c>
      <c r="I3451" s="214">
        <v>6132.61786277486</v>
      </c>
      <c r="J3451" s="215">
        <v>0.255518528032315</v>
      </c>
      <c r="K3451" s="214">
        <v>1566.99748928091</v>
      </c>
      <c r="L3451" s="244">
        <v>3257.61</v>
      </c>
      <c r="M3451" s="245">
        <v>0.315857330988056</v>
      </c>
      <c r="N3451" s="244">
        <v>1028.94</v>
      </c>
      <c r="O3451" s="218">
        <v>277</v>
      </c>
      <c r="P3451" s="246">
        <f t="shared" si="472"/>
        <v>10.7603249097473</v>
      </c>
      <c r="Q3451" s="246">
        <f t="shared" si="473"/>
        <v>2.71458483754513</v>
      </c>
      <c r="R3451" s="210">
        <v>435</v>
      </c>
      <c r="S3451" s="220">
        <f t="shared" si="474"/>
        <v>330</v>
      </c>
      <c r="T3451" s="113">
        <f t="shared" si="477"/>
        <v>16.8016927747256</v>
      </c>
      <c r="U3451" s="113">
        <f t="shared" si="475"/>
        <v>4.29314380624907</v>
      </c>
      <c r="V3451" s="113">
        <f t="shared" si="478"/>
        <v>9.87154545454545</v>
      </c>
      <c r="W3451" s="113">
        <f t="shared" si="476"/>
        <v>3.118</v>
      </c>
      <c r="X3451" s="118">
        <v>2018</v>
      </c>
      <c r="Y3451" s="18" t="s">
        <v>84</v>
      </c>
    </row>
    <row r="3452" ht="15.75" customHeight="1" spans="1:25">
      <c r="A3452" s="234">
        <v>6431</v>
      </c>
      <c r="B3452" s="208" t="s">
        <v>4017</v>
      </c>
      <c r="C3452" s="207" t="s">
        <v>23</v>
      </c>
      <c r="D3452" s="209" t="s">
        <v>64</v>
      </c>
      <c r="E3452" s="210" t="s">
        <v>330</v>
      </c>
      <c r="F3452" s="235" t="s">
        <v>65</v>
      </c>
      <c r="G3452" s="283">
        <v>42543</v>
      </c>
      <c r="H3452" s="237">
        <v>42543</v>
      </c>
      <c r="I3452" s="214">
        <v>6130.1795</v>
      </c>
      <c r="J3452" s="215">
        <v>0.279503477950329</v>
      </c>
      <c r="K3452" s="214">
        <v>1713.40649070981</v>
      </c>
      <c r="L3452" s="244">
        <v>4227.71</v>
      </c>
      <c r="M3452" s="245">
        <v>0.366808508625237</v>
      </c>
      <c r="N3452" s="244">
        <v>1550.76</v>
      </c>
      <c r="O3452" s="218">
        <v>330</v>
      </c>
      <c r="P3452" s="246">
        <f t="shared" si="472"/>
        <v>11.8112424242424</v>
      </c>
      <c r="Q3452" s="246">
        <f t="shared" si="473"/>
        <v>3.69927272727273</v>
      </c>
      <c r="R3452" s="210">
        <v>1288</v>
      </c>
      <c r="S3452" s="220">
        <f t="shared" si="474"/>
        <v>330</v>
      </c>
      <c r="T3452" s="113">
        <f t="shared" si="477"/>
        <v>16.7950123287671</v>
      </c>
      <c r="U3452" s="113">
        <f t="shared" si="475"/>
        <v>4.69426435810907</v>
      </c>
      <c r="V3452" s="113">
        <f t="shared" si="478"/>
        <v>12.8112424242424</v>
      </c>
      <c r="W3452" s="113">
        <f t="shared" si="476"/>
        <v>4.69927272727273</v>
      </c>
      <c r="X3452" s="118">
        <v>2016</v>
      </c>
      <c r="Y3452" s="18" t="s">
        <v>82</v>
      </c>
    </row>
    <row r="3453" ht="15.75" customHeight="1" spans="1:25">
      <c r="A3453" s="234">
        <v>6450</v>
      </c>
      <c r="B3453" s="208" t="s">
        <v>4018</v>
      </c>
      <c r="C3453" s="207" t="s">
        <v>29</v>
      </c>
      <c r="D3453" s="209" t="s">
        <v>64</v>
      </c>
      <c r="E3453" s="210" t="s">
        <v>335</v>
      </c>
      <c r="F3453" s="235" t="s">
        <v>65</v>
      </c>
      <c r="G3453" s="283">
        <v>42570</v>
      </c>
      <c r="H3453" s="237">
        <v>42570</v>
      </c>
      <c r="I3453" s="214">
        <v>6112.848</v>
      </c>
      <c r="J3453" s="215">
        <v>0.271691302301414</v>
      </c>
      <c r="K3453" s="214">
        <v>1660.80763389059</v>
      </c>
      <c r="L3453" s="244">
        <v>3820.53</v>
      </c>
      <c r="M3453" s="245">
        <v>0.297071348739573</v>
      </c>
      <c r="N3453" s="244">
        <v>1134.97</v>
      </c>
      <c r="O3453" s="218">
        <v>330</v>
      </c>
      <c r="P3453" s="246">
        <f t="shared" si="472"/>
        <v>10.5773636363636</v>
      </c>
      <c r="Q3453" s="246">
        <f t="shared" si="473"/>
        <v>2.43930303030303</v>
      </c>
      <c r="R3453" s="210">
        <v>1261</v>
      </c>
      <c r="S3453" s="220">
        <f t="shared" si="474"/>
        <v>330</v>
      </c>
      <c r="T3453" s="113">
        <f t="shared" si="477"/>
        <v>16.7475287671233</v>
      </c>
      <c r="U3453" s="113">
        <f t="shared" si="475"/>
        <v>4.55015790107011</v>
      </c>
      <c r="V3453" s="113">
        <f t="shared" si="478"/>
        <v>11.5773636363636</v>
      </c>
      <c r="W3453" s="113">
        <f t="shared" si="476"/>
        <v>3.43930303030303</v>
      </c>
      <c r="X3453" s="118">
        <v>2016</v>
      </c>
      <c r="Y3453" s="18" t="s">
        <v>82</v>
      </c>
    </row>
    <row r="3454" ht="15.75" customHeight="1" spans="1:25">
      <c r="A3454" s="234">
        <v>8291</v>
      </c>
      <c r="B3454" s="208" t="s">
        <v>4019</v>
      </c>
      <c r="C3454" s="207" t="s">
        <v>23</v>
      </c>
      <c r="D3454" s="209" t="s">
        <v>64</v>
      </c>
      <c r="F3454" s="235" t="s">
        <v>65</v>
      </c>
      <c r="G3454" s="236">
        <v>43351</v>
      </c>
      <c r="H3454" s="237">
        <v>43351</v>
      </c>
      <c r="I3454" s="214">
        <v>6104.35264519262</v>
      </c>
      <c r="J3454" s="215">
        <v>0.277889875917327</v>
      </c>
      <c r="K3454" s="214">
        <v>1696.33779912818</v>
      </c>
      <c r="L3454" s="244">
        <v>2595.77</v>
      </c>
      <c r="M3454" s="245">
        <v>0.179545953609141</v>
      </c>
      <c r="N3454" s="244">
        <v>466.06</v>
      </c>
      <c r="O3454" s="218">
        <v>236</v>
      </c>
      <c r="P3454" s="246">
        <f t="shared" si="472"/>
        <v>9.99902542372881</v>
      </c>
      <c r="Q3454" s="246">
        <f t="shared" si="473"/>
        <v>0.974830508474576</v>
      </c>
      <c r="R3454" s="210">
        <v>480</v>
      </c>
      <c r="S3454" s="220">
        <f t="shared" si="474"/>
        <v>330</v>
      </c>
      <c r="T3454" s="113">
        <f t="shared" si="477"/>
        <v>16.7242538224455</v>
      </c>
      <c r="U3454" s="113">
        <f t="shared" si="475"/>
        <v>4.64750081952926</v>
      </c>
      <c r="V3454" s="113">
        <f t="shared" si="478"/>
        <v>7.8659696969697</v>
      </c>
      <c r="W3454" s="113">
        <f t="shared" si="476"/>
        <v>1.41230303030303</v>
      </c>
      <c r="X3454" s="118">
        <v>2018</v>
      </c>
      <c r="Y3454" s="18" t="s">
        <v>84</v>
      </c>
    </row>
    <row r="3455" ht="15.75" customHeight="1" spans="1:25">
      <c r="A3455" s="234">
        <v>6459</v>
      </c>
      <c r="B3455" s="208" t="s">
        <v>4020</v>
      </c>
      <c r="C3455" s="207" t="s">
        <v>29</v>
      </c>
      <c r="D3455" s="209" t="s">
        <v>64</v>
      </c>
      <c r="E3455" s="210" t="s">
        <v>335</v>
      </c>
      <c r="F3455" s="235" t="s">
        <v>65</v>
      </c>
      <c r="G3455" s="283">
        <v>42570</v>
      </c>
      <c r="H3455" s="237">
        <v>42570</v>
      </c>
      <c r="I3455" s="214">
        <v>6094.288</v>
      </c>
      <c r="J3455" s="215">
        <v>0.279484374695057</v>
      </c>
      <c r="K3455" s="214">
        <v>1703.25827089159</v>
      </c>
      <c r="L3455" s="244">
        <v>3808.93</v>
      </c>
      <c r="M3455" s="245">
        <v>0.265029811521871</v>
      </c>
      <c r="N3455" s="244">
        <v>1009.48</v>
      </c>
      <c r="O3455" s="218">
        <v>330</v>
      </c>
      <c r="P3455" s="246">
        <f t="shared" si="472"/>
        <v>10.5422121212121</v>
      </c>
      <c r="Q3455" s="246">
        <f t="shared" si="473"/>
        <v>2.0590303030303</v>
      </c>
      <c r="R3455" s="210">
        <v>1261</v>
      </c>
      <c r="S3455" s="220">
        <f t="shared" si="474"/>
        <v>330</v>
      </c>
      <c r="T3455" s="113">
        <f t="shared" si="477"/>
        <v>16.6966794520548</v>
      </c>
      <c r="U3455" s="113">
        <f t="shared" si="475"/>
        <v>4.66646101614134</v>
      </c>
      <c r="V3455" s="113">
        <f t="shared" si="478"/>
        <v>11.5422121212121</v>
      </c>
      <c r="W3455" s="113">
        <f t="shared" si="476"/>
        <v>3.0590303030303</v>
      </c>
      <c r="X3455" s="118">
        <v>2016</v>
      </c>
      <c r="Y3455" s="18" t="s">
        <v>82</v>
      </c>
    </row>
    <row r="3456" ht="15.75" customHeight="1" spans="1:25">
      <c r="A3456" s="234">
        <v>7673</v>
      </c>
      <c r="B3456" s="208" t="s">
        <v>4021</v>
      </c>
      <c r="C3456" s="207" t="s">
        <v>29</v>
      </c>
      <c r="D3456" s="209" t="s">
        <v>380</v>
      </c>
      <c r="E3456" s="210" t="s">
        <v>575</v>
      </c>
      <c r="F3456" s="235" t="s">
        <v>247</v>
      </c>
      <c r="G3456" s="283" t="s">
        <v>492</v>
      </c>
      <c r="H3456" s="237">
        <v>43141</v>
      </c>
      <c r="I3456" s="214">
        <v>6080.336</v>
      </c>
      <c r="J3456" s="215">
        <v>0.274961507976398</v>
      </c>
      <c r="K3456" s="214">
        <v>1671.85835556318</v>
      </c>
      <c r="L3456" s="244">
        <v>3800.21</v>
      </c>
      <c r="M3456" s="245">
        <v>0.291368108604525</v>
      </c>
      <c r="N3456" s="244">
        <v>1107.26</v>
      </c>
      <c r="O3456" s="218">
        <v>330</v>
      </c>
      <c r="P3456" s="246">
        <f t="shared" si="472"/>
        <v>10.5157878787879</v>
      </c>
      <c r="Q3456" s="246">
        <f t="shared" si="473"/>
        <v>2.35533333333333</v>
      </c>
      <c r="R3456" s="210">
        <v>690</v>
      </c>
      <c r="S3456" s="220">
        <f t="shared" si="474"/>
        <v>330</v>
      </c>
      <c r="T3456" s="113">
        <f t="shared" si="477"/>
        <v>16.6584547945205</v>
      </c>
      <c r="U3456" s="113">
        <f t="shared" si="475"/>
        <v>4.58043385085803</v>
      </c>
      <c r="V3456" s="113">
        <f t="shared" si="478"/>
        <v>11.5157878787879</v>
      </c>
      <c r="W3456" s="113">
        <f t="shared" si="476"/>
        <v>3.35533333333333</v>
      </c>
      <c r="X3456" s="118">
        <v>2014</v>
      </c>
      <c r="Y3456" s="18" t="s">
        <v>66</v>
      </c>
    </row>
    <row r="3457" ht="15.75" customHeight="1" spans="1:25">
      <c r="A3457" s="234">
        <v>7598</v>
      </c>
      <c r="B3457" s="208" t="s">
        <v>4022</v>
      </c>
      <c r="C3457" s="207" t="s">
        <v>23</v>
      </c>
      <c r="D3457" s="209" t="s">
        <v>64</v>
      </c>
      <c r="F3457" s="235" t="s">
        <v>184</v>
      </c>
      <c r="G3457" s="236">
        <v>43246</v>
      </c>
      <c r="H3457" s="237">
        <v>43246</v>
      </c>
      <c r="I3457" s="214">
        <v>6080.32196243694</v>
      </c>
      <c r="J3457" s="215">
        <v>0.274880090130623</v>
      </c>
      <c r="K3457" s="214">
        <v>1671.35944905787</v>
      </c>
      <c r="L3457" s="244">
        <v>2640.33</v>
      </c>
      <c r="M3457" s="245">
        <v>0.17673927122746</v>
      </c>
      <c r="N3457" s="244">
        <v>466.65</v>
      </c>
      <c r="O3457" s="218">
        <v>241</v>
      </c>
      <c r="P3457" s="246">
        <f t="shared" si="472"/>
        <v>9.95572614107884</v>
      </c>
      <c r="Q3457" s="246">
        <f t="shared" si="473"/>
        <v>0.936307053941909</v>
      </c>
      <c r="R3457" s="210">
        <v>585</v>
      </c>
      <c r="S3457" s="220">
        <f t="shared" si="474"/>
        <v>330</v>
      </c>
      <c r="T3457" s="113">
        <f t="shared" si="477"/>
        <v>16.6584163354437</v>
      </c>
      <c r="U3457" s="113">
        <f t="shared" si="475"/>
        <v>4.57906698372019</v>
      </c>
      <c r="V3457" s="113">
        <f t="shared" si="478"/>
        <v>8.001</v>
      </c>
      <c r="W3457" s="113">
        <f t="shared" si="476"/>
        <v>1.41409090909091</v>
      </c>
      <c r="X3457" s="118">
        <v>2018</v>
      </c>
      <c r="Y3457" s="18" t="s">
        <v>84</v>
      </c>
    </row>
    <row r="3458" ht="15.75" customHeight="1" spans="1:25">
      <c r="A3458" s="234">
        <v>9166</v>
      </c>
      <c r="B3458" s="208" t="s">
        <v>4023</v>
      </c>
      <c r="C3458" s="207" t="s">
        <v>23</v>
      </c>
      <c r="D3458" s="209" t="s">
        <v>64</v>
      </c>
      <c r="F3458" s="235" t="s">
        <v>65</v>
      </c>
      <c r="G3458" s="236">
        <v>43449</v>
      </c>
      <c r="H3458" s="237">
        <v>43449</v>
      </c>
      <c r="I3458" s="214">
        <v>6044.55308861533</v>
      </c>
      <c r="J3458" s="215">
        <v>0.279380784286202</v>
      </c>
      <c r="K3458" s="214">
        <v>1688.73198255694</v>
      </c>
      <c r="L3458" s="244">
        <v>2559.45</v>
      </c>
      <c r="M3458" s="245">
        <v>0.259512785950107</v>
      </c>
      <c r="N3458" s="244">
        <v>664.21</v>
      </c>
      <c r="O3458" s="218">
        <v>235</v>
      </c>
      <c r="P3458" s="246">
        <f t="shared" si="472"/>
        <v>9.89127659574468</v>
      </c>
      <c r="Q3458" s="246">
        <f t="shared" si="473"/>
        <v>1.82642553191489</v>
      </c>
      <c r="R3458" s="210">
        <v>382</v>
      </c>
      <c r="S3458" s="220">
        <f t="shared" si="474"/>
        <v>330</v>
      </c>
      <c r="T3458" s="113">
        <f t="shared" si="477"/>
        <v>16.5604194208639</v>
      </c>
      <c r="U3458" s="113">
        <f t="shared" si="475"/>
        <v>4.62666296590942</v>
      </c>
      <c r="V3458" s="113">
        <f t="shared" si="478"/>
        <v>7.75590909090909</v>
      </c>
      <c r="W3458" s="113">
        <f t="shared" si="476"/>
        <v>2.01275757575758</v>
      </c>
      <c r="X3458" s="118">
        <v>2018</v>
      </c>
      <c r="Y3458" s="18" t="s">
        <v>84</v>
      </c>
    </row>
    <row r="3459" ht="15.75" customHeight="1" spans="1:25">
      <c r="A3459" s="234">
        <v>5175</v>
      </c>
      <c r="B3459" s="208" t="s">
        <v>4024</v>
      </c>
      <c r="C3459" s="207" t="s">
        <v>17</v>
      </c>
      <c r="D3459" s="209" t="s">
        <v>64</v>
      </c>
      <c r="F3459" s="235" t="s">
        <v>65</v>
      </c>
      <c r="G3459" s="236">
        <v>40530</v>
      </c>
      <c r="H3459" s="237">
        <v>40530</v>
      </c>
      <c r="I3459" s="214">
        <v>6044.54</v>
      </c>
      <c r="J3459" s="215">
        <v>0.266875560938495</v>
      </c>
      <c r="K3459" s="214">
        <v>1613.14000311517</v>
      </c>
      <c r="L3459" s="244">
        <v>3022.27</v>
      </c>
      <c r="M3459" s="245">
        <v>0.284580795230075</v>
      </c>
      <c r="N3459" s="244">
        <v>860.08</v>
      </c>
      <c r="O3459" s="218">
        <v>330</v>
      </c>
      <c r="P3459" s="246">
        <f t="shared" ref="P3459:P3522" si="479">IFERROR(L3459/O3459-1,0)</f>
        <v>8.15839393939394</v>
      </c>
      <c r="Q3459" s="246">
        <f t="shared" ref="Q3459:Q3522" si="480">IFERROR(N3459/O3459-1,0)</f>
        <v>1.60630303030303</v>
      </c>
      <c r="R3459" s="210">
        <v>3301</v>
      </c>
      <c r="S3459" s="220">
        <f t="shared" ref="S3459:S3522" si="481">MIN(R3459-35,365-35)</f>
        <v>330</v>
      </c>
      <c r="T3459" s="113">
        <f t="shared" si="477"/>
        <v>16.5603835616438</v>
      </c>
      <c r="U3459" s="113">
        <f t="shared" ref="U3459:U3522" si="482">IFERROR(K3459/365,0)</f>
        <v>4.41956165237033</v>
      </c>
      <c r="V3459" s="113">
        <f t="shared" si="478"/>
        <v>9.15839393939394</v>
      </c>
      <c r="W3459" s="113">
        <f t="shared" ref="W3459:W3522" si="483">N3459/S3459</f>
        <v>2.60630303030303</v>
      </c>
      <c r="X3459" s="118">
        <v>2010</v>
      </c>
      <c r="Y3459" s="18" t="s">
        <v>66</v>
      </c>
    </row>
    <row r="3460" ht="15.75" customHeight="1" spans="1:25">
      <c r="A3460" s="234">
        <v>6471</v>
      </c>
      <c r="B3460" s="208" t="s">
        <v>4025</v>
      </c>
      <c r="C3460" s="207" t="s">
        <v>29</v>
      </c>
      <c r="D3460" s="209" t="s">
        <v>64</v>
      </c>
      <c r="E3460" s="210" t="s">
        <v>335</v>
      </c>
      <c r="F3460" s="235" t="s">
        <v>65</v>
      </c>
      <c r="G3460" s="283">
        <v>42570</v>
      </c>
      <c r="H3460" s="237">
        <v>42570</v>
      </c>
      <c r="I3460" s="214">
        <v>6042.592</v>
      </c>
      <c r="J3460" s="215">
        <v>0.267057319914682</v>
      </c>
      <c r="K3460" s="214">
        <v>1613.7184248579</v>
      </c>
      <c r="L3460" s="244">
        <v>3776.62</v>
      </c>
      <c r="M3460" s="245">
        <v>0.37556863015077</v>
      </c>
      <c r="N3460" s="244">
        <v>1418.38</v>
      </c>
      <c r="O3460" s="218">
        <v>330</v>
      </c>
      <c r="P3460" s="246">
        <f t="shared" si="479"/>
        <v>10.444303030303</v>
      </c>
      <c r="Q3460" s="246">
        <f t="shared" si="480"/>
        <v>3.29812121212121</v>
      </c>
      <c r="R3460" s="210">
        <v>1261</v>
      </c>
      <c r="S3460" s="220">
        <f t="shared" si="481"/>
        <v>330</v>
      </c>
      <c r="T3460" s="113">
        <f t="shared" ref="T3460:T3523" si="484">IFERROR(I3460/365,0)</f>
        <v>16.5550465753425</v>
      </c>
      <c r="U3460" s="113">
        <f t="shared" si="482"/>
        <v>4.4211463694737</v>
      </c>
      <c r="V3460" s="113">
        <f t="shared" ref="V3460:V3523" si="485">L3460/S3460</f>
        <v>11.444303030303</v>
      </c>
      <c r="W3460" s="113">
        <f t="shared" si="483"/>
        <v>4.29812121212121</v>
      </c>
      <c r="X3460" s="118">
        <v>2016</v>
      </c>
      <c r="Y3460" s="18" t="s">
        <v>82</v>
      </c>
    </row>
    <row r="3461" ht="15.75" customHeight="1" spans="1:25">
      <c r="A3461" s="234">
        <v>8660</v>
      </c>
      <c r="B3461" s="208" t="s">
        <v>4026</v>
      </c>
      <c r="C3461" s="207" t="s">
        <v>34</v>
      </c>
      <c r="D3461" s="209" t="s">
        <v>488</v>
      </c>
      <c r="E3461" s="210" t="s">
        <v>30</v>
      </c>
      <c r="F3461" s="235" t="s">
        <v>282</v>
      </c>
      <c r="G3461" s="283">
        <v>42496</v>
      </c>
      <c r="H3461" s="237">
        <v>43715</v>
      </c>
      <c r="I3461" s="214">
        <v>6041.13527777778</v>
      </c>
      <c r="J3461" s="215">
        <v>0.266609145976823</v>
      </c>
      <c r="K3461" s="214">
        <v>1610.62191713879</v>
      </c>
      <c r="L3461" s="216">
        <v>388.59</v>
      </c>
      <c r="M3461" s="217">
        <v>0.229727990941609</v>
      </c>
      <c r="N3461" s="216">
        <v>89.27</v>
      </c>
      <c r="O3461" s="218">
        <v>54</v>
      </c>
      <c r="P3461" s="246">
        <f t="shared" si="479"/>
        <v>6.19611111111111</v>
      </c>
      <c r="Q3461" s="246">
        <f t="shared" si="480"/>
        <v>0.653148148148148</v>
      </c>
      <c r="R3461" s="210">
        <v>116</v>
      </c>
      <c r="S3461" s="220">
        <f t="shared" si="481"/>
        <v>81</v>
      </c>
      <c r="T3461" s="113">
        <f t="shared" si="484"/>
        <v>16.5510555555556</v>
      </c>
      <c r="U3461" s="113">
        <f t="shared" si="482"/>
        <v>4.41266278668162</v>
      </c>
      <c r="V3461" s="113">
        <f t="shared" si="485"/>
        <v>4.79740740740741</v>
      </c>
      <c r="W3461" s="113">
        <f t="shared" si="483"/>
        <v>1.1020987654321</v>
      </c>
      <c r="X3461" s="118">
        <v>2016</v>
      </c>
      <c r="Y3461" s="18" t="s">
        <v>82</v>
      </c>
    </row>
    <row r="3462" ht="15.75" customHeight="1" spans="1:25">
      <c r="A3462" s="234">
        <v>5369</v>
      </c>
      <c r="B3462" s="208" t="s">
        <v>4027</v>
      </c>
      <c r="C3462" s="207" t="s">
        <v>17</v>
      </c>
      <c r="D3462" s="209" t="s">
        <v>64</v>
      </c>
      <c r="F3462" s="235" t="s">
        <v>65</v>
      </c>
      <c r="G3462" s="236">
        <v>40628</v>
      </c>
      <c r="H3462" s="237">
        <v>40628</v>
      </c>
      <c r="I3462" s="214">
        <v>6025.24</v>
      </c>
      <c r="J3462" s="215">
        <v>0.266875560938495</v>
      </c>
      <c r="K3462" s="214">
        <v>1607.98930478906</v>
      </c>
      <c r="L3462" s="244">
        <v>3012.62</v>
      </c>
      <c r="M3462" s="245">
        <v>0.260042753483679</v>
      </c>
      <c r="N3462" s="244">
        <v>783.41</v>
      </c>
      <c r="O3462" s="218">
        <v>330</v>
      </c>
      <c r="P3462" s="246">
        <f t="shared" si="479"/>
        <v>8.12915151515151</v>
      </c>
      <c r="Q3462" s="246">
        <f t="shared" si="480"/>
        <v>1.3739696969697</v>
      </c>
      <c r="R3462" s="210">
        <v>3203</v>
      </c>
      <c r="S3462" s="220">
        <f t="shared" si="481"/>
        <v>330</v>
      </c>
      <c r="T3462" s="113">
        <f t="shared" si="484"/>
        <v>16.5075068493151</v>
      </c>
      <c r="U3462" s="113">
        <f t="shared" si="482"/>
        <v>4.40545015010701</v>
      </c>
      <c r="V3462" s="113">
        <f t="shared" si="485"/>
        <v>9.12915151515151</v>
      </c>
      <c r="W3462" s="113">
        <f t="shared" si="483"/>
        <v>2.3739696969697</v>
      </c>
      <c r="X3462" s="118">
        <v>2011</v>
      </c>
      <c r="Y3462" s="18" t="s">
        <v>66</v>
      </c>
    </row>
    <row r="3463" ht="15.75" customHeight="1" spans="1:25">
      <c r="A3463" s="234">
        <v>6998</v>
      </c>
      <c r="B3463" s="208" t="s">
        <v>4028</v>
      </c>
      <c r="C3463" s="207" t="s">
        <v>27</v>
      </c>
      <c r="D3463" s="209" t="s">
        <v>64</v>
      </c>
      <c r="F3463" s="235" t="s">
        <v>215</v>
      </c>
      <c r="G3463" s="236">
        <v>42147</v>
      </c>
      <c r="H3463" s="237">
        <v>42147</v>
      </c>
      <c r="I3463" s="214">
        <v>5922.06</v>
      </c>
      <c r="J3463" s="215">
        <v>0.222383402611513</v>
      </c>
      <c r="K3463" s="214">
        <v>1316.96785326954</v>
      </c>
      <c r="L3463" s="244">
        <v>3948.04</v>
      </c>
      <c r="M3463" s="245">
        <v>0.154648889069006</v>
      </c>
      <c r="N3463" s="244">
        <v>610.56</v>
      </c>
      <c r="O3463" s="218">
        <v>330</v>
      </c>
      <c r="P3463" s="246">
        <f t="shared" si="479"/>
        <v>10.9637575757576</v>
      </c>
      <c r="Q3463" s="246">
        <f t="shared" si="480"/>
        <v>0.850181818181818</v>
      </c>
      <c r="R3463" s="210">
        <v>1684</v>
      </c>
      <c r="S3463" s="220">
        <f t="shared" si="481"/>
        <v>330</v>
      </c>
      <c r="T3463" s="113">
        <f t="shared" si="484"/>
        <v>16.2248219178082</v>
      </c>
      <c r="U3463" s="113">
        <f t="shared" si="482"/>
        <v>3.60813110484805</v>
      </c>
      <c r="V3463" s="113">
        <f t="shared" si="485"/>
        <v>11.9637575757576</v>
      </c>
      <c r="W3463" s="113">
        <f t="shared" si="483"/>
        <v>1.85018181818182</v>
      </c>
      <c r="X3463" s="118">
        <v>2015</v>
      </c>
      <c r="Y3463" s="18" t="s">
        <v>66</v>
      </c>
    </row>
    <row r="3464" ht="15.75" customHeight="1" spans="1:25">
      <c r="A3464" s="234">
        <v>7533</v>
      </c>
      <c r="B3464" s="208" t="s">
        <v>4029</v>
      </c>
      <c r="C3464" s="207" t="s">
        <v>29</v>
      </c>
      <c r="D3464" s="209" t="s">
        <v>488</v>
      </c>
      <c r="E3464" s="210" t="s">
        <v>489</v>
      </c>
      <c r="F3464" s="235" t="s">
        <v>238</v>
      </c>
      <c r="G3464" s="283" t="s">
        <v>513</v>
      </c>
      <c r="H3464" s="237">
        <v>43202</v>
      </c>
      <c r="I3464" s="214">
        <v>5914.096</v>
      </c>
      <c r="J3464" s="215">
        <v>0.279744470981374</v>
      </c>
      <c r="K3464" s="214">
        <v>1654.43565685306</v>
      </c>
      <c r="L3464" s="244">
        <v>3696.31</v>
      </c>
      <c r="M3464" s="245">
        <v>0.332802172977916</v>
      </c>
      <c r="N3464" s="244">
        <v>1230.14</v>
      </c>
      <c r="O3464" s="218">
        <v>330</v>
      </c>
      <c r="P3464" s="246">
        <f t="shared" si="479"/>
        <v>10.2009393939394</v>
      </c>
      <c r="Q3464" s="246">
        <f t="shared" si="480"/>
        <v>2.72769696969697</v>
      </c>
      <c r="R3464" s="210">
        <v>629</v>
      </c>
      <c r="S3464" s="220">
        <f t="shared" si="481"/>
        <v>330</v>
      </c>
      <c r="T3464" s="113">
        <f t="shared" si="484"/>
        <v>16.203002739726</v>
      </c>
      <c r="U3464" s="113">
        <f t="shared" si="482"/>
        <v>4.53270042973441</v>
      </c>
      <c r="V3464" s="113">
        <f t="shared" si="485"/>
        <v>11.2009393939394</v>
      </c>
      <c r="W3464" s="113">
        <f t="shared" si="483"/>
        <v>3.72769696969697</v>
      </c>
      <c r="X3464" s="118">
        <v>2013</v>
      </c>
      <c r="Y3464" s="18" t="s">
        <v>66</v>
      </c>
    </row>
    <row r="3465" ht="15.75" customHeight="1" spans="1:25">
      <c r="A3465" s="234">
        <v>6590</v>
      </c>
      <c r="B3465" s="208" t="s">
        <v>4030</v>
      </c>
      <c r="C3465" s="207" t="s">
        <v>23</v>
      </c>
      <c r="D3465" s="209" t="s">
        <v>64</v>
      </c>
      <c r="E3465" s="210" t="s">
        <v>346</v>
      </c>
      <c r="F3465" s="235" t="s">
        <v>65</v>
      </c>
      <c r="G3465" s="283">
        <v>42640</v>
      </c>
      <c r="H3465" s="237">
        <v>42640</v>
      </c>
      <c r="I3465" s="214">
        <v>5897.498</v>
      </c>
      <c r="J3465" s="215">
        <v>0.257937604277971</v>
      </c>
      <c r="K3465" s="214">
        <v>1521.18650535413</v>
      </c>
      <c r="L3465" s="244">
        <v>4067.24</v>
      </c>
      <c r="M3465" s="245">
        <v>0.268095809443259</v>
      </c>
      <c r="N3465" s="244">
        <v>1090.41</v>
      </c>
      <c r="O3465" s="218">
        <v>330</v>
      </c>
      <c r="P3465" s="246">
        <f t="shared" si="479"/>
        <v>11.3249696969697</v>
      </c>
      <c r="Q3465" s="246">
        <f t="shared" si="480"/>
        <v>2.30427272727273</v>
      </c>
      <c r="R3465" s="210">
        <v>1191</v>
      </c>
      <c r="S3465" s="220">
        <f t="shared" si="481"/>
        <v>330</v>
      </c>
      <c r="T3465" s="113">
        <f t="shared" si="484"/>
        <v>16.1575287671233</v>
      </c>
      <c r="U3465" s="113">
        <f t="shared" si="482"/>
        <v>4.16763426124419</v>
      </c>
      <c r="V3465" s="113">
        <f t="shared" si="485"/>
        <v>12.3249696969697</v>
      </c>
      <c r="W3465" s="113">
        <f t="shared" si="483"/>
        <v>3.30427272727273</v>
      </c>
      <c r="X3465" s="118">
        <v>2016</v>
      </c>
      <c r="Y3465" s="18" t="s">
        <v>82</v>
      </c>
    </row>
    <row r="3466" ht="15.75" customHeight="1" spans="1:25">
      <c r="A3466" s="234">
        <v>7497</v>
      </c>
      <c r="B3466" s="208" t="s">
        <v>4031</v>
      </c>
      <c r="C3466" s="207" t="s">
        <v>23</v>
      </c>
      <c r="D3466" s="209" t="s">
        <v>64</v>
      </c>
      <c r="F3466" s="235" t="s">
        <v>184</v>
      </c>
      <c r="G3466" s="236">
        <v>43253</v>
      </c>
      <c r="H3466" s="237">
        <v>43253</v>
      </c>
      <c r="I3466" s="214">
        <v>5891.59145176352</v>
      </c>
      <c r="J3466" s="215">
        <v>0.266355067935794</v>
      </c>
      <c r="K3466" s="214">
        <v>1569.25524138442</v>
      </c>
      <c r="L3466" s="244">
        <v>2473.45</v>
      </c>
      <c r="M3466" s="245">
        <v>0.168000161717439</v>
      </c>
      <c r="N3466" s="244">
        <v>415.54</v>
      </c>
      <c r="O3466" s="218">
        <v>233</v>
      </c>
      <c r="P3466" s="246">
        <f t="shared" si="479"/>
        <v>9.6156652360515</v>
      </c>
      <c r="Q3466" s="246">
        <f t="shared" si="480"/>
        <v>0.78343347639485</v>
      </c>
      <c r="R3466" s="210">
        <v>578</v>
      </c>
      <c r="S3466" s="220">
        <f t="shared" si="481"/>
        <v>330</v>
      </c>
      <c r="T3466" s="113">
        <f t="shared" si="484"/>
        <v>16.1413464431877</v>
      </c>
      <c r="U3466" s="113">
        <f t="shared" si="482"/>
        <v>4.29932942845047</v>
      </c>
      <c r="V3466" s="113">
        <f t="shared" si="485"/>
        <v>7.49530303030303</v>
      </c>
      <c r="W3466" s="113">
        <f t="shared" si="483"/>
        <v>1.25921212121212</v>
      </c>
      <c r="X3466" s="118">
        <v>2018</v>
      </c>
      <c r="Y3466" s="18" t="s">
        <v>84</v>
      </c>
    </row>
    <row r="3467" ht="15.75" customHeight="1" spans="1:25">
      <c r="A3467" s="234">
        <v>6457</v>
      </c>
      <c r="B3467" s="208" t="s">
        <v>4032</v>
      </c>
      <c r="C3467" s="207" t="s">
        <v>29</v>
      </c>
      <c r="D3467" s="209" t="s">
        <v>64</v>
      </c>
      <c r="E3467" s="210" t="s">
        <v>335</v>
      </c>
      <c r="F3467" s="235" t="s">
        <v>65</v>
      </c>
      <c r="G3467" s="283">
        <v>42570</v>
      </c>
      <c r="H3467" s="237">
        <v>42570</v>
      </c>
      <c r="I3467" s="214">
        <v>5888.752</v>
      </c>
      <c r="J3467" s="215">
        <v>0.276656082490298</v>
      </c>
      <c r="K3467" s="214">
        <v>1629.15905907691</v>
      </c>
      <c r="L3467" s="244">
        <v>3680.47</v>
      </c>
      <c r="M3467" s="245">
        <v>0.309963129708977</v>
      </c>
      <c r="N3467" s="244">
        <v>1140.81</v>
      </c>
      <c r="O3467" s="218">
        <v>330</v>
      </c>
      <c r="P3467" s="246">
        <f t="shared" si="479"/>
        <v>10.1529393939394</v>
      </c>
      <c r="Q3467" s="246">
        <f t="shared" si="480"/>
        <v>2.457</v>
      </c>
      <c r="R3467" s="210">
        <v>1261</v>
      </c>
      <c r="S3467" s="220">
        <f t="shared" si="481"/>
        <v>330</v>
      </c>
      <c r="T3467" s="113">
        <f t="shared" si="484"/>
        <v>16.1335671232877</v>
      </c>
      <c r="U3467" s="113">
        <f t="shared" si="482"/>
        <v>4.46344947692304</v>
      </c>
      <c r="V3467" s="113">
        <f t="shared" si="485"/>
        <v>11.1529393939394</v>
      </c>
      <c r="W3467" s="113">
        <f t="shared" si="483"/>
        <v>3.457</v>
      </c>
      <c r="X3467" s="118">
        <v>2016</v>
      </c>
      <c r="Y3467" s="18" t="s">
        <v>82</v>
      </c>
    </row>
    <row r="3468" ht="15.75" customHeight="1" spans="1:25">
      <c r="A3468" s="234">
        <v>8028</v>
      </c>
      <c r="B3468" s="208" t="s">
        <v>4033</v>
      </c>
      <c r="C3468" s="207" t="s">
        <v>17</v>
      </c>
      <c r="D3468" s="209" t="s">
        <v>380</v>
      </c>
      <c r="E3468" s="210" t="s">
        <v>672</v>
      </c>
      <c r="F3468" s="235" t="s">
        <v>98</v>
      </c>
      <c r="G3468" s="283">
        <v>40697</v>
      </c>
      <c r="H3468" s="237">
        <v>43300</v>
      </c>
      <c r="I3468" s="214">
        <v>5863.43074509384</v>
      </c>
      <c r="J3468" s="215">
        <v>0.266875560938495</v>
      </c>
      <c r="K3468" s="214">
        <v>1564.80636912094</v>
      </c>
      <c r="L3468" s="244">
        <v>2135.36</v>
      </c>
      <c r="M3468" s="245">
        <v>0.335971452120486</v>
      </c>
      <c r="N3468" s="244">
        <v>717.42</v>
      </c>
      <c r="O3468" s="218">
        <v>301</v>
      </c>
      <c r="P3468" s="246">
        <f t="shared" si="479"/>
        <v>6.09421926910299</v>
      </c>
      <c r="Q3468" s="246">
        <f t="shared" si="480"/>
        <v>1.38345514950166</v>
      </c>
      <c r="R3468" s="210">
        <v>531</v>
      </c>
      <c r="S3468" s="220">
        <f t="shared" si="481"/>
        <v>330</v>
      </c>
      <c r="T3468" s="113">
        <f t="shared" si="484"/>
        <v>16.0641938221749</v>
      </c>
      <c r="U3468" s="113">
        <f t="shared" si="482"/>
        <v>4.28714073731764</v>
      </c>
      <c r="V3468" s="113">
        <f t="shared" si="485"/>
        <v>6.47078787878788</v>
      </c>
      <c r="W3468" s="113">
        <f t="shared" si="483"/>
        <v>2.174</v>
      </c>
      <c r="X3468" s="118">
        <v>2011</v>
      </c>
      <c r="Y3468" s="18" t="s">
        <v>66</v>
      </c>
    </row>
    <row r="3469" ht="15.75" customHeight="1" spans="1:25">
      <c r="A3469" s="234">
        <v>6193</v>
      </c>
      <c r="B3469" s="208" t="s">
        <v>4034</v>
      </c>
      <c r="C3469" s="207" t="s">
        <v>17</v>
      </c>
      <c r="D3469" s="209" t="s">
        <v>64</v>
      </c>
      <c r="F3469" s="235" t="s">
        <v>65</v>
      </c>
      <c r="G3469" s="236">
        <v>42429</v>
      </c>
      <c r="H3469" s="237">
        <v>42429</v>
      </c>
      <c r="I3469" s="214">
        <v>5850.94</v>
      </c>
      <c r="J3469" s="215">
        <v>0.266211554070608</v>
      </c>
      <c r="K3469" s="214">
        <v>1557.58783017388</v>
      </c>
      <c r="L3469" s="244">
        <v>2925.47</v>
      </c>
      <c r="M3469" s="245">
        <v>0.320502346631481</v>
      </c>
      <c r="N3469" s="244">
        <v>937.62</v>
      </c>
      <c r="O3469" s="218">
        <v>330</v>
      </c>
      <c r="P3469" s="246">
        <f t="shared" si="479"/>
        <v>7.86506060606061</v>
      </c>
      <c r="Q3469" s="246">
        <f t="shared" si="480"/>
        <v>1.84127272727273</v>
      </c>
      <c r="R3469" s="210">
        <v>1402</v>
      </c>
      <c r="S3469" s="220">
        <f t="shared" si="481"/>
        <v>330</v>
      </c>
      <c r="T3469" s="113">
        <f t="shared" si="484"/>
        <v>16.0299726027397</v>
      </c>
      <c r="U3469" s="113">
        <f t="shared" si="482"/>
        <v>4.2673639182846</v>
      </c>
      <c r="V3469" s="113">
        <f t="shared" si="485"/>
        <v>8.86506060606061</v>
      </c>
      <c r="W3469" s="113">
        <f t="shared" si="483"/>
        <v>2.84127272727273</v>
      </c>
      <c r="X3469" s="118">
        <v>2016</v>
      </c>
      <c r="Y3469" s="18" t="s">
        <v>82</v>
      </c>
    </row>
    <row r="3470" ht="15.75" customHeight="1" spans="1:25">
      <c r="A3470" s="234">
        <v>9047</v>
      </c>
      <c r="B3470" s="208" t="s">
        <v>4035</v>
      </c>
      <c r="C3470" s="207" t="s">
        <v>34</v>
      </c>
      <c r="D3470" s="209" t="s">
        <v>488</v>
      </c>
      <c r="E3470" s="210" t="s">
        <v>30</v>
      </c>
      <c r="F3470" s="235" t="s">
        <v>291</v>
      </c>
      <c r="G3470" s="283">
        <v>40534</v>
      </c>
      <c r="H3470" s="237">
        <v>43713</v>
      </c>
      <c r="I3470" s="214">
        <v>5847.957</v>
      </c>
      <c r="J3470" s="215">
        <v>0.266609145976823</v>
      </c>
      <c r="K3470" s="214">
        <v>1559.11882147918</v>
      </c>
      <c r="L3470" s="216">
        <v>278.64</v>
      </c>
      <c r="M3470" s="217">
        <v>0.349842090152168</v>
      </c>
      <c r="N3470" s="216">
        <v>97.48</v>
      </c>
      <c r="O3470" s="218">
        <v>40</v>
      </c>
      <c r="P3470" s="246">
        <f t="shared" si="479"/>
        <v>5.966</v>
      </c>
      <c r="Q3470" s="246">
        <f t="shared" si="480"/>
        <v>1.437</v>
      </c>
      <c r="R3470" s="210">
        <v>118</v>
      </c>
      <c r="S3470" s="220">
        <f t="shared" si="481"/>
        <v>83</v>
      </c>
      <c r="T3470" s="113">
        <f t="shared" si="484"/>
        <v>16.0218</v>
      </c>
      <c r="U3470" s="113">
        <f t="shared" si="482"/>
        <v>4.27155841501145</v>
      </c>
      <c r="V3470" s="113">
        <f t="shared" si="485"/>
        <v>3.35710843373494</v>
      </c>
      <c r="W3470" s="113">
        <f t="shared" si="483"/>
        <v>1.1744578313253</v>
      </c>
      <c r="X3470" s="118">
        <v>2010</v>
      </c>
      <c r="Y3470" s="18" t="s">
        <v>66</v>
      </c>
    </row>
    <row r="3471" ht="15.75" customHeight="1" spans="1:25">
      <c r="A3471" s="234">
        <v>5280</v>
      </c>
      <c r="B3471" s="208" t="s">
        <v>4036</v>
      </c>
      <c r="C3471" s="207" t="s">
        <v>23</v>
      </c>
      <c r="D3471" s="209" t="s">
        <v>64</v>
      </c>
      <c r="F3471" s="235" t="s">
        <v>65</v>
      </c>
      <c r="G3471" s="236">
        <v>40068</v>
      </c>
      <c r="H3471" s="237">
        <v>40068</v>
      </c>
      <c r="I3471" s="214">
        <v>5844.05968289086</v>
      </c>
      <c r="J3471" s="215">
        <v>0.274369140335839</v>
      </c>
      <c r="K3471" s="214">
        <v>1603.4296312661</v>
      </c>
      <c r="L3471" s="244">
        <v>3743.29</v>
      </c>
      <c r="M3471" s="245">
        <v>0.341052924032068</v>
      </c>
      <c r="N3471" s="244">
        <v>1276.66</v>
      </c>
      <c r="O3471" s="218">
        <v>330</v>
      </c>
      <c r="P3471" s="246">
        <f t="shared" si="479"/>
        <v>10.343303030303</v>
      </c>
      <c r="Q3471" s="246">
        <f t="shared" si="480"/>
        <v>2.86866666666667</v>
      </c>
      <c r="R3471" s="210">
        <v>3763</v>
      </c>
      <c r="S3471" s="220">
        <f t="shared" si="481"/>
        <v>330</v>
      </c>
      <c r="T3471" s="113">
        <f t="shared" si="484"/>
        <v>16.0111224188791</v>
      </c>
      <c r="U3471" s="113">
        <f t="shared" si="482"/>
        <v>4.39295789387973</v>
      </c>
      <c r="V3471" s="113">
        <f t="shared" si="485"/>
        <v>11.343303030303</v>
      </c>
      <c r="W3471" s="113">
        <f t="shared" si="483"/>
        <v>3.86866666666667</v>
      </c>
      <c r="X3471" s="118">
        <v>2009</v>
      </c>
      <c r="Y3471" s="18" t="s">
        <v>66</v>
      </c>
    </row>
    <row r="3472" ht="15.75" customHeight="1" spans="1:25">
      <c r="A3472" s="234">
        <v>6669</v>
      </c>
      <c r="B3472" s="208" t="s">
        <v>4037</v>
      </c>
      <c r="C3472" s="207" t="s">
        <v>29</v>
      </c>
      <c r="D3472" s="209" t="s">
        <v>64</v>
      </c>
      <c r="F3472" s="235" t="s">
        <v>65</v>
      </c>
      <c r="G3472" s="236">
        <v>42700</v>
      </c>
      <c r="H3472" s="237">
        <v>42700</v>
      </c>
      <c r="I3472" s="214">
        <v>5820.656</v>
      </c>
      <c r="J3472" s="215">
        <v>0.279663272809536</v>
      </c>
      <c r="K3472" s="214">
        <v>1627.82370685846</v>
      </c>
      <c r="L3472" s="244">
        <v>3637.91</v>
      </c>
      <c r="M3472" s="245">
        <v>0.274248125984425</v>
      </c>
      <c r="N3472" s="244">
        <v>997.69</v>
      </c>
      <c r="O3472" s="218">
        <v>330</v>
      </c>
      <c r="P3472" s="246">
        <f t="shared" si="479"/>
        <v>10.0239696969697</v>
      </c>
      <c r="Q3472" s="246">
        <f t="shared" si="480"/>
        <v>2.02330303030303</v>
      </c>
      <c r="R3472" s="210">
        <v>1131</v>
      </c>
      <c r="S3472" s="220">
        <f t="shared" si="481"/>
        <v>330</v>
      </c>
      <c r="T3472" s="113">
        <f t="shared" si="484"/>
        <v>15.947002739726</v>
      </c>
      <c r="U3472" s="113">
        <f t="shared" si="482"/>
        <v>4.45979097769441</v>
      </c>
      <c r="V3472" s="113">
        <f t="shared" si="485"/>
        <v>11.0239696969697</v>
      </c>
      <c r="W3472" s="113">
        <f t="shared" si="483"/>
        <v>3.02330303030303</v>
      </c>
      <c r="X3472" s="118">
        <v>2016</v>
      </c>
      <c r="Y3472" s="18" t="s">
        <v>82</v>
      </c>
    </row>
    <row r="3473" ht="15.75" customHeight="1" spans="1:25">
      <c r="A3473" s="234">
        <v>8614</v>
      </c>
      <c r="B3473" s="208" t="s">
        <v>4038</v>
      </c>
      <c r="C3473" s="207" t="s">
        <v>23</v>
      </c>
      <c r="D3473" s="209" t="s">
        <v>64</v>
      </c>
      <c r="F3473" s="235" t="s">
        <v>65</v>
      </c>
      <c r="G3473" s="236">
        <v>43477</v>
      </c>
      <c r="H3473" s="237">
        <v>43477</v>
      </c>
      <c r="I3473" s="214">
        <v>5809.44867839309</v>
      </c>
      <c r="J3473" s="215">
        <v>0.26858300751711</v>
      </c>
      <c r="K3473" s="214">
        <v>1560.31919805912</v>
      </c>
      <c r="L3473" s="244">
        <v>2323.82</v>
      </c>
      <c r="M3473" s="245">
        <v>0.226110456059419</v>
      </c>
      <c r="N3473" s="244">
        <v>525.44</v>
      </c>
      <c r="O3473" s="218">
        <v>222</v>
      </c>
      <c r="P3473" s="246">
        <f t="shared" si="479"/>
        <v>9.46765765765766</v>
      </c>
      <c r="Q3473" s="246">
        <f t="shared" si="480"/>
        <v>1.36684684684685</v>
      </c>
      <c r="R3473" s="210">
        <v>354</v>
      </c>
      <c r="S3473" s="220">
        <f t="shared" si="481"/>
        <v>319</v>
      </c>
      <c r="T3473" s="113">
        <f t="shared" si="484"/>
        <v>15.9162977490222</v>
      </c>
      <c r="U3473" s="113">
        <f t="shared" si="482"/>
        <v>4.27484711797019</v>
      </c>
      <c r="V3473" s="113">
        <f t="shared" si="485"/>
        <v>7.28470219435737</v>
      </c>
      <c r="W3473" s="113">
        <f t="shared" si="483"/>
        <v>1.6471473354232</v>
      </c>
      <c r="X3473" s="118">
        <v>2019</v>
      </c>
      <c r="Y3473" s="18" t="s">
        <v>85</v>
      </c>
    </row>
    <row r="3474" ht="15.75" customHeight="1" spans="1:25">
      <c r="A3474" s="234">
        <v>6102</v>
      </c>
      <c r="B3474" s="208" t="s">
        <v>4039</v>
      </c>
      <c r="C3474" s="207" t="s">
        <v>27</v>
      </c>
      <c r="D3474" s="209" t="s">
        <v>64</v>
      </c>
      <c r="E3474" s="210" t="s">
        <v>2666</v>
      </c>
      <c r="F3474" s="289" t="s">
        <v>215</v>
      </c>
      <c r="G3474" s="283">
        <v>42272</v>
      </c>
      <c r="H3474" s="237">
        <v>42272</v>
      </c>
      <c r="I3474" s="214">
        <v>5805.6945</v>
      </c>
      <c r="J3474" s="215">
        <v>0.262175220442684</v>
      </c>
      <c r="K3474" s="214">
        <v>1522.10923536038</v>
      </c>
      <c r="L3474" s="244">
        <v>5048.43</v>
      </c>
      <c r="M3474" s="245">
        <v>0.275693631485432</v>
      </c>
      <c r="N3474" s="244">
        <v>1391.82</v>
      </c>
      <c r="O3474" s="218">
        <v>330</v>
      </c>
      <c r="P3474" s="246">
        <f t="shared" si="479"/>
        <v>14.2982727272727</v>
      </c>
      <c r="Q3474" s="246">
        <f t="shared" si="480"/>
        <v>3.21763636363636</v>
      </c>
      <c r="R3474" s="210">
        <v>1559</v>
      </c>
      <c r="S3474" s="220">
        <f t="shared" si="481"/>
        <v>330</v>
      </c>
      <c r="T3474" s="113">
        <f t="shared" si="484"/>
        <v>15.9060123287671</v>
      </c>
      <c r="U3474" s="113">
        <f t="shared" si="482"/>
        <v>4.17016228865857</v>
      </c>
      <c r="V3474" s="113">
        <f t="shared" si="485"/>
        <v>15.2982727272727</v>
      </c>
      <c r="W3474" s="113">
        <f t="shared" si="483"/>
        <v>4.21763636363636</v>
      </c>
      <c r="X3474" s="118">
        <v>2015</v>
      </c>
      <c r="Y3474" s="18" t="s">
        <v>66</v>
      </c>
    </row>
    <row r="3475" ht="15.75" customHeight="1" spans="1:25">
      <c r="A3475" s="234">
        <v>6656</v>
      </c>
      <c r="B3475" s="208" t="s">
        <v>4040</v>
      </c>
      <c r="C3475" s="207" t="s">
        <v>29</v>
      </c>
      <c r="D3475" s="209" t="s">
        <v>64</v>
      </c>
      <c r="F3475" s="235" t="s">
        <v>65</v>
      </c>
      <c r="G3475" s="236">
        <v>42732</v>
      </c>
      <c r="H3475" s="237">
        <v>42732</v>
      </c>
      <c r="I3475" s="214">
        <v>5797.392</v>
      </c>
      <c r="J3475" s="215">
        <v>0.277957430523324</v>
      </c>
      <c r="K3475" s="214">
        <v>1611.42818405647</v>
      </c>
      <c r="L3475" s="244">
        <v>3623.37</v>
      </c>
      <c r="M3475" s="245">
        <v>0.305254500644428</v>
      </c>
      <c r="N3475" s="244">
        <v>1106.05</v>
      </c>
      <c r="O3475" s="218">
        <v>330</v>
      </c>
      <c r="P3475" s="246">
        <f t="shared" si="479"/>
        <v>9.97990909090909</v>
      </c>
      <c r="Q3475" s="246">
        <f t="shared" si="480"/>
        <v>2.35166666666667</v>
      </c>
      <c r="R3475" s="210">
        <v>1099</v>
      </c>
      <c r="S3475" s="220">
        <f t="shared" si="481"/>
        <v>330</v>
      </c>
      <c r="T3475" s="113">
        <f t="shared" si="484"/>
        <v>15.8832657534247</v>
      </c>
      <c r="U3475" s="113">
        <f t="shared" si="482"/>
        <v>4.41487173714101</v>
      </c>
      <c r="V3475" s="113">
        <f t="shared" si="485"/>
        <v>10.9799090909091</v>
      </c>
      <c r="W3475" s="113">
        <f t="shared" si="483"/>
        <v>3.35166666666667</v>
      </c>
      <c r="X3475" s="118">
        <v>2016</v>
      </c>
      <c r="Y3475" s="18" t="s">
        <v>82</v>
      </c>
    </row>
    <row r="3476" ht="15.75" customHeight="1" spans="1:25">
      <c r="A3476" s="234">
        <v>8133</v>
      </c>
      <c r="B3476" s="208" t="s">
        <v>4041</v>
      </c>
      <c r="C3476" s="207" t="s">
        <v>25</v>
      </c>
      <c r="D3476" s="209" t="s">
        <v>488</v>
      </c>
      <c r="E3476" s="210" t="s">
        <v>32</v>
      </c>
      <c r="F3476" s="235" t="s">
        <v>212</v>
      </c>
      <c r="G3476" s="283">
        <v>42248</v>
      </c>
      <c r="H3476" s="237">
        <v>43395</v>
      </c>
      <c r="I3476" s="214">
        <v>5777.707</v>
      </c>
      <c r="J3476" s="215">
        <v>0.255518528032315</v>
      </c>
      <c r="K3476" s="214">
        <v>1476.311188042</v>
      </c>
      <c r="L3476" s="244">
        <v>4444.39</v>
      </c>
      <c r="M3476" s="245">
        <v>0.278202407979498</v>
      </c>
      <c r="N3476" s="244">
        <v>1236.44</v>
      </c>
      <c r="O3476" s="218">
        <v>330</v>
      </c>
      <c r="P3476" s="246">
        <f t="shared" si="479"/>
        <v>12.4678484848485</v>
      </c>
      <c r="Q3476" s="246">
        <f t="shared" si="480"/>
        <v>2.74678787878788</v>
      </c>
      <c r="R3476" s="210">
        <v>436</v>
      </c>
      <c r="S3476" s="220">
        <f t="shared" si="481"/>
        <v>330</v>
      </c>
      <c r="T3476" s="113">
        <f t="shared" si="484"/>
        <v>15.8293342465753</v>
      </c>
      <c r="U3476" s="113">
        <f t="shared" si="482"/>
        <v>4.04468818641644</v>
      </c>
      <c r="V3476" s="113">
        <f t="shared" si="485"/>
        <v>13.4678484848485</v>
      </c>
      <c r="W3476" s="113">
        <f t="shared" si="483"/>
        <v>3.74678787878788</v>
      </c>
      <c r="X3476" s="118">
        <v>2015</v>
      </c>
      <c r="Y3476" s="18" t="s">
        <v>66</v>
      </c>
    </row>
    <row r="3477" ht="15.75" customHeight="1" spans="1:25">
      <c r="A3477" s="234">
        <v>9113</v>
      </c>
      <c r="B3477" s="208" t="s">
        <v>4042</v>
      </c>
      <c r="C3477" s="207" t="s">
        <v>34</v>
      </c>
      <c r="D3477" s="209" t="s">
        <v>488</v>
      </c>
      <c r="E3477" s="210" t="s">
        <v>30</v>
      </c>
      <c r="F3477" s="235" t="s">
        <v>291</v>
      </c>
      <c r="G3477" s="283">
        <v>38231</v>
      </c>
      <c r="H3477" s="237">
        <v>43706</v>
      </c>
      <c r="I3477" s="214">
        <v>5770.54931034483</v>
      </c>
      <c r="J3477" s="215">
        <v>0.27</v>
      </c>
      <c r="K3477" s="214">
        <v>1558.0483137931</v>
      </c>
      <c r="L3477" s="216">
        <v>199.34</v>
      </c>
      <c r="M3477" s="217">
        <v>0.297230861844085</v>
      </c>
      <c r="N3477" s="216">
        <v>59.25</v>
      </c>
      <c r="O3477" s="218">
        <v>29</v>
      </c>
      <c r="P3477" s="246">
        <f t="shared" si="479"/>
        <v>5.87379310344828</v>
      </c>
      <c r="Q3477" s="246">
        <f t="shared" si="480"/>
        <v>1.04310344827586</v>
      </c>
      <c r="R3477" s="210">
        <v>125</v>
      </c>
      <c r="S3477" s="220">
        <f t="shared" si="481"/>
        <v>90</v>
      </c>
      <c r="T3477" s="113">
        <f t="shared" si="484"/>
        <v>15.809724137931</v>
      </c>
      <c r="U3477" s="113">
        <f t="shared" si="482"/>
        <v>4.26862551724137</v>
      </c>
      <c r="V3477" s="113">
        <f t="shared" si="485"/>
        <v>2.21488888888889</v>
      </c>
      <c r="W3477" s="113">
        <f t="shared" si="483"/>
        <v>0.658333333333333</v>
      </c>
      <c r="X3477" s="118">
        <v>2004</v>
      </c>
      <c r="Y3477" s="18" t="s">
        <v>66</v>
      </c>
    </row>
    <row r="3478" ht="15.75" customHeight="1" spans="1:25">
      <c r="A3478" s="234">
        <v>7982</v>
      </c>
      <c r="B3478" s="208" t="s">
        <v>4043</v>
      </c>
      <c r="C3478" s="207" t="s">
        <v>25</v>
      </c>
      <c r="D3478" s="209" t="s">
        <v>488</v>
      </c>
      <c r="E3478" s="210" t="s">
        <v>32</v>
      </c>
      <c r="F3478" s="235" t="s">
        <v>212</v>
      </c>
      <c r="G3478" s="283">
        <v>42207</v>
      </c>
      <c r="H3478" s="237">
        <v>43395</v>
      </c>
      <c r="I3478" s="214">
        <v>5769.2253097597</v>
      </c>
      <c r="J3478" s="215">
        <v>0.266531774460601</v>
      </c>
      <c r="K3478" s="214">
        <v>1537.68185907326</v>
      </c>
      <c r="L3478" s="244">
        <v>2942.88</v>
      </c>
      <c r="M3478" s="245">
        <v>0.052740852498233</v>
      </c>
      <c r="N3478" s="244">
        <v>155.21</v>
      </c>
      <c r="O3478" s="218">
        <v>266</v>
      </c>
      <c r="P3478" s="246">
        <f t="shared" si="479"/>
        <v>10.0634586466165</v>
      </c>
      <c r="Q3478" s="246">
        <f t="shared" si="480"/>
        <v>-0.416503759398496</v>
      </c>
      <c r="R3478" s="210">
        <v>436</v>
      </c>
      <c r="S3478" s="220">
        <f t="shared" si="481"/>
        <v>330</v>
      </c>
      <c r="T3478" s="113">
        <f t="shared" si="484"/>
        <v>15.8060967390677</v>
      </c>
      <c r="U3478" s="113">
        <f t="shared" si="482"/>
        <v>4.21282701115962</v>
      </c>
      <c r="V3478" s="113">
        <f t="shared" si="485"/>
        <v>8.91781818181818</v>
      </c>
      <c r="W3478" s="113">
        <f t="shared" si="483"/>
        <v>0.470333333333333</v>
      </c>
      <c r="X3478" s="118">
        <v>2015</v>
      </c>
      <c r="Y3478" s="18" t="s">
        <v>66</v>
      </c>
    </row>
    <row r="3479" ht="15.75" customHeight="1" spans="1:25">
      <c r="A3479" s="234">
        <v>5634</v>
      </c>
      <c r="B3479" s="208" t="s">
        <v>4044</v>
      </c>
      <c r="C3479" s="207" t="s">
        <v>25</v>
      </c>
      <c r="D3479" s="209" t="s">
        <v>64</v>
      </c>
      <c r="F3479" s="235" t="s">
        <v>204</v>
      </c>
      <c r="G3479" s="236">
        <v>41293</v>
      </c>
      <c r="H3479" s="237">
        <v>41293</v>
      </c>
      <c r="I3479" s="214">
        <v>5765.85320127783</v>
      </c>
      <c r="J3479" s="215">
        <v>0.2780794626092</v>
      </c>
      <c r="K3479" s="214">
        <v>1603.36535969488</v>
      </c>
      <c r="L3479" s="244">
        <v>5052.67</v>
      </c>
      <c r="M3479" s="245">
        <v>0.401334344020092</v>
      </c>
      <c r="N3479" s="244">
        <v>2027.81</v>
      </c>
      <c r="O3479" s="218">
        <v>330</v>
      </c>
      <c r="P3479" s="246">
        <f t="shared" si="479"/>
        <v>14.3111212121212</v>
      </c>
      <c r="Q3479" s="246">
        <f t="shared" si="480"/>
        <v>5.14487878787879</v>
      </c>
      <c r="R3479" s="210">
        <v>2538</v>
      </c>
      <c r="S3479" s="220">
        <f t="shared" si="481"/>
        <v>330</v>
      </c>
      <c r="T3479" s="113">
        <f t="shared" si="484"/>
        <v>15.7968580856927</v>
      </c>
      <c r="U3479" s="113">
        <f t="shared" si="482"/>
        <v>4.39278180738323</v>
      </c>
      <c r="V3479" s="113">
        <f t="shared" si="485"/>
        <v>15.3111212121212</v>
      </c>
      <c r="W3479" s="113">
        <f t="shared" si="483"/>
        <v>6.14487878787879</v>
      </c>
      <c r="X3479" s="118">
        <v>2013</v>
      </c>
      <c r="Y3479" s="18" t="s">
        <v>66</v>
      </c>
    </row>
    <row r="3480" ht="15.75" customHeight="1" spans="1:25">
      <c r="A3480" s="234">
        <v>7326</v>
      </c>
      <c r="B3480" s="208" t="s">
        <v>4045</v>
      </c>
      <c r="C3480" s="207" t="s">
        <v>23</v>
      </c>
      <c r="D3480" s="209" t="s">
        <v>380</v>
      </c>
      <c r="E3480" s="210" t="s">
        <v>442</v>
      </c>
      <c r="F3480" s="235" t="s">
        <v>193</v>
      </c>
      <c r="G3480" s="284">
        <v>38261</v>
      </c>
      <c r="H3480" s="237">
        <v>42979</v>
      </c>
      <c r="I3480" s="214">
        <v>5749.6125</v>
      </c>
      <c r="J3480" s="215">
        <v>0.271958379227841</v>
      </c>
      <c r="K3480" s="214">
        <v>1563.65529668813</v>
      </c>
      <c r="L3480" s="244">
        <v>3965.25</v>
      </c>
      <c r="M3480" s="245">
        <v>0.318633125275834</v>
      </c>
      <c r="N3480" s="244">
        <v>1263.46</v>
      </c>
      <c r="O3480" s="218">
        <v>330</v>
      </c>
      <c r="P3480" s="246">
        <f t="shared" si="479"/>
        <v>11.0159090909091</v>
      </c>
      <c r="Q3480" s="246">
        <f t="shared" si="480"/>
        <v>2.82866666666667</v>
      </c>
      <c r="R3480" s="210">
        <v>852</v>
      </c>
      <c r="S3480" s="220">
        <f t="shared" si="481"/>
        <v>330</v>
      </c>
      <c r="T3480" s="113">
        <f t="shared" si="484"/>
        <v>15.7523630136986</v>
      </c>
      <c r="U3480" s="113">
        <f t="shared" si="482"/>
        <v>4.28398711421405</v>
      </c>
      <c r="V3480" s="113">
        <f t="shared" si="485"/>
        <v>12.0159090909091</v>
      </c>
      <c r="W3480" s="113">
        <f t="shared" si="483"/>
        <v>3.82866666666667</v>
      </c>
      <c r="X3480" s="118">
        <v>2004</v>
      </c>
      <c r="Y3480" s="18" t="s">
        <v>66</v>
      </c>
    </row>
    <row r="3481" ht="15.75" customHeight="1" spans="1:25">
      <c r="A3481" s="234">
        <v>7246</v>
      </c>
      <c r="B3481" s="208" t="s">
        <v>4046</v>
      </c>
      <c r="C3481" s="207" t="s">
        <v>25</v>
      </c>
      <c r="D3481" s="209" t="s">
        <v>64</v>
      </c>
      <c r="F3481" s="235" t="s">
        <v>207</v>
      </c>
      <c r="G3481" s="236">
        <v>42987</v>
      </c>
      <c r="H3481" s="237">
        <v>42987</v>
      </c>
      <c r="I3481" s="214">
        <v>5749.419</v>
      </c>
      <c r="J3481" s="215">
        <v>0.276715584201741</v>
      </c>
      <c r="K3481" s="214">
        <v>1590.95383740559</v>
      </c>
      <c r="L3481" s="244">
        <v>4422.63</v>
      </c>
      <c r="M3481" s="245">
        <v>0.291310826363499</v>
      </c>
      <c r="N3481" s="244">
        <v>1288.36</v>
      </c>
      <c r="O3481" s="218">
        <v>330</v>
      </c>
      <c r="P3481" s="246">
        <f t="shared" si="479"/>
        <v>12.4019090909091</v>
      </c>
      <c r="Q3481" s="246">
        <f t="shared" si="480"/>
        <v>2.90412121212121</v>
      </c>
      <c r="R3481" s="210">
        <v>844</v>
      </c>
      <c r="S3481" s="220">
        <f t="shared" si="481"/>
        <v>330</v>
      </c>
      <c r="T3481" s="113">
        <f t="shared" si="484"/>
        <v>15.7518328767123</v>
      </c>
      <c r="U3481" s="113">
        <f t="shared" si="482"/>
        <v>4.35877763672764</v>
      </c>
      <c r="V3481" s="113">
        <f t="shared" si="485"/>
        <v>13.4019090909091</v>
      </c>
      <c r="W3481" s="113">
        <f t="shared" si="483"/>
        <v>3.90412121212121</v>
      </c>
      <c r="X3481" s="118">
        <v>2017</v>
      </c>
      <c r="Y3481" s="18" t="s">
        <v>83</v>
      </c>
    </row>
    <row r="3482" ht="15.75" customHeight="1" spans="1:25">
      <c r="A3482" s="234">
        <v>8982</v>
      </c>
      <c r="B3482" s="208" t="s">
        <v>4047</v>
      </c>
      <c r="C3482" s="207" t="s">
        <v>34</v>
      </c>
      <c r="D3482" s="209" t="s">
        <v>488</v>
      </c>
      <c r="E3482" s="210" t="s">
        <v>30</v>
      </c>
      <c r="F3482" s="235" t="s">
        <v>288</v>
      </c>
      <c r="G3482" s="283">
        <v>43202</v>
      </c>
      <c r="H3482" s="237">
        <v>43713</v>
      </c>
      <c r="I3482" s="214">
        <v>5743.90205128205</v>
      </c>
      <c r="J3482" s="215">
        <v>0.278719446985391</v>
      </c>
      <c r="K3482" s="214">
        <v>1600.93720327159</v>
      </c>
      <c r="L3482" s="216">
        <v>266.84</v>
      </c>
      <c r="M3482" s="217">
        <v>0.355306550742018</v>
      </c>
      <c r="N3482" s="216">
        <v>94.81</v>
      </c>
      <c r="O3482" s="218">
        <v>39</v>
      </c>
      <c r="P3482" s="246">
        <f t="shared" si="479"/>
        <v>5.84205128205128</v>
      </c>
      <c r="Q3482" s="246">
        <f t="shared" si="480"/>
        <v>1.43102564102564</v>
      </c>
      <c r="R3482" s="210">
        <v>118</v>
      </c>
      <c r="S3482" s="220">
        <f t="shared" si="481"/>
        <v>83</v>
      </c>
      <c r="T3482" s="113">
        <f t="shared" si="484"/>
        <v>15.7367179487179</v>
      </c>
      <c r="U3482" s="113">
        <f t="shared" si="482"/>
        <v>4.38612932403175</v>
      </c>
      <c r="V3482" s="113">
        <f t="shared" si="485"/>
        <v>3.21493975903614</v>
      </c>
      <c r="W3482" s="113">
        <f t="shared" si="483"/>
        <v>1.14228915662651</v>
      </c>
      <c r="X3482" s="118">
        <v>2018</v>
      </c>
      <c r="Y3482" s="18" t="s">
        <v>84</v>
      </c>
    </row>
    <row r="3483" ht="15.75" customHeight="1" spans="1:25">
      <c r="A3483" s="234">
        <v>8874</v>
      </c>
      <c r="B3483" s="208" t="s">
        <v>4048</v>
      </c>
      <c r="C3483" s="207" t="s">
        <v>34</v>
      </c>
      <c r="D3483" s="209" t="s">
        <v>488</v>
      </c>
      <c r="E3483" s="210" t="s">
        <v>30</v>
      </c>
      <c r="F3483" s="235" t="s">
        <v>282</v>
      </c>
      <c r="G3483" s="283">
        <v>40303</v>
      </c>
      <c r="H3483" s="237">
        <v>43715</v>
      </c>
      <c r="I3483" s="214">
        <v>5713.11074626866</v>
      </c>
      <c r="J3483" s="215">
        <v>0.2429690913881</v>
      </c>
      <c r="K3483" s="214">
        <v>1388.10932702049</v>
      </c>
      <c r="L3483" s="216">
        <v>455.96</v>
      </c>
      <c r="M3483" s="217">
        <v>0.0753794192473024</v>
      </c>
      <c r="N3483" s="216">
        <v>34.37</v>
      </c>
      <c r="O3483" s="218">
        <v>67</v>
      </c>
      <c r="P3483" s="246">
        <f t="shared" si="479"/>
        <v>5.80537313432836</v>
      </c>
      <c r="Q3483" s="246">
        <f t="shared" si="480"/>
        <v>-0.487014925373134</v>
      </c>
      <c r="R3483" s="210">
        <v>116</v>
      </c>
      <c r="S3483" s="220">
        <f t="shared" si="481"/>
        <v>81</v>
      </c>
      <c r="T3483" s="113">
        <f t="shared" si="484"/>
        <v>15.6523582089552</v>
      </c>
      <c r="U3483" s="113">
        <f t="shared" si="482"/>
        <v>3.80303925211093</v>
      </c>
      <c r="V3483" s="113">
        <f t="shared" si="485"/>
        <v>5.62913580246914</v>
      </c>
      <c r="W3483" s="113">
        <f t="shared" si="483"/>
        <v>0.424320987654321</v>
      </c>
      <c r="X3483" s="118">
        <v>2010</v>
      </c>
      <c r="Y3483" s="18" t="s">
        <v>66</v>
      </c>
    </row>
    <row r="3484" ht="15.75" customHeight="1" spans="1:25">
      <c r="A3484" s="234">
        <v>7269</v>
      </c>
      <c r="B3484" s="208" t="s">
        <v>4049</v>
      </c>
      <c r="C3484" s="207" t="s">
        <v>31</v>
      </c>
      <c r="D3484" s="209" t="s">
        <v>380</v>
      </c>
      <c r="E3484" s="210" t="s">
        <v>436</v>
      </c>
      <c r="F3484" s="235" t="s">
        <v>254</v>
      </c>
      <c r="G3484" s="284">
        <v>41666</v>
      </c>
      <c r="H3484" s="237">
        <v>43248</v>
      </c>
      <c r="I3484" s="214">
        <v>5713.02</v>
      </c>
      <c r="J3484" s="215">
        <v>0.271873017489288</v>
      </c>
      <c r="K3484" s="214">
        <v>1553.21598637665</v>
      </c>
      <c r="L3484" s="244">
        <v>3808.68</v>
      </c>
      <c r="M3484" s="245">
        <v>0.190470189146896</v>
      </c>
      <c r="N3484" s="244">
        <v>725.44</v>
      </c>
      <c r="O3484" s="218">
        <v>330</v>
      </c>
      <c r="P3484" s="246">
        <f t="shared" si="479"/>
        <v>10.5414545454545</v>
      </c>
      <c r="Q3484" s="246">
        <f t="shared" si="480"/>
        <v>1.19830303030303</v>
      </c>
      <c r="R3484" s="210">
        <v>583</v>
      </c>
      <c r="S3484" s="220">
        <f t="shared" si="481"/>
        <v>330</v>
      </c>
      <c r="T3484" s="113">
        <f t="shared" si="484"/>
        <v>15.6521095890411</v>
      </c>
      <c r="U3484" s="113">
        <f t="shared" si="482"/>
        <v>4.25538626404562</v>
      </c>
      <c r="V3484" s="113">
        <f t="shared" si="485"/>
        <v>11.5414545454545</v>
      </c>
      <c r="W3484" s="113">
        <f t="shared" si="483"/>
        <v>2.19830303030303</v>
      </c>
      <c r="X3484" s="118">
        <v>2014</v>
      </c>
      <c r="Y3484" s="18" t="s">
        <v>66</v>
      </c>
    </row>
    <row r="3485" ht="15.75" customHeight="1" spans="1:25">
      <c r="A3485" s="234">
        <v>7158</v>
      </c>
      <c r="B3485" s="208" t="s">
        <v>4050</v>
      </c>
      <c r="C3485" s="207" t="s">
        <v>29</v>
      </c>
      <c r="D3485" s="209" t="s">
        <v>64</v>
      </c>
      <c r="F3485" s="235" t="s">
        <v>65</v>
      </c>
      <c r="G3485" s="236">
        <v>42916</v>
      </c>
      <c r="H3485" s="237">
        <v>42916</v>
      </c>
      <c r="I3485" s="214">
        <v>5697.79580060382</v>
      </c>
      <c r="J3485" s="215">
        <v>0.270520229667528</v>
      </c>
      <c r="K3485" s="214">
        <v>1541.36902857802</v>
      </c>
      <c r="L3485" s="244">
        <v>2645.38</v>
      </c>
      <c r="M3485" s="245">
        <v>0.213991940666369</v>
      </c>
      <c r="N3485" s="244">
        <v>566.09</v>
      </c>
      <c r="O3485" s="218">
        <v>326</v>
      </c>
      <c r="P3485" s="246">
        <f t="shared" si="479"/>
        <v>7.11466257668712</v>
      </c>
      <c r="Q3485" s="246">
        <f t="shared" si="480"/>
        <v>0.736472392638037</v>
      </c>
      <c r="R3485" s="210">
        <v>915</v>
      </c>
      <c r="S3485" s="220">
        <f t="shared" si="481"/>
        <v>330</v>
      </c>
      <c r="T3485" s="113">
        <f t="shared" si="484"/>
        <v>15.6103994537091</v>
      </c>
      <c r="U3485" s="113">
        <f t="shared" si="482"/>
        <v>4.22292884541923</v>
      </c>
      <c r="V3485" s="113">
        <f t="shared" si="485"/>
        <v>8.01630303030303</v>
      </c>
      <c r="W3485" s="113">
        <f t="shared" si="483"/>
        <v>1.71542424242424</v>
      </c>
      <c r="X3485" s="118">
        <v>2017</v>
      </c>
      <c r="Y3485" s="18" t="s">
        <v>83</v>
      </c>
    </row>
    <row r="3486" ht="15.75" customHeight="1" spans="1:25">
      <c r="A3486" s="234">
        <v>5266</v>
      </c>
      <c r="B3486" s="208" t="s">
        <v>4051</v>
      </c>
      <c r="C3486" s="207" t="s">
        <v>23</v>
      </c>
      <c r="D3486" s="209" t="s">
        <v>64</v>
      </c>
      <c r="F3486" s="235" t="s">
        <v>178</v>
      </c>
      <c r="G3486" s="236">
        <v>39760</v>
      </c>
      <c r="H3486" s="237">
        <v>39760</v>
      </c>
      <c r="I3486" s="214">
        <v>5668.236</v>
      </c>
      <c r="J3486" s="215">
        <v>0.263425000173683</v>
      </c>
      <c r="K3486" s="214">
        <v>1493.15506928448</v>
      </c>
      <c r="L3486" s="244">
        <v>4723.53</v>
      </c>
      <c r="M3486" s="245">
        <v>0.379843041115437</v>
      </c>
      <c r="N3486" s="244">
        <v>1794.2</v>
      </c>
      <c r="O3486" s="218">
        <v>330</v>
      </c>
      <c r="P3486" s="246">
        <f t="shared" si="479"/>
        <v>13.3137272727273</v>
      </c>
      <c r="Q3486" s="246">
        <f t="shared" si="480"/>
        <v>4.4369696969697</v>
      </c>
      <c r="R3486" s="210">
        <v>4071</v>
      </c>
      <c r="S3486" s="220">
        <f t="shared" si="481"/>
        <v>330</v>
      </c>
      <c r="T3486" s="113">
        <f t="shared" si="484"/>
        <v>15.5294136986301</v>
      </c>
      <c r="U3486" s="113">
        <f t="shared" si="482"/>
        <v>4.09083580625885</v>
      </c>
      <c r="V3486" s="113">
        <f t="shared" si="485"/>
        <v>14.3137272727273</v>
      </c>
      <c r="W3486" s="113">
        <f t="shared" si="483"/>
        <v>5.4369696969697</v>
      </c>
      <c r="X3486" s="118">
        <v>2008</v>
      </c>
      <c r="Y3486" s="18" t="s">
        <v>66</v>
      </c>
    </row>
    <row r="3487" ht="15.75" customHeight="1" spans="1:25">
      <c r="A3487" s="234">
        <v>6352</v>
      </c>
      <c r="B3487" s="208" t="s">
        <v>4052</v>
      </c>
      <c r="C3487" s="207" t="s">
        <v>23</v>
      </c>
      <c r="D3487" s="209" t="s">
        <v>64</v>
      </c>
      <c r="F3487" s="235" t="s">
        <v>65</v>
      </c>
      <c r="G3487" s="236">
        <v>42588</v>
      </c>
      <c r="H3487" s="237">
        <v>42588</v>
      </c>
      <c r="I3487" s="214">
        <v>5662.569</v>
      </c>
      <c r="J3487" s="215">
        <v>0.273254711747355</v>
      </c>
      <c r="K3487" s="214">
        <v>1547.32365984451</v>
      </c>
      <c r="L3487" s="244">
        <v>3905.22</v>
      </c>
      <c r="M3487" s="245">
        <v>0.284808538315383</v>
      </c>
      <c r="N3487" s="244">
        <v>1112.24</v>
      </c>
      <c r="O3487" s="218">
        <v>330</v>
      </c>
      <c r="P3487" s="246">
        <f t="shared" si="479"/>
        <v>10.834</v>
      </c>
      <c r="Q3487" s="246">
        <f t="shared" si="480"/>
        <v>2.37042424242424</v>
      </c>
      <c r="R3487" s="210">
        <v>1243</v>
      </c>
      <c r="S3487" s="220">
        <f t="shared" si="481"/>
        <v>330</v>
      </c>
      <c r="T3487" s="113">
        <f t="shared" si="484"/>
        <v>15.5138876712329</v>
      </c>
      <c r="U3487" s="113">
        <f t="shared" si="482"/>
        <v>4.23924290368359</v>
      </c>
      <c r="V3487" s="113">
        <f t="shared" si="485"/>
        <v>11.834</v>
      </c>
      <c r="W3487" s="113">
        <f t="shared" si="483"/>
        <v>3.37042424242424</v>
      </c>
      <c r="X3487" s="118">
        <v>2016</v>
      </c>
      <c r="Y3487" s="18" t="s">
        <v>82</v>
      </c>
    </row>
    <row r="3488" ht="15.75" customHeight="1" spans="1:25">
      <c r="A3488" s="234">
        <v>7922</v>
      </c>
      <c r="B3488" s="208" t="s">
        <v>4053</v>
      </c>
      <c r="C3488" s="207" t="s">
        <v>29</v>
      </c>
      <c r="D3488" s="209" t="s">
        <v>64</v>
      </c>
      <c r="F3488" s="235" t="s">
        <v>65</v>
      </c>
      <c r="G3488" s="236">
        <v>43239</v>
      </c>
      <c r="H3488" s="237">
        <v>43239</v>
      </c>
      <c r="I3488" s="214">
        <v>5662.496</v>
      </c>
      <c r="J3488" s="215">
        <v>0.279067018112093</v>
      </c>
      <c r="K3488" s="214">
        <v>1580.21587379165</v>
      </c>
      <c r="L3488" s="244">
        <v>3539.06</v>
      </c>
      <c r="M3488" s="245">
        <v>0.326705396348183</v>
      </c>
      <c r="N3488" s="244">
        <v>1156.23</v>
      </c>
      <c r="O3488" s="218">
        <v>330</v>
      </c>
      <c r="P3488" s="246">
        <f t="shared" si="479"/>
        <v>9.72442424242424</v>
      </c>
      <c r="Q3488" s="246">
        <f t="shared" si="480"/>
        <v>2.50372727272727</v>
      </c>
      <c r="R3488" s="210">
        <v>592</v>
      </c>
      <c r="S3488" s="220">
        <f t="shared" si="481"/>
        <v>330</v>
      </c>
      <c r="T3488" s="113">
        <f t="shared" si="484"/>
        <v>15.5136876712329</v>
      </c>
      <c r="U3488" s="113">
        <f t="shared" si="482"/>
        <v>4.32935855833329</v>
      </c>
      <c r="V3488" s="113">
        <f t="shared" si="485"/>
        <v>10.7244242424242</v>
      </c>
      <c r="W3488" s="113">
        <f t="shared" si="483"/>
        <v>3.50372727272727</v>
      </c>
      <c r="X3488" s="118">
        <v>2018</v>
      </c>
      <c r="Y3488" s="18" t="s">
        <v>84</v>
      </c>
    </row>
    <row r="3489" ht="15.75" customHeight="1" spans="1:25">
      <c r="A3489" s="234">
        <v>7384</v>
      </c>
      <c r="B3489" s="208" t="s">
        <v>4054</v>
      </c>
      <c r="C3489" s="207" t="s">
        <v>31</v>
      </c>
      <c r="D3489" s="209" t="s">
        <v>64</v>
      </c>
      <c r="F3489" s="235" t="s">
        <v>65</v>
      </c>
      <c r="G3489" s="236">
        <v>43029</v>
      </c>
      <c r="H3489" s="237">
        <v>43029</v>
      </c>
      <c r="I3489" s="214">
        <v>5660.325</v>
      </c>
      <c r="J3489" s="215">
        <v>0.277042795577297</v>
      </c>
      <c r="K3489" s="214">
        <v>1568.15226187606</v>
      </c>
      <c r="L3489" s="244">
        <v>3773.55</v>
      </c>
      <c r="M3489" s="245">
        <v>0.343957281604855</v>
      </c>
      <c r="N3489" s="244">
        <v>1297.94</v>
      </c>
      <c r="O3489" s="218">
        <v>330</v>
      </c>
      <c r="P3489" s="246">
        <f t="shared" si="479"/>
        <v>10.435</v>
      </c>
      <c r="Q3489" s="246">
        <f t="shared" si="480"/>
        <v>2.93315151515152</v>
      </c>
      <c r="R3489" s="210">
        <v>802</v>
      </c>
      <c r="S3489" s="220">
        <f t="shared" si="481"/>
        <v>330</v>
      </c>
      <c r="T3489" s="113">
        <f t="shared" si="484"/>
        <v>15.5077397260274</v>
      </c>
      <c r="U3489" s="113">
        <f t="shared" si="482"/>
        <v>4.29630756678373</v>
      </c>
      <c r="V3489" s="113">
        <f t="shared" si="485"/>
        <v>11.435</v>
      </c>
      <c r="W3489" s="113">
        <f t="shared" si="483"/>
        <v>3.93315151515152</v>
      </c>
      <c r="X3489" s="118">
        <v>2017</v>
      </c>
      <c r="Y3489" s="18" t="s">
        <v>83</v>
      </c>
    </row>
    <row r="3490" ht="15.75" customHeight="1" spans="1:25">
      <c r="A3490" s="234">
        <v>7427</v>
      </c>
      <c r="B3490" s="208" t="s">
        <v>4055</v>
      </c>
      <c r="C3490" s="207" t="s">
        <v>29</v>
      </c>
      <c r="D3490" s="209" t="s">
        <v>64</v>
      </c>
      <c r="F3490" s="235" t="s">
        <v>65</v>
      </c>
      <c r="G3490" s="236">
        <v>43050</v>
      </c>
      <c r="H3490" s="237">
        <v>43050</v>
      </c>
      <c r="I3490" s="214">
        <v>5648.016</v>
      </c>
      <c r="J3490" s="215">
        <v>0.278428545392869</v>
      </c>
      <c r="K3490" s="214">
        <v>1572.56887923565</v>
      </c>
      <c r="L3490" s="244">
        <v>3530.01</v>
      </c>
      <c r="M3490" s="245">
        <v>0.420126288594083</v>
      </c>
      <c r="N3490" s="244">
        <v>1483.05</v>
      </c>
      <c r="O3490" s="218">
        <v>330</v>
      </c>
      <c r="P3490" s="246">
        <f t="shared" si="479"/>
        <v>9.697</v>
      </c>
      <c r="Q3490" s="246">
        <f t="shared" si="480"/>
        <v>3.49409090909091</v>
      </c>
      <c r="R3490" s="210">
        <v>781</v>
      </c>
      <c r="S3490" s="220">
        <f t="shared" si="481"/>
        <v>330</v>
      </c>
      <c r="T3490" s="113">
        <f t="shared" si="484"/>
        <v>15.4740164383562</v>
      </c>
      <c r="U3490" s="113">
        <f t="shared" si="482"/>
        <v>4.30840788831685</v>
      </c>
      <c r="V3490" s="113">
        <f t="shared" si="485"/>
        <v>10.697</v>
      </c>
      <c r="W3490" s="113">
        <f t="shared" si="483"/>
        <v>4.49409090909091</v>
      </c>
      <c r="X3490" s="118">
        <v>2017</v>
      </c>
      <c r="Y3490" s="18" t="s">
        <v>83</v>
      </c>
    </row>
    <row r="3491" ht="15.75" customHeight="1" spans="1:25">
      <c r="A3491" s="234">
        <v>6039</v>
      </c>
      <c r="B3491" s="208" t="s">
        <v>4056</v>
      </c>
      <c r="C3491" s="207" t="s">
        <v>25</v>
      </c>
      <c r="D3491" s="209" t="s">
        <v>64</v>
      </c>
      <c r="E3491" s="210" t="s">
        <v>3182</v>
      </c>
      <c r="F3491" s="290" t="s">
        <v>204</v>
      </c>
      <c r="G3491" s="283">
        <v>42216</v>
      </c>
      <c r="H3491" s="237">
        <v>42216</v>
      </c>
      <c r="I3491" s="214">
        <v>5627.62572980814</v>
      </c>
      <c r="J3491" s="215">
        <v>0.275453638349792</v>
      </c>
      <c r="K3491" s="214">
        <v>1550.14998254656</v>
      </c>
      <c r="L3491" s="244">
        <v>4931.54</v>
      </c>
      <c r="M3491" s="245">
        <v>0.237838484530187</v>
      </c>
      <c r="N3491" s="244">
        <v>1172.91</v>
      </c>
      <c r="O3491" s="218">
        <v>330</v>
      </c>
      <c r="P3491" s="246">
        <f t="shared" si="479"/>
        <v>13.9440606060606</v>
      </c>
      <c r="Q3491" s="246">
        <f t="shared" si="480"/>
        <v>2.55427272727273</v>
      </c>
      <c r="R3491" s="210">
        <v>1615</v>
      </c>
      <c r="S3491" s="220">
        <f t="shared" si="481"/>
        <v>330</v>
      </c>
      <c r="T3491" s="113">
        <f t="shared" si="484"/>
        <v>15.4181526844059</v>
      </c>
      <c r="U3491" s="113">
        <f t="shared" si="482"/>
        <v>4.24698625355222</v>
      </c>
      <c r="V3491" s="113">
        <f t="shared" si="485"/>
        <v>14.9440606060606</v>
      </c>
      <c r="W3491" s="113">
        <f t="shared" si="483"/>
        <v>3.55427272727273</v>
      </c>
      <c r="X3491" s="118">
        <v>2015</v>
      </c>
      <c r="Y3491" s="18" t="s">
        <v>66</v>
      </c>
    </row>
    <row r="3492" ht="15.75" customHeight="1" spans="1:25">
      <c r="A3492" s="234">
        <v>6106</v>
      </c>
      <c r="B3492" s="208" t="s">
        <v>4057</v>
      </c>
      <c r="C3492" s="207" t="s">
        <v>27</v>
      </c>
      <c r="D3492" s="209" t="s">
        <v>64</v>
      </c>
      <c r="E3492" s="210" t="s">
        <v>2666</v>
      </c>
      <c r="F3492" s="289" t="s">
        <v>215</v>
      </c>
      <c r="G3492" s="283">
        <v>42272</v>
      </c>
      <c r="H3492" s="237">
        <v>42272</v>
      </c>
      <c r="I3492" s="214">
        <v>5618.895</v>
      </c>
      <c r="J3492" s="215">
        <v>0.253634098572836</v>
      </c>
      <c r="K3492" s="214">
        <v>1425.14336830042</v>
      </c>
      <c r="L3492" s="244">
        <v>3745.93</v>
      </c>
      <c r="M3492" s="245">
        <v>0.317830285136134</v>
      </c>
      <c r="N3492" s="244">
        <v>1190.57</v>
      </c>
      <c r="O3492" s="218">
        <v>330</v>
      </c>
      <c r="P3492" s="246">
        <f t="shared" si="479"/>
        <v>10.351303030303</v>
      </c>
      <c r="Q3492" s="246">
        <f t="shared" si="480"/>
        <v>2.60778787878788</v>
      </c>
      <c r="R3492" s="210">
        <v>1559</v>
      </c>
      <c r="S3492" s="220">
        <f t="shared" si="481"/>
        <v>330</v>
      </c>
      <c r="T3492" s="113">
        <f t="shared" si="484"/>
        <v>15.3942328767123</v>
      </c>
      <c r="U3492" s="113">
        <f t="shared" si="482"/>
        <v>3.90450237890526</v>
      </c>
      <c r="V3492" s="113">
        <f t="shared" si="485"/>
        <v>11.351303030303</v>
      </c>
      <c r="W3492" s="113">
        <f t="shared" si="483"/>
        <v>3.60778787878788</v>
      </c>
      <c r="X3492" s="118">
        <v>2015</v>
      </c>
      <c r="Y3492" s="18" t="s">
        <v>66</v>
      </c>
    </row>
    <row r="3493" ht="15.75" customHeight="1" spans="1:25">
      <c r="A3493" s="234">
        <v>6099</v>
      </c>
      <c r="B3493" s="208" t="s">
        <v>4058</v>
      </c>
      <c r="C3493" s="207" t="s">
        <v>27</v>
      </c>
      <c r="D3493" s="209" t="s">
        <v>64</v>
      </c>
      <c r="E3493" s="210" t="s">
        <v>2666</v>
      </c>
      <c r="F3493" s="235" t="s">
        <v>215</v>
      </c>
      <c r="G3493" s="283">
        <v>42272</v>
      </c>
      <c r="H3493" s="237">
        <v>42272</v>
      </c>
      <c r="I3493" s="214">
        <v>5607.124</v>
      </c>
      <c r="J3493" s="215">
        <v>0.246318558570091</v>
      </c>
      <c r="K3493" s="214">
        <v>1381.13870140376</v>
      </c>
      <c r="L3493" s="244">
        <v>4875.76</v>
      </c>
      <c r="M3493" s="245">
        <v>0.289066730109768</v>
      </c>
      <c r="N3493" s="244">
        <v>1409.42</v>
      </c>
      <c r="O3493" s="218">
        <v>330</v>
      </c>
      <c r="P3493" s="246">
        <f t="shared" si="479"/>
        <v>13.7750303030303</v>
      </c>
      <c r="Q3493" s="246">
        <f t="shared" si="480"/>
        <v>3.2709696969697</v>
      </c>
      <c r="R3493" s="210">
        <v>1559</v>
      </c>
      <c r="S3493" s="220">
        <f t="shared" si="481"/>
        <v>330</v>
      </c>
      <c r="T3493" s="113">
        <f t="shared" si="484"/>
        <v>15.3619835616438</v>
      </c>
      <c r="U3493" s="113">
        <f t="shared" si="482"/>
        <v>3.78394164768153</v>
      </c>
      <c r="V3493" s="113">
        <f t="shared" si="485"/>
        <v>14.7750303030303</v>
      </c>
      <c r="W3493" s="113">
        <f t="shared" si="483"/>
        <v>4.2709696969697</v>
      </c>
      <c r="X3493" s="118">
        <v>2015</v>
      </c>
      <c r="Y3493" s="18" t="s">
        <v>66</v>
      </c>
    </row>
    <row r="3494" ht="15.75" customHeight="1" spans="1:25">
      <c r="A3494" s="234">
        <v>7132</v>
      </c>
      <c r="B3494" s="208" t="s">
        <v>4059</v>
      </c>
      <c r="C3494" s="207" t="s">
        <v>29</v>
      </c>
      <c r="D3494" s="209" t="s">
        <v>64</v>
      </c>
      <c r="F3494" s="235" t="s">
        <v>65</v>
      </c>
      <c r="G3494" s="236">
        <v>42825</v>
      </c>
      <c r="H3494" s="237">
        <v>42825</v>
      </c>
      <c r="I3494" s="214">
        <v>5606.384</v>
      </c>
      <c r="J3494" s="215">
        <v>0.273244313154722</v>
      </c>
      <c r="K3494" s="214">
        <v>1531.91254536162</v>
      </c>
      <c r="L3494" s="244">
        <v>3503.99</v>
      </c>
      <c r="M3494" s="245">
        <v>0.284883803892134</v>
      </c>
      <c r="N3494" s="244">
        <v>998.23</v>
      </c>
      <c r="O3494" s="218">
        <v>330</v>
      </c>
      <c r="P3494" s="246">
        <f t="shared" si="479"/>
        <v>9.61815151515152</v>
      </c>
      <c r="Q3494" s="246">
        <f t="shared" si="480"/>
        <v>2.02493939393939</v>
      </c>
      <c r="R3494" s="210">
        <v>1006</v>
      </c>
      <c r="S3494" s="220">
        <f t="shared" si="481"/>
        <v>330</v>
      </c>
      <c r="T3494" s="113">
        <f t="shared" si="484"/>
        <v>15.3599561643836</v>
      </c>
      <c r="U3494" s="113">
        <f t="shared" si="482"/>
        <v>4.19702067222362</v>
      </c>
      <c r="V3494" s="113">
        <f t="shared" si="485"/>
        <v>10.6181515151515</v>
      </c>
      <c r="W3494" s="113">
        <f t="shared" si="483"/>
        <v>3.02493939393939</v>
      </c>
      <c r="X3494" s="118">
        <v>2017</v>
      </c>
      <c r="Y3494" s="18" t="s">
        <v>83</v>
      </c>
    </row>
    <row r="3495" ht="15.75" customHeight="1" spans="1:25">
      <c r="A3495" s="234">
        <v>7251</v>
      </c>
      <c r="B3495" s="208" t="s">
        <v>4060</v>
      </c>
      <c r="C3495" s="207" t="s">
        <v>31</v>
      </c>
      <c r="D3495" s="209" t="s">
        <v>380</v>
      </c>
      <c r="E3495" s="210" t="s">
        <v>436</v>
      </c>
      <c r="F3495" s="235" t="s">
        <v>254</v>
      </c>
      <c r="G3495" s="284">
        <v>38556</v>
      </c>
      <c r="H3495" s="237">
        <v>43248</v>
      </c>
      <c r="I3495" s="214">
        <v>5596.245</v>
      </c>
      <c r="J3495" s="215">
        <v>0.270839071598137</v>
      </c>
      <c r="K3495" s="214">
        <v>1515.68180023572</v>
      </c>
      <c r="L3495" s="244">
        <v>3730.83</v>
      </c>
      <c r="M3495" s="245">
        <v>0.267061216941002</v>
      </c>
      <c r="N3495" s="244">
        <v>996.36</v>
      </c>
      <c r="O3495" s="218">
        <v>330</v>
      </c>
      <c r="P3495" s="246">
        <f t="shared" si="479"/>
        <v>10.3055454545455</v>
      </c>
      <c r="Q3495" s="246">
        <f t="shared" si="480"/>
        <v>2.01927272727273</v>
      </c>
      <c r="R3495" s="210">
        <v>583</v>
      </c>
      <c r="S3495" s="220">
        <f t="shared" si="481"/>
        <v>330</v>
      </c>
      <c r="T3495" s="113">
        <f t="shared" si="484"/>
        <v>15.3321780821918</v>
      </c>
      <c r="U3495" s="113">
        <f t="shared" si="482"/>
        <v>4.15255287735814</v>
      </c>
      <c r="V3495" s="113">
        <f t="shared" si="485"/>
        <v>11.3055454545455</v>
      </c>
      <c r="W3495" s="113">
        <f t="shared" si="483"/>
        <v>3.01927272727273</v>
      </c>
      <c r="X3495" s="118">
        <v>2005</v>
      </c>
      <c r="Y3495" s="18" t="s">
        <v>66</v>
      </c>
    </row>
    <row r="3496" ht="15.75" customHeight="1" spans="1:25">
      <c r="A3496" s="234">
        <v>5019</v>
      </c>
      <c r="B3496" s="208" t="s">
        <v>4061</v>
      </c>
      <c r="C3496" s="207" t="s">
        <v>17</v>
      </c>
      <c r="D3496" s="209" t="s">
        <v>64</v>
      </c>
      <c r="F3496" s="235" t="s">
        <v>65</v>
      </c>
      <c r="G3496" s="236">
        <v>38074</v>
      </c>
      <c r="H3496" s="237">
        <v>38074</v>
      </c>
      <c r="I3496" s="214">
        <v>5586.58</v>
      </c>
      <c r="J3496" s="215">
        <v>0.266875560938495</v>
      </c>
      <c r="K3496" s="214">
        <v>1490.92167122778</v>
      </c>
      <c r="L3496" s="244">
        <v>2793.29</v>
      </c>
      <c r="M3496" s="245">
        <v>0.28422755961608</v>
      </c>
      <c r="N3496" s="244">
        <v>793.93</v>
      </c>
      <c r="O3496" s="218">
        <v>330</v>
      </c>
      <c r="P3496" s="246">
        <f t="shared" si="479"/>
        <v>7.46451515151515</v>
      </c>
      <c r="Q3496" s="246">
        <f t="shared" si="480"/>
        <v>1.40584848484848</v>
      </c>
      <c r="R3496" s="210">
        <v>5757</v>
      </c>
      <c r="S3496" s="220">
        <f t="shared" si="481"/>
        <v>330</v>
      </c>
      <c r="T3496" s="113">
        <f t="shared" si="484"/>
        <v>15.305698630137</v>
      </c>
      <c r="U3496" s="113">
        <f t="shared" si="482"/>
        <v>4.08471690747337</v>
      </c>
      <c r="V3496" s="113">
        <f t="shared" si="485"/>
        <v>8.46451515151515</v>
      </c>
      <c r="W3496" s="113">
        <f t="shared" si="483"/>
        <v>2.40584848484848</v>
      </c>
      <c r="X3496" s="118">
        <v>2004</v>
      </c>
      <c r="Y3496" s="18" t="s">
        <v>66</v>
      </c>
    </row>
    <row r="3497" ht="15.75" customHeight="1" spans="1:25">
      <c r="A3497" s="234">
        <v>6575</v>
      </c>
      <c r="B3497" s="208" t="s">
        <v>4062</v>
      </c>
      <c r="C3497" s="207" t="s">
        <v>23</v>
      </c>
      <c r="D3497" s="209" t="s">
        <v>64</v>
      </c>
      <c r="E3497" s="210" t="s">
        <v>346</v>
      </c>
      <c r="F3497" s="235" t="s">
        <v>65</v>
      </c>
      <c r="G3497" s="283">
        <v>42640</v>
      </c>
      <c r="H3497" s="237">
        <v>42640</v>
      </c>
      <c r="I3497" s="214">
        <v>5577.4975</v>
      </c>
      <c r="J3497" s="215">
        <v>0.258523666031469</v>
      </c>
      <c r="K3497" s="214">
        <v>1441.91510098135</v>
      </c>
      <c r="L3497" s="244">
        <v>3846.55</v>
      </c>
      <c r="M3497" s="245">
        <v>0.419474594116806</v>
      </c>
      <c r="N3497" s="244">
        <v>1613.53</v>
      </c>
      <c r="O3497" s="218">
        <v>330</v>
      </c>
      <c r="P3497" s="246">
        <f t="shared" si="479"/>
        <v>10.6562121212121</v>
      </c>
      <c r="Q3497" s="246">
        <f t="shared" si="480"/>
        <v>3.88948484848485</v>
      </c>
      <c r="R3497" s="210">
        <v>1191</v>
      </c>
      <c r="S3497" s="220">
        <f t="shared" si="481"/>
        <v>330</v>
      </c>
      <c r="T3497" s="113">
        <f t="shared" si="484"/>
        <v>15.2808150684932</v>
      </c>
      <c r="U3497" s="113">
        <f t="shared" si="482"/>
        <v>3.95045233145575</v>
      </c>
      <c r="V3497" s="113">
        <f t="shared" si="485"/>
        <v>11.6562121212121</v>
      </c>
      <c r="W3497" s="113">
        <f t="shared" si="483"/>
        <v>4.88948484848485</v>
      </c>
      <c r="X3497" s="118">
        <v>2016</v>
      </c>
      <c r="Y3497" s="18" t="s">
        <v>82</v>
      </c>
    </row>
    <row r="3498" ht="15.75" customHeight="1" spans="1:25">
      <c r="A3498" s="234">
        <v>6971</v>
      </c>
      <c r="B3498" s="208" t="s">
        <v>4063</v>
      </c>
      <c r="C3498" s="207" t="s">
        <v>27</v>
      </c>
      <c r="D3498" s="209" t="s">
        <v>64</v>
      </c>
      <c r="F3498" s="235" t="s">
        <v>215</v>
      </c>
      <c r="G3498" s="236">
        <v>41839</v>
      </c>
      <c r="H3498" s="237">
        <v>41839</v>
      </c>
      <c r="I3498" s="214">
        <v>5567.288</v>
      </c>
      <c r="J3498" s="215">
        <v>0.243307016681828</v>
      </c>
      <c r="K3498" s="214">
        <v>1354.56023428854</v>
      </c>
      <c r="L3498" s="244">
        <v>4841.12</v>
      </c>
      <c r="M3498" s="245">
        <v>0.229589433850018</v>
      </c>
      <c r="N3498" s="244">
        <v>1111.47</v>
      </c>
      <c r="O3498" s="218">
        <v>330</v>
      </c>
      <c r="P3498" s="246">
        <f t="shared" si="479"/>
        <v>13.6700606060606</v>
      </c>
      <c r="Q3498" s="246">
        <f t="shared" si="480"/>
        <v>2.36809090909091</v>
      </c>
      <c r="R3498" s="210">
        <v>1992</v>
      </c>
      <c r="S3498" s="220">
        <f t="shared" si="481"/>
        <v>330</v>
      </c>
      <c r="T3498" s="113">
        <f t="shared" si="484"/>
        <v>15.2528438356164</v>
      </c>
      <c r="U3498" s="113">
        <f t="shared" si="482"/>
        <v>3.71112392955764</v>
      </c>
      <c r="V3498" s="113">
        <f t="shared" si="485"/>
        <v>14.6700606060606</v>
      </c>
      <c r="W3498" s="113">
        <f t="shared" si="483"/>
        <v>3.36809090909091</v>
      </c>
      <c r="X3498" s="118">
        <v>2014</v>
      </c>
      <c r="Y3498" s="18" t="s">
        <v>66</v>
      </c>
    </row>
    <row r="3499" ht="15.75" customHeight="1" spans="1:25">
      <c r="A3499" s="234">
        <v>8719</v>
      </c>
      <c r="B3499" s="208" t="s">
        <v>4064</v>
      </c>
      <c r="C3499" s="207" t="s">
        <v>34</v>
      </c>
      <c r="D3499" s="209" t="s">
        <v>488</v>
      </c>
      <c r="E3499" s="210" t="s">
        <v>30</v>
      </c>
      <c r="F3499" s="235" t="s">
        <v>282</v>
      </c>
      <c r="G3499" s="283">
        <v>41796</v>
      </c>
      <c r="H3499" s="237">
        <v>43715</v>
      </c>
      <c r="I3499" s="214">
        <v>5534.98166666667</v>
      </c>
      <c r="J3499" s="215">
        <v>0.234089174698848</v>
      </c>
      <c r="K3499" s="214">
        <v>1295.67929032325</v>
      </c>
      <c r="L3499" s="216">
        <v>454.93</v>
      </c>
      <c r="M3499" s="217">
        <v>0.258699140527114</v>
      </c>
      <c r="N3499" s="216">
        <v>117.69</v>
      </c>
      <c r="O3499" s="218">
        <v>69</v>
      </c>
      <c r="P3499" s="246">
        <f t="shared" si="479"/>
        <v>5.5931884057971</v>
      </c>
      <c r="Q3499" s="246">
        <f t="shared" si="480"/>
        <v>0.705652173913043</v>
      </c>
      <c r="R3499" s="210">
        <v>116</v>
      </c>
      <c r="S3499" s="220">
        <f t="shared" si="481"/>
        <v>81</v>
      </c>
      <c r="T3499" s="113">
        <f t="shared" si="484"/>
        <v>15.1643333333333</v>
      </c>
      <c r="U3499" s="113">
        <f t="shared" si="482"/>
        <v>3.54980627485822</v>
      </c>
      <c r="V3499" s="113">
        <f t="shared" si="485"/>
        <v>5.61641975308642</v>
      </c>
      <c r="W3499" s="113">
        <f t="shared" si="483"/>
        <v>1.45296296296296</v>
      </c>
      <c r="X3499" s="118">
        <v>2014</v>
      </c>
      <c r="Y3499" s="18" t="s">
        <v>66</v>
      </c>
    </row>
    <row r="3500" ht="15.75" customHeight="1" spans="1:25">
      <c r="A3500" s="234">
        <v>7179</v>
      </c>
      <c r="B3500" s="208" t="s">
        <v>4065</v>
      </c>
      <c r="C3500" s="207" t="s">
        <v>33</v>
      </c>
      <c r="D3500" s="209" t="s">
        <v>64</v>
      </c>
      <c r="F3500" s="235" t="s">
        <v>65</v>
      </c>
      <c r="G3500" s="236">
        <v>42910</v>
      </c>
      <c r="H3500" s="237">
        <v>42910</v>
      </c>
      <c r="I3500" s="214">
        <v>5517.69140196078</v>
      </c>
      <c r="J3500" s="215">
        <v>0.266270867957479</v>
      </c>
      <c r="K3500" s="214">
        <v>1469.20047872162</v>
      </c>
      <c r="L3500" s="244">
        <v>682.27</v>
      </c>
      <c r="M3500" s="245">
        <v>0.38939129670072</v>
      </c>
      <c r="N3500" s="244">
        <v>265.67</v>
      </c>
      <c r="O3500" s="218">
        <v>102</v>
      </c>
      <c r="P3500" s="246">
        <f t="shared" si="479"/>
        <v>5.68892156862745</v>
      </c>
      <c r="Q3500" s="246">
        <f t="shared" si="480"/>
        <v>1.60460784313726</v>
      </c>
      <c r="R3500" s="210">
        <v>921</v>
      </c>
      <c r="S3500" s="220">
        <f t="shared" si="481"/>
        <v>330</v>
      </c>
      <c r="T3500" s="113">
        <f t="shared" si="484"/>
        <v>15.116962745098</v>
      </c>
      <c r="U3500" s="113">
        <f t="shared" si="482"/>
        <v>4.02520679101814</v>
      </c>
      <c r="V3500" s="113">
        <f t="shared" si="485"/>
        <v>2.06748484848485</v>
      </c>
      <c r="W3500" s="113">
        <f t="shared" si="483"/>
        <v>0.805060606060606</v>
      </c>
      <c r="X3500" s="118">
        <v>2017</v>
      </c>
      <c r="Y3500" s="18" t="s">
        <v>83</v>
      </c>
    </row>
    <row r="3501" ht="15.75" customHeight="1" spans="1:25">
      <c r="A3501" s="234">
        <v>6426</v>
      </c>
      <c r="B3501" s="208" t="s">
        <v>4066</v>
      </c>
      <c r="C3501" s="207" t="s">
        <v>23</v>
      </c>
      <c r="D3501" s="209" t="s">
        <v>64</v>
      </c>
      <c r="E3501" s="210" t="s">
        <v>330</v>
      </c>
      <c r="F3501" s="235" t="s">
        <v>65</v>
      </c>
      <c r="G3501" s="283">
        <v>42543</v>
      </c>
      <c r="H3501" s="237">
        <v>42543</v>
      </c>
      <c r="I3501" s="214">
        <v>5516.032</v>
      </c>
      <c r="J3501" s="215">
        <v>0.271313969322514</v>
      </c>
      <c r="K3501" s="214">
        <v>1496.57653683001</v>
      </c>
      <c r="L3501" s="244">
        <v>3804.16</v>
      </c>
      <c r="M3501" s="245">
        <v>0.419595916049798</v>
      </c>
      <c r="N3501" s="244">
        <v>1596.21</v>
      </c>
      <c r="O3501" s="218">
        <v>330</v>
      </c>
      <c r="P3501" s="246">
        <f t="shared" si="479"/>
        <v>10.5277575757576</v>
      </c>
      <c r="Q3501" s="246">
        <f t="shared" si="480"/>
        <v>3.837</v>
      </c>
      <c r="R3501" s="210">
        <v>1288</v>
      </c>
      <c r="S3501" s="220">
        <f t="shared" si="481"/>
        <v>330</v>
      </c>
      <c r="T3501" s="113">
        <f t="shared" si="484"/>
        <v>15.1124164383562</v>
      </c>
      <c r="U3501" s="113">
        <f t="shared" si="482"/>
        <v>4.10020968994523</v>
      </c>
      <c r="V3501" s="113">
        <f t="shared" si="485"/>
        <v>11.5277575757576</v>
      </c>
      <c r="W3501" s="113">
        <f t="shared" si="483"/>
        <v>4.837</v>
      </c>
      <c r="X3501" s="118">
        <v>2016</v>
      </c>
      <c r="Y3501" s="18" t="s">
        <v>82</v>
      </c>
    </row>
    <row r="3502" ht="15.75" customHeight="1" spans="1:25">
      <c r="A3502" s="234">
        <v>8993</v>
      </c>
      <c r="B3502" s="208" t="s">
        <v>4067</v>
      </c>
      <c r="C3502" s="207" t="s">
        <v>34</v>
      </c>
      <c r="D3502" s="209" t="s">
        <v>488</v>
      </c>
      <c r="E3502" s="210" t="s">
        <v>30</v>
      </c>
      <c r="F3502" s="235" t="s">
        <v>288</v>
      </c>
      <c r="G3502" s="283">
        <v>43286</v>
      </c>
      <c r="H3502" s="237">
        <v>43713</v>
      </c>
      <c r="I3502" s="214">
        <v>5515.29407894737</v>
      </c>
      <c r="J3502" s="215">
        <v>0.266609145976823</v>
      </c>
      <c r="K3502" s="214">
        <v>1470.42784419919</v>
      </c>
      <c r="L3502" s="216">
        <v>249.65</v>
      </c>
      <c r="M3502" s="217">
        <v>0.241177648708191</v>
      </c>
      <c r="N3502" s="216">
        <v>60.21</v>
      </c>
      <c r="O3502" s="218">
        <v>38</v>
      </c>
      <c r="P3502" s="246">
        <f t="shared" si="479"/>
        <v>5.56973684210526</v>
      </c>
      <c r="Q3502" s="246">
        <f t="shared" si="480"/>
        <v>0.584473684210526</v>
      </c>
      <c r="R3502" s="210">
        <v>118</v>
      </c>
      <c r="S3502" s="220">
        <f t="shared" si="481"/>
        <v>83</v>
      </c>
      <c r="T3502" s="113">
        <f t="shared" si="484"/>
        <v>15.1103947368421</v>
      </c>
      <c r="U3502" s="113">
        <f t="shared" si="482"/>
        <v>4.02856943616216</v>
      </c>
      <c r="V3502" s="113">
        <f t="shared" si="485"/>
        <v>3.0078313253012</v>
      </c>
      <c r="W3502" s="113">
        <f t="shared" si="483"/>
        <v>0.725421686746988</v>
      </c>
      <c r="X3502" s="118">
        <v>2018</v>
      </c>
      <c r="Y3502" s="18" t="s">
        <v>84</v>
      </c>
    </row>
    <row r="3503" ht="15.75" customHeight="1" spans="1:25">
      <c r="A3503" s="234">
        <v>7323</v>
      </c>
      <c r="B3503" s="208" t="s">
        <v>4068</v>
      </c>
      <c r="C3503" s="207" t="s">
        <v>23</v>
      </c>
      <c r="D3503" s="209" t="s">
        <v>380</v>
      </c>
      <c r="E3503" s="210" t="s">
        <v>442</v>
      </c>
      <c r="F3503" s="235" t="s">
        <v>193</v>
      </c>
      <c r="G3503" s="284">
        <v>37956</v>
      </c>
      <c r="H3503" s="237">
        <v>42979</v>
      </c>
      <c r="I3503" s="214">
        <v>5507.651</v>
      </c>
      <c r="J3503" s="215">
        <v>0.240802104980672</v>
      </c>
      <c r="K3503" s="214">
        <v>1326.2539542989</v>
      </c>
      <c r="L3503" s="244">
        <v>3798.38</v>
      </c>
      <c r="M3503" s="245">
        <v>0.408526793001227</v>
      </c>
      <c r="N3503" s="244">
        <v>1551.74</v>
      </c>
      <c r="O3503" s="218">
        <v>330</v>
      </c>
      <c r="P3503" s="246">
        <f t="shared" si="479"/>
        <v>10.5102424242424</v>
      </c>
      <c r="Q3503" s="246">
        <f t="shared" si="480"/>
        <v>3.70224242424242</v>
      </c>
      <c r="R3503" s="210">
        <v>852</v>
      </c>
      <c r="S3503" s="220">
        <f t="shared" si="481"/>
        <v>330</v>
      </c>
      <c r="T3503" s="113">
        <f t="shared" si="484"/>
        <v>15.0894547945205</v>
      </c>
      <c r="U3503" s="113">
        <f t="shared" si="482"/>
        <v>3.63357247753123</v>
      </c>
      <c r="V3503" s="113">
        <f t="shared" si="485"/>
        <v>11.5102424242424</v>
      </c>
      <c r="W3503" s="113">
        <f t="shared" si="483"/>
        <v>4.70224242424242</v>
      </c>
      <c r="X3503" s="118">
        <v>2003</v>
      </c>
      <c r="Y3503" s="18" t="s">
        <v>66</v>
      </c>
    </row>
    <row r="3504" ht="15.75" customHeight="1" spans="1:25">
      <c r="A3504" s="234">
        <v>5790</v>
      </c>
      <c r="B3504" s="208" t="s">
        <v>4069</v>
      </c>
      <c r="C3504" s="207" t="s">
        <v>17</v>
      </c>
      <c r="D3504" s="209" t="s">
        <v>64</v>
      </c>
      <c r="F3504" s="235" t="s">
        <v>65</v>
      </c>
      <c r="G3504" s="236">
        <v>41818</v>
      </c>
      <c r="H3504" s="237">
        <v>41818</v>
      </c>
      <c r="I3504" s="214">
        <v>5473.34</v>
      </c>
      <c r="J3504" s="215">
        <v>0.252127231518048</v>
      </c>
      <c r="K3504" s="214">
        <v>1379.97806135699</v>
      </c>
      <c r="L3504" s="244">
        <v>2736.67</v>
      </c>
      <c r="M3504" s="245">
        <v>0.342755977154717</v>
      </c>
      <c r="N3504" s="244">
        <v>938.01</v>
      </c>
      <c r="O3504" s="218">
        <v>330</v>
      </c>
      <c r="P3504" s="246">
        <f t="shared" si="479"/>
        <v>7.29293939393939</v>
      </c>
      <c r="Q3504" s="246">
        <f t="shared" si="480"/>
        <v>1.84245454545455</v>
      </c>
      <c r="R3504" s="210">
        <v>2013</v>
      </c>
      <c r="S3504" s="220">
        <f t="shared" si="481"/>
        <v>330</v>
      </c>
      <c r="T3504" s="113">
        <f t="shared" si="484"/>
        <v>14.9954520547945</v>
      </c>
      <c r="U3504" s="113">
        <f t="shared" si="482"/>
        <v>3.78076181193696</v>
      </c>
      <c r="V3504" s="113">
        <f t="shared" si="485"/>
        <v>8.29293939393939</v>
      </c>
      <c r="W3504" s="113">
        <f t="shared" si="483"/>
        <v>2.84245454545455</v>
      </c>
      <c r="X3504" s="118">
        <v>2014</v>
      </c>
      <c r="Y3504" s="18" t="s">
        <v>66</v>
      </c>
    </row>
    <row r="3505" ht="15.75" customHeight="1" spans="1:25">
      <c r="A3505" s="234">
        <v>5937</v>
      </c>
      <c r="B3505" s="208" t="s">
        <v>4070</v>
      </c>
      <c r="C3505" s="207" t="s">
        <v>25</v>
      </c>
      <c r="D3505" s="209" t="s">
        <v>64</v>
      </c>
      <c r="F3505" s="235" t="s">
        <v>204</v>
      </c>
      <c r="G3505" s="236">
        <v>42144</v>
      </c>
      <c r="H3505" s="237">
        <v>42144</v>
      </c>
      <c r="I3505" s="214">
        <v>5471.69902542756</v>
      </c>
      <c r="J3505" s="215">
        <v>0.278396021161928</v>
      </c>
      <c r="K3505" s="214">
        <v>1523.29923767463</v>
      </c>
      <c r="L3505" s="244">
        <v>4794.9</v>
      </c>
      <c r="M3505" s="245">
        <v>0.314352749796659</v>
      </c>
      <c r="N3505" s="244">
        <v>1507.29</v>
      </c>
      <c r="O3505" s="218">
        <v>330</v>
      </c>
      <c r="P3505" s="246">
        <f t="shared" si="479"/>
        <v>13.53</v>
      </c>
      <c r="Q3505" s="246">
        <f t="shared" si="480"/>
        <v>3.56754545454545</v>
      </c>
      <c r="R3505" s="210">
        <v>1687</v>
      </c>
      <c r="S3505" s="220">
        <f t="shared" si="481"/>
        <v>330</v>
      </c>
      <c r="T3505" s="113">
        <f t="shared" si="484"/>
        <v>14.9909562340481</v>
      </c>
      <c r="U3505" s="113">
        <f t="shared" si="482"/>
        <v>4.17342256897159</v>
      </c>
      <c r="V3505" s="113">
        <f t="shared" si="485"/>
        <v>14.53</v>
      </c>
      <c r="W3505" s="113">
        <f t="shared" si="483"/>
        <v>4.56754545454545</v>
      </c>
      <c r="X3505" s="118">
        <v>2015</v>
      </c>
      <c r="Y3505" s="18" t="s">
        <v>66</v>
      </c>
    </row>
    <row r="3506" ht="15.75" customHeight="1" spans="1:25">
      <c r="A3506" s="234">
        <v>8044</v>
      </c>
      <c r="B3506" s="208" t="s">
        <v>4071</v>
      </c>
      <c r="C3506" s="207" t="s">
        <v>23</v>
      </c>
      <c r="D3506" s="209" t="s">
        <v>64</v>
      </c>
      <c r="F3506" s="235" t="s">
        <v>65</v>
      </c>
      <c r="G3506" s="236">
        <v>43274</v>
      </c>
      <c r="H3506" s="237">
        <v>43274</v>
      </c>
      <c r="I3506" s="214">
        <v>5460.2215</v>
      </c>
      <c r="J3506" s="215">
        <v>0.274645365302773</v>
      </c>
      <c r="K3506" s="214">
        <v>1499.62452850156</v>
      </c>
      <c r="L3506" s="244">
        <v>3765.67</v>
      </c>
      <c r="M3506" s="245">
        <v>0.397525539943755</v>
      </c>
      <c r="N3506" s="244">
        <v>1496.95</v>
      </c>
      <c r="O3506" s="218">
        <v>330</v>
      </c>
      <c r="P3506" s="246">
        <f t="shared" si="479"/>
        <v>10.4111212121212</v>
      </c>
      <c r="Q3506" s="246">
        <f t="shared" si="480"/>
        <v>3.53621212121212</v>
      </c>
      <c r="R3506" s="210">
        <v>557</v>
      </c>
      <c r="S3506" s="220">
        <f t="shared" si="481"/>
        <v>330</v>
      </c>
      <c r="T3506" s="113">
        <f t="shared" si="484"/>
        <v>14.9595109589041</v>
      </c>
      <c r="U3506" s="113">
        <f t="shared" si="482"/>
        <v>4.10856035205907</v>
      </c>
      <c r="V3506" s="113">
        <f t="shared" si="485"/>
        <v>11.4111212121212</v>
      </c>
      <c r="W3506" s="113">
        <f t="shared" si="483"/>
        <v>4.53621212121212</v>
      </c>
      <c r="X3506" s="118">
        <v>2018</v>
      </c>
      <c r="Y3506" s="18" t="s">
        <v>84</v>
      </c>
    </row>
    <row r="3507" ht="15.75" customHeight="1" spans="1:25">
      <c r="A3507" s="234">
        <v>8688</v>
      </c>
      <c r="B3507" s="208" t="s">
        <v>4072</v>
      </c>
      <c r="C3507" s="207" t="s">
        <v>34</v>
      </c>
      <c r="D3507" s="209" t="s">
        <v>488</v>
      </c>
      <c r="E3507" s="210" t="s">
        <v>30</v>
      </c>
      <c r="F3507" s="235" t="s">
        <v>276</v>
      </c>
      <c r="G3507" s="283">
        <v>41494</v>
      </c>
      <c r="H3507" s="237">
        <v>43715</v>
      </c>
      <c r="I3507" s="214">
        <v>5457.60372881356</v>
      </c>
      <c r="J3507" s="215">
        <v>0.266609145976823</v>
      </c>
      <c r="K3507" s="214">
        <v>1455.04706921891</v>
      </c>
      <c r="L3507" s="216">
        <v>383.56</v>
      </c>
      <c r="M3507" s="217">
        <v>0.229585983939931</v>
      </c>
      <c r="N3507" s="216">
        <v>88.06</v>
      </c>
      <c r="O3507" s="218">
        <v>59</v>
      </c>
      <c r="P3507" s="246">
        <f t="shared" si="479"/>
        <v>5.50101694915254</v>
      </c>
      <c r="Q3507" s="246">
        <f t="shared" si="480"/>
        <v>0.492542372881356</v>
      </c>
      <c r="R3507" s="210">
        <v>116</v>
      </c>
      <c r="S3507" s="220">
        <f t="shared" si="481"/>
        <v>81</v>
      </c>
      <c r="T3507" s="113">
        <f t="shared" si="484"/>
        <v>14.9523389830509</v>
      </c>
      <c r="U3507" s="113">
        <f t="shared" si="482"/>
        <v>3.98643032662715</v>
      </c>
      <c r="V3507" s="113">
        <f t="shared" si="485"/>
        <v>4.73530864197531</v>
      </c>
      <c r="W3507" s="113">
        <f t="shared" si="483"/>
        <v>1.08716049382716</v>
      </c>
      <c r="X3507" s="118">
        <v>2013</v>
      </c>
      <c r="Y3507" s="18" t="s">
        <v>66</v>
      </c>
    </row>
    <row r="3508" ht="15.75" customHeight="1" spans="1:25">
      <c r="A3508" s="234">
        <v>7592</v>
      </c>
      <c r="B3508" s="208" t="s">
        <v>4073</v>
      </c>
      <c r="C3508" s="207" t="s">
        <v>31</v>
      </c>
      <c r="D3508" s="209" t="s">
        <v>380</v>
      </c>
      <c r="F3508" s="235" t="s">
        <v>254</v>
      </c>
      <c r="G3508" s="212">
        <v>43126</v>
      </c>
      <c r="H3508" s="237">
        <v>43126</v>
      </c>
      <c r="I3508" s="214">
        <v>5404.71</v>
      </c>
      <c r="J3508" s="215">
        <v>0.278400520204666</v>
      </c>
      <c r="K3508" s="214">
        <v>1504.67407555536</v>
      </c>
      <c r="L3508" s="244">
        <v>3603.14</v>
      </c>
      <c r="M3508" s="245">
        <v>0.244014942522356</v>
      </c>
      <c r="N3508" s="244">
        <v>879.22</v>
      </c>
      <c r="O3508" s="218">
        <v>330</v>
      </c>
      <c r="P3508" s="246">
        <f t="shared" si="479"/>
        <v>9.91860606060606</v>
      </c>
      <c r="Q3508" s="246">
        <f t="shared" si="480"/>
        <v>1.66430303030303</v>
      </c>
      <c r="R3508" s="210">
        <v>705</v>
      </c>
      <c r="S3508" s="220">
        <f t="shared" si="481"/>
        <v>330</v>
      </c>
      <c r="T3508" s="113">
        <f t="shared" si="484"/>
        <v>14.8074246575342</v>
      </c>
      <c r="U3508" s="113">
        <f t="shared" si="482"/>
        <v>4.12239472754893</v>
      </c>
      <c r="V3508" s="113">
        <f t="shared" si="485"/>
        <v>10.9186060606061</v>
      </c>
      <c r="W3508" s="113">
        <f t="shared" si="483"/>
        <v>2.66430303030303</v>
      </c>
      <c r="X3508" s="118">
        <v>2018</v>
      </c>
      <c r="Y3508" s="18" t="s">
        <v>84</v>
      </c>
    </row>
    <row r="3509" ht="15.75" customHeight="1" spans="1:25">
      <c r="A3509" s="234">
        <v>8127</v>
      </c>
      <c r="B3509" s="208" t="s">
        <v>4074</v>
      </c>
      <c r="C3509" s="207" t="s">
        <v>25</v>
      </c>
      <c r="D3509" s="209" t="s">
        <v>488</v>
      </c>
      <c r="E3509" s="210" t="s">
        <v>32</v>
      </c>
      <c r="F3509" s="235" t="s">
        <v>212</v>
      </c>
      <c r="G3509" s="283">
        <v>41895</v>
      </c>
      <c r="H3509" s="237">
        <v>43321</v>
      </c>
      <c r="I3509" s="214">
        <v>5387.421</v>
      </c>
      <c r="J3509" s="215">
        <v>0.255518528032315</v>
      </c>
      <c r="K3509" s="214">
        <v>1376.58588381038</v>
      </c>
      <c r="L3509" s="244">
        <v>4144.17</v>
      </c>
      <c r="M3509" s="245">
        <v>0.250074200624009</v>
      </c>
      <c r="N3509" s="244">
        <v>1036.35</v>
      </c>
      <c r="O3509" s="218">
        <v>330</v>
      </c>
      <c r="P3509" s="246">
        <f t="shared" si="479"/>
        <v>11.5580909090909</v>
      </c>
      <c r="Q3509" s="246">
        <f t="shared" si="480"/>
        <v>2.14045454545455</v>
      </c>
      <c r="R3509" s="210">
        <v>510</v>
      </c>
      <c r="S3509" s="220">
        <f t="shared" si="481"/>
        <v>330</v>
      </c>
      <c r="T3509" s="113">
        <f t="shared" si="484"/>
        <v>14.7600575342466</v>
      </c>
      <c r="U3509" s="113">
        <f t="shared" si="482"/>
        <v>3.77146817482296</v>
      </c>
      <c r="V3509" s="113">
        <f t="shared" si="485"/>
        <v>12.5580909090909</v>
      </c>
      <c r="W3509" s="113">
        <f t="shared" si="483"/>
        <v>3.14045454545454</v>
      </c>
      <c r="X3509" s="118">
        <v>2014</v>
      </c>
      <c r="Y3509" s="18" t="s">
        <v>66</v>
      </c>
    </row>
    <row r="3510" ht="15.75" customHeight="1" spans="1:25">
      <c r="A3510" s="234">
        <v>5005</v>
      </c>
      <c r="B3510" s="208" t="s">
        <v>4075</v>
      </c>
      <c r="C3510" s="207" t="s">
        <v>17</v>
      </c>
      <c r="D3510" s="209" t="s">
        <v>64</v>
      </c>
      <c r="F3510" s="235" t="s">
        <v>65</v>
      </c>
      <c r="G3510" s="236">
        <v>37377</v>
      </c>
      <c r="H3510" s="237">
        <v>37377</v>
      </c>
      <c r="I3510" s="214">
        <v>5381.62</v>
      </c>
      <c r="J3510" s="215">
        <v>0.265703703403083</v>
      </c>
      <c r="K3510" s="214">
        <v>1429.9163643081</v>
      </c>
      <c r="L3510" s="244">
        <v>2690.81</v>
      </c>
      <c r="M3510" s="245">
        <v>0.361121744010168</v>
      </c>
      <c r="N3510" s="244">
        <v>971.71</v>
      </c>
      <c r="O3510" s="218">
        <v>330</v>
      </c>
      <c r="P3510" s="246">
        <f t="shared" si="479"/>
        <v>7.1539696969697</v>
      </c>
      <c r="Q3510" s="246">
        <f t="shared" si="480"/>
        <v>1.94457575757576</v>
      </c>
      <c r="R3510" s="210">
        <v>6454</v>
      </c>
      <c r="S3510" s="220">
        <f t="shared" si="481"/>
        <v>330</v>
      </c>
      <c r="T3510" s="113">
        <f t="shared" si="484"/>
        <v>14.7441643835616</v>
      </c>
      <c r="U3510" s="113">
        <f t="shared" si="482"/>
        <v>3.91757908029616</v>
      </c>
      <c r="V3510" s="113">
        <f t="shared" si="485"/>
        <v>8.1539696969697</v>
      </c>
      <c r="W3510" s="113">
        <f t="shared" si="483"/>
        <v>2.94457575757576</v>
      </c>
      <c r="X3510" s="118">
        <v>2002</v>
      </c>
      <c r="Y3510" s="18" t="s">
        <v>66</v>
      </c>
    </row>
    <row r="3511" ht="15.75" customHeight="1" spans="1:25">
      <c r="A3511" s="234">
        <v>5443</v>
      </c>
      <c r="B3511" s="208" t="s">
        <v>4076</v>
      </c>
      <c r="C3511" s="207" t="s">
        <v>25</v>
      </c>
      <c r="D3511" s="209" t="s">
        <v>64</v>
      </c>
      <c r="F3511" s="235" t="s">
        <v>204</v>
      </c>
      <c r="G3511" s="236">
        <v>40859</v>
      </c>
      <c r="H3511" s="237">
        <v>40859</v>
      </c>
      <c r="I3511" s="214">
        <v>5377.294</v>
      </c>
      <c r="J3511" s="215">
        <v>0.251568423084251</v>
      </c>
      <c r="K3511" s="214">
        <v>1352.7573720404</v>
      </c>
      <c r="L3511" s="244">
        <v>4136.38</v>
      </c>
      <c r="M3511" s="245">
        <v>0.203922270197612</v>
      </c>
      <c r="N3511" s="244">
        <v>843.5</v>
      </c>
      <c r="O3511" s="218">
        <v>330</v>
      </c>
      <c r="P3511" s="246">
        <f t="shared" si="479"/>
        <v>11.5344848484848</v>
      </c>
      <c r="Q3511" s="246">
        <f t="shared" si="480"/>
        <v>1.55606060606061</v>
      </c>
      <c r="R3511" s="210">
        <v>2972</v>
      </c>
      <c r="S3511" s="220">
        <f t="shared" si="481"/>
        <v>330</v>
      </c>
      <c r="T3511" s="113">
        <f t="shared" si="484"/>
        <v>14.7323123287671</v>
      </c>
      <c r="U3511" s="113">
        <f t="shared" si="482"/>
        <v>3.7061845809326</v>
      </c>
      <c r="V3511" s="113">
        <f t="shared" si="485"/>
        <v>12.5344848484848</v>
      </c>
      <c r="W3511" s="113">
        <f t="shared" si="483"/>
        <v>2.55606060606061</v>
      </c>
      <c r="X3511" s="118">
        <v>2011</v>
      </c>
      <c r="Y3511" s="18" t="s">
        <v>66</v>
      </c>
    </row>
    <row r="3512" ht="15.75" customHeight="1" spans="1:25">
      <c r="A3512" s="234">
        <v>6107</v>
      </c>
      <c r="B3512" s="208" t="s">
        <v>4077</v>
      </c>
      <c r="C3512" s="207" t="s">
        <v>27</v>
      </c>
      <c r="D3512" s="209" t="s">
        <v>64</v>
      </c>
      <c r="E3512" s="210" t="s">
        <v>2666</v>
      </c>
      <c r="F3512" s="289" t="s">
        <v>215</v>
      </c>
      <c r="G3512" s="283">
        <v>42272</v>
      </c>
      <c r="H3512" s="237">
        <v>42272</v>
      </c>
      <c r="I3512" s="214">
        <v>5373.195</v>
      </c>
      <c r="J3512" s="215">
        <v>0.262900224145282</v>
      </c>
      <c r="K3512" s="214">
        <v>1412.61416987631</v>
      </c>
      <c r="L3512" s="244">
        <v>3582.13</v>
      </c>
      <c r="M3512" s="245">
        <v>0.322277527616251</v>
      </c>
      <c r="N3512" s="244">
        <v>1154.44</v>
      </c>
      <c r="O3512" s="218">
        <v>330</v>
      </c>
      <c r="P3512" s="246">
        <f t="shared" si="479"/>
        <v>9.85493939393939</v>
      </c>
      <c r="Q3512" s="246">
        <f t="shared" si="480"/>
        <v>2.49830303030303</v>
      </c>
      <c r="R3512" s="210">
        <v>1559</v>
      </c>
      <c r="S3512" s="220">
        <f t="shared" si="481"/>
        <v>330</v>
      </c>
      <c r="T3512" s="113">
        <f t="shared" si="484"/>
        <v>14.7210821917808</v>
      </c>
      <c r="U3512" s="113">
        <f t="shared" si="482"/>
        <v>3.8701758078803</v>
      </c>
      <c r="V3512" s="113">
        <f t="shared" si="485"/>
        <v>10.8549393939394</v>
      </c>
      <c r="W3512" s="113">
        <f t="shared" si="483"/>
        <v>3.49830303030303</v>
      </c>
      <c r="X3512" s="118">
        <v>2015</v>
      </c>
      <c r="Y3512" s="18" t="s">
        <v>66</v>
      </c>
    </row>
    <row r="3513" ht="15.75" customHeight="1" spans="1:25">
      <c r="A3513" s="234">
        <v>7543</v>
      </c>
      <c r="B3513" s="208" t="s">
        <v>4078</v>
      </c>
      <c r="C3513" s="207" t="s">
        <v>29</v>
      </c>
      <c r="D3513" s="209" t="s">
        <v>488</v>
      </c>
      <c r="E3513" s="210" t="s">
        <v>489</v>
      </c>
      <c r="F3513" s="235" t="s">
        <v>238</v>
      </c>
      <c r="G3513" s="283" t="s">
        <v>490</v>
      </c>
      <c r="H3513" s="237">
        <v>43202</v>
      </c>
      <c r="I3513" s="214">
        <v>5360.944</v>
      </c>
      <c r="J3513" s="215">
        <v>0.268684152545513</v>
      </c>
      <c r="K3513" s="214">
        <v>1440.40069548395</v>
      </c>
      <c r="L3513" s="244">
        <v>3350.59</v>
      </c>
      <c r="M3513" s="245">
        <v>0.322799865098386</v>
      </c>
      <c r="N3513" s="244">
        <v>1081.57</v>
      </c>
      <c r="O3513" s="218">
        <v>330</v>
      </c>
      <c r="P3513" s="246">
        <f t="shared" si="479"/>
        <v>9.15330303030303</v>
      </c>
      <c r="Q3513" s="246">
        <f t="shared" si="480"/>
        <v>2.27748484848485</v>
      </c>
      <c r="R3513" s="210">
        <v>629</v>
      </c>
      <c r="S3513" s="220">
        <f t="shared" si="481"/>
        <v>330</v>
      </c>
      <c r="T3513" s="113">
        <f t="shared" si="484"/>
        <v>14.6875178082192</v>
      </c>
      <c r="U3513" s="113">
        <f t="shared" si="482"/>
        <v>3.94630327529849</v>
      </c>
      <c r="V3513" s="113">
        <f t="shared" si="485"/>
        <v>10.153303030303</v>
      </c>
      <c r="W3513" s="113">
        <f t="shared" si="483"/>
        <v>3.27748484848485</v>
      </c>
      <c r="X3513" s="118">
        <v>2012</v>
      </c>
      <c r="Y3513" s="18" t="s">
        <v>66</v>
      </c>
    </row>
    <row r="3514" ht="15.75" customHeight="1" spans="1:25">
      <c r="A3514" s="234">
        <v>6635</v>
      </c>
      <c r="B3514" s="208" t="s">
        <v>4079</v>
      </c>
      <c r="C3514" s="207" t="s">
        <v>29</v>
      </c>
      <c r="D3514" s="209" t="s">
        <v>64</v>
      </c>
      <c r="F3514" s="235" t="s">
        <v>65</v>
      </c>
      <c r="G3514" s="236">
        <v>42693</v>
      </c>
      <c r="H3514" s="237">
        <v>42693</v>
      </c>
      <c r="I3514" s="214">
        <v>5306.784</v>
      </c>
      <c r="J3514" s="215">
        <v>0.275525080487818</v>
      </c>
      <c r="K3514" s="214">
        <v>1462.15208873146</v>
      </c>
      <c r="L3514" s="244">
        <v>3316.74</v>
      </c>
      <c r="M3514" s="245">
        <v>0.309143918425924</v>
      </c>
      <c r="N3514" s="244">
        <v>1025.35</v>
      </c>
      <c r="O3514" s="218">
        <v>330</v>
      </c>
      <c r="P3514" s="246">
        <f t="shared" si="479"/>
        <v>9.05072727272727</v>
      </c>
      <c r="Q3514" s="246">
        <f t="shared" si="480"/>
        <v>2.10712121212121</v>
      </c>
      <c r="R3514" s="210">
        <v>1138</v>
      </c>
      <c r="S3514" s="220">
        <f t="shared" si="481"/>
        <v>330</v>
      </c>
      <c r="T3514" s="113">
        <f t="shared" si="484"/>
        <v>14.5391342465753</v>
      </c>
      <c r="U3514" s="113">
        <f t="shared" si="482"/>
        <v>4.00589613351085</v>
      </c>
      <c r="V3514" s="113">
        <f t="shared" si="485"/>
        <v>10.0507272727273</v>
      </c>
      <c r="W3514" s="113">
        <f t="shared" si="483"/>
        <v>3.10712121212121</v>
      </c>
      <c r="X3514" s="118">
        <v>2016</v>
      </c>
      <c r="Y3514" s="18" t="s">
        <v>82</v>
      </c>
    </row>
    <row r="3515" ht="15.75" customHeight="1" spans="1:25">
      <c r="A3515" s="234">
        <v>8162</v>
      </c>
      <c r="B3515" s="208" t="s">
        <v>4080</v>
      </c>
      <c r="C3515" s="207" t="s">
        <v>25</v>
      </c>
      <c r="D3515" s="209" t="s">
        <v>488</v>
      </c>
      <c r="E3515" s="210" t="s">
        <v>32</v>
      </c>
      <c r="F3515" s="235" t="s">
        <v>212</v>
      </c>
      <c r="G3515" s="283">
        <v>43204</v>
      </c>
      <c r="H3515" s="237">
        <v>43395</v>
      </c>
      <c r="I3515" s="214">
        <v>5298.66591743592</v>
      </c>
      <c r="J3515" s="215">
        <v>0.255518528032315</v>
      </c>
      <c r="K3515" s="214">
        <v>1353.90731575822</v>
      </c>
      <c r="L3515" s="244">
        <v>3099.13</v>
      </c>
      <c r="M3515" s="245">
        <v>0.242300258459632</v>
      </c>
      <c r="N3515" s="244">
        <v>750.92</v>
      </c>
      <c r="O3515" s="218">
        <v>305</v>
      </c>
      <c r="P3515" s="246">
        <f t="shared" si="479"/>
        <v>9.16108196721311</v>
      </c>
      <c r="Q3515" s="246">
        <f t="shared" si="480"/>
        <v>1.46203278688525</v>
      </c>
      <c r="R3515" s="210">
        <v>436</v>
      </c>
      <c r="S3515" s="220">
        <f t="shared" si="481"/>
        <v>330</v>
      </c>
      <c r="T3515" s="113">
        <f t="shared" si="484"/>
        <v>14.516892924482</v>
      </c>
      <c r="U3515" s="113">
        <f t="shared" si="482"/>
        <v>3.70933511166636</v>
      </c>
      <c r="V3515" s="113">
        <f t="shared" si="485"/>
        <v>9.39130303030303</v>
      </c>
      <c r="W3515" s="113">
        <f t="shared" si="483"/>
        <v>2.27551515151515</v>
      </c>
      <c r="X3515" s="118">
        <v>2018</v>
      </c>
      <c r="Y3515" s="18" t="s">
        <v>84</v>
      </c>
    </row>
    <row r="3516" ht="15.75" customHeight="1" spans="1:25">
      <c r="A3516" s="234">
        <v>8237</v>
      </c>
      <c r="B3516" s="208" t="s">
        <v>4081</v>
      </c>
      <c r="C3516" s="207" t="s">
        <v>23</v>
      </c>
      <c r="D3516" s="209" t="s">
        <v>488</v>
      </c>
      <c r="E3516" s="210" t="s">
        <v>745</v>
      </c>
      <c r="F3516" s="235" t="s">
        <v>160</v>
      </c>
      <c r="G3516" s="284">
        <v>42031</v>
      </c>
      <c r="H3516" s="237">
        <v>43573</v>
      </c>
      <c r="I3516" s="214">
        <v>5264.5213402729</v>
      </c>
      <c r="J3516" s="215">
        <v>0.259732245162637</v>
      </c>
      <c r="K3516" s="214">
        <v>1367.3659474157</v>
      </c>
      <c r="L3516" s="244">
        <v>1081.38</v>
      </c>
      <c r="M3516" s="245">
        <v>0.224213504965877</v>
      </c>
      <c r="N3516" s="244">
        <v>242.46</v>
      </c>
      <c r="O3516" s="218">
        <v>114</v>
      </c>
      <c r="P3516" s="246">
        <f t="shared" si="479"/>
        <v>8.48578947368421</v>
      </c>
      <c r="Q3516" s="246">
        <f t="shared" si="480"/>
        <v>1.12684210526316</v>
      </c>
      <c r="R3516" s="210">
        <v>258</v>
      </c>
      <c r="S3516" s="220">
        <f t="shared" si="481"/>
        <v>223</v>
      </c>
      <c r="T3516" s="113">
        <f t="shared" si="484"/>
        <v>14.423346137734</v>
      </c>
      <c r="U3516" s="113">
        <f t="shared" si="482"/>
        <v>3.74620807511151</v>
      </c>
      <c r="V3516" s="113">
        <f t="shared" si="485"/>
        <v>4.84923766816144</v>
      </c>
      <c r="W3516" s="113">
        <f t="shared" si="483"/>
        <v>1.08726457399103</v>
      </c>
      <c r="X3516" s="118">
        <v>2015</v>
      </c>
      <c r="Y3516" s="18" t="s">
        <v>66</v>
      </c>
    </row>
    <row r="3517" ht="15.75" customHeight="1" spans="1:25">
      <c r="A3517" s="234">
        <v>7589</v>
      </c>
      <c r="B3517" s="208" t="s">
        <v>4082</v>
      </c>
      <c r="C3517" s="207" t="s">
        <v>25</v>
      </c>
      <c r="D3517" s="209" t="s">
        <v>64</v>
      </c>
      <c r="F3517" s="235" t="s">
        <v>207</v>
      </c>
      <c r="G3517" s="236">
        <v>43131</v>
      </c>
      <c r="H3517" s="237">
        <v>43131</v>
      </c>
      <c r="I3517" s="214">
        <v>5232.21833203321</v>
      </c>
      <c r="J3517" s="215">
        <v>0.279335175523186</v>
      </c>
      <c r="K3517" s="214">
        <v>1461.54262615413</v>
      </c>
      <c r="L3517" s="244">
        <v>3041.43</v>
      </c>
      <c r="M3517" s="245">
        <v>0.217101823813141</v>
      </c>
      <c r="N3517" s="244">
        <v>660.3</v>
      </c>
      <c r="O3517" s="218">
        <v>327</v>
      </c>
      <c r="P3517" s="246">
        <f t="shared" si="479"/>
        <v>8.30100917431193</v>
      </c>
      <c r="Q3517" s="246">
        <f t="shared" si="480"/>
        <v>1.01926605504587</v>
      </c>
      <c r="R3517" s="210">
        <v>700</v>
      </c>
      <c r="S3517" s="220">
        <f t="shared" si="481"/>
        <v>330</v>
      </c>
      <c r="T3517" s="113">
        <f t="shared" si="484"/>
        <v>14.3348447452965</v>
      </c>
      <c r="U3517" s="113">
        <f t="shared" si="482"/>
        <v>4.00422637302501</v>
      </c>
      <c r="V3517" s="113">
        <f t="shared" si="485"/>
        <v>9.21645454545454</v>
      </c>
      <c r="W3517" s="113">
        <f t="shared" si="483"/>
        <v>2.00090909090909</v>
      </c>
      <c r="X3517" s="118">
        <v>2018</v>
      </c>
      <c r="Y3517" s="18" t="s">
        <v>84</v>
      </c>
    </row>
    <row r="3518" ht="15.75" customHeight="1" spans="1:25">
      <c r="A3518" s="234">
        <v>8902</v>
      </c>
      <c r="B3518" s="208" t="s">
        <v>4083</v>
      </c>
      <c r="C3518" s="207" t="s">
        <v>34</v>
      </c>
      <c r="D3518" s="209" t="s">
        <v>488</v>
      </c>
      <c r="E3518" s="210" t="s">
        <v>30</v>
      </c>
      <c r="F3518" s="235" t="s">
        <v>291</v>
      </c>
      <c r="G3518" s="283">
        <v>39965</v>
      </c>
      <c r="H3518" s="237">
        <v>43711</v>
      </c>
      <c r="I3518" s="214">
        <v>5229.46314814815</v>
      </c>
      <c r="J3518" s="215">
        <v>0.278719446985391</v>
      </c>
      <c r="K3518" s="214">
        <v>1457.55307668233</v>
      </c>
      <c r="L3518" s="216">
        <v>168.19</v>
      </c>
      <c r="M3518" s="217">
        <v>0.29056424282062</v>
      </c>
      <c r="N3518" s="216">
        <v>48.87</v>
      </c>
      <c r="O3518" s="218">
        <v>27</v>
      </c>
      <c r="P3518" s="246">
        <f t="shared" si="479"/>
        <v>5.22925925925926</v>
      </c>
      <c r="Q3518" s="246">
        <f t="shared" si="480"/>
        <v>0.81</v>
      </c>
      <c r="R3518" s="210">
        <v>120</v>
      </c>
      <c r="S3518" s="220">
        <f t="shared" si="481"/>
        <v>85</v>
      </c>
      <c r="T3518" s="113">
        <f t="shared" si="484"/>
        <v>14.3272962962963</v>
      </c>
      <c r="U3518" s="113">
        <f t="shared" si="482"/>
        <v>3.99329610049953</v>
      </c>
      <c r="V3518" s="113">
        <f t="shared" si="485"/>
        <v>1.97870588235294</v>
      </c>
      <c r="W3518" s="113">
        <f t="shared" si="483"/>
        <v>0.574941176470588</v>
      </c>
      <c r="X3518" s="118">
        <v>2009</v>
      </c>
      <c r="Y3518" s="18" t="s">
        <v>66</v>
      </c>
    </row>
    <row r="3519" ht="15.75" customHeight="1" spans="1:25">
      <c r="A3519" s="234">
        <v>8710</v>
      </c>
      <c r="B3519" s="208" t="s">
        <v>4084</v>
      </c>
      <c r="C3519" s="207" t="s">
        <v>34</v>
      </c>
      <c r="D3519" s="209" t="s">
        <v>488</v>
      </c>
      <c r="E3519" s="210" t="s">
        <v>30</v>
      </c>
      <c r="F3519" s="235" t="s">
        <v>282</v>
      </c>
      <c r="G3519" s="283">
        <v>41767</v>
      </c>
      <c r="H3519" s="237">
        <v>43715</v>
      </c>
      <c r="I3519" s="214">
        <v>5223.50513513513</v>
      </c>
      <c r="J3519" s="215">
        <v>0.278719446985391</v>
      </c>
      <c r="K3519" s="214">
        <v>1455.89246259021</v>
      </c>
      <c r="L3519" s="216">
        <v>460.44</v>
      </c>
      <c r="M3519" s="217">
        <v>0.267895925636348</v>
      </c>
      <c r="N3519" s="216">
        <v>123.35</v>
      </c>
      <c r="O3519" s="218">
        <v>74</v>
      </c>
      <c r="P3519" s="246">
        <f t="shared" si="479"/>
        <v>5.22216216216216</v>
      </c>
      <c r="Q3519" s="246">
        <f t="shared" si="480"/>
        <v>0.666891891891892</v>
      </c>
      <c r="R3519" s="210">
        <v>116</v>
      </c>
      <c r="S3519" s="220">
        <f t="shared" si="481"/>
        <v>81</v>
      </c>
      <c r="T3519" s="113">
        <f t="shared" si="484"/>
        <v>14.310972972973</v>
      </c>
      <c r="U3519" s="113">
        <f t="shared" si="482"/>
        <v>3.98874647284989</v>
      </c>
      <c r="V3519" s="113">
        <f t="shared" si="485"/>
        <v>5.68444444444444</v>
      </c>
      <c r="W3519" s="113">
        <f t="shared" si="483"/>
        <v>1.52283950617284</v>
      </c>
      <c r="X3519" s="118">
        <v>2014</v>
      </c>
      <c r="Y3519" s="18" t="s">
        <v>66</v>
      </c>
    </row>
    <row r="3520" ht="15.75" customHeight="1" spans="1:25">
      <c r="A3520" s="234">
        <v>9120</v>
      </c>
      <c r="B3520" s="208" t="s">
        <v>4085</v>
      </c>
      <c r="C3520" s="207" t="s">
        <v>34</v>
      </c>
      <c r="D3520" s="209" t="s">
        <v>488</v>
      </c>
      <c r="E3520" s="210" t="s">
        <v>30</v>
      </c>
      <c r="F3520" s="235" t="s">
        <v>291</v>
      </c>
      <c r="G3520" s="283">
        <v>38443</v>
      </c>
      <c r="H3520" s="237">
        <v>43706</v>
      </c>
      <c r="I3520" s="214">
        <v>5223.48892857143</v>
      </c>
      <c r="J3520" s="215">
        <v>0.27</v>
      </c>
      <c r="K3520" s="214">
        <v>1410.34201071429</v>
      </c>
      <c r="L3520" s="216">
        <v>174.22</v>
      </c>
      <c r="M3520" s="217">
        <v>0.387268970267478</v>
      </c>
      <c r="N3520" s="216">
        <v>67.47</v>
      </c>
      <c r="O3520" s="218">
        <v>28</v>
      </c>
      <c r="P3520" s="246">
        <f t="shared" si="479"/>
        <v>5.22214285714286</v>
      </c>
      <c r="Q3520" s="246">
        <f t="shared" si="480"/>
        <v>1.40964285714286</v>
      </c>
      <c r="R3520" s="210">
        <v>125</v>
      </c>
      <c r="S3520" s="220">
        <f t="shared" si="481"/>
        <v>90</v>
      </c>
      <c r="T3520" s="113">
        <f t="shared" si="484"/>
        <v>14.3109285714286</v>
      </c>
      <c r="U3520" s="113">
        <f t="shared" si="482"/>
        <v>3.86395071428573</v>
      </c>
      <c r="V3520" s="113">
        <f t="shared" si="485"/>
        <v>1.93577777777778</v>
      </c>
      <c r="W3520" s="113">
        <f t="shared" si="483"/>
        <v>0.749666666666667</v>
      </c>
      <c r="X3520" s="118">
        <v>2005</v>
      </c>
      <c r="Y3520" s="18" t="s">
        <v>66</v>
      </c>
    </row>
    <row r="3521" ht="15.75" customHeight="1" spans="1:25">
      <c r="A3521" s="234">
        <v>7579</v>
      </c>
      <c r="B3521" s="208" t="s">
        <v>4086</v>
      </c>
      <c r="C3521" s="207" t="s">
        <v>19</v>
      </c>
      <c r="D3521" s="209" t="s">
        <v>64</v>
      </c>
      <c r="F3521" s="235" t="s">
        <v>65</v>
      </c>
      <c r="G3521" s="236">
        <v>43098</v>
      </c>
      <c r="H3521" s="237">
        <v>43098</v>
      </c>
      <c r="I3521" s="214">
        <v>5220.95073604061</v>
      </c>
      <c r="J3521" s="215">
        <v>0.267094167468505</v>
      </c>
      <c r="K3521" s="214">
        <v>1394.48549023684</v>
      </c>
      <c r="L3521" s="244">
        <v>1523.18</v>
      </c>
      <c r="M3521" s="245">
        <v>0.170695518586116</v>
      </c>
      <c r="N3521" s="244">
        <v>260</v>
      </c>
      <c r="O3521" s="218">
        <v>197</v>
      </c>
      <c r="P3521" s="246">
        <f t="shared" si="479"/>
        <v>6.73187817258883</v>
      </c>
      <c r="Q3521" s="246">
        <f t="shared" si="480"/>
        <v>0.319796954314721</v>
      </c>
      <c r="R3521" s="210">
        <v>733</v>
      </c>
      <c r="S3521" s="220">
        <f t="shared" si="481"/>
        <v>330</v>
      </c>
      <c r="T3521" s="113">
        <f t="shared" si="484"/>
        <v>14.3039746192893</v>
      </c>
      <c r="U3521" s="113">
        <f t="shared" si="482"/>
        <v>3.8205081924297</v>
      </c>
      <c r="V3521" s="113">
        <f t="shared" si="485"/>
        <v>4.61569696969697</v>
      </c>
      <c r="W3521" s="113">
        <f t="shared" si="483"/>
        <v>0.787878787878788</v>
      </c>
      <c r="X3521" s="118">
        <v>2017</v>
      </c>
      <c r="Y3521" s="18" t="s">
        <v>83</v>
      </c>
    </row>
    <row r="3522" ht="15.75" customHeight="1" spans="1:25">
      <c r="A3522" s="234">
        <v>6267</v>
      </c>
      <c r="B3522" s="208" t="s">
        <v>4087</v>
      </c>
      <c r="C3522" s="207" t="s">
        <v>31</v>
      </c>
      <c r="D3522" s="209" t="s">
        <v>64</v>
      </c>
      <c r="E3522" s="210" t="s">
        <v>312</v>
      </c>
      <c r="F3522" s="235" t="s">
        <v>65</v>
      </c>
      <c r="G3522" s="283">
        <v>42455</v>
      </c>
      <c r="H3522" s="237">
        <v>42455</v>
      </c>
      <c r="I3522" s="214">
        <v>5211.435</v>
      </c>
      <c r="J3522" s="215">
        <v>0.262587749757627</v>
      </c>
      <c r="K3522" s="214">
        <v>1368.45898965814</v>
      </c>
      <c r="L3522" s="244">
        <v>3474.29</v>
      </c>
      <c r="M3522" s="245">
        <v>0.361999142270795</v>
      </c>
      <c r="N3522" s="244">
        <v>1257.69</v>
      </c>
      <c r="O3522" s="218">
        <v>330</v>
      </c>
      <c r="P3522" s="246">
        <f t="shared" si="479"/>
        <v>9.52815151515152</v>
      </c>
      <c r="Q3522" s="246">
        <f t="shared" si="480"/>
        <v>2.81118181818182</v>
      </c>
      <c r="R3522" s="210">
        <v>1376</v>
      </c>
      <c r="S3522" s="220">
        <f t="shared" si="481"/>
        <v>330</v>
      </c>
      <c r="T3522" s="113">
        <f t="shared" si="484"/>
        <v>14.277904109589</v>
      </c>
      <c r="U3522" s="113">
        <f t="shared" si="482"/>
        <v>3.74920271139216</v>
      </c>
      <c r="V3522" s="113">
        <f t="shared" si="485"/>
        <v>10.5281515151515</v>
      </c>
      <c r="W3522" s="113">
        <f t="shared" si="483"/>
        <v>3.81118181818182</v>
      </c>
      <c r="X3522" s="118">
        <v>2016</v>
      </c>
      <c r="Y3522" s="18" t="s">
        <v>82</v>
      </c>
    </row>
    <row r="3523" ht="15.75" customHeight="1" spans="1:25">
      <c r="A3523" s="234">
        <v>9174</v>
      </c>
      <c r="B3523" s="208" t="s">
        <v>4088</v>
      </c>
      <c r="C3523" s="207" t="s">
        <v>19</v>
      </c>
      <c r="D3523" s="209" t="s">
        <v>64</v>
      </c>
      <c r="F3523" s="235" t="s">
        <v>65</v>
      </c>
      <c r="G3523" s="236">
        <v>43456</v>
      </c>
      <c r="H3523" s="237">
        <v>43456</v>
      </c>
      <c r="I3523" s="214">
        <v>5204.34258152174</v>
      </c>
      <c r="J3523" s="215">
        <v>0.267094167468505</v>
      </c>
      <c r="K3523" s="214">
        <v>1390.04954903244</v>
      </c>
      <c r="L3523" s="244">
        <v>1418.14</v>
      </c>
      <c r="M3523" s="245">
        <v>0.206954179418111</v>
      </c>
      <c r="N3523" s="244">
        <v>293.49</v>
      </c>
      <c r="O3523" s="218">
        <v>184</v>
      </c>
      <c r="P3523" s="246">
        <f t="shared" ref="P3523:P3586" si="486">IFERROR(L3523/O3523-1,0)</f>
        <v>6.70728260869565</v>
      </c>
      <c r="Q3523" s="246">
        <f t="shared" ref="Q3523:Q3586" si="487">IFERROR(N3523/O3523-1,0)</f>
        <v>0.595054347826087</v>
      </c>
      <c r="R3523" s="210">
        <v>375</v>
      </c>
      <c r="S3523" s="220">
        <f t="shared" ref="S3523:S3586" si="488">MIN(R3523-35,365-35)</f>
        <v>330</v>
      </c>
      <c r="T3523" s="113">
        <f t="shared" si="484"/>
        <v>14.258472826087</v>
      </c>
      <c r="U3523" s="113">
        <f t="shared" ref="U3523:U3586" si="489">IFERROR(K3523/365,0)</f>
        <v>3.808354928856</v>
      </c>
      <c r="V3523" s="113">
        <f t="shared" si="485"/>
        <v>4.29739393939394</v>
      </c>
      <c r="W3523" s="113">
        <f t="shared" ref="W3523:W3586" si="490">N3523/S3523</f>
        <v>0.889363636363636</v>
      </c>
      <c r="X3523" s="118">
        <v>2018</v>
      </c>
      <c r="Y3523" s="18" t="s">
        <v>84</v>
      </c>
    </row>
    <row r="3524" ht="15.75" customHeight="1" spans="1:25">
      <c r="A3524" s="234">
        <v>8819</v>
      </c>
      <c r="B3524" s="208" t="s">
        <v>4089</v>
      </c>
      <c r="C3524" s="207" t="s">
        <v>34</v>
      </c>
      <c r="D3524" s="209" t="s">
        <v>488</v>
      </c>
      <c r="E3524" s="210" t="s">
        <v>30</v>
      </c>
      <c r="F3524" s="235" t="s">
        <v>279</v>
      </c>
      <c r="G3524" s="283">
        <v>43281</v>
      </c>
      <c r="H3524" s="237">
        <v>43715</v>
      </c>
      <c r="I3524" s="214">
        <v>5178.2675862069</v>
      </c>
      <c r="J3524" s="215">
        <v>0.266609145976823</v>
      </c>
      <c r="K3524" s="214">
        <v>1380.57349879809</v>
      </c>
      <c r="L3524" s="216">
        <v>178.88</v>
      </c>
      <c r="M3524" s="217">
        <v>0.290529964221825</v>
      </c>
      <c r="N3524" s="216">
        <v>51.97</v>
      </c>
      <c r="O3524" s="218">
        <v>29</v>
      </c>
      <c r="P3524" s="246">
        <f t="shared" si="486"/>
        <v>5.16827586206897</v>
      </c>
      <c r="Q3524" s="246">
        <f t="shared" si="487"/>
        <v>0.792068965517241</v>
      </c>
      <c r="R3524" s="210">
        <v>116</v>
      </c>
      <c r="S3524" s="220">
        <f t="shared" si="488"/>
        <v>81</v>
      </c>
      <c r="T3524" s="113">
        <f t="shared" ref="T3524:T3587" si="491">IFERROR(I3524/365,0)</f>
        <v>14.1870344827586</v>
      </c>
      <c r="U3524" s="113">
        <f t="shared" si="489"/>
        <v>3.78239314739203</v>
      </c>
      <c r="V3524" s="113">
        <f t="shared" ref="V3524:V3587" si="492">L3524/S3524</f>
        <v>2.2083950617284</v>
      </c>
      <c r="W3524" s="113">
        <f t="shared" si="490"/>
        <v>0.641604938271605</v>
      </c>
      <c r="X3524" s="118">
        <v>2018</v>
      </c>
      <c r="Y3524" s="18" t="s">
        <v>84</v>
      </c>
    </row>
    <row r="3525" ht="15.75" customHeight="1" spans="1:25">
      <c r="A3525" s="234">
        <v>9048</v>
      </c>
      <c r="B3525" s="208" t="s">
        <v>4090</v>
      </c>
      <c r="C3525" s="207" t="s">
        <v>34</v>
      </c>
      <c r="D3525" s="209" t="s">
        <v>488</v>
      </c>
      <c r="E3525" s="210" t="s">
        <v>30</v>
      </c>
      <c r="F3525" s="235" t="s">
        <v>291</v>
      </c>
      <c r="G3525" s="283">
        <v>40513</v>
      </c>
      <c r="H3525" s="237">
        <v>43713</v>
      </c>
      <c r="I3525" s="214">
        <v>5167.01487179487</v>
      </c>
      <c r="J3525" s="215">
        <v>0.266609145976823</v>
      </c>
      <c r="K3525" s="214">
        <v>1377.57342221877</v>
      </c>
      <c r="L3525" s="216">
        <v>240.04</v>
      </c>
      <c r="M3525" s="217">
        <v>0.345942342942843</v>
      </c>
      <c r="N3525" s="216">
        <v>83.04</v>
      </c>
      <c r="O3525" s="218">
        <v>39</v>
      </c>
      <c r="P3525" s="246">
        <f t="shared" si="486"/>
        <v>5.1548717948718</v>
      </c>
      <c r="Q3525" s="246">
        <f t="shared" si="487"/>
        <v>1.12923076923077</v>
      </c>
      <c r="R3525" s="210">
        <v>118</v>
      </c>
      <c r="S3525" s="220">
        <f t="shared" si="488"/>
        <v>83</v>
      </c>
      <c r="T3525" s="113">
        <f t="shared" si="491"/>
        <v>14.1562051282051</v>
      </c>
      <c r="U3525" s="113">
        <f t="shared" si="489"/>
        <v>3.77417375950348</v>
      </c>
      <c r="V3525" s="113">
        <f t="shared" si="492"/>
        <v>2.89204819277108</v>
      </c>
      <c r="W3525" s="113">
        <f t="shared" si="490"/>
        <v>1.00048192771084</v>
      </c>
      <c r="X3525" s="118">
        <v>2010</v>
      </c>
      <c r="Y3525" s="18" t="s">
        <v>66</v>
      </c>
    </row>
    <row r="3526" ht="15.75" customHeight="1" spans="1:25">
      <c r="A3526" s="234">
        <v>9153</v>
      </c>
      <c r="B3526" s="208" t="s">
        <v>4091</v>
      </c>
      <c r="C3526" s="207" t="s">
        <v>29</v>
      </c>
      <c r="D3526" s="209" t="s">
        <v>64</v>
      </c>
      <c r="F3526" s="235" t="s">
        <v>65</v>
      </c>
      <c r="G3526" s="236">
        <v>43428</v>
      </c>
      <c r="H3526" s="237">
        <v>43428</v>
      </c>
      <c r="I3526" s="214">
        <v>5150.1737080232</v>
      </c>
      <c r="J3526" s="215">
        <v>0.279718784170003</v>
      </c>
      <c r="K3526" s="214">
        <v>1440.60032787257</v>
      </c>
      <c r="L3526" s="244">
        <v>740.81</v>
      </c>
      <c r="M3526" s="245">
        <v>0.233433673951486</v>
      </c>
      <c r="N3526" s="244">
        <v>172.93</v>
      </c>
      <c r="O3526" s="218">
        <v>101</v>
      </c>
      <c r="P3526" s="246">
        <f t="shared" si="486"/>
        <v>6.33475247524752</v>
      </c>
      <c r="Q3526" s="246">
        <f t="shared" si="487"/>
        <v>0.712178217821782</v>
      </c>
      <c r="R3526" s="210">
        <v>403</v>
      </c>
      <c r="S3526" s="220">
        <f t="shared" si="488"/>
        <v>330</v>
      </c>
      <c r="T3526" s="113">
        <f t="shared" si="491"/>
        <v>14.1100649534882</v>
      </c>
      <c r="U3526" s="113">
        <f t="shared" si="489"/>
        <v>3.94685021334951</v>
      </c>
      <c r="V3526" s="113">
        <f t="shared" si="492"/>
        <v>2.24487878787879</v>
      </c>
      <c r="W3526" s="113">
        <f t="shared" si="490"/>
        <v>0.524030303030303</v>
      </c>
      <c r="X3526" s="118">
        <v>2018</v>
      </c>
      <c r="Y3526" s="18" t="s">
        <v>84</v>
      </c>
    </row>
    <row r="3527" ht="15.75" customHeight="1" spans="1:25">
      <c r="A3527" s="234">
        <v>5054</v>
      </c>
      <c r="B3527" s="208" t="s">
        <v>4092</v>
      </c>
      <c r="C3527" s="207" t="s">
        <v>17</v>
      </c>
      <c r="D3527" s="209" t="s">
        <v>64</v>
      </c>
      <c r="F3527" s="235" t="s">
        <v>65</v>
      </c>
      <c r="G3527" s="236">
        <v>39353</v>
      </c>
      <c r="H3527" s="237">
        <v>39353</v>
      </c>
      <c r="I3527" s="214">
        <v>5140.48</v>
      </c>
      <c r="J3527" s="215">
        <v>0.266875560938495</v>
      </c>
      <c r="K3527" s="214">
        <v>1371.86848349311</v>
      </c>
      <c r="L3527" s="244">
        <v>2570.24</v>
      </c>
      <c r="M3527" s="245">
        <v>0.319666645916335</v>
      </c>
      <c r="N3527" s="244">
        <v>821.62</v>
      </c>
      <c r="O3527" s="218">
        <v>330</v>
      </c>
      <c r="P3527" s="246">
        <f t="shared" si="486"/>
        <v>6.78860606060606</v>
      </c>
      <c r="Q3527" s="246">
        <f t="shared" si="487"/>
        <v>1.48975757575758</v>
      </c>
      <c r="R3527" s="210">
        <v>4478</v>
      </c>
      <c r="S3527" s="220">
        <f t="shared" si="488"/>
        <v>330</v>
      </c>
      <c r="T3527" s="113">
        <f t="shared" si="491"/>
        <v>14.0835068493151</v>
      </c>
      <c r="U3527" s="113">
        <f t="shared" si="489"/>
        <v>3.75854379039208</v>
      </c>
      <c r="V3527" s="113">
        <f t="shared" si="492"/>
        <v>7.78860606060606</v>
      </c>
      <c r="W3527" s="113">
        <f t="shared" si="490"/>
        <v>2.48975757575758</v>
      </c>
      <c r="X3527" s="118">
        <v>2007</v>
      </c>
      <c r="Y3527" s="18" t="s">
        <v>66</v>
      </c>
    </row>
    <row r="3528" ht="15.75" customHeight="1" spans="1:25">
      <c r="A3528" s="234">
        <v>6822</v>
      </c>
      <c r="B3528" s="208" t="s">
        <v>4093</v>
      </c>
      <c r="C3528" s="207" t="s">
        <v>29</v>
      </c>
      <c r="D3528" s="209" t="s">
        <v>380</v>
      </c>
      <c r="E3528" s="210" t="s">
        <v>395</v>
      </c>
      <c r="F3528" s="235" t="s">
        <v>241</v>
      </c>
      <c r="G3528" s="283">
        <v>42125</v>
      </c>
      <c r="H3528" s="237">
        <v>42879</v>
      </c>
      <c r="I3528" s="214">
        <v>5134.464</v>
      </c>
      <c r="J3528" s="215">
        <v>0.269709695590496</v>
      </c>
      <c r="K3528" s="214">
        <v>1384.81472246036</v>
      </c>
      <c r="L3528" s="244">
        <v>3209.04</v>
      </c>
      <c r="M3528" s="245">
        <v>0.325122154912373</v>
      </c>
      <c r="N3528" s="244">
        <v>1043.33</v>
      </c>
      <c r="O3528" s="218">
        <v>330</v>
      </c>
      <c r="P3528" s="246">
        <f t="shared" si="486"/>
        <v>8.72436363636364</v>
      </c>
      <c r="Q3528" s="246">
        <f t="shared" si="487"/>
        <v>2.16160606060606</v>
      </c>
      <c r="R3528" s="210">
        <v>952</v>
      </c>
      <c r="S3528" s="220">
        <f t="shared" si="488"/>
        <v>330</v>
      </c>
      <c r="T3528" s="113">
        <f t="shared" si="491"/>
        <v>14.0670246575342</v>
      </c>
      <c r="U3528" s="113">
        <f t="shared" si="489"/>
        <v>3.79401293824756</v>
      </c>
      <c r="V3528" s="113">
        <f t="shared" si="492"/>
        <v>9.72436363636364</v>
      </c>
      <c r="W3528" s="113">
        <f t="shared" si="490"/>
        <v>3.16160606060606</v>
      </c>
      <c r="X3528" s="118">
        <v>2015</v>
      </c>
      <c r="Y3528" s="18" t="s">
        <v>66</v>
      </c>
    </row>
    <row r="3529" ht="15.75" customHeight="1" spans="1:25">
      <c r="A3529" s="234">
        <v>8367</v>
      </c>
      <c r="B3529" s="208" t="s">
        <v>4094</v>
      </c>
      <c r="C3529" s="207" t="s">
        <v>31</v>
      </c>
      <c r="D3529" s="209" t="s">
        <v>380</v>
      </c>
      <c r="F3529" s="235" t="s">
        <v>254</v>
      </c>
      <c r="G3529" s="212">
        <v>43364</v>
      </c>
      <c r="H3529" s="237">
        <v>43364</v>
      </c>
      <c r="I3529" s="214">
        <v>5127.13570916376</v>
      </c>
      <c r="J3529" s="215">
        <v>0.27849306878247</v>
      </c>
      <c r="K3529" s="214">
        <v>1427.8717577092</v>
      </c>
      <c r="L3529" s="244">
        <v>2554.59</v>
      </c>
      <c r="M3529" s="245">
        <v>0.0940503172720476</v>
      </c>
      <c r="N3529" s="244">
        <v>240.26</v>
      </c>
      <c r="O3529" s="218">
        <v>316</v>
      </c>
      <c r="P3529" s="246">
        <f t="shared" si="486"/>
        <v>7.08414556962025</v>
      </c>
      <c r="Q3529" s="246">
        <f t="shared" si="487"/>
        <v>-0.239683544303797</v>
      </c>
      <c r="R3529" s="210">
        <v>467</v>
      </c>
      <c r="S3529" s="220">
        <f t="shared" si="488"/>
        <v>330</v>
      </c>
      <c r="T3529" s="113">
        <f t="shared" si="491"/>
        <v>14.0469471483939</v>
      </c>
      <c r="U3529" s="113">
        <f t="shared" si="489"/>
        <v>3.91197741838137</v>
      </c>
      <c r="V3529" s="113">
        <f t="shared" si="492"/>
        <v>7.74118181818182</v>
      </c>
      <c r="W3529" s="113">
        <f t="shared" si="490"/>
        <v>0.728060606060606</v>
      </c>
      <c r="X3529" s="118">
        <v>2018</v>
      </c>
      <c r="Y3529" s="18" t="s">
        <v>84</v>
      </c>
    </row>
    <row r="3530" ht="15.75" customHeight="1" spans="1:25">
      <c r="A3530" s="234">
        <v>8034</v>
      </c>
      <c r="B3530" s="208" t="s">
        <v>4095</v>
      </c>
      <c r="C3530" s="207" t="s">
        <v>17</v>
      </c>
      <c r="D3530" s="209" t="s">
        <v>380</v>
      </c>
      <c r="E3530" s="210" t="s">
        <v>672</v>
      </c>
      <c r="F3530" s="235" t="s">
        <v>98</v>
      </c>
      <c r="G3530" s="283">
        <v>40369</v>
      </c>
      <c r="H3530" s="237">
        <v>43300</v>
      </c>
      <c r="I3530" s="214">
        <v>5125.14332332609</v>
      </c>
      <c r="J3530" s="215">
        <v>0.266875560938495</v>
      </c>
      <c r="K3530" s="214">
        <v>1367.77549930283</v>
      </c>
      <c r="L3530" s="244">
        <v>1940.9</v>
      </c>
      <c r="M3530" s="245">
        <v>0.261553918285332</v>
      </c>
      <c r="N3530" s="244">
        <v>507.65</v>
      </c>
      <c r="O3530" s="218">
        <v>313</v>
      </c>
      <c r="P3530" s="246">
        <f t="shared" si="486"/>
        <v>5.20095846645367</v>
      </c>
      <c r="Q3530" s="246">
        <f t="shared" si="487"/>
        <v>0.621884984025559</v>
      </c>
      <c r="R3530" s="210">
        <v>531</v>
      </c>
      <c r="S3530" s="220">
        <f t="shared" si="488"/>
        <v>330</v>
      </c>
      <c r="T3530" s="113">
        <f t="shared" si="491"/>
        <v>14.0414885570578</v>
      </c>
      <c r="U3530" s="113">
        <f t="shared" si="489"/>
        <v>3.74733013507625</v>
      </c>
      <c r="V3530" s="113">
        <f t="shared" si="492"/>
        <v>5.88151515151515</v>
      </c>
      <c r="W3530" s="113">
        <f t="shared" si="490"/>
        <v>1.53833333333333</v>
      </c>
      <c r="X3530" s="118">
        <v>2010</v>
      </c>
      <c r="Y3530" s="18" t="s">
        <v>66</v>
      </c>
    </row>
    <row r="3531" ht="15.75" customHeight="1" spans="1:25">
      <c r="A3531" s="234">
        <v>7356</v>
      </c>
      <c r="B3531" s="208" t="s">
        <v>4096</v>
      </c>
      <c r="C3531" s="207" t="s">
        <v>29</v>
      </c>
      <c r="D3531" s="209" t="s">
        <v>64</v>
      </c>
      <c r="F3531" s="235" t="s">
        <v>65</v>
      </c>
      <c r="G3531" s="236">
        <v>43001</v>
      </c>
      <c r="H3531" s="237">
        <v>43001</v>
      </c>
      <c r="I3531" s="214">
        <v>5120.24</v>
      </c>
      <c r="J3531" s="215">
        <v>0.266425297284124</v>
      </c>
      <c r="K3531" s="214">
        <v>1364.16146416606</v>
      </c>
      <c r="L3531" s="244">
        <v>3200.15</v>
      </c>
      <c r="M3531" s="245">
        <v>0.34264956330172</v>
      </c>
      <c r="N3531" s="244">
        <v>1096.53</v>
      </c>
      <c r="O3531" s="218">
        <v>330</v>
      </c>
      <c r="P3531" s="246">
        <f t="shared" si="486"/>
        <v>8.69742424242424</v>
      </c>
      <c r="Q3531" s="246">
        <f t="shared" si="487"/>
        <v>2.32281818181818</v>
      </c>
      <c r="R3531" s="210">
        <v>830</v>
      </c>
      <c r="S3531" s="220">
        <f t="shared" si="488"/>
        <v>330</v>
      </c>
      <c r="T3531" s="113">
        <f t="shared" si="491"/>
        <v>14.0280547945205</v>
      </c>
      <c r="U3531" s="113">
        <f t="shared" si="489"/>
        <v>3.73742866894811</v>
      </c>
      <c r="V3531" s="113">
        <f t="shared" si="492"/>
        <v>9.69742424242424</v>
      </c>
      <c r="W3531" s="113">
        <f t="shared" si="490"/>
        <v>3.32281818181818</v>
      </c>
      <c r="X3531" s="118">
        <v>2017</v>
      </c>
      <c r="Y3531" s="18" t="s">
        <v>83</v>
      </c>
    </row>
    <row r="3532" ht="15.75" customHeight="1" spans="1:25">
      <c r="A3532" s="234">
        <v>6860</v>
      </c>
      <c r="B3532" s="208" t="s">
        <v>4097</v>
      </c>
      <c r="C3532" s="207" t="s">
        <v>17</v>
      </c>
      <c r="D3532" s="209" t="s">
        <v>64</v>
      </c>
      <c r="F3532" s="235" t="s">
        <v>65</v>
      </c>
      <c r="G3532" s="236">
        <v>42854</v>
      </c>
      <c r="H3532" s="237">
        <v>42854</v>
      </c>
      <c r="I3532" s="214">
        <v>5101.92114411668</v>
      </c>
      <c r="J3532" s="215">
        <v>0.266875560938495</v>
      </c>
      <c r="K3532" s="214">
        <v>1361.57806720011</v>
      </c>
      <c r="L3532" s="244">
        <v>1919.76</v>
      </c>
      <c r="M3532" s="245">
        <v>0.301636662916198</v>
      </c>
      <c r="N3532" s="244">
        <v>579.07</v>
      </c>
      <c r="O3532" s="218">
        <v>311</v>
      </c>
      <c r="P3532" s="246">
        <f t="shared" si="486"/>
        <v>5.17286173633441</v>
      </c>
      <c r="Q3532" s="246">
        <f t="shared" si="487"/>
        <v>0.861961414790997</v>
      </c>
      <c r="R3532" s="210">
        <v>977</v>
      </c>
      <c r="S3532" s="220">
        <f t="shared" si="488"/>
        <v>330</v>
      </c>
      <c r="T3532" s="113">
        <f t="shared" si="491"/>
        <v>13.9778661482649</v>
      </c>
      <c r="U3532" s="113">
        <f t="shared" si="489"/>
        <v>3.7303508690414</v>
      </c>
      <c r="V3532" s="113">
        <f t="shared" si="492"/>
        <v>5.81745454545455</v>
      </c>
      <c r="W3532" s="113">
        <f t="shared" si="490"/>
        <v>1.75475757575758</v>
      </c>
      <c r="X3532" s="118">
        <v>2017</v>
      </c>
      <c r="Y3532" s="18" t="s">
        <v>83</v>
      </c>
    </row>
    <row r="3533" ht="15.75" customHeight="1" spans="1:25">
      <c r="A3533" s="234">
        <v>8032</v>
      </c>
      <c r="B3533" s="208" t="s">
        <v>4098</v>
      </c>
      <c r="C3533" s="207" t="s">
        <v>17</v>
      </c>
      <c r="D3533" s="209" t="s">
        <v>380</v>
      </c>
      <c r="E3533" s="210" t="s">
        <v>672</v>
      </c>
      <c r="F3533" s="235" t="s">
        <v>98</v>
      </c>
      <c r="G3533" s="283">
        <v>39249</v>
      </c>
      <c r="H3533" s="237">
        <v>43300</v>
      </c>
      <c r="I3533" s="214">
        <v>5087.98477994629</v>
      </c>
      <c r="J3533" s="215">
        <v>0.266875560938495</v>
      </c>
      <c r="K3533" s="214">
        <v>1357.85879219469</v>
      </c>
      <c r="L3533" s="244">
        <v>1846.8</v>
      </c>
      <c r="M3533" s="245">
        <v>0.30222547108512</v>
      </c>
      <c r="N3533" s="244">
        <v>558.15</v>
      </c>
      <c r="O3533" s="218">
        <v>300</v>
      </c>
      <c r="P3533" s="246">
        <f t="shared" si="486"/>
        <v>5.156</v>
      </c>
      <c r="Q3533" s="246">
        <f t="shared" si="487"/>
        <v>0.8605</v>
      </c>
      <c r="R3533" s="210">
        <v>531</v>
      </c>
      <c r="S3533" s="220">
        <f t="shared" si="488"/>
        <v>330</v>
      </c>
      <c r="T3533" s="113">
        <f t="shared" si="491"/>
        <v>13.93968432862</v>
      </c>
      <c r="U3533" s="113">
        <f t="shared" si="489"/>
        <v>3.720161074506</v>
      </c>
      <c r="V3533" s="113">
        <f t="shared" si="492"/>
        <v>5.59636363636364</v>
      </c>
      <c r="W3533" s="113">
        <f t="shared" si="490"/>
        <v>1.69136363636364</v>
      </c>
      <c r="X3533" s="118">
        <v>2007</v>
      </c>
      <c r="Y3533" s="18" t="s">
        <v>66</v>
      </c>
    </row>
    <row r="3534" ht="15.75" customHeight="1" spans="1:25">
      <c r="A3534" s="234">
        <v>8905</v>
      </c>
      <c r="B3534" s="208" t="s">
        <v>4099</v>
      </c>
      <c r="C3534" s="207" t="s">
        <v>34</v>
      </c>
      <c r="D3534" s="209" t="s">
        <v>488</v>
      </c>
      <c r="E3534" s="210" t="s">
        <v>30</v>
      </c>
      <c r="F3534" s="235" t="s">
        <v>291</v>
      </c>
      <c r="G3534" s="283">
        <v>41426</v>
      </c>
      <c r="H3534" s="237">
        <v>43711</v>
      </c>
      <c r="I3534" s="214">
        <v>5081.29086206897</v>
      </c>
      <c r="J3534" s="215">
        <v>0.266609145976823</v>
      </c>
      <c r="K3534" s="214">
        <v>1354.71861719604</v>
      </c>
      <c r="L3534" s="216">
        <v>175.53</v>
      </c>
      <c r="M3534" s="217">
        <v>0.415598473195465</v>
      </c>
      <c r="N3534" s="216">
        <v>72.95</v>
      </c>
      <c r="O3534" s="218">
        <v>29</v>
      </c>
      <c r="P3534" s="246">
        <f t="shared" si="486"/>
        <v>5.05275862068966</v>
      </c>
      <c r="Q3534" s="246">
        <f t="shared" si="487"/>
        <v>1.51551724137931</v>
      </c>
      <c r="R3534" s="210">
        <v>120</v>
      </c>
      <c r="S3534" s="220">
        <f t="shared" si="488"/>
        <v>85</v>
      </c>
      <c r="T3534" s="113">
        <f t="shared" si="491"/>
        <v>13.9213448275862</v>
      </c>
      <c r="U3534" s="113">
        <f t="shared" si="489"/>
        <v>3.71155785533162</v>
      </c>
      <c r="V3534" s="113">
        <f t="shared" si="492"/>
        <v>2.06505882352941</v>
      </c>
      <c r="W3534" s="113">
        <f t="shared" si="490"/>
        <v>0.858235294117647</v>
      </c>
      <c r="X3534" s="118">
        <v>2013</v>
      </c>
      <c r="Y3534" s="18" t="s">
        <v>66</v>
      </c>
    </row>
    <row r="3535" ht="15.75" customHeight="1" spans="1:25">
      <c r="A3535" s="234">
        <v>9995</v>
      </c>
      <c r="B3535" s="208" t="s">
        <v>4100</v>
      </c>
      <c r="C3535" s="207" t="s">
        <v>19</v>
      </c>
      <c r="D3535" s="209" t="s">
        <v>64</v>
      </c>
      <c r="F3535" s="235" t="s">
        <v>65</v>
      </c>
      <c r="G3535" s="236">
        <v>43638</v>
      </c>
      <c r="H3535" s="237">
        <v>43638</v>
      </c>
      <c r="I3535" s="214">
        <v>5072.57446428571</v>
      </c>
      <c r="J3535" s="215">
        <v>0.27</v>
      </c>
      <c r="K3535" s="214">
        <v>1369.59510535714</v>
      </c>
      <c r="L3535" s="244">
        <v>420.68</v>
      </c>
      <c r="M3535" s="245">
        <v>0.245388418750594</v>
      </c>
      <c r="N3535" s="244">
        <v>103.23</v>
      </c>
      <c r="O3535" s="218">
        <v>56</v>
      </c>
      <c r="P3535" s="246">
        <f t="shared" si="486"/>
        <v>6.51214285714286</v>
      </c>
      <c r="Q3535" s="246">
        <f t="shared" si="487"/>
        <v>0.843392857142857</v>
      </c>
      <c r="R3535" s="210">
        <v>193</v>
      </c>
      <c r="S3535" s="220">
        <f t="shared" si="488"/>
        <v>158</v>
      </c>
      <c r="T3535" s="113">
        <f t="shared" si="491"/>
        <v>13.8974642857143</v>
      </c>
      <c r="U3535" s="113">
        <f t="shared" si="489"/>
        <v>3.75231535714285</v>
      </c>
      <c r="V3535" s="113">
        <f t="shared" si="492"/>
        <v>2.66253164556962</v>
      </c>
      <c r="W3535" s="113">
        <f t="shared" si="490"/>
        <v>0.653354430379747</v>
      </c>
      <c r="X3535" s="118">
        <v>2019</v>
      </c>
      <c r="Y3535" s="18" t="s">
        <v>85</v>
      </c>
    </row>
    <row r="3536" ht="15.75" customHeight="1" spans="1:25">
      <c r="A3536" s="234">
        <v>6726</v>
      </c>
      <c r="B3536" s="208" t="s">
        <v>4101</v>
      </c>
      <c r="C3536" s="207" t="s">
        <v>25</v>
      </c>
      <c r="D3536" s="209" t="s">
        <v>64</v>
      </c>
      <c r="F3536" s="235" t="s">
        <v>204</v>
      </c>
      <c r="G3536" s="236">
        <v>42791</v>
      </c>
      <c r="H3536" s="237">
        <v>42791</v>
      </c>
      <c r="I3536" s="214">
        <v>5060.471</v>
      </c>
      <c r="J3536" s="215">
        <v>0.275091797839609</v>
      </c>
      <c r="K3536" s="214">
        <v>1392.0940653052</v>
      </c>
      <c r="L3536" s="244">
        <v>3892.67</v>
      </c>
      <c r="M3536" s="245">
        <v>0.326439179277976</v>
      </c>
      <c r="N3536" s="244">
        <v>1270.72</v>
      </c>
      <c r="O3536" s="218">
        <v>330</v>
      </c>
      <c r="P3536" s="246">
        <f t="shared" si="486"/>
        <v>10.7959696969697</v>
      </c>
      <c r="Q3536" s="246">
        <f t="shared" si="487"/>
        <v>2.85066666666667</v>
      </c>
      <c r="R3536" s="210">
        <v>1040</v>
      </c>
      <c r="S3536" s="220">
        <f t="shared" si="488"/>
        <v>330</v>
      </c>
      <c r="T3536" s="113">
        <f t="shared" si="491"/>
        <v>13.864304109589</v>
      </c>
      <c r="U3536" s="113">
        <f t="shared" si="489"/>
        <v>3.81395634330192</v>
      </c>
      <c r="V3536" s="113">
        <f t="shared" si="492"/>
        <v>11.7959696969697</v>
      </c>
      <c r="W3536" s="113">
        <f t="shared" si="490"/>
        <v>3.85066666666667</v>
      </c>
      <c r="X3536" s="118">
        <v>2017</v>
      </c>
      <c r="Y3536" s="18" t="s">
        <v>83</v>
      </c>
    </row>
    <row r="3537" ht="15.75" customHeight="1" spans="1:25">
      <c r="A3537" s="234">
        <v>6274</v>
      </c>
      <c r="B3537" s="208" t="s">
        <v>4102</v>
      </c>
      <c r="C3537" s="207" t="s">
        <v>31</v>
      </c>
      <c r="D3537" s="209" t="s">
        <v>64</v>
      </c>
      <c r="E3537" s="210" t="s">
        <v>312</v>
      </c>
      <c r="F3537" s="235" t="s">
        <v>65</v>
      </c>
      <c r="G3537" s="283">
        <v>42454</v>
      </c>
      <c r="H3537" s="237">
        <v>42454</v>
      </c>
      <c r="I3537" s="214">
        <v>5052.32329046623</v>
      </c>
      <c r="J3537" s="215">
        <v>0.277858636705339</v>
      </c>
      <c r="K3537" s="214">
        <v>1403.83166168358</v>
      </c>
      <c r="L3537" s="244">
        <v>1712.73</v>
      </c>
      <c r="M3537" s="245">
        <v>0.292889130219007</v>
      </c>
      <c r="N3537" s="244">
        <v>501.64</v>
      </c>
      <c r="O3537" s="218">
        <v>215</v>
      </c>
      <c r="P3537" s="246">
        <f t="shared" si="486"/>
        <v>6.96618604651163</v>
      </c>
      <c r="Q3537" s="246">
        <f t="shared" si="487"/>
        <v>1.33320930232558</v>
      </c>
      <c r="R3537" s="210">
        <v>1377</v>
      </c>
      <c r="S3537" s="220">
        <f t="shared" si="488"/>
        <v>330</v>
      </c>
      <c r="T3537" s="113">
        <f t="shared" si="491"/>
        <v>13.8419816177157</v>
      </c>
      <c r="U3537" s="113">
        <f t="shared" si="489"/>
        <v>3.84611414159885</v>
      </c>
      <c r="V3537" s="113">
        <f t="shared" si="492"/>
        <v>5.19009090909091</v>
      </c>
      <c r="W3537" s="113">
        <f t="shared" si="490"/>
        <v>1.52012121212121</v>
      </c>
      <c r="X3537" s="118">
        <v>2016</v>
      </c>
      <c r="Y3537" s="18" t="s">
        <v>82</v>
      </c>
    </row>
    <row r="3538" ht="15.75" customHeight="1" spans="1:25">
      <c r="A3538" s="234">
        <v>6477</v>
      </c>
      <c r="B3538" s="208" t="s">
        <v>4103</v>
      </c>
      <c r="C3538" s="207" t="s">
        <v>17</v>
      </c>
      <c r="D3538" s="209" t="s">
        <v>64</v>
      </c>
      <c r="F3538" s="235" t="s">
        <v>65</v>
      </c>
      <c r="G3538" s="236">
        <v>42718</v>
      </c>
      <c r="H3538" s="237">
        <v>42718</v>
      </c>
      <c r="I3538" s="214">
        <v>5051.6</v>
      </c>
      <c r="J3538" s="215">
        <v>0.266875560938495</v>
      </c>
      <c r="K3538" s="214">
        <v>1348.1485836369</v>
      </c>
      <c r="L3538" s="244">
        <v>2525.8</v>
      </c>
      <c r="M3538" s="245">
        <v>0.191871882175944</v>
      </c>
      <c r="N3538" s="244">
        <v>484.63</v>
      </c>
      <c r="O3538" s="218">
        <v>330</v>
      </c>
      <c r="P3538" s="246">
        <f t="shared" si="486"/>
        <v>6.65393939393939</v>
      </c>
      <c r="Q3538" s="246">
        <f t="shared" si="487"/>
        <v>0.468575757575758</v>
      </c>
      <c r="R3538" s="210">
        <v>1113</v>
      </c>
      <c r="S3538" s="220">
        <f t="shared" si="488"/>
        <v>330</v>
      </c>
      <c r="T3538" s="113">
        <f t="shared" si="491"/>
        <v>13.84</v>
      </c>
      <c r="U3538" s="113">
        <f t="shared" si="489"/>
        <v>3.69355776338877</v>
      </c>
      <c r="V3538" s="113">
        <f t="shared" si="492"/>
        <v>7.65393939393939</v>
      </c>
      <c r="W3538" s="113">
        <f t="shared" si="490"/>
        <v>1.46857575757576</v>
      </c>
      <c r="X3538" s="118">
        <v>2016</v>
      </c>
      <c r="Y3538" s="18" t="s">
        <v>82</v>
      </c>
    </row>
    <row r="3539" ht="15.75" customHeight="1" spans="1:25">
      <c r="A3539" s="234">
        <v>5679</v>
      </c>
      <c r="B3539" s="208" t="s">
        <v>4104</v>
      </c>
      <c r="C3539" s="207" t="s">
        <v>17</v>
      </c>
      <c r="D3539" s="209" t="s">
        <v>64</v>
      </c>
      <c r="F3539" s="235" t="s">
        <v>65</v>
      </c>
      <c r="G3539" s="236">
        <v>41545</v>
      </c>
      <c r="H3539" s="237">
        <v>41545</v>
      </c>
      <c r="I3539" s="214">
        <v>5048.3394826324</v>
      </c>
      <c r="J3539" s="215">
        <v>0.266875560938495</v>
      </c>
      <c r="K3539" s="214">
        <v>1347.27843123547</v>
      </c>
      <c r="L3539" s="244">
        <v>1862.95</v>
      </c>
      <c r="M3539" s="245">
        <v>0.28247671703481</v>
      </c>
      <c r="N3539" s="244">
        <v>526.24</v>
      </c>
      <c r="O3539" s="218">
        <v>305</v>
      </c>
      <c r="P3539" s="246">
        <f t="shared" si="486"/>
        <v>5.10803278688525</v>
      </c>
      <c r="Q3539" s="246">
        <f t="shared" si="487"/>
        <v>0.725377049180328</v>
      </c>
      <c r="R3539" s="210">
        <v>2286</v>
      </c>
      <c r="S3539" s="220">
        <f t="shared" si="488"/>
        <v>330</v>
      </c>
      <c r="T3539" s="113">
        <f t="shared" si="491"/>
        <v>13.8310670757052</v>
      </c>
      <c r="U3539" s="113">
        <f t="shared" si="489"/>
        <v>3.69117378420677</v>
      </c>
      <c r="V3539" s="113">
        <f t="shared" si="492"/>
        <v>5.64530303030303</v>
      </c>
      <c r="W3539" s="113">
        <f t="shared" si="490"/>
        <v>1.59466666666667</v>
      </c>
      <c r="X3539" s="118">
        <v>2013</v>
      </c>
      <c r="Y3539" s="18" t="s">
        <v>66</v>
      </c>
    </row>
    <row r="3540" ht="15.75" customHeight="1" spans="1:25">
      <c r="A3540" s="234">
        <v>7022</v>
      </c>
      <c r="B3540" s="208" t="s">
        <v>4105</v>
      </c>
      <c r="C3540" s="207" t="s">
        <v>27</v>
      </c>
      <c r="D3540" s="209" t="s">
        <v>64</v>
      </c>
      <c r="E3540" s="210" t="s">
        <v>2350</v>
      </c>
      <c r="F3540" s="289" t="s">
        <v>215</v>
      </c>
      <c r="G3540" s="283">
        <v>42399</v>
      </c>
      <c r="H3540" s="237">
        <v>42399</v>
      </c>
      <c r="I3540" s="214">
        <v>5035.8155</v>
      </c>
      <c r="J3540" s="215">
        <v>0.252376729783591</v>
      </c>
      <c r="K3540" s="214">
        <v>1270.92264768352</v>
      </c>
      <c r="L3540" s="244">
        <v>4378.97</v>
      </c>
      <c r="M3540" s="245">
        <v>0.254888706705001</v>
      </c>
      <c r="N3540" s="244">
        <v>1116.15</v>
      </c>
      <c r="O3540" s="218">
        <v>330</v>
      </c>
      <c r="P3540" s="246">
        <f t="shared" si="486"/>
        <v>12.2696060606061</v>
      </c>
      <c r="Q3540" s="246">
        <f t="shared" si="487"/>
        <v>2.38227272727273</v>
      </c>
      <c r="R3540" s="210">
        <v>1432</v>
      </c>
      <c r="S3540" s="220">
        <f t="shared" si="488"/>
        <v>330</v>
      </c>
      <c r="T3540" s="113">
        <f t="shared" si="491"/>
        <v>13.7967547945205</v>
      </c>
      <c r="U3540" s="113">
        <f t="shared" si="489"/>
        <v>3.48197985666718</v>
      </c>
      <c r="V3540" s="113">
        <f t="shared" si="492"/>
        <v>13.2696060606061</v>
      </c>
      <c r="W3540" s="113">
        <f t="shared" si="490"/>
        <v>3.38227272727273</v>
      </c>
      <c r="X3540" s="118">
        <v>2016</v>
      </c>
      <c r="Y3540" s="18" t="s">
        <v>82</v>
      </c>
    </row>
    <row r="3541" ht="15.75" customHeight="1" spans="1:25">
      <c r="A3541" s="234">
        <v>6479</v>
      </c>
      <c r="B3541" s="208" t="s">
        <v>4106</v>
      </c>
      <c r="C3541" s="207" t="s">
        <v>33</v>
      </c>
      <c r="D3541" s="209" t="s">
        <v>64</v>
      </c>
      <c r="F3541" s="235" t="s">
        <v>65</v>
      </c>
      <c r="G3541" s="236">
        <v>42611</v>
      </c>
      <c r="H3541" s="237">
        <v>42611</v>
      </c>
      <c r="I3541" s="214">
        <v>5023.91848929664</v>
      </c>
      <c r="J3541" s="215">
        <v>0.266270867957479</v>
      </c>
      <c r="K3541" s="214">
        <v>1337.72313669264</v>
      </c>
      <c r="L3541" s="244">
        <v>1991.54</v>
      </c>
      <c r="M3541" s="245">
        <v>0.213011036685178</v>
      </c>
      <c r="N3541" s="244">
        <v>424.22</v>
      </c>
      <c r="O3541" s="218">
        <v>327</v>
      </c>
      <c r="P3541" s="246">
        <f t="shared" si="486"/>
        <v>5.09033639143731</v>
      </c>
      <c r="Q3541" s="246">
        <f t="shared" si="487"/>
        <v>0.297308868501529</v>
      </c>
      <c r="R3541" s="210">
        <v>1220</v>
      </c>
      <c r="S3541" s="220">
        <f t="shared" si="488"/>
        <v>330</v>
      </c>
      <c r="T3541" s="113">
        <f t="shared" si="491"/>
        <v>13.7641602446483</v>
      </c>
      <c r="U3541" s="113">
        <f t="shared" si="489"/>
        <v>3.66499489504833</v>
      </c>
      <c r="V3541" s="113">
        <f t="shared" si="492"/>
        <v>6.0349696969697</v>
      </c>
      <c r="W3541" s="113">
        <f t="shared" si="490"/>
        <v>1.28551515151515</v>
      </c>
      <c r="X3541" s="118">
        <v>2016</v>
      </c>
      <c r="Y3541" s="18" t="s">
        <v>82</v>
      </c>
    </row>
    <row r="3542" ht="15.75" customHeight="1" spans="1:25">
      <c r="A3542" s="234">
        <v>5872</v>
      </c>
      <c r="B3542" s="208" t="s">
        <v>4107</v>
      </c>
      <c r="C3542" s="207" t="s">
        <v>17</v>
      </c>
      <c r="D3542" s="209" t="s">
        <v>64</v>
      </c>
      <c r="F3542" s="235" t="s">
        <v>65</v>
      </c>
      <c r="G3542" s="236">
        <v>41993</v>
      </c>
      <c r="H3542" s="237">
        <v>41993</v>
      </c>
      <c r="I3542" s="214">
        <v>5016.56</v>
      </c>
      <c r="J3542" s="215">
        <v>0.253424592726066</v>
      </c>
      <c r="K3542" s="214">
        <v>1271.31967488587</v>
      </c>
      <c r="L3542" s="244">
        <v>2508.28</v>
      </c>
      <c r="M3542" s="245">
        <v>0.380874543511889</v>
      </c>
      <c r="N3542" s="244">
        <v>955.34</v>
      </c>
      <c r="O3542" s="218">
        <v>330</v>
      </c>
      <c r="P3542" s="246">
        <f t="shared" si="486"/>
        <v>6.60084848484849</v>
      </c>
      <c r="Q3542" s="246">
        <f t="shared" si="487"/>
        <v>1.8949696969697</v>
      </c>
      <c r="R3542" s="210">
        <v>1838</v>
      </c>
      <c r="S3542" s="220">
        <f t="shared" si="488"/>
        <v>330</v>
      </c>
      <c r="T3542" s="113">
        <f t="shared" si="491"/>
        <v>13.744</v>
      </c>
      <c r="U3542" s="113">
        <f t="shared" si="489"/>
        <v>3.48306760242704</v>
      </c>
      <c r="V3542" s="113">
        <f t="shared" si="492"/>
        <v>7.60084848484849</v>
      </c>
      <c r="W3542" s="113">
        <f t="shared" si="490"/>
        <v>2.8949696969697</v>
      </c>
      <c r="X3542" s="118">
        <v>2014</v>
      </c>
      <c r="Y3542" s="18" t="s">
        <v>66</v>
      </c>
    </row>
    <row r="3543" ht="15.75" customHeight="1" spans="1:25">
      <c r="A3543" s="234">
        <v>6967</v>
      </c>
      <c r="B3543" s="208" t="s">
        <v>4108</v>
      </c>
      <c r="C3543" s="207" t="s">
        <v>27</v>
      </c>
      <c r="D3543" s="209" t="s">
        <v>64</v>
      </c>
      <c r="F3543" s="235" t="s">
        <v>215</v>
      </c>
      <c r="G3543" s="236">
        <v>41811</v>
      </c>
      <c r="H3543" s="237">
        <v>41811</v>
      </c>
      <c r="I3543" s="214">
        <v>5008.3765</v>
      </c>
      <c r="J3543" s="215">
        <v>0.261854862054172</v>
      </c>
      <c r="K3543" s="214">
        <v>1311.46773752286</v>
      </c>
      <c r="L3543" s="244">
        <v>4355.11</v>
      </c>
      <c r="M3543" s="245">
        <v>0.301248418524446</v>
      </c>
      <c r="N3543" s="244">
        <v>1311.97</v>
      </c>
      <c r="O3543" s="218">
        <v>330</v>
      </c>
      <c r="P3543" s="246">
        <f t="shared" si="486"/>
        <v>12.197303030303</v>
      </c>
      <c r="Q3543" s="246">
        <f t="shared" si="487"/>
        <v>2.97566666666667</v>
      </c>
      <c r="R3543" s="210">
        <v>2020</v>
      </c>
      <c r="S3543" s="220">
        <f t="shared" si="488"/>
        <v>330</v>
      </c>
      <c r="T3543" s="113">
        <f t="shared" si="491"/>
        <v>13.7215794520548</v>
      </c>
      <c r="U3543" s="113">
        <f t="shared" si="489"/>
        <v>3.59306229458318</v>
      </c>
      <c r="V3543" s="113">
        <f t="shared" si="492"/>
        <v>13.197303030303</v>
      </c>
      <c r="W3543" s="113">
        <f t="shared" si="490"/>
        <v>3.97566666666667</v>
      </c>
      <c r="X3543" s="118">
        <v>2014</v>
      </c>
      <c r="Y3543" s="18" t="s">
        <v>66</v>
      </c>
    </row>
    <row r="3544" ht="15.75" customHeight="1" spans="1:25">
      <c r="A3544" s="234">
        <v>6825</v>
      </c>
      <c r="B3544" s="208" t="s">
        <v>4109</v>
      </c>
      <c r="C3544" s="207" t="s">
        <v>29</v>
      </c>
      <c r="D3544" s="209" t="s">
        <v>380</v>
      </c>
      <c r="E3544" s="210" t="s">
        <v>395</v>
      </c>
      <c r="F3544" s="235" t="s">
        <v>241</v>
      </c>
      <c r="G3544" s="283">
        <v>39234</v>
      </c>
      <c r="H3544" s="237">
        <v>42879</v>
      </c>
      <c r="I3544" s="214">
        <v>4987.392</v>
      </c>
      <c r="J3544" s="215">
        <v>0.275005989740307</v>
      </c>
      <c r="K3544" s="214">
        <v>1371.56267318289</v>
      </c>
      <c r="L3544" s="244">
        <v>3117.12</v>
      </c>
      <c r="M3544" s="245">
        <v>0.320934067344215</v>
      </c>
      <c r="N3544" s="244">
        <v>1000.39</v>
      </c>
      <c r="O3544" s="218">
        <v>330</v>
      </c>
      <c r="P3544" s="246">
        <f t="shared" si="486"/>
        <v>8.44581818181818</v>
      </c>
      <c r="Q3544" s="246">
        <f t="shared" si="487"/>
        <v>2.03148484848485</v>
      </c>
      <c r="R3544" s="210">
        <v>952</v>
      </c>
      <c r="S3544" s="220">
        <f t="shared" si="488"/>
        <v>330</v>
      </c>
      <c r="T3544" s="113">
        <f t="shared" si="491"/>
        <v>13.6640876712329</v>
      </c>
      <c r="U3544" s="113">
        <f t="shared" si="489"/>
        <v>3.75770595392573</v>
      </c>
      <c r="V3544" s="113">
        <f t="shared" si="492"/>
        <v>9.44581818181818</v>
      </c>
      <c r="W3544" s="113">
        <f t="shared" si="490"/>
        <v>3.03148484848485</v>
      </c>
      <c r="X3544" s="118">
        <v>2007</v>
      </c>
      <c r="Y3544" s="18" t="s">
        <v>66</v>
      </c>
    </row>
    <row r="3545" ht="15.75" customHeight="1" spans="1:25">
      <c r="A3545" s="234">
        <v>8764</v>
      </c>
      <c r="B3545" s="208" t="s">
        <v>4110</v>
      </c>
      <c r="C3545" s="207" t="s">
        <v>34</v>
      </c>
      <c r="D3545" s="209" t="s">
        <v>488</v>
      </c>
      <c r="E3545" s="210" t="s">
        <v>30</v>
      </c>
      <c r="F3545" s="235" t="s">
        <v>282</v>
      </c>
      <c r="G3545" s="283">
        <v>40699</v>
      </c>
      <c r="H3545" s="237">
        <v>43715</v>
      </c>
      <c r="I3545" s="214">
        <v>4965.37169354839</v>
      </c>
      <c r="J3545" s="215">
        <v>0.263229995199207</v>
      </c>
      <c r="K3545" s="214">
        <v>1307.03476705502</v>
      </c>
      <c r="L3545" s="216">
        <v>366.71</v>
      </c>
      <c r="M3545" s="217">
        <v>0.276021924681629</v>
      </c>
      <c r="N3545" s="216">
        <v>101.22</v>
      </c>
      <c r="O3545" s="218">
        <v>62</v>
      </c>
      <c r="P3545" s="246">
        <f t="shared" si="486"/>
        <v>4.91467741935484</v>
      </c>
      <c r="Q3545" s="246">
        <f t="shared" si="487"/>
        <v>0.63258064516129</v>
      </c>
      <c r="R3545" s="210">
        <v>116</v>
      </c>
      <c r="S3545" s="220">
        <f t="shared" si="488"/>
        <v>81</v>
      </c>
      <c r="T3545" s="113">
        <f t="shared" si="491"/>
        <v>13.6037580645161</v>
      </c>
      <c r="U3545" s="113">
        <f t="shared" si="489"/>
        <v>3.58091717001375</v>
      </c>
      <c r="V3545" s="113">
        <f t="shared" si="492"/>
        <v>4.52728395061728</v>
      </c>
      <c r="W3545" s="113">
        <f t="shared" si="490"/>
        <v>1.24962962962963</v>
      </c>
      <c r="X3545" s="118">
        <v>2011</v>
      </c>
      <c r="Y3545" s="18" t="s">
        <v>66</v>
      </c>
    </row>
    <row r="3546" ht="15.75" customHeight="1" spans="1:25">
      <c r="A3546" s="234">
        <v>6154</v>
      </c>
      <c r="B3546" s="208" t="s">
        <v>4111</v>
      </c>
      <c r="C3546" s="207" t="s">
        <v>17</v>
      </c>
      <c r="D3546" s="209" t="s">
        <v>64</v>
      </c>
      <c r="F3546" s="235" t="s">
        <v>65</v>
      </c>
      <c r="G3546" s="236">
        <v>42364</v>
      </c>
      <c r="H3546" s="237">
        <v>42364</v>
      </c>
      <c r="I3546" s="214">
        <v>4953.14</v>
      </c>
      <c r="J3546" s="215">
        <v>0.266635476552827</v>
      </c>
      <c r="K3546" s="214">
        <v>1320.68284433287</v>
      </c>
      <c r="L3546" s="244">
        <v>2476.57</v>
      </c>
      <c r="M3546" s="245">
        <v>0.232385920850208</v>
      </c>
      <c r="N3546" s="244">
        <v>575.52</v>
      </c>
      <c r="O3546" s="218">
        <v>330</v>
      </c>
      <c r="P3546" s="246">
        <f t="shared" si="486"/>
        <v>6.50475757575758</v>
      </c>
      <c r="Q3546" s="246">
        <f t="shared" si="487"/>
        <v>0.744</v>
      </c>
      <c r="R3546" s="210">
        <v>1467</v>
      </c>
      <c r="S3546" s="220">
        <f t="shared" si="488"/>
        <v>330</v>
      </c>
      <c r="T3546" s="113">
        <f t="shared" si="491"/>
        <v>13.5702465753425</v>
      </c>
      <c r="U3546" s="113">
        <f t="shared" si="489"/>
        <v>3.61830916255581</v>
      </c>
      <c r="V3546" s="113">
        <f t="shared" si="492"/>
        <v>7.50475757575758</v>
      </c>
      <c r="W3546" s="113">
        <f t="shared" si="490"/>
        <v>1.744</v>
      </c>
      <c r="X3546" s="118">
        <v>2015</v>
      </c>
      <c r="Y3546" s="18" t="s">
        <v>66</v>
      </c>
    </row>
    <row r="3547" ht="15.75" customHeight="1" spans="1:25">
      <c r="A3547" s="234">
        <v>6982</v>
      </c>
      <c r="B3547" s="208" t="s">
        <v>4112</v>
      </c>
      <c r="C3547" s="207" t="s">
        <v>27</v>
      </c>
      <c r="D3547" s="209" t="s">
        <v>64</v>
      </c>
      <c r="F3547" s="235" t="s">
        <v>215</v>
      </c>
      <c r="G3547" s="236">
        <v>41972</v>
      </c>
      <c r="H3547" s="237">
        <v>41972</v>
      </c>
      <c r="I3547" s="214">
        <v>4948.8065</v>
      </c>
      <c r="J3547" s="215">
        <v>0.266165761485081</v>
      </c>
      <c r="K3547" s="214">
        <v>1317.20285051482</v>
      </c>
      <c r="L3547" s="244">
        <v>4303.31</v>
      </c>
      <c r="M3547" s="245">
        <v>0.25283328414639</v>
      </c>
      <c r="N3547" s="244">
        <v>1088.02</v>
      </c>
      <c r="O3547" s="218">
        <v>330</v>
      </c>
      <c r="P3547" s="246">
        <f t="shared" si="486"/>
        <v>12.0403333333333</v>
      </c>
      <c r="Q3547" s="246">
        <f t="shared" si="487"/>
        <v>2.2970303030303</v>
      </c>
      <c r="R3547" s="210">
        <v>1859</v>
      </c>
      <c r="S3547" s="220">
        <f t="shared" si="488"/>
        <v>330</v>
      </c>
      <c r="T3547" s="113">
        <f t="shared" si="491"/>
        <v>13.5583739726027</v>
      </c>
      <c r="U3547" s="113">
        <f t="shared" si="489"/>
        <v>3.60877493291732</v>
      </c>
      <c r="V3547" s="113">
        <f t="shared" si="492"/>
        <v>13.0403333333333</v>
      </c>
      <c r="W3547" s="113">
        <f t="shared" si="490"/>
        <v>3.2970303030303</v>
      </c>
      <c r="X3547" s="118">
        <v>2014</v>
      </c>
      <c r="Y3547" s="18" t="s">
        <v>66</v>
      </c>
    </row>
    <row r="3548" ht="15.75" customHeight="1" spans="1:25">
      <c r="A3548" s="234">
        <v>8519</v>
      </c>
      <c r="B3548" s="208" t="s">
        <v>4113</v>
      </c>
      <c r="C3548" s="207" t="s">
        <v>29</v>
      </c>
      <c r="D3548" s="209" t="s">
        <v>64</v>
      </c>
      <c r="F3548" s="235" t="s">
        <v>65</v>
      </c>
      <c r="G3548" s="236">
        <v>43386</v>
      </c>
      <c r="H3548" s="237">
        <v>43386</v>
      </c>
      <c r="I3548" s="214">
        <v>4917.29404592882</v>
      </c>
      <c r="J3548" s="215">
        <v>0.275650918871447</v>
      </c>
      <c r="K3548" s="214">
        <v>1355.45662212137</v>
      </c>
      <c r="L3548" s="244">
        <v>770.34</v>
      </c>
      <c r="M3548" s="245">
        <v>0.301321494405068</v>
      </c>
      <c r="N3548" s="244">
        <v>232.12</v>
      </c>
      <c r="O3548" s="218">
        <v>110</v>
      </c>
      <c r="P3548" s="246">
        <f t="shared" si="486"/>
        <v>6.00309090909091</v>
      </c>
      <c r="Q3548" s="246">
        <f t="shared" si="487"/>
        <v>1.11018181818182</v>
      </c>
      <c r="R3548" s="210">
        <v>445</v>
      </c>
      <c r="S3548" s="220">
        <f t="shared" si="488"/>
        <v>330</v>
      </c>
      <c r="T3548" s="113">
        <f t="shared" si="491"/>
        <v>13.4720384819968</v>
      </c>
      <c r="U3548" s="113">
        <f t="shared" si="489"/>
        <v>3.71357978663389</v>
      </c>
      <c r="V3548" s="113">
        <f t="shared" si="492"/>
        <v>2.33436363636364</v>
      </c>
      <c r="W3548" s="113">
        <f t="shared" si="490"/>
        <v>0.703393939393939</v>
      </c>
      <c r="X3548" s="118">
        <v>2018</v>
      </c>
      <c r="Y3548" s="18" t="s">
        <v>84</v>
      </c>
    </row>
    <row r="3549" ht="15.75" customHeight="1" spans="1:25">
      <c r="A3549" s="234">
        <v>8190</v>
      </c>
      <c r="B3549" s="208" t="s">
        <v>4114</v>
      </c>
      <c r="C3549" s="207" t="s">
        <v>25</v>
      </c>
      <c r="D3549" s="209" t="s">
        <v>488</v>
      </c>
      <c r="E3549" s="210" t="s">
        <v>32</v>
      </c>
      <c r="F3549" s="235" t="s">
        <v>212</v>
      </c>
      <c r="G3549" s="283">
        <v>40893</v>
      </c>
      <c r="H3549" s="237">
        <v>43395</v>
      </c>
      <c r="I3549" s="214">
        <v>4911.8046627304</v>
      </c>
      <c r="J3549" s="215">
        <v>0.260322851735621</v>
      </c>
      <c r="K3549" s="214">
        <v>1278.6549969703</v>
      </c>
      <c r="L3549" s="244">
        <v>2505.51</v>
      </c>
      <c r="M3549" s="245">
        <v>0.288352471153577</v>
      </c>
      <c r="N3549" s="244">
        <v>722.47</v>
      </c>
      <c r="O3549" s="218">
        <v>266</v>
      </c>
      <c r="P3549" s="246">
        <f t="shared" si="486"/>
        <v>8.41921052631579</v>
      </c>
      <c r="Q3549" s="246">
        <f t="shared" si="487"/>
        <v>1.71605263157895</v>
      </c>
      <c r="R3549" s="210">
        <v>436</v>
      </c>
      <c r="S3549" s="220">
        <f t="shared" si="488"/>
        <v>330</v>
      </c>
      <c r="T3549" s="113">
        <f t="shared" si="491"/>
        <v>13.4569990759737</v>
      </c>
      <c r="U3549" s="113">
        <f t="shared" si="489"/>
        <v>3.5031643752611</v>
      </c>
      <c r="V3549" s="113">
        <f t="shared" si="492"/>
        <v>7.59245454545455</v>
      </c>
      <c r="W3549" s="113">
        <f t="shared" si="490"/>
        <v>2.18930303030303</v>
      </c>
      <c r="X3549" s="118">
        <v>2011</v>
      </c>
      <c r="Y3549" s="18" t="s">
        <v>66</v>
      </c>
    </row>
    <row r="3550" ht="15.75" customHeight="1" spans="1:25">
      <c r="A3550" s="234">
        <v>6553</v>
      </c>
      <c r="B3550" s="208" t="s">
        <v>4115</v>
      </c>
      <c r="C3550" s="207" t="s">
        <v>17</v>
      </c>
      <c r="D3550" s="209" t="s">
        <v>64</v>
      </c>
      <c r="F3550" s="235" t="s">
        <v>65</v>
      </c>
      <c r="G3550" s="236">
        <v>42665</v>
      </c>
      <c r="H3550" s="237">
        <v>42665</v>
      </c>
      <c r="I3550" s="214">
        <v>4904.48</v>
      </c>
      <c r="J3550" s="215">
        <v>0.229048239124001</v>
      </c>
      <c r="K3550" s="214">
        <v>1123.36250781888</v>
      </c>
      <c r="L3550" s="244">
        <v>2452.24</v>
      </c>
      <c r="M3550" s="245">
        <v>0.378511075588034</v>
      </c>
      <c r="N3550" s="244">
        <v>928.2</v>
      </c>
      <c r="O3550" s="218">
        <v>330</v>
      </c>
      <c r="P3550" s="246">
        <f t="shared" si="486"/>
        <v>6.4310303030303</v>
      </c>
      <c r="Q3550" s="246">
        <f t="shared" si="487"/>
        <v>1.81272727272727</v>
      </c>
      <c r="R3550" s="210">
        <v>1166</v>
      </c>
      <c r="S3550" s="220">
        <f t="shared" si="488"/>
        <v>330</v>
      </c>
      <c r="T3550" s="113">
        <f t="shared" si="491"/>
        <v>13.4369315068493</v>
      </c>
      <c r="U3550" s="113">
        <f t="shared" si="489"/>
        <v>3.07770550087364</v>
      </c>
      <c r="V3550" s="113">
        <f t="shared" si="492"/>
        <v>7.4310303030303</v>
      </c>
      <c r="W3550" s="113">
        <f t="shared" si="490"/>
        <v>2.81272727272727</v>
      </c>
      <c r="X3550" s="118">
        <v>2016</v>
      </c>
      <c r="Y3550" s="18" t="s">
        <v>82</v>
      </c>
    </row>
    <row r="3551" ht="15.75" customHeight="1" spans="1:25">
      <c r="A3551" s="234">
        <v>7311</v>
      </c>
      <c r="B3551" s="208" t="s">
        <v>4116</v>
      </c>
      <c r="C3551" s="207" t="s">
        <v>27</v>
      </c>
      <c r="D3551" s="209" t="s">
        <v>64</v>
      </c>
      <c r="F3551" s="235" t="s">
        <v>204</v>
      </c>
      <c r="G3551" s="236">
        <v>42994</v>
      </c>
      <c r="H3551" s="237">
        <v>42994</v>
      </c>
      <c r="I3551" s="214">
        <v>4902.45</v>
      </c>
      <c r="J3551" s="215">
        <v>0.261042175108294</v>
      </c>
      <c r="K3551" s="214">
        <v>1279.74621135966</v>
      </c>
      <c r="L3551" s="244">
        <v>3268.3</v>
      </c>
      <c r="M3551" s="245">
        <v>0.267031790227335</v>
      </c>
      <c r="N3551" s="244">
        <v>872.74</v>
      </c>
      <c r="O3551" s="218">
        <v>330</v>
      </c>
      <c r="P3551" s="246">
        <f t="shared" si="486"/>
        <v>8.90393939393939</v>
      </c>
      <c r="Q3551" s="246">
        <f t="shared" si="487"/>
        <v>1.64466666666667</v>
      </c>
      <c r="R3551" s="210">
        <v>837</v>
      </c>
      <c r="S3551" s="220">
        <f t="shared" si="488"/>
        <v>330</v>
      </c>
      <c r="T3551" s="113">
        <f t="shared" si="491"/>
        <v>13.4313698630137</v>
      </c>
      <c r="U3551" s="113">
        <f t="shared" si="489"/>
        <v>3.5061540037251</v>
      </c>
      <c r="V3551" s="113">
        <f t="shared" si="492"/>
        <v>9.90393939393939</v>
      </c>
      <c r="W3551" s="113">
        <f t="shared" si="490"/>
        <v>2.64466666666667</v>
      </c>
      <c r="X3551" s="118">
        <v>2017</v>
      </c>
      <c r="Y3551" s="18" t="s">
        <v>83</v>
      </c>
    </row>
    <row r="3552" ht="15.75" customHeight="1" spans="1:25">
      <c r="A3552" s="234">
        <v>5898</v>
      </c>
      <c r="B3552" s="208" t="s">
        <v>4117</v>
      </c>
      <c r="C3552" s="207" t="s">
        <v>25</v>
      </c>
      <c r="D3552" s="209" t="s">
        <v>64</v>
      </c>
      <c r="F3552" s="235" t="s">
        <v>204</v>
      </c>
      <c r="G3552" s="236">
        <v>42032</v>
      </c>
      <c r="H3552" s="237">
        <v>42032</v>
      </c>
      <c r="I3552" s="214">
        <v>4895.605</v>
      </c>
      <c r="J3552" s="215">
        <v>0.262399004200635</v>
      </c>
      <c r="K3552" s="214">
        <v>1284.60187695965</v>
      </c>
      <c r="L3552" s="244">
        <v>3765.85</v>
      </c>
      <c r="M3552" s="245">
        <v>0.232037919725958</v>
      </c>
      <c r="N3552" s="244">
        <v>873.82</v>
      </c>
      <c r="O3552" s="218">
        <v>330</v>
      </c>
      <c r="P3552" s="246">
        <f t="shared" si="486"/>
        <v>10.4116666666667</v>
      </c>
      <c r="Q3552" s="246">
        <f t="shared" si="487"/>
        <v>1.64793939393939</v>
      </c>
      <c r="R3552" s="210">
        <v>1799</v>
      </c>
      <c r="S3552" s="220">
        <f t="shared" si="488"/>
        <v>330</v>
      </c>
      <c r="T3552" s="113">
        <f t="shared" si="491"/>
        <v>13.4126164383562</v>
      </c>
      <c r="U3552" s="113">
        <f t="shared" si="489"/>
        <v>3.51945719714973</v>
      </c>
      <c r="V3552" s="113">
        <f t="shared" si="492"/>
        <v>11.4116666666667</v>
      </c>
      <c r="W3552" s="113">
        <f t="shared" si="490"/>
        <v>2.64793939393939</v>
      </c>
      <c r="X3552" s="118">
        <v>2015</v>
      </c>
      <c r="Y3552" s="18" t="s">
        <v>66</v>
      </c>
    </row>
    <row r="3553" ht="15.75" customHeight="1" spans="1:25">
      <c r="A3553" s="234">
        <v>6550</v>
      </c>
      <c r="B3553" s="208" t="s">
        <v>4118</v>
      </c>
      <c r="C3553" s="207" t="s">
        <v>19</v>
      </c>
      <c r="D3553" s="209" t="s">
        <v>64</v>
      </c>
      <c r="F3553" s="235" t="s">
        <v>65</v>
      </c>
      <c r="G3553" s="236">
        <v>42637</v>
      </c>
      <c r="H3553" s="237">
        <v>42637</v>
      </c>
      <c r="I3553" s="214">
        <v>4887.792</v>
      </c>
      <c r="J3553" s="215">
        <v>0.241081695249841</v>
      </c>
      <c r="K3553" s="214">
        <v>1178.35718138861</v>
      </c>
      <c r="L3553" s="244">
        <v>2715.44</v>
      </c>
      <c r="M3553" s="245">
        <v>0.252316383348555</v>
      </c>
      <c r="N3553" s="244">
        <v>685.15</v>
      </c>
      <c r="O3553" s="218">
        <v>330</v>
      </c>
      <c r="P3553" s="246">
        <f t="shared" si="486"/>
        <v>7.22860606060606</v>
      </c>
      <c r="Q3553" s="246">
        <f t="shared" si="487"/>
        <v>1.07621212121212</v>
      </c>
      <c r="R3553" s="210">
        <v>1194</v>
      </c>
      <c r="S3553" s="220">
        <f t="shared" si="488"/>
        <v>330</v>
      </c>
      <c r="T3553" s="113">
        <f t="shared" si="491"/>
        <v>13.3912109589041</v>
      </c>
      <c r="U3553" s="113">
        <f t="shared" si="489"/>
        <v>3.22837583942085</v>
      </c>
      <c r="V3553" s="113">
        <f t="shared" si="492"/>
        <v>8.22860606060606</v>
      </c>
      <c r="W3553" s="113">
        <f t="shared" si="490"/>
        <v>2.07621212121212</v>
      </c>
      <c r="X3553" s="118">
        <v>2016</v>
      </c>
      <c r="Y3553" s="18" t="s">
        <v>82</v>
      </c>
    </row>
    <row r="3554" ht="15.75" customHeight="1" spans="1:25">
      <c r="A3554" s="234">
        <v>6980</v>
      </c>
      <c r="B3554" s="208" t="s">
        <v>4119</v>
      </c>
      <c r="C3554" s="207" t="s">
        <v>27</v>
      </c>
      <c r="D3554" s="209" t="s">
        <v>64</v>
      </c>
      <c r="F3554" s="235" t="s">
        <v>215</v>
      </c>
      <c r="G3554" s="236">
        <v>41958</v>
      </c>
      <c r="H3554" s="237">
        <v>41958</v>
      </c>
      <c r="I3554" s="214">
        <v>4884.7975</v>
      </c>
      <c r="J3554" s="215">
        <v>0.263515454271348</v>
      </c>
      <c r="K3554" s="214">
        <v>1287.21963223604</v>
      </c>
      <c r="L3554" s="244">
        <v>4247.65</v>
      </c>
      <c r="M3554" s="245">
        <v>0.210537591374054</v>
      </c>
      <c r="N3554" s="244">
        <v>894.29</v>
      </c>
      <c r="O3554" s="218">
        <v>330</v>
      </c>
      <c r="P3554" s="246">
        <f t="shared" si="486"/>
        <v>11.8716666666667</v>
      </c>
      <c r="Q3554" s="246">
        <f t="shared" si="487"/>
        <v>1.7099696969697</v>
      </c>
      <c r="R3554" s="210">
        <v>1873</v>
      </c>
      <c r="S3554" s="220">
        <f t="shared" si="488"/>
        <v>330</v>
      </c>
      <c r="T3554" s="113">
        <f t="shared" si="491"/>
        <v>13.3830068493151</v>
      </c>
      <c r="U3554" s="113">
        <f t="shared" si="489"/>
        <v>3.52662912941381</v>
      </c>
      <c r="V3554" s="113">
        <f t="shared" si="492"/>
        <v>12.8716666666667</v>
      </c>
      <c r="W3554" s="113">
        <f t="shared" si="490"/>
        <v>2.7099696969697</v>
      </c>
      <c r="X3554" s="118">
        <v>2014</v>
      </c>
      <c r="Y3554" s="18" t="s">
        <v>66</v>
      </c>
    </row>
    <row r="3555" ht="15.75" customHeight="1" spans="1:25">
      <c r="A3555" s="234">
        <v>5589</v>
      </c>
      <c r="B3555" s="208" t="s">
        <v>4120</v>
      </c>
      <c r="C3555" s="207" t="s">
        <v>17</v>
      </c>
      <c r="D3555" s="209" t="s">
        <v>64</v>
      </c>
      <c r="F3555" s="235" t="s">
        <v>65</v>
      </c>
      <c r="G3555" s="236">
        <v>41202</v>
      </c>
      <c r="H3555" s="237">
        <v>41202</v>
      </c>
      <c r="I3555" s="214">
        <v>4879.28</v>
      </c>
      <c r="J3555" s="215">
        <v>0.258360028849574</v>
      </c>
      <c r="K3555" s="214">
        <v>1260.61092156515</v>
      </c>
      <c r="L3555" s="244">
        <v>2439.64</v>
      </c>
      <c r="M3555" s="245">
        <v>0.150427931989966</v>
      </c>
      <c r="N3555" s="244">
        <v>366.99</v>
      </c>
      <c r="O3555" s="218">
        <v>330</v>
      </c>
      <c r="P3555" s="246">
        <f t="shared" si="486"/>
        <v>6.39284848484848</v>
      </c>
      <c r="Q3555" s="246">
        <f t="shared" si="487"/>
        <v>0.112090909090909</v>
      </c>
      <c r="R3555" s="210">
        <v>2629</v>
      </c>
      <c r="S3555" s="220">
        <f t="shared" si="488"/>
        <v>330</v>
      </c>
      <c r="T3555" s="113">
        <f t="shared" si="491"/>
        <v>13.3678904109589</v>
      </c>
      <c r="U3555" s="113">
        <f t="shared" si="489"/>
        <v>3.45372855223329</v>
      </c>
      <c r="V3555" s="113">
        <f t="shared" si="492"/>
        <v>7.39284848484848</v>
      </c>
      <c r="W3555" s="113">
        <f t="shared" si="490"/>
        <v>1.11209090909091</v>
      </c>
      <c r="X3555" s="118">
        <v>2012</v>
      </c>
      <c r="Y3555" s="18" t="s">
        <v>66</v>
      </c>
    </row>
    <row r="3556" ht="15.75" customHeight="1" spans="1:25">
      <c r="A3556" s="234">
        <v>7058</v>
      </c>
      <c r="B3556" s="208" t="s">
        <v>4121</v>
      </c>
      <c r="C3556" s="207" t="s">
        <v>27</v>
      </c>
      <c r="D3556" s="209" t="s">
        <v>64</v>
      </c>
      <c r="F3556" s="235" t="s">
        <v>204</v>
      </c>
      <c r="G3556" s="236">
        <v>42700</v>
      </c>
      <c r="H3556" s="237">
        <v>42700</v>
      </c>
      <c r="I3556" s="214">
        <v>4856.865</v>
      </c>
      <c r="J3556" s="215">
        <v>0.262524105603291</v>
      </c>
      <c r="K3556" s="214">
        <v>1275.04414016093</v>
      </c>
      <c r="L3556" s="244">
        <v>3237.91</v>
      </c>
      <c r="M3556" s="245">
        <v>0.305338937771587</v>
      </c>
      <c r="N3556" s="244">
        <v>988.66</v>
      </c>
      <c r="O3556" s="218">
        <v>330</v>
      </c>
      <c r="P3556" s="246">
        <f t="shared" si="486"/>
        <v>8.81184848484848</v>
      </c>
      <c r="Q3556" s="246">
        <f t="shared" si="487"/>
        <v>1.99593939393939</v>
      </c>
      <c r="R3556" s="210">
        <v>1131</v>
      </c>
      <c r="S3556" s="220">
        <f t="shared" si="488"/>
        <v>330</v>
      </c>
      <c r="T3556" s="113">
        <f t="shared" si="491"/>
        <v>13.3064794520548</v>
      </c>
      <c r="U3556" s="113">
        <f t="shared" si="489"/>
        <v>3.49327161687926</v>
      </c>
      <c r="V3556" s="113">
        <f t="shared" si="492"/>
        <v>9.81184848484848</v>
      </c>
      <c r="W3556" s="113">
        <f t="shared" si="490"/>
        <v>2.99593939393939</v>
      </c>
      <c r="X3556" s="118">
        <v>2016</v>
      </c>
      <c r="Y3556" s="18" t="s">
        <v>82</v>
      </c>
    </row>
    <row r="3557" ht="15.75" customHeight="1" spans="1:25">
      <c r="A3557" s="234">
        <v>6229</v>
      </c>
      <c r="B3557" s="208" t="s">
        <v>4122</v>
      </c>
      <c r="C3557" s="207" t="s">
        <v>33</v>
      </c>
      <c r="D3557" s="209" t="s">
        <v>64</v>
      </c>
      <c r="F3557" s="235" t="s">
        <v>65</v>
      </c>
      <c r="G3557" s="236">
        <v>42455</v>
      </c>
      <c r="H3557" s="237">
        <v>42455</v>
      </c>
      <c r="I3557" s="214">
        <v>4856.8</v>
      </c>
      <c r="J3557" s="215">
        <v>0.266270867957479</v>
      </c>
      <c r="K3557" s="214">
        <v>1293.22435149588</v>
      </c>
      <c r="L3557" s="244">
        <v>2428.4</v>
      </c>
      <c r="M3557" s="245">
        <v>0.311896722121561</v>
      </c>
      <c r="N3557" s="244">
        <v>757.41</v>
      </c>
      <c r="O3557" s="218">
        <v>330</v>
      </c>
      <c r="P3557" s="246">
        <f t="shared" si="486"/>
        <v>6.35878787878788</v>
      </c>
      <c r="Q3557" s="246">
        <f t="shared" si="487"/>
        <v>1.29518181818182</v>
      </c>
      <c r="R3557" s="210">
        <v>1376</v>
      </c>
      <c r="S3557" s="220">
        <f t="shared" si="488"/>
        <v>330</v>
      </c>
      <c r="T3557" s="113">
        <f t="shared" si="491"/>
        <v>13.306301369863</v>
      </c>
      <c r="U3557" s="113">
        <f t="shared" si="489"/>
        <v>3.54308041505721</v>
      </c>
      <c r="V3557" s="113">
        <f t="shared" si="492"/>
        <v>7.35878787878788</v>
      </c>
      <c r="W3557" s="113">
        <f t="shared" si="490"/>
        <v>2.29518181818182</v>
      </c>
      <c r="X3557" s="118">
        <v>2016</v>
      </c>
      <c r="Y3557" s="18" t="s">
        <v>82</v>
      </c>
    </row>
    <row r="3558" ht="15.75" customHeight="1" spans="1:25">
      <c r="A3558" s="234">
        <v>8315</v>
      </c>
      <c r="B3558" s="208" t="s">
        <v>4123</v>
      </c>
      <c r="C3558" s="207" t="s">
        <v>33</v>
      </c>
      <c r="D3558" s="209" t="s">
        <v>64</v>
      </c>
      <c r="F3558" s="235" t="s">
        <v>65</v>
      </c>
      <c r="G3558" s="236">
        <v>43371</v>
      </c>
      <c r="H3558" s="237">
        <v>43371</v>
      </c>
      <c r="I3558" s="214">
        <v>4846.12252</v>
      </c>
      <c r="J3558" s="215">
        <v>0.266270867957479</v>
      </c>
      <c r="K3558" s="214">
        <v>1290.38124962869</v>
      </c>
      <c r="L3558" s="244">
        <v>587.48</v>
      </c>
      <c r="M3558" s="245">
        <v>0.213420031320215</v>
      </c>
      <c r="N3558" s="244">
        <v>125.38</v>
      </c>
      <c r="O3558" s="218">
        <v>100</v>
      </c>
      <c r="P3558" s="246">
        <f t="shared" si="486"/>
        <v>4.8748</v>
      </c>
      <c r="Q3558" s="246">
        <f t="shared" si="487"/>
        <v>0.2538</v>
      </c>
      <c r="R3558" s="210">
        <v>460</v>
      </c>
      <c r="S3558" s="220">
        <f t="shared" si="488"/>
        <v>330</v>
      </c>
      <c r="T3558" s="113">
        <f t="shared" si="491"/>
        <v>13.277048</v>
      </c>
      <c r="U3558" s="113">
        <f t="shared" si="489"/>
        <v>3.53529109487312</v>
      </c>
      <c r="V3558" s="113">
        <f t="shared" si="492"/>
        <v>1.78024242424242</v>
      </c>
      <c r="W3558" s="113">
        <f t="shared" si="490"/>
        <v>0.379939393939394</v>
      </c>
      <c r="X3558" s="118">
        <v>2018</v>
      </c>
      <c r="Y3558" s="18" t="s">
        <v>84</v>
      </c>
    </row>
    <row r="3559" ht="15.75" customHeight="1" spans="1:25">
      <c r="A3559" s="234">
        <v>6749</v>
      </c>
      <c r="B3559" s="208" t="s">
        <v>4124</v>
      </c>
      <c r="C3559" s="207" t="s">
        <v>25</v>
      </c>
      <c r="D3559" s="209" t="s">
        <v>64</v>
      </c>
      <c r="F3559" s="235" t="s">
        <v>207</v>
      </c>
      <c r="G3559" s="236">
        <v>42812</v>
      </c>
      <c r="H3559" s="237">
        <v>42812</v>
      </c>
      <c r="I3559" s="214">
        <v>4845.256</v>
      </c>
      <c r="J3559" s="215">
        <v>0.266609257433994</v>
      </c>
      <c r="K3559" s="214">
        <v>1291.7901042376</v>
      </c>
      <c r="L3559" s="244">
        <v>3727.12</v>
      </c>
      <c r="M3559" s="245">
        <v>0.220698555453004</v>
      </c>
      <c r="N3559" s="244">
        <v>822.57</v>
      </c>
      <c r="O3559" s="218">
        <v>330</v>
      </c>
      <c r="P3559" s="246">
        <f t="shared" si="486"/>
        <v>10.294303030303</v>
      </c>
      <c r="Q3559" s="246">
        <f t="shared" si="487"/>
        <v>1.49263636363636</v>
      </c>
      <c r="R3559" s="210">
        <v>1019</v>
      </c>
      <c r="S3559" s="220">
        <f t="shared" si="488"/>
        <v>330</v>
      </c>
      <c r="T3559" s="113">
        <f t="shared" si="491"/>
        <v>13.2746739726027</v>
      </c>
      <c r="U3559" s="113">
        <f t="shared" si="489"/>
        <v>3.53915097051397</v>
      </c>
      <c r="V3559" s="113">
        <f t="shared" si="492"/>
        <v>11.294303030303</v>
      </c>
      <c r="W3559" s="113">
        <f t="shared" si="490"/>
        <v>2.49263636363636</v>
      </c>
      <c r="X3559" s="118">
        <v>2017</v>
      </c>
      <c r="Y3559" s="18" t="s">
        <v>83</v>
      </c>
    </row>
    <row r="3560" ht="15.75" customHeight="1" spans="1:25">
      <c r="A3560" s="234">
        <v>7155</v>
      </c>
      <c r="B3560" s="208" t="s">
        <v>4125</v>
      </c>
      <c r="C3560" s="207" t="s">
        <v>27</v>
      </c>
      <c r="D3560" s="209" t="s">
        <v>64</v>
      </c>
      <c r="F3560" s="235" t="s">
        <v>204</v>
      </c>
      <c r="G3560" s="236">
        <v>42882</v>
      </c>
      <c r="H3560" s="237">
        <v>42882</v>
      </c>
      <c r="I3560" s="214">
        <v>4833.48</v>
      </c>
      <c r="J3560" s="215">
        <v>0.266117089621901</v>
      </c>
      <c r="K3560" s="214">
        <v>1286.27163034567</v>
      </c>
      <c r="L3560" s="244">
        <v>3222.32</v>
      </c>
      <c r="M3560" s="245">
        <v>0.343106829861714</v>
      </c>
      <c r="N3560" s="244">
        <v>1105.6</v>
      </c>
      <c r="O3560" s="218">
        <v>330</v>
      </c>
      <c r="P3560" s="246">
        <f t="shared" si="486"/>
        <v>8.76460606060606</v>
      </c>
      <c r="Q3560" s="246">
        <f t="shared" si="487"/>
        <v>2.35030303030303</v>
      </c>
      <c r="R3560" s="210">
        <v>949</v>
      </c>
      <c r="S3560" s="220">
        <f t="shared" si="488"/>
        <v>330</v>
      </c>
      <c r="T3560" s="113">
        <f t="shared" si="491"/>
        <v>13.2424109589041</v>
      </c>
      <c r="U3560" s="113">
        <f t="shared" si="489"/>
        <v>3.52403186396074</v>
      </c>
      <c r="V3560" s="113">
        <f t="shared" si="492"/>
        <v>9.76460606060606</v>
      </c>
      <c r="W3560" s="113">
        <f t="shared" si="490"/>
        <v>3.35030303030303</v>
      </c>
      <c r="X3560" s="118">
        <v>2017</v>
      </c>
      <c r="Y3560" s="18" t="s">
        <v>83</v>
      </c>
    </row>
    <row r="3561" ht="15.75" customHeight="1" spans="1:25">
      <c r="A3561" s="234">
        <v>7668</v>
      </c>
      <c r="B3561" s="208" t="s">
        <v>4126</v>
      </c>
      <c r="C3561" s="207" t="s">
        <v>29</v>
      </c>
      <c r="D3561" s="209" t="s">
        <v>380</v>
      </c>
      <c r="E3561" s="210" t="s">
        <v>575</v>
      </c>
      <c r="F3561" s="235" t="s">
        <v>247</v>
      </c>
      <c r="G3561" s="283" t="s">
        <v>492</v>
      </c>
      <c r="H3561" s="237">
        <v>43141</v>
      </c>
      <c r="I3561" s="214">
        <v>4812.656</v>
      </c>
      <c r="J3561" s="215">
        <v>0.279497432797937</v>
      </c>
      <c r="K3561" s="214">
        <v>1345.12499693959</v>
      </c>
      <c r="L3561" s="244">
        <v>3007.91</v>
      </c>
      <c r="M3561" s="245">
        <v>0.310880312243385</v>
      </c>
      <c r="N3561" s="244">
        <v>935.1</v>
      </c>
      <c r="O3561" s="218">
        <v>330</v>
      </c>
      <c r="P3561" s="246">
        <f t="shared" si="486"/>
        <v>8.11487878787879</v>
      </c>
      <c r="Q3561" s="246">
        <f t="shared" si="487"/>
        <v>1.83363636363636</v>
      </c>
      <c r="R3561" s="210">
        <v>690</v>
      </c>
      <c r="S3561" s="220">
        <f t="shared" si="488"/>
        <v>330</v>
      </c>
      <c r="T3561" s="113">
        <f t="shared" si="491"/>
        <v>13.1853589041096</v>
      </c>
      <c r="U3561" s="113">
        <f t="shared" si="489"/>
        <v>3.68527396421805</v>
      </c>
      <c r="V3561" s="113">
        <f t="shared" si="492"/>
        <v>9.11487878787879</v>
      </c>
      <c r="W3561" s="113">
        <f t="shared" si="490"/>
        <v>2.83363636363636</v>
      </c>
      <c r="X3561" s="118">
        <v>2014</v>
      </c>
      <c r="Y3561" s="18" t="s">
        <v>66</v>
      </c>
    </row>
    <row r="3562" ht="15.75" customHeight="1" spans="1:25">
      <c r="A3562" s="234">
        <v>9341</v>
      </c>
      <c r="B3562" s="208" t="s">
        <v>4127</v>
      </c>
      <c r="C3562" s="207" t="s">
        <v>19</v>
      </c>
      <c r="D3562" s="209" t="s">
        <v>380</v>
      </c>
      <c r="E3562" s="210" t="s">
        <v>1166</v>
      </c>
      <c r="F3562" s="235" t="s">
        <v>115</v>
      </c>
      <c r="G3562" s="283">
        <v>40095</v>
      </c>
      <c r="H3562" s="237">
        <v>43474</v>
      </c>
      <c r="I3562" s="214">
        <v>4804.98200276243</v>
      </c>
      <c r="J3562" s="215">
        <v>0.267094167468505</v>
      </c>
      <c r="K3562" s="214">
        <v>1283.38266772898</v>
      </c>
      <c r="L3562" s="244">
        <v>1287.97</v>
      </c>
      <c r="M3562" s="245">
        <v>-0.020334324557249</v>
      </c>
      <c r="N3562" s="244">
        <v>-26.19</v>
      </c>
      <c r="O3562" s="218">
        <v>181</v>
      </c>
      <c r="P3562" s="246">
        <f t="shared" si="486"/>
        <v>6.11585635359116</v>
      </c>
      <c r="Q3562" s="246">
        <f t="shared" si="487"/>
        <v>-1.14469613259669</v>
      </c>
      <c r="R3562" s="210">
        <v>357</v>
      </c>
      <c r="S3562" s="220">
        <f t="shared" si="488"/>
        <v>322</v>
      </c>
      <c r="T3562" s="113">
        <f t="shared" si="491"/>
        <v>13.1643342541436</v>
      </c>
      <c r="U3562" s="113">
        <f t="shared" si="489"/>
        <v>3.51611689788762</v>
      </c>
      <c r="V3562" s="113">
        <f t="shared" si="492"/>
        <v>3.99990683229814</v>
      </c>
      <c r="W3562" s="113">
        <f t="shared" si="490"/>
        <v>-0.0813354037267081</v>
      </c>
      <c r="X3562" s="118">
        <v>2009</v>
      </c>
      <c r="Y3562" s="18" t="s">
        <v>66</v>
      </c>
    </row>
    <row r="3563" ht="15.75" customHeight="1" spans="1:25">
      <c r="A3563" s="234">
        <v>7013</v>
      </c>
      <c r="B3563" s="208" t="s">
        <v>4128</v>
      </c>
      <c r="C3563" s="207" t="s">
        <v>27</v>
      </c>
      <c r="D3563" s="209" t="s">
        <v>64</v>
      </c>
      <c r="F3563" s="235" t="s">
        <v>204</v>
      </c>
      <c r="G3563" s="236">
        <v>42357</v>
      </c>
      <c r="H3563" s="237">
        <v>42357</v>
      </c>
      <c r="I3563" s="214">
        <v>4803.2855</v>
      </c>
      <c r="J3563" s="215">
        <v>0.240999667990684</v>
      </c>
      <c r="K3563" s="214">
        <v>1157.59021076447</v>
      </c>
      <c r="L3563" s="244">
        <v>4176.77</v>
      </c>
      <c r="M3563" s="245">
        <v>0.216293930477378</v>
      </c>
      <c r="N3563" s="244">
        <v>903.41</v>
      </c>
      <c r="O3563" s="218">
        <v>330</v>
      </c>
      <c r="P3563" s="246">
        <f t="shared" si="486"/>
        <v>11.6568787878788</v>
      </c>
      <c r="Q3563" s="246">
        <f t="shared" si="487"/>
        <v>1.73760606060606</v>
      </c>
      <c r="R3563" s="210">
        <v>1474</v>
      </c>
      <c r="S3563" s="220">
        <f t="shared" si="488"/>
        <v>330</v>
      </c>
      <c r="T3563" s="113">
        <f t="shared" si="491"/>
        <v>13.1596863013699</v>
      </c>
      <c r="U3563" s="113">
        <f t="shared" si="489"/>
        <v>3.1714800294917</v>
      </c>
      <c r="V3563" s="113">
        <f t="shared" si="492"/>
        <v>12.6568787878788</v>
      </c>
      <c r="W3563" s="113">
        <f t="shared" si="490"/>
        <v>2.73760606060606</v>
      </c>
      <c r="X3563" s="118">
        <v>2015</v>
      </c>
      <c r="Y3563" s="18" t="s">
        <v>66</v>
      </c>
    </row>
    <row r="3564" ht="15.75" customHeight="1" spans="1:25">
      <c r="A3564" s="234">
        <v>6654</v>
      </c>
      <c r="B3564" s="208" t="s">
        <v>4129</v>
      </c>
      <c r="C3564" s="207" t="s">
        <v>33</v>
      </c>
      <c r="D3564" s="209" t="s">
        <v>64</v>
      </c>
      <c r="F3564" s="235" t="s">
        <v>65</v>
      </c>
      <c r="G3564" s="236">
        <v>42721</v>
      </c>
      <c r="H3564" s="237">
        <v>42721</v>
      </c>
      <c r="I3564" s="214">
        <v>4799.16</v>
      </c>
      <c r="J3564" s="215">
        <v>0.236402294958465</v>
      </c>
      <c r="K3564" s="214">
        <v>1134.53243787287</v>
      </c>
      <c r="L3564" s="244">
        <v>2399.58</v>
      </c>
      <c r="M3564" s="245">
        <v>0.363526117070487</v>
      </c>
      <c r="N3564" s="244">
        <v>872.31</v>
      </c>
      <c r="O3564" s="218">
        <v>330</v>
      </c>
      <c r="P3564" s="246">
        <f t="shared" si="486"/>
        <v>6.27145454545454</v>
      </c>
      <c r="Q3564" s="246">
        <f t="shared" si="487"/>
        <v>1.64336363636364</v>
      </c>
      <c r="R3564" s="210">
        <v>1110</v>
      </c>
      <c r="S3564" s="220">
        <f t="shared" si="488"/>
        <v>330</v>
      </c>
      <c r="T3564" s="113">
        <f t="shared" si="491"/>
        <v>13.1483835616438</v>
      </c>
      <c r="U3564" s="113">
        <f t="shared" si="489"/>
        <v>3.10830804896677</v>
      </c>
      <c r="V3564" s="113">
        <f t="shared" si="492"/>
        <v>7.27145454545454</v>
      </c>
      <c r="W3564" s="113">
        <f t="shared" si="490"/>
        <v>2.64336363636364</v>
      </c>
      <c r="X3564" s="118">
        <v>2016</v>
      </c>
      <c r="Y3564" s="18" t="s">
        <v>82</v>
      </c>
    </row>
    <row r="3565" ht="15.75" customHeight="1" spans="1:25">
      <c r="A3565" s="234">
        <v>8991</v>
      </c>
      <c r="B3565" s="208" t="s">
        <v>4130</v>
      </c>
      <c r="C3565" s="207" t="s">
        <v>34</v>
      </c>
      <c r="D3565" s="209" t="s">
        <v>488</v>
      </c>
      <c r="E3565" s="210" t="s">
        <v>30</v>
      </c>
      <c r="F3565" s="235" t="s">
        <v>288</v>
      </c>
      <c r="G3565" s="283">
        <v>43292</v>
      </c>
      <c r="H3565" s="237">
        <v>43713</v>
      </c>
      <c r="I3565" s="214">
        <v>4787.68802325581</v>
      </c>
      <c r="J3565" s="215">
        <v>0.266609145976823</v>
      </c>
      <c r="K3565" s="214">
        <v>1276.4414150837</v>
      </c>
      <c r="L3565" s="216">
        <v>245.23</v>
      </c>
      <c r="M3565" s="217">
        <v>0.443909798964238</v>
      </c>
      <c r="N3565" s="216">
        <v>108.86</v>
      </c>
      <c r="O3565" s="218">
        <v>43</v>
      </c>
      <c r="P3565" s="246">
        <f t="shared" si="486"/>
        <v>4.70302325581395</v>
      </c>
      <c r="Q3565" s="246">
        <f t="shared" si="487"/>
        <v>1.53162790697674</v>
      </c>
      <c r="R3565" s="210">
        <v>118</v>
      </c>
      <c r="S3565" s="220">
        <f t="shared" si="488"/>
        <v>83</v>
      </c>
      <c r="T3565" s="113">
        <f t="shared" si="491"/>
        <v>13.1169534883721</v>
      </c>
      <c r="U3565" s="113">
        <f t="shared" si="489"/>
        <v>3.4970997673526</v>
      </c>
      <c r="V3565" s="113">
        <f t="shared" si="492"/>
        <v>2.95457831325301</v>
      </c>
      <c r="W3565" s="113">
        <f t="shared" si="490"/>
        <v>1.31156626506024</v>
      </c>
      <c r="X3565" s="118">
        <v>2018</v>
      </c>
      <c r="Y3565" s="18" t="s">
        <v>84</v>
      </c>
    </row>
    <row r="3566" ht="15.75" customHeight="1" spans="1:25">
      <c r="A3566" s="234">
        <v>6281</v>
      </c>
      <c r="B3566" s="208" t="s">
        <v>4131</v>
      </c>
      <c r="C3566" s="207" t="s">
        <v>31</v>
      </c>
      <c r="D3566" s="209" t="s">
        <v>64</v>
      </c>
      <c r="E3566" s="210" t="s">
        <v>312</v>
      </c>
      <c r="F3566" s="235" t="s">
        <v>65</v>
      </c>
      <c r="G3566" s="283">
        <v>42455</v>
      </c>
      <c r="H3566" s="237">
        <v>42455</v>
      </c>
      <c r="I3566" s="214">
        <v>4776.315</v>
      </c>
      <c r="J3566" s="215">
        <v>0.279128669311174</v>
      </c>
      <c r="K3566" s="214">
        <v>1333.206450161</v>
      </c>
      <c r="L3566" s="244">
        <v>3184.21</v>
      </c>
      <c r="M3566" s="245">
        <v>0.270669962094209</v>
      </c>
      <c r="N3566" s="244">
        <v>861.87</v>
      </c>
      <c r="O3566" s="218">
        <v>330</v>
      </c>
      <c r="P3566" s="246">
        <f t="shared" si="486"/>
        <v>8.64912121212121</v>
      </c>
      <c r="Q3566" s="246">
        <f t="shared" si="487"/>
        <v>1.61172727272727</v>
      </c>
      <c r="R3566" s="210">
        <v>1376</v>
      </c>
      <c r="S3566" s="220">
        <f t="shared" si="488"/>
        <v>330</v>
      </c>
      <c r="T3566" s="113">
        <f t="shared" si="491"/>
        <v>13.0857945205479</v>
      </c>
      <c r="U3566" s="113">
        <f t="shared" si="489"/>
        <v>3.6526204114</v>
      </c>
      <c r="V3566" s="113">
        <f t="shared" si="492"/>
        <v>9.64912121212121</v>
      </c>
      <c r="W3566" s="113">
        <f t="shared" si="490"/>
        <v>2.61172727272727</v>
      </c>
      <c r="X3566" s="118">
        <v>2016</v>
      </c>
      <c r="Y3566" s="18" t="s">
        <v>82</v>
      </c>
    </row>
    <row r="3567" ht="15.75" customHeight="1" spans="1:25">
      <c r="A3567" s="234">
        <v>5123</v>
      </c>
      <c r="B3567" s="208" t="s">
        <v>4132</v>
      </c>
      <c r="C3567" s="207" t="s">
        <v>17</v>
      </c>
      <c r="D3567" s="209" t="s">
        <v>64</v>
      </c>
      <c r="F3567" s="235" t="s">
        <v>65</v>
      </c>
      <c r="G3567" s="236">
        <v>40173</v>
      </c>
      <c r="H3567" s="237">
        <v>40173</v>
      </c>
      <c r="I3567" s="214">
        <v>4768.72</v>
      </c>
      <c r="J3567" s="215">
        <v>0.266875560938495</v>
      </c>
      <c r="K3567" s="214">
        <v>1272.65482495862</v>
      </c>
      <c r="L3567" s="244">
        <v>2384.36</v>
      </c>
      <c r="M3567" s="245">
        <v>0.308564981798051</v>
      </c>
      <c r="N3567" s="244">
        <v>735.73</v>
      </c>
      <c r="O3567" s="218">
        <v>330</v>
      </c>
      <c r="P3567" s="246">
        <f t="shared" si="486"/>
        <v>6.22533333333333</v>
      </c>
      <c r="Q3567" s="246">
        <f t="shared" si="487"/>
        <v>1.22948484848485</v>
      </c>
      <c r="R3567" s="210">
        <v>3658</v>
      </c>
      <c r="S3567" s="220">
        <f t="shared" si="488"/>
        <v>330</v>
      </c>
      <c r="T3567" s="113">
        <f t="shared" si="491"/>
        <v>13.0649863013699</v>
      </c>
      <c r="U3567" s="113">
        <f t="shared" si="489"/>
        <v>3.48672554783184</v>
      </c>
      <c r="V3567" s="113">
        <f t="shared" si="492"/>
        <v>7.22533333333333</v>
      </c>
      <c r="W3567" s="113">
        <f t="shared" si="490"/>
        <v>2.22948484848485</v>
      </c>
      <c r="X3567" s="118">
        <v>2009</v>
      </c>
      <c r="Y3567" s="18" t="s">
        <v>66</v>
      </c>
    </row>
    <row r="3568" ht="15.75" customHeight="1" spans="1:25">
      <c r="A3568" s="234">
        <v>5886</v>
      </c>
      <c r="B3568" s="208" t="s">
        <v>4133</v>
      </c>
      <c r="C3568" s="207" t="s">
        <v>25</v>
      </c>
      <c r="D3568" s="209" t="s">
        <v>64</v>
      </c>
      <c r="F3568" s="235" t="s">
        <v>204</v>
      </c>
      <c r="G3568" s="236">
        <v>42028</v>
      </c>
      <c r="H3568" s="237">
        <v>42028</v>
      </c>
      <c r="I3568" s="214">
        <v>4762.47444424689</v>
      </c>
      <c r="J3568" s="215">
        <v>0.279311159183802</v>
      </c>
      <c r="K3568" s="214">
        <v>1330.21225760583</v>
      </c>
      <c r="L3568" s="244">
        <v>4173.4</v>
      </c>
      <c r="M3568" s="245">
        <v>0.288431494704557</v>
      </c>
      <c r="N3568" s="244">
        <v>1203.74</v>
      </c>
      <c r="O3568" s="218">
        <v>330</v>
      </c>
      <c r="P3568" s="246">
        <f t="shared" si="486"/>
        <v>11.6466666666667</v>
      </c>
      <c r="Q3568" s="246">
        <f t="shared" si="487"/>
        <v>2.64769696969697</v>
      </c>
      <c r="R3568" s="210">
        <v>1803</v>
      </c>
      <c r="S3568" s="220">
        <f t="shared" si="488"/>
        <v>330</v>
      </c>
      <c r="T3568" s="113">
        <f t="shared" si="491"/>
        <v>13.0478751897175</v>
      </c>
      <c r="U3568" s="113">
        <f t="shared" si="489"/>
        <v>3.64441714412556</v>
      </c>
      <c r="V3568" s="113">
        <f t="shared" si="492"/>
        <v>12.6466666666667</v>
      </c>
      <c r="W3568" s="113">
        <f t="shared" si="490"/>
        <v>3.64769696969697</v>
      </c>
      <c r="X3568" s="118">
        <v>2015</v>
      </c>
      <c r="Y3568" s="18" t="s">
        <v>66</v>
      </c>
    </row>
    <row r="3569" ht="15.75" customHeight="1" spans="1:25">
      <c r="A3569" s="234">
        <v>8202</v>
      </c>
      <c r="B3569" s="208" t="s">
        <v>4134</v>
      </c>
      <c r="C3569" s="207" t="s">
        <v>25</v>
      </c>
      <c r="D3569" s="209" t="s">
        <v>488</v>
      </c>
      <c r="E3569" s="210" t="s">
        <v>32</v>
      </c>
      <c r="F3569" s="235" t="s">
        <v>212</v>
      </c>
      <c r="G3569" s="283">
        <v>41145</v>
      </c>
      <c r="H3569" s="237">
        <v>43395</v>
      </c>
      <c r="I3569" s="214">
        <v>4748.16460419956</v>
      </c>
      <c r="J3569" s="215">
        <v>0.260322851735621</v>
      </c>
      <c r="K3569" s="214">
        <v>1236.05575027536</v>
      </c>
      <c r="L3569" s="244">
        <v>2258.14</v>
      </c>
      <c r="M3569" s="245">
        <v>0.326082528098346</v>
      </c>
      <c r="N3569" s="244">
        <v>736.34</v>
      </c>
      <c r="O3569" s="218">
        <v>248</v>
      </c>
      <c r="P3569" s="246">
        <f t="shared" si="486"/>
        <v>8.10540322580645</v>
      </c>
      <c r="Q3569" s="246">
        <f t="shared" si="487"/>
        <v>1.96911290322581</v>
      </c>
      <c r="R3569" s="210">
        <v>436</v>
      </c>
      <c r="S3569" s="220">
        <f t="shared" si="488"/>
        <v>330</v>
      </c>
      <c r="T3569" s="113">
        <f t="shared" si="491"/>
        <v>13.0086701484919</v>
      </c>
      <c r="U3569" s="113">
        <f t="shared" si="489"/>
        <v>3.38645411034345</v>
      </c>
      <c r="V3569" s="113">
        <f t="shared" si="492"/>
        <v>6.84284848484848</v>
      </c>
      <c r="W3569" s="113">
        <f t="shared" si="490"/>
        <v>2.23133333333333</v>
      </c>
      <c r="X3569" s="118">
        <v>2012</v>
      </c>
      <c r="Y3569" s="18" t="s">
        <v>66</v>
      </c>
    </row>
    <row r="3570" ht="15.75" customHeight="1" spans="1:25">
      <c r="A3570" s="234">
        <v>5173</v>
      </c>
      <c r="B3570" s="208" t="s">
        <v>4135</v>
      </c>
      <c r="C3570" s="207" t="s">
        <v>19</v>
      </c>
      <c r="D3570" s="209" t="s">
        <v>64</v>
      </c>
      <c r="F3570" s="235" t="s">
        <v>65</v>
      </c>
      <c r="G3570" s="236">
        <v>40537</v>
      </c>
      <c r="H3570" s="237">
        <v>40537</v>
      </c>
      <c r="I3570" s="214">
        <v>4739.472</v>
      </c>
      <c r="J3570" s="215">
        <v>0.250995881777232</v>
      </c>
      <c r="K3570" s="214">
        <v>1189.5879537985</v>
      </c>
      <c r="L3570" s="244">
        <v>2633.04</v>
      </c>
      <c r="M3570" s="245">
        <v>0.265544769543949</v>
      </c>
      <c r="N3570" s="244">
        <v>699.19</v>
      </c>
      <c r="O3570" s="218">
        <v>330</v>
      </c>
      <c r="P3570" s="246">
        <f t="shared" si="486"/>
        <v>6.97890909090909</v>
      </c>
      <c r="Q3570" s="246">
        <f t="shared" si="487"/>
        <v>1.11875757575758</v>
      </c>
      <c r="R3570" s="210">
        <v>3294</v>
      </c>
      <c r="S3570" s="220">
        <f t="shared" si="488"/>
        <v>330</v>
      </c>
      <c r="T3570" s="113">
        <f t="shared" si="491"/>
        <v>12.9848547945205</v>
      </c>
      <c r="U3570" s="113">
        <f t="shared" si="489"/>
        <v>3.2591450789</v>
      </c>
      <c r="V3570" s="113">
        <f t="shared" si="492"/>
        <v>7.97890909090909</v>
      </c>
      <c r="W3570" s="113">
        <f t="shared" si="490"/>
        <v>2.11875757575758</v>
      </c>
      <c r="X3570" s="118">
        <v>2010</v>
      </c>
      <c r="Y3570" s="18" t="s">
        <v>66</v>
      </c>
    </row>
    <row r="3571" ht="15.75" customHeight="1" spans="1:25">
      <c r="A3571" s="234">
        <v>8148</v>
      </c>
      <c r="B3571" s="208" t="s">
        <v>4136</v>
      </c>
      <c r="C3571" s="207" t="s">
        <v>25</v>
      </c>
      <c r="D3571" s="209" t="s">
        <v>488</v>
      </c>
      <c r="E3571" s="210" t="s">
        <v>32</v>
      </c>
      <c r="F3571" s="235" t="s">
        <v>212</v>
      </c>
      <c r="G3571" s="283">
        <v>42015</v>
      </c>
      <c r="H3571" s="237">
        <v>43396</v>
      </c>
      <c r="I3571" s="214">
        <v>4714.32160877126</v>
      </c>
      <c r="J3571" s="215">
        <v>0.255518528032315</v>
      </c>
      <c r="K3571" s="214">
        <v>1204.59651814417</v>
      </c>
      <c r="L3571" s="244">
        <v>2513.26</v>
      </c>
      <c r="M3571" s="245">
        <v>0.32451477364061</v>
      </c>
      <c r="N3571" s="244">
        <v>815.59</v>
      </c>
      <c r="O3571" s="218">
        <v>278</v>
      </c>
      <c r="P3571" s="246">
        <f t="shared" si="486"/>
        <v>8.0405035971223</v>
      </c>
      <c r="Q3571" s="246">
        <f t="shared" si="487"/>
        <v>1.93377697841727</v>
      </c>
      <c r="R3571" s="210">
        <v>435</v>
      </c>
      <c r="S3571" s="220">
        <f t="shared" si="488"/>
        <v>330</v>
      </c>
      <c r="T3571" s="113">
        <f t="shared" si="491"/>
        <v>12.9159496130719</v>
      </c>
      <c r="U3571" s="113">
        <f t="shared" si="489"/>
        <v>3.3002644332717</v>
      </c>
      <c r="V3571" s="113">
        <f t="shared" si="492"/>
        <v>7.61593939393939</v>
      </c>
      <c r="W3571" s="113">
        <f t="shared" si="490"/>
        <v>2.47148484848485</v>
      </c>
      <c r="X3571" s="118">
        <v>2015</v>
      </c>
      <c r="Y3571" s="18" t="s">
        <v>66</v>
      </c>
    </row>
    <row r="3572" ht="15.75" customHeight="1" spans="1:25">
      <c r="A3572" s="234">
        <v>6615</v>
      </c>
      <c r="B3572" s="208" t="s">
        <v>4137</v>
      </c>
      <c r="C3572" s="207" t="s">
        <v>23</v>
      </c>
      <c r="D3572" s="209" t="s">
        <v>64</v>
      </c>
      <c r="E3572" s="210" t="s">
        <v>346</v>
      </c>
      <c r="F3572" s="235" t="s">
        <v>65</v>
      </c>
      <c r="G3572" s="283">
        <v>42641</v>
      </c>
      <c r="H3572" s="237">
        <v>42641</v>
      </c>
      <c r="I3572" s="214">
        <v>4708.092</v>
      </c>
      <c r="J3572" s="215">
        <v>0.259998002611801</v>
      </c>
      <c r="K3572" s="214">
        <v>1224.0945161126</v>
      </c>
      <c r="L3572" s="244">
        <v>3246.96</v>
      </c>
      <c r="M3572" s="245">
        <v>0.422013206199029</v>
      </c>
      <c r="N3572" s="244">
        <v>1370.26</v>
      </c>
      <c r="O3572" s="218">
        <v>330</v>
      </c>
      <c r="P3572" s="246">
        <f t="shared" si="486"/>
        <v>8.83927272727273</v>
      </c>
      <c r="Q3572" s="246">
        <f t="shared" si="487"/>
        <v>3.15230303030303</v>
      </c>
      <c r="R3572" s="210">
        <v>1190</v>
      </c>
      <c r="S3572" s="220">
        <f t="shared" si="488"/>
        <v>330</v>
      </c>
      <c r="T3572" s="113">
        <f t="shared" si="491"/>
        <v>12.8988821917808</v>
      </c>
      <c r="U3572" s="113">
        <f t="shared" si="489"/>
        <v>3.35368360578795</v>
      </c>
      <c r="V3572" s="113">
        <f t="shared" si="492"/>
        <v>9.83927272727273</v>
      </c>
      <c r="W3572" s="113">
        <f t="shared" si="490"/>
        <v>4.15230303030303</v>
      </c>
      <c r="X3572" s="118">
        <v>2016</v>
      </c>
      <c r="Y3572" s="18" t="s">
        <v>82</v>
      </c>
    </row>
    <row r="3573" ht="15.75" customHeight="1" spans="1:25">
      <c r="A3573" s="234">
        <v>8293</v>
      </c>
      <c r="B3573" s="208" t="s">
        <v>4138</v>
      </c>
      <c r="C3573" s="207" t="s">
        <v>17</v>
      </c>
      <c r="D3573" s="209" t="s">
        <v>64</v>
      </c>
      <c r="F3573" s="235" t="s">
        <v>65</v>
      </c>
      <c r="G3573" s="236">
        <v>43330</v>
      </c>
      <c r="H3573" s="237">
        <v>43330</v>
      </c>
      <c r="I3573" s="214">
        <v>4686.48</v>
      </c>
      <c r="J3573" s="215">
        <v>0.266875560938495</v>
      </c>
      <c r="K3573" s="214">
        <v>1250.70697882704</v>
      </c>
      <c r="L3573" s="244">
        <v>2343.24</v>
      </c>
      <c r="M3573" s="245">
        <v>0.411426059643912</v>
      </c>
      <c r="N3573" s="244">
        <v>964.07</v>
      </c>
      <c r="O3573" s="218">
        <v>330</v>
      </c>
      <c r="P3573" s="246">
        <f t="shared" si="486"/>
        <v>6.10072727272727</v>
      </c>
      <c r="Q3573" s="246">
        <f t="shared" si="487"/>
        <v>1.92142424242424</v>
      </c>
      <c r="R3573" s="210">
        <v>501</v>
      </c>
      <c r="S3573" s="220">
        <f t="shared" si="488"/>
        <v>330</v>
      </c>
      <c r="T3573" s="113">
        <f t="shared" si="491"/>
        <v>12.8396712328767</v>
      </c>
      <c r="U3573" s="113">
        <f t="shared" si="489"/>
        <v>3.42659446253984</v>
      </c>
      <c r="V3573" s="113">
        <f t="shared" si="492"/>
        <v>7.10072727272727</v>
      </c>
      <c r="W3573" s="113">
        <f t="shared" si="490"/>
        <v>2.92142424242424</v>
      </c>
      <c r="X3573" s="118">
        <v>2018</v>
      </c>
      <c r="Y3573" s="18" t="s">
        <v>84</v>
      </c>
    </row>
    <row r="3574" ht="15.75" customHeight="1" spans="1:25">
      <c r="A3574" s="234">
        <v>6215</v>
      </c>
      <c r="B3574" s="208" t="s">
        <v>4139</v>
      </c>
      <c r="C3574" s="207" t="s">
        <v>23</v>
      </c>
      <c r="D3574" s="209" t="s">
        <v>64</v>
      </c>
      <c r="F3574" s="235" t="s">
        <v>181</v>
      </c>
      <c r="G3574" s="236">
        <v>42854</v>
      </c>
      <c r="H3574" s="237">
        <v>42854</v>
      </c>
      <c r="I3574" s="214">
        <v>4680.107</v>
      </c>
      <c r="J3574" s="215">
        <v>0.269021470112302</v>
      </c>
      <c r="K3574" s="214">
        <v>1259.04926542288</v>
      </c>
      <c r="L3574" s="244">
        <v>3227.66</v>
      </c>
      <c r="M3574" s="245">
        <v>0.314707868858554</v>
      </c>
      <c r="N3574" s="244">
        <v>1015.77</v>
      </c>
      <c r="O3574" s="218">
        <v>330</v>
      </c>
      <c r="P3574" s="246">
        <f t="shared" si="486"/>
        <v>8.78078787878788</v>
      </c>
      <c r="Q3574" s="246">
        <f t="shared" si="487"/>
        <v>2.07809090909091</v>
      </c>
      <c r="R3574" s="210">
        <v>977</v>
      </c>
      <c r="S3574" s="220">
        <f t="shared" si="488"/>
        <v>330</v>
      </c>
      <c r="T3574" s="113">
        <f t="shared" si="491"/>
        <v>12.8222109589041</v>
      </c>
      <c r="U3574" s="113">
        <f t="shared" si="489"/>
        <v>3.44945004225447</v>
      </c>
      <c r="V3574" s="113">
        <f t="shared" si="492"/>
        <v>9.78078787878788</v>
      </c>
      <c r="W3574" s="113">
        <f t="shared" si="490"/>
        <v>3.07809090909091</v>
      </c>
      <c r="X3574" s="118">
        <v>2017</v>
      </c>
      <c r="Y3574" s="18" t="s">
        <v>83</v>
      </c>
    </row>
    <row r="3575" ht="15.75" customHeight="1" spans="1:25">
      <c r="A3575" s="234">
        <v>7001</v>
      </c>
      <c r="B3575" s="208" t="s">
        <v>4140</v>
      </c>
      <c r="C3575" s="207" t="s">
        <v>27</v>
      </c>
      <c r="D3575" s="209" t="s">
        <v>64</v>
      </c>
      <c r="F3575" s="235" t="s">
        <v>204</v>
      </c>
      <c r="G3575" s="236">
        <v>42175</v>
      </c>
      <c r="H3575" s="237">
        <v>42175</v>
      </c>
      <c r="I3575" s="214">
        <v>4676.4865</v>
      </c>
      <c r="J3575" s="215">
        <v>0.236579836550685</v>
      </c>
      <c r="K3575" s="214">
        <v>1106.36241180148</v>
      </c>
      <c r="L3575" s="244">
        <v>4066.51</v>
      </c>
      <c r="M3575" s="245">
        <v>0.269641535370625</v>
      </c>
      <c r="N3575" s="244">
        <v>1096.5</v>
      </c>
      <c r="O3575" s="218">
        <v>330</v>
      </c>
      <c r="P3575" s="246">
        <f t="shared" si="486"/>
        <v>11.3227575757576</v>
      </c>
      <c r="Q3575" s="246">
        <f t="shared" si="487"/>
        <v>2.32272727272727</v>
      </c>
      <c r="R3575" s="210">
        <v>1656</v>
      </c>
      <c r="S3575" s="220">
        <f t="shared" si="488"/>
        <v>330</v>
      </c>
      <c r="T3575" s="113">
        <f t="shared" si="491"/>
        <v>12.8122917808219</v>
      </c>
      <c r="U3575" s="113">
        <f t="shared" si="489"/>
        <v>3.03112989534652</v>
      </c>
      <c r="V3575" s="113">
        <f t="shared" si="492"/>
        <v>12.3227575757576</v>
      </c>
      <c r="W3575" s="113">
        <f t="shared" si="490"/>
        <v>3.32272727272727</v>
      </c>
      <c r="X3575" s="118">
        <v>2015</v>
      </c>
      <c r="Y3575" s="18" t="s">
        <v>66</v>
      </c>
    </row>
    <row r="3576" ht="15.75" customHeight="1" spans="1:25">
      <c r="A3576" s="234">
        <v>6606</v>
      </c>
      <c r="B3576" s="208" t="s">
        <v>4141</v>
      </c>
      <c r="C3576" s="207" t="s">
        <v>23</v>
      </c>
      <c r="D3576" s="209" t="s">
        <v>64</v>
      </c>
      <c r="E3576" s="210" t="s">
        <v>346</v>
      </c>
      <c r="F3576" s="235" t="s">
        <v>65</v>
      </c>
      <c r="G3576" s="283">
        <v>42640</v>
      </c>
      <c r="H3576" s="237">
        <v>42640</v>
      </c>
      <c r="I3576" s="214">
        <v>4659.9665</v>
      </c>
      <c r="J3576" s="215">
        <v>0.259754207824491</v>
      </c>
      <c r="K3576" s="214">
        <v>1210.44590669617</v>
      </c>
      <c r="L3576" s="244">
        <v>3213.77</v>
      </c>
      <c r="M3576" s="245">
        <v>0.420148299349362</v>
      </c>
      <c r="N3576" s="244">
        <v>1350.26</v>
      </c>
      <c r="O3576" s="218">
        <v>330</v>
      </c>
      <c r="P3576" s="246">
        <f t="shared" si="486"/>
        <v>8.73869696969697</v>
      </c>
      <c r="Q3576" s="246">
        <f t="shared" si="487"/>
        <v>3.09169696969697</v>
      </c>
      <c r="R3576" s="210">
        <v>1191</v>
      </c>
      <c r="S3576" s="220">
        <f t="shared" si="488"/>
        <v>330</v>
      </c>
      <c r="T3576" s="113">
        <f t="shared" si="491"/>
        <v>12.7670315068493</v>
      </c>
      <c r="U3576" s="113">
        <f t="shared" si="489"/>
        <v>3.31629015533197</v>
      </c>
      <c r="V3576" s="113">
        <f t="shared" si="492"/>
        <v>9.73869696969697</v>
      </c>
      <c r="W3576" s="113">
        <f t="shared" si="490"/>
        <v>4.09169696969697</v>
      </c>
      <c r="X3576" s="118">
        <v>2016</v>
      </c>
      <c r="Y3576" s="18" t="s">
        <v>82</v>
      </c>
    </row>
    <row r="3577" ht="15.75" customHeight="1" spans="1:25">
      <c r="A3577" s="234">
        <v>7234</v>
      </c>
      <c r="B3577" s="208" t="s">
        <v>4142</v>
      </c>
      <c r="C3577" s="207" t="s">
        <v>25</v>
      </c>
      <c r="D3577" s="209" t="s">
        <v>64</v>
      </c>
      <c r="F3577" s="235" t="s">
        <v>207</v>
      </c>
      <c r="G3577" s="236">
        <v>43001</v>
      </c>
      <c r="H3577" s="237">
        <v>43001</v>
      </c>
      <c r="I3577" s="214">
        <v>4656.236</v>
      </c>
      <c r="J3577" s="215">
        <v>0.271608883995675</v>
      </c>
      <c r="K3577" s="214">
        <v>1264.67506358049</v>
      </c>
      <c r="L3577" s="244">
        <v>3581.72</v>
      </c>
      <c r="M3577" s="245">
        <v>0.320295835520365</v>
      </c>
      <c r="N3577" s="244">
        <v>1147.21</v>
      </c>
      <c r="O3577" s="218">
        <v>330</v>
      </c>
      <c r="P3577" s="246">
        <f t="shared" si="486"/>
        <v>9.85369696969697</v>
      </c>
      <c r="Q3577" s="246">
        <f t="shared" si="487"/>
        <v>2.47639393939394</v>
      </c>
      <c r="R3577" s="210">
        <v>830</v>
      </c>
      <c r="S3577" s="220">
        <f t="shared" si="488"/>
        <v>330</v>
      </c>
      <c r="T3577" s="113">
        <f t="shared" si="491"/>
        <v>12.7568109589041</v>
      </c>
      <c r="U3577" s="113">
        <f t="shared" si="489"/>
        <v>3.46486318789175</v>
      </c>
      <c r="V3577" s="113">
        <f t="shared" si="492"/>
        <v>10.853696969697</v>
      </c>
      <c r="W3577" s="113">
        <f t="shared" si="490"/>
        <v>3.47639393939394</v>
      </c>
      <c r="X3577" s="118">
        <v>2017</v>
      </c>
      <c r="Y3577" s="18" t="s">
        <v>83</v>
      </c>
    </row>
    <row r="3578" ht="15.75" customHeight="1" spans="1:25">
      <c r="A3578" s="234">
        <v>6571</v>
      </c>
      <c r="B3578" s="208" t="s">
        <v>4143</v>
      </c>
      <c r="C3578" s="207" t="s">
        <v>23</v>
      </c>
      <c r="D3578" s="209" t="s">
        <v>64</v>
      </c>
      <c r="E3578" s="210" t="s">
        <v>346</v>
      </c>
      <c r="F3578" s="235" t="s">
        <v>65</v>
      </c>
      <c r="G3578" s="283">
        <v>42641</v>
      </c>
      <c r="H3578" s="237">
        <v>42641</v>
      </c>
      <c r="I3578" s="214">
        <v>4636.8245</v>
      </c>
      <c r="J3578" s="215">
        <v>0.268610273046961</v>
      </c>
      <c r="K3578" s="214">
        <v>1245.49869501584</v>
      </c>
      <c r="L3578" s="244">
        <v>3197.81</v>
      </c>
      <c r="M3578" s="245">
        <v>0.388500254861921</v>
      </c>
      <c r="N3578" s="244">
        <v>1242.35</v>
      </c>
      <c r="O3578" s="218">
        <v>330</v>
      </c>
      <c r="P3578" s="246">
        <f t="shared" si="486"/>
        <v>8.69033333333333</v>
      </c>
      <c r="Q3578" s="246">
        <f t="shared" si="487"/>
        <v>2.76469696969697</v>
      </c>
      <c r="R3578" s="210">
        <v>1190</v>
      </c>
      <c r="S3578" s="220">
        <f t="shared" si="488"/>
        <v>330</v>
      </c>
      <c r="T3578" s="113">
        <f t="shared" si="491"/>
        <v>12.7036287671233</v>
      </c>
      <c r="U3578" s="113">
        <f t="shared" si="489"/>
        <v>3.41232519182422</v>
      </c>
      <c r="V3578" s="113">
        <f t="shared" si="492"/>
        <v>9.69033333333333</v>
      </c>
      <c r="W3578" s="113">
        <f t="shared" si="490"/>
        <v>3.76469696969697</v>
      </c>
      <c r="X3578" s="118">
        <v>2016</v>
      </c>
      <c r="Y3578" s="18" t="s">
        <v>82</v>
      </c>
    </row>
    <row r="3579" ht="15.75" customHeight="1" spans="1:25">
      <c r="A3579" s="234">
        <v>5678</v>
      </c>
      <c r="B3579" s="208" t="s">
        <v>4144</v>
      </c>
      <c r="C3579" s="207" t="s">
        <v>17</v>
      </c>
      <c r="D3579" s="209" t="s">
        <v>64</v>
      </c>
      <c r="F3579" s="235" t="s">
        <v>65</v>
      </c>
      <c r="G3579" s="236">
        <v>41545</v>
      </c>
      <c r="H3579" s="237">
        <v>41545</v>
      </c>
      <c r="I3579" s="214">
        <v>4631.65446428571</v>
      </c>
      <c r="J3579" s="215">
        <v>0.266875560938495</v>
      </c>
      <c r="K3579" s="214">
        <v>1236.07538322953</v>
      </c>
      <c r="L3579" s="244">
        <v>2131.83</v>
      </c>
      <c r="M3579" s="245">
        <v>0.363682845255016</v>
      </c>
      <c r="N3579" s="244">
        <v>775.31</v>
      </c>
      <c r="O3579" s="218">
        <v>330</v>
      </c>
      <c r="P3579" s="246">
        <f t="shared" si="486"/>
        <v>5.46009090909091</v>
      </c>
      <c r="Q3579" s="246">
        <f t="shared" si="487"/>
        <v>1.34942424242424</v>
      </c>
      <c r="R3579" s="210">
        <v>2286</v>
      </c>
      <c r="S3579" s="220">
        <f t="shared" si="488"/>
        <v>330</v>
      </c>
      <c r="T3579" s="113">
        <f t="shared" si="491"/>
        <v>12.6894642857143</v>
      </c>
      <c r="U3579" s="113">
        <f t="shared" si="489"/>
        <v>3.38650789925899</v>
      </c>
      <c r="V3579" s="113">
        <f t="shared" si="492"/>
        <v>6.46009090909091</v>
      </c>
      <c r="W3579" s="113">
        <f t="shared" si="490"/>
        <v>2.34942424242424</v>
      </c>
      <c r="X3579" s="118">
        <v>2013</v>
      </c>
      <c r="Y3579" s="18" t="s">
        <v>66</v>
      </c>
    </row>
    <row r="3580" ht="15.75" customHeight="1" spans="1:25">
      <c r="A3580" s="234">
        <v>9345</v>
      </c>
      <c r="B3580" s="208" t="s">
        <v>4145</v>
      </c>
      <c r="C3580" s="207" t="s">
        <v>19</v>
      </c>
      <c r="D3580" s="209" t="s">
        <v>380</v>
      </c>
      <c r="E3580" s="210" t="s">
        <v>1166</v>
      </c>
      <c r="F3580" s="235" t="s">
        <v>115</v>
      </c>
      <c r="G3580" s="291">
        <v>43101</v>
      </c>
      <c r="H3580" s="237">
        <v>43474</v>
      </c>
      <c r="I3580" s="214">
        <v>4625.90771978022</v>
      </c>
      <c r="J3580" s="215">
        <v>0.267094167468505</v>
      </c>
      <c r="K3580" s="214">
        <v>1235.55297120083</v>
      </c>
      <c r="L3580" s="244">
        <v>623.41</v>
      </c>
      <c r="M3580" s="245">
        <v>0.0616448244333585</v>
      </c>
      <c r="N3580" s="244">
        <v>38.43</v>
      </c>
      <c r="O3580" s="218">
        <v>91</v>
      </c>
      <c r="P3580" s="246">
        <f t="shared" si="486"/>
        <v>5.85065934065934</v>
      </c>
      <c r="Q3580" s="246">
        <f t="shared" si="487"/>
        <v>-0.577692307692308</v>
      </c>
      <c r="R3580" s="210">
        <v>357</v>
      </c>
      <c r="S3580" s="220">
        <f t="shared" si="488"/>
        <v>322</v>
      </c>
      <c r="T3580" s="113">
        <f t="shared" si="491"/>
        <v>12.6737197802198</v>
      </c>
      <c r="U3580" s="113">
        <f t="shared" si="489"/>
        <v>3.38507663342693</v>
      </c>
      <c r="V3580" s="113">
        <f t="shared" si="492"/>
        <v>1.93605590062112</v>
      </c>
      <c r="W3580" s="113">
        <f t="shared" si="490"/>
        <v>0.119347826086957</v>
      </c>
      <c r="X3580" s="118">
        <v>2018</v>
      </c>
      <c r="Y3580" s="18" t="s">
        <v>84</v>
      </c>
    </row>
    <row r="3581" ht="15.75" customHeight="1" spans="1:25">
      <c r="A3581" s="234">
        <v>7516</v>
      </c>
      <c r="B3581" s="208" t="s">
        <v>4146</v>
      </c>
      <c r="C3581" s="207" t="s">
        <v>29</v>
      </c>
      <c r="D3581" s="209" t="s">
        <v>64</v>
      </c>
      <c r="F3581" s="235" t="s">
        <v>65</v>
      </c>
      <c r="G3581" s="236">
        <v>43099</v>
      </c>
      <c r="H3581" s="237">
        <v>43099</v>
      </c>
      <c r="I3581" s="214">
        <v>4625.024</v>
      </c>
      <c r="J3581" s="215">
        <v>0.272386597168667</v>
      </c>
      <c r="K3581" s="214">
        <v>1259.79454918342</v>
      </c>
      <c r="L3581" s="244">
        <v>2890.64</v>
      </c>
      <c r="M3581" s="245">
        <v>0.347455926715191</v>
      </c>
      <c r="N3581" s="244">
        <v>1004.37</v>
      </c>
      <c r="O3581" s="218">
        <v>330</v>
      </c>
      <c r="P3581" s="246">
        <f t="shared" si="486"/>
        <v>7.75951515151515</v>
      </c>
      <c r="Q3581" s="246">
        <f t="shared" si="487"/>
        <v>2.04354545454545</v>
      </c>
      <c r="R3581" s="210">
        <v>732</v>
      </c>
      <c r="S3581" s="220">
        <f t="shared" si="488"/>
        <v>330</v>
      </c>
      <c r="T3581" s="113">
        <f t="shared" si="491"/>
        <v>12.671298630137</v>
      </c>
      <c r="U3581" s="113">
        <f t="shared" si="489"/>
        <v>3.45149191557101</v>
      </c>
      <c r="V3581" s="113">
        <f t="shared" si="492"/>
        <v>8.75951515151515</v>
      </c>
      <c r="W3581" s="113">
        <f t="shared" si="490"/>
        <v>3.04354545454545</v>
      </c>
      <c r="X3581" s="118">
        <v>2017</v>
      </c>
      <c r="Y3581" s="18" t="s">
        <v>83</v>
      </c>
    </row>
    <row r="3582" ht="15.75" customHeight="1" spans="1:25">
      <c r="A3582" s="234">
        <v>8960</v>
      </c>
      <c r="B3582" s="208" t="s">
        <v>4147</v>
      </c>
      <c r="C3582" s="207" t="s">
        <v>34</v>
      </c>
      <c r="D3582" s="209" t="s">
        <v>488</v>
      </c>
      <c r="E3582" s="210" t="s">
        <v>30</v>
      </c>
      <c r="F3582" s="235" t="s">
        <v>288</v>
      </c>
      <c r="G3582" s="283">
        <v>40909</v>
      </c>
      <c r="H3582" s="237">
        <v>43711</v>
      </c>
      <c r="I3582" s="214">
        <v>4614.96045454545</v>
      </c>
      <c r="J3582" s="215">
        <v>0.266609145976823</v>
      </c>
      <c r="K3582" s="214">
        <v>1230.39066550317</v>
      </c>
      <c r="L3582" s="216">
        <v>181.41</v>
      </c>
      <c r="M3582" s="217">
        <v>0.329695165646877</v>
      </c>
      <c r="N3582" s="216">
        <v>59.81</v>
      </c>
      <c r="O3582" s="218">
        <v>33</v>
      </c>
      <c r="P3582" s="246">
        <f t="shared" si="486"/>
        <v>4.49727272727273</v>
      </c>
      <c r="Q3582" s="246">
        <f t="shared" si="487"/>
        <v>0.812424242424242</v>
      </c>
      <c r="R3582" s="210">
        <v>120</v>
      </c>
      <c r="S3582" s="220">
        <f t="shared" si="488"/>
        <v>85</v>
      </c>
      <c r="T3582" s="113">
        <f t="shared" si="491"/>
        <v>12.6437272727273</v>
      </c>
      <c r="U3582" s="113">
        <f t="shared" si="489"/>
        <v>3.37093333014567</v>
      </c>
      <c r="V3582" s="113">
        <f t="shared" si="492"/>
        <v>2.13423529411765</v>
      </c>
      <c r="W3582" s="113">
        <f t="shared" si="490"/>
        <v>0.703647058823529</v>
      </c>
      <c r="X3582" s="118">
        <v>2012</v>
      </c>
      <c r="Y3582" s="18" t="s">
        <v>66</v>
      </c>
    </row>
    <row r="3583" ht="15.75" customHeight="1" spans="1:25">
      <c r="A3583" s="234">
        <v>9103</v>
      </c>
      <c r="B3583" s="208" t="s">
        <v>4148</v>
      </c>
      <c r="C3583" s="207" t="s">
        <v>34</v>
      </c>
      <c r="D3583" s="209" t="s">
        <v>488</v>
      </c>
      <c r="E3583" s="210" t="s">
        <v>30</v>
      </c>
      <c r="F3583" s="235" t="s">
        <v>291</v>
      </c>
      <c r="G3583" s="283">
        <v>37012</v>
      </c>
      <c r="H3583" s="237">
        <v>43706</v>
      </c>
      <c r="I3583" s="214">
        <v>4613.83953125</v>
      </c>
      <c r="J3583" s="215">
        <v>0.27</v>
      </c>
      <c r="K3583" s="214">
        <v>1245.7366734375</v>
      </c>
      <c r="L3583" s="216">
        <v>175.87</v>
      </c>
      <c r="M3583" s="217">
        <v>0.210780690282595</v>
      </c>
      <c r="N3583" s="216">
        <v>37.07</v>
      </c>
      <c r="O3583" s="218">
        <v>32</v>
      </c>
      <c r="P3583" s="246">
        <f t="shared" si="486"/>
        <v>4.4959375</v>
      </c>
      <c r="Q3583" s="246">
        <f t="shared" si="487"/>
        <v>0.1584375</v>
      </c>
      <c r="R3583" s="210">
        <v>125</v>
      </c>
      <c r="S3583" s="220">
        <f t="shared" si="488"/>
        <v>90</v>
      </c>
      <c r="T3583" s="113">
        <f t="shared" si="491"/>
        <v>12.64065625</v>
      </c>
      <c r="U3583" s="113">
        <f t="shared" si="489"/>
        <v>3.4129771875</v>
      </c>
      <c r="V3583" s="113">
        <f t="shared" si="492"/>
        <v>1.95411111111111</v>
      </c>
      <c r="W3583" s="113">
        <f t="shared" si="490"/>
        <v>0.411888888888889</v>
      </c>
      <c r="X3583" s="118">
        <v>2001</v>
      </c>
      <c r="Y3583" s="18" t="s">
        <v>66</v>
      </c>
    </row>
    <row r="3584" ht="15.75" customHeight="1" spans="1:25">
      <c r="A3584" s="234">
        <v>8037</v>
      </c>
      <c r="B3584" s="208" t="s">
        <v>4149</v>
      </c>
      <c r="C3584" s="207" t="s">
        <v>17</v>
      </c>
      <c r="D3584" s="209" t="s">
        <v>380</v>
      </c>
      <c r="E3584" s="210" t="s">
        <v>672</v>
      </c>
      <c r="F3584" s="235" t="s">
        <v>98</v>
      </c>
      <c r="G3584" s="283">
        <v>42758</v>
      </c>
      <c r="H3584" s="237">
        <v>43300</v>
      </c>
      <c r="I3584" s="214">
        <v>4611.12384817607</v>
      </c>
      <c r="J3584" s="215">
        <v>0.266875560938495</v>
      </c>
      <c r="K3584" s="214">
        <v>1230.59626353886</v>
      </c>
      <c r="L3584" s="244">
        <v>1746.24</v>
      </c>
      <c r="M3584" s="245">
        <v>0.281564962433572</v>
      </c>
      <c r="N3584" s="244">
        <v>491.68</v>
      </c>
      <c r="O3584" s="218">
        <v>313</v>
      </c>
      <c r="P3584" s="246">
        <f t="shared" si="486"/>
        <v>4.57904153354633</v>
      </c>
      <c r="Q3584" s="246">
        <f t="shared" si="487"/>
        <v>0.570862619808307</v>
      </c>
      <c r="R3584" s="210">
        <v>531</v>
      </c>
      <c r="S3584" s="220">
        <f t="shared" si="488"/>
        <v>330</v>
      </c>
      <c r="T3584" s="113">
        <f t="shared" si="491"/>
        <v>12.6332160224002</v>
      </c>
      <c r="U3584" s="113">
        <f t="shared" si="489"/>
        <v>3.37149661243523</v>
      </c>
      <c r="V3584" s="113">
        <f t="shared" si="492"/>
        <v>5.29163636363636</v>
      </c>
      <c r="W3584" s="113">
        <f t="shared" si="490"/>
        <v>1.48993939393939</v>
      </c>
      <c r="X3584" s="118">
        <v>2017</v>
      </c>
      <c r="Y3584" s="18" t="s">
        <v>83</v>
      </c>
    </row>
    <row r="3585" ht="15.75" customHeight="1" spans="1:25">
      <c r="A3585" s="234">
        <v>7457</v>
      </c>
      <c r="B3585" s="208" t="s">
        <v>4150</v>
      </c>
      <c r="C3585" s="207" t="s">
        <v>27</v>
      </c>
      <c r="D3585" s="209" t="s">
        <v>64</v>
      </c>
      <c r="F3585" s="235" t="s">
        <v>204</v>
      </c>
      <c r="G3585" s="236">
        <v>43085</v>
      </c>
      <c r="H3585" s="237">
        <v>43085</v>
      </c>
      <c r="I3585" s="214">
        <v>4605.65523952096</v>
      </c>
      <c r="J3585" s="215">
        <v>0.228525058261001</v>
      </c>
      <c r="K3585" s="214">
        <v>1052.50763194161</v>
      </c>
      <c r="L3585" s="244">
        <v>2809.66</v>
      </c>
      <c r="M3585" s="245">
        <v>0.328121552073916</v>
      </c>
      <c r="N3585" s="244">
        <v>921.91</v>
      </c>
      <c r="O3585" s="218">
        <v>330</v>
      </c>
      <c r="P3585" s="246">
        <f t="shared" si="486"/>
        <v>7.51412121212121</v>
      </c>
      <c r="Q3585" s="246">
        <f t="shared" si="487"/>
        <v>1.79366666666667</v>
      </c>
      <c r="R3585" s="210">
        <v>746</v>
      </c>
      <c r="S3585" s="220">
        <f t="shared" si="488"/>
        <v>330</v>
      </c>
      <c r="T3585" s="113">
        <f t="shared" si="491"/>
        <v>12.6182335329341</v>
      </c>
      <c r="U3585" s="113">
        <f t="shared" si="489"/>
        <v>2.88358255326469</v>
      </c>
      <c r="V3585" s="113">
        <f t="shared" si="492"/>
        <v>8.51412121212121</v>
      </c>
      <c r="W3585" s="113">
        <f t="shared" si="490"/>
        <v>2.79366666666667</v>
      </c>
      <c r="X3585" s="118">
        <v>2017</v>
      </c>
      <c r="Y3585" s="18" t="s">
        <v>83</v>
      </c>
    </row>
    <row r="3586" ht="15.75" customHeight="1" spans="1:25">
      <c r="A3586" s="234">
        <v>6847</v>
      </c>
      <c r="B3586" s="208" t="s">
        <v>4151</v>
      </c>
      <c r="C3586" s="207" t="s">
        <v>29</v>
      </c>
      <c r="D3586" s="209" t="s">
        <v>380</v>
      </c>
      <c r="E3586" s="210" t="s">
        <v>395</v>
      </c>
      <c r="F3586" s="235" t="s">
        <v>241</v>
      </c>
      <c r="G3586" s="283">
        <v>42552</v>
      </c>
      <c r="H3586" s="237">
        <v>42879</v>
      </c>
      <c r="I3586" s="214">
        <v>4596.608</v>
      </c>
      <c r="J3586" s="215">
        <v>0.278895792905756</v>
      </c>
      <c r="K3586" s="214">
        <v>1281.97463283694</v>
      </c>
      <c r="L3586" s="244">
        <v>2872.88</v>
      </c>
      <c r="M3586" s="245">
        <v>0.318791595889839</v>
      </c>
      <c r="N3586" s="244">
        <v>915.85</v>
      </c>
      <c r="O3586" s="218">
        <v>330</v>
      </c>
      <c r="P3586" s="246">
        <f t="shared" si="486"/>
        <v>7.70569696969697</v>
      </c>
      <c r="Q3586" s="246">
        <f t="shared" si="487"/>
        <v>1.77530303030303</v>
      </c>
      <c r="R3586" s="210">
        <v>952</v>
      </c>
      <c r="S3586" s="220">
        <f t="shared" si="488"/>
        <v>330</v>
      </c>
      <c r="T3586" s="113">
        <f t="shared" si="491"/>
        <v>12.5934465753425</v>
      </c>
      <c r="U3586" s="113">
        <f t="shared" si="489"/>
        <v>3.51225926804641</v>
      </c>
      <c r="V3586" s="113">
        <f t="shared" si="492"/>
        <v>8.70569696969697</v>
      </c>
      <c r="W3586" s="113">
        <f t="shared" si="490"/>
        <v>2.77530303030303</v>
      </c>
      <c r="X3586" s="118">
        <v>2016</v>
      </c>
      <c r="Y3586" s="18" t="s">
        <v>82</v>
      </c>
    </row>
    <row r="3587" ht="15.75" customHeight="1" spans="1:25">
      <c r="A3587" s="234">
        <v>7787</v>
      </c>
      <c r="B3587" s="208" t="s">
        <v>4152</v>
      </c>
      <c r="C3587" s="207" t="s">
        <v>25</v>
      </c>
      <c r="D3587" s="209" t="s">
        <v>64</v>
      </c>
      <c r="F3587" s="235" t="s">
        <v>207</v>
      </c>
      <c r="G3587" s="236">
        <v>43211</v>
      </c>
      <c r="H3587" s="237">
        <v>43211</v>
      </c>
      <c r="I3587" s="214">
        <v>4594.343</v>
      </c>
      <c r="J3587" s="215">
        <v>0.268646220226578</v>
      </c>
      <c r="K3587" s="214">
        <v>1234.25288137444</v>
      </c>
      <c r="L3587" s="244">
        <v>3534.11</v>
      </c>
      <c r="M3587" s="245">
        <v>0.236240524488485</v>
      </c>
      <c r="N3587" s="244">
        <v>834.9</v>
      </c>
      <c r="O3587" s="218">
        <v>330</v>
      </c>
      <c r="P3587" s="246">
        <f t="shared" ref="P3587:P3650" si="493">IFERROR(L3587/O3587-1,0)</f>
        <v>9.70942424242424</v>
      </c>
      <c r="Q3587" s="246">
        <f t="shared" ref="Q3587:Q3650" si="494">IFERROR(N3587/O3587-1,0)</f>
        <v>1.53</v>
      </c>
      <c r="R3587" s="210">
        <v>620</v>
      </c>
      <c r="S3587" s="220">
        <f t="shared" ref="S3587:S3650" si="495">MIN(R3587-35,365-35)</f>
        <v>330</v>
      </c>
      <c r="T3587" s="113">
        <f t="shared" si="491"/>
        <v>12.5872410958904</v>
      </c>
      <c r="U3587" s="113">
        <f t="shared" ref="U3587:U3650" si="496">IFERROR(K3587/365,0)</f>
        <v>3.38151474349162</v>
      </c>
      <c r="V3587" s="113">
        <f t="shared" si="492"/>
        <v>10.7094242424242</v>
      </c>
      <c r="W3587" s="113">
        <f t="shared" ref="W3587:W3650" si="497">N3587/S3587</f>
        <v>2.53</v>
      </c>
      <c r="X3587" s="118">
        <v>2018</v>
      </c>
      <c r="Y3587" s="18" t="s">
        <v>84</v>
      </c>
    </row>
    <row r="3588" ht="15.75" customHeight="1" spans="1:25">
      <c r="A3588" s="234">
        <v>8757</v>
      </c>
      <c r="B3588" s="208" t="s">
        <v>4153</v>
      </c>
      <c r="C3588" s="207" t="s">
        <v>34</v>
      </c>
      <c r="D3588" s="209" t="s">
        <v>488</v>
      </c>
      <c r="E3588" s="210" t="s">
        <v>30</v>
      </c>
      <c r="F3588" s="235" t="s">
        <v>279</v>
      </c>
      <c r="G3588" s="283">
        <v>43224</v>
      </c>
      <c r="H3588" s="237">
        <v>43715</v>
      </c>
      <c r="I3588" s="214">
        <v>4591.07735294118</v>
      </c>
      <c r="J3588" s="215">
        <v>0.277598697215937</v>
      </c>
      <c r="K3588" s="214">
        <v>1274.47709199406</v>
      </c>
      <c r="L3588" s="216">
        <v>371.88</v>
      </c>
      <c r="M3588" s="217">
        <v>0.210363558137033</v>
      </c>
      <c r="N3588" s="216">
        <v>78.23</v>
      </c>
      <c r="O3588" s="218">
        <v>68</v>
      </c>
      <c r="P3588" s="246">
        <f t="shared" si="493"/>
        <v>4.46882352941176</v>
      </c>
      <c r="Q3588" s="246">
        <f t="shared" si="494"/>
        <v>0.150441176470588</v>
      </c>
      <c r="R3588" s="210">
        <v>116</v>
      </c>
      <c r="S3588" s="220">
        <f t="shared" si="495"/>
        <v>81</v>
      </c>
      <c r="T3588" s="113">
        <f t="shared" ref="T3588:T3651" si="498">IFERROR(I3588/365,0)</f>
        <v>12.5782941176471</v>
      </c>
      <c r="U3588" s="113">
        <f t="shared" si="496"/>
        <v>3.4917180602577</v>
      </c>
      <c r="V3588" s="113">
        <f t="shared" ref="V3588:V3651" si="499">L3588/S3588</f>
        <v>4.59111111111111</v>
      </c>
      <c r="W3588" s="113">
        <f t="shared" si="497"/>
        <v>0.965802469135802</v>
      </c>
      <c r="X3588" s="118">
        <v>2019</v>
      </c>
      <c r="Y3588" s="18" t="s">
        <v>85</v>
      </c>
    </row>
    <row r="3589" ht="15.75" customHeight="1" spans="1:25">
      <c r="A3589" s="234">
        <v>6520</v>
      </c>
      <c r="B3589" s="208" t="s">
        <v>4154</v>
      </c>
      <c r="C3589" s="207" t="s">
        <v>27</v>
      </c>
      <c r="D3589" s="209" t="s">
        <v>64</v>
      </c>
      <c r="E3589" s="210" t="s">
        <v>2666</v>
      </c>
      <c r="F3589" s="289" t="s">
        <v>215</v>
      </c>
      <c r="G3589" s="283">
        <v>42613</v>
      </c>
      <c r="H3589" s="237">
        <v>42613</v>
      </c>
      <c r="I3589" s="214">
        <v>4589.0635</v>
      </c>
      <c r="J3589" s="215">
        <v>0.235191478685384</v>
      </c>
      <c r="K3589" s="214">
        <v>1079.30863034612</v>
      </c>
      <c r="L3589" s="244">
        <v>3990.49</v>
      </c>
      <c r="M3589" s="245">
        <v>0.286222995171019</v>
      </c>
      <c r="N3589" s="244">
        <v>1142.17</v>
      </c>
      <c r="O3589" s="218">
        <v>330</v>
      </c>
      <c r="P3589" s="246">
        <f t="shared" si="493"/>
        <v>11.0923939393939</v>
      </c>
      <c r="Q3589" s="246">
        <f t="shared" si="494"/>
        <v>2.46112121212121</v>
      </c>
      <c r="R3589" s="210">
        <v>1218</v>
      </c>
      <c r="S3589" s="220">
        <f t="shared" si="495"/>
        <v>330</v>
      </c>
      <c r="T3589" s="113">
        <f t="shared" si="498"/>
        <v>12.5727767123288</v>
      </c>
      <c r="U3589" s="113">
        <f t="shared" si="496"/>
        <v>2.95700994615375</v>
      </c>
      <c r="V3589" s="113">
        <f t="shared" si="499"/>
        <v>12.0923939393939</v>
      </c>
      <c r="W3589" s="113">
        <f t="shared" si="497"/>
        <v>3.46112121212121</v>
      </c>
      <c r="X3589" s="118">
        <v>2016</v>
      </c>
      <c r="Y3589" s="18" t="s">
        <v>82</v>
      </c>
    </row>
    <row r="3590" ht="15.75" customHeight="1" spans="1:25">
      <c r="A3590" s="234">
        <v>5951</v>
      </c>
      <c r="B3590" s="208" t="s">
        <v>4155</v>
      </c>
      <c r="C3590" s="207" t="s">
        <v>17</v>
      </c>
      <c r="D3590" s="209" t="s">
        <v>64</v>
      </c>
      <c r="F3590" s="235" t="s">
        <v>65</v>
      </c>
      <c r="G3590" s="236">
        <v>42154</v>
      </c>
      <c r="H3590" s="237">
        <v>42154</v>
      </c>
      <c r="I3590" s="214">
        <v>4579.84</v>
      </c>
      <c r="J3590" s="215">
        <v>0.266875560938495</v>
      </c>
      <c r="K3590" s="214">
        <v>1222.24736900856</v>
      </c>
      <c r="L3590" s="244">
        <v>2289.92</v>
      </c>
      <c r="M3590" s="245">
        <v>0.294333426495249</v>
      </c>
      <c r="N3590" s="244">
        <v>674</v>
      </c>
      <c r="O3590" s="218">
        <v>330</v>
      </c>
      <c r="P3590" s="246">
        <f t="shared" si="493"/>
        <v>5.93915151515152</v>
      </c>
      <c r="Q3590" s="246">
        <f t="shared" si="494"/>
        <v>1.04242424242424</v>
      </c>
      <c r="R3590" s="210">
        <v>1677</v>
      </c>
      <c r="S3590" s="220">
        <f t="shared" si="495"/>
        <v>330</v>
      </c>
      <c r="T3590" s="113">
        <f t="shared" si="498"/>
        <v>12.5475068493151</v>
      </c>
      <c r="U3590" s="113">
        <f t="shared" si="496"/>
        <v>3.34862292879058</v>
      </c>
      <c r="V3590" s="113">
        <f t="shared" si="499"/>
        <v>6.93915151515152</v>
      </c>
      <c r="W3590" s="113">
        <f t="shared" si="497"/>
        <v>2.04242424242424</v>
      </c>
      <c r="X3590" s="118">
        <v>2015</v>
      </c>
      <c r="Y3590" s="18" t="s">
        <v>66</v>
      </c>
    </row>
    <row r="3591" ht="15.75" customHeight="1" spans="1:25">
      <c r="A3591" s="234">
        <v>6854</v>
      </c>
      <c r="B3591" s="208" t="s">
        <v>4156</v>
      </c>
      <c r="C3591" s="207" t="s">
        <v>17</v>
      </c>
      <c r="D3591" s="209" t="s">
        <v>64</v>
      </c>
      <c r="F3591" s="235" t="s">
        <v>65</v>
      </c>
      <c r="G3591" s="236">
        <v>42854</v>
      </c>
      <c r="H3591" s="237">
        <v>42854</v>
      </c>
      <c r="I3591" s="214">
        <v>4577.64</v>
      </c>
      <c r="J3591" s="215">
        <v>0.229048239124001</v>
      </c>
      <c r="K3591" s="214">
        <v>1048.50038134359</v>
      </c>
      <c r="L3591" s="244">
        <v>2288.82</v>
      </c>
      <c r="M3591" s="245">
        <v>0.197992852212057</v>
      </c>
      <c r="N3591" s="244">
        <v>453.17</v>
      </c>
      <c r="O3591" s="218">
        <v>330</v>
      </c>
      <c r="P3591" s="246">
        <f t="shared" si="493"/>
        <v>5.93581818181818</v>
      </c>
      <c r="Q3591" s="246">
        <f t="shared" si="494"/>
        <v>0.373242424242424</v>
      </c>
      <c r="R3591" s="210">
        <v>977</v>
      </c>
      <c r="S3591" s="220">
        <f t="shared" si="495"/>
        <v>330</v>
      </c>
      <c r="T3591" s="113">
        <f t="shared" si="498"/>
        <v>12.5414794520548</v>
      </c>
      <c r="U3591" s="113">
        <f t="shared" si="496"/>
        <v>2.87260378450299</v>
      </c>
      <c r="V3591" s="113">
        <f t="shared" si="499"/>
        <v>6.93581818181818</v>
      </c>
      <c r="W3591" s="113">
        <f t="shared" si="497"/>
        <v>1.37324242424242</v>
      </c>
      <c r="X3591" s="118">
        <v>2017</v>
      </c>
      <c r="Y3591" s="18" t="s">
        <v>83</v>
      </c>
    </row>
    <row r="3592" ht="15.75" customHeight="1" spans="1:25">
      <c r="A3592" s="234">
        <v>8908</v>
      </c>
      <c r="B3592" s="208" t="s">
        <v>4157</v>
      </c>
      <c r="C3592" s="207" t="s">
        <v>34</v>
      </c>
      <c r="D3592" s="209" t="s">
        <v>488</v>
      </c>
      <c r="E3592" s="210" t="s">
        <v>30</v>
      </c>
      <c r="F3592" s="235" t="s">
        <v>291</v>
      </c>
      <c r="G3592" s="283">
        <v>41730</v>
      </c>
      <c r="H3592" s="237">
        <v>43711</v>
      </c>
      <c r="I3592" s="214">
        <v>4574.28735294118</v>
      </c>
      <c r="J3592" s="215">
        <v>0.266609145976823</v>
      </c>
      <c r="K3592" s="214">
        <v>1219.54684462023</v>
      </c>
      <c r="L3592" s="216">
        <v>185.26</v>
      </c>
      <c r="M3592" s="217">
        <v>0.303087552628738</v>
      </c>
      <c r="N3592" s="216">
        <v>56.15</v>
      </c>
      <c r="O3592" s="218">
        <v>34</v>
      </c>
      <c r="P3592" s="246">
        <f t="shared" si="493"/>
        <v>4.44882352941176</v>
      </c>
      <c r="Q3592" s="246">
        <f t="shared" si="494"/>
        <v>0.651470588235294</v>
      </c>
      <c r="R3592" s="210">
        <v>120</v>
      </c>
      <c r="S3592" s="220">
        <f t="shared" si="495"/>
        <v>85</v>
      </c>
      <c r="T3592" s="113">
        <f t="shared" si="498"/>
        <v>12.5322941176471</v>
      </c>
      <c r="U3592" s="113">
        <f t="shared" si="496"/>
        <v>3.34122423183625</v>
      </c>
      <c r="V3592" s="113">
        <f t="shared" si="499"/>
        <v>2.17952941176471</v>
      </c>
      <c r="W3592" s="113">
        <f t="shared" si="497"/>
        <v>0.660588235294118</v>
      </c>
      <c r="X3592" s="118">
        <v>2014</v>
      </c>
      <c r="Y3592" s="18" t="s">
        <v>66</v>
      </c>
    </row>
    <row r="3593" ht="15.75" customHeight="1" spans="1:25">
      <c r="A3593" s="234">
        <v>5113</v>
      </c>
      <c r="B3593" s="208" t="s">
        <v>4158</v>
      </c>
      <c r="C3593" s="207" t="s">
        <v>17</v>
      </c>
      <c r="D3593" s="209" t="s">
        <v>64</v>
      </c>
      <c r="F3593" s="235" t="s">
        <v>65</v>
      </c>
      <c r="G3593" s="236">
        <v>40075</v>
      </c>
      <c r="H3593" s="237">
        <v>40075</v>
      </c>
      <c r="I3593" s="214">
        <v>4564.18</v>
      </c>
      <c r="J3593" s="215">
        <v>0.266875560938495</v>
      </c>
      <c r="K3593" s="214">
        <v>1218.06809772426</v>
      </c>
      <c r="L3593" s="244">
        <v>2282.09</v>
      </c>
      <c r="M3593" s="245">
        <v>0.393836351765268</v>
      </c>
      <c r="N3593" s="244">
        <v>898.77</v>
      </c>
      <c r="O3593" s="218">
        <v>330</v>
      </c>
      <c r="P3593" s="246">
        <f t="shared" si="493"/>
        <v>5.91542424242424</v>
      </c>
      <c r="Q3593" s="246">
        <f t="shared" si="494"/>
        <v>1.72354545454545</v>
      </c>
      <c r="R3593" s="210">
        <v>3756</v>
      </c>
      <c r="S3593" s="220">
        <f t="shared" si="495"/>
        <v>330</v>
      </c>
      <c r="T3593" s="113">
        <f t="shared" si="498"/>
        <v>12.504602739726</v>
      </c>
      <c r="U3593" s="113">
        <f t="shared" si="496"/>
        <v>3.33717287047742</v>
      </c>
      <c r="V3593" s="113">
        <f t="shared" si="499"/>
        <v>6.91542424242424</v>
      </c>
      <c r="W3593" s="113">
        <f t="shared" si="497"/>
        <v>2.72354545454545</v>
      </c>
      <c r="X3593" s="118">
        <v>2009</v>
      </c>
      <c r="Y3593" s="18" t="s">
        <v>66</v>
      </c>
    </row>
    <row r="3594" ht="15.75" customHeight="1" spans="1:25">
      <c r="A3594" s="234">
        <v>8031</v>
      </c>
      <c r="B3594" s="208" t="s">
        <v>4159</v>
      </c>
      <c r="C3594" s="207" t="s">
        <v>17</v>
      </c>
      <c r="D3594" s="209" t="s">
        <v>380</v>
      </c>
      <c r="E3594" s="210" t="s">
        <v>672</v>
      </c>
      <c r="F3594" s="235" t="s">
        <v>98</v>
      </c>
      <c r="G3594" s="283">
        <v>40286</v>
      </c>
      <c r="H3594" s="237">
        <v>43300</v>
      </c>
      <c r="I3594" s="214">
        <v>4541.69281437126</v>
      </c>
      <c r="J3594" s="215">
        <v>0.266875560938495</v>
      </c>
      <c r="K3594" s="214">
        <v>1212.06681744566</v>
      </c>
      <c r="L3594" s="244">
        <v>2077.98</v>
      </c>
      <c r="M3594" s="245">
        <v>0.291509061684906</v>
      </c>
      <c r="N3594" s="244">
        <v>605.75</v>
      </c>
      <c r="O3594" s="218">
        <v>330</v>
      </c>
      <c r="P3594" s="246">
        <f t="shared" si="493"/>
        <v>5.29690909090909</v>
      </c>
      <c r="Q3594" s="246">
        <f t="shared" si="494"/>
        <v>0.835606060606061</v>
      </c>
      <c r="R3594" s="210">
        <v>531</v>
      </c>
      <c r="S3594" s="220">
        <f t="shared" si="495"/>
        <v>330</v>
      </c>
      <c r="T3594" s="113">
        <f t="shared" si="498"/>
        <v>12.4429940119761</v>
      </c>
      <c r="U3594" s="113">
        <f t="shared" si="496"/>
        <v>3.32073100670044</v>
      </c>
      <c r="V3594" s="113">
        <f t="shared" si="499"/>
        <v>6.29690909090909</v>
      </c>
      <c r="W3594" s="113">
        <f t="shared" si="497"/>
        <v>1.83560606060606</v>
      </c>
      <c r="X3594" s="118">
        <v>2010</v>
      </c>
      <c r="Y3594" s="18" t="s">
        <v>66</v>
      </c>
    </row>
    <row r="3595" ht="15.75" customHeight="1" spans="1:25">
      <c r="A3595" s="234">
        <v>5964</v>
      </c>
      <c r="B3595" s="208" t="s">
        <v>4160</v>
      </c>
      <c r="C3595" s="207" t="s">
        <v>25</v>
      </c>
      <c r="D3595" s="209" t="s">
        <v>64</v>
      </c>
      <c r="F3595" s="235" t="s">
        <v>215</v>
      </c>
      <c r="G3595" s="236">
        <v>42147</v>
      </c>
      <c r="H3595" s="237">
        <v>42147</v>
      </c>
      <c r="I3595" s="214">
        <v>4530.63</v>
      </c>
      <c r="J3595" s="215">
        <v>0.262059087168158</v>
      </c>
      <c r="K3595" s="214">
        <v>1187.29276209667</v>
      </c>
      <c r="L3595" s="244">
        <v>3485.1</v>
      </c>
      <c r="M3595" s="245">
        <v>0.253134773751112</v>
      </c>
      <c r="N3595" s="244">
        <v>882.2</v>
      </c>
      <c r="O3595" s="218">
        <v>330</v>
      </c>
      <c r="P3595" s="246">
        <f t="shared" si="493"/>
        <v>9.56090909090909</v>
      </c>
      <c r="Q3595" s="246">
        <f t="shared" si="494"/>
        <v>1.67333333333333</v>
      </c>
      <c r="R3595" s="210">
        <v>1684</v>
      </c>
      <c r="S3595" s="220">
        <f t="shared" si="495"/>
        <v>330</v>
      </c>
      <c r="T3595" s="113">
        <f t="shared" si="498"/>
        <v>12.4126849315068</v>
      </c>
      <c r="U3595" s="113">
        <f t="shared" si="496"/>
        <v>3.25285688245663</v>
      </c>
      <c r="V3595" s="113">
        <f t="shared" si="499"/>
        <v>10.5609090909091</v>
      </c>
      <c r="W3595" s="113">
        <f t="shared" si="497"/>
        <v>2.67333333333333</v>
      </c>
      <c r="X3595" s="118">
        <v>2015</v>
      </c>
      <c r="Y3595" s="18" t="s">
        <v>66</v>
      </c>
    </row>
    <row r="3596" ht="15.75" customHeight="1" spans="1:25">
      <c r="A3596" s="234">
        <v>8156</v>
      </c>
      <c r="B3596" s="208" t="s">
        <v>4161</v>
      </c>
      <c r="C3596" s="207" t="s">
        <v>25</v>
      </c>
      <c r="D3596" s="209" t="s">
        <v>488</v>
      </c>
      <c r="E3596" s="210" t="s">
        <v>32</v>
      </c>
      <c r="F3596" s="235" t="s">
        <v>212</v>
      </c>
      <c r="G3596" s="283">
        <v>41834</v>
      </c>
      <c r="H3596" s="237">
        <v>43395</v>
      </c>
      <c r="I3596" s="214">
        <v>4512.78060624072</v>
      </c>
      <c r="J3596" s="215">
        <v>0.255518528032315</v>
      </c>
      <c r="K3596" s="214">
        <v>1153.09905783941</v>
      </c>
      <c r="L3596" s="244">
        <v>2327.93</v>
      </c>
      <c r="M3596" s="245">
        <v>0.336698268418724</v>
      </c>
      <c r="N3596" s="244">
        <v>783.81</v>
      </c>
      <c r="O3596" s="218">
        <v>269</v>
      </c>
      <c r="P3596" s="246">
        <f t="shared" si="493"/>
        <v>7.65401486988848</v>
      </c>
      <c r="Q3596" s="246">
        <f t="shared" si="494"/>
        <v>1.91379182156134</v>
      </c>
      <c r="R3596" s="210">
        <v>436</v>
      </c>
      <c r="S3596" s="220">
        <f t="shared" si="495"/>
        <v>330</v>
      </c>
      <c r="T3596" s="113">
        <f t="shared" si="498"/>
        <v>12.3637824828513</v>
      </c>
      <c r="U3596" s="113">
        <f t="shared" si="496"/>
        <v>3.15917550092989</v>
      </c>
      <c r="V3596" s="113">
        <f t="shared" si="499"/>
        <v>7.05433333333333</v>
      </c>
      <c r="W3596" s="113">
        <f t="shared" si="497"/>
        <v>2.37518181818182</v>
      </c>
      <c r="X3596" s="118">
        <v>2014</v>
      </c>
      <c r="Y3596" s="18" t="s">
        <v>66</v>
      </c>
    </row>
    <row r="3597" ht="15.75" customHeight="1" spans="1:25">
      <c r="A3597" s="234">
        <v>9054</v>
      </c>
      <c r="B3597" s="208" t="s">
        <v>4162</v>
      </c>
      <c r="C3597" s="207" t="s">
        <v>34</v>
      </c>
      <c r="D3597" s="209" t="s">
        <v>488</v>
      </c>
      <c r="E3597" s="210" t="s">
        <v>30</v>
      </c>
      <c r="F3597" s="235" t="s">
        <v>291</v>
      </c>
      <c r="G3597" s="283">
        <v>40877</v>
      </c>
      <c r="H3597" s="237">
        <v>43713</v>
      </c>
      <c r="I3597" s="214">
        <v>4511.43395348837</v>
      </c>
      <c r="J3597" s="215">
        <v>0.278719446985391</v>
      </c>
      <c r="K3597" s="214">
        <v>1257.4243766274</v>
      </c>
      <c r="L3597" s="216">
        <v>231.08</v>
      </c>
      <c r="M3597" s="217">
        <v>0.396918815994461</v>
      </c>
      <c r="N3597" s="216">
        <v>91.72</v>
      </c>
      <c r="O3597" s="218">
        <v>43</v>
      </c>
      <c r="P3597" s="246">
        <f t="shared" si="493"/>
        <v>4.37395348837209</v>
      </c>
      <c r="Q3597" s="246">
        <f t="shared" si="494"/>
        <v>1.13302325581395</v>
      </c>
      <c r="R3597" s="210">
        <v>118</v>
      </c>
      <c r="S3597" s="220">
        <f t="shared" si="495"/>
        <v>83</v>
      </c>
      <c r="T3597" s="113">
        <f t="shared" si="498"/>
        <v>12.3600930232558</v>
      </c>
      <c r="U3597" s="113">
        <f t="shared" si="496"/>
        <v>3.44499829212986</v>
      </c>
      <c r="V3597" s="113">
        <f t="shared" si="499"/>
        <v>2.78409638554217</v>
      </c>
      <c r="W3597" s="113">
        <f t="shared" si="497"/>
        <v>1.10506024096386</v>
      </c>
      <c r="X3597" s="118">
        <v>2011</v>
      </c>
      <c r="Y3597" s="18" t="s">
        <v>66</v>
      </c>
    </row>
    <row r="3598" ht="15.75" customHeight="1" spans="1:25">
      <c r="A3598" s="234">
        <v>6232</v>
      </c>
      <c r="B3598" s="208" t="s">
        <v>4163</v>
      </c>
      <c r="C3598" s="207" t="s">
        <v>25</v>
      </c>
      <c r="D3598" s="209" t="s">
        <v>64</v>
      </c>
      <c r="F3598" s="235" t="s">
        <v>65</v>
      </c>
      <c r="G3598" s="236">
        <v>42455</v>
      </c>
      <c r="H3598" s="237">
        <v>42455</v>
      </c>
      <c r="I3598" s="214">
        <v>4504.01543315821</v>
      </c>
      <c r="J3598" s="215">
        <v>0.26926797219172</v>
      </c>
      <c r="K3598" s="214">
        <v>1212.78710240672</v>
      </c>
      <c r="L3598" s="244">
        <v>3946.91</v>
      </c>
      <c r="M3598" s="245">
        <v>0.299996706284156</v>
      </c>
      <c r="N3598" s="244">
        <v>1184.06</v>
      </c>
      <c r="O3598" s="218">
        <v>330</v>
      </c>
      <c r="P3598" s="246">
        <f t="shared" si="493"/>
        <v>10.9603333333333</v>
      </c>
      <c r="Q3598" s="246">
        <f t="shared" si="494"/>
        <v>2.58806060606061</v>
      </c>
      <c r="R3598" s="210">
        <v>1376</v>
      </c>
      <c r="S3598" s="220">
        <f t="shared" si="495"/>
        <v>330</v>
      </c>
      <c r="T3598" s="113">
        <f t="shared" si="498"/>
        <v>12.3397683100225</v>
      </c>
      <c r="U3598" s="113">
        <f t="shared" si="496"/>
        <v>3.3227043901554</v>
      </c>
      <c r="V3598" s="113">
        <f t="shared" si="499"/>
        <v>11.9603333333333</v>
      </c>
      <c r="W3598" s="113">
        <f t="shared" si="497"/>
        <v>3.58806060606061</v>
      </c>
      <c r="X3598" s="118">
        <v>2016</v>
      </c>
      <c r="Y3598" s="18" t="s">
        <v>82</v>
      </c>
    </row>
    <row r="3599" ht="15.75" customHeight="1" spans="1:25">
      <c r="A3599" s="234">
        <v>6290</v>
      </c>
      <c r="B3599" s="208" t="s">
        <v>4164</v>
      </c>
      <c r="C3599" s="207" t="s">
        <v>31</v>
      </c>
      <c r="D3599" s="209" t="s">
        <v>64</v>
      </c>
      <c r="E3599" s="210" t="s">
        <v>312</v>
      </c>
      <c r="F3599" s="235" t="s">
        <v>65</v>
      </c>
      <c r="G3599" s="283">
        <v>42455</v>
      </c>
      <c r="H3599" s="237">
        <v>42455</v>
      </c>
      <c r="I3599" s="214">
        <v>4494.03</v>
      </c>
      <c r="J3599" s="215">
        <v>0.27443820321431</v>
      </c>
      <c r="K3599" s="214">
        <v>1233.33351839121</v>
      </c>
      <c r="L3599" s="244">
        <v>2996.02</v>
      </c>
      <c r="M3599" s="245">
        <v>0.34228075914046</v>
      </c>
      <c r="N3599" s="244">
        <v>1025.48</v>
      </c>
      <c r="O3599" s="218">
        <v>330</v>
      </c>
      <c r="P3599" s="246">
        <f t="shared" si="493"/>
        <v>8.07884848484849</v>
      </c>
      <c r="Q3599" s="246">
        <f t="shared" si="494"/>
        <v>2.10751515151515</v>
      </c>
      <c r="R3599" s="210">
        <v>1376</v>
      </c>
      <c r="S3599" s="220">
        <f t="shared" si="495"/>
        <v>330</v>
      </c>
      <c r="T3599" s="113">
        <f t="shared" si="498"/>
        <v>12.3124109589041</v>
      </c>
      <c r="U3599" s="113">
        <f t="shared" si="496"/>
        <v>3.37899594079784</v>
      </c>
      <c r="V3599" s="113">
        <f t="shared" si="499"/>
        <v>9.07884848484849</v>
      </c>
      <c r="W3599" s="113">
        <f t="shared" si="497"/>
        <v>3.10751515151515</v>
      </c>
      <c r="X3599" s="118">
        <v>2016</v>
      </c>
      <c r="Y3599" s="18" t="s">
        <v>82</v>
      </c>
    </row>
    <row r="3600" ht="15.75" customHeight="1" spans="1:25">
      <c r="A3600" s="234">
        <v>6339</v>
      </c>
      <c r="B3600" s="208" t="s">
        <v>4165</v>
      </c>
      <c r="C3600" s="207" t="s">
        <v>25</v>
      </c>
      <c r="D3600" s="209" t="s">
        <v>64</v>
      </c>
      <c r="F3600" s="235" t="s">
        <v>215</v>
      </c>
      <c r="G3600" s="236">
        <v>42551</v>
      </c>
      <c r="H3600" s="237">
        <v>42551</v>
      </c>
      <c r="I3600" s="214">
        <v>4490.161</v>
      </c>
      <c r="J3600" s="215">
        <v>0.278749701835984</v>
      </c>
      <c r="K3600" s="214">
        <v>1251.63103994556</v>
      </c>
      <c r="L3600" s="244">
        <v>3453.97</v>
      </c>
      <c r="M3600" s="245">
        <v>0.337848910094761</v>
      </c>
      <c r="N3600" s="244">
        <v>1166.92</v>
      </c>
      <c r="O3600" s="218">
        <v>330</v>
      </c>
      <c r="P3600" s="246">
        <f t="shared" si="493"/>
        <v>9.46657575757576</v>
      </c>
      <c r="Q3600" s="246">
        <f t="shared" si="494"/>
        <v>2.53612121212121</v>
      </c>
      <c r="R3600" s="210">
        <v>1280</v>
      </c>
      <c r="S3600" s="220">
        <f t="shared" si="495"/>
        <v>330</v>
      </c>
      <c r="T3600" s="113">
        <f t="shared" si="498"/>
        <v>12.3018109589041</v>
      </c>
      <c r="U3600" s="113">
        <f t="shared" si="496"/>
        <v>3.42912613683715</v>
      </c>
      <c r="V3600" s="113">
        <f t="shared" si="499"/>
        <v>10.4665757575758</v>
      </c>
      <c r="W3600" s="113">
        <f t="shared" si="497"/>
        <v>3.53612121212121</v>
      </c>
      <c r="X3600" s="118">
        <v>2016</v>
      </c>
      <c r="Y3600" s="18" t="s">
        <v>82</v>
      </c>
    </row>
    <row r="3601" ht="15.75" customHeight="1" spans="1:25">
      <c r="A3601" s="234">
        <v>7669</v>
      </c>
      <c r="B3601" s="208" t="s">
        <v>4166</v>
      </c>
      <c r="C3601" s="207" t="s">
        <v>29</v>
      </c>
      <c r="D3601" s="209" t="s">
        <v>380</v>
      </c>
      <c r="E3601" s="210" t="s">
        <v>575</v>
      </c>
      <c r="F3601" s="235" t="s">
        <v>247</v>
      </c>
      <c r="G3601" s="283" t="s">
        <v>504</v>
      </c>
      <c r="H3601" s="237">
        <v>43141</v>
      </c>
      <c r="I3601" s="214">
        <v>4481.168</v>
      </c>
      <c r="J3601" s="215">
        <v>0.27987963409356</v>
      </c>
      <c r="K3601" s="214">
        <v>1254.18766015177</v>
      </c>
      <c r="L3601" s="244">
        <v>2800.73</v>
      </c>
      <c r="M3601" s="245">
        <v>0.234442448932957</v>
      </c>
      <c r="N3601" s="244">
        <v>656.61</v>
      </c>
      <c r="O3601" s="218">
        <v>330</v>
      </c>
      <c r="P3601" s="246">
        <f t="shared" si="493"/>
        <v>7.48706060606061</v>
      </c>
      <c r="Q3601" s="246">
        <f t="shared" si="494"/>
        <v>0.989727272727273</v>
      </c>
      <c r="R3601" s="210">
        <v>690</v>
      </c>
      <c r="S3601" s="220">
        <f t="shared" si="495"/>
        <v>330</v>
      </c>
      <c r="T3601" s="113">
        <f t="shared" si="498"/>
        <v>12.2771726027397</v>
      </c>
      <c r="U3601" s="113">
        <f t="shared" si="496"/>
        <v>3.43613057575827</v>
      </c>
      <c r="V3601" s="113">
        <f t="shared" si="499"/>
        <v>8.48706060606061</v>
      </c>
      <c r="W3601" s="113">
        <f t="shared" si="497"/>
        <v>1.98972727272727</v>
      </c>
      <c r="X3601" s="118">
        <v>2015</v>
      </c>
      <c r="Y3601" s="18" t="s">
        <v>66</v>
      </c>
    </row>
    <row r="3602" ht="15.75" customHeight="1" spans="1:25">
      <c r="A3602" s="234">
        <v>8306</v>
      </c>
      <c r="B3602" s="208" t="s">
        <v>4167</v>
      </c>
      <c r="C3602" s="207" t="s">
        <v>25</v>
      </c>
      <c r="D3602" s="209" t="s">
        <v>64</v>
      </c>
      <c r="F3602" s="235" t="s">
        <v>207</v>
      </c>
      <c r="G3602" s="236">
        <v>43337</v>
      </c>
      <c r="H3602" s="237">
        <v>43337</v>
      </c>
      <c r="I3602" s="214">
        <v>4473.75597014925</v>
      </c>
      <c r="J3602" s="215">
        <v>0.27003609297958</v>
      </c>
      <c r="K3602" s="214">
        <v>1208.07558312317</v>
      </c>
      <c r="L3602" s="244">
        <v>3158.5</v>
      </c>
      <c r="M3602" s="245">
        <v>0.298179515592845</v>
      </c>
      <c r="N3602" s="244">
        <v>941.8</v>
      </c>
      <c r="O3602" s="218">
        <v>330</v>
      </c>
      <c r="P3602" s="246">
        <f t="shared" si="493"/>
        <v>8.57121212121212</v>
      </c>
      <c r="Q3602" s="246">
        <f t="shared" si="494"/>
        <v>1.85393939393939</v>
      </c>
      <c r="R3602" s="210">
        <v>494</v>
      </c>
      <c r="S3602" s="220">
        <f t="shared" si="495"/>
        <v>330</v>
      </c>
      <c r="T3602" s="113">
        <f t="shared" si="498"/>
        <v>12.2568656716418</v>
      </c>
      <c r="U3602" s="113">
        <f t="shared" si="496"/>
        <v>3.30979611814567</v>
      </c>
      <c r="V3602" s="113">
        <f t="shared" si="499"/>
        <v>9.57121212121212</v>
      </c>
      <c r="W3602" s="113">
        <f t="shared" si="497"/>
        <v>2.85393939393939</v>
      </c>
      <c r="X3602" s="118">
        <v>2018</v>
      </c>
      <c r="Y3602" s="18" t="s">
        <v>84</v>
      </c>
    </row>
    <row r="3603" ht="15.75" customHeight="1" spans="1:25">
      <c r="A3603" s="234">
        <v>6657</v>
      </c>
      <c r="B3603" s="208" t="s">
        <v>4168</v>
      </c>
      <c r="C3603" s="207" t="s">
        <v>19</v>
      </c>
      <c r="D3603" s="209" t="s">
        <v>64</v>
      </c>
      <c r="F3603" s="235" t="s">
        <v>65</v>
      </c>
      <c r="G3603" s="236">
        <v>42693</v>
      </c>
      <c r="H3603" s="237">
        <v>42693</v>
      </c>
      <c r="I3603" s="214">
        <v>4465.566</v>
      </c>
      <c r="J3603" s="215">
        <v>0.22951145631753</v>
      </c>
      <c r="K3603" s="214">
        <v>1024.89855594205</v>
      </c>
      <c r="L3603" s="244">
        <v>2480.87</v>
      </c>
      <c r="M3603" s="245">
        <v>0.316175373961554</v>
      </c>
      <c r="N3603" s="244">
        <v>784.39</v>
      </c>
      <c r="O3603" s="218">
        <v>330</v>
      </c>
      <c r="P3603" s="246">
        <f t="shared" si="493"/>
        <v>6.51778787878788</v>
      </c>
      <c r="Q3603" s="246">
        <f t="shared" si="494"/>
        <v>1.37693939393939</v>
      </c>
      <c r="R3603" s="210">
        <v>1138</v>
      </c>
      <c r="S3603" s="220">
        <f t="shared" si="495"/>
        <v>330</v>
      </c>
      <c r="T3603" s="113">
        <f t="shared" si="498"/>
        <v>12.2344273972603</v>
      </c>
      <c r="U3603" s="113">
        <f t="shared" si="496"/>
        <v>2.8079412491563</v>
      </c>
      <c r="V3603" s="113">
        <f t="shared" si="499"/>
        <v>7.51778787878788</v>
      </c>
      <c r="W3603" s="113">
        <f t="shared" si="497"/>
        <v>2.37693939393939</v>
      </c>
      <c r="X3603" s="118">
        <v>2016</v>
      </c>
      <c r="Y3603" s="18" t="s">
        <v>82</v>
      </c>
    </row>
    <row r="3604" ht="15.75" customHeight="1" spans="1:25">
      <c r="A3604" s="234">
        <v>5723</v>
      </c>
      <c r="B3604" s="208" t="s">
        <v>4169</v>
      </c>
      <c r="C3604" s="207" t="s">
        <v>25</v>
      </c>
      <c r="D3604" s="209" t="s">
        <v>64</v>
      </c>
      <c r="F3604" s="235" t="s">
        <v>204</v>
      </c>
      <c r="G3604" s="236">
        <v>41720</v>
      </c>
      <c r="H3604" s="237">
        <v>41720</v>
      </c>
      <c r="I3604" s="214">
        <v>4460.59468446324</v>
      </c>
      <c r="J3604" s="215">
        <v>0.236261935850098</v>
      </c>
      <c r="K3604" s="214">
        <v>1053.86873519394</v>
      </c>
      <c r="L3604" s="244">
        <v>3908.86</v>
      </c>
      <c r="M3604" s="245">
        <v>0.286032244695384</v>
      </c>
      <c r="N3604" s="244">
        <v>1118.06</v>
      </c>
      <c r="O3604" s="218">
        <v>330</v>
      </c>
      <c r="P3604" s="246">
        <f t="shared" si="493"/>
        <v>10.8450303030303</v>
      </c>
      <c r="Q3604" s="246">
        <f t="shared" si="494"/>
        <v>2.38806060606061</v>
      </c>
      <c r="R3604" s="210">
        <v>2111</v>
      </c>
      <c r="S3604" s="220">
        <f t="shared" si="495"/>
        <v>330</v>
      </c>
      <c r="T3604" s="113">
        <f t="shared" si="498"/>
        <v>12.2208073546938</v>
      </c>
      <c r="U3604" s="113">
        <f t="shared" si="496"/>
        <v>2.88731160327107</v>
      </c>
      <c r="V3604" s="113">
        <f t="shared" si="499"/>
        <v>11.8450303030303</v>
      </c>
      <c r="W3604" s="113">
        <f t="shared" si="497"/>
        <v>3.38806060606061</v>
      </c>
      <c r="X3604" s="118">
        <v>2014</v>
      </c>
      <c r="Y3604" s="18" t="s">
        <v>66</v>
      </c>
    </row>
    <row r="3605" ht="15.75" customHeight="1" spans="1:25">
      <c r="A3605" s="234">
        <v>9835</v>
      </c>
      <c r="B3605" s="208" t="s">
        <v>4170</v>
      </c>
      <c r="C3605" s="207" t="s">
        <v>19</v>
      </c>
      <c r="D3605" s="209" t="s">
        <v>64</v>
      </c>
      <c r="F3605" s="235" t="s">
        <v>65</v>
      </c>
      <c r="G3605" s="236">
        <v>43582</v>
      </c>
      <c r="H3605" s="237">
        <v>43582</v>
      </c>
      <c r="I3605" s="214">
        <v>4449.19084302326</v>
      </c>
      <c r="J3605" s="215">
        <v>0.267094167468505</v>
      </c>
      <c r="K3605" s="214">
        <v>1188.35292412579</v>
      </c>
      <c r="L3605" s="244">
        <v>566.65</v>
      </c>
      <c r="M3605" s="245">
        <v>0.292720374128651</v>
      </c>
      <c r="N3605" s="244">
        <v>165.87</v>
      </c>
      <c r="O3605" s="218">
        <v>86</v>
      </c>
      <c r="P3605" s="246">
        <f t="shared" si="493"/>
        <v>5.58895348837209</v>
      </c>
      <c r="Q3605" s="246">
        <f t="shared" si="494"/>
        <v>0.928720930232558</v>
      </c>
      <c r="R3605" s="210">
        <v>249</v>
      </c>
      <c r="S3605" s="220">
        <f t="shared" si="495"/>
        <v>214</v>
      </c>
      <c r="T3605" s="113">
        <f t="shared" si="498"/>
        <v>12.1895639534884</v>
      </c>
      <c r="U3605" s="113">
        <f t="shared" si="496"/>
        <v>3.25576143596107</v>
      </c>
      <c r="V3605" s="113">
        <f t="shared" si="499"/>
        <v>2.64789719626168</v>
      </c>
      <c r="W3605" s="113">
        <f t="shared" si="497"/>
        <v>0.775093457943925</v>
      </c>
      <c r="X3605" s="118">
        <v>2019</v>
      </c>
      <c r="Y3605" s="18" t="s">
        <v>85</v>
      </c>
    </row>
    <row r="3606" ht="15.75" customHeight="1" spans="1:25">
      <c r="A3606" s="234">
        <v>7338</v>
      </c>
      <c r="B3606" s="208" t="s">
        <v>4171</v>
      </c>
      <c r="C3606" s="207" t="s">
        <v>25</v>
      </c>
      <c r="D3606" s="209" t="s">
        <v>64</v>
      </c>
      <c r="F3606" s="235" t="s">
        <v>207</v>
      </c>
      <c r="G3606" s="236">
        <v>43022</v>
      </c>
      <c r="H3606" s="237">
        <v>43022</v>
      </c>
      <c r="I3606" s="214">
        <v>4424.108</v>
      </c>
      <c r="J3606" s="215">
        <v>0.251949713293484</v>
      </c>
      <c r="K3606" s="214">
        <v>1114.65274217941</v>
      </c>
      <c r="L3606" s="244">
        <v>3403.16</v>
      </c>
      <c r="M3606" s="245">
        <v>0.327148885153798</v>
      </c>
      <c r="N3606" s="244">
        <v>1113.34</v>
      </c>
      <c r="O3606" s="218">
        <v>330</v>
      </c>
      <c r="P3606" s="246">
        <f t="shared" si="493"/>
        <v>9.31260606060606</v>
      </c>
      <c r="Q3606" s="246">
        <f t="shared" si="494"/>
        <v>2.37375757575758</v>
      </c>
      <c r="R3606" s="210">
        <v>809</v>
      </c>
      <c r="S3606" s="220">
        <f t="shared" si="495"/>
        <v>330</v>
      </c>
      <c r="T3606" s="113">
        <f t="shared" si="498"/>
        <v>12.1208438356164</v>
      </c>
      <c r="U3606" s="113">
        <f t="shared" si="496"/>
        <v>3.05384312925866</v>
      </c>
      <c r="V3606" s="113">
        <f t="shared" si="499"/>
        <v>10.3126060606061</v>
      </c>
      <c r="W3606" s="113">
        <f t="shared" si="497"/>
        <v>3.37375757575758</v>
      </c>
      <c r="X3606" s="118">
        <v>2017</v>
      </c>
      <c r="Y3606" s="18" t="s">
        <v>83</v>
      </c>
    </row>
    <row r="3607" ht="15.75" customHeight="1" spans="1:25">
      <c r="A3607" s="234">
        <v>6413</v>
      </c>
      <c r="B3607" s="208" t="s">
        <v>4172</v>
      </c>
      <c r="C3607" s="207" t="s">
        <v>23</v>
      </c>
      <c r="D3607" s="209" t="s">
        <v>64</v>
      </c>
      <c r="E3607" s="210" t="s">
        <v>330</v>
      </c>
      <c r="F3607" s="235" t="s">
        <v>65</v>
      </c>
      <c r="G3607" s="283">
        <v>42543</v>
      </c>
      <c r="H3607" s="237">
        <v>42543</v>
      </c>
      <c r="I3607" s="214">
        <v>4418.0775</v>
      </c>
      <c r="J3607" s="215">
        <v>0.277710933697729</v>
      </c>
      <c r="K3607" s="214">
        <v>1226.94842767393</v>
      </c>
      <c r="L3607" s="244">
        <v>3046.95</v>
      </c>
      <c r="M3607" s="245">
        <v>0.434667454339586</v>
      </c>
      <c r="N3607" s="244">
        <v>1324.41</v>
      </c>
      <c r="O3607" s="218">
        <v>330</v>
      </c>
      <c r="P3607" s="246">
        <f t="shared" si="493"/>
        <v>8.23318181818182</v>
      </c>
      <c r="Q3607" s="246">
        <f t="shared" si="494"/>
        <v>3.01336363636364</v>
      </c>
      <c r="R3607" s="210">
        <v>1288</v>
      </c>
      <c r="S3607" s="220">
        <f t="shared" si="495"/>
        <v>330</v>
      </c>
      <c r="T3607" s="113">
        <f t="shared" si="498"/>
        <v>12.1043219178082</v>
      </c>
      <c r="U3607" s="113">
        <f t="shared" si="496"/>
        <v>3.36150254157241</v>
      </c>
      <c r="V3607" s="113">
        <f t="shared" si="499"/>
        <v>9.23318181818182</v>
      </c>
      <c r="W3607" s="113">
        <f t="shared" si="497"/>
        <v>4.01336363636364</v>
      </c>
      <c r="X3607" s="118">
        <v>2016</v>
      </c>
      <c r="Y3607" s="18" t="s">
        <v>82</v>
      </c>
    </row>
    <row r="3608" ht="15.75" customHeight="1" spans="1:25">
      <c r="A3608" s="234">
        <v>7528</v>
      </c>
      <c r="B3608" s="208" t="s">
        <v>4173</v>
      </c>
      <c r="C3608" s="207" t="s">
        <v>31</v>
      </c>
      <c r="D3608" s="209" t="s">
        <v>64</v>
      </c>
      <c r="F3608" s="235" t="s">
        <v>65</v>
      </c>
      <c r="G3608" s="236">
        <v>43099</v>
      </c>
      <c r="H3608" s="237">
        <v>43099</v>
      </c>
      <c r="I3608" s="214">
        <v>4415.685</v>
      </c>
      <c r="J3608" s="215">
        <v>0.272688129218765</v>
      </c>
      <c r="K3608" s="214">
        <v>1204.10488186936</v>
      </c>
      <c r="L3608" s="244">
        <v>2943.79</v>
      </c>
      <c r="M3608" s="245">
        <v>0.327594699350157</v>
      </c>
      <c r="N3608" s="244">
        <v>964.37</v>
      </c>
      <c r="O3608" s="218">
        <v>330</v>
      </c>
      <c r="P3608" s="246">
        <f t="shared" si="493"/>
        <v>7.92057575757576</v>
      </c>
      <c r="Q3608" s="246">
        <f t="shared" si="494"/>
        <v>1.92233333333333</v>
      </c>
      <c r="R3608" s="210">
        <v>732</v>
      </c>
      <c r="S3608" s="220">
        <f t="shared" si="495"/>
        <v>330</v>
      </c>
      <c r="T3608" s="113">
        <f t="shared" si="498"/>
        <v>12.0977671232877</v>
      </c>
      <c r="U3608" s="113">
        <f t="shared" si="496"/>
        <v>3.29891748457359</v>
      </c>
      <c r="V3608" s="113">
        <f t="shared" si="499"/>
        <v>8.92057575757576</v>
      </c>
      <c r="W3608" s="113">
        <f t="shared" si="497"/>
        <v>2.92233333333333</v>
      </c>
      <c r="X3608" s="118">
        <v>2017</v>
      </c>
      <c r="Y3608" s="18" t="s">
        <v>83</v>
      </c>
    </row>
    <row r="3609" ht="15.75" customHeight="1" spans="1:25">
      <c r="A3609" s="234">
        <v>7679</v>
      </c>
      <c r="B3609" s="208" t="s">
        <v>4174</v>
      </c>
      <c r="C3609" s="207" t="s">
        <v>23</v>
      </c>
      <c r="D3609" s="209" t="s">
        <v>64</v>
      </c>
      <c r="F3609" s="235" t="s">
        <v>184</v>
      </c>
      <c r="G3609" s="236">
        <v>43260</v>
      </c>
      <c r="H3609" s="237">
        <v>43260</v>
      </c>
      <c r="I3609" s="214">
        <v>4360.17545706692</v>
      </c>
      <c r="J3609" s="215">
        <v>0.271294286240305</v>
      </c>
      <c r="K3609" s="214">
        <v>1182.89068850746</v>
      </c>
      <c r="L3609" s="244">
        <v>1830.52</v>
      </c>
      <c r="M3609" s="245">
        <v>0.0635994143740577</v>
      </c>
      <c r="N3609" s="244">
        <v>116.42</v>
      </c>
      <c r="O3609" s="218">
        <v>233</v>
      </c>
      <c r="P3609" s="246">
        <f t="shared" si="493"/>
        <v>6.85630901287554</v>
      </c>
      <c r="Q3609" s="246">
        <f t="shared" si="494"/>
        <v>-0.500343347639485</v>
      </c>
      <c r="R3609" s="210">
        <v>571</v>
      </c>
      <c r="S3609" s="220">
        <f t="shared" si="495"/>
        <v>330</v>
      </c>
      <c r="T3609" s="113">
        <f t="shared" si="498"/>
        <v>11.945686183745</v>
      </c>
      <c r="U3609" s="113">
        <f t="shared" si="496"/>
        <v>3.24079640686975</v>
      </c>
      <c r="V3609" s="113">
        <f t="shared" si="499"/>
        <v>5.5470303030303</v>
      </c>
      <c r="W3609" s="113">
        <f t="shared" si="497"/>
        <v>0.352787878787879</v>
      </c>
      <c r="X3609" s="118">
        <v>2018</v>
      </c>
      <c r="Y3609" s="18" t="s">
        <v>84</v>
      </c>
    </row>
    <row r="3610" ht="15.75" customHeight="1" spans="1:25">
      <c r="A3610" s="234">
        <v>6403</v>
      </c>
      <c r="B3610" s="208" t="s">
        <v>4175</v>
      </c>
      <c r="C3610" s="207" t="s">
        <v>23</v>
      </c>
      <c r="D3610" s="209" t="s">
        <v>64</v>
      </c>
      <c r="E3610" s="210" t="s">
        <v>330</v>
      </c>
      <c r="F3610" s="235" t="s">
        <v>65</v>
      </c>
      <c r="G3610" s="283">
        <v>42543</v>
      </c>
      <c r="H3610" s="237">
        <v>42543</v>
      </c>
      <c r="I3610" s="214">
        <v>4315.7945</v>
      </c>
      <c r="J3610" s="215">
        <v>0.238610454684036</v>
      </c>
      <c r="K3610" s="214">
        <v>1029.79368796786</v>
      </c>
      <c r="L3610" s="244">
        <v>2976.41</v>
      </c>
      <c r="M3610" s="245">
        <v>0.417244264063083</v>
      </c>
      <c r="N3610" s="244">
        <v>1241.89</v>
      </c>
      <c r="O3610" s="218">
        <v>330</v>
      </c>
      <c r="P3610" s="246">
        <f t="shared" si="493"/>
        <v>8.01942424242424</v>
      </c>
      <c r="Q3610" s="246">
        <f t="shared" si="494"/>
        <v>2.76330303030303</v>
      </c>
      <c r="R3610" s="210">
        <v>1288</v>
      </c>
      <c r="S3610" s="220">
        <f t="shared" si="495"/>
        <v>330</v>
      </c>
      <c r="T3610" s="113">
        <f t="shared" si="498"/>
        <v>11.8240945205479</v>
      </c>
      <c r="U3610" s="113">
        <f t="shared" si="496"/>
        <v>2.82135256977496</v>
      </c>
      <c r="V3610" s="113">
        <f t="shared" si="499"/>
        <v>9.01942424242424</v>
      </c>
      <c r="W3610" s="113">
        <f t="shared" si="497"/>
        <v>3.76330303030303</v>
      </c>
      <c r="X3610" s="118">
        <v>2016</v>
      </c>
      <c r="Y3610" s="18" t="s">
        <v>82</v>
      </c>
    </row>
    <row r="3611" ht="15.75" customHeight="1" spans="1:25">
      <c r="A3611" s="234">
        <v>7891</v>
      </c>
      <c r="B3611" s="208" t="s">
        <v>4176</v>
      </c>
      <c r="C3611" s="207" t="s">
        <v>25</v>
      </c>
      <c r="D3611" s="209" t="s">
        <v>64</v>
      </c>
      <c r="F3611" s="235" t="s">
        <v>207</v>
      </c>
      <c r="G3611" s="236">
        <v>43274</v>
      </c>
      <c r="H3611" s="237">
        <v>43274</v>
      </c>
      <c r="I3611" s="214">
        <v>4269.75491735537</v>
      </c>
      <c r="J3611" s="215">
        <v>0.272943469483922</v>
      </c>
      <c r="K3611" s="214">
        <v>1165.40172098901</v>
      </c>
      <c r="L3611" s="244">
        <v>3266.43</v>
      </c>
      <c r="M3611" s="245">
        <v>0.137416078103618</v>
      </c>
      <c r="N3611" s="244">
        <v>448.86</v>
      </c>
      <c r="O3611" s="218">
        <v>330</v>
      </c>
      <c r="P3611" s="246">
        <f t="shared" si="493"/>
        <v>8.89827272727273</v>
      </c>
      <c r="Q3611" s="246">
        <f t="shared" si="494"/>
        <v>0.360181818181818</v>
      </c>
      <c r="R3611" s="210">
        <v>557</v>
      </c>
      <c r="S3611" s="220">
        <f t="shared" si="495"/>
        <v>330</v>
      </c>
      <c r="T3611" s="113">
        <f t="shared" si="498"/>
        <v>11.6979586776859</v>
      </c>
      <c r="U3611" s="113">
        <f t="shared" si="496"/>
        <v>3.19288142736715</v>
      </c>
      <c r="V3611" s="113">
        <f t="shared" si="499"/>
        <v>9.89827272727273</v>
      </c>
      <c r="W3611" s="113">
        <f t="shared" si="497"/>
        <v>1.36018181818182</v>
      </c>
      <c r="X3611" s="118">
        <v>2018</v>
      </c>
      <c r="Y3611" s="18" t="s">
        <v>84</v>
      </c>
    </row>
    <row r="3612" ht="15.75" customHeight="1" spans="1:25">
      <c r="A3612" s="234">
        <v>6098</v>
      </c>
      <c r="B3612" s="208" t="s">
        <v>4177</v>
      </c>
      <c r="C3612" s="207" t="s">
        <v>27</v>
      </c>
      <c r="D3612" s="209" t="s">
        <v>64</v>
      </c>
      <c r="E3612" s="210" t="s">
        <v>2666</v>
      </c>
      <c r="F3612" s="289" t="s">
        <v>215</v>
      </c>
      <c r="G3612" s="283">
        <v>42272</v>
      </c>
      <c r="H3612" s="237">
        <v>42272</v>
      </c>
      <c r="I3612" s="214">
        <v>4248.1115</v>
      </c>
      <c r="J3612" s="215">
        <v>0.266900864921795</v>
      </c>
      <c r="K3612" s="214">
        <v>1133.82463363422</v>
      </c>
      <c r="L3612" s="244">
        <v>3694.01</v>
      </c>
      <c r="M3612" s="245">
        <v>0.285077733953075</v>
      </c>
      <c r="N3612" s="244">
        <v>1053.08</v>
      </c>
      <c r="O3612" s="218">
        <v>330</v>
      </c>
      <c r="P3612" s="246">
        <f t="shared" si="493"/>
        <v>10.1939696969697</v>
      </c>
      <c r="Q3612" s="246">
        <f t="shared" si="494"/>
        <v>2.19115151515151</v>
      </c>
      <c r="R3612" s="210">
        <v>1559</v>
      </c>
      <c r="S3612" s="220">
        <f t="shared" si="495"/>
        <v>330</v>
      </c>
      <c r="T3612" s="113">
        <f t="shared" si="498"/>
        <v>11.6386616438356</v>
      </c>
      <c r="U3612" s="113">
        <f t="shared" si="496"/>
        <v>3.10636885927184</v>
      </c>
      <c r="V3612" s="113">
        <f t="shared" si="499"/>
        <v>11.1939696969697</v>
      </c>
      <c r="W3612" s="113">
        <f t="shared" si="497"/>
        <v>3.19115151515151</v>
      </c>
      <c r="X3612" s="118">
        <v>2015</v>
      </c>
      <c r="Y3612" s="18" t="s">
        <v>66</v>
      </c>
    </row>
    <row r="3613" ht="15.75" customHeight="1" spans="1:25">
      <c r="A3613" s="234">
        <v>6872</v>
      </c>
      <c r="B3613" s="208" t="s">
        <v>4178</v>
      </c>
      <c r="C3613" s="207" t="s">
        <v>31</v>
      </c>
      <c r="D3613" s="209" t="s">
        <v>64</v>
      </c>
      <c r="F3613" s="235" t="s">
        <v>65</v>
      </c>
      <c r="G3613" s="236">
        <v>42854</v>
      </c>
      <c r="H3613" s="237">
        <v>42854</v>
      </c>
      <c r="I3613" s="214">
        <v>4243.11</v>
      </c>
      <c r="J3613" s="215">
        <v>0.274398871043442</v>
      </c>
      <c r="K3613" s="214">
        <v>1164.30459371314</v>
      </c>
      <c r="L3613" s="244">
        <v>2828.74</v>
      </c>
      <c r="M3613" s="245">
        <v>0.264782199848696</v>
      </c>
      <c r="N3613" s="244">
        <v>749</v>
      </c>
      <c r="O3613" s="218">
        <v>330</v>
      </c>
      <c r="P3613" s="246">
        <f t="shared" si="493"/>
        <v>7.57193939393939</v>
      </c>
      <c r="Q3613" s="246">
        <f t="shared" si="494"/>
        <v>1.26969696969697</v>
      </c>
      <c r="R3613" s="210">
        <v>977</v>
      </c>
      <c r="S3613" s="220">
        <f t="shared" si="495"/>
        <v>330</v>
      </c>
      <c r="T3613" s="113">
        <f t="shared" si="498"/>
        <v>11.6249589041096</v>
      </c>
      <c r="U3613" s="113">
        <f t="shared" si="496"/>
        <v>3.18987559921408</v>
      </c>
      <c r="V3613" s="113">
        <f t="shared" si="499"/>
        <v>8.57193939393939</v>
      </c>
      <c r="W3613" s="113">
        <f t="shared" si="497"/>
        <v>2.26969696969697</v>
      </c>
      <c r="X3613" s="118">
        <v>2017</v>
      </c>
      <c r="Y3613" s="18" t="s">
        <v>83</v>
      </c>
    </row>
    <row r="3614" ht="15.75" customHeight="1" spans="1:25">
      <c r="A3614" s="234">
        <v>8861</v>
      </c>
      <c r="B3614" s="208" t="s">
        <v>4179</v>
      </c>
      <c r="C3614" s="207" t="s">
        <v>34</v>
      </c>
      <c r="D3614" s="209" t="s">
        <v>488</v>
      </c>
      <c r="E3614" s="210" t="s">
        <v>30</v>
      </c>
      <c r="F3614" s="235" t="s">
        <v>276</v>
      </c>
      <c r="G3614" s="283">
        <v>40186</v>
      </c>
      <c r="H3614" s="237">
        <v>43715</v>
      </c>
      <c r="I3614" s="214">
        <v>4232.06123376623</v>
      </c>
      <c r="J3614" s="215">
        <v>0.258605541878189</v>
      </c>
      <c r="K3614" s="214">
        <v>1094.43448861979</v>
      </c>
      <c r="L3614" s="216">
        <v>388.17</v>
      </c>
      <c r="M3614" s="217">
        <v>0.232398176056882</v>
      </c>
      <c r="N3614" s="216">
        <v>90.21</v>
      </c>
      <c r="O3614" s="218">
        <v>77</v>
      </c>
      <c r="P3614" s="246">
        <f t="shared" si="493"/>
        <v>4.04116883116883</v>
      </c>
      <c r="Q3614" s="246">
        <f t="shared" si="494"/>
        <v>0.171558441558441</v>
      </c>
      <c r="R3614" s="210">
        <v>116</v>
      </c>
      <c r="S3614" s="220">
        <f t="shared" si="495"/>
        <v>81</v>
      </c>
      <c r="T3614" s="113">
        <f t="shared" si="498"/>
        <v>11.5946883116883</v>
      </c>
      <c r="U3614" s="113">
        <f t="shared" si="496"/>
        <v>2.99845065375285</v>
      </c>
      <c r="V3614" s="113">
        <f t="shared" si="499"/>
        <v>4.79222222222222</v>
      </c>
      <c r="W3614" s="113">
        <f t="shared" si="497"/>
        <v>1.1137037037037</v>
      </c>
      <c r="X3614" s="118">
        <v>2010</v>
      </c>
      <c r="Y3614" s="18" t="s">
        <v>66</v>
      </c>
    </row>
    <row r="3615" ht="15.75" customHeight="1" spans="1:25">
      <c r="A3615" s="234">
        <v>5595</v>
      </c>
      <c r="B3615" s="208" t="s">
        <v>4180</v>
      </c>
      <c r="C3615" s="207" t="s">
        <v>17</v>
      </c>
      <c r="D3615" s="209" t="s">
        <v>64</v>
      </c>
      <c r="F3615" s="235" t="s">
        <v>65</v>
      </c>
      <c r="G3615" s="236">
        <v>41216</v>
      </c>
      <c r="H3615" s="237">
        <v>41216</v>
      </c>
      <c r="I3615" s="214">
        <v>4217.66</v>
      </c>
      <c r="J3615" s="215">
        <v>0.266875560938495</v>
      </c>
      <c r="K3615" s="214">
        <v>1125.59037834785</v>
      </c>
      <c r="L3615" s="244">
        <v>2108.83</v>
      </c>
      <c r="M3615" s="245">
        <v>0.300190152833562</v>
      </c>
      <c r="N3615" s="244">
        <v>633.05</v>
      </c>
      <c r="O3615" s="218">
        <v>330</v>
      </c>
      <c r="P3615" s="246">
        <f t="shared" si="493"/>
        <v>5.39039393939394</v>
      </c>
      <c r="Q3615" s="246">
        <f t="shared" si="494"/>
        <v>0.918333333333333</v>
      </c>
      <c r="R3615" s="210">
        <v>2615</v>
      </c>
      <c r="S3615" s="220">
        <f t="shared" si="495"/>
        <v>330</v>
      </c>
      <c r="T3615" s="113">
        <f t="shared" si="498"/>
        <v>11.5552328767123</v>
      </c>
      <c r="U3615" s="113">
        <f t="shared" si="496"/>
        <v>3.08380925574753</v>
      </c>
      <c r="V3615" s="113">
        <f t="shared" si="499"/>
        <v>6.39039393939394</v>
      </c>
      <c r="W3615" s="113">
        <f t="shared" si="497"/>
        <v>1.91833333333333</v>
      </c>
      <c r="X3615" s="118">
        <v>2012</v>
      </c>
      <c r="Y3615" s="18" t="s">
        <v>66</v>
      </c>
    </row>
    <row r="3616" ht="15.75" customHeight="1" spans="1:25">
      <c r="A3616" s="234">
        <v>6842</v>
      </c>
      <c r="B3616" s="208" t="s">
        <v>4181</v>
      </c>
      <c r="C3616" s="207" t="s">
        <v>29</v>
      </c>
      <c r="D3616" s="209" t="s">
        <v>380</v>
      </c>
      <c r="E3616" s="210" t="s">
        <v>395</v>
      </c>
      <c r="F3616" s="235" t="s">
        <v>241</v>
      </c>
      <c r="G3616" s="283">
        <v>42217</v>
      </c>
      <c r="H3616" s="237">
        <v>42879</v>
      </c>
      <c r="I3616" s="214">
        <v>4216.8</v>
      </c>
      <c r="J3616" s="215">
        <v>0.271828656123518</v>
      </c>
      <c r="K3616" s="214">
        <v>1146.24707714165</v>
      </c>
      <c r="L3616" s="244">
        <v>2635.5</v>
      </c>
      <c r="M3616" s="245">
        <v>0.343217605767407</v>
      </c>
      <c r="N3616" s="244">
        <v>904.55</v>
      </c>
      <c r="O3616" s="218">
        <v>330</v>
      </c>
      <c r="P3616" s="246">
        <f t="shared" si="493"/>
        <v>6.98636363636364</v>
      </c>
      <c r="Q3616" s="246">
        <f t="shared" si="494"/>
        <v>1.74106060606061</v>
      </c>
      <c r="R3616" s="210">
        <v>952</v>
      </c>
      <c r="S3616" s="220">
        <f t="shared" si="495"/>
        <v>330</v>
      </c>
      <c r="T3616" s="113">
        <f t="shared" si="498"/>
        <v>11.5528767123288</v>
      </c>
      <c r="U3616" s="113">
        <f t="shared" si="496"/>
        <v>3.14040295107301</v>
      </c>
      <c r="V3616" s="113">
        <f t="shared" si="499"/>
        <v>7.98636363636364</v>
      </c>
      <c r="W3616" s="113">
        <f t="shared" si="497"/>
        <v>2.74106060606061</v>
      </c>
      <c r="X3616" s="118">
        <v>2015</v>
      </c>
      <c r="Y3616" s="18" t="s">
        <v>66</v>
      </c>
    </row>
    <row r="3617" ht="15.75" customHeight="1" spans="1:25">
      <c r="A3617" s="234">
        <v>9032</v>
      </c>
      <c r="B3617" s="208" t="s">
        <v>4182</v>
      </c>
      <c r="C3617" s="207" t="s">
        <v>34</v>
      </c>
      <c r="D3617" s="209" t="s">
        <v>488</v>
      </c>
      <c r="E3617" s="210" t="s">
        <v>30</v>
      </c>
      <c r="F3617" s="235" t="s">
        <v>291</v>
      </c>
      <c r="G3617" s="283">
        <v>41791</v>
      </c>
      <c r="H3617" s="237">
        <v>43713</v>
      </c>
      <c r="I3617" s="214">
        <v>4215.72329268293</v>
      </c>
      <c r="J3617" s="215">
        <v>0.266609145976823</v>
      </c>
      <c r="K3617" s="214">
        <v>1123.9503867368</v>
      </c>
      <c r="L3617" s="216">
        <v>205.89</v>
      </c>
      <c r="M3617" s="217">
        <v>0.155519937830881</v>
      </c>
      <c r="N3617" s="216">
        <v>32.02</v>
      </c>
      <c r="O3617" s="218">
        <v>41</v>
      </c>
      <c r="P3617" s="246">
        <f t="shared" si="493"/>
        <v>4.02170731707317</v>
      </c>
      <c r="Q3617" s="246">
        <f t="shared" si="494"/>
        <v>-0.219024390243902</v>
      </c>
      <c r="R3617" s="210">
        <v>118</v>
      </c>
      <c r="S3617" s="220">
        <f t="shared" si="495"/>
        <v>83</v>
      </c>
      <c r="T3617" s="113">
        <f t="shared" si="498"/>
        <v>11.5499268292683</v>
      </c>
      <c r="U3617" s="113">
        <f t="shared" si="496"/>
        <v>3.07931612804603</v>
      </c>
      <c r="V3617" s="113">
        <f t="shared" si="499"/>
        <v>2.48060240963855</v>
      </c>
      <c r="W3617" s="113">
        <f t="shared" si="497"/>
        <v>0.385783132530121</v>
      </c>
      <c r="X3617" s="118">
        <v>2014</v>
      </c>
      <c r="Y3617" s="18" t="s">
        <v>66</v>
      </c>
    </row>
    <row r="3618" ht="15.75" customHeight="1" spans="1:25">
      <c r="A3618" s="234">
        <v>6892</v>
      </c>
      <c r="B3618" s="208" t="s">
        <v>4183</v>
      </c>
      <c r="C3618" s="207" t="s">
        <v>17</v>
      </c>
      <c r="D3618" s="209" t="s">
        <v>64</v>
      </c>
      <c r="F3618" s="235" t="s">
        <v>65</v>
      </c>
      <c r="G3618" s="236">
        <v>42882</v>
      </c>
      <c r="H3618" s="237">
        <v>42882</v>
      </c>
      <c r="I3618" s="214">
        <v>4215.41469764082</v>
      </c>
      <c r="J3618" s="215">
        <v>0.266875560938495</v>
      </c>
      <c r="K3618" s="214">
        <v>1124.99116202127</v>
      </c>
      <c r="L3618" s="244">
        <v>1514.78</v>
      </c>
      <c r="M3618" s="245">
        <v>0.357979376543128</v>
      </c>
      <c r="N3618" s="244">
        <v>542.26</v>
      </c>
      <c r="O3618" s="218">
        <v>297</v>
      </c>
      <c r="P3618" s="246">
        <f t="shared" si="493"/>
        <v>4.10026936026936</v>
      </c>
      <c r="Q3618" s="246">
        <f t="shared" si="494"/>
        <v>0.825791245791246</v>
      </c>
      <c r="R3618" s="210">
        <v>949</v>
      </c>
      <c r="S3618" s="220">
        <f t="shared" si="495"/>
        <v>330</v>
      </c>
      <c r="T3618" s="113">
        <f t="shared" si="498"/>
        <v>11.5490813633995</v>
      </c>
      <c r="U3618" s="113">
        <f t="shared" si="496"/>
        <v>3.08216756718156</v>
      </c>
      <c r="V3618" s="113">
        <f t="shared" si="499"/>
        <v>4.59024242424242</v>
      </c>
      <c r="W3618" s="113">
        <f t="shared" si="497"/>
        <v>1.64321212121212</v>
      </c>
      <c r="X3618" s="118">
        <v>2017</v>
      </c>
      <c r="Y3618" s="18" t="s">
        <v>83</v>
      </c>
    </row>
    <row r="3619" ht="15.75" customHeight="1" spans="1:25">
      <c r="A3619" s="234">
        <v>5008</v>
      </c>
      <c r="B3619" s="208" t="s">
        <v>4184</v>
      </c>
      <c r="C3619" s="207" t="s">
        <v>17</v>
      </c>
      <c r="D3619" s="209" t="s">
        <v>64</v>
      </c>
      <c r="F3619" s="235" t="s">
        <v>65</v>
      </c>
      <c r="G3619" s="236">
        <v>37514</v>
      </c>
      <c r="H3619" s="237">
        <v>37514</v>
      </c>
      <c r="I3619" s="214">
        <v>4196.3</v>
      </c>
      <c r="J3619" s="215">
        <v>0.266875560938495</v>
      </c>
      <c r="K3619" s="214">
        <v>1119.88991636621</v>
      </c>
      <c r="L3619" s="244">
        <v>2098.15</v>
      </c>
      <c r="M3619" s="245">
        <v>0.182475037533065</v>
      </c>
      <c r="N3619" s="244">
        <v>382.86</v>
      </c>
      <c r="O3619" s="218">
        <v>330</v>
      </c>
      <c r="P3619" s="246">
        <f t="shared" si="493"/>
        <v>5.3580303030303</v>
      </c>
      <c r="Q3619" s="246">
        <f t="shared" si="494"/>
        <v>0.160181818181818</v>
      </c>
      <c r="R3619" s="210">
        <v>6317</v>
      </c>
      <c r="S3619" s="220">
        <f t="shared" si="495"/>
        <v>330</v>
      </c>
      <c r="T3619" s="113">
        <f t="shared" si="498"/>
        <v>11.4967123287671</v>
      </c>
      <c r="U3619" s="113">
        <f t="shared" si="496"/>
        <v>3.06819155168825</v>
      </c>
      <c r="V3619" s="113">
        <f t="shared" si="499"/>
        <v>6.3580303030303</v>
      </c>
      <c r="W3619" s="113">
        <f t="shared" si="497"/>
        <v>1.16018181818182</v>
      </c>
      <c r="X3619" s="118">
        <v>2002</v>
      </c>
      <c r="Y3619" s="18" t="s">
        <v>66</v>
      </c>
    </row>
    <row r="3620" ht="15.75" customHeight="1" spans="1:25">
      <c r="A3620" s="234">
        <v>5984</v>
      </c>
      <c r="B3620" s="208" t="s">
        <v>4185</v>
      </c>
      <c r="C3620" s="207" t="s">
        <v>25</v>
      </c>
      <c r="D3620" s="209" t="s">
        <v>64</v>
      </c>
      <c r="F3620" s="235" t="s">
        <v>204</v>
      </c>
      <c r="G3620" s="236">
        <v>42203</v>
      </c>
      <c r="H3620" s="237">
        <v>42203</v>
      </c>
      <c r="I3620" s="214">
        <v>4180.43100477592</v>
      </c>
      <c r="J3620" s="215">
        <v>0.27524765068332</v>
      </c>
      <c r="K3620" s="214">
        <v>1150.65381290828</v>
      </c>
      <c r="L3620" s="244">
        <v>3663.35</v>
      </c>
      <c r="M3620" s="245">
        <v>0.339145863758582</v>
      </c>
      <c r="N3620" s="244">
        <v>1242.41</v>
      </c>
      <c r="O3620" s="218">
        <v>330</v>
      </c>
      <c r="P3620" s="246">
        <f t="shared" si="493"/>
        <v>10.1010606060606</v>
      </c>
      <c r="Q3620" s="246">
        <f t="shared" si="494"/>
        <v>2.76487878787879</v>
      </c>
      <c r="R3620" s="210">
        <v>1628</v>
      </c>
      <c r="S3620" s="220">
        <f t="shared" si="495"/>
        <v>330</v>
      </c>
      <c r="T3620" s="113">
        <f t="shared" si="498"/>
        <v>11.4532356295231</v>
      </c>
      <c r="U3620" s="113">
        <f t="shared" si="496"/>
        <v>3.15247619974871</v>
      </c>
      <c r="V3620" s="113">
        <f t="shared" si="499"/>
        <v>11.1010606060606</v>
      </c>
      <c r="W3620" s="113">
        <f t="shared" si="497"/>
        <v>3.76487878787879</v>
      </c>
      <c r="X3620" s="118">
        <v>2015</v>
      </c>
      <c r="Y3620" s="18" t="s">
        <v>66</v>
      </c>
    </row>
    <row r="3621" ht="15.75" customHeight="1" spans="1:25">
      <c r="A3621" s="234">
        <v>9102</v>
      </c>
      <c r="B3621" s="208" t="s">
        <v>4186</v>
      </c>
      <c r="C3621" s="207" t="s">
        <v>34</v>
      </c>
      <c r="D3621" s="209" t="s">
        <v>488</v>
      </c>
      <c r="E3621" s="210" t="s">
        <v>30</v>
      </c>
      <c r="F3621" s="235" t="s">
        <v>288</v>
      </c>
      <c r="G3621" s="283">
        <v>38384</v>
      </c>
      <c r="H3621" s="237">
        <v>43706</v>
      </c>
      <c r="I3621" s="214">
        <v>4170.8675862069</v>
      </c>
      <c r="J3621" s="215">
        <v>0.27</v>
      </c>
      <c r="K3621" s="214">
        <v>1126.13424827586</v>
      </c>
      <c r="L3621" s="216">
        <v>144.08</v>
      </c>
      <c r="M3621" s="217">
        <v>0.436979455857857</v>
      </c>
      <c r="N3621" s="216">
        <v>62.96</v>
      </c>
      <c r="O3621" s="218">
        <v>29</v>
      </c>
      <c r="P3621" s="246">
        <f t="shared" si="493"/>
        <v>3.96827586206897</v>
      </c>
      <c r="Q3621" s="246">
        <f t="shared" si="494"/>
        <v>1.17103448275862</v>
      </c>
      <c r="R3621" s="210">
        <v>125</v>
      </c>
      <c r="S3621" s="220">
        <f t="shared" si="495"/>
        <v>90</v>
      </c>
      <c r="T3621" s="113">
        <f t="shared" si="498"/>
        <v>11.4270344827586</v>
      </c>
      <c r="U3621" s="113">
        <f t="shared" si="496"/>
        <v>3.08529931034482</v>
      </c>
      <c r="V3621" s="113">
        <f t="shared" si="499"/>
        <v>1.60088888888889</v>
      </c>
      <c r="W3621" s="113">
        <f t="shared" si="497"/>
        <v>0.699555555555556</v>
      </c>
      <c r="X3621" s="118">
        <v>2005</v>
      </c>
      <c r="Y3621" s="18" t="s">
        <v>66</v>
      </c>
    </row>
    <row r="3622" ht="15.75" customHeight="1" spans="1:25">
      <c r="A3622" s="234">
        <v>6528</v>
      </c>
      <c r="B3622" s="208" t="s">
        <v>4187</v>
      </c>
      <c r="C3622" s="207" t="s">
        <v>17</v>
      </c>
      <c r="D3622" s="209" t="s">
        <v>64</v>
      </c>
      <c r="F3622" s="235" t="s">
        <v>65</v>
      </c>
      <c r="G3622" s="236">
        <v>42665</v>
      </c>
      <c r="H3622" s="237">
        <v>42665</v>
      </c>
      <c r="I3622" s="214">
        <v>4166.74</v>
      </c>
      <c r="J3622" s="215">
        <v>0.256300042288559</v>
      </c>
      <c r="K3622" s="214">
        <v>1067.93563820543</v>
      </c>
      <c r="L3622" s="244">
        <v>2083.37</v>
      </c>
      <c r="M3622" s="245">
        <v>0.354003369540696</v>
      </c>
      <c r="N3622" s="244">
        <v>737.52</v>
      </c>
      <c r="O3622" s="218">
        <v>330</v>
      </c>
      <c r="P3622" s="246">
        <f t="shared" si="493"/>
        <v>5.31324242424242</v>
      </c>
      <c r="Q3622" s="246">
        <f t="shared" si="494"/>
        <v>1.23490909090909</v>
      </c>
      <c r="R3622" s="210">
        <v>1166</v>
      </c>
      <c r="S3622" s="220">
        <f t="shared" si="495"/>
        <v>330</v>
      </c>
      <c r="T3622" s="113">
        <f t="shared" si="498"/>
        <v>11.4157260273973</v>
      </c>
      <c r="U3622" s="113">
        <f t="shared" si="496"/>
        <v>2.92585106357652</v>
      </c>
      <c r="V3622" s="113">
        <f t="shared" si="499"/>
        <v>6.31324242424242</v>
      </c>
      <c r="W3622" s="113">
        <f t="shared" si="497"/>
        <v>2.23490909090909</v>
      </c>
      <c r="X3622" s="118">
        <v>2016</v>
      </c>
      <c r="Y3622" s="18" t="s">
        <v>82</v>
      </c>
    </row>
    <row r="3623" ht="15.75" customHeight="1" spans="1:25">
      <c r="A3623" s="234">
        <v>9116</v>
      </c>
      <c r="B3623" s="208" t="s">
        <v>4188</v>
      </c>
      <c r="C3623" s="207" t="s">
        <v>34</v>
      </c>
      <c r="D3623" s="209" t="s">
        <v>488</v>
      </c>
      <c r="E3623" s="210" t="s">
        <v>30</v>
      </c>
      <c r="F3623" s="235" t="s">
        <v>285</v>
      </c>
      <c r="G3623" s="283">
        <v>41426</v>
      </c>
      <c r="H3623" s="237">
        <v>43706</v>
      </c>
      <c r="I3623" s="214">
        <v>4165.24552631579</v>
      </c>
      <c r="J3623" s="215">
        <v>0.27</v>
      </c>
      <c r="K3623" s="214">
        <v>1124.61629210526</v>
      </c>
      <c r="L3623" s="216">
        <v>188.54</v>
      </c>
      <c r="M3623" s="217">
        <v>0.358120292776069</v>
      </c>
      <c r="N3623" s="216">
        <v>67.52</v>
      </c>
      <c r="O3623" s="218">
        <v>38</v>
      </c>
      <c r="P3623" s="246">
        <f t="shared" si="493"/>
        <v>3.96157894736842</v>
      </c>
      <c r="Q3623" s="246">
        <f t="shared" si="494"/>
        <v>0.776842105263158</v>
      </c>
      <c r="R3623" s="210">
        <v>125</v>
      </c>
      <c r="S3623" s="220">
        <f t="shared" si="495"/>
        <v>90</v>
      </c>
      <c r="T3623" s="113">
        <f t="shared" si="498"/>
        <v>11.4116315789474</v>
      </c>
      <c r="U3623" s="113">
        <f t="shared" si="496"/>
        <v>3.08114052631578</v>
      </c>
      <c r="V3623" s="113">
        <f t="shared" si="499"/>
        <v>2.09488888888889</v>
      </c>
      <c r="W3623" s="113">
        <f t="shared" si="497"/>
        <v>0.750222222222222</v>
      </c>
      <c r="X3623" s="118">
        <v>2013</v>
      </c>
      <c r="Y3623" s="18" t="s">
        <v>66</v>
      </c>
    </row>
    <row r="3624" ht="15.75" customHeight="1" spans="1:25">
      <c r="A3624" s="234">
        <v>9005</v>
      </c>
      <c r="B3624" s="208" t="s">
        <v>4189</v>
      </c>
      <c r="C3624" s="207" t="s">
        <v>34</v>
      </c>
      <c r="D3624" s="209" t="s">
        <v>488</v>
      </c>
      <c r="E3624" s="210" t="s">
        <v>30</v>
      </c>
      <c r="F3624" s="235" t="s">
        <v>291</v>
      </c>
      <c r="G3624" s="283">
        <v>42461</v>
      </c>
      <c r="H3624" s="237">
        <v>43713</v>
      </c>
      <c r="I3624" s="214">
        <v>4150.278125</v>
      </c>
      <c r="J3624" s="215">
        <v>0.278719446985391</v>
      </c>
      <c r="K3624" s="214">
        <v>1156.76322383557</v>
      </c>
      <c r="L3624" s="216">
        <v>197.75</v>
      </c>
      <c r="M3624" s="217">
        <v>0.261137800252844</v>
      </c>
      <c r="N3624" s="216">
        <v>51.64</v>
      </c>
      <c r="O3624" s="218">
        <v>40</v>
      </c>
      <c r="P3624" s="246">
        <f t="shared" si="493"/>
        <v>3.94375</v>
      </c>
      <c r="Q3624" s="246">
        <f t="shared" si="494"/>
        <v>0.291</v>
      </c>
      <c r="R3624" s="210">
        <v>118</v>
      </c>
      <c r="S3624" s="220">
        <f t="shared" si="495"/>
        <v>83</v>
      </c>
      <c r="T3624" s="113">
        <f t="shared" si="498"/>
        <v>11.370625</v>
      </c>
      <c r="U3624" s="113">
        <f t="shared" si="496"/>
        <v>3.16921431187827</v>
      </c>
      <c r="V3624" s="113">
        <f t="shared" si="499"/>
        <v>2.38253012048193</v>
      </c>
      <c r="W3624" s="113">
        <f t="shared" si="497"/>
        <v>0.622168674698795</v>
      </c>
      <c r="X3624" s="118">
        <v>2016</v>
      </c>
      <c r="Y3624" s="18" t="s">
        <v>82</v>
      </c>
    </row>
    <row r="3625" ht="15.75" customHeight="1" spans="1:25">
      <c r="A3625" s="234">
        <v>7320</v>
      </c>
      <c r="B3625" s="208" t="s">
        <v>4190</v>
      </c>
      <c r="C3625" s="207" t="s">
        <v>23</v>
      </c>
      <c r="D3625" s="209" t="s">
        <v>380</v>
      </c>
      <c r="E3625" s="210" t="s">
        <v>442</v>
      </c>
      <c r="F3625" s="235" t="s">
        <v>193</v>
      </c>
      <c r="G3625" s="284" t="s">
        <v>4191</v>
      </c>
      <c r="H3625" s="237">
        <v>42979</v>
      </c>
      <c r="I3625" s="214">
        <v>4142.2005</v>
      </c>
      <c r="J3625" s="215">
        <v>0.274474186454601</v>
      </c>
      <c r="K3625" s="214">
        <v>1136.92711236934</v>
      </c>
      <c r="L3625" s="244">
        <v>2856.69</v>
      </c>
      <c r="M3625" s="245">
        <v>0.350633075342442</v>
      </c>
      <c r="N3625" s="244">
        <v>1001.65</v>
      </c>
      <c r="O3625" s="218">
        <v>330</v>
      </c>
      <c r="P3625" s="246">
        <f t="shared" si="493"/>
        <v>7.65663636363636</v>
      </c>
      <c r="Q3625" s="246">
        <f t="shared" si="494"/>
        <v>2.03530303030303</v>
      </c>
      <c r="R3625" s="210">
        <v>852</v>
      </c>
      <c r="S3625" s="220">
        <f t="shared" si="495"/>
        <v>330</v>
      </c>
      <c r="T3625" s="113">
        <f t="shared" si="498"/>
        <v>11.3484945205479</v>
      </c>
      <c r="U3625" s="113">
        <f t="shared" si="496"/>
        <v>3.11486880101189</v>
      </c>
      <c r="V3625" s="113">
        <f t="shared" si="499"/>
        <v>8.65663636363636</v>
      </c>
      <c r="W3625" s="113">
        <f t="shared" si="497"/>
        <v>3.03530303030303</v>
      </c>
      <c r="X3625" s="118">
        <v>1998</v>
      </c>
      <c r="Y3625" s="18" t="s">
        <v>66</v>
      </c>
    </row>
    <row r="3626" ht="15.75" customHeight="1" spans="1:25">
      <c r="A3626" s="234">
        <v>5864</v>
      </c>
      <c r="B3626" s="208" t="s">
        <v>4192</v>
      </c>
      <c r="C3626" s="207" t="s">
        <v>25</v>
      </c>
      <c r="D3626" s="209" t="s">
        <v>64</v>
      </c>
      <c r="F3626" s="235" t="s">
        <v>207</v>
      </c>
      <c r="G3626" s="236">
        <v>41979</v>
      </c>
      <c r="H3626" s="237">
        <v>41979</v>
      </c>
      <c r="I3626" s="214">
        <v>4120.402</v>
      </c>
      <c r="J3626" s="215">
        <v>0.271183782541594</v>
      </c>
      <c r="K3626" s="214">
        <v>1117.38619995195</v>
      </c>
      <c r="L3626" s="244">
        <v>3169.54</v>
      </c>
      <c r="M3626" s="245">
        <v>0.308426459360033</v>
      </c>
      <c r="N3626" s="244">
        <v>977.57</v>
      </c>
      <c r="O3626" s="218">
        <v>330</v>
      </c>
      <c r="P3626" s="246">
        <f t="shared" si="493"/>
        <v>8.60466666666667</v>
      </c>
      <c r="Q3626" s="246">
        <f t="shared" si="494"/>
        <v>1.96233333333333</v>
      </c>
      <c r="R3626" s="210">
        <v>1852</v>
      </c>
      <c r="S3626" s="220">
        <f t="shared" si="495"/>
        <v>330</v>
      </c>
      <c r="T3626" s="113">
        <f t="shared" si="498"/>
        <v>11.2887726027397</v>
      </c>
      <c r="U3626" s="113">
        <f t="shared" si="496"/>
        <v>3.06133205466288</v>
      </c>
      <c r="V3626" s="113">
        <f t="shared" si="499"/>
        <v>9.60466666666667</v>
      </c>
      <c r="W3626" s="113">
        <f t="shared" si="497"/>
        <v>2.96233333333333</v>
      </c>
      <c r="X3626" s="118">
        <v>2014</v>
      </c>
      <c r="Y3626" s="18" t="s">
        <v>66</v>
      </c>
    </row>
    <row r="3627" ht="15.75" customHeight="1" spans="1:25">
      <c r="A3627" s="234">
        <v>9351</v>
      </c>
      <c r="B3627" s="208" t="s">
        <v>4193</v>
      </c>
      <c r="C3627" s="207" t="s">
        <v>19</v>
      </c>
      <c r="D3627" s="209" t="s">
        <v>380</v>
      </c>
      <c r="E3627" s="210" t="s">
        <v>1166</v>
      </c>
      <c r="F3627" s="235" t="s">
        <v>115</v>
      </c>
      <c r="G3627" s="283">
        <v>43222</v>
      </c>
      <c r="H3627" s="237">
        <v>43474</v>
      </c>
      <c r="I3627" s="214">
        <v>4119.68557065217</v>
      </c>
      <c r="J3627" s="215">
        <v>0.267094167468505</v>
      </c>
      <c r="K3627" s="214">
        <v>1100.34398772536</v>
      </c>
      <c r="L3627" s="244">
        <v>1122.58</v>
      </c>
      <c r="M3627" s="245">
        <v>0.162821357943309</v>
      </c>
      <c r="N3627" s="244">
        <v>182.78</v>
      </c>
      <c r="O3627" s="218">
        <v>184</v>
      </c>
      <c r="P3627" s="246">
        <f t="shared" si="493"/>
        <v>5.10097826086956</v>
      </c>
      <c r="Q3627" s="246">
        <f t="shared" si="494"/>
        <v>-0.00663043478260872</v>
      </c>
      <c r="R3627" s="210">
        <v>357</v>
      </c>
      <c r="S3627" s="220">
        <f t="shared" si="495"/>
        <v>322</v>
      </c>
      <c r="T3627" s="113">
        <f t="shared" si="498"/>
        <v>11.2868097826087</v>
      </c>
      <c r="U3627" s="113">
        <f t="shared" si="496"/>
        <v>3.01464106226126</v>
      </c>
      <c r="V3627" s="113">
        <f t="shared" si="499"/>
        <v>3.48627329192547</v>
      </c>
      <c r="W3627" s="113">
        <f t="shared" si="497"/>
        <v>0.567639751552795</v>
      </c>
      <c r="X3627" s="118">
        <v>2018</v>
      </c>
      <c r="Y3627" s="18" t="s">
        <v>84</v>
      </c>
    </row>
    <row r="3628" ht="15.75" customHeight="1" spans="1:25">
      <c r="A3628" s="234">
        <v>7394</v>
      </c>
      <c r="B3628" s="208" t="s">
        <v>4194</v>
      </c>
      <c r="C3628" s="207" t="s">
        <v>27</v>
      </c>
      <c r="D3628" s="209" t="s">
        <v>64</v>
      </c>
      <c r="F3628" s="235" t="s">
        <v>204</v>
      </c>
      <c r="G3628" s="236">
        <v>43039</v>
      </c>
      <c r="H3628" s="237">
        <v>43039</v>
      </c>
      <c r="I3628" s="214">
        <v>4119.105</v>
      </c>
      <c r="J3628" s="215">
        <v>0.266900864921795</v>
      </c>
      <c r="K3628" s="214">
        <v>1099.39268720369</v>
      </c>
      <c r="L3628" s="244">
        <v>2746.07</v>
      </c>
      <c r="M3628" s="245">
        <v>0.276657186451911</v>
      </c>
      <c r="N3628" s="244">
        <v>759.72</v>
      </c>
      <c r="O3628" s="218">
        <v>330</v>
      </c>
      <c r="P3628" s="246">
        <f t="shared" si="493"/>
        <v>7.32142424242424</v>
      </c>
      <c r="Q3628" s="246">
        <f t="shared" si="494"/>
        <v>1.30218181818182</v>
      </c>
      <c r="R3628" s="210">
        <v>792</v>
      </c>
      <c r="S3628" s="220">
        <f t="shared" si="495"/>
        <v>330</v>
      </c>
      <c r="T3628" s="113">
        <f t="shared" si="498"/>
        <v>11.2852191780822</v>
      </c>
      <c r="U3628" s="113">
        <f t="shared" si="496"/>
        <v>3.01203475946216</v>
      </c>
      <c r="V3628" s="113">
        <f t="shared" si="499"/>
        <v>8.32142424242424</v>
      </c>
      <c r="W3628" s="113">
        <f t="shared" si="497"/>
        <v>2.30218181818182</v>
      </c>
      <c r="X3628" s="118">
        <v>2017</v>
      </c>
      <c r="Y3628" s="18" t="s">
        <v>83</v>
      </c>
    </row>
    <row r="3629" ht="15.75" customHeight="1" spans="1:25">
      <c r="A3629" s="234">
        <v>7302</v>
      </c>
      <c r="B3629" s="208" t="s">
        <v>4195</v>
      </c>
      <c r="C3629" s="207" t="s">
        <v>25</v>
      </c>
      <c r="D3629" s="209" t="s">
        <v>64</v>
      </c>
      <c r="F3629" s="235" t="s">
        <v>207</v>
      </c>
      <c r="G3629" s="236">
        <v>42987</v>
      </c>
      <c r="H3629" s="237">
        <v>42987</v>
      </c>
      <c r="I3629" s="214">
        <v>4116.892</v>
      </c>
      <c r="J3629" s="215">
        <v>0.262663783022392</v>
      </c>
      <c r="K3629" s="214">
        <v>1081.35842701462</v>
      </c>
      <c r="L3629" s="244">
        <v>3166.84</v>
      </c>
      <c r="M3629" s="245">
        <v>0.3115250533655</v>
      </c>
      <c r="N3629" s="244">
        <v>986.55</v>
      </c>
      <c r="O3629" s="218">
        <v>330</v>
      </c>
      <c r="P3629" s="246">
        <f t="shared" si="493"/>
        <v>8.59648484848485</v>
      </c>
      <c r="Q3629" s="246">
        <f t="shared" si="494"/>
        <v>1.98954545454545</v>
      </c>
      <c r="R3629" s="210">
        <v>844</v>
      </c>
      <c r="S3629" s="220">
        <f t="shared" si="495"/>
        <v>330</v>
      </c>
      <c r="T3629" s="113">
        <f t="shared" si="498"/>
        <v>11.2791561643836</v>
      </c>
      <c r="U3629" s="113">
        <f t="shared" si="496"/>
        <v>2.96262582743732</v>
      </c>
      <c r="V3629" s="113">
        <f t="shared" si="499"/>
        <v>9.59648484848485</v>
      </c>
      <c r="W3629" s="113">
        <f t="shared" si="497"/>
        <v>2.98954545454545</v>
      </c>
      <c r="X3629" s="118">
        <v>2017</v>
      </c>
      <c r="Y3629" s="18" t="s">
        <v>83</v>
      </c>
    </row>
    <row r="3630" ht="15.75" customHeight="1" spans="1:25">
      <c r="A3630" s="234">
        <v>7372</v>
      </c>
      <c r="B3630" s="208" t="s">
        <v>4196</v>
      </c>
      <c r="C3630" s="207" t="s">
        <v>23</v>
      </c>
      <c r="D3630" s="209" t="s">
        <v>64</v>
      </c>
      <c r="F3630" s="235" t="s">
        <v>65</v>
      </c>
      <c r="G3630" s="236">
        <v>43043</v>
      </c>
      <c r="H3630" s="237">
        <v>43043</v>
      </c>
      <c r="I3630" s="214">
        <v>4113.4905</v>
      </c>
      <c r="J3630" s="215">
        <v>0.275614899240529</v>
      </c>
      <c r="K3630" s="214">
        <v>1133.73926968437</v>
      </c>
      <c r="L3630" s="244">
        <v>2836.89</v>
      </c>
      <c r="M3630" s="245">
        <v>0.321281403226773</v>
      </c>
      <c r="N3630" s="244">
        <v>911.44</v>
      </c>
      <c r="O3630" s="218">
        <v>330</v>
      </c>
      <c r="P3630" s="246">
        <f t="shared" si="493"/>
        <v>7.59663636363636</v>
      </c>
      <c r="Q3630" s="246">
        <f t="shared" si="494"/>
        <v>1.76193939393939</v>
      </c>
      <c r="R3630" s="210">
        <v>788</v>
      </c>
      <c r="S3630" s="220">
        <f t="shared" si="495"/>
        <v>330</v>
      </c>
      <c r="T3630" s="113">
        <f t="shared" si="498"/>
        <v>11.2698369863014</v>
      </c>
      <c r="U3630" s="113">
        <f t="shared" si="496"/>
        <v>3.10613498543663</v>
      </c>
      <c r="V3630" s="113">
        <f t="shared" si="499"/>
        <v>8.59663636363636</v>
      </c>
      <c r="W3630" s="113">
        <f t="shared" si="497"/>
        <v>2.76193939393939</v>
      </c>
      <c r="X3630" s="118">
        <v>2017</v>
      </c>
      <c r="Y3630" s="18" t="s">
        <v>83</v>
      </c>
    </row>
    <row r="3631" ht="15.75" customHeight="1" spans="1:25">
      <c r="A3631" s="234">
        <v>6551</v>
      </c>
      <c r="B3631" s="208" t="s">
        <v>4197</v>
      </c>
      <c r="C3631" s="207" t="s">
        <v>25</v>
      </c>
      <c r="D3631" s="209" t="s">
        <v>64</v>
      </c>
      <c r="F3631" s="235" t="s">
        <v>207</v>
      </c>
      <c r="G3631" s="236">
        <v>42665</v>
      </c>
      <c r="H3631" s="237">
        <v>42665</v>
      </c>
      <c r="I3631" s="214">
        <v>4109.95359506761</v>
      </c>
      <c r="J3631" s="215">
        <v>0.275941620016573</v>
      </c>
      <c r="K3631" s="214">
        <v>1134.10725321589</v>
      </c>
      <c r="L3631" s="244">
        <v>3601.59</v>
      </c>
      <c r="M3631" s="245">
        <v>0.227649454824119</v>
      </c>
      <c r="N3631" s="244">
        <v>819.9</v>
      </c>
      <c r="O3631" s="218">
        <v>330</v>
      </c>
      <c r="P3631" s="246">
        <f t="shared" si="493"/>
        <v>9.91390909090909</v>
      </c>
      <c r="Q3631" s="246">
        <f t="shared" si="494"/>
        <v>1.48454545454545</v>
      </c>
      <c r="R3631" s="210">
        <v>1166</v>
      </c>
      <c r="S3631" s="220">
        <f t="shared" si="495"/>
        <v>330</v>
      </c>
      <c r="T3631" s="113">
        <f t="shared" si="498"/>
        <v>11.2601468358017</v>
      </c>
      <c r="U3631" s="113">
        <f t="shared" si="496"/>
        <v>3.10714315949559</v>
      </c>
      <c r="V3631" s="113">
        <f t="shared" si="499"/>
        <v>10.9139090909091</v>
      </c>
      <c r="W3631" s="113">
        <f t="shared" si="497"/>
        <v>2.48454545454545</v>
      </c>
      <c r="X3631" s="118">
        <v>2016</v>
      </c>
      <c r="Y3631" s="18" t="s">
        <v>82</v>
      </c>
    </row>
    <row r="3632" ht="15.75" customHeight="1" spans="1:25">
      <c r="A3632" s="234">
        <v>8212</v>
      </c>
      <c r="B3632" s="208" t="s">
        <v>4198</v>
      </c>
      <c r="C3632" s="207" t="s">
        <v>25</v>
      </c>
      <c r="D3632" s="209" t="s">
        <v>488</v>
      </c>
      <c r="E3632" s="210" t="s">
        <v>32</v>
      </c>
      <c r="F3632" s="235" t="s">
        <v>212</v>
      </c>
      <c r="G3632" s="283">
        <v>41661</v>
      </c>
      <c r="H3632" s="237">
        <v>43395</v>
      </c>
      <c r="I3632" s="214">
        <v>4101.86493133556</v>
      </c>
      <c r="J3632" s="215">
        <v>0.260322851735621</v>
      </c>
      <c r="K3632" s="214">
        <v>1067.80917635961</v>
      </c>
      <c r="L3632" s="244">
        <v>2092.36</v>
      </c>
      <c r="M3632" s="245">
        <v>0.23300483664379</v>
      </c>
      <c r="N3632" s="244">
        <v>487.53</v>
      </c>
      <c r="O3632" s="218">
        <v>266</v>
      </c>
      <c r="P3632" s="246">
        <f t="shared" si="493"/>
        <v>6.86601503759399</v>
      </c>
      <c r="Q3632" s="246">
        <f t="shared" si="494"/>
        <v>0.83281954887218</v>
      </c>
      <c r="R3632" s="210">
        <v>436</v>
      </c>
      <c r="S3632" s="220">
        <f t="shared" si="495"/>
        <v>330</v>
      </c>
      <c r="T3632" s="113">
        <f t="shared" si="498"/>
        <v>11.2379861132481</v>
      </c>
      <c r="U3632" s="113">
        <f t="shared" si="496"/>
        <v>2.92550459276605</v>
      </c>
      <c r="V3632" s="113">
        <f t="shared" si="499"/>
        <v>6.34048484848485</v>
      </c>
      <c r="W3632" s="113">
        <f t="shared" si="497"/>
        <v>1.47736363636364</v>
      </c>
      <c r="X3632" s="118">
        <v>2014</v>
      </c>
      <c r="Y3632" s="18" t="s">
        <v>66</v>
      </c>
    </row>
    <row r="3633" ht="15.75" customHeight="1" spans="1:25">
      <c r="A3633" s="234">
        <v>5535</v>
      </c>
      <c r="B3633" s="208" t="s">
        <v>4199</v>
      </c>
      <c r="C3633" s="207" t="s">
        <v>33</v>
      </c>
      <c r="D3633" s="209" t="s">
        <v>64</v>
      </c>
      <c r="F3633" s="235" t="s">
        <v>65</v>
      </c>
      <c r="G3633" s="236">
        <v>41055</v>
      </c>
      <c r="H3633" s="237">
        <v>41055</v>
      </c>
      <c r="I3633" s="214">
        <v>4092.26</v>
      </c>
      <c r="J3633" s="215">
        <v>0.255451262592384</v>
      </c>
      <c r="K3633" s="214">
        <v>1045.37298385631</v>
      </c>
      <c r="L3633" s="244">
        <v>2046.13</v>
      </c>
      <c r="M3633" s="245">
        <v>0.281047636269445</v>
      </c>
      <c r="N3633" s="244">
        <v>575.06</v>
      </c>
      <c r="O3633" s="218">
        <v>330</v>
      </c>
      <c r="P3633" s="246">
        <f t="shared" si="493"/>
        <v>5.20039393939394</v>
      </c>
      <c r="Q3633" s="246">
        <f t="shared" si="494"/>
        <v>0.74260606060606</v>
      </c>
      <c r="R3633" s="210">
        <v>2776</v>
      </c>
      <c r="S3633" s="220">
        <f t="shared" si="495"/>
        <v>330</v>
      </c>
      <c r="T3633" s="113">
        <f t="shared" si="498"/>
        <v>11.2116712328767</v>
      </c>
      <c r="U3633" s="113">
        <f t="shared" si="496"/>
        <v>2.86403557220907</v>
      </c>
      <c r="V3633" s="113">
        <f t="shared" si="499"/>
        <v>6.20039393939394</v>
      </c>
      <c r="W3633" s="113">
        <f t="shared" si="497"/>
        <v>1.74260606060606</v>
      </c>
      <c r="X3633" s="118">
        <v>2012</v>
      </c>
      <c r="Y3633" s="18" t="s">
        <v>66</v>
      </c>
    </row>
    <row r="3634" ht="15.75" customHeight="1" spans="1:25">
      <c r="A3634" s="234">
        <v>9052</v>
      </c>
      <c r="B3634" s="208" t="s">
        <v>4200</v>
      </c>
      <c r="C3634" s="207" t="s">
        <v>34</v>
      </c>
      <c r="D3634" s="209" t="s">
        <v>488</v>
      </c>
      <c r="E3634" s="210" t="s">
        <v>30</v>
      </c>
      <c r="F3634" s="235" t="s">
        <v>291</v>
      </c>
      <c r="G3634" s="283">
        <v>40725</v>
      </c>
      <c r="H3634" s="237">
        <v>43713</v>
      </c>
      <c r="I3634" s="214">
        <v>4079.97</v>
      </c>
      <c r="J3634" s="215">
        <v>0.266609145976823</v>
      </c>
      <c r="K3634" s="214">
        <v>1087.75731731106</v>
      </c>
      <c r="L3634" s="216">
        <v>204.12</v>
      </c>
      <c r="M3634" s="217">
        <v>0.0928865373309818</v>
      </c>
      <c r="N3634" s="216">
        <v>18.96</v>
      </c>
      <c r="O3634" s="218">
        <v>42</v>
      </c>
      <c r="P3634" s="246">
        <f t="shared" si="493"/>
        <v>3.86</v>
      </c>
      <c r="Q3634" s="246">
        <f t="shared" si="494"/>
        <v>-0.548571428571428</v>
      </c>
      <c r="R3634" s="210">
        <v>118</v>
      </c>
      <c r="S3634" s="220">
        <f t="shared" si="495"/>
        <v>83</v>
      </c>
      <c r="T3634" s="113">
        <f t="shared" si="498"/>
        <v>11.178</v>
      </c>
      <c r="U3634" s="113">
        <f t="shared" si="496"/>
        <v>2.98015703372893</v>
      </c>
      <c r="V3634" s="113">
        <f t="shared" si="499"/>
        <v>2.45927710843373</v>
      </c>
      <c r="W3634" s="113">
        <f t="shared" si="497"/>
        <v>0.228433734939759</v>
      </c>
      <c r="X3634" s="118">
        <v>2011</v>
      </c>
      <c r="Y3634" s="18" t="s">
        <v>66</v>
      </c>
    </row>
    <row r="3635" ht="15.75" customHeight="1" spans="1:25">
      <c r="A3635" s="234">
        <v>8075</v>
      </c>
      <c r="B3635" s="208" t="s">
        <v>4201</v>
      </c>
      <c r="C3635" s="207" t="s">
        <v>23</v>
      </c>
      <c r="D3635" s="209" t="s">
        <v>64</v>
      </c>
      <c r="F3635" s="235" t="s">
        <v>65</v>
      </c>
      <c r="G3635" s="236">
        <v>43365</v>
      </c>
      <c r="H3635" s="237">
        <v>43365</v>
      </c>
      <c r="I3635" s="214">
        <v>4079.10677906995</v>
      </c>
      <c r="J3635" s="215">
        <v>0.275244615322112</v>
      </c>
      <c r="K3635" s="214">
        <v>1122.75217626293</v>
      </c>
      <c r="L3635" s="244">
        <v>1697.82</v>
      </c>
      <c r="M3635" s="245">
        <v>0.268603267719782</v>
      </c>
      <c r="N3635" s="244">
        <v>456.04</v>
      </c>
      <c r="O3635" s="218">
        <v>231</v>
      </c>
      <c r="P3635" s="246">
        <f t="shared" si="493"/>
        <v>6.34987012987013</v>
      </c>
      <c r="Q3635" s="246">
        <f t="shared" si="494"/>
        <v>0.974199134199134</v>
      </c>
      <c r="R3635" s="210">
        <v>466</v>
      </c>
      <c r="S3635" s="220">
        <f t="shared" si="495"/>
        <v>330</v>
      </c>
      <c r="T3635" s="113">
        <f t="shared" si="498"/>
        <v>11.1756350111505</v>
      </c>
      <c r="U3635" s="113">
        <f t="shared" si="496"/>
        <v>3.07603335962447</v>
      </c>
      <c r="V3635" s="113">
        <f t="shared" si="499"/>
        <v>5.14490909090909</v>
      </c>
      <c r="W3635" s="113">
        <f t="shared" si="497"/>
        <v>1.38193939393939</v>
      </c>
      <c r="X3635" s="118">
        <v>2018</v>
      </c>
      <c r="Y3635" s="18" t="s">
        <v>84</v>
      </c>
    </row>
    <row r="3636" ht="15.75" customHeight="1" spans="1:25">
      <c r="A3636" s="234">
        <v>8643</v>
      </c>
      <c r="B3636" s="208" t="s">
        <v>4202</v>
      </c>
      <c r="C3636" s="207" t="s">
        <v>33</v>
      </c>
      <c r="D3636" s="209" t="s">
        <v>64</v>
      </c>
      <c r="F3636" s="235" t="s">
        <v>65</v>
      </c>
      <c r="G3636" s="236">
        <v>43456</v>
      </c>
      <c r="H3636" s="237">
        <v>43456</v>
      </c>
      <c r="I3636" s="214">
        <v>4076.2724439834</v>
      </c>
      <c r="J3636" s="215">
        <v>0.266270867957479</v>
      </c>
      <c r="K3636" s="214">
        <v>1085.39260169061</v>
      </c>
      <c r="L3636" s="244">
        <v>1190.91</v>
      </c>
      <c r="M3636" s="245">
        <v>0.268005138927375</v>
      </c>
      <c r="N3636" s="244">
        <v>319.17</v>
      </c>
      <c r="O3636" s="218">
        <v>241</v>
      </c>
      <c r="P3636" s="246">
        <f t="shared" si="493"/>
        <v>3.94153526970954</v>
      </c>
      <c r="Q3636" s="246">
        <f t="shared" si="494"/>
        <v>0.324356846473029</v>
      </c>
      <c r="R3636" s="210">
        <v>375</v>
      </c>
      <c r="S3636" s="220">
        <f t="shared" si="495"/>
        <v>330</v>
      </c>
      <c r="T3636" s="113">
        <f t="shared" si="498"/>
        <v>11.1678697095436</v>
      </c>
      <c r="U3636" s="113">
        <f t="shared" si="496"/>
        <v>2.97367836079619</v>
      </c>
      <c r="V3636" s="113">
        <f t="shared" si="499"/>
        <v>3.60881818181818</v>
      </c>
      <c r="W3636" s="113">
        <f t="shared" si="497"/>
        <v>0.967181818181818</v>
      </c>
      <c r="X3636" s="118">
        <v>2018</v>
      </c>
      <c r="Y3636" s="18" t="s">
        <v>84</v>
      </c>
    </row>
    <row r="3637" ht="15.75" customHeight="1" spans="1:25">
      <c r="A3637" s="234">
        <v>8794</v>
      </c>
      <c r="B3637" s="208" t="s">
        <v>4203</v>
      </c>
      <c r="C3637" s="207" t="s">
        <v>34</v>
      </c>
      <c r="D3637" s="209" t="s">
        <v>488</v>
      </c>
      <c r="E3637" s="210" t="s">
        <v>30</v>
      </c>
      <c r="F3637" s="235" t="s">
        <v>279</v>
      </c>
      <c r="G3637" s="283">
        <v>43281</v>
      </c>
      <c r="H3637" s="237">
        <v>43715</v>
      </c>
      <c r="I3637" s="214">
        <v>4064.47153846154</v>
      </c>
      <c r="J3637" s="215">
        <v>0.268327455490988</v>
      </c>
      <c r="K3637" s="214">
        <v>1090.60930583093</v>
      </c>
      <c r="L3637" s="216">
        <v>251.76</v>
      </c>
      <c r="M3637" s="217">
        <v>0.113282491261519</v>
      </c>
      <c r="N3637" s="216">
        <v>28.52</v>
      </c>
      <c r="O3637" s="218">
        <v>52</v>
      </c>
      <c r="P3637" s="246">
        <f t="shared" si="493"/>
        <v>3.84153846153846</v>
      </c>
      <c r="Q3637" s="246">
        <f t="shared" si="494"/>
        <v>-0.451538461538462</v>
      </c>
      <c r="R3637" s="210">
        <v>116</v>
      </c>
      <c r="S3637" s="220">
        <f t="shared" si="495"/>
        <v>81</v>
      </c>
      <c r="T3637" s="113">
        <f t="shared" si="498"/>
        <v>11.1355384615385</v>
      </c>
      <c r="U3637" s="113">
        <f t="shared" si="496"/>
        <v>2.98797070090666</v>
      </c>
      <c r="V3637" s="113">
        <f t="shared" si="499"/>
        <v>3.10814814814815</v>
      </c>
      <c r="W3637" s="113">
        <f t="shared" si="497"/>
        <v>0.352098765432099</v>
      </c>
      <c r="X3637" s="118">
        <v>2018</v>
      </c>
      <c r="Y3637" s="18" t="s">
        <v>84</v>
      </c>
    </row>
    <row r="3638" ht="15.75" customHeight="1" spans="1:25">
      <c r="A3638" s="234">
        <v>6852</v>
      </c>
      <c r="B3638" s="208" t="s">
        <v>4204</v>
      </c>
      <c r="C3638" s="207" t="s">
        <v>25</v>
      </c>
      <c r="D3638" s="209" t="s">
        <v>64</v>
      </c>
      <c r="F3638" s="235" t="s">
        <v>207</v>
      </c>
      <c r="G3638" s="236">
        <v>42854</v>
      </c>
      <c r="H3638" s="237">
        <v>42854</v>
      </c>
      <c r="I3638" s="214">
        <v>4063.709</v>
      </c>
      <c r="J3638" s="215">
        <v>0.246250915852769</v>
      </c>
      <c r="K3638" s="214">
        <v>1000.69206300914</v>
      </c>
      <c r="L3638" s="244">
        <v>3125.93</v>
      </c>
      <c r="M3638" s="245">
        <v>0.257331418169953</v>
      </c>
      <c r="N3638" s="244">
        <v>804.4</v>
      </c>
      <c r="O3638" s="218">
        <v>330</v>
      </c>
      <c r="P3638" s="246">
        <f t="shared" si="493"/>
        <v>8.47251515151515</v>
      </c>
      <c r="Q3638" s="246">
        <f t="shared" si="494"/>
        <v>1.43757575757576</v>
      </c>
      <c r="R3638" s="210">
        <v>977</v>
      </c>
      <c r="S3638" s="220">
        <f t="shared" si="495"/>
        <v>330</v>
      </c>
      <c r="T3638" s="113">
        <f t="shared" si="498"/>
        <v>11.1334493150685</v>
      </c>
      <c r="U3638" s="113">
        <f t="shared" si="496"/>
        <v>2.741622090436</v>
      </c>
      <c r="V3638" s="113">
        <f t="shared" si="499"/>
        <v>9.47251515151515</v>
      </c>
      <c r="W3638" s="113">
        <f t="shared" si="497"/>
        <v>2.43757575757576</v>
      </c>
      <c r="X3638" s="118">
        <v>2017</v>
      </c>
      <c r="Y3638" s="18" t="s">
        <v>83</v>
      </c>
    </row>
    <row r="3639" ht="15.75" customHeight="1" spans="1:25">
      <c r="A3639" s="234">
        <v>6463</v>
      </c>
      <c r="B3639" s="208" t="s">
        <v>4205</v>
      </c>
      <c r="C3639" s="207" t="s">
        <v>29</v>
      </c>
      <c r="D3639" s="209" t="s">
        <v>64</v>
      </c>
      <c r="E3639" s="210" t="s">
        <v>335</v>
      </c>
      <c r="F3639" s="235" t="s">
        <v>65</v>
      </c>
      <c r="G3639" s="283">
        <v>42570</v>
      </c>
      <c r="H3639" s="237">
        <v>42570</v>
      </c>
      <c r="I3639" s="214">
        <v>4044.48</v>
      </c>
      <c r="J3639" s="215">
        <v>0.279352903227174</v>
      </c>
      <c r="K3639" s="214">
        <v>1129.83723004424</v>
      </c>
      <c r="L3639" s="244">
        <v>2527.8</v>
      </c>
      <c r="M3639" s="245">
        <v>0.253952053168763</v>
      </c>
      <c r="N3639" s="244">
        <v>641.94</v>
      </c>
      <c r="O3639" s="218">
        <v>330</v>
      </c>
      <c r="P3639" s="246">
        <f t="shared" si="493"/>
        <v>6.66</v>
      </c>
      <c r="Q3639" s="246">
        <f t="shared" si="494"/>
        <v>0.945272727272727</v>
      </c>
      <c r="R3639" s="210">
        <v>1261</v>
      </c>
      <c r="S3639" s="220">
        <f t="shared" si="495"/>
        <v>330</v>
      </c>
      <c r="T3639" s="113">
        <f t="shared" si="498"/>
        <v>11.0807671232877</v>
      </c>
      <c r="U3639" s="113">
        <f t="shared" si="496"/>
        <v>3.09544446587463</v>
      </c>
      <c r="V3639" s="113">
        <f t="shared" si="499"/>
        <v>7.66</v>
      </c>
      <c r="W3639" s="113">
        <f t="shared" si="497"/>
        <v>1.94527272727273</v>
      </c>
      <c r="X3639" s="118">
        <v>2016</v>
      </c>
      <c r="Y3639" s="18" t="s">
        <v>82</v>
      </c>
    </row>
    <row r="3640" ht="15.75" customHeight="1" spans="1:25">
      <c r="A3640" s="234">
        <v>8913</v>
      </c>
      <c r="B3640" s="208" t="s">
        <v>4206</v>
      </c>
      <c r="C3640" s="207" t="s">
        <v>34</v>
      </c>
      <c r="D3640" s="209" t="s">
        <v>488</v>
      </c>
      <c r="E3640" s="210" t="s">
        <v>30</v>
      </c>
      <c r="F3640" s="235" t="s">
        <v>291</v>
      </c>
      <c r="G3640" s="283">
        <v>42339</v>
      </c>
      <c r="H3640" s="237">
        <v>43711</v>
      </c>
      <c r="I3640" s="214">
        <v>4042.62672413793</v>
      </c>
      <c r="J3640" s="215">
        <v>0.278719446985391</v>
      </c>
      <c r="K3640" s="214">
        <v>1126.75868492009</v>
      </c>
      <c r="L3640" s="216">
        <v>139.65</v>
      </c>
      <c r="M3640" s="217">
        <v>0.375080558539205</v>
      </c>
      <c r="N3640" s="216">
        <v>52.38</v>
      </c>
      <c r="O3640" s="218">
        <v>29</v>
      </c>
      <c r="P3640" s="246">
        <f t="shared" si="493"/>
        <v>3.81551724137931</v>
      </c>
      <c r="Q3640" s="246">
        <f t="shared" si="494"/>
        <v>0.806206896551724</v>
      </c>
      <c r="R3640" s="210">
        <v>120</v>
      </c>
      <c r="S3640" s="220">
        <f t="shared" si="495"/>
        <v>85</v>
      </c>
      <c r="T3640" s="113">
        <f t="shared" si="498"/>
        <v>11.0756896551724</v>
      </c>
      <c r="U3640" s="113">
        <f t="shared" si="496"/>
        <v>3.08701009567148</v>
      </c>
      <c r="V3640" s="113">
        <f t="shared" si="499"/>
        <v>1.64294117647059</v>
      </c>
      <c r="W3640" s="113">
        <f t="shared" si="497"/>
        <v>0.616235294117647</v>
      </c>
      <c r="X3640" s="118">
        <v>2015</v>
      </c>
      <c r="Y3640" s="18" t="s">
        <v>66</v>
      </c>
    </row>
    <row r="3641" ht="15.75" customHeight="1" spans="1:25">
      <c r="A3641" s="234">
        <v>5350</v>
      </c>
      <c r="B3641" s="208" t="s">
        <v>4207</v>
      </c>
      <c r="C3641" s="207" t="s">
        <v>25</v>
      </c>
      <c r="D3641" s="209" t="s">
        <v>64</v>
      </c>
      <c r="F3641" s="235" t="s">
        <v>204</v>
      </c>
      <c r="G3641" s="236">
        <v>40495</v>
      </c>
      <c r="H3641" s="237">
        <v>40495</v>
      </c>
      <c r="I3641" s="214">
        <v>4028.765</v>
      </c>
      <c r="J3641" s="215">
        <v>0.277351339611986</v>
      </c>
      <c r="K3641" s="214">
        <v>1117.38336973188</v>
      </c>
      <c r="L3641" s="244">
        <v>3099.05</v>
      </c>
      <c r="M3641" s="245">
        <v>0.266433261806037</v>
      </c>
      <c r="N3641" s="244">
        <v>825.69</v>
      </c>
      <c r="O3641" s="218">
        <v>330</v>
      </c>
      <c r="P3641" s="246">
        <f t="shared" si="493"/>
        <v>8.39106060606061</v>
      </c>
      <c r="Q3641" s="246">
        <f t="shared" si="494"/>
        <v>1.50209090909091</v>
      </c>
      <c r="R3641" s="210">
        <v>3336</v>
      </c>
      <c r="S3641" s="220">
        <f t="shared" si="495"/>
        <v>330</v>
      </c>
      <c r="T3641" s="113">
        <f t="shared" si="498"/>
        <v>11.0377123287671</v>
      </c>
      <c r="U3641" s="113">
        <f t="shared" si="496"/>
        <v>3.06132430063529</v>
      </c>
      <c r="V3641" s="113">
        <f t="shared" si="499"/>
        <v>9.39106060606061</v>
      </c>
      <c r="W3641" s="113">
        <f t="shared" si="497"/>
        <v>2.50209090909091</v>
      </c>
      <c r="X3641" s="118">
        <v>2010</v>
      </c>
      <c r="Y3641" s="18" t="s">
        <v>66</v>
      </c>
    </row>
    <row r="3642" ht="15.75" customHeight="1" spans="1:25">
      <c r="A3642" s="292">
        <v>5276</v>
      </c>
      <c r="B3642" s="208" t="s">
        <v>4208</v>
      </c>
      <c r="C3642" s="207" t="s">
        <v>23</v>
      </c>
      <c r="D3642" s="209" t="s">
        <v>64</v>
      </c>
      <c r="F3642" s="235" t="s">
        <v>65</v>
      </c>
      <c r="G3642" s="236">
        <v>39991</v>
      </c>
      <c r="H3642" s="237">
        <v>39991</v>
      </c>
      <c r="I3642" s="214">
        <v>4025.287</v>
      </c>
      <c r="J3642" s="215">
        <v>0.270953459580395</v>
      </c>
      <c r="K3642" s="214">
        <v>1090.66543845399</v>
      </c>
      <c r="L3642" s="244">
        <v>2776.06</v>
      </c>
      <c r="M3642" s="245">
        <v>0.316160313537892</v>
      </c>
      <c r="N3642" s="244">
        <v>877.68</v>
      </c>
      <c r="O3642" s="218">
        <v>330</v>
      </c>
      <c r="P3642" s="246">
        <f t="shared" si="493"/>
        <v>7.41230303030303</v>
      </c>
      <c r="Q3642" s="246">
        <f t="shared" si="494"/>
        <v>1.65963636363636</v>
      </c>
      <c r="R3642" s="210">
        <v>3840</v>
      </c>
      <c r="S3642" s="220">
        <f t="shared" si="495"/>
        <v>330</v>
      </c>
      <c r="T3642" s="113">
        <f t="shared" si="498"/>
        <v>11.0281835616438</v>
      </c>
      <c r="U3642" s="113">
        <f t="shared" si="496"/>
        <v>2.98812448891504</v>
      </c>
      <c r="V3642" s="113">
        <f t="shared" si="499"/>
        <v>8.41230303030303</v>
      </c>
      <c r="W3642" s="113">
        <f t="shared" si="497"/>
        <v>2.65963636363636</v>
      </c>
      <c r="X3642" s="118">
        <v>2009</v>
      </c>
      <c r="Y3642" s="18" t="s">
        <v>66</v>
      </c>
    </row>
    <row r="3643" ht="15.75" customHeight="1" spans="1:25">
      <c r="A3643" s="234">
        <v>7596</v>
      </c>
      <c r="B3643" s="208" t="s">
        <v>4209</v>
      </c>
      <c r="C3643" s="207" t="s">
        <v>17</v>
      </c>
      <c r="D3643" s="209" t="s">
        <v>64</v>
      </c>
      <c r="F3643" s="235" t="s">
        <v>65</v>
      </c>
      <c r="G3643" s="236">
        <v>43190</v>
      </c>
      <c r="H3643" s="237">
        <v>43190</v>
      </c>
      <c r="I3643" s="214">
        <v>4024.23084956808</v>
      </c>
      <c r="J3643" s="215">
        <v>0.266875560938495</v>
      </c>
      <c r="K3643" s="214">
        <v>1073.96886532448</v>
      </c>
      <c r="L3643" s="244">
        <v>1489.9</v>
      </c>
      <c r="M3643" s="245">
        <v>0.268702597489764</v>
      </c>
      <c r="N3643" s="244">
        <v>400.34</v>
      </c>
      <c r="O3643" s="218">
        <v>306</v>
      </c>
      <c r="P3643" s="246">
        <f t="shared" si="493"/>
        <v>3.86895424836601</v>
      </c>
      <c r="Q3643" s="246">
        <f t="shared" si="494"/>
        <v>0.308300653594771</v>
      </c>
      <c r="R3643" s="210">
        <v>641</v>
      </c>
      <c r="S3643" s="220">
        <f t="shared" si="495"/>
        <v>330</v>
      </c>
      <c r="T3643" s="113">
        <f t="shared" si="498"/>
        <v>11.0252899988167</v>
      </c>
      <c r="U3643" s="113">
        <f t="shared" si="496"/>
        <v>2.94238045294378</v>
      </c>
      <c r="V3643" s="113">
        <f t="shared" si="499"/>
        <v>4.51484848484849</v>
      </c>
      <c r="W3643" s="113">
        <f t="shared" si="497"/>
        <v>1.21315151515152</v>
      </c>
      <c r="X3643" s="118">
        <v>2018</v>
      </c>
      <c r="Y3643" s="18" t="s">
        <v>84</v>
      </c>
    </row>
    <row r="3644" ht="15.75" customHeight="1" spans="1:25">
      <c r="A3644" s="234">
        <v>5580</v>
      </c>
      <c r="B3644" s="208" t="s">
        <v>4210</v>
      </c>
      <c r="C3644" s="207" t="s">
        <v>17</v>
      </c>
      <c r="D3644" s="209" t="s">
        <v>64</v>
      </c>
      <c r="F3644" s="235" t="s">
        <v>65</v>
      </c>
      <c r="G3644" s="236">
        <v>41174</v>
      </c>
      <c r="H3644" s="237">
        <v>41174</v>
      </c>
      <c r="I3644" s="214">
        <v>4022.56</v>
      </c>
      <c r="J3644" s="215">
        <v>0.266458576274725</v>
      </c>
      <c r="K3644" s="214">
        <v>1071.84561057966</v>
      </c>
      <c r="L3644" s="244">
        <v>2011.28</v>
      </c>
      <c r="M3644" s="245">
        <v>0.339559882264031</v>
      </c>
      <c r="N3644" s="244">
        <v>682.95</v>
      </c>
      <c r="O3644" s="218">
        <v>330</v>
      </c>
      <c r="P3644" s="246">
        <f t="shared" si="493"/>
        <v>5.09478787878788</v>
      </c>
      <c r="Q3644" s="246">
        <f t="shared" si="494"/>
        <v>1.06954545454545</v>
      </c>
      <c r="R3644" s="210">
        <v>2657</v>
      </c>
      <c r="S3644" s="220">
        <f t="shared" si="495"/>
        <v>330</v>
      </c>
      <c r="T3644" s="113">
        <f t="shared" si="498"/>
        <v>11.0207123287671</v>
      </c>
      <c r="U3644" s="113">
        <f t="shared" si="496"/>
        <v>2.9365633166566</v>
      </c>
      <c r="V3644" s="113">
        <f t="shared" si="499"/>
        <v>6.09478787878788</v>
      </c>
      <c r="W3644" s="113">
        <f t="shared" si="497"/>
        <v>2.06954545454545</v>
      </c>
      <c r="X3644" s="118">
        <v>2012</v>
      </c>
      <c r="Y3644" s="18" t="s">
        <v>66</v>
      </c>
    </row>
    <row r="3645" ht="15.75" customHeight="1" spans="1:25">
      <c r="A3645" s="234">
        <v>5726</v>
      </c>
      <c r="B3645" s="208" t="s">
        <v>4211</v>
      </c>
      <c r="C3645" s="207" t="s">
        <v>25</v>
      </c>
      <c r="D3645" s="209" t="s">
        <v>64</v>
      </c>
      <c r="F3645" s="235" t="s">
        <v>204</v>
      </c>
      <c r="G3645" s="236">
        <v>41727</v>
      </c>
      <c r="H3645" s="237">
        <v>41727</v>
      </c>
      <c r="I3645" s="214">
        <v>4007.07894342893</v>
      </c>
      <c r="J3645" s="215">
        <v>0.247051784747949</v>
      </c>
      <c r="K3645" s="214">
        <v>989.956004600042</v>
      </c>
      <c r="L3645" s="244">
        <v>3511.44</v>
      </c>
      <c r="M3645" s="245">
        <v>0.263356343836147</v>
      </c>
      <c r="N3645" s="244">
        <v>924.76</v>
      </c>
      <c r="O3645" s="218">
        <v>330</v>
      </c>
      <c r="P3645" s="246">
        <f t="shared" si="493"/>
        <v>9.64072727272727</v>
      </c>
      <c r="Q3645" s="246">
        <f t="shared" si="494"/>
        <v>1.80230303030303</v>
      </c>
      <c r="R3645" s="210">
        <v>2104</v>
      </c>
      <c r="S3645" s="220">
        <f t="shared" si="495"/>
        <v>330</v>
      </c>
      <c r="T3645" s="113">
        <f t="shared" si="498"/>
        <v>10.9782984751478</v>
      </c>
      <c r="U3645" s="113">
        <f t="shared" si="496"/>
        <v>2.71220823178094</v>
      </c>
      <c r="V3645" s="113">
        <f t="shared" si="499"/>
        <v>10.6407272727273</v>
      </c>
      <c r="W3645" s="113">
        <f t="shared" si="497"/>
        <v>2.80230303030303</v>
      </c>
      <c r="X3645" s="118">
        <v>2014</v>
      </c>
      <c r="Y3645" s="18" t="s">
        <v>66</v>
      </c>
    </row>
    <row r="3646" ht="15.75" customHeight="1" spans="1:25">
      <c r="A3646" s="234">
        <v>5749</v>
      </c>
      <c r="B3646" s="208" t="s">
        <v>4212</v>
      </c>
      <c r="C3646" s="207" t="s">
        <v>17</v>
      </c>
      <c r="D3646" s="209" t="s">
        <v>64</v>
      </c>
      <c r="F3646" s="235" t="s">
        <v>65</v>
      </c>
      <c r="G3646" s="236">
        <v>41790</v>
      </c>
      <c r="H3646" s="237">
        <v>41790</v>
      </c>
      <c r="I3646" s="214">
        <v>3988.1752238806</v>
      </c>
      <c r="J3646" s="215">
        <v>0.266875560938495</v>
      </c>
      <c r="K3646" s="214">
        <v>1064.34649999414</v>
      </c>
      <c r="L3646" s="244">
        <v>1830.19</v>
      </c>
      <c r="M3646" s="245">
        <v>0.296941847567739</v>
      </c>
      <c r="N3646" s="244">
        <v>543.46</v>
      </c>
      <c r="O3646" s="218">
        <v>330</v>
      </c>
      <c r="P3646" s="246">
        <f t="shared" si="493"/>
        <v>4.5460303030303</v>
      </c>
      <c r="Q3646" s="246">
        <f t="shared" si="494"/>
        <v>0.646848484848485</v>
      </c>
      <c r="R3646" s="210">
        <v>2041</v>
      </c>
      <c r="S3646" s="220">
        <f t="shared" si="495"/>
        <v>330</v>
      </c>
      <c r="T3646" s="113">
        <f t="shared" si="498"/>
        <v>10.9265074626866</v>
      </c>
      <c r="U3646" s="113">
        <f t="shared" si="496"/>
        <v>2.91601780820312</v>
      </c>
      <c r="V3646" s="113">
        <f t="shared" si="499"/>
        <v>5.5460303030303</v>
      </c>
      <c r="W3646" s="113">
        <f t="shared" si="497"/>
        <v>1.64684848484849</v>
      </c>
      <c r="X3646" s="118">
        <v>2014</v>
      </c>
      <c r="Y3646" s="18" t="s">
        <v>66</v>
      </c>
    </row>
    <row r="3647" ht="15.75" customHeight="1" spans="1:25">
      <c r="A3647" s="234">
        <v>7584</v>
      </c>
      <c r="B3647" s="208" t="s">
        <v>4213</v>
      </c>
      <c r="C3647" s="207" t="s">
        <v>17</v>
      </c>
      <c r="D3647" s="209" t="s">
        <v>64</v>
      </c>
      <c r="F3647" s="235" t="s">
        <v>65</v>
      </c>
      <c r="G3647" s="236">
        <v>43131</v>
      </c>
      <c r="H3647" s="237">
        <v>43131</v>
      </c>
      <c r="I3647" s="214">
        <v>3960.10156871447</v>
      </c>
      <c r="J3647" s="215">
        <v>0.27</v>
      </c>
      <c r="K3647" s="214">
        <v>1069.22742355291</v>
      </c>
      <c r="L3647" s="244">
        <v>1475.74</v>
      </c>
      <c r="M3647" s="245">
        <v>0.278030005285484</v>
      </c>
      <c r="N3647" s="244">
        <v>410.3</v>
      </c>
      <c r="O3647" s="218">
        <v>308</v>
      </c>
      <c r="P3647" s="246">
        <f t="shared" si="493"/>
        <v>3.79136363636364</v>
      </c>
      <c r="Q3647" s="246">
        <f t="shared" si="494"/>
        <v>0.332142857142857</v>
      </c>
      <c r="R3647" s="210">
        <v>700</v>
      </c>
      <c r="S3647" s="220">
        <f t="shared" si="495"/>
        <v>330</v>
      </c>
      <c r="T3647" s="113">
        <f t="shared" si="498"/>
        <v>10.8495933389438</v>
      </c>
      <c r="U3647" s="113">
        <f t="shared" si="496"/>
        <v>2.92939020151482</v>
      </c>
      <c r="V3647" s="113">
        <f t="shared" si="499"/>
        <v>4.47193939393939</v>
      </c>
      <c r="W3647" s="113">
        <f t="shared" si="497"/>
        <v>1.24333333333333</v>
      </c>
      <c r="X3647" s="118">
        <v>2018</v>
      </c>
      <c r="Y3647" s="18" t="s">
        <v>84</v>
      </c>
    </row>
    <row r="3648" ht="15.75" customHeight="1" spans="1:25">
      <c r="A3648" s="234">
        <v>6519</v>
      </c>
      <c r="B3648" s="208" t="s">
        <v>4214</v>
      </c>
      <c r="C3648" s="207" t="s">
        <v>27</v>
      </c>
      <c r="D3648" s="209" t="s">
        <v>64</v>
      </c>
      <c r="E3648" s="210" t="s">
        <v>2666</v>
      </c>
      <c r="F3648" s="289" t="s">
        <v>215</v>
      </c>
      <c r="G3648" s="283">
        <v>42609</v>
      </c>
      <c r="H3648" s="237">
        <v>42609</v>
      </c>
      <c r="I3648" s="214">
        <v>3927.7905</v>
      </c>
      <c r="J3648" s="215">
        <v>0.230066200614369</v>
      </c>
      <c r="K3648" s="214">
        <v>903.651837144213</v>
      </c>
      <c r="L3648" s="244">
        <v>3415.47</v>
      </c>
      <c r="M3648" s="245">
        <v>0.325747261723862</v>
      </c>
      <c r="N3648" s="244">
        <v>1112.58</v>
      </c>
      <c r="O3648" s="218">
        <v>330</v>
      </c>
      <c r="P3648" s="246">
        <f t="shared" si="493"/>
        <v>9.34990909090909</v>
      </c>
      <c r="Q3648" s="246">
        <f t="shared" si="494"/>
        <v>2.37145454545454</v>
      </c>
      <c r="R3648" s="210">
        <v>1222</v>
      </c>
      <c r="S3648" s="220">
        <f t="shared" si="495"/>
        <v>330</v>
      </c>
      <c r="T3648" s="113">
        <f t="shared" si="498"/>
        <v>10.7610698630137</v>
      </c>
      <c r="U3648" s="113">
        <f t="shared" si="496"/>
        <v>2.47575845792935</v>
      </c>
      <c r="V3648" s="113">
        <f t="shared" si="499"/>
        <v>10.3499090909091</v>
      </c>
      <c r="W3648" s="113">
        <f t="shared" si="497"/>
        <v>3.37145454545454</v>
      </c>
      <c r="X3648" s="118">
        <v>2016</v>
      </c>
      <c r="Y3648" s="18" t="s">
        <v>82</v>
      </c>
    </row>
    <row r="3649" ht="15.75" customHeight="1" spans="1:25">
      <c r="A3649" s="234">
        <v>7284</v>
      </c>
      <c r="B3649" s="208" t="s">
        <v>4215</v>
      </c>
      <c r="C3649" s="207" t="s">
        <v>31</v>
      </c>
      <c r="D3649" s="209" t="s">
        <v>380</v>
      </c>
      <c r="E3649" s="210" t="s">
        <v>436</v>
      </c>
      <c r="F3649" s="235" t="s">
        <v>254</v>
      </c>
      <c r="G3649" s="284">
        <v>41991</v>
      </c>
      <c r="H3649" s="237">
        <v>42964</v>
      </c>
      <c r="I3649" s="214">
        <v>3916.935</v>
      </c>
      <c r="J3649" s="215">
        <v>0.27125179819206</v>
      </c>
      <c r="K3649" s="214">
        <v>1062.47566215142</v>
      </c>
      <c r="L3649" s="244">
        <v>2611.29</v>
      </c>
      <c r="M3649" s="245">
        <v>0.204642150048443</v>
      </c>
      <c r="N3649" s="244">
        <v>534.38</v>
      </c>
      <c r="O3649" s="218">
        <v>330</v>
      </c>
      <c r="P3649" s="246">
        <f t="shared" si="493"/>
        <v>6.913</v>
      </c>
      <c r="Q3649" s="246">
        <f t="shared" si="494"/>
        <v>0.619333333333333</v>
      </c>
      <c r="R3649" s="210">
        <v>867</v>
      </c>
      <c r="S3649" s="220">
        <f t="shared" si="495"/>
        <v>330</v>
      </c>
      <c r="T3649" s="113">
        <f t="shared" si="498"/>
        <v>10.7313287671233</v>
      </c>
      <c r="U3649" s="113">
        <f t="shared" si="496"/>
        <v>2.91089222507238</v>
      </c>
      <c r="V3649" s="113">
        <f t="shared" si="499"/>
        <v>7.913</v>
      </c>
      <c r="W3649" s="113">
        <f t="shared" si="497"/>
        <v>1.61933333333333</v>
      </c>
      <c r="X3649" s="118">
        <v>2014</v>
      </c>
      <c r="Y3649" s="18" t="s">
        <v>66</v>
      </c>
    </row>
    <row r="3650" ht="15.75" customHeight="1" spans="1:25">
      <c r="A3650" s="234">
        <v>7265</v>
      </c>
      <c r="B3650" s="208" t="s">
        <v>4216</v>
      </c>
      <c r="C3650" s="207" t="s">
        <v>31</v>
      </c>
      <c r="D3650" s="209" t="s">
        <v>380</v>
      </c>
      <c r="E3650" s="210" t="s">
        <v>436</v>
      </c>
      <c r="F3650" s="235" t="s">
        <v>254</v>
      </c>
      <c r="G3650" s="284">
        <v>41991</v>
      </c>
      <c r="H3650" s="237">
        <v>43248</v>
      </c>
      <c r="I3650" s="214">
        <v>3909.88072945233</v>
      </c>
      <c r="J3650" s="215">
        <v>0.267832842758114</v>
      </c>
      <c r="K3650" s="214">
        <v>1047.19447061439</v>
      </c>
      <c r="L3650" s="244">
        <v>1904.94</v>
      </c>
      <c r="M3650" s="245">
        <v>0.243960439698888</v>
      </c>
      <c r="N3650" s="244">
        <v>464.73</v>
      </c>
      <c r="O3650" s="218">
        <v>309</v>
      </c>
      <c r="P3650" s="246">
        <f t="shared" si="493"/>
        <v>5.16485436893204</v>
      </c>
      <c r="Q3650" s="246">
        <f t="shared" si="494"/>
        <v>0.503980582524272</v>
      </c>
      <c r="R3650" s="210">
        <v>583</v>
      </c>
      <c r="S3650" s="220">
        <f t="shared" si="495"/>
        <v>330</v>
      </c>
      <c r="T3650" s="113">
        <f t="shared" si="498"/>
        <v>10.7120019984995</v>
      </c>
      <c r="U3650" s="113">
        <f t="shared" si="496"/>
        <v>2.86902594688874</v>
      </c>
      <c r="V3650" s="113">
        <f t="shared" si="499"/>
        <v>5.77254545454545</v>
      </c>
      <c r="W3650" s="113">
        <f t="shared" si="497"/>
        <v>1.40827272727273</v>
      </c>
      <c r="X3650" s="118">
        <v>2014</v>
      </c>
      <c r="Y3650" s="18" t="s">
        <v>66</v>
      </c>
    </row>
    <row r="3651" ht="15.75" customHeight="1" spans="1:25">
      <c r="A3651" s="234">
        <v>5006</v>
      </c>
      <c r="B3651" s="208" t="s">
        <v>4217</v>
      </c>
      <c r="C3651" s="207" t="s">
        <v>17</v>
      </c>
      <c r="D3651" s="209" t="s">
        <v>64</v>
      </c>
      <c r="F3651" s="235" t="s">
        <v>65</v>
      </c>
      <c r="G3651" s="236">
        <v>37391</v>
      </c>
      <c r="H3651" s="237">
        <v>37391</v>
      </c>
      <c r="I3651" s="214">
        <v>3904.88</v>
      </c>
      <c r="J3651" s="215">
        <v>0.266875560938495</v>
      </c>
      <c r="K3651" s="214">
        <v>1042.11704039751</v>
      </c>
      <c r="L3651" s="244">
        <v>1952.44</v>
      </c>
      <c r="M3651" s="245">
        <v>0.332717010509926</v>
      </c>
      <c r="N3651" s="244">
        <v>649.61</v>
      </c>
      <c r="O3651" s="218">
        <v>330</v>
      </c>
      <c r="P3651" s="246">
        <f t="shared" ref="P3651:P3714" si="500">IFERROR(L3651/O3651-1,0)</f>
        <v>4.91648484848485</v>
      </c>
      <c r="Q3651" s="246">
        <f t="shared" ref="Q3651:Q3714" si="501">IFERROR(N3651/O3651-1,0)</f>
        <v>0.968515151515152</v>
      </c>
      <c r="R3651" s="210">
        <v>6440</v>
      </c>
      <c r="S3651" s="220">
        <f t="shared" ref="S3651:S3714" si="502">MIN(R3651-35,365-35)</f>
        <v>330</v>
      </c>
      <c r="T3651" s="113">
        <f t="shared" si="498"/>
        <v>10.698301369863</v>
      </c>
      <c r="U3651" s="113">
        <f t="shared" ref="U3651:U3714" si="503">IFERROR(K3651/365,0)</f>
        <v>2.85511517917126</v>
      </c>
      <c r="V3651" s="113">
        <f t="shared" si="499"/>
        <v>5.91648484848485</v>
      </c>
      <c r="W3651" s="113">
        <f t="shared" ref="W3651:W3714" si="504">N3651/S3651</f>
        <v>1.96851515151515</v>
      </c>
      <c r="X3651" s="118">
        <v>2002</v>
      </c>
      <c r="Y3651" s="18" t="s">
        <v>66</v>
      </c>
    </row>
    <row r="3652" ht="15.75" customHeight="1" spans="1:25">
      <c r="A3652" s="234">
        <v>7115</v>
      </c>
      <c r="B3652" s="208" t="s">
        <v>4218</v>
      </c>
      <c r="C3652" s="207" t="s">
        <v>29</v>
      </c>
      <c r="D3652" s="209" t="s">
        <v>64</v>
      </c>
      <c r="F3652" s="235" t="s">
        <v>65</v>
      </c>
      <c r="G3652" s="236">
        <v>42518</v>
      </c>
      <c r="H3652" s="237">
        <v>42518</v>
      </c>
      <c r="I3652" s="214">
        <v>3878.544</v>
      </c>
      <c r="J3652" s="215">
        <v>0.279991273739391</v>
      </c>
      <c r="K3652" s="214">
        <v>1085.95847481427</v>
      </c>
      <c r="L3652" s="244">
        <v>2424.09</v>
      </c>
      <c r="M3652" s="245">
        <v>0.262923406309172</v>
      </c>
      <c r="N3652" s="244">
        <v>637.35</v>
      </c>
      <c r="O3652" s="218">
        <v>330</v>
      </c>
      <c r="P3652" s="246">
        <f t="shared" si="500"/>
        <v>6.34572727272727</v>
      </c>
      <c r="Q3652" s="246">
        <f t="shared" si="501"/>
        <v>0.931363636363636</v>
      </c>
      <c r="R3652" s="210">
        <v>1313</v>
      </c>
      <c r="S3652" s="220">
        <f t="shared" si="502"/>
        <v>330</v>
      </c>
      <c r="T3652" s="113">
        <f t="shared" ref="T3652:T3715" si="505">IFERROR(I3652/365,0)</f>
        <v>10.6261479452055</v>
      </c>
      <c r="U3652" s="113">
        <f t="shared" si="503"/>
        <v>2.97522869812129</v>
      </c>
      <c r="V3652" s="113">
        <f t="shared" ref="V3652:V3715" si="506">L3652/S3652</f>
        <v>7.34572727272727</v>
      </c>
      <c r="W3652" s="113">
        <f t="shared" si="504"/>
        <v>1.93136363636364</v>
      </c>
      <c r="X3652" s="118">
        <v>2016</v>
      </c>
      <c r="Y3652" s="18" t="s">
        <v>82</v>
      </c>
    </row>
    <row r="3653" ht="15.75" customHeight="1" spans="1:25">
      <c r="A3653" s="234">
        <v>8672</v>
      </c>
      <c r="B3653" s="208" t="s">
        <v>4219</v>
      </c>
      <c r="C3653" s="207" t="s">
        <v>34</v>
      </c>
      <c r="D3653" s="209" t="s">
        <v>488</v>
      </c>
      <c r="E3653" s="210" t="s">
        <v>30</v>
      </c>
      <c r="F3653" s="235" t="s">
        <v>282</v>
      </c>
      <c r="G3653" s="283">
        <v>42747</v>
      </c>
      <c r="H3653" s="237">
        <v>43715</v>
      </c>
      <c r="I3653" s="214">
        <v>3874.42790322581</v>
      </c>
      <c r="J3653" s="215">
        <v>0.277745968606238</v>
      </c>
      <c r="K3653" s="214">
        <v>1076.10673077649</v>
      </c>
      <c r="L3653" s="216">
        <v>286.14</v>
      </c>
      <c r="M3653" s="217">
        <v>0.242014398546166</v>
      </c>
      <c r="N3653" s="216">
        <v>69.25</v>
      </c>
      <c r="O3653" s="218">
        <v>62</v>
      </c>
      <c r="P3653" s="246">
        <f t="shared" si="500"/>
        <v>3.61516129032258</v>
      </c>
      <c r="Q3653" s="246">
        <f t="shared" si="501"/>
        <v>0.116935483870968</v>
      </c>
      <c r="R3653" s="210">
        <v>116</v>
      </c>
      <c r="S3653" s="220">
        <f t="shared" si="502"/>
        <v>81</v>
      </c>
      <c r="T3653" s="113">
        <f t="shared" si="505"/>
        <v>10.6148709677419</v>
      </c>
      <c r="U3653" s="113">
        <f t="shared" si="503"/>
        <v>2.94823761856573</v>
      </c>
      <c r="V3653" s="113">
        <f t="shared" si="506"/>
        <v>3.53259259259259</v>
      </c>
      <c r="W3653" s="113">
        <f t="shared" si="504"/>
        <v>0.854938271604938</v>
      </c>
      <c r="X3653" s="118">
        <v>2017</v>
      </c>
      <c r="Y3653" s="18" t="s">
        <v>83</v>
      </c>
    </row>
    <row r="3654" ht="15.75" customHeight="1" spans="1:25">
      <c r="A3654" s="234">
        <v>9346</v>
      </c>
      <c r="B3654" s="208" t="s">
        <v>4220</v>
      </c>
      <c r="C3654" s="207" t="s">
        <v>19</v>
      </c>
      <c r="D3654" s="209" t="s">
        <v>380</v>
      </c>
      <c r="E3654" s="210" t="s">
        <v>1166</v>
      </c>
      <c r="F3654" s="235" t="s">
        <v>115</v>
      </c>
      <c r="G3654" s="283">
        <v>40113</v>
      </c>
      <c r="H3654" s="237">
        <v>43474</v>
      </c>
      <c r="I3654" s="214">
        <v>3864.78552325581</v>
      </c>
      <c r="J3654" s="215">
        <v>0.267094167468505</v>
      </c>
      <c r="K3654" s="214">
        <v>1032.26167177834</v>
      </c>
      <c r="L3654" s="244">
        <v>738.33</v>
      </c>
      <c r="M3654" s="245">
        <v>-0.0218330556797096</v>
      </c>
      <c r="N3654" s="244">
        <v>-16.12</v>
      </c>
      <c r="O3654" s="218">
        <v>129</v>
      </c>
      <c r="P3654" s="246">
        <f t="shared" si="500"/>
        <v>4.72348837209302</v>
      </c>
      <c r="Q3654" s="246">
        <f t="shared" si="501"/>
        <v>-1.12496124031008</v>
      </c>
      <c r="R3654" s="210">
        <v>357</v>
      </c>
      <c r="S3654" s="220">
        <f t="shared" si="502"/>
        <v>322</v>
      </c>
      <c r="T3654" s="113">
        <f t="shared" si="505"/>
        <v>10.5884534883721</v>
      </c>
      <c r="U3654" s="113">
        <f t="shared" si="503"/>
        <v>2.82811416925573</v>
      </c>
      <c r="V3654" s="113">
        <f t="shared" si="506"/>
        <v>2.29295031055901</v>
      </c>
      <c r="W3654" s="113">
        <f t="shared" si="504"/>
        <v>-0.0500621118012422</v>
      </c>
      <c r="X3654" s="118">
        <v>2009</v>
      </c>
      <c r="Y3654" s="18" t="s">
        <v>66</v>
      </c>
    </row>
    <row r="3655" ht="15.75" customHeight="1" spans="1:25">
      <c r="A3655" s="234">
        <v>9348</v>
      </c>
      <c r="B3655" s="208" t="s">
        <v>4221</v>
      </c>
      <c r="C3655" s="207" t="s">
        <v>19</v>
      </c>
      <c r="D3655" s="209" t="s">
        <v>380</v>
      </c>
      <c r="E3655" s="210" t="s">
        <v>1166</v>
      </c>
      <c r="F3655" s="235" t="s">
        <v>115</v>
      </c>
      <c r="G3655" s="283">
        <v>41683</v>
      </c>
      <c r="H3655" s="237">
        <v>43474</v>
      </c>
      <c r="I3655" s="214">
        <v>3851.70102777778</v>
      </c>
      <c r="J3655" s="215">
        <v>0.267094167468505</v>
      </c>
      <c r="K3655" s="214">
        <v>1028.76687935189</v>
      </c>
      <c r="L3655" s="244">
        <v>513.37</v>
      </c>
      <c r="M3655" s="245">
        <v>0.0925258585425716</v>
      </c>
      <c r="N3655" s="244">
        <v>47.5</v>
      </c>
      <c r="O3655" s="218">
        <v>90</v>
      </c>
      <c r="P3655" s="246">
        <f t="shared" si="500"/>
        <v>4.70411111111111</v>
      </c>
      <c r="Q3655" s="246">
        <f t="shared" si="501"/>
        <v>-0.472222222222222</v>
      </c>
      <c r="R3655" s="210">
        <v>357</v>
      </c>
      <c r="S3655" s="220">
        <f t="shared" si="502"/>
        <v>322</v>
      </c>
      <c r="T3655" s="113">
        <f t="shared" si="505"/>
        <v>10.5526055555556</v>
      </c>
      <c r="U3655" s="113">
        <f t="shared" si="503"/>
        <v>2.81853939548463</v>
      </c>
      <c r="V3655" s="113">
        <f t="shared" si="506"/>
        <v>1.59431677018634</v>
      </c>
      <c r="W3655" s="113">
        <f t="shared" si="504"/>
        <v>0.147515527950311</v>
      </c>
      <c r="X3655" s="118">
        <v>2014</v>
      </c>
      <c r="Y3655" s="18" t="s">
        <v>66</v>
      </c>
    </row>
    <row r="3656" ht="15.75" customHeight="1" spans="1:25">
      <c r="A3656" s="234">
        <v>6748</v>
      </c>
      <c r="B3656" s="208" t="s">
        <v>4222</v>
      </c>
      <c r="C3656" s="207" t="s">
        <v>31</v>
      </c>
      <c r="D3656" s="209" t="s">
        <v>64</v>
      </c>
      <c r="F3656" s="235" t="s">
        <v>65</v>
      </c>
      <c r="G3656" s="236">
        <v>42792</v>
      </c>
      <c r="H3656" s="237">
        <v>42792</v>
      </c>
      <c r="I3656" s="214">
        <v>3842.475</v>
      </c>
      <c r="J3656" s="215">
        <v>0.273274284253989</v>
      </c>
      <c r="K3656" s="214">
        <v>1050.04960538885</v>
      </c>
      <c r="L3656" s="244">
        <v>2561.65</v>
      </c>
      <c r="M3656" s="245">
        <v>0.299935588390295</v>
      </c>
      <c r="N3656" s="244">
        <v>768.33</v>
      </c>
      <c r="O3656" s="218">
        <v>330</v>
      </c>
      <c r="P3656" s="246">
        <f t="shared" si="500"/>
        <v>6.76257575757576</v>
      </c>
      <c r="Q3656" s="246">
        <f t="shared" si="501"/>
        <v>1.32827272727273</v>
      </c>
      <c r="R3656" s="210">
        <v>1039</v>
      </c>
      <c r="S3656" s="220">
        <f t="shared" si="502"/>
        <v>330</v>
      </c>
      <c r="T3656" s="113">
        <f t="shared" si="505"/>
        <v>10.5273287671233</v>
      </c>
      <c r="U3656" s="113">
        <f t="shared" si="503"/>
        <v>2.87684823394205</v>
      </c>
      <c r="V3656" s="113">
        <f t="shared" si="506"/>
        <v>7.76257575757576</v>
      </c>
      <c r="W3656" s="113">
        <f t="shared" si="504"/>
        <v>2.32827272727273</v>
      </c>
      <c r="X3656" s="118">
        <v>2017</v>
      </c>
      <c r="Y3656" s="18" t="s">
        <v>83</v>
      </c>
    </row>
    <row r="3657" ht="15.75" customHeight="1" spans="1:25">
      <c r="A3657" s="234">
        <v>8020</v>
      </c>
      <c r="B3657" s="208" t="s">
        <v>4223</v>
      </c>
      <c r="C3657" s="207" t="s">
        <v>25</v>
      </c>
      <c r="D3657" s="209" t="s">
        <v>488</v>
      </c>
      <c r="E3657" s="210" t="s">
        <v>32</v>
      </c>
      <c r="F3657" s="235" t="s">
        <v>212</v>
      </c>
      <c r="G3657" s="283">
        <v>41465</v>
      </c>
      <c r="H3657" s="237">
        <v>43396</v>
      </c>
      <c r="I3657" s="214">
        <v>3830.16317191343</v>
      </c>
      <c r="J3657" s="215">
        <v>0.266531774460601</v>
      </c>
      <c r="K3657" s="214">
        <v>1020.86018668373</v>
      </c>
      <c r="L3657" s="244">
        <v>1961.11</v>
      </c>
      <c r="M3657" s="245">
        <v>0.26296332179225</v>
      </c>
      <c r="N3657" s="244">
        <v>515.7</v>
      </c>
      <c r="O3657" s="218">
        <v>267</v>
      </c>
      <c r="P3657" s="246">
        <f t="shared" si="500"/>
        <v>6.34498127340824</v>
      </c>
      <c r="Q3657" s="246">
        <f t="shared" si="501"/>
        <v>0.931460674157303</v>
      </c>
      <c r="R3657" s="210">
        <v>435</v>
      </c>
      <c r="S3657" s="220">
        <f t="shared" si="502"/>
        <v>330</v>
      </c>
      <c r="T3657" s="113">
        <f t="shared" si="505"/>
        <v>10.4935977312697</v>
      </c>
      <c r="U3657" s="113">
        <f t="shared" si="503"/>
        <v>2.79687722379104</v>
      </c>
      <c r="V3657" s="113">
        <f t="shared" si="506"/>
        <v>5.94275757575758</v>
      </c>
      <c r="W3657" s="113">
        <f t="shared" si="504"/>
        <v>1.56272727272727</v>
      </c>
      <c r="X3657" s="118">
        <v>2013</v>
      </c>
      <c r="Y3657" s="18" t="s">
        <v>66</v>
      </c>
    </row>
    <row r="3658" ht="15.75" customHeight="1" spans="1:25">
      <c r="A3658" s="234">
        <v>8774</v>
      </c>
      <c r="B3658" s="208" t="s">
        <v>4224</v>
      </c>
      <c r="C3658" s="207" t="s">
        <v>34</v>
      </c>
      <c r="D3658" s="209" t="s">
        <v>488</v>
      </c>
      <c r="E3658" s="210" t="s">
        <v>30</v>
      </c>
      <c r="F3658" s="235" t="s">
        <v>282</v>
      </c>
      <c r="G3658" s="283">
        <v>40828</v>
      </c>
      <c r="H3658" s="237">
        <v>43715</v>
      </c>
      <c r="I3658" s="214">
        <v>3816.32162162162</v>
      </c>
      <c r="J3658" s="215">
        <v>0.278633677518659</v>
      </c>
      <c r="K3658" s="214">
        <v>1063.3557280264</v>
      </c>
      <c r="L3658" s="216">
        <v>336.4</v>
      </c>
      <c r="M3658" s="217">
        <v>0.460523186682521</v>
      </c>
      <c r="N3658" s="216">
        <v>154.92</v>
      </c>
      <c r="O3658" s="218">
        <v>74</v>
      </c>
      <c r="P3658" s="246">
        <f t="shared" si="500"/>
        <v>3.54594594594595</v>
      </c>
      <c r="Q3658" s="246">
        <f t="shared" si="501"/>
        <v>1.09351351351351</v>
      </c>
      <c r="R3658" s="210">
        <v>116</v>
      </c>
      <c r="S3658" s="220">
        <f t="shared" si="502"/>
        <v>81</v>
      </c>
      <c r="T3658" s="113">
        <f t="shared" si="505"/>
        <v>10.4556756756757</v>
      </c>
      <c r="U3658" s="113">
        <f t="shared" si="503"/>
        <v>2.91330336445589</v>
      </c>
      <c r="V3658" s="113">
        <f t="shared" si="506"/>
        <v>4.15308641975309</v>
      </c>
      <c r="W3658" s="113">
        <f t="shared" si="504"/>
        <v>1.91259259259259</v>
      </c>
      <c r="X3658" s="118">
        <v>2011</v>
      </c>
      <c r="Y3658" s="18" t="s">
        <v>66</v>
      </c>
    </row>
    <row r="3659" ht="15.75" customHeight="1" spans="1:25">
      <c r="A3659" s="234">
        <v>5953</v>
      </c>
      <c r="B3659" s="208" t="s">
        <v>4225</v>
      </c>
      <c r="C3659" s="207" t="s">
        <v>17</v>
      </c>
      <c r="D3659" s="209" t="s">
        <v>64</v>
      </c>
      <c r="F3659" s="235" t="s">
        <v>65</v>
      </c>
      <c r="G3659" s="236">
        <v>42216</v>
      </c>
      <c r="H3659" s="237">
        <v>42216</v>
      </c>
      <c r="I3659" s="214">
        <v>3811.48</v>
      </c>
      <c r="J3659" s="215">
        <v>0.266875560938495</v>
      </c>
      <c r="K3659" s="214">
        <v>1017.19086300585</v>
      </c>
      <c r="L3659" s="244">
        <v>1905.74</v>
      </c>
      <c r="M3659" s="245">
        <v>0.345220229412197</v>
      </c>
      <c r="N3659" s="244">
        <v>657.9</v>
      </c>
      <c r="O3659" s="218">
        <v>330</v>
      </c>
      <c r="P3659" s="246">
        <f t="shared" si="500"/>
        <v>4.7749696969697</v>
      </c>
      <c r="Q3659" s="246">
        <f t="shared" si="501"/>
        <v>0.993636363636364</v>
      </c>
      <c r="R3659" s="210">
        <v>1615</v>
      </c>
      <c r="S3659" s="220">
        <f t="shared" si="502"/>
        <v>330</v>
      </c>
      <c r="T3659" s="113">
        <f t="shared" si="505"/>
        <v>10.4424109589041</v>
      </c>
      <c r="U3659" s="113">
        <f t="shared" si="503"/>
        <v>2.78682428220781</v>
      </c>
      <c r="V3659" s="113">
        <f t="shared" si="506"/>
        <v>5.7749696969697</v>
      </c>
      <c r="W3659" s="113">
        <f t="shared" si="504"/>
        <v>1.99363636363636</v>
      </c>
      <c r="X3659" s="118">
        <v>2015</v>
      </c>
      <c r="Y3659" s="18" t="s">
        <v>66</v>
      </c>
    </row>
    <row r="3660" ht="15.75" customHeight="1" spans="1:25">
      <c r="A3660" s="234">
        <v>5775</v>
      </c>
      <c r="B3660" s="208" t="s">
        <v>4226</v>
      </c>
      <c r="C3660" s="207" t="s">
        <v>17</v>
      </c>
      <c r="D3660" s="209" t="s">
        <v>64</v>
      </c>
      <c r="F3660" s="235" t="s">
        <v>65</v>
      </c>
      <c r="G3660" s="236">
        <v>41790</v>
      </c>
      <c r="H3660" s="237">
        <v>41790</v>
      </c>
      <c r="I3660" s="214">
        <v>3805.66</v>
      </c>
      <c r="J3660" s="215">
        <v>0.266875560938495</v>
      </c>
      <c r="K3660" s="214">
        <v>1015.63764724119</v>
      </c>
      <c r="L3660" s="244">
        <v>1902.83</v>
      </c>
      <c r="M3660" s="245">
        <v>0.271979104807051</v>
      </c>
      <c r="N3660" s="244">
        <v>517.53</v>
      </c>
      <c r="O3660" s="218">
        <v>330</v>
      </c>
      <c r="P3660" s="246">
        <f t="shared" si="500"/>
        <v>4.76615151515152</v>
      </c>
      <c r="Q3660" s="246">
        <f t="shared" si="501"/>
        <v>0.568272727272727</v>
      </c>
      <c r="R3660" s="210">
        <v>2041</v>
      </c>
      <c r="S3660" s="220">
        <f t="shared" si="502"/>
        <v>330</v>
      </c>
      <c r="T3660" s="113">
        <f t="shared" si="505"/>
        <v>10.4264657534247</v>
      </c>
      <c r="U3660" s="113">
        <f t="shared" si="503"/>
        <v>2.78256889655121</v>
      </c>
      <c r="V3660" s="113">
        <f t="shared" si="506"/>
        <v>5.76615151515152</v>
      </c>
      <c r="W3660" s="113">
        <f t="shared" si="504"/>
        <v>1.56827272727273</v>
      </c>
      <c r="X3660" s="118">
        <v>2014</v>
      </c>
      <c r="Y3660" s="18" t="s">
        <v>66</v>
      </c>
    </row>
    <row r="3661" ht="15.75" customHeight="1" spans="1:25">
      <c r="A3661" s="234">
        <v>5453</v>
      </c>
      <c r="B3661" s="208" t="s">
        <v>4227</v>
      </c>
      <c r="C3661" s="207" t="s">
        <v>25</v>
      </c>
      <c r="D3661" s="209" t="s">
        <v>64</v>
      </c>
      <c r="F3661" s="235" t="s">
        <v>215</v>
      </c>
      <c r="G3661" s="236">
        <v>40880</v>
      </c>
      <c r="H3661" s="237">
        <v>40880</v>
      </c>
      <c r="I3661" s="214">
        <v>3801.447</v>
      </c>
      <c r="J3661" s="215">
        <v>0.270693418505532</v>
      </c>
      <c r="K3661" s="214">
        <v>1029.0266836976</v>
      </c>
      <c r="L3661" s="244">
        <v>2924.19</v>
      </c>
      <c r="M3661" s="245">
        <v>0.221610086895858</v>
      </c>
      <c r="N3661" s="244">
        <v>648.03</v>
      </c>
      <c r="O3661" s="218">
        <v>330</v>
      </c>
      <c r="P3661" s="246">
        <f t="shared" si="500"/>
        <v>7.86118181818182</v>
      </c>
      <c r="Q3661" s="246">
        <f t="shared" si="501"/>
        <v>0.963727272727273</v>
      </c>
      <c r="R3661" s="210">
        <v>2951</v>
      </c>
      <c r="S3661" s="220">
        <f t="shared" si="502"/>
        <v>330</v>
      </c>
      <c r="T3661" s="113">
        <f t="shared" si="505"/>
        <v>10.4149232876712</v>
      </c>
      <c r="U3661" s="113">
        <f t="shared" si="503"/>
        <v>2.8192511882126</v>
      </c>
      <c r="V3661" s="113">
        <f t="shared" si="506"/>
        <v>8.86118181818182</v>
      </c>
      <c r="W3661" s="113">
        <f t="shared" si="504"/>
        <v>1.96372727272727</v>
      </c>
      <c r="X3661" s="118">
        <v>2011</v>
      </c>
      <c r="Y3661" s="18" t="s">
        <v>66</v>
      </c>
    </row>
    <row r="3662" ht="15.75" customHeight="1" spans="1:25">
      <c r="A3662" s="234">
        <v>6001</v>
      </c>
      <c r="B3662" s="208" t="s">
        <v>4228</v>
      </c>
      <c r="C3662" s="207" t="s">
        <v>33</v>
      </c>
      <c r="D3662" s="209" t="s">
        <v>64</v>
      </c>
      <c r="F3662" s="235" t="s">
        <v>65</v>
      </c>
      <c r="G3662" s="236">
        <v>42182</v>
      </c>
      <c r="H3662" s="237">
        <v>42182</v>
      </c>
      <c r="I3662" s="214">
        <v>3773.48</v>
      </c>
      <c r="J3662" s="215">
        <v>0.263018849221635</v>
      </c>
      <c r="K3662" s="214">
        <v>992.496367160855</v>
      </c>
      <c r="L3662" s="244">
        <v>1886.74</v>
      </c>
      <c r="M3662" s="245">
        <v>0.28144312411885</v>
      </c>
      <c r="N3662" s="244">
        <v>531.01</v>
      </c>
      <c r="O3662" s="218">
        <v>330</v>
      </c>
      <c r="P3662" s="246">
        <f t="shared" si="500"/>
        <v>4.71739393939394</v>
      </c>
      <c r="Q3662" s="246">
        <f t="shared" si="501"/>
        <v>0.609121212121212</v>
      </c>
      <c r="R3662" s="210">
        <v>1649</v>
      </c>
      <c r="S3662" s="220">
        <f t="shared" si="502"/>
        <v>330</v>
      </c>
      <c r="T3662" s="113">
        <f t="shared" si="505"/>
        <v>10.338301369863</v>
      </c>
      <c r="U3662" s="113">
        <f t="shared" si="503"/>
        <v>2.71916812920782</v>
      </c>
      <c r="V3662" s="113">
        <f t="shared" si="506"/>
        <v>5.71739393939394</v>
      </c>
      <c r="W3662" s="113">
        <f t="shared" si="504"/>
        <v>1.60912121212121</v>
      </c>
      <c r="X3662" s="118">
        <v>2015</v>
      </c>
      <c r="Y3662" s="18" t="s">
        <v>66</v>
      </c>
    </row>
    <row r="3663" ht="15.75" customHeight="1" spans="1:25">
      <c r="A3663" s="234">
        <v>7993</v>
      </c>
      <c r="B3663" s="208" t="s">
        <v>4229</v>
      </c>
      <c r="C3663" s="207" t="s">
        <v>25</v>
      </c>
      <c r="D3663" s="209" t="s">
        <v>488</v>
      </c>
      <c r="E3663" s="210" t="s">
        <v>32</v>
      </c>
      <c r="F3663" s="235" t="s">
        <v>212</v>
      </c>
      <c r="G3663" s="283">
        <v>40691</v>
      </c>
      <c r="H3663" s="237">
        <v>43395</v>
      </c>
      <c r="I3663" s="214">
        <v>3767.43457135967</v>
      </c>
      <c r="J3663" s="215">
        <v>0.266531774460601</v>
      </c>
      <c r="K3663" s="214">
        <v>1004.14102146871</v>
      </c>
      <c r="L3663" s="244">
        <v>1972.34</v>
      </c>
      <c r="M3663" s="245">
        <v>-0.0424521127189024</v>
      </c>
      <c r="N3663" s="244">
        <v>-83.73</v>
      </c>
      <c r="O3663" s="218">
        <v>273</v>
      </c>
      <c r="P3663" s="246">
        <f t="shared" si="500"/>
        <v>6.22468864468864</v>
      </c>
      <c r="Q3663" s="246">
        <f t="shared" si="501"/>
        <v>-1.3067032967033</v>
      </c>
      <c r="R3663" s="210">
        <v>436</v>
      </c>
      <c r="S3663" s="220">
        <f t="shared" si="502"/>
        <v>330</v>
      </c>
      <c r="T3663" s="113">
        <f t="shared" si="505"/>
        <v>10.3217385516703</v>
      </c>
      <c r="U3663" s="113">
        <f t="shared" si="503"/>
        <v>2.7510712916951</v>
      </c>
      <c r="V3663" s="113">
        <f t="shared" si="506"/>
        <v>5.97678787878788</v>
      </c>
      <c r="W3663" s="113">
        <f t="shared" si="504"/>
        <v>-0.253727272727273</v>
      </c>
      <c r="X3663" s="118">
        <v>2011</v>
      </c>
      <c r="Y3663" s="18" t="s">
        <v>66</v>
      </c>
    </row>
    <row r="3664" ht="15.75" customHeight="1" spans="1:25">
      <c r="A3664" s="234">
        <v>7674</v>
      </c>
      <c r="B3664" s="208" t="s">
        <v>4230</v>
      </c>
      <c r="C3664" s="207" t="s">
        <v>29</v>
      </c>
      <c r="D3664" s="209" t="s">
        <v>380</v>
      </c>
      <c r="E3664" s="210" t="s">
        <v>575</v>
      </c>
      <c r="F3664" s="235" t="s">
        <v>247</v>
      </c>
      <c r="G3664" s="283" t="s">
        <v>520</v>
      </c>
      <c r="H3664" s="237">
        <v>43141</v>
      </c>
      <c r="I3664" s="214">
        <v>3765.248</v>
      </c>
      <c r="J3664" s="215">
        <v>0.276951804532767</v>
      </c>
      <c r="K3664" s="214">
        <v>1042.79222811339</v>
      </c>
      <c r="L3664" s="244">
        <v>2353.28</v>
      </c>
      <c r="M3664" s="245">
        <v>0.254109158281208</v>
      </c>
      <c r="N3664" s="244">
        <v>597.99</v>
      </c>
      <c r="O3664" s="218">
        <v>330</v>
      </c>
      <c r="P3664" s="246">
        <f t="shared" si="500"/>
        <v>6.13115151515152</v>
      </c>
      <c r="Q3664" s="246">
        <f t="shared" si="501"/>
        <v>0.812090909090909</v>
      </c>
      <c r="R3664" s="210">
        <v>690</v>
      </c>
      <c r="S3664" s="220">
        <f t="shared" si="502"/>
        <v>330</v>
      </c>
      <c r="T3664" s="113">
        <f t="shared" si="505"/>
        <v>10.3157479452055</v>
      </c>
      <c r="U3664" s="113">
        <f t="shared" si="503"/>
        <v>2.85696500852984</v>
      </c>
      <c r="V3664" s="113">
        <f t="shared" si="506"/>
        <v>7.13115151515152</v>
      </c>
      <c r="W3664" s="113">
        <f t="shared" si="504"/>
        <v>1.81209090909091</v>
      </c>
      <c r="X3664" s="118">
        <v>2017</v>
      </c>
      <c r="Y3664" s="18" t="s">
        <v>83</v>
      </c>
    </row>
    <row r="3665" ht="15.75" customHeight="1" spans="1:25">
      <c r="A3665" s="234">
        <v>6041</v>
      </c>
      <c r="B3665" s="208" t="s">
        <v>4231</v>
      </c>
      <c r="C3665" s="207" t="s">
        <v>25</v>
      </c>
      <c r="D3665" s="209" t="s">
        <v>64</v>
      </c>
      <c r="E3665" s="210" t="s">
        <v>3182</v>
      </c>
      <c r="F3665" s="290" t="s">
        <v>215</v>
      </c>
      <c r="G3665" s="283">
        <v>42216</v>
      </c>
      <c r="H3665" s="237">
        <v>42216</v>
      </c>
      <c r="I3665" s="214">
        <v>3757.00738313941</v>
      </c>
      <c r="J3665" s="215">
        <v>0.255233127494043</v>
      </c>
      <c r="K3665" s="214">
        <v>958.912744416882</v>
      </c>
      <c r="L3665" s="244">
        <v>3292.3</v>
      </c>
      <c r="M3665" s="245">
        <v>0.216271299699298</v>
      </c>
      <c r="N3665" s="244">
        <v>712.03</v>
      </c>
      <c r="O3665" s="218">
        <v>330</v>
      </c>
      <c r="P3665" s="246">
        <f t="shared" si="500"/>
        <v>8.97666666666667</v>
      </c>
      <c r="Q3665" s="246">
        <f t="shared" si="501"/>
        <v>1.15766666666667</v>
      </c>
      <c r="R3665" s="210">
        <v>1615</v>
      </c>
      <c r="S3665" s="220">
        <f t="shared" si="502"/>
        <v>330</v>
      </c>
      <c r="T3665" s="113">
        <f t="shared" si="505"/>
        <v>10.2931709127107</v>
      </c>
      <c r="U3665" s="113">
        <f t="shared" si="503"/>
        <v>2.62715820388187</v>
      </c>
      <c r="V3665" s="113">
        <f t="shared" si="506"/>
        <v>9.97666666666667</v>
      </c>
      <c r="W3665" s="113">
        <f t="shared" si="504"/>
        <v>2.15766666666667</v>
      </c>
      <c r="X3665" s="118">
        <v>2015</v>
      </c>
      <c r="Y3665" s="18" t="s">
        <v>66</v>
      </c>
    </row>
    <row r="3666" ht="15.75" customHeight="1" spans="1:25">
      <c r="A3666" s="234">
        <v>6611</v>
      </c>
      <c r="B3666" s="208" t="s">
        <v>4232</v>
      </c>
      <c r="C3666" s="207" t="s">
        <v>23</v>
      </c>
      <c r="D3666" s="209" t="s">
        <v>64</v>
      </c>
      <c r="E3666" s="210" t="s">
        <v>346</v>
      </c>
      <c r="F3666" s="235" t="s">
        <v>65</v>
      </c>
      <c r="G3666" s="283">
        <v>42640</v>
      </c>
      <c r="H3666" s="237">
        <v>42640</v>
      </c>
      <c r="I3666" s="214">
        <v>3748.8735</v>
      </c>
      <c r="J3666" s="215">
        <v>0.264818074575662</v>
      </c>
      <c r="K3666" s="214">
        <v>992.769462097723</v>
      </c>
      <c r="L3666" s="244">
        <v>2585.43</v>
      </c>
      <c r="M3666" s="245">
        <v>0.334404721845109</v>
      </c>
      <c r="N3666" s="244">
        <v>864.58</v>
      </c>
      <c r="O3666" s="218">
        <v>330</v>
      </c>
      <c r="P3666" s="246">
        <f t="shared" si="500"/>
        <v>6.83463636363636</v>
      </c>
      <c r="Q3666" s="246">
        <f t="shared" si="501"/>
        <v>1.61993939393939</v>
      </c>
      <c r="R3666" s="210">
        <v>1191</v>
      </c>
      <c r="S3666" s="220">
        <f t="shared" si="502"/>
        <v>330</v>
      </c>
      <c r="T3666" s="113">
        <f t="shared" si="505"/>
        <v>10.2708863013699</v>
      </c>
      <c r="U3666" s="113">
        <f t="shared" si="503"/>
        <v>2.71991633451431</v>
      </c>
      <c r="V3666" s="113">
        <f t="shared" si="506"/>
        <v>7.83463636363636</v>
      </c>
      <c r="W3666" s="113">
        <f t="shared" si="504"/>
        <v>2.61993939393939</v>
      </c>
      <c r="X3666" s="118">
        <v>2016</v>
      </c>
      <c r="Y3666" s="18" t="s">
        <v>82</v>
      </c>
    </row>
    <row r="3667" ht="15.75" customHeight="1" spans="1:25">
      <c r="A3667" s="234">
        <v>6360</v>
      </c>
      <c r="B3667" s="208" t="s">
        <v>4233</v>
      </c>
      <c r="C3667" s="207" t="s">
        <v>25</v>
      </c>
      <c r="D3667" s="209" t="s">
        <v>64</v>
      </c>
      <c r="F3667" s="235" t="s">
        <v>204</v>
      </c>
      <c r="G3667" s="236">
        <v>42546</v>
      </c>
      <c r="H3667" s="237">
        <v>42546</v>
      </c>
      <c r="I3667" s="214">
        <v>3732.98618051052</v>
      </c>
      <c r="J3667" s="215">
        <v>0.275152592912016</v>
      </c>
      <c r="K3667" s="214">
        <v>1027.14082687219</v>
      </c>
      <c r="L3667" s="244">
        <v>3271.25</v>
      </c>
      <c r="M3667" s="245">
        <v>0.281225831104318</v>
      </c>
      <c r="N3667" s="244">
        <v>919.96</v>
      </c>
      <c r="O3667" s="218">
        <v>330</v>
      </c>
      <c r="P3667" s="246">
        <f t="shared" si="500"/>
        <v>8.91287878787879</v>
      </c>
      <c r="Q3667" s="246">
        <f t="shared" si="501"/>
        <v>1.78775757575758</v>
      </c>
      <c r="R3667" s="210">
        <v>1285</v>
      </c>
      <c r="S3667" s="220">
        <f t="shared" si="502"/>
        <v>330</v>
      </c>
      <c r="T3667" s="113">
        <f t="shared" si="505"/>
        <v>10.227359398659</v>
      </c>
      <c r="U3667" s="113">
        <f t="shared" si="503"/>
        <v>2.81408445718408</v>
      </c>
      <c r="V3667" s="113">
        <f t="shared" si="506"/>
        <v>9.91287878787879</v>
      </c>
      <c r="W3667" s="113">
        <f t="shared" si="504"/>
        <v>2.78775757575758</v>
      </c>
      <c r="X3667" s="118">
        <v>2016</v>
      </c>
      <c r="Y3667" s="18" t="s">
        <v>82</v>
      </c>
    </row>
    <row r="3668" ht="15.75" customHeight="1" spans="1:25">
      <c r="A3668" s="234">
        <v>9123</v>
      </c>
      <c r="B3668" s="208" t="s">
        <v>4234</v>
      </c>
      <c r="C3668" s="207" t="s">
        <v>34</v>
      </c>
      <c r="D3668" s="209" t="s">
        <v>488</v>
      </c>
      <c r="E3668" s="210" t="s">
        <v>30</v>
      </c>
      <c r="F3668" s="235" t="s">
        <v>291</v>
      </c>
      <c r="G3668" s="283">
        <v>39630</v>
      </c>
      <c r="H3668" s="237">
        <v>43706</v>
      </c>
      <c r="I3668" s="214">
        <v>3732.66574074074</v>
      </c>
      <c r="J3668" s="215">
        <v>0.27</v>
      </c>
      <c r="K3668" s="214">
        <v>1007.81975</v>
      </c>
      <c r="L3668" s="216">
        <v>120.05</v>
      </c>
      <c r="M3668" s="217">
        <v>0.3695127030404</v>
      </c>
      <c r="N3668" s="216">
        <v>44.36</v>
      </c>
      <c r="O3668" s="218">
        <v>27</v>
      </c>
      <c r="P3668" s="246">
        <f t="shared" si="500"/>
        <v>3.4462962962963</v>
      </c>
      <c r="Q3668" s="246">
        <f t="shared" si="501"/>
        <v>0.642962962962963</v>
      </c>
      <c r="R3668" s="210">
        <v>125</v>
      </c>
      <c r="S3668" s="220">
        <f t="shared" si="502"/>
        <v>90</v>
      </c>
      <c r="T3668" s="113">
        <f t="shared" si="505"/>
        <v>10.2264814814815</v>
      </c>
      <c r="U3668" s="113">
        <f t="shared" si="503"/>
        <v>2.76115</v>
      </c>
      <c r="V3668" s="113">
        <f t="shared" si="506"/>
        <v>1.33388888888889</v>
      </c>
      <c r="W3668" s="113">
        <f t="shared" si="504"/>
        <v>0.492888888888889</v>
      </c>
      <c r="X3668" s="118">
        <v>2008</v>
      </c>
      <c r="Y3668" s="18" t="s">
        <v>66</v>
      </c>
    </row>
    <row r="3669" ht="15.75" customHeight="1" spans="1:25">
      <c r="A3669" s="234">
        <v>9832</v>
      </c>
      <c r="B3669" s="208" t="s">
        <v>4235</v>
      </c>
      <c r="C3669" s="207" t="s">
        <v>27</v>
      </c>
      <c r="D3669" s="209" t="s">
        <v>64</v>
      </c>
      <c r="F3669" s="235" t="s">
        <v>65</v>
      </c>
      <c r="G3669" s="236">
        <v>43596</v>
      </c>
      <c r="H3669" s="237">
        <v>43596</v>
      </c>
      <c r="I3669" s="214">
        <v>3711.87069300738</v>
      </c>
      <c r="J3669" s="215">
        <v>0.27</v>
      </c>
      <c r="K3669" s="214">
        <v>1002.20508711199</v>
      </c>
      <c r="L3669" s="244">
        <v>269.08</v>
      </c>
      <c r="M3669" s="245">
        <v>0.141444923442842</v>
      </c>
      <c r="N3669" s="244">
        <v>38.06</v>
      </c>
      <c r="O3669" s="218">
        <v>46</v>
      </c>
      <c r="P3669" s="246">
        <f t="shared" si="500"/>
        <v>4.8495652173913</v>
      </c>
      <c r="Q3669" s="246">
        <f t="shared" si="501"/>
        <v>-0.172608695652174</v>
      </c>
      <c r="R3669" s="210">
        <v>235</v>
      </c>
      <c r="S3669" s="220">
        <f t="shared" si="502"/>
        <v>200</v>
      </c>
      <c r="T3669" s="113">
        <f t="shared" si="505"/>
        <v>10.1695087479654</v>
      </c>
      <c r="U3669" s="113">
        <f t="shared" si="503"/>
        <v>2.74576736195066</v>
      </c>
      <c r="V3669" s="113">
        <f t="shared" si="506"/>
        <v>1.3454</v>
      </c>
      <c r="W3669" s="113">
        <f t="shared" si="504"/>
        <v>0.1903</v>
      </c>
      <c r="X3669" s="118">
        <v>2019</v>
      </c>
      <c r="Y3669" s="18" t="s">
        <v>85</v>
      </c>
    </row>
    <row r="3670" ht="15.75" customHeight="1" spans="1:25">
      <c r="A3670" s="234">
        <v>6408</v>
      </c>
      <c r="B3670" s="208" t="s">
        <v>4236</v>
      </c>
      <c r="C3670" s="207" t="s">
        <v>23</v>
      </c>
      <c r="D3670" s="209" t="s">
        <v>64</v>
      </c>
      <c r="E3670" s="210" t="s">
        <v>330</v>
      </c>
      <c r="F3670" s="235" t="s">
        <v>65</v>
      </c>
      <c r="G3670" s="283">
        <v>42543</v>
      </c>
      <c r="H3670" s="237">
        <v>42543</v>
      </c>
      <c r="I3670" s="214">
        <v>3697.6305</v>
      </c>
      <c r="J3670" s="215">
        <v>0.262795377268231</v>
      </c>
      <c r="K3670" s="214">
        <v>971.720202246018</v>
      </c>
      <c r="L3670" s="244">
        <v>2550.09</v>
      </c>
      <c r="M3670" s="245">
        <v>0.393127301389363</v>
      </c>
      <c r="N3670" s="244">
        <v>1002.51</v>
      </c>
      <c r="O3670" s="218">
        <v>330</v>
      </c>
      <c r="P3670" s="246">
        <f t="shared" si="500"/>
        <v>6.72754545454545</v>
      </c>
      <c r="Q3670" s="246">
        <f t="shared" si="501"/>
        <v>2.03790909090909</v>
      </c>
      <c r="R3670" s="210">
        <v>1288</v>
      </c>
      <c r="S3670" s="220">
        <f t="shared" si="502"/>
        <v>330</v>
      </c>
      <c r="T3670" s="113">
        <f t="shared" si="505"/>
        <v>10.1304945205479</v>
      </c>
      <c r="U3670" s="113">
        <f t="shared" si="503"/>
        <v>2.66224712944115</v>
      </c>
      <c r="V3670" s="113">
        <f t="shared" si="506"/>
        <v>7.72754545454545</v>
      </c>
      <c r="W3670" s="113">
        <f t="shared" si="504"/>
        <v>3.03790909090909</v>
      </c>
      <c r="X3670" s="118">
        <v>2016</v>
      </c>
      <c r="Y3670" s="18" t="s">
        <v>82</v>
      </c>
    </row>
    <row r="3671" ht="15.75" customHeight="1" spans="1:25">
      <c r="A3671" s="234">
        <v>6990</v>
      </c>
      <c r="B3671" s="208" t="s">
        <v>4237</v>
      </c>
      <c r="C3671" s="207" t="s">
        <v>27</v>
      </c>
      <c r="D3671" s="209" t="s">
        <v>64</v>
      </c>
      <c r="F3671" s="235" t="s">
        <v>215</v>
      </c>
      <c r="G3671" s="236">
        <v>42035</v>
      </c>
      <c r="H3671" s="237">
        <v>42035</v>
      </c>
      <c r="I3671" s="214">
        <v>3686.923</v>
      </c>
      <c r="J3671" s="215">
        <v>0.249742193393235</v>
      </c>
      <c r="K3671" s="214">
        <v>920.780236891966</v>
      </c>
      <c r="L3671" s="244">
        <v>3206.02</v>
      </c>
      <c r="M3671" s="245">
        <v>0.232375343884318</v>
      </c>
      <c r="N3671" s="244">
        <v>745</v>
      </c>
      <c r="O3671" s="218">
        <v>330</v>
      </c>
      <c r="P3671" s="246">
        <f t="shared" si="500"/>
        <v>8.71521212121212</v>
      </c>
      <c r="Q3671" s="246">
        <f t="shared" si="501"/>
        <v>1.25757575757576</v>
      </c>
      <c r="R3671" s="210">
        <v>1796</v>
      </c>
      <c r="S3671" s="220">
        <f t="shared" si="502"/>
        <v>330</v>
      </c>
      <c r="T3671" s="113">
        <f t="shared" si="505"/>
        <v>10.1011589041096</v>
      </c>
      <c r="U3671" s="113">
        <f t="shared" si="503"/>
        <v>2.52268558052593</v>
      </c>
      <c r="V3671" s="113">
        <f t="shared" si="506"/>
        <v>9.71521212121212</v>
      </c>
      <c r="W3671" s="113">
        <f t="shared" si="504"/>
        <v>2.25757575757576</v>
      </c>
      <c r="X3671" s="118">
        <v>2015</v>
      </c>
      <c r="Y3671" s="18" t="s">
        <v>66</v>
      </c>
    </row>
    <row r="3672" ht="15.75" customHeight="1" spans="1:25">
      <c r="A3672" s="234">
        <v>7258</v>
      </c>
      <c r="B3672" s="208" t="s">
        <v>4238</v>
      </c>
      <c r="C3672" s="207" t="s">
        <v>31</v>
      </c>
      <c r="D3672" s="209" t="s">
        <v>380</v>
      </c>
      <c r="E3672" s="210" t="s">
        <v>436</v>
      </c>
      <c r="F3672" s="235" t="s">
        <v>254</v>
      </c>
      <c r="G3672" s="284">
        <v>40536</v>
      </c>
      <c r="H3672" s="237">
        <v>42964</v>
      </c>
      <c r="I3672" s="214">
        <v>3680.49</v>
      </c>
      <c r="J3672" s="215">
        <v>0.263475717882523</v>
      </c>
      <c r="K3672" s="214">
        <v>969.719744909447</v>
      </c>
      <c r="L3672" s="244">
        <v>2453.66</v>
      </c>
      <c r="M3672" s="245">
        <v>0.179356553067662</v>
      </c>
      <c r="N3672" s="244">
        <v>440.08</v>
      </c>
      <c r="O3672" s="218">
        <v>330</v>
      </c>
      <c r="P3672" s="246">
        <f t="shared" si="500"/>
        <v>6.43533333333333</v>
      </c>
      <c r="Q3672" s="246">
        <f t="shared" si="501"/>
        <v>0.333575757575758</v>
      </c>
      <c r="R3672" s="210">
        <v>867</v>
      </c>
      <c r="S3672" s="220">
        <f t="shared" si="502"/>
        <v>330</v>
      </c>
      <c r="T3672" s="113">
        <f t="shared" si="505"/>
        <v>10.0835342465753</v>
      </c>
      <c r="U3672" s="113">
        <f t="shared" si="503"/>
        <v>2.65676642440944</v>
      </c>
      <c r="V3672" s="113">
        <f t="shared" si="506"/>
        <v>7.43533333333333</v>
      </c>
      <c r="W3672" s="113">
        <f t="shared" si="504"/>
        <v>1.33357575757576</v>
      </c>
      <c r="X3672" s="118">
        <v>2010</v>
      </c>
      <c r="Y3672" s="18" t="s">
        <v>66</v>
      </c>
    </row>
    <row r="3673" ht="15.75" customHeight="1" spans="1:25">
      <c r="A3673" s="234">
        <v>9215</v>
      </c>
      <c r="B3673" s="208" t="s">
        <v>4239</v>
      </c>
      <c r="C3673" s="207" t="s">
        <v>19</v>
      </c>
      <c r="D3673" s="209" t="s">
        <v>64</v>
      </c>
      <c r="F3673" s="235" t="s">
        <v>65</v>
      </c>
      <c r="G3673" s="236">
        <v>43456</v>
      </c>
      <c r="H3673" s="237">
        <v>43456</v>
      </c>
      <c r="I3673" s="214">
        <v>3661.95654336735</v>
      </c>
      <c r="J3673" s="215">
        <v>0.227641777636076</v>
      </c>
      <c r="K3673" s="214">
        <v>833.614297158203</v>
      </c>
      <c r="L3673" s="244">
        <v>1062.93</v>
      </c>
      <c r="M3673" s="245">
        <v>0.145409387259744</v>
      </c>
      <c r="N3673" s="244">
        <v>154.56</v>
      </c>
      <c r="O3673" s="218">
        <v>196</v>
      </c>
      <c r="P3673" s="246">
        <f t="shared" si="500"/>
        <v>4.42311224489796</v>
      </c>
      <c r="Q3673" s="246">
        <f t="shared" si="501"/>
        <v>-0.211428571428571</v>
      </c>
      <c r="R3673" s="210">
        <v>375</v>
      </c>
      <c r="S3673" s="220">
        <f t="shared" si="502"/>
        <v>330</v>
      </c>
      <c r="T3673" s="113">
        <f t="shared" si="505"/>
        <v>10.0327576530612</v>
      </c>
      <c r="U3673" s="113">
        <f t="shared" si="503"/>
        <v>2.2838747867348</v>
      </c>
      <c r="V3673" s="113">
        <f t="shared" si="506"/>
        <v>3.221</v>
      </c>
      <c r="W3673" s="113">
        <f t="shared" si="504"/>
        <v>0.468363636363636</v>
      </c>
      <c r="X3673" s="118">
        <v>2018</v>
      </c>
      <c r="Y3673" s="18" t="s">
        <v>84</v>
      </c>
    </row>
    <row r="3674" ht="15.75" customHeight="1" spans="1:25">
      <c r="A3674" s="234">
        <v>5374</v>
      </c>
      <c r="B3674" s="208" t="s">
        <v>4240</v>
      </c>
      <c r="C3674" s="207" t="s">
        <v>19</v>
      </c>
      <c r="D3674" s="209" t="s">
        <v>64</v>
      </c>
      <c r="F3674" s="235" t="s">
        <v>65</v>
      </c>
      <c r="G3674" s="236">
        <v>40663</v>
      </c>
      <c r="H3674" s="237">
        <v>40663</v>
      </c>
      <c r="I3674" s="214">
        <v>3654.378</v>
      </c>
      <c r="J3674" s="215">
        <v>0.241429402156621</v>
      </c>
      <c r="K3674" s="214">
        <v>882.274295794308</v>
      </c>
      <c r="L3674" s="244">
        <v>2030.21</v>
      </c>
      <c r="M3674" s="245">
        <v>0.374473576625078</v>
      </c>
      <c r="N3674" s="244">
        <v>760.26</v>
      </c>
      <c r="O3674" s="218">
        <v>330</v>
      </c>
      <c r="P3674" s="246">
        <f t="shared" si="500"/>
        <v>5.15215151515152</v>
      </c>
      <c r="Q3674" s="246">
        <f t="shared" si="501"/>
        <v>1.30381818181818</v>
      </c>
      <c r="R3674" s="210">
        <v>3168</v>
      </c>
      <c r="S3674" s="220">
        <f t="shared" si="502"/>
        <v>330</v>
      </c>
      <c r="T3674" s="113">
        <f t="shared" si="505"/>
        <v>10.0119945205479</v>
      </c>
      <c r="U3674" s="113">
        <f t="shared" si="503"/>
        <v>2.41718985149125</v>
      </c>
      <c r="V3674" s="113">
        <f t="shared" si="506"/>
        <v>6.15215151515152</v>
      </c>
      <c r="W3674" s="113">
        <f t="shared" si="504"/>
        <v>2.30381818181818</v>
      </c>
      <c r="X3674" s="118">
        <v>2011</v>
      </c>
      <c r="Y3674" s="18" t="s">
        <v>66</v>
      </c>
    </row>
    <row r="3675" ht="15.75" customHeight="1" spans="1:25">
      <c r="A3675" s="234">
        <v>6262</v>
      </c>
      <c r="B3675" s="208" t="s">
        <v>4241</v>
      </c>
      <c r="C3675" s="207" t="s">
        <v>31</v>
      </c>
      <c r="D3675" s="209" t="s">
        <v>64</v>
      </c>
      <c r="E3675" s="210" t="s">
        <v>312</v>
      </c>
      <c r="F3675" s="235" t="s">
        <v>65</v>
      </c>
      <c r="G3675" s="283">
        <v>42454</v>
      </c>
      <c r="H3675" s="237">
        <v>42454</v>
      </c>
      <c r="I3675" s="214">
        <v>3638.34</v>
      </c>
      <c r="J3675" s="215">
        <v>0.271687125550417</v>
      </c>
      <c r="K3675" s="214">
        <v>988.490136375104</v>
      </c>
      <c r="L3675" s="244">
        <v>2425.56</v>
      </c>
      <c r="M3675" s="245">
        <v>0.282042085126734</v>
      </c>
      <c r="N3675" s="244">
        <v>684.11</v>
      </c>
      <c r="O3675" s="218">
        <v>330</v>
      </c>
      <c r="P3675" s="246">
        <f t="shared" si="500"/>
        <v>6.35018181818182</v>
      </c>
      <c r="Q3675" s="246">
        <f t="shared" si="501"/>
        <v>1.07306060606061</v>
      </c>
      <c r="R3675" s="210">
        <v>1377</v>
      </c>
      <c r="S3675" s="220">
        <f t="shared" si="502"/>
        <v>330</v>
      </c>
      <c r="T3675" s="113">
        <f t="shared" si="505"/>
        <v>9.96805479452055</v>
      </c>
      <c r="U3675" s="113">
        <f t="shared" si="503"/>
        <v>2.70819215445234</v>
      </c>
      <c r="V3675" s="113">
        <f t="shared" si="506"/>
        <v>7.35018181818182</v>
      </c>
      <c r="W3675" s="113">
        <f t="shared" si="504"/>
        <v>2.07306060606061</v>
      </c>
      <c r="X3675" s="118">
        <v>2016</v>
      </c>
      <c r="Y3675" s="18" t="s">
        <v>82</v>
      </c>
    </row>
    <row r="3676" ht="15.75" customHeight="1" spans="1:25">
      <c r="A3676" s="234">
        <v>7406</v>
      </c>
      <c r="B3676" s="208" t="s">
        <v>4242</v>
      </c>
      <c r="C3676" s="207" t="s">
        <v>31</v>
      </c>
      <c r="D3676" s="209" t="s">
        <v>64</v>
      </c>
      <c r="F3676" s="235" t="s">
        <v>65</v>
      </c>
      <c r="G3676" s="236">
        <v>43036</v>
      </c>
      <c r="H3676" s="237">
        <v>43036</v>
      </c>
      <c r="I3676" s="214">
        <v>3619.03911940591</v>
      </c>
      <c r="J3676" s="215">
        <v>0.261569218888457</v>
      </c>
      <c r="K3676" s="214">
        <v>946.629235589774</v>
      </c>
      <c r="L3676" s="244">
        <v>1209.73</v>
      </c>
      <c r="M3676" s="245">
        <v>0.2479313565837</v>
      </c>
      <c r="N3676" s="244">
        <v>299.93</v>
      </c>
      <c r="O3676" s="218">
        <v>212</v>
      </c>
      <c r="P3676" s="246">
        <f t="shared" si="500"/>
        <v>4.70627358490566</v>
      </c>
      <c r="Q3676" s="246">
        <f t="shared" si="501"/>
        <v>0.414764150943396</v>
      </c>
      <c r="R3676" s="210">
        <v>795</v>
      </c>
      <c r="S3676" s="220">
        <f t="shared" si="502"/>
        <v>330</v>
      </c>
      <c r="T3676" s="113">
        <f t="shared" si="505"/>
        <v>9.91517566960523</v>
      </c>
      <c r="U3676" s="113">
        <f t="shared" si="503"/>
        <v>2.59350475504048</v>
      </c>
      <c r="V3676" s="113">
        <f t="shared" si="506"/>
        <v>3.66584848484848</v>
      </c>
      <c r="W3676" s="113">
        <f t="shared" si="504"/>
        <v>0.908878787878788</v>
      </c>
      <c r="X3676" s="118">
        <v>2017</v>
      </c>
      <c r="Y3676" s="18" t="s">
        <v>83</v>
      </c>
    </row>
    <row r="3677" ht="15.75" customHeight="1" spans="1:25">
      <c r="A3677" s="234">
        <v>7067</v>
      </c>
      <c r="B3677" s="208" t="s">
        <v>4243</v>
      </c>
      <c r="C3677" s="207" t="s">
        <v>27</v>
      </c>
      <c r="D3677" s="209" t="s">
        <v>64</v>
      </c>
      <c r="F3677" s="235" t="s">
        <v>204</v>
      </c>
      <c r="G3677" s="236">
        <v>42784</v>
      </c>
      <c r="H3677" s="237">
        <v>42784</v>
      </c>
      <c r="I3677" s="214">
        <v>3603.825</v>
      </c>
      <c r="J3677" s="215">
        <v>0.221672367667701</v>
      </c>
      <c r="K3677" s="214">
        <v>798.868420410053</v>
      </c>
      <c r="L3677" s="244">
        <v>2402.55</v>
      </c>
      <c r="M3677" s="245">
        <v>0.196745124971385</v>
      </c>
      <c r="N3677" s="244">
        <v>472.69</v>
      </c>
      <c r="O3677" s="218">
        <v>330</v>
      </c>
      <c r="P3677" s="246">
        <f t="shared" si="500"/>
        <v>6.28045454545455</v>
      </c>
      <c r="Q3677" s="246">
        <f t="shared" si="501"/>
        <v>0.432393939393939</v>
      </c>
      <c r="R3677" s="210">
        <v>1047</v>
      </c>
      <c r="S3677" s="220">
        <f t="shared" si="502"/>
        <v>330</v>
      </c>
      <c r="T3677" s="113">
        <f t="shared" si="505"/>
        <v>9.87349315068493</v>
      </c>
      <c r="U3677" s="113">
        <f t="shared" si="503"/>
        <v>2.18868060386316</v>
      </c>
      <c r="V3677" s="113">
        <f t="shared" si="506"/>
        <v>7.28045454545455</v>
      </c>
      <c r="W3677" s="113">
        <f t="shared" si="504"/>
        <v>1.43239393939394</v>
      </c>
      <c r="X3677" s="118">
        <v>2017</v>
      </c>
      <c r="Y3677" s="18" t="s">
        <v>83</v>
      </c>
    </row>
    <row r="3678" ht="15.75" customHeight="1" spans="1:25">
      <c r="A3678" s="234">
        <v>7840</v>
      </c>
      <c r="B3678" s="208" t="s">
        <v>4244</v>
      </c>
      <c r="C3678" s="207" t="s">
        <v>29</v>
      </c>
      <c r="D3678" s="209" t="s">
        <v>64</v>
      </c>
      <c r="F3678" s="235" t="s">
        <v>65</v>
      </c>
      <c r="G3678" s="236">
        <v>43190</v>
      </c>
      <c r="H3678" s="237">
        <v>43190</v>
      </c>
      <c r="I3678" s="214">
        <v>3600.144</v>
      </c>
      <c r="J3678" s="215">
        <v>0.278072123456552</v>
      </c>
      <c r="K3678" s="214">
        <v>1001.09968682937</v>
      </c>
      <c r="L3678" s="244">
        <v>2250.09</v>
      </c>
      <c r="M3678" s="245">
        <v>0.301863481016315</v>
      </c>
      <c r="N3678" s="244">
        <v>679.22</v>
      </c>
      <c r="O3678" s="218">
        <v>330</v>
      </c>
      <c r="P3678" s="246">
        <f t="shared" si="500"/>
        <v>5.81845454545455</v>
      </c>
      <c r="Q3678" s="246">
        <f t="shared" si="501"/>
        <v>1.05824242424242</v>
      </c>
      <c r="R3678" s="210">
        <v>641</v>
      </c>
      <c r="S3678" s="220">
        <f t="shared" si="502"/>
        <v>330</v>
      </c>
      <c r="T3678" s="113">
        <f t="shared" si="505"/>
        <v>9.86340821917808</v>
      </c>
      <c r="U3678" s="113">
        <f t="shared" si="503"/>
        <v>2.74273886802567</v>
      </c>
      <c r="V3678" s="113">
        <f t="shared" si="506"/>
        <v>6.81845454545455</v>
      </c>
      <c r="W3678" s="113">
        <f t="shared" si="504"/>
        <v>2.05824242424242</v>
      </c>
      <c r="X3678" s="118">
        <v>2018</v>
      </c>
      <c r="Y3678" s="18" t="s">
        <v>84</v>
      </c>
    </row>
    <row r="3679" ht="15.75" customHeight="1" spans="1:25">
      <c r="A3679" s="234">
        <v>5617</v>
      </c>
      <c r="B3679" s="208" t="s">
        <v>4245</v>
      </c>
      <c r="C3679" s="207" t="s">
        <v>17</v>
      </c>
      <c r="D3679" s="209" t="s">
        <v>64</v>
      </c>
      <c r="F3679" s="235" t="s">
        <v>65</v>
      </c>
      <c r="G3679" s="236">
        <v>41790</v>
      </c>
      <c r="H3679" s="237">
        <v>41790</v>
      </c>
      <c r="I3679" s="214">
        <v>3590.68</v>
      </c>
      <c r="J3679" s="215">
        <v>0.25283443304599</v>
      </c>
      <c r="K3679" s="214">
        <v>907.847542049575</v>
      </c>
      <c r="L3679" s="244">
        <v>1795.34</v>
      </c>
      <c r="M3679" s="245">
        <v>0.244973097017835</v>
      </c>
      <c r="N3679" s="244">
        <v>439.81</v>
      </c>
      <c r="O3679" s="218">
        <v>330</v>
      </c>
      <c r="P3679" s="246">
        <f t="shared" si="500"/>
        <v>4.44042424242424</v>
      </c>
      <c r="Q3679" s="246">
        <f t="shared" si="501"/>
        <v>0.332757575757576</v>
      </c>
      <c r="R3679" s="210">
        <v>2041</v>
      </c>
      <c r="S3679" s="220">
        <f t="shared" si="502"/>
        <v>330</v>
      </c>
      <c r="T3679" s="113">
        <f t="shared" si="505"/>
        <v>9.83747945205479</v>
      </c>
      <c r="U3679" s="113">
        <f t="shared" si="503"/>
        <v>2.48725353986185</v>
      </c>
      <c r="V3679" s="113">
        <f t="shared" si="506"/>
        <v>5.44042424242424</v>
      </c>
      <c r="W3679" s="113">
        <f t="shared" si="504"/>
        <v>1.33275757575758</v>
      </c>
      <c r="X3679" s="118">
        <v>2014</v>
      </c>
      <c r="Y3679" s="18" t="s">
        <v>66</v>
      </c>
    </row>
    <row r="3680" ht="15.75" customHeight="1" spans="1:25">
      <c r="A3680" s="234">
        <v>6628</v>
      </c>
      <c r="B3680" s="208" t="s">
        <v>4246</v>
      </c>
      <c r="C3680" s="207" t="s">
        <v>17</v>
      </c>
      <c r="D3680" s="209" t="s">
        <v>64</v>
      </c>
      <c r="F3680" s="235" t="s">
        <v>65</v>
      </c>
      <c r="G3680" s="236">
        <v>42702</v>
      </c>
      <c r="H3680" s="237">
        <v>42702</v>
      </c>
      <c r="I3680" s="214">
        <v>3579.08</v>
      </c>
      <c r="J3680" s="215">
        <v>0.249810655353936</v>
      </c>
      <c r="K3680" s="214">
        <v>894.092320364165</v>
      </c>
      <c r="L3680" s="244">
        <v>1789.54</v>
      </c>
      <c r="M3680" s="245">
        <v>0.272751656850364</v>
      </c>
      <c r="N3680" s="244">
        <v>488.1</v>
      </c>
      <c r="O3680" s="218">
        <v>330</v>
      </c>
      <c r="P3680" s="246">
        <f t="shared" si="500"/>
        <v>4.42284848484849</v>
      </c>
      <c r="Q3680" s="246">
        <f t="shared" si="501"/>
        <v>0.479090909090909</v>
      </c>
      <c r="R3680" s="210">
        <v>1129</v>
      </c>
      <c r="S3680" s="220">
        <f t="shared" si="502"/>
        <v>330</v>
      </c>
      <c r="T3680" s="113">
        <f t="shared" si="505"/>
        <v>9.80569863013699</v>
      </c>
      <c r="U3680" s="113">
        <f t="shared" si="503"/>
        <v>2.44956800099771</v>
      </c>
      <c r="V3680" s="113">
        <f t="shared" si="506"/>
        <v>5.42284848484849</v>
      </c>
      <c r="W3680" s="113">
        <f t="shared" si="504"/>
        <v>1.47909090909091</v>
      </c>
      <c r="X3680" s="118">
        <v>2016</v>
      </c>
      <c r="Y3680" s="18" t="s">
        <v>82</v>
      </c>
    </row>
    <row r="3681" ht="15.75" customHeight="1" spans="1:25">
      <c r="A3681" s="234">
        <v>5134</v>
      </c>
      <c r="B3681" s="208" t="s">
        <v>4247</v>
      </c>
      <c r="C3681" s="207" t="s">
        <v>17</v>
      </c>
      <c r="D3681" s="209" t="s">
        <v>64</v>
      </c>
      <c r="F3681" s="235" t="s">
        <v>65</v>
      </c>
      <c r="G3681" s="236">
        <v>40264</v>
      </c>
      <c r="H3681" s="237">
        <v>40264</v>
      </c>
      <c r="I3681" s="214">
        <v>3546.52</v>
      </c>
      <c r="J3681" s="215">
        <v>0.266875560938495</v>
      </c>
      <c r="K3681" s="214">
        <v>946.479514379591</v>
      </c>
      <c r="L3681" s="244">
        <v>1773.26</v>
      </c>
      <c r="M3681" s="245">
        <v>0.352982642139337</v>
      </c>
      <c r="N3681" s="244">
        <v>625.93</v>
      </c>
      <c r="O3681" s="218">
        <v>330</v>
      </c>
      <c r="P3681" s="246">
        <f t="shared" si="500"/>
        <v>4.37351515151515</v>
      </c>
      <c r="Q3681" s="246">
        <f t="shared" si="501"/>
        <v>0.896757575757576</v>
      </c>
      <c r="R3681" s="210">
        <v>3567</v>
      </c>
      <c r="S3681" s="220">
        <f t="shared" si="502"/>
        <v>330</v>
      </c>
      <c r="T3681" s="113">
        <f t="shared" si="505"/>
        <v>9.71649315068493</v>
      </c>
      <c r="U3681" s="113">
        <f t="shared" si="503"/>
        <v>2.59309455994408</v>
      </c>
      <c r="V3681" s="113">
        <f t="shared" si="506"/>
        <v>5.37351515151515</v>
      </c>
      <c r="W3681" s="113">
        <f t="shared" si="504"/>
        <v>1.89675757575758</v>
      </c>
      <c r="X3681" s="118">
        <v>2010</v>
      </c>
      <c r="Y3681" s="18" t="s">
        <v>66</v>
      </c>
    </row>
    <row r="3682" ht="15.75" customHeight="1" spans="1:25">
      <c r="A3682" s="234">
        <v>6929</v>
      </c>
      <c r="B3682" s="208" t="s">
        <v>4248</v>
      </c>
      <c r="C3682" s="207" t="s">
        <v>25</v>
      </c>
      <c r="D3682" s="209" t="s">
        <v>64</v>
      </c>
      <c r="F3682" s="235" t="s">
        <v>207</v>
      </c>
      <c r="G3682" s="236">
        <v>42945</v>
      </c>
      <c r="H3682" s="237">
        <v>42945</v>
      </c>
      <c r="I3682" s="214">
        <v>3544.242</v>
      </c>
      <c r="J3682" s="215">
        <v>0.264532678762067</v>
      </c>
      <c r="K3682" s="214">
        <v>937.567830441026</v>
      </c>
      <c r="L3682" s="244">
        <v>2726.34</v>
      </c>
      <c r="M3682" s="245">
        <v>0.317781347887644</v>
      </c>
      <c r="N3682" s="244">
        <v>866.38</v>
      </c>
      <c r="O3682" s="218">
        <v>330</v>
      </c>
      <c r="P3682" s="246">
        <f t="shared" si="500"/>
        <v>7.26163636363636</v>
      </c>
      <c r="Q3682" s="246">
        <f t="shared" si="501"/>
        <v>1.62539393939394</v>
      </c>
      <c r="R3682" s="210">
        <v>886</v>
      </c>
      <c r="S3682" s="220">
        <f t="shared" si="502"/>
        <v>330</v>
      </c>
      <c r="T3682" s="113">
        <f t="shared" si="505"/>
        <v>9.71025205479452</v>
      </c>
      <c r="U3682" s="113">
        <f t="shared" si="503"/>
        <v>2.56867898750966</v>
      </c>
      <c r="V3682" s="113">
        <f t="shared" si="506"/>
        <v>8.26163636363636</v>
      </c>
      <c r="W3682" s="113">
        <f t="shared" si="504"/>
        <v>2.62539393939394</v>
      </c>
      <c r="X3682" s="118">
        <v>2017</v>
      </c>
      <c r="Y3682" s="18" t="s">
        <v>83</v>
      </c>
    </row>
    <row r="3683" ht="15.75" customHeight="1" spans="1:25">
      <c r="A3683" s="234">
        <v>8101</v>
      </c>
      <c r="B3683" s="208" t="s">
        <v>4249</v>
      </c>
      <c r="C3683" s="207" t="s">
        <v>29</v>
      </c>
      <c r="D3683" s="209" t="s">
        <v>64</v>
      </c>
      <c r="F3683" s="235" t="s">
        <v>65</v>
      </c>
      <c r="G3683" s="236">
        <v>43281</v>
      </c>
      <c r="H3683" s="237">
        <v>43281</v>
      </c>
      <c r="I3683" s="214">
        <v>3536.57846260033</v>
      </c>
      <c r="J3683" s="215">
        <v>0.277567192146631</v>
      </c>
      <c r="K3683" s="214">
        <v>981.638153670222</v>
      </c>
      <c r="L3683" s="244">
        <v>1576.49</v>
      </c>
      <c r="M3683" s="245">
        <v>0.314451725034729</v>
      </c>
      <c r="N3683" s="244">
        <v>495.73</v>
      </c>
      <c r="O3683" s="218">
        <v>313</v>
      </c>
      <c r="P3683" s="246">
        <f t="shared" si="500"/>
        <v>4.03670926517572</v>
      </c>
      <c r="Q3683" s="246">
        <f t="shared" si="501"/>
        <v>0.583801916932907</v>
      </c>
      <c r="R3683" s="210">
        <v>550</v>
      </c>
      <c r="S3683" s="220">
        <f t="shared" si="502"/>
        <v>330</v>
      </c>
      <c r="T3683" s="113">
        <f t="shared" si="505"/>
        <v>9.68925606191871</v>
      </c>
      <c r="U3683" s="113">
        <f t="shared" si="503"/>
        <v>2.6894195990965</v>
      </c>
      <c r="V3683" s="113">
        <f t="shared" si="506"/>
        <v>4.77724242424242</v>
      </c>
      <c r="W3683" s="113">
        <f t="shared" si="504"/>
        <v>1.50221212121212</v>
      </c>
      <c r="X3683" s="118">
        <v>2018</v>
      </c>
      <c r="Y3683" s="18" t="s">
        <v>84</v>
      </c>
    </row>
    <row r="3684" ht="15.75" customHeight="1" spans="1:25">
      <c r="A3684" s="234">
        <v>8944</v>
      </c>
      <c r="B3684" s="208" t="s">
        <v>4250</v>
      </c>
      <c r="C3684" s="207" t="s">
        <v>34</v>
      </c>
      <c r="D3684" s="209" t="s">
        <v>488</v>
      </c>
      <c r="E3684" s="210" t="s">
        <v>30</v>
      </c>
      <c r="F3684" s="235" t="s">
        <v>288</v>
      </c>
      <c r="G3684" s="283">
        <v>42005</v>
      </c>
      <c r="H3684" s="237">
        <v>43713</v>
      </c>
      <c r="I3684" s="214">
        <v>3524.56746031746</v>
      </c>
      <c r="J3684" s="215">
        <v>0.266609145976823</v>
      </c>
      <c r="K3684" s="214">
        <v>939.681920532938</v>
      </c>
      <c r="L3684" s="216">
        <v>264.5</v>
      </c>
      <c r="M3684" s="217">
        <v>0.236937618147448</v>
      </c>
      <c r="N3684" s="216">
        <v>62.67</v>
      </c>
      <c r="O3684" s="218">
        <v>63</v>
      </c>
      <c r="P3684" s="246">
        <f t="shared" si="500"/>
        <v>3.1984126984127</v>
      </c>
      <c r="Q3684" s="246">
        <f t="shared" si="501"/>
        <v>-0.00523809523809526</v>
      </c>
      <c r="R3684" s="210">
        <v>118</v>
      </c>
      <c r="S3684" s="220">
        <f t="shared" si="502"/>
        <v>83</v>
      </c>
      <c r="T3684" s="113">
        <f t="shared" si="505"/>
        <v>9.6563492063492</v>
      </c>
      <c r="U3684" s="113">
        <f t="shared" si="503"/>
        <v>2.57447101515873</v>
      </c>
      <c r="V3684" s="113">
        <f t="shared" si="506"/>
        <v>3.18674698795181</v>
      </c>
      <c r="W3684" s="113">
        <f t="shared" si="504"/>
        <v>0.755060240963855</v>
      </c>
      <c r="X3684" s="118">
        <v>2015</v>
      </c>
      <c r="Y3684" s="18" t="s">
        <v>66</v>
      </c>
    </row>
    <row r="3685" ht="15.75" customHeight="1" spans="1:25">
      <c r="A3685" s="234">
        <v>9035</v>
      </c>
      <c r="B3685" s="208" t="s">
        <v>4251</v>
      </c>
      <c r="C3685" s="207" t="s">
        <v>34</v>
      </c>
      <c r="D3685" s="209" t="s">
        <v>488</v>
      </c>
      <c r="E3685" s="210" t="s">
        <v>30</v>
      </c>
      <c r="F3685" s="235" t="s">
        <v>291</v>
      </c>
      <c r="G3685" s="283">
        <v>41944</v>
      </c>
      <c r="H3685" s="237">
        <v>43713</v>
      </c>
      <c r="I3685" s="214">
        <v>3521.30273809524</v>
      </c>
      <c r="J3685" s="215">
        <v>0.218036789596876</v>
      </c>
      <c r="K3685" s="214">
        <v>767.773544212975</v>
      </c>
      <c r="L3685" s="216">
        <v>176.17</v>
      </c>
      <c r="M3685" s="217">
        <v>0.467900323551115</v>
      </c>
      <c r="N3685" s="216">
        <v>82.43</v>
      </c>
      <c r="O3685" s="218">
        <v>42</v>
      </c>
      <c r="P3685" s="246">
        <f t="shared" si="500"/>
        <v>3.19452380952381</v>
      </c>
      <c r="Q3685" s="246">
        <f t="shared" si="501"/>
        <v>0.962619047619048</v>
      </c>
      <c r="R3685" s="210">
        <v>118</v>
      </c>
      <c r="S3685" s="220">
        <f t="shared" si="502"/>
        <v>83</v>
      </c>
      <c r="T3685" s="113">
        <f t="shared" si="505"/>
        <v>9.64740476190477</v>
      </c>
      <c r="U3685" s="113">
        <f t="shared" si="503"/>
        <v>2.10348916222733</v>
      </c>
      <c r="V3685" s="113">
        <f t="shared" si="506"/>
        <v>2.12253012048193</v>
      </c>
      <c r="W3685" s="113">
        <f t="shared" si="504"/>
        <v>0.993132530120482</v>
      </c>
      <c r="X3685" s="118">
        <v>2014</v>
      </c>
      <c r="Y3685" s="18" t="s">
        <v>66</v>
      </c>
    </row>
    <row r="3686" ht="15.75" customHeight="1" spans="1:25">
      <c r="A3686" s="234">
        <v>6401</v>
      </c>
      <c r="B3686" s="208" t="s">
        <v>4252</v>
      </c>
      <c r="C3686" s="207" t="s">
        <v>23</v>
      </c>
      <c r="D3686" s="209" t="s">
        <v>64</v>
      </c>
      <c r="E3686" s="210" t="s">
        <v>330</v>
      </c>
      <c r="F3686" s="235" t="s">
        <v>65</v>
      </c>
      <c r="G3686" s="283">
        <v>42543</v>
      </c>
      <c r="H3686" s="237">
        <v>42543</v>
      </c>
      <c r="I3686" s="214">
        <v>3518.4105</v>
      </c>
      <c r="J3686" s="215">
        <v>0.258678827258314</v>
      </c>
      <c r="K3686" s="214">
        <v>910.138301953338</v>
      </c>
      <c r="L3686" s="244">
        <v>2426.49</v>
      </c>
      <c r="M3686" s="245">
        <v>0.423088494079926</v>
      </c>
      <c r="N3686" s="244">
        <v>1026.62</v>
      </c>
      <c r="O3686" s="218">
        <v>330</v>
      </c>
      <c r="P3686" s="246">
        <f t="shared" si="500"/>
        <v>6.353</v>
      </c>
      <c r="Q3686" s="246">
        <f t="shared" si="501"/>
        <v>2.1109696969697</v>
      </c>
      <c r="R3686" s="210">
        <v>1288</v>
      </c>
      <c r="S3686" s="220">
        <f t="shared" si="502"/>
        <v>330</v>
      </c>
      <c r="T3686" s="113">
        <f t="shared" si="505"/>
        <v>9.63948082191781</v>
      </c>
      <c r="U3686" s="113">
        <f t="shared" si="503"/>
        <v>2.49352959439271</v>
      </c>
      <c r="V3686" s="113">
        <f t="shared" si="506"/>
        <v>7.353</v>
      </c>
      <c r="W3686" s="113">
        <f t="shared" si="504"/>
        <v>3.1109696969697</v>
      </c>
      <c r="X3686" s="118">
        <v>2016</v>
      </c>
      <c r="Y3686" s="18" t="s">
        <v>82</v>
      </c>
    </row>
    <row r="3687" ht="15.75" customHeight="1" spans="1:25">
      <c r="A3687" s="234">
        <v>9050</v>
      </c>
      <c r="B3687" s="208" t="s">
        <v>4253</v>
      </c>
      <c r="C3687" s="207" t="s">
        <v>34</v>
      </c>
      <c r="D3687" s="209" t="s">
        <v>488</v>
      </c>
      <c r="E3687" s="210" t="s">
        <v>30</v>
      </c>
      <c r="F3687" s="235" t="s">
        <v>291</v>
      </c>
      <c r="G3687" s="283">
        <v>40653</v>
      </c>
      <c r="H3687" s="237">
        <v>43713</v>
      </c>
      <c r="I3687" s="214">
        <v>3515.14390625</v>
      </c>
      <c r="J3687" s="215">
        <v>0.278719446985391</v>
      </c>
      <c r="K3687" s="214">
        <v>979.738965624067</v>
      </c>
      <c r="L3687" s="216">
        <v>133.99</v>
      </c>
      <c r="M3687" s="217">
        <v>0.242480782147921</v>
      </c>
      <c r="N3687" s="216">
        <v>32.49</v>
      </c>
      <c r="O3687" s="218">
        <v>32</v>
      </c>
      <c r="P3687" s="246">
        <f t="shared" si="500"/>
        <v>3.1871875</v>
      </c>
      <c r="Q3687" s="246">
        <f t="shared" si="501"/>
        <v>0.0153125000000001</v>
      </c>
      <c r="R3687" s="210">
        <v>118</v>
      </c>
      <c r="S3687" s="220">
        <f t="shared" si="502"/>
        <v>83</v>
      </c>
      <c r="T3687" s="113">
        <f t="shared" si="505"/>
        <v>9.63053125</v>
      </c>
      <c r="U3687" s="113">
        <f t="shared" si="503"/>
        <v>2.68421634417553</v>
      </c>
      <c r="V3687" s="113">
        <f t="shared" si="506"/>
        <v>1.61433734939759</v>
      </c>
      <c r="W3687" s="113">
        <f t="shared" si="504"/>
        <v>0.39144578313253</v>
      </c>
      <c r="X3687" s="118">
        <v>2011</v>
      </c>
      <c r="Y3687" s="18" t="s">
        <v>66</v>
      </c>
    </row>
    <row r="3688" ht="15.75" customHeight="1" spans="1:25">
      <c r="A3688" s="234">
        <v>6641</v>
      </c>
      <c r="B3688" s="208" t="s">
        <v>4254</v>
      </c>
      <c r="C3688" s="207" t="s">
        <v>31</v>
      </c>
      <c r="D3688" s="209" t="s">
        <v>64</v>
      </c>
      <c r="F3688" s="235" t="s">
        <v>65</v>
      </c>
      <c r="G3688" s="236">
        <v>42735</v>
      </c>
      <c r="H3688" s="237">
        <v>42735</v>
      </c>
      <c r="I3688" s="214">
        <v>3504.405</v>
      </c>
      <c r="J3688" s="215">
        <v>0.269145088772115</v>
      </c>
      <c r="K3688" s="214">
        <v>943.193394818444</v>
      </c>
      <c r="L3688" s="244">
        <v>2336.27</v>
      </c>
      <c r="M3688" s="245">
        <v>0.285746082430541</v>
      </c>
      <c r="N3688" s="244">
        <v>667.58</v>
      </c>
      <c r="O3688" s="218">
        <v>330</v>
      </c>
      <c r="P3688" s="246">
        <f t="shared" si="500"/>
        <v>6.07960606060606</v>
      </c>
      <c r="Q3688" s="246">
        <f t="shared" si="501"/>
        <v>1.0229696969697</v>
      </c>
      <c r="R3688" s="210">
        <v>1096</v>
      </c>
      <c r="S3688" s="220">
        <f t="shared" si="502"/>
        <v>330</v>
      </c>
      <c r="T3688" s="113">
        <f t="shared" si="505"/>
        <v>9.6011095890411</v>
      </c>
      <c r="U3688" s="113">
        <f t="shared" si="503"/>
        <v>2.58409149265327</v>
      </c>
      <c r="V3688" s="113">
        <f t="shared" si="506"/>
        <v>7.07960606060606</v>
      </c>
      <c r="W3688" s="113">
        <f t="shared" si="504"/>
        <v>2.0229696969697</v>
      </c>
      <c r="X3688" s="118">
        <v>2016</v>
      </c>
      <c r="Y3688" s="18" t="s">
        <v>82</v>
      </c>
    </row>
    <row r="3689" ht="15.75" customHeight="1" spans="1:25">
      <c r="A3689" s="234">
        <v>8120</v>
      </c>
      <c r="B3689" s="208" t="s">
        <v>4255</v>
      </c>
      <c r="C3689" s="207" t="s">
        <v>31</v>
      </c>
      <c r="D3689" s="209" t="s">
        <v>380</v>
      </c>
      <c r="F3689" s="235" t="s">
        <v>254</v>
      </c>
      <c r="G3689" s="212">
        <v>43280</v>
      </c>
      <c r="H3689" s="237">
        <v>43280</v>
      </c>
      <c r="I3689" s="214">
        <v>3497.01</v>
      </c>
      <c r="J3689" s="215">
        <v>0.279030589839073</v>
      </c>
      <c r="K3689" s="214">
        <v>975.772762973137</v>
      </c>
      <c r="L3689" s="244">
        <v>2331.34</v>
      </c>
      <c r="M3689" s="245">
        <v>0.257555740475435</v>
      </c>
      <c r="N3689" s="244">
        <v>600.45</v>
      </c>
      <c r="O3689" s="218">
        <v>330</v>
      </c>
      <c r="P3689" s="246">
        <f t="shared" si="500"/>
        <v>6.06466666666667</v>
      </c>
      <c r="Q3689" s="246">
        <f t="shared" si="501"/>
        <v>0.819545454545455</v>
      </c>
      <c r="R3689" s="210">
        <v>551</v>
      </c>
      <c r="S3689" s="220">
        <f t="shared" si="502"/>
        <v>330</v>
      </c>
      <c r="T3689" s="113">
        <f t="shared" si="505"/>
        <v>9.58084931506849</v>
      </c>
      <c r="U3689" s="113">
        <f t="shared" si="503"/>
        <v>2.67335003554284</v>
      </c>
      <c r="V3689" s="113">
        <f t="shared" si="506"/>
        <v>7.06466666666667</v>
      </c>
      <c r="W3689" s="113">
        <f t="shared" si="504"/>
        <v>1.81954545454545</v>
      </c>
      <c r="X3689" s="118">
        <v>2018</v>
      </c>
      <c r="Y3689" s="18" t="s">
        <v>84</v>
      </c>
    </row>
    <row r="3690" ht="15.75" customHeight="1" spans="1:25">
      <c r="A3690" s="234">
        <v>7660</v>
      </c>
      <c r="B3690" s="208" t="s">
        <v>4256</v>
      </c>
      <c r="C3690" s="207" t="s">
        <v>29</v>
      </c>
      <c r="D3690" s="209" t="s">
        <v>64</v>
      </c>
      <c r="F3690" s="235" t="s">
        <v>65</v>
      </c>
      <c r="G3690" s="236">
        <v>43131</v>
      </c>
      <c r="H3690" s="237">
        <v>43131</v>
      </c>
      <c r="I3690" s="214">
        <v>3484.64</v>
      </c>
      <c r="J3690" s="215">
        <v>0.279779482526923</v>
      </c>
      <c r="K3690" s="214">
        <v>974.930775992617</v>
      </c>
      <c r="L3690" s="244">
        <v>2177.9</v>
      </c>
      <c r="M3690" s="245">
        <v>0.346453005188484</v>
      </c>
      <c r="N3690" s="244">
        <v>754.54</v>
      </c>
      <c r="O3690" s="218">
        <v>330</v>
      </c>
      <c r="P3690" s="246">
        <f t="shared" si="500"/>
        <v>5.59969696969697</v>
      </c>
      <c r="Q3690" s="246">
        <f t="shared" si="501"/>
        <v>1.28648484848485</v>
      </c>
      <c r="R3690" s="210">
        <v>700</v>
      </c>
      <c r="S3690" s="220">
        <f t="shared" si="502"/>
        <v>330</v>
      </c>
      <c r="T3690" s="113">
        <f t="shared" si="505"/>
        <v>9.54695890410959</v>
      </c>
      <c r="U3690" s="113">
        <f t="shared" si="503"/>
        <v>2.67104322189758</v>
      </c>
      <c r="V3690" s="113">
        <f t="shared" si="506"/>
        <v>6.59969696969697</v>
      </c>
      <c r="W3690" s="113">
        <f t="shared" si="504"/>
        <v>2.28648484848485</v>
      </c>
      <c r="X3690" s="118">
        <v>2018</v>
      </c>
      <c r="Y3690" s="18" t="s">
        <v>84</v>
      </c>
    </row>
    <row r="3691" ht="15.75" customHeight="1" spans="1:25">
      <c r="A3691" s="234">
        <v>5146</v>
      </c>
      <c r="B3691" s="208" t="s">
        <v>4257</v>
      </c>
      <c r="C3691" s="207" t="s">
        <v>17</v>
      </c>
      <c r="D3691" s="209" t="s">
        <v>64</v>
      </c>
      <c r="F3691" s="235" t="s">
        <v>65</v>
      </c>
      <c r="G3691" s="236">
        <v>40355</v>
      </c>
      <c r="H3691" s="237">
        <v>40355</v>
      </c>
      <c r="I3691" s="214">
        <v>3479.46</v>
      </c>
      <c r="J3691" s="215">
        <v>0.26641949137499</v>
      </c>
      <c r="K3691" s="214">
        <v>926.995963459623</v>
      </c>
      <c r="L3691" s="244">
        <v>1739.73</v>
      </c>
      <c r="M3691" s="245">
        <v>0.225345312203618</v>
      </c>
      <c r="N3691" s="244">
        <v>392.04</v>
      </c>
      <c r="O3691" s="218">
        <v>330</v>
      </c>
      <c r="P3691" s="246">
        <f t="shared" si="500"/>
        <v>4.27190909090909</v>
      </c>
      <c r="Q3691" s="246">
        <f t="shared" si="501"/>
        <v>0.188</v>
      </c>
      <c r="R3691" s="210">
        <v>3476</v>
      </c>
      <c r="S3691" s="220">
        <f t="shared" si="502"/>
        <v>330</v>
      </c>
      <c r="T3691" s="113">
        <f t="shared" si="505"/>
        <v>9.53276712328767</v>
      </c>
      <c r="U3691" s="113">
        <f t="shared" si="503"/>
        <v>2.53971496838253</v>
      </c>
      <c r="V3691" s="113">
        <f t="shared" si="506"/>
        <v>5.27190909090909</v>
      </c>
      <c r="W3691" s="113">
        <f t="shared" si="504"/>
        <v>1.188</v>
      </c>
      <c r="X3691" s="118">
        <v>2010</v>
      </c>
      <c r="Y3691" s="18" t="s">
        <v>66</v>
      </c>
    </row>
    <row r="3692" ht="15.75" customHeight="1" spans="1:25">
      <c r="A3692" s="234">
        <v>6397</v>
      </c>
      <c r="B3692" s="208" t="s">
        <v>4258</v>
      </c>
      <c r="C3692" s="207" t="s">
        <v>23</v>
      </c>
      <c r="D3692" s="209" t="s">
        <v>64</v>
      </c>
      <c r="E3692" s="210" t="s">
        <v>330</v>
      </c>
      <c r="F3692" s="235" t="s">
        <v>65</v>
      </c>
      <c r="G3692" s="283">
        <v>42543</v>
      </c>
      <c r="H3692" s="237">
        <v>42543</v>
      </c>
      <c r="I3692" s="214">
        <v>3479.449</v>
      </c>
      <c r="J3692" s="215">
        <v>0.273877892445704</v>
      </c>
      <c r="K3692" s="214">
        <v>952.944158992312</v>
      </c>
      <c r="L3692" s="244">
        <v>2399.62</v>
      </c>
      <c r="M3692" s="245">
        <v>0.416357589951742</v>
      </c>
      <c r="N3692" s="244">
        <v>999.1</v>
      </c>
      <c r="O3692" s="218">
        <v>330</v>
      </c>
      <c r="P3692" s="246">
        <f t="shared" si="500"/>
        <v>6.27157575757576</v>
      </c>
      <c r="Q3692" s="246">
        <f t="shared" si="501"/>
        <v>2.02757575757576</v>
      </c>
      <c r="R3692" s="210">
        <v>1288</v>
      </c>
      <c r="S3692" s="220">
        <f t="shared" si="502"/>
        <v>330</v>
      </c>
      <c r="T3692" s="113">
        <f t="shared" si="505"/>
        <v>9.53273698630137</v>
      </c>
      <c r="U3692" s="113">
        <f t="shared" si="503"/>
        <v>2.61080591504743</v>
      </c>
      <c r="V3692" s="113">
        <f t="shared" si="506"/>
        <v>7.27157575757576</v>
      </c>
      <c r="W3692" s="113">
        <f t="shared" si="504"/>
        <v>3.02757575757576</v>
      </c>
      <c r="X3692" s="118">
        <v>2016</v>
      </c>
      <c r="Y3692" s="18" t="s">
        <v>82</v>
      </c>
    </row>
    <row r="3693" ht="15.75" customHeight="1" spans="1:25">
      <c r="A3693" s="234">
        <v>8378</v>
      </c>
      <c r="B3693" s="208" t="s">
        <v>4259</v>
      </c>
      <c r="C3693" s="207" t="s">
        <v>23</v>
      </c>
      <c r="D3693" s="209" t="s">
        <v>488</v>
      </c>
      <c r="E3693" s="210" t="s">
        <v>799</v>
      </c>
      <c r="F3693" s="235" t="s">
        <v>166</v>
      </c>
      <c r="G3693" s="284">
        <v>39528</v>
      </c>
      <c r="H3693" s="237">
        <v>43341</v>
      </c>
      <c r="I3693" s="214">
        <v>3465.10265972222</v>
      </c>
      <c r="J3693" s="215">
        <v>0.270641368205688</v>
      </c>
      <c r="K3693" s="214">
        <v>937.800124800391</v>
      </c>
      <c r="L3693" s="244">
        <v>2356.99</v>
      </c>
      <c r="M3693" s="245">
        <v>0.279487821331444</v>
      </c>
      <c r="N3693" s="244">
        <v>658.75</v>
      </c>
      <c r="O3693" s="218">
        <v>330</v>
      </c>
      <c r="P3693" s="246">
        <f t="shared" si="500"/>
        <v>6.14239393939394</v>
      </c>
      <c r="Q3693" s="246">
        <f t="shared" si="501"/>
        <v>0.996212121212121</v>
      </c>
      <c r="R3693" s="210">
        <v>490</v>
      </c>
      <c r="S3693" s="220">
        <f t="shared" si="502"/>
        <v>330</v>
      </c>
      <c r="T3693" s="113">
        <f t="shared" si="505"/>
        <v>9.49343194444444</v>
      </c>
      <c r="U3693" s="113">
        <f t="shared" si="503"/>
        <v>2.56931541041203</v>
      </c>
      <c r="V3693" s="113">
        <f t="shared" si="506"/>
        <v>7.14239393939394</v>
      </c>
      <c r="W3693" s="113">
        <f t="shared" si="504"/>
        <v>1.99621212121212</v>
      </c>
      <c r="X3693" s="118">
        <v>2008</v>
      </c>
      <c r="Y3693" s="18" t="s">
        <v>66</v>
      </c>
    </row>
    <row r="3694" ht="15.75" customHeight="1" spans="1:25">
      <c r="A3694" s="234">
        <v>8167</v>
      </c>
      <c r="B3694" s="208" t="s">
        <v>4260</v>
      </c>
      <c r="C3694" s="207" t="s">
        <v>25</v>
      </c>
      <c r="D3694" s="209" t="s">
        <v>488</v>
      </c>
      <c r="E3694" s="210" t="s">
        <v>32</v>
      </c>
      <c r="F3694" s="235" t="s">
        <v>212</v>
      </c>
      <c r="G3694" s="283">
        <v>40515</v>
      </c>
      <c r="H3694" s="237">
        <v>43395</v>
      </c>
      <c r="I3694" s="214">
        <v>3450.6980883485</v>
      </c>
      <c r="J3694" s="215">
        <v>0.260322851735621</v>
      </c>
      <c r="K3694" s="214">
        <v>898.295566837536</v>
      </c>
      <c r="L3694" s="244">
        <v>1760.2</v>
      </c>
      <c r="M3694" s="245">
        <v>0.291478241108965</v>
      </c>
      <c r="N3694" s="244">
        <v>513.06</v>
      </c>
      <c r="O3694" s="218">
        <v>266</v>
      </c>
      <c r="P3694" s="246">
        <f t="shared" si="500"/>
        <v>5.61729323308271</v>
      </c>
      <c r="Q3694" s="246">
        <f t="shared" si="501"/>
        <v>0.928796992481203</v>
      </c>
      <c r="R3694" s="210">
        <v>436</v>
      </c>
      <c r="S3694" s="220">
        <f t="shared" si="502"/>
        <v>330</v>
      </c>
      <c r="T3694" s="113">
        <f t="shared" si="505"/>
        <v>9.45396736533836</v>
      </c>
      <c r="U3694" s="113">
        <f t="shared" si="503"/>
        <v>2.46108374476037</v>
      </c>
      <c r="V3694" s="113">
        <f t="shared" si="506"/>
        <v>5.33393939393939</v>
      </c>
      <c r="W3694" s="113">
        <f t="shared" si="504"/>
        <v>1.55472727272727</v>
      </c>
      <c r="X3694" s="118">
        <v>2010</v>
      </c>
      <c r="Y3694" s="18" t="s">
        <v>66</v>
      </c>
    </row>
    <row r="3695" ht="15.75" customHeight="1" spans="1:25">
      <c r="A3695" s="234">
        <v>9006</v>
      </c>
      <c r="B3695" s="208" t="s">
        <v>4261</v>
      </c>
      <c r="C3695" s="207" t="s">
        <v>34</v>
      </c>
      <c r="D3695" s="209" t="s">
        <v>488</v>
      </c>
      <c r="E3695" s="210" t="s">
        <v>30</v>
      </c>
      <c r="F3695" s="235" t="s">
        <v>291</v>
      </c>
      <c r="G3695" s="283">
        <v>42461</v>
      </c>
      <c r="H3695" s="237">
        <v>43713</v>
      </c>
      <c r="I3695" s="214">
        <v>3437.86012820513</v>
      </c>
      <c r="J3695" s="215">
        <v>0.266609145976823</v>
      </c>
      <c r="K3695" s="214">
        <v>916.564952768541</v>
      </c>
      <c r="L3695" s="216">
        <v>159.71</v>
      </c>
      <c r="M3695" s="217">
        <v>0.409930499029491</v>
      </c>
      <c r="N3695" s="216">
        <v>65.47</v>
      </c>
      <c r="O3695" s="218">
        <v>39</v>
      </c>
      <c r="P3695" s="246">
        <f t="shared" si="500"/>
        <v>3.0951282051282</v>
      </c>
      <c r="Q3695" s="246">
        <f t="shared" si="501"/>
        <v>0.678717948717949</v>
      </c>
      <c r="R3695" s="210">
        <v>118</v>
      </c>
      <c r="S3695" s="220">
        <f t="shared" si="502"/>
        <v>83</v>
      </c>
      <c r="T3695" s="113">
        <f t="shared" si="505"/>
        <v>9.41879487179488</v>
      </c>
      <c r="U3695" s="113">
        <f t="shared" si="503"/>
        <v>2.51113685690011</v>
      </c>
      <c r="V3695" s="113">
        <f t="shared" si="506"/>
        <v>1.92421686746988</v>
      </c>
      <c r="W3695" s="113">
        <f t="shared" si="504"/>
        <v>0.788795180722892</v>
      </c>
      <c r="X3695" s="118">
        <v>2016</v>
      </c>
      <c r="Y3695" s="18" t="s">
        <v>82</v>
      </c>
    </row>
    <row r="3696" ht="15.75" customHeight="1" spans="1:25">
      <c r="A3696" s="234">
        <v>8765</v>
      </c>
      <c r="B3696" s="208" t="s">
        <v>4262</v>
      </c>
      <c r="C3696" s="207" t="s">
        <v>34</v>
      </c>
      <c r="D3696" s="209" t="s">
        <v>488</v>
      </c>
      <c r="E3696" s="210" t="s">
        <v>30</v>
      </c>
      <c r="F3696" s="235" t="s">
        <v>282</v>
      </c>
      <c r="G3696" s="283">
        <v>40725</v>
      </c>
      <c r="H3696" s="237">
        <v>43715</v>
      </c>
      <c r="I3696" s="214">
        <v>3436.77308333333</v>
      </c>
      <c r="J3696" s="215">
        <v>0.261486260231895</v>
      </c>
      <c r="K3696" s="214">
        <v>898.668940826472</v>
      </c>
      <c r="L3696" s="216">
        <v>245.63</v>
      </c>
      <c r="M3696" s="217">
        <v>0.23221919146684</v>
      </c>
      <c r="N3696" s="216">
        <v>57.04</v>
      </c>
      <c r="O3696" s="218">
        <v>60</v>
      </c>
      <c r="P3696" s="246">
        <f t="shared" si="500"/>
        <v>3.09383333333333</v>
      </c>
      <c r="Q3696" s="246">
        <f t="shared" si="501"/>
        <v>-0.0493333333333333</v>
      </c>
      <c r="R3696" s="210">
        <v>116</v>
      </c>
      <c r="S3696" s="220">
        <f t="shared" si="502"/>
        <v>81</v>
      </c>
      <c r="T3696" s="113">
        <f t="shared" si="505"/>
        <v>9.41581666666666</v>
      </c>
      <c r="U3696" s="113">
        <f t="shared" si="503"/>
        <v>2.46210668719581</v>
      </c>
      <c r="V3696" s="113">
        <f t="shared" si="506"/>
        <v>3.03246913580247</v>
      </c>
      <c r="W3696" s="113">
        <f t="shared" si="504"/>
        <v>0.704197530864198</v>
      </c>
      <c r="X3696" s="118">
        <v>2011</v>
      </c>
      <c r="Y3696" s="18" t="s">
        <v>66</v>
      </c>
    </row>
    <row r="3697" ht="15.75" customHeight="1" spans="1:25">
      <c r="A3697" s="234">
        <v>7229</v>
      </c>
      <c r="B3697" s="208" t="s">
        <v>4263</v>
      </c>
      <c r="C3697" s="207" t="s">
        <v>29</v>
      </c>
      <c r="D3697" s="209" t="s">
        <v>64</v>
      </c>
      <c r="F3697" s="235" t="s">
        <v>65</v>
      </c>
      <c r="G3697" s="236">
        <v>42966</v>
      </c>
      <c r="H3697" s="237">
        <v>42966</v>
      </c>
      <c r="I3697" s="214">
        <v>3409.568</v>
      </c>
      <c r="J3697" s="215">
        <v>0.278320608975428</v>
      </c>
      <c r="K3697" s="214">
        <v>948.953042103132</v>
      </c>
      <c r="L3697" s="244">
        <v>2130.98</v>
      </c>
      <c r="M3697" s="245">
        <v>0.373973476991807</v>
      </c>
      <c r="N3697" s="244">
        <v>796.93</v>
      </c>
      <c r="O3697" s="218">
        <v>330</v>
      </c>
      <c r="P3697" s="246">
        <f t="shared" si="500"/>
        <v>5.45751515151515</v>
      </c>
      <c r="Q3697" s="246">
        <f t="shared" si="501"/>
        <v>1.41493939393939</v>
      </c>
      <c r="R3697" s="210">
        <v>865</v>
      </c>
      <c r="S3697" s="220">
        <f t="shared" si="502"/>
        <v>330</v>
      </c>
      <c r="T3697" s="113">
        <f t="shared" si="505"/>
        <v>9.34128219178082</v>
      </c>
      <c r="U3697" s="113">
        <f t="shared" si="503"/>
        <v>2.59987134822776</v>
      </c>
      <c r="V3697" s="113">
        <f t="shared" si="506"/>
        <v>6.45751515151515</v>
      </c>
      <c r="W3697" s="113">
        <f t="shared" si="504"/>
        <v>2.41493939393939</v>
      </c>
      <c r="X3697" s="118">
        <v>2017</v>
      </c>
      <c r="Y3697" s="18" t="s">
        <v>83</v>
      </c>
    </row>
    <row r="3698" ht="15.75" customHeight="1" spans="1:25">
      <c r="A3698" s="234">
        <v>8906</v>
      </c>
      <c r="B3698" s="208" t="s">
        <v>4264</v>
      </c>
      <c r="C3698" s="207" t="s">
        <v>34</v>
      </c>
      <c r="D3698" s="209" t="s">
        <v>488</v>
      </c>
      <c r="E3698" s="210" t="s">
        <v>30</v>
      </c>
      <c r="F3698" s="235" t="s">
        <v>291</v>
      </c>
      <c r="G3698" s="283">
        <v>42156</v>
      </c>
      <c r="H3698" s="237">
        <v>43711</v>
      </c>
      <c r="I3698" s="214">
        <v>3406.05413793103</v>
      </c>
      <c r="J3698" s="215">
        <v>0.278719446985391</v>
      </c>
      <c r="K3698" s="214">
        <v>949.33352572644</v>
      </c>
      <c r="L3698" s="216">
        <v>117.66</v>
      </c>
      <c r="M3698" s="217">
        <v>0.563997960224375</v>
      </c>
      <c r="N3698" s="216">
        <v>66.36</v>
      </c>
      <c r="O3698" s="218">
        <v>29</v>
      </c>
      <c r="P3698" s="246">
        <f t="shared" si="500"/>
        <v>3.05724137931034</v>
      </c>
      <c r="Q3698" s="246">
        <f t="shared" si="501"/>
        <v>1.28827586206897</v>
      </c>
      <c r="R3698" s="210">
        <v>120</v>
      </c>
      <c r="S3698" s="220">
        <f t="shared" si="502"/>
        <v>85</v>
      </c>
      <c r="T3698" s="113">
        <f t="shared" si="505"/>
        <v>9.33165517241378</v>
      </c>
      <c r="U3698" s="113">
        <f t="shared" si="503"/>
        <v>2.60091376911353</v>
      </c>
      <c r="V3698" s="113">
        <f t="shared" si="506"/>
        <v>1.38423529411765</v>
      </c>
      <c r="W3698" s="113">
        <f t="shared" si="504"/>
        <v>0.780705882352941</v>
      </c>
      <c r="X3698" s="118">
        <v>2015</v>
      </c>
      <c r="Y3698" s="18" t="s">
        <v>66</v>
      </c>
    </row>
    <row r="3699" ht="15.75" customHeight="1" spans="1:25">
      <c r="A3699" s="234">
        <v>8229</v>
      </c>
      <c r="B3699" s="208" t="s">
        <v>4265</v>
      </c>
      <c r="C3699" s="207" t="s">
        <v>23</v>
      </c>
      <c r="D3699" s="209" t="s">
        <v>488</v>
      </c>
      <c r="E3699" s="210" t="s">
        <v>745</v>
      </c>
      <c r="F3699" s="235" t="s">
        <v>160</v>
      </c>
      <c r="G3699" s="284">
        <v>41276</v>
      </c>
      <c r="H3699" s="237">
        <v>43573</v>
      </c>
      <c r="I3699" s="214">
        <v>3403.6613920372</v>
      </c>
      <c r="J3699" s="215">
        <v>0.277829237036377</v>
      </c>
      <c r="K3699" s="214">
        <v>945.636647679867</v>
      </c>
      <c r="L3699" s="244">
        <v>650.08</v>
      </c>
      <c r="M3699" s="245">
        <v>0.193960743293133</v>
      </c>
      <c r="N3699" s="244">
        <v>126.09</v>
      </c>
      <c r="O3699" s="218">
        <v>106</v>
      </c>
      <c r="P3699" s="246">
        <f t="shared" si="500"/>
        <v>5.13283018867925</v>
      </c>
      <c r="Q3699" s="246">
        <f t="shared" si="501"/>
        <v>0.189528301886793</v>
      </c>
      <c r="R3699" s="210">
        <v>258</v>
      </c>
      <c r="S3699" s="220">
        <f t="shared" si="502"/>
        <v>223</v>
      </c>
      <c r="T3699" s="113">
        <f t="shared" si="505"/>
        <v>9.32509970421151</v>
      </c>
      <c r="U3699" s="113">
        <f t="shared" si="503"/>
        <v>2.59078533610922</v>
      </c>
      <c r="V3699" s="113">
        <f t="shared" si="506"/>
        <v>2.91515695067265</v>
      </c>
      <c r="W3699" s="113">
        <f t="shared" si="504"/>
        <v>0.56542600896861</v>
      </c>
      <c r="X3699" s="118">
        <v>2013</v>
      </c>
      <c r="Y3699" s="18" t="s">
        <v>66</v>
      </c>
    </row>
    <row r="3700" ht="15.75" customHeight="1" spans="1:25">
      <c r="A3700" s="234">
        <v>8743</v>
      </c>
      <c r="B3700" s="208" t="s">
        <v>4266</v>
      </c>
      <c r="C3700" s="207" t="s">
        <v>34</v>
      </c>
      <c r="D3700" s="209" t="s">
        <v>488</v>
      </c>
      <c r="E3700" s="210" t="s">
        <v>30</v>
      </c>
      <c r="F3700" s="235" t="s">
        <v>282</v>
      </c>
      <c r="G3700" s="283">
        <v>42156</v>
      </c>
      <c r="H3700" s="237">
        <v>43715</v>
      </c>
      <c r="I3700" s="214">
        <v>3395.37129032258</v>
      </c>
      <c r="J3700" s="215">
        <v>0.222740073492283</v>
      </c>
      <c r="K3700" s="214">
        <v>756.285250740039</v>
      </c>
      <c r="L3700" s="216">
        <v>250.76</v>
      </c>
      <c r="M3700" s="217">
        <v>-0.00849417769979263</v>
      </c>
      <c r="N3700" s="216">
        <v>-2.13</v>
      </c>
      <c r="O3700" s="218">
        <v>62</v>
      </c>
      <c r="P3700" s="246">
        <f t="shared" si="500"/>
        <v>3.04451612903226</v>
      </c>
      <c r="Q3700" s="246">
        <f t="shared" si="501"/>
        <v>-1.03435483870968</v>
      </c>
      <c r="R3700" s="210">
        <v>116</v>
      </c>
      <c r="S3700" s="220">
        <f t="shared" si="502"/>
        <v>81</v>
      </c>
      <c r="T3700" s="113">
        <f t="shared" si="505"/>
        <v>9.30238709677419</v>
      </c>
      <c r="U3700" s="113">
        <f t="shared" si="503"/>
        <v>2.07201438558915</v>
      </c>
      <c r="V3700" s="113">
        <f t="shared" si="506"/>
        <v>3.0958024691358</v>
      </c>
      <c r="W3700" s="113">
        <f t="shared" si="504"/>
        <v>-0.0262962962962963</v>
      </c>
      <c r="X3700" s="118">
        <v>2015</v>
      </c>
      <c r="Y3700" s="18" t="s">
        <v>66</v>
      </c>
    </row>
    <row r="3701" ht="15.75" customHeight="1" spans="1:25">
      <c r="A3701" s="234">
        <v>6165</v>
      </c>
      <c r="B3701" s="208" t="s">
        <v>4267</v>
      </c>
      <c r="C3701" s="207" t="s">
        <v>25</v>
      </c>
      <c r="D3701" s="209" t="s">
        <v>64</v>
      </c>
      <c r="F3701" s="235" t="s">
        <v>204</v>
      </c>
      <c r="G3701" s="236">
        <v>42350</v>
      </c>
      <c r="H3701" s="237">
        <v>42350</v>
      </c>
      <c r="I3701" s="214">
        <v>3394.56680513652</v>
      </c>
      <c r="J3701" s="215">
        <v>0.270890320204131</v>
      </c>
      <c r="K3701" s="214">
        <v>919.555288797747</v>
      </c>
      <c r="L3701" s="244">
        <v>2974.69</v>
      </c>
      <c r="M3701" s="245">
        <v>0.332559022957014</v>
      </c>
      <c r="N3701" s="244">
        <v>989.26</v>
      </c>
      <c r="O3701" s="218">
        <v>330</v>
      </c>
      <c r="P3701" s="246">
        <f t="shared" si="500"/>
        <v>8.01421212121212</v>
      </c>
      <c r="Q3701" s="246">
        <f t="shared" si="501"/>
        <v>1.99775757575758</v>
      </c>
      <c r="R3701" s="210">
        <v>1481</v>
      </c>
      <c r="S3701" s="220">
        <f t="shared" si="502"/>
        <v>330</v>
      </c>
      <c r="T3701" s="113">
        <f t="shared" si="505"/>
        <v>9.30018302777129</v>
      </c>
      <c r="U3701" s="113">
        <f t="shared" si="503"/>
        <v>2.51932955834999</v>
      </c>
      <c r="V3701" s="113">
        <f t="shared" si="506"/>
        <v>9.01421212121212</v>
      </c>
      <c r="W3701" s="113">
        <f t="shared" si="504"/>
        <v>2.99775757575758</v>
      </c>
      <c r="X3701" s="118">
        <v>2015</v>
      </c>
      <c r="Y3701" s="18" t="s">
        <v>66</v>
      </c>
    </row>
    <row r="3702" ht="15.75" customHeight="1" spans="1:25">
      <c r="A3702" s="234">
        <v>6614</v>
      </c>
      <c r="B3702" s="208" t="s">
        <v>4268</v>
      </c>
      <c r="C3702" s="207" t="s">
        <v>23</v>
      </c>
      <c r="D3702" s="209" t="s">
        <v>64</v>
      </c>
      <c r="E3702" s="210" t="s">
        <v>346</v>
      </c>
      <c r="F3702" s="235" t="s">
        <v>65</v>
      </c>
      <c r="G3702" s="283">
        <v>42641</v>
      </c>
      <c r="H3702" s="237">
        <v>42641</v>
      </c>
      <c r="I3702" s="214">
        <v>3381.1245</v>
      </c>
      <c r="J3702" s="215">
        <v>0.276750483560593</v>
      </c>
      <c r="K3702" s="214">
        <v>935.727840353568</v>
      </c>
      <c r="L3702" s="244">
        <v>2331.81</v>
      </c>
      <c r="M3702" s="245">
        <v>0.399084831096873</v>
      </c>
      <c r="N3702" s="244">
        <v>930.59</v>
      </c>
      <c r="O3702" s="218">
        <v>330</v>
      </c>
      <c r="P3702" s="246">
        <f t="shared" si="500"/>
        <v>6.06609090909091</v>
      </c>
      <c r="Q3702" s="246">
        <f t="shared" si="501"/>
        <v>1.8199696969697</v>
      </c>
      <c r="R3702" s="210">
        <v>1190</v>
      </c>
      <c r="S3702" s="220">
        <f t="shared" si="502"/>
        <v>330</v>
      </c>
      <c r="T3702" s="113">
        <f t="shared" si="505"/>
        <v>9.26335479452055</v>
      </c>
      <c r="U3702" s="113">
        <f t="shared" si="503"/>
        <v>2.5636379187769</v>
      </c>
      <c r="V3702" s="113">
        <f t="shared" si="506"/>
        <v>7.06609090909091</v>
      </c>
      <c r="W3702" s="113">
        <f t="shared" si="504"/>
        <v>2.8199696969697</v>
      </c>
      <c r="X3702" s="118">
        <v>2016</v>
      </c>
      <c r="Y3702" s="18" t="s">
        <v>82</v>
      </c>
    </row>
    <row r="3703" ht="15.75" customHeight="1" spans="1:25">
      <c r="A3703" s="234">
        <v>8089</v>
      </c>
      <c r="B3703" s="208" t="s">
        <v>4269</v>
      </c>
      <c r="C3703" s="207" t="s">
        <v>31</v>
      </c>
      <c r="D3703" s="209" t="s">
        <v>64</v>
      </c>
      <c r="F3703" s="235" t="s">
        <v>65</v>
      </c>
      <c r="G3703" s="236">
        <v>43309</v>
      </c>
      <c r="H3703" s="237">
        <v>43309</v>
      </c>
      <c r="I3703" s="214">
        <v>3380.80764676488</v>
      </c>
      <c r="J3703" s="215">
        <v>0.275500470427415</v>
      </c>
      <c r="K3703" s="214">
        <v>931.414097108328</v>
      </c>
      <c r="L3703" s="244">
        <v>330.5</v>
      </c>
      <c r="M3703" s="245">
        <v>0.357307110438729</v>
      </c>
      <c r="N3703" s="244">
        <v>118.09</v>
      </c>
      <c r="O3703" s="218">
        <v>62</v>
      </c>
      <c r="P3703" s="246">
        <f t="shared" si="500"/>
        <v>4.33064516129032</v>
      </c>
      <c r="Q3703" s="246">
        <f t="shared" si="501"/>
        <v>0.904677419354839</v>
      </c>
      <c r="R3703" s="210">
        <v>522</v>
      </c>
      <c r="S3703" s="220">
        <f t="shared" si="502"/>
        <v>330</v>
      </c>
      <c r="T3703" s="113">
        <f t="shared" si="505"/>
        <v>9.26248670346542</v>
      </c>
      <c r="U3703" s="113">
        <f t="shared" si="503"/>
        <v>2.5518194441324</v>
      </c>
      <c r="V3703" s="113">
        <f t="shared" si="506"/>
        <v>1.00151515151515</v>
      </c>
      <c r="W3703" s="113">
        <f t="shared" si="504"/>
        <v>0.357848484848485</v>
      </c>
      <c r="X3703" s="118">
        <v>2018</v>
      </c>
      <c r="Y3703" s="18" t="s">
        <v>84</v>
      </c>
    </row>
    <row r="3704" ht="15.75" customHeight="1" spans="1:25">
      <c r="A3704" s="234">
        <v>5537</v>
      </c>
      <c r="B3704" s="208" t="s">
        <v>4270</v>
      </c>
      <c r="C3704" s="207" t="s">
        <v>17</v>
      </c>
      <c r="D3704" s="209" t="s">
        <v>64</v>
      </c>
      <c r="F3704" s="235" t="s">
        <v>65</v>
      </c>
      <c r="G3704" s="236">
        <v>41055</v>
      </c>
      <c r="H3704" s="237">
        <v>41055</v>
      </c>
      <c r="I3704" s="214">
        <v>3378.86</v>
      </c>
      <c r="J3704" s="215">
        <v>0.265265311478585</v>
      </c>
      <c r="K3704" s="214">
        <v>896.294350342532</v>
      </c>
      <c r="L3704" s="244">
        <v>1689.43</v>
      </c>
      <c r="M3704" s="245">
        <v>0.283947840395873</v>
      </c>
      <c r="N3704" s="244">
        <v>479.71</v>
      </c>
      <c r="O3704" s="218">
        <v>330</v>
      </c>
      <c r="P3704" s="246">
        <f t="shared" si="500"/>
        <v>4.11948484848485</v>
      </c>
      <c r="Q3704" s="246">
        <f t="shared" si="501"/>
        <v>0.453666666666667</v>
      </c>
      <c r="R3704" s="210">
        <v>2776</v>
      </c>
      <c r="S3704" s="220">
        <f t="shared" si="502"/>
        <v>330</v>
      </c>
      <c r="T3704" s="113">
        <f t="shared" si="505"/>
        <v>9.25715068493151</v>
      </c>
      <c r="U3704" s="113">
        <f t="shared" si="503"/>
        <v>2.45560095984255</v>
      </c>
      <c r="V3704" s="113">
        <f t="shared" si="506"/>
        <v>5.11948484848485</v>
      </c>
      <c r="W3704" s="113">
        <f t="shared" si="504"/>
        <v>1.45366666666667</v>
      </c>
      <c r="X3704" s="118">
        <v>2012</v>
      </c>
      <c r="Y3704" s="18" t="s">
        <v>66</v>
      </c>
    </row>
    <row r="3705" ht="15.75" customHeight="1" spans="1:25">
      <c r="A3705" s="234">
        <v>7116</v>
      </c>
      <c r="B3705" s="208" t="s">
        <v>4271</v>
      </c>
      <c r="C3705" s="207" t="s">
        <v>29</v>
      </c>
      <c r="D3705" s="209" t="s">
        <v>64</v>
      </c>
      <c r="F3705" s="235" t="s">
        <v>65</v>
      </c>
      <c r="G3705" s="236">
        <v>42546</v>
      </c>
      <c r="H3705" s="237">
        <v>42546</v>
      </c>
      <c r="I3705" s="214">
        <v>3376.704</v>
      </c>
      <c r="J3705" s="215">
        <v>0.278007404264278</v>
      </c>
      <c r="K3705" s="214">
        <v>938.748714008805</v>
      </c>
      <c r="L3705" s="244">
        <v>2110.44</v>
      </c>
      <c r="M3705" s="245">
        <v>0.348074335209719</v>
      </c>
      <c r="N3705" s="244">
        <v>734.59</v>
      </c>
      <c r="O3705" s="218">
        <v>330</v>
      </c>
      <c r="P3705" s="246">
        <f t="shared" si="500"/>
        <v>5.39527272727273</v>
      </c>
      <c r="Q3705" s="246">
        <f t="shared" si="501"/>
        <v>1.2260303030303</v>
      </c>
      <c r="R3705" s="210">
        <v>1285</v>
      </c>
      <c r="S3705" s="220">
        <f t="shared" si="502"/>
        <v>330</v>
      </c>
      <c r="T3705" s="113">
        <f t="shared" si="505"/>
        <v>9.25124383561644</v>
      </c>
      <c r="U3705" s="113">
        <f t="shared" si="503"/>
        <v>2.57191428495563</v>
      </c>
      <c r="V3705" s="113">
        <f t="shared" si="506"/>
        <v>6.39527272727273</v>
      </c>
      <c r="W3705" s="113">
        <f t="shared" si="504"/>
        <v>2.2260303030303</v>
      </c>
      <c r="X3705" s="118">
        <v>2016</v>
      </c>
      <c r="Y3705" s="18" t="s">
        <v>82</v>
      </c>
    </row>
    <row r="3706" ht="15.75" customHeight="1" spans="1:25">
      <c r="A3706" s="234">
        <v>6831</v>
      </c>
      <c r="B3706" s="208" t="s">
        <v>4272</v>
      </c>
      <c r="C3706" s="207" t="s">
        <v>29</v>
      </c>
      <c r="D3706" s="209" t="s">
        <v>380</v>
      </c>
      <c r="E3706" s="210" t="s">
        <v>395</v>
      </c>
      <c r="F3706" s="235" t="s">
        <v>241</v>
      </c>
      <c r="G3706" s="283">
        <v>40087</v>
      </c>
      <c r="H3706" s="237">
        <v>42879</v>
      </c>
      <c r="I3706" s="214">
        <v>3372.992</v>
      </c>
      <c r="J3706" s="215">
        <v>0.279500442573314</v>
      </c>
      <c r="K3706" s="214">
        <v>942.752756796247</v>
      </c>
      <c r="L3706" s="244">
        <v>2108.12</v>
      </c>
      <c r="M3706" s="245">
        <v>0.36490806974935</v>
      </c>
      <c r="N3706" s="244">
        <v>769.27</v>
      </c>
      <c r="O3706" s="218">
        <v>330</v>
      </c>
      <c r="P3706" s="246">
        <f t="shared" si="500"/>
        <v>5.38824242424242</v>
      </c>
      <c r="Q3706" s="246">
        <f t="shared" si="501"/>
        <v>1.33112121212121</v>
      </c>
      <c r="R3706" s="210">
        <v>952</v>
      </c>
      <c r="S3706" s="220">
        <f t="shared" si="502"/>
        <v>330</v>
      </c>
      <c r="T3706" s="113">
        <f t="shared" si="505"/>
        <v>9.24107397260274</v>
      </c>
      <c r="U3706" s="113">
        <f t="shared" si="503"/>
        <v>2.5828842651952</v>
      </c>
      <c r="V3706" s="113">
        <f t="shared" si="506"/>
        <v>6.38824242424242</v>
      </c>
      <c r="W3706" s="113">
        <f t="shared" si="504"/>
        <v>2.33112121212121</v>
      </c>
      <c r="X3706" s="118">
        <v>2009</v>
      </c>
      <c r="Y3706" s="18" t="s">
        <v>66</v>
      </c>
    </row>
    <row r="3707" ht="15.75" customHeight="1" spans="1:25">
      <c r="A3707" s="234">
        <v>8072</v>
      </c>
      <c r="B3707" s="208" t="s">
        <v>4273</v>
      </c>
      <c r="C3707" s="207" t="s">
        <v>25</v>
      </c>
      <c r="D3707" s="209" t="s">
        <v>64</v>
      </c>
      <c r="F3707" s="235" t="s">
        <v>207</v>
      </c>
      <c r="G3707" s="236">
        <v>43309</v>
      </c>
      <c r="H3707" s="237">
        <v>43309</v>
      </c>
      <c r="I3707" s="214">
        <v>3357.84127052894</v>
      </c>
      <c r="J3707" s="215">
        <v>0.275768590312127</v>
      </c>
      <c r="K3707" s="214">
        <v>925.987153665646</v>
      </c>
      <c r="L3707" s="244">
        <v>1862.34</v>
      </c>
      <c r="M3707" s="245">
        <v>0.227960522783165</v>
      </c>
      <c r="N3707" s="244">
        <v>424.54</v>
      </c>
      <c r="O3707" s="218">
        <v>312</v>
      </c>
      <c r="P3707" s="246">
        <f t="shared" si="500"/>
        <v>4.96903846153846</v>
      </c>
      <c r="Q3707" s="246">
        <f t="shared" si="501"/>
        <v>0.360705128205128</v>
      </c>
      <c r="R3707" s="210">
        <v>522</v>
      </c>
      <c r="S3707" s="220">
        <f t="shared" si="502"/>
        <v>330</v>
      </c>
      <c r="T3707" s="113">
        <f t="shared" si="505"/>
        <v>9.19956512473682</v>
      </c>
      <c r="U3707" s="113">
        <f t="shared" si="503"/>
        <v>2.53695110593328</v>
      </c>
      <c r="V3707" s="113">
        <f t="shared" si="506"/>
        <v>5.64345454545454</v>
      </c>
      <c r="W3707" s="113">
        <f t="shared" si="504"/>
        <v>1.28648484848485</v>
      </c>
      <c r="X3707" s="118">
        <v>2018</v>
      </c>
      <c r="Y3707" s="18" t="s">
        <v>84</v>
      </c>
    </row>
    <row r="3708" ht="15.75" customHeight="1" spans="1:25">
      <c r="A3708" s="234">
        <v>8183</v>
      </c>
      <c r="B3708" s="208" t="s">
        <v>4274</v>
      </c>
      <c r="C3708" s="207" t="s">
        <v>25</v>
      </c>
      <c r="D3708" s="209" t="s">
        <v>488</v>
      </c>
      <c r="E3708" s="210" t="s">
        <v>32</v>
      </c>
      <c r="F3708" s="235" t="s">
        <v>212</v>
      </c>
      <c r="G3708" s="283">
        <v>41179</v>
      </c>
      <c r="H3708" s="237">
        <v>43396</v>
      </c>
      <c r="I3708" s="214">
        <v>3355.25739055365</v>
      </c>
      <c r="J3708" s="215">
        <v>0.260322851735621</v>
      </c>
      <c r="K3708" s="214">
        <v>873.450172215945</v>
      </c>
      <c r="L3708" s="244">
        <v>1717.95</v>
      </c>
      <c r="M3708" s="245">
        <v>0.413393870601589</v>
      </c>
      <c r="N3708" s="244">
        <v>710.19</v>
      </c>
      <c r="O3708" s="218">
        <v>267</v>
      </c>
      <c r="P3708" s="246">
        <f t="shared" si="500"/>
        <v>5.43426966292135</v>
      </c>
      <c r="Q3708" s="246">
        <f t="shared" si="501"/>
        <v>1.65988764044944</v>
      </c>
      <c r="R3708" s="210">
        <v>435</v>
      </c>
      <c r="S3708" s="220">
        <f t="shared" si="502"/>
        <v>330</v>
      </c>
      <c r="T3708" s="113">
        <f t="shared" si="505"/>
        <v>9.19248600151685</v>
      </c>
      <c r="U3708" s="113">
        <f t="shared" si="503"/>
        <v>2.39301417045464</v>
      </c>
      <c r="V3708" s="113">
        <f t="shared" si="506"/>
        <v>5.20590909090909</v>
      </c>
      <c r="W3708" s="113">
        <f t="shared" si="504"/>
        <v>2.15209090909091</v>
      </c>
      <c r="X3708" s="118">
        <v>2012</v>
      </c>
      <c r="Y3708" s="18" t="s">
        <v>66</v>
      </c>
    </row>
    <row r="3709" ht="15.75" customHeight="1" spans="1:25">
      <c r="A3709" s="234">
        <v>5466</v>
      </c>
      <c r="B3709" s="208" t="s">
        <v>4275</v>
      </c>
      <c r="C3709" s="207" t="s">
        <v>19</v>
      </c>
      <c r="D3709" s="209" t="s">
        <v>64</v>
      </c>
      <c r="F3709" s="235" t="s">
        <v>65</v>
      </c>
      <c r="G3709" s="236">
        <v>40902</v>
      </c>
      <c r="H3709" s="237">
        <v>40902</v>
      </c>
      <c r="I3709" s="214">
        <v>3351.19072222222</v>
      </c>
      <c r="J3709" s="215">
        <v>0.242732290735293</v>
      </c>
      <c r="K3709" s="214">
        <v>813.442200695861</v>
      </c>
      <c r="L3709" s="244">
        <v>1116.65</v>
      </c>
      <c r="M3709" s="245">
        <v>0.302673174226481</v>
      </c>
      <c r="N3709" s="244">
        <v>337.98</v>
      </c>
      <c r="O3709" s="218">
        <v>225</v>
      </c>
      <c r="P3709" s="246">
        <f t="shared" si="500"/>
        <v>3.96288888888889</v>
      </c>
      <c r="Q3709" s="246">
        <f t="shared" si="501"/>
        <v>0.502133333333333</v>
      </c>
      <c r="R3709" s="210">
        <v>2929</v>
      </c>
      <c r="S3709" s="220">
        <f t="shared" si="502"/>
        <v>330</v>
      </c>
      <c r="T3709" s="113">
        <f t="shared" si="505"/>
        <v>9.18134444444444</v>
      </c>
      <c r="U3709" s="113">
        <f t="shared" si="503"/>
        <v>2.22860876902976</v>
      </c>
      <c r="V3709" s="113">
        <f t="shared" si="506"/>
        <v>3.38378787878788</v>
      </c>
      <c r="W3709" s="113">
        <f t="shared" si="504"/>
        <v>1.02418181818182</v>
      </c>
      <c r="X3709" s="118">
        <v>2011</v>
      </c>
      <c r="Y3709" s="18" t="s">
        <v>66</v>
      </c>
    </row>
    <row r="3710" ht="15.75" customHeight="1" spans="1:25">
      <c r="A3710" s="234">
        <v>5795</v>
      </c>
      <c r="B3710" s="208" t="s">
        <v>4276</v>
      </c>
      <c r="C3710" s="207" t="s">
        <v>25</v>
      </c>
      <c r="D3710" s="209" t="s">
        <v>64</v>
      </c>
      <c r="F3710" s="235" t="s">
        <v>204</v>
      </c>
      <c r="G3710" s="236">
        <v>41825</v>
      </c>
      <c r="H3710" s="237">
        <v>41825</v>
      </c>
      <c r="I3710" s="214">
        <v>3348.865</v>
      </c>
      <c r="J3710" s="215">
        <v>0.275153913155851</v>
      </c>
      <c r="K3710" s="214">
        <v>921.453309380669</v>
      </c>
      <c r="L3710" s="244">
        <v>2576.05</v>
      </c>
      <c r="M3710" s="245">
        <v>0.282253838240717</v>
      </c>
      <c r="N3710" s="244">
        <v>727.1</v>
      </c>
      <c r="O3710" s="218">
        <v>330</v>
      </c>
      <c r="P3710" s="246">
        <f t="shared" si="500"/>
        <v>6.80621212121212</v>
      </c>
      <c r="Q3710" s="246">
        <f t="shared" si="501"/>
        <v>1.20333333333333</v>
      </c>
      <c r="R3710" s="210">
        <v>2006</v>
      </c>
      <c r="S3710" s="220">
        <f t="shared" si="502"/>
        <v>330</v>
      </c>
      <c r="T3710" s="113">
        <f t="shared" si="505"/>
        <v>9.17497260273973</v>
      </c>
      <c r="U3710" s="113">
        <f t="shared" si="503"/>
        <v>2.52452961474156</v>
      </c>
      <c r="V3710" s="113">
        <f t="shared" si="506"/>
        <v>7.80621212121212</v>
      </c>
      <c r="W3710" s="113">
        <f t="shared" si="504"/>
        <v>2.20333333333333</v>
      </c>
      <c r="X3710" s="118">
        <v>2014</v>
      </c>
      <c r="Y3710" s="18" t="s">
        <v>66</v>
      </c>
    </row>
    <row r="3711" ht="15.75" customHeight="1" spans="1:25">
      <c r="A3711" s="234">
        <v>8779</v>
      </c>
      <c r="B3711" s="208" t="s">
        <v>4277</v>
      </c>
      <c r="C3711" s="207" t="s">
        <v>34</v>
      </c>
      <c r="D3711" s="209" t="s">
        <v>488</v>
      </c>
      <c r="E3711" s="210" t="s">
        <v>30</v>
      </c>
      <c r="F3711" s="235" t="s">
        <v>272</v>
      </c>
      <c r="G3711" s="283">
        <v>40885</v>
      </c>
      <c r="H3711" s="237">
        <v>43715</v>
      </c>
      <c r="I3711" s="214">
        <v>3342.48196969697</v>
      </c>
      <c r="J3711" s="215">
        <v>0.276194552909169</v>
      </c>
      <c r="K3711" s="214">
        <v>923.175313227413</v>
      </c>
      <c r="L3711" s="216">
        <v>262.78</v>
      </c>
      <c r="M3711" s="217">
        <v>0.234302458330162</v>
      </c>
      <c r="N3711" s="216">
        <v>61.57</v>
      </c>
      <c r="O3711" s="218">
        <v>66</v>
      </c>
      <c r="P3711" s="246">
        <f t="shared" si="500"/>
        <v>2.98151515151515</v>
      </c>
      <c r="Q3711" s="246">
        <f t="shared" si="501"/>
        <v>-0.0671212121212121</v>
      </c>
      <c r="R3711" s="210">
        <v>116</v>
      </c>
      <c r="S3711" s="220">
        <f t="shared" si="502"/>
        <v>81</v>
      </c>
      <c r="T3711" s="113">
        <f t="shared" si="505"/>
        <v>9.15748484848485</v>
      </c>
      <c r="U3711" s="113">
        <f t="shared" si="503"/>
        <v>2.52924743349976</v>
      </c>
      <c r="V3711" s="113">
        <f t="shared" si="506"/>
        <v>3.2441975308642</v>
      </c>
      <c r="W3711" s="113">
        <f t="shared" si="504"/>
        <v>0.760123456790123</v>
      </c>
      <c r="X3711" s="118">
        <v>2011</v>
      </c>
      <c r="Y3711" s="18" t="s">
        <v>66</v>
      </c>
    </row>
    <row r="3712" ht="15.75" customHeight="1" spans="1:25">
      <c r="A3712" s="234">
        <v>8900</v>
      </c>
      <c r="B3712" s="208" t="s">
        <v>4278</v>
      </c>
      <c r="C3712" s="207" t="s">
        <v>34</v>
      </c>
      <c r="D3712" s="209" t="s">
        <v>488</v>
      </c>
      <c r="E3712" s="210" t="s">
        <v>30</v>
      </c>
      <c r="F3712" s="235" t="s">
        <v>291</v>
      </c>
      <c r="G3712" s="283">
        <v>41030</v>
      </c>
      <c r="H3712" s="237">
        <v>43711</v>
      </c>
      <c r="I3712" s="214">
        <v>3335.86772727273</v>
      </c>
      <c r="J3712" s="215">
        <v>0.266609145976823</v>
      </c>
      <c r="K3712" s="214">
        <v>889.372845859827</v>
      </c>
      <c r="L3712" s="216">
        <v>131.13</v>
      </c>
      <c r="M3712" s="217">
        <v>0.511477160070159</v>
      </c>
      <c r="N3712" s="216">
        <v>67.07</v>
      </c>
      <c r="O3712" s="218">
        <v>33</v>
      </c>
      <c r="P3712" s="246">
        <f t="shared" si="500"/>
        <v>2.97363636363636</v>
      </c>
      <c r="Q3712" s="246">
        <f t="shared" si="501"/>
        <v>1.03242424242424</v>
      </c>
      <c r="R3712" s="210">
        <v>120</v>
      </c>
      <c r="S3712" s="220">
        <f t="shared" si="502"/>
        <v>85</v>
      </c>
      <c r="T3712" s="113">
        <f t="shared" si="505"/>
        <v>9.13936363636364</v>
      </c>
      <c r="U3712" s="113">
        <f t="shared" si="503"/>
        <v>2.43663793386254</v>
      </c>
      <c r="V3712" s="113">
        <f t="shared" si="506"/>
        <v>1.54270588235294</v>
      </c>
      <c r="W3712" s="113">
        <f t="shared" si="504"/>
        <v>0.789058823529412</v>
      </c>
      <c r="X3712" s="118">
        <v>2012</v>
      </c>
      <c r="Y3712" s="18" t="s">
        <v>66</v>
      </c>
    </row>
    <row r="3713" ht="15.75" customHeight="1" spans="1:25">
      <c r="A3713" s="234">
        <v>6279</v>
      </c>
      <c r="B3713" s="208" t="s">
        <v>4279</v>
      </c>
      <c r="C3713" s="207" t="s">
        <v>31</v>
      </c>
      <c r="D3713" s="209" t="s">
        <v>64</v>
      </c>
      <c r="E3713" s="210" t="s">
        <v>312</v>
      </c>
      <c r="F3713" s="235" t="s">
        <v>65</v>
      </c>
      <c r="G3713" s="283">
        <v>42455</v>
      </c>
      <c r="H3713" s="237">
        <v>42455</v>
      </c>
      <c r="I3713" s="214">
        <v>3323.385</v>
      </c>
      <c r="J3713" s="215">
        <v>0.277343237886025</v>
      </c>
      <c r="K3713" s="214">
        <v>921.718356641847</v>
      </c>
      <c r="L3713" s="244">
        <v>2215.59</v>
      </c>
      <c r="M3713" s="245">
        <v>0.324089745846479</v>
      </c>
      <c r="N3713" s="244">
        <v>718.05</v>
      </c>
      <c r="O3713" s="218">
        <v>330</v>
      </c>
      <c r="P3713" s="246">
        <f t="shared" si="500"/>
        <v>5.71390909090909</v>
      </c>
      <c r="Q3713" s="246">
        <f t="shared" si="501"/>
        <v>1.17590909090909</v>
      </c>
      <c r="R3713" s="210">
        <v>1376</v>
      </c>
      <c r="S3713" s="220">
        <f t="shared" si="502"/>
        <v>330</v>
      </c>
      <c r="T3713" s="113">
        <f t="shared" si="505"/>
        <v>9.10516438356164</v>
      </c>
      <c r="U3713" s="113">
        <f t="shared" si="503"/>
        <v>2.5252557716215</v>
      </c>
      <c r="V3713" s="113">
        <f t="shared" si="506"/>
        <v>6.71390909090909</v>
      </c>
      <c r="W3713" s="113">
        <f t="shared" si="504"/>
        <v>2.17590909090909</v>
      </c>
      <c r="X3713" s="118">
        <v>2016</v>
      </c>
      <c r="Y3713" s="18" t="s">
        <v>82</v>
      </c>
    </row>
    <row r="3714" ht="15.75" customHeight="1" spans="1:25">
      <c r="A3714" s="234">
        <v>6843</v>
      </c>
      <c r="B3714" s="208" t="s">
        <v>4280</v>
      </c>
      <c r="C3714" s="207" t="s">
        <v>29</v>
      </c>
      <c r="D3714" s="209" t="s">
        <v>380</v>
      </c>
      <c r="E3714" s="210" t="s">
        <v>395</v>
      </c>
      <c r="F3714" s="235" t="s">
        <v>241</v>
      </c>
      <c r="G3714" s="283">
        <v>42461</v>
      </c>
      <c r="H3714" s="237">
        <v>42879</v>
      </c>
      <c r="I3714" s="214">
        <v>3322.64</v>
      </c>
      <c r="J3714" s="215">
        <v>0.27556291677985</v>
      </c>
      <c r="K3714" s="214">
        <v>915.596369809401</v>
      </c>
      <c r="L3714" s="244">
        <v>2076.65</v>
      </c>
      <c r="M3714" s="245">
        <v>0.294599475116173</v>
      </c>
      <c r="N3714" s="244">
        <v>611.78</v>
      </c>
      <c r="O3714" s="218">
        <v>330</v>
      </c>
      <c r="P3714" s="246">
        <f t="shared" si="500"/>
        <v>5.29287878787879</v>
      </c>
      <c r="Q3714" s="246">
        <f t="shared" si="501"/>
        <v>0.853878787878788</v>
      </c>
      <c r="R3714" s="210">
        <v>952</v>
      </c>
      <c r="S3714" s="220">
        <f t="shared" si="502"/>
        <v>330</v>
      </c>
      <c r="T3714" s="113">
        <f t="shared" si="505"/>
        <v>9.10312328767123</v>
      </c>
      <c r="U3714" s="113">
        <f t="shared" si="503"/>
        <v>2.50848320495726</v>
      </c>
      <c r="V3714" s="113">
        <f t="shared" si="506"/>
        <v>6.29287878787879</v>
      </c>
      <c r="W3714" s="113">
        <f t="shared" si="504"/>
        <v>1.85387878787879</v>
      </c>
      <c r="X3714" s="118">
        <v>2016</v>
      </c>
      <c r="Y3714" s="18" t="s">
        <v>82</v>
      </c>
    </row>
    <row r="3715" ht="15.75" customHeight="1" spans="1:25">
      <c r="A3715" s="234">
        <v>6946</v>
      </c>
      <c r="B3715" s="208" t="s">
        <v>4281</v>
      </c>
      <c r="C3715" s="207" t="s">
        <v>27</v>
      </c>
      <c r="D3715" s="209" t="s">
        <v>64</v>
      </c>
      <c r="F3715" s="235" t="s">
        <v>215</v>
      </c>
      <c r="G3715" s="236">
        <v>41510</v>
      </c>
      <c r="H3715" s="237">
        <v>41510</v>
      </c>
      <c r="I3715" s="214">
        <v>3299.442</v>
      </c>
      <c r="J3715" s="215">
        <v>0.242925448628426</v>
      </c>
      <c r="K3715" s="214">
        <v>801.518428073471</v>
      </c>
      <c r="L3715" s="244">
        <v>2869.08</v>
      </c>
      <c r="M3715" s="245">
        <v>0.321088990198949</v>
      </c>
      <c r="N3715" s="244">
        <v>921.23</v>
      </c>
      <c r="O3715" s="218">
        <v>330</v>
      </c>
      <c r="P3715" s="246">
        <f t="shared" ref="P3715:P3778" si="507">IFERROR(L3715/O3715-1,0)</f>
        <v>7.69418181818182</v>
      </c>
      <c r="Q3715" s="246">
        <f t="shared" ref="Q3715:Q3778" si="508">IFERROR(N3715/O3715-1,0)</f>
        <v>1.79160606060606</v>
      </c>
      <c r="R3715" s="210">
        <v>2321</v>
      </c>
      <c r="S3715" s="220">
        <f t="shared" ref="S3715:S3778" si="509">MIN(R3715-35,365-35)</f>
        <v>330</v>
      </c>
      <c r="T3715" s="113">
        <f t="shared" si="505"/>
        <v>9.03956712328767</v>
      </c>
      <c r="U3715" s="113">
        <f t="shared" ref="U3715:U3778" si="510">IFERROR(K3715/365,0)</f>
        <v>2.19594089883143</v>
      </c>
      <c r="V3715" s="113">
        <f t="shared" si="506"/>
        <v>8.69418181818182</v>
      </c>
      <c r="W3715" s="113">
        <f t="shared" ref="W3715:W3778" si="511">N3715/S3715</f>
        <v>2.79160606060606</v>
      </c>
      <c r="X3715" s="118">
        <v>2013</v>
      </c>
      <c r="Y3715" s="18" t="s">
        <v>66</v>
      </c>
    </row>
    <row r="3716" ht="15.75" customHeight="1" spans="1:25">
      <c r="A3716" s="234">
        <v>6250</v>
      </c>
      <c r="B3716" s="208" t="s">
        <v>4282</v>
      </c>
      <c r="C3716" s="207" t="s">
        <v>25</v>
      </c>
      <c r="D3716" s="209" t="s">
        <v>64</v>
      </c>
      <c r="F3716" s="235" t="s">
        <v>215</v>
      </c>
      <c r="G3716" s="236">
        <v>42504</v>
      </c>
      <c r="H3716" s="237">
        <v>42504</v>
      </c>
      <c r="I3716" s="214">
        <v>3297.502</v>
      </c>
      <c r="J3716" s="215">
        <v>0.274777454386997</v>
      </c>
      <c r="K3716" s="214">
        <v>906.079205396031</v>
      </c>
      <c r="L3716" s="244">
        <v>2536.54</v>
      </c>
      <c r="M3716" s="245">
        <v>0.235533443194273</v>
      </c>
      <c r="N3716" s="244">
        <v>597.44</v>
      </c>
      <c r="O3716" s="218">
        <v>330</v>
      </c>
      <c r="P3716" s="246">
        <f t="shared" si="507"/>
        <v>6.68648484848485</v>
      </c>
      <c r="Q3716" s="246">
        <f t="shared" si="508"/>
        <v>0.810424242424242</v>
      </c>
      <c r="R3716" s="210">
        <v>1327</v>
      </c>
      <c r="S3716" s="220">
        <f t="shared" si="509"/>
        <v>330</v>
      </c>
      <c r="T3716" s="113">
        <f t="shared" ref="T3716:T3779" si="512">IFERROR(I3716/365,0)</f>
        <v>9.03425205479452</v>
      </c>
      <c r="U3716" s="113">
        <f t="shared" si="510"/>
        <v>2.48240878190693</v>
      </c>
      <c r="V3716" s="113">
        <f t="shared" ref="V3716:V3779" si="513">L3716/S3716</f>
        <v>7.68648484848485</v>
      </c>
      <c r="W3716" s="113">
        <f t="shared" si="511"/>
        <v>1.81042424242424</v>
      </c>
      <c r="X3716" s="118">
        <v>2016</v>
      </c>
      <c r="Y3716" s="18" t="s">
        <v>82</v>
      </c>
    </row>
    <row r="3717" ht="15.75" customHeight="1" spans="1:25">
      <c r="A3717" s="234">
        <v>7839</v>
      </c>
      <c r="B3717" s="208" t="s">
        <v>4283</v>
      </c>
      <c r="C3717" s="207" t="s">
        <v>33</v>
      </c>
      <c r="D3717" s="209" t="s">
        <v>64</v>
      </c>
      <c r="F3717" s="235" t="s">
        <v>65</v>
      </c>
      <c r="G3717" s="236">
        <v>43246</v>
      </c>
      <c r="H3717" s="237">
        <v>43246</v>
      </c>
      <c r="I3717" s="214">
        <v>3296.00637623762</v>
      </c>
      <c r="J3717" s="215">
        <v>0.266270867957479</v>
      </c>
      <c r="K3717" s="214">
        <v>877.630478594177</v>
      </c>
      <c r="L3717" s="244">
        <v>403.56</v>
      </c>
      <c r="M3717" s="245">
        <v>0.229185251263753</v>
      </c>
      <c r="N3717" s="244">
        <v>92.49</v>
      </c>
      <c r="O3717" s="218">
        <v>101</v>
      </c>
      <c r="P3717" s="246">
        <f t="shared" si="507"/>
        <v>2.99564356435644</v>
      </c>
      <c r="Q3717" s="246">
        <f t="shared" si="508"/>
        <v>-0.0842574257425743</v>
      </c>
      <c r="R3717" s="210">
        <v>585</v>
      </c>
      <c r="S3717" s="220">
        <f t="shared" si="509"/>
        <v>330</v>
      </c>
      <c r="T3717" s="113">
        <f t="shared" si="512"/>
        <v>9.03015445544553</v>
      </c>
      <c r="U3717" s="113">
        <f t="shared" si="510"/>
        <v>2.40446706464158</v>
      </c>
      <c r="V3717" s="113">
        <f t="shared" si="513"/>
        <v>1.22290909090909</v>
      </c>
      <c r="W3717" s="113">
        <f t="shared" si="511"/>
        <v>0.280272727272727</v>
      </c>
      <c r="X3717" s="118">
        <v>2018</v>
      </c>
      <c r="Y3717" s="18" t="s">
        <v>84</v>
      </c>
    </row>
    <row r="3718" ht="15.75" customHeight="1" spans="1:25">
      <c r="A3718" s="234">
        <v>7114</v>
      </c>
      <c r="B3718" s="208" t="s">
        <v>4284</v>
      </c>
      <c r="C3718" s="207" t="s">
        <v>29</v>
      </c>
      <c r="D3718" s="209" t="s">
        <v>64</v>
      </c>
      <c r="F3718" s="235" t="s">
        <v>65</v>
      </c>
      <c r="G3718" s="236">
        <v>42511</v>
      </c>
      <c r="H3718" s="237">
        <v>42511</v>
      </c>
      <c r="I3718" s="214">
        <v>3278.672</v>
      </c>
      <c r="J3718" s="215">
        <v>0.274546480340326</v>
      </c>
      <c r="K3718" s="214">
        <v>900.147857790377</v>
      </c>
      <c r="L3718" s="244">
        <v>2049.17</v>
      </c>
      <c r="M3718" s="245">
        <v>0.289273217937018</v>
      </c>
      <c r="N3718" s="244">
        <v>592.77</v>
      </c>
      <c r="O3718" s="218">
        <v>330</v>
      </c>
      <c r="P3718" s="246">
        <f t="shared" si="507"/>
        <v>5.20960606060606</v>
      </c>
      <c r="Q3718" s="246">
        <f t="shared" si="508"/>
        <v>0.796272727272727</v>
      </c>
      <c r="R3718" s="210">
        <v>1320</v>
      </c>
      <c r="S3718" s="220">
        <f t="shared" si="509"/>
        <v>330</v>
      </c>
      <c r="T3718" s="113">
        <f t="shared" si="512"/>
        <v>8.98266301369863</v>
      </c>
      <c r="U3718" s="113">
        <f t="shared" si="510"/>
        <v>2.46615851449418</v>
      </c>
      <c r="V3718" s="113">
        <f t="shared" si="513"/>
        <v>6.20960606060606</v>
      </c>
      <c r="W3718" s="113">
        <f t="shared" si="511"/>
        <v>1.79627272727273</v>
      </c>
      <c r="X3718" s="118">
        <v>2016</v>
      </c>
      <c r="Y3718" s="18" t="s">
        <v>82</v>
      </c>
    </row>
    <row r="3719" ht="15.75" customHeight="1" spans="1:25">
      <c r="A3719" s="234">
        <v>5674</v>
      </c>
      <c r="B3719" s="208" t="s">
        <v>4285</v>
      </c>
      <c r="C3719" s="207" t="s">
        <v>17</v>
      </c>
      <c r="D3719" s="209" t="s">
        <v>64</v>
      </c>
      <c r="F3719" s="235" t="s">
        <v>65</v>
      </c>
      <c r="G3719" s="236">
        <v>41545</v>
      </c>
      <c r="H3719" s="237">
        <v>41545</v>
      </c>
      <c r="I3719" s="214">
        <v>3256.18</v>
      </c>
      <c r="J3719" s="215">
        <v>0.255830004200941</v>
      </c>
      <c r="K3719" s="214">
        <v>833.02854307902</v>
      </c>
      <c r="L3719" s="244">
        <v>1628.09</v>
      </c>
      <c r="M3719" s="245">
        <v>0.337948147829665</v>
      </c>
      <c r="N3719" s="244">
        <v>550.21</v>
      </c>
      <c r="O3719" s="218">
        <v>330</v>
      </c>
      <c r="P3719" s="246">
        <f t="shared" si="507"/>
        <v>3.93360606060606</v>
      </c>
      <c r="Q3719" s="246">
        <f t="shared" si="508"/>
        <v>0.667303030303031</v>
      </c>
      <c r="R3719" s="210">
        <v>2286</v>
      </c>
      <c r="S3719" s="220">
        <f t="shared" si="509"/>
        <v>330</v>
      </c>
      <c r="T3719" s="113">
        <f t="shared" si="512"/>
        <v>8.92104109589041</v>
      </c>
      <c r="U3719" s="113">
        <f t="shared" si="510"/>
        <v>2.28226998103841</v>
      </c>
      <c r="V3719" s="113">
        <f t="shared" si="513"/>
        <v>4.93360606060606</v>
      </c>
      <c r="W3719" s="113">
        <f t="shared" si="511"/>
        <v>1.66730303030303</v>
      </c>
      <c r="X3719" s="118">
        <v>2013</v>
      </c>
      <c r="Y3719" s="18" t="s">
        <v>66</v>
      </c>
    </row>
    <row r="3720" ht="15.75" customHeight="1" spans="1:25">
      <c r="A3720" s="234">
        <v>7671</v>
      </c>
      <c r="B3720" s="208" t="s">
        <v>4286</v>
      </c>
      <c r="C3720" s="207" t="s">
        <v>29</v>
      </c>
      <c r="D3720" s="209" t="s">
        <v>380</v>
      </c>
      <c r="E3720" s="210" t="s">
        <v>575</v>
      </c>
      <c r="F3720" s="235" t="s">
        <v>247</v>
      </c>
      <c r="G3720" s="283" t="s">
        <v>513</v>
      </c>
      <c r="H3720" s="237">
        <v>43141</v>
      </c>
      <c r="I3720" s="214">
        <v>3253.456</v>
      </c>
      <c r="J3720" s="215">
        <v>0.277319745496668</v>
      </c>
      <c r="K3720" s="214">
        <v>902.247589904607</v>
      </c>
      <c r="L3720" s="244">
        <v>2033.41</v>
      </c>
      <c r="M3720" s="245">
        <v>0.357738970497834</v>
      </c>
      <c r="N3720" s="244">
        <v>727.43</v>
      </c>
      <c r="O3720" s="218">
        <v>330</v>
      </c>
      <c r="P3720" s="246">
        <f t="shared" si="507"/>
        <v>5.16184848484848</v>
      </c>
      <c r="Q3720" s="246">
        <f t="shared" si="508"/>
        <v>1.20433333333333</v>
      </c>
      <c r="R3720" s="210">
        <v>690</v>
      </c>
      <c r="S3720" s="220">
        <f t="shared" si="509"/>
        <v>330</v>
      </c>
      <c r="T3720" s="113">
        <f t="shared" si="512"/>
        <v>8.91357808219178</v>
      </c>
      <c r="U3720" s="113">
        <f t="shared" si="510"/>
        <v>2.4719112052181</v>
      </c>
      <c r="V3720" s="113">
        <f t="shared" si="513"/>
        <v>6.16184848484848</v>
      </c>
      <c r="W3720" s="113">
        <f t="shared" si="511"/>
        <v>2.20433333333333</v>
      </c>
      <c r="X3720" s="118">
        <v>2013</v>
      </c>
      <c r="Y3720" s="18" t="s">
        <v>66</v>
      </c>
    </row>
    <row r="3721" ht="15.75" customHeight="1" spans="1:25">
      <c r="A3721" s="234">
        <v>6269</v>
      </c>
      <c r="B3721" s="208" t="s">
        <v>4287</v>
      </c>
      <c r="C3721" s="207" t="s">
        <v>31</v>
      </c>
      <c r="D3721" s="209" t="s">
        <v>64</v>
      </c>
      <c r="E3721" s="210" t="s">
        <v>312</v>
      </c>
      <c r="F3721" s="235" t="s">
        <v>65</v>
      </c>
      <c r="G3721" s="283">
        <v>42455</v>
      </c>
      <c r="H3721" s="237">
        <v>42455</v>
      </c>
      <c r="I3721" s="214">
        <v>3241.875</v>
      </c>
      <c r="J3721" s="215">
        <v>0.277393295169705</v>
      </c>
      <c r="K3721" s="214">
        <v>899.274388778287</v>
      </c>
      <c r="L3721" s="244">
        <v>2161.25</v>
      </c>
      <c r="M3721" s="245">
        <v>0.305161364950839</v>
      </c>
      <c r="N3721" s="244">
        <v>659.53</v>
      </c>
      <c r="O3721" s="218">
        <v>330</v>
      </c>
      <c r="P3721" s="246">
        <f t="shared" si="507"/>
        <v>5.54924242424242</v>
      </c>
      <c r="Q3721" s="246">
        <f t="shared" si="508"/>
        <v>0.998575757575757</v>
      </c>
      <c r="R3721" s="210">
        <v>1376</v>
      </c>
      <c r="S3721" s="220">
        <f t="shared" si="509"/>
        <v>330</v>
      </c>
      <c r="T3721" s="113">
        <f t="shared" si="512"/>
        <v>8.88184931506849</v>
      </c>
      <c r="U3721" s="113">
        <f t="shared" si="510"/>
        <v>2.46376544870764</v>
      </c>
      <c r="V3721" s="113">
        <f t="shared" si="513"/>
        <v>6.54924242424242</v>
      </c>
      <c r="W3721" s="113">
        <f t="shared" si="511"/>
        <v>1.99857575757576</v>
      </c>
      <c r="X3721" s="118">
        <v>2016</v>
      </c>
      <c r="Y3721" s="18" t="s">
        <v>82</v>
      </c>
    </row>
    <row r="3722" ht="15.75" customHeight="1" spans="1:25">
      <c r="A3722" s="234">
        <v>5049</v>
      </c>
      <c r="B3722" s="208" t="s">
        <v>4288</v>
      </c>
      <c r="C3722" s="207" t="s">
        <v>17</v>
      </c>
      <c r="D3722" s="209" t="s">
        <v>64</v>
      </c>
      <c r="F3722" s="235" t="s">
        <v>65</v>
      </c>
      <c r="G3722" s="236">
        <v>39149</v>
      </c>
      <c r="H3722" s="237">
        <v>39149</v>
      </c>
      <c r="I3722" s="214">
        <v>3241.67794136504</v>
      </c>
      <c r="J3722" s="215">
        <v>0.266875560938495</v>
      </c>
      <c r="K3722" s="214">
        <v>865.124618983742</v>
      </c>
      <c r="L3722" s="244">
        <v>1266.85</v>
      </c>
      <c r="M3722" s="245">
        <v>0.368015155701149</v>
      </c>
      <c r="N3722" s="244">
        <v>466.22</v>
      </c>
      <c r="O3722" s="218">
        <v>323</v>
      </c>
      <c r="P3722" s="246">
        <f t="shared" si="507"/>
        <v>2.92213622291022</v>
      </c>
      <c r="Q3722" s="246">
        <f t="shared" si="508"/>
        <v>0.443405572755418</v>
      </c>
      <c r="R3722" s="210">
        <v>4682</v>
      </c>
      <c r="S3722" s="220">
        <f t="shared" si="509"/>
        <v>330</v>
      </c>
      <c r="T3722" s="113">
        <f t="shared" si="512"/>
        <v>8.88130942839737</v>
      </c>
      <c r="U3722" s="113">
        <f t="shared" si="510"/>
        <v>2.3702044355719</v>
      </c>
      <c r="V3722" s="113">
        <f t="shared" si="513"/>
        <v>3.83893939393939</v>
      </c>
      <c r="W3722" s="113">
        <f t="shared" si="511"/>
        <v>1.41278787878788</v>
      </c>
      <c r="X3722" s="118">
        <v>2007</v>
      </c>
      <c r="Y3722" s="18" t="s">
        <v>66</v>
      </c>
    </row>
    <row r="3723" ht="15.75" customHeight="1" spans="1:25">
      <c r="A3723" s="234">
        <v>9014</v>
      </c>
      <c r="B3723" s="208" t="s">
        <v>4289</v>
      </c>
      <c r="C3723" s="207" t="s">
        <v>34</v>
      </c>
      <c r="D3723" s="209" t="s">
        <v>488</v>
      </c>
      <c r="E3723" s="210" t="s">
        <v>30</v>
      </c>
      <c r="F3723" s="235" t="s">
        <v>291</v>
      </c>
      <c r="G3723" s="283">
        <v>42526</v>
      </c>
      <c r="H3723" s="237">
        <v>43713</v>
      </c>
      <c r="I3723" s="214">
        <v>3225.82755813954</v>
      </c>
      <c r="J3723" s="215">
        <v>0.278719446985391</v>
      </c>
      <c r="K3723" s="214">
        <v>899.100873074885</v>
      </c>
      <c r="L3723" s="216">
        <v>165.23</v>
      </c>
      <c r="M3723" s="217">
        <v>0.340676632572777</v>
      </c>
      <c r="N3723" s="216">
        <v>56.29</v>
      </c>
      <c r="O3723" s="218">
        <v>43</v>
      </c>
      <c r="P3723" s="246">
        <f t="shared" si="507"/>
        <v>2.84255813953488</v>
      </c>
      <c r="Q3723" s="246">
        <f t="shared" si="508"/>
        <v>0.309069767441861</v>
      </c>
      <c r="R3723" s="210">
        <v>118</v>
      </c>
      <c r="S3723" s="220">
        <f t="shared" si="509"/>
        <v>83</v>
      </c>
      <c r="T3723" s="113">
        <f t="shared" si="512"/>
        <v>8.83788372093025</v>
      </c>
      <c r="U3723" s="113">
        <f t="shared" si="510"/>
        <v>2.46329006321886</v>
      </c>
      <c r="V3723" s="113">
        <f t="shared" si="513"/>
        <v>1.99072289156626</v>
      </c>
      <c r="W3723" s="113">
        <f t="shared" si="511"/>
        <v>0.678192771084337</v>
      </c>
      <c r="X3723" s="118">
        <v>2016</v>
      </c>
      <c r="Y3723" s="18" t="s">
        <v>82</v>
      </c>
    </row>
    <row r="3724" ht="15.75" customHeight="1" spans="1:25">
      <c r="A3724" s="234">
        <v>9192</v>
      </c>
      <c r="B3724" s="208" t="s">
        <v>4290</v>
      </c>
      <c r="C3724" s="207" t="s">
        <v>17</v>
      </c>
      <c r="D3724" s="209" t="s">
        <v>380</v>
      </c>
      <c r="E3724" s="210" t="s">
        <v>1073</v>
      </c>
      <c r="F3724" s="235" t="s">
        <v>95</v>
      </c>
      <c r="G3724" s="283">
        <v>43420</v>
      </c>
      <c r="H3724" s="237">
        <v>43420</v>
      </c>
      <c r="I3724" s="214">
        <v>3208.1570185787</v>
      </c>
      <c r="J3724" s="215">
        <v>0.266875560938495</v>
      </c>
      <c r="K3724" s="214">
        <v>856.17870391196</v>
      </c>
      <c r="L3724" s="244">
        <v>1106.25</v>
      </c>
      <c r="M3724" s="245">
        <v>0.293161581920904</v>
      </c>
      <c r="N3724" s="244">
        <v>324.31</v>
      </c>
      <c r="O3724" s="218">
        <v>285</v>
      </c>
      <c r="P3724" s="246">
        <f t="shared" si="507"/>
        <v>2.88157894736842</v>
      </c>
      <c r="Q3724" s="246">
        <f t="shared" si="508"/>
        <v>0.137929824561404</v>
      </c>
      <c r="R3724" s="210">
        <v>411</v>
      </c>
      <c r="S3724" s="220">
        <f t="shared" si="509"/>
        <v>330</v>
      </c>
      <c r="T3724" s="113">
        <f t="shared" si="512"/>
        <v>8.78947128377726</v>
      </c>
      <c r="U3724" s="113">
        <f t="shared" si="510"/>
        <v>2.34569507921085</v>
      </c>
      <c r="V3724" s="113">
        <f t="shared" si="513"/>
        <v>3.35227272727273</v>
      </c>
      <c r="W3724" s="113">
        <f t="shared" si="511"/>
        <v>0.982757575757576</v>
      </c>
      <c r="X3724" s="118">
        <v>2018</v>
      </c>
      <c r="Y3724" s="18" t="s">
        <v>84</v>
      </c>
    </row>
    <row r="3725" ht="15.75" customHeight="1" spans="1:25">
      <c r="A3725" s="234">
        <v>6730</v>
      </c>
      <c r="B3725" s="208" t="s">
        <v>4291</v>
      </c>
      <c r="C3725" s="207" t="s">
        <v>25</v>
      </c>
      <c r="D3725" s="209" t="s">
        <v>64</v>
      </c>
      <c r="F3725" s="235" t="s">
        <v>204</v>
      </c>
      <c r="G3725" s="236">
        <v>42784</v>
      </c>
      <c r="H3725" s="237">
        <v>42784</v>
      </c>
      <c r="I3725" s="214">
        <v>3196.6572007694</v>
      </c>
      <c r="J3725" s="215">
        <v>0.269257934002411</v>
      </c>
      <c r="K3725" s="214">
        <v>860.7253135931</v>
      </c>
      <c r="L3725" s="244">
        <v>2801.26</v>
      </c>
      <c r="M3725" s="245">
        <v>0.435746771095864</v>
      </c>
      <c r="N3725" s="244">
        <v>1220.64</v>
      </c>
      <c r="O3725" s="218">
        <v>330</v>
      </c>
      <c r="P3725" s="246">
        <f t="shared" si="507"/>
        <v>7.48866666666667</v>
      </c>
      <c r="Q3725" s="246">
        <f t="shared" si="508"/>
        <v>2.69890909090909</v>
      </c>
      <c r="R3725" s="210">
        <v>1047</v>
      </c>
      <c r="S3725" s="220">
        <f t="shared" si="509"/>
        <v>330</v>
      </c>
      <c r="T3725" s="113">
        <f t="shared" si="512"/>
        <v>8.75796493361479</v>
      </c>
      <c r="U3725" s="113">
        <f t="shared" si="510"/>
        <v>2.35815154409069</v>
      </c>
      <c r="V3725" s="113">
        <f t="shared" si="513"/>
        <v>8.48866666666667</v>
      </c>
      <c r="W3725" s="113">
        <f t="shared" si="511"/>
        <v>3.69890909090909</v>
      </c>
      <c r="X3725" s="118">
        <v>2017</v>
      </c>
      <c r="Y3725" s="18" t="s">
        <v>83</v>
      </c>
    </row>
    <row r="3726" ht="15.75" customHeight="1" spans="1:25">
      <c r="A3726" s="234">
        <v>8809</v>
      </c>
      <c r="B3726" s="208" t="s">
        <v>4292</v>
      </c>
      <c r="C3726" s="207" t="s">
        <v>34</v>
      </c>
      <c r="D3726" s="209" t="s">
        <v>488</v>
      </c>
      <c r="E3726" s="210" t="s">
        <v>30</v>
      </c>
      <c r="F3726" s="235" t="s">
        <v>282</v>
      </c>
      <c r="G3726" s="283">
        <v>36664</v>
      </c>
      <c r="H3726" s="237">
        <v>43715</v>
      </c>
      <c r="I3726" s="214">
        <v>3177.01688311688</v>
      </c>
      <c r="J3726" s="215">
        <v>0.275203777151561</v>
      </c>
      <c r="K3726" s="214">
        <v>874.327046308046</v>
      </c>
      <c r="L3726" s="216">
        <v>291.4</v>
      </c>
      <c r="M3726" s="217">
        <v>0.0331503088538092</v>
      </c>
      <c r="N3726" s="216">
        <v>9.66</v>
      </c>
      <c r="O3726" s="218">
        <v>77</v>
      </c>
      <c r="P3726" s="246">
        <f t="shared" si="507"/>
        <v>2.78441558441558</v>
      </c>
      <c r="Q3726" s="246">
        <f t="shared" si="508"/>
        <v>-0.874545454545455</v>
      </c>
      <c r="R3726" s="210">
        <v>116</v>
      </c>
      <c r="S3726" s="220">
        <f t="shared" si="509"/>
        <v>81</v>
      </c>
      <c r="T3726" s="113">
        <f t="shared" si="512"/>
        <v>8.70415584415584</v>
      </c>
      <c r="U3726" s="113">
        <f t="shared" si="510"/>
        <v>2.39541656522752</v>
      </c>
      <c r="V3726" s="113">
        <f t="shared" si="513"/>
        <v>3.59753086419753</v>
      </c>
      <c r="W3726" s="113">
        <f t="shared" si="511"/>
        <v>0.119259259259259</v>
      </c>
      <c r="X3726" s="118">
        <v>2000</v>
      </c>
      <c r="Y3726" s="18" t="s">
        <v>66</v>
      </c>
    </row>
    <row r="3727" ht="15.75" customHeight="1" spans="1:25">
      <c r="A3727" s="234">
        <v>7310</v>
      </c>
      <c r="B3727" s="208" t="s">
        <v>4293</v>
      </c>
      <c r="C3727" s="207" t="s">
        <v>27</v>
      </c>
      <c r="D3727" s="209" t="s">
        <v>64</v>
      </c>
      <c r="F3727" s="235" t="s">
        <v>204</v>
      </c>
      <c r="G3727" s="236">
        <v>42994</v>
      </c>
      <c r="H3727" s="237">
        <v>42994</v>
      </c>
      <c r="I3727" s="214">
        <v>3176.595</v>
      </c>
      <c r="J3727" s="215">
        <v>0.266900864921795</v>
      </c>
      <c r="K3727" s="214">
        <v>847.835953006249</v>
      </c>
      <c r="L3727" s="244">
        <v>2117.73</v>
      </c>
      <c r="M3727" s="245">
        <v>0.355498576305761</v>
      </c>
      <c r="N3727" s="244">
        <v>752.85</v>
      </c>
      <c r="O3727" s="218">
        <v>330</v>
      </c>
      <c r="P3727" s="246">
        <f t="shared" si="507"/>
        <v>5.41736363636364</v>
      </c>
      <c r="Q3727" s="246">
        <f t="shared" si="508"/>
        <v>1.28136363636364</v>
      </c>
      <c r="R3727" s="210">
        <v>837</v>
      </c>
      <c r="S3727" s="220">
        <f t="shared" si="509"/>
        <v>330</v>
      </c>
      <c r="T3727" s="113">
        <f t="shared" si="512"/>
        <v>8.703</v>
      </c>
      <c r="U3727" s="113">
        <f t="shared" si="510"/>
        <v>2.32283822741438</v>
      </c>
      <c r="V3727" s="113">
        <f t="shared" si="513"/>
        <v>6.41736363636364</v>
      </c>
      <c r="W3727" s="113">
        <f t="shared" si="511"/>
        <v>2.28136363636364</v>
      </c>
      <c r="X3727" s="118">
        <v>2017</v>
      </c>
      <c r="Y3727" s="18" t="s">
        <v>83</v>
      </c>
    </row>
    <row r="3728" ht="15.75" customHeight="1" spans="1:25">
      <c r="A3728" s="234">
        <v>8024</v>
      </c>
      <c r="B3728" s="208" t="s">
        <v>4294</v>
      </c>
      <c r="C3728" s="207" t="s">
        <v>17</v>
      </c>
      <c r="D3728" s="209" t="s">
        <v>380</v>
      </c>
      <c r="E3728" s="210" t="s">
        <v>672</v>
      </c>
      <c r="F3728" s="235" t="s">
        <v>98</v>
      </c>
      <c r="G3728" s="283">
        <v>38801</v>
      </c>
      <c r="H3728" s="237">
        <v>43300</v>
      </c>
      <c r="I3728" s="214">
        <v>3174.03148688047</v>
      </c>
      <c r="J3728" s="215">
        <v>0.266875560938495</v>
      </c>
      <c r="K3728" s="214">
        <v>847.07143349767</v>
      </c>
      <c r="L3728" s="244">
        <v>1491.36</v>
      </c>
      <c r="M3728" s="245">
        <v>0.34013249651325</v>
      </c>
      <c r="N3728" s="244">
        <v>507.26</v>
      </c>
      <c r="O3728" s="218">
        <v>330</v>
      </c>
      <c r="P3728" s="246">
        <f t="shared" si="507"/>
        <v>3.51927272727273</v>
      </c>
      <c r="Q3728" s="246">
        <f t="shared" si="508"/>
        <v>0.537151515151515</v>
      </c>
      <c r="R3728" s="210">
        <v>531</v>
      </c>
      <c r="S3728" s="220">
        <f t="shared" si="509"/>
        <v>330</v>
      </c>
      <c r="T3728" s="113">
        <f t="shared" si="512"/>
        <v>8.69597667638485</v>
      </c>
      <c r="U3728" s="113">
        <f t="shared" si="510"/>
        <v>2.32074365341827</v>
      </c>
      <c r="V3728" s="113">
        <f t="shared" si="513"/>
        <v>4.51927272727273</v>
      </c>
      <c r="W3728" s="113">
        <f t="shared" si="511"/>
        <v>1.53715151515152</v>
      </c>
      <c r="X3728" s="118">
        <v>2006</v>
      </c>
      <c r="Y3728" s="18" t="s">
        <v>66</v>
      </c>
    </row>
    <row r="3729" ht="15.75" customHeight="1" spans="1:25">
      <c r="A3729" s="234">
        <v>5525</v>
      </c>
      <c r="B3729" s="208" t="s">
        <v>4295</v>
      </c>
      <c r="C3729" s="207" t="s">
        <v>19</v>
      </c>
      <c r="D3729" s="209" t="s">
        <v>64</v>
      </c>
      <c r="F3729" s="235" t="s">
        <v>65</v>
      </c>
      <c r="G3729" s="236">
        <v>41027</v>
      </c>
      <c r="H3729" s="237">
        <v>41027</v>
      </c>
      <c r="I3729" s="214">
        <v>3162.06</v>
      </c>
      <c r="J3729" s="215">
        <v>0.235466322287602</v>
      </c>
      <c r="K3729" s="214">
        <v>744.558639052735</v>
      </c>
      <c r="L3729" s="244">
        <v>1756.7</v>
      </c>
      <c r="M3729" s="245">
        <v>0.228496612967496</v>
      </c>
      <c r="N3729" s="244">
        <v>401.4</v>
      </c>
      <c r="O3729" s="218">
        <v>330</v>
      </c>
      <c r="P3729" s="246">
        <f t="shared" si="507"/>
        <v>4.32333333333333</v>
      </c>
      <c r="Q3729" s="246">
        <f t="shared" si="508"/>
        <v>0.216363636363636</v>
      </c>
      <c r="R3729" s="210">
        <v>2804</v>
      </c>
      <c r="S3729" s="220">
        <f t="shared" si="509"/>
        <v>330</v>
      </c>
      <c r="T3729" s="113">
        <f t="shared" si="512"/>
        <v>8.66317808219178</v>
      </c>
      <c r="U3729" s="113">
        <f t="shared" si="510"/>
        <v>2.03988668233626</v>
      </c>
      <c r="V3729" s="113">
        <f t="shared" si="513"/>
        <v>5.32333333333333</v>
      </c>
      <c r="W3729" s="113">
        <f t="shared" si="511"/>
        <v>1.21636363636364</v>
      </c>
      <c r="X3729" s="118">
        <v>2012</v>
      </c>
      <c r="Y3729" s="18" t="s">
        <v>66</v>
      </c>
    </row>
    <row r="3730" ht="15.75" customHeight="1" spans="1:25">
      <c r="A3730" s="234">
        <v>9028</v>
      </c>
      <c r="B3730" s="208" t="s">
        <v>4296</v>
      </c>
      <c r="C3730" s="207" t="s">
        <v>34</v>
      </c>
      <c r="D3730" s="209" t="s">
        <v>488</v>
      </c>
      <c r="E3730" s="210" t="s">
        <v>30</v>
      </c>
      <c r="F3730" s="235" t="s">
        <v>291</v>
      </c>
      <c r="G3730" s="283">
        <v>42836</v>
      </c>
      <c r="H3730" s="237">
        <v>43713</v>
      </c>
      <c r="I3730" s="214">
        <v>3155.26075</v>
      </c>
      <c r="J3730" s="215">
        <v>0.266609145976823</v>
      </c>
      <c r="K3730" s="214">
        <v>841.22137389169</v>
      </c>
      <c r="L3730" s="216">
        <v>150.34</v>
      </c>
      <c r="M3730" s="217">
        <v>0.212584807769057</v>
      </c>
      <c r="N3730" s="216">
        <v>31.96</v>
      </c>
      <c r="O3730" s="218">
        <v>40</v>
      </c>
      <c r="P3730" s="246">
        <f t="shared" si="507"/>
        <v>2.7585</v>
      </c>
      <c r="Q3730" s="246">
        <f t="shared" si="508"/>
        <v>-0.201</v>
      </c>
      <c r="R3730" s="210">
        <v>118</v>
      </c>
      <c r="S3730" s="220">
        <f t="shared" si="509"/>
        <v>83</v>
      </c>
      <c r="T3730" s="113">
        <f t="shared" si="512"/>
        <v>8.64455</v>
      </c>
      <c r="U3730" s="113">
        <f t="shared" si="510"/>
        <v>2.30471609285394</v>
      </c>
      <c r="V3730" s="113">
        <f t="shared" si="513"/>
        <v>1.81132530120482</v>
      </c>
      <c r="W3730" s="113">
        <f t="shared" si="511"/>
        <v>0.385060240963855</v>
      </c>
      <c r="X3730" s="118">
        <v>2017</v>
      </c>
      <c r="Y3730" s="18" t="s">
        <v>83</v>
      </c>
    </row>
    <row r="3731" ht="15.75" customHeight="1" spans="1:25">
      <c r="A3731" s="234">
        <v>7096</v>
      </c>
      <c r="B3731" s="208" t="s">
        <v>4297</v>
      </c>
      <c r="C3731" s="207" t="s">
        <v>29</v>
      </c>
      <c r="D3731" s="209" t="s">
        <v>64</v>
      </c>
      <c r="E3731" s="210" t="s">
        <v>2113</v>
      </c>
      <c r="F3731" s="235" t="s">
        <v>65</v>
      </c>
      <c r="G3731" s="283">
        <v>42232</v>
      </c>
      <c r="H3731" s="237">
        <v>42232</v>
      </c>
      <c r="I3731" s="214">
        <v>3138.976</v>
      </c>
      <c r="J3731" s="215">
        <v>0.272519581895611</v>
      </c>
      <c r="K3731" s="214">
        <v>855.432427100357</v>
      </c>
      <c r="L3731" s="244">
        <v>1961.86</v>
      </c>
      <c r="M3731" s="245">
        <v>0.316148960680171</v>
      </c>
      <c r="N3731" s="244">
        <v>620.24</v>
      </c>
      <c r="O3731" s="218">
        <v>330</v>
      </c>
      <c r="P3731" s="246">
        <f t="shared" si="507"/>
        <v>4.9450303030303</v>
      </c>
      <c r="Q3731" s="246">
        <f t="shared" si="508"/>
        <v>0.879515151515152</v>
      </c>
      <c r="R3731" s="210">
        <v>1599</v>
      </c>
      <c r="S3731" s="220">
        <f t="shared" si="509"/>
        <v>330</v>
      </c>
      <c r="T3731" s="113">
        <f t="shared" si="512"/>
        <v>8.59993424657534</v>
      </c>
      <c r="U3731" s="113">
        <f t="shared" si="510"/>
        <v>2.34365048520646</v>
      </c>
      <c r="V3731" s="113">
        <f t="shared" si="513"/>
        <v>5.9450303030303</v>
      </c>
      <c r="W3731" s="113">
        <f t="shared" si="511"/>
        <v>1.87951515151515</v>
      </c>
      <c r="X3731" s="118">
        <v>2015</v>
      </c>
      <c r="Y3731" s="18" t="s">
        <v>66</v>
      </c>
    </row>
    <row r="3732" ht="15.75" customHeight="1" spans="1:25">
      <c r="A3732" s="234">
        <v>8017</v>
      </c>
      <c r="B3732" s="208" t="s">
        <v>4298</v>
      </c>
      <c r="C3732" s="207" t="s">
        <v>25</v>
      </c>
      <c r="D3732" s="209" t="s">
        <v>488</v>
      </c>
      <c r="E3732" s="210" t="s">
        <v>32</v>
      </c>
      <c r="F3732" s="235" t="s">
        <v>212</v>
      </c>
      <c r="G3732" s="283">
        <v>39291</v>
      </c>
      <c r="H3732" s="237">
        <v>43396</v>
      </c>
      <c r="I3732" s="214">
        <v>3117.1321537646</v>
      </c>
      <c r="J3732" s="215">
        <v>0.266531774460601</v>
      </c>
      <c r="K3732" s="214">
        <v>830.814764171073</v>
      </c>
      <c r="L3732" s="244">
        <v>1560.16</v>
      </c>
      <c r="M3732" s="245">
        <v>0.257588965234335</v>
      </c>
      <c r="N3732" s="244">
        <v>401.88</v>
      </c>
      <c r="O3732" s="218">
        <v>261</v>
      </c>
      <c r="P3732" s="246">
        <f t="shared" si="507"/>
        <v>4.9776245210728</v>
      </c>
      <c r="Q3732" s="246">
        <f t="shared" si="508"/>
        <v>0.539770114942529</v>
      </c>
      <c r="R3732" s="210">
        <v>435</v>
      </c>
      <c r="S3732" s="220">
        <f t="shared" si="509"/>
        <v>330</v>
      </c>
      <c r="T3732" s="113">
        <f t="shared" si="512"/>
        <v>8.54008809250575</v>
      </c>
      <c r="U3732" s="113">
        <f t="shared" si="510"/>
        <v>2.27620483334541</v>
      </c>
      <c r="V3732" s="113">
        <f t="shared" si="513"/>
        <v>4.72775757575758</v>
      </c>
      <c r="W3732" s="113">
        <f t="shared" si="511"/>
        <v>1.21781818181818</v>
      </c>
      <c r="X3732" s="118">
        <v>2007</v>
      </c>
      <c r="Y3732" s="18" t="s">
        <v>66</v>
      </c>
    </row>
    <row r="3733" ht="15.75" customHeight="1" spans="1:25">
      <c r="A3733" s="234">
        <v>7266</v>
      </c>
      <c r="B3733" s="208" t="s">
        <v>4299</v>
      </c>
      <c r="C3733" s="207" t="s">
        <v>31</v>
      </c>
      <c r="D3733" s="209" t="s">
        <v>380</v>
      </c>
      <c r="E3733" s="210" t="s">
        <v>436</v>
      </c>
      <c r="F3733" s="235" t="s">
        <v>254</v>
      </c>
      <c r="G3733" s="284">
        <v>41578</v>
      </c>
      <c r="H3733" s="237">
        <v>43248</v>
      </c>
      <c r="I3733" s="214">
        <v>3095.04</v>
      </c>
      <c r="J3733" s="215">
        <v>0.268376976035088</v>
      </c>
      <c r="K3733" s="214">
        <v>830.637475907639</v>
      </c>
      <c r="L3733" s="244">
        <v>2063.36</v>
      </c>
      <c r="M3733" s="245">
        <v>0.16796875</v>
      </c>
      <c r="N3733" s="244">
        <v>346.58</v>
      </c>
      <c r="O3733" s="218">
        <v>330</v>
      </c>
      <c r="P3733" s="246">
        <f t="shared" si="507"/>
        <v>5.25260606060606</v>
      </c>
      <c r="Q3733" s="246">
        <f t="shared" si="508"/>
        <v>0.0502424242424242</v>
      </c>
      <c r="R3733" s="210">
        <v>583</v>
      </c>
      <c r="S3733" s="220">
        <f t="shared" si="509"/>
        <v>330</v>
      </c>
      <c r="T3733" s="113">
        <f t="shared" si="512"/>
        <v>8.47956164383562</v>
      </c>
      <c r="U3733" s="113">
        <f t="shared" si="510"/>
        <v>2.27571911207572</v>
      </c>
      <c r="V3733" s="113">
        <f t="shared" si="513"/>
        <v>6.25260606060606</v>
      </c>
      <c r="W3733" s="113">
        <f t="shared" si="511"/>
        <v>1.05024242424242</v>
      </c>
      <c r="X3733" s="118">
        <v>2013</v>
      </c>
      <c r="Y3733" s="18" t="s">
        <v>66</v>
      </c>
    </row>
    <row r="3734" ht="15.75" customHeight="1" spans="1:25">
      <c r="A3734" s="234">
        <v>5675</v>
      </c>
      <c r="B3734" s="208" t="s">
        <v>4300</v>
      </c>
      <c r="C3734" s="207" t="s">
        <v>17</v>
      </c>
      <c r="D3734" s="209" t="s">
        <v>64</v>
      </c>
      <c r="F3734" s="235" t="s">
        <v>65</v>
      </c>
      <c r="G3734" s="236">
        <v>41545</v>
      </c>
      <c r="H3734" s="237">
        <v>41545</v>
      </c>
      <c r="I3734" s="214">
        <v>3080.12</v>
      </c>
      <c r="J3734" s="215">
        <v>0.265071142676079</v>
      </c>
      <c r="K3734" s="214">
        <v>816.450927979444</v>
      </c>
      <c r="L3734" s="244">
        <v>1540.06</v>
      </c>
      <c r="M3734" s="245">
        <v>0.252873264678</v>
      </c>
      <c r="N3734" s="244">
        <v>389.44</v>
      </c>
      <c r="O3734" s="218">
        <v>330</v>
      </c>
      <c r="P3734" s="246">
        <f t="shared" si="507"/>
        <v>3.66684848484848</v>
      </c>
      <c r="Q3734" s="246">
        <f t="shared" si="508"/>
        <v>0.180121212121212</v>
      </c>
      <c r="R3734" s="210">
        <v>2286</v>
      </c>
      <c r="S3734" s="220">
        <f t="shared" si="509"/>
        <v>330</v>
      </c>
      <c r="T3734" s="113">
        <f t="shared" si="512"/>
        <v>8.43868493150685</v>
      </c>
      <c r="U3734" s="113">
        <f t="shared" si="510"/>
        <v>2.23685185747793</v>
      </c>
      <c r="V3734" s="113">
        <f t="shared" si="513"/>
        <v>4.66684848484848</v>
      </c>
      <c r="W3734" s="113">
        <f t="shared" si="511"/>
        <v>1.18012121212121</v>
      </c>
      <c r="X3734" s="118">
        <v>2013</v>
      </c>
      <c r="Y3734" s="18" t="s">
        <v>66</v>
      </c>
    </row>
    <row r="3735" ht="15.75" customHeight="1" spans="1:25">
      <c r="A3735" s="234">
        <v>7273</v>
      </c>
      <c r="B3735" s="208" t="s">
        <v>4301</v>
      </c>
      <c r="C3735" s="207" t="s">
        <v>31</v>
      </c>
      <c r="D3735" s="209" t="s">
        <v>380</v>
      </c>
      <c r="E3735" s="210" t="s">
        <v>436</v>
      </c>
      <c r="F3735" s="235" t="s">
        <v>254</v>
      </c>
      <c r="G3735" s="284">
        <v>40203</v>
      </c>
      <c r="H3735" s="237">
        <v>43248</v>
      </c>
      <c r="I3735" s="214">
        <v>3046.29</v>
      </c>
      <c r="J3735" s="215">
        <v>0.276479703628236</v>
      </c>
      <c r="K3735" s="214">
        <v>842.237356365659</v>
      </c>
      <c r="L3735" s="244">
        <v>2030.86</v>
      </c>
      <c r="M3735" s="245">
        <v>0.202008016308362</v>
      </c>
      <c r="N3735" s="244">
        <v>410.25</v>
      </c>
      <c r="O3735" s="218">
        <v>330</v>
      </c>
      <c r="P3735" s="246">
        <f t="shared" si="507"/>
        <v>5.15412121212121</v>
      </c>
      <c r="Q3735" s="246">
        <f t="shared" si="508"/>
        <v>0.243181818181818</v>
      </c>
      <c r="R3735" s="210">
        <v>583</v>
      </c>
      <c r="S3735" s="220">
        <f t="shared" si="509"/>
        <v>330</v>
      </c>
      <c r="T3735" s="113">
        <f t="shared" si="512"/>
        <v>8.346</v>
      </c>
      <c r="U3735" s="113">
        <f t="shared" si="510"/>
        <v>2.30749960648126</v>
      </c>
      <c r="V3735" s="113">
        <f t="shared" si="513"/>
        <v>6.15412121212121</v>
      </c>
      <c r="W3735" s="113">
        <f t="shared" si="511"/>
        <v>1.24318181818182</v>
      </c>
      <c r="X3735" s="118">
        <v>2010</v>
      </c>
      <c r="Y3735" s="18" t="s">
        <v>66</v>
      </c>
    </row>
    <row r="3736" ht="15.75" customHeight="1" spans="1:25">
      <c r="A3736" s="234">
        <v>8267</v>
      </c>
      <c r="B3736" s="208" t="s">
        <v>4302</v>
      </c>
      <c r="C3736" s="207" t="s">
        <v>33</v>
      </c>
      <c r="D3736" s="209" t="s">
        <v>64</v>
      </c>
      <c r="F3736" s="235" t="s">
        <v>65</v>
      </c>
      <c r="G3736" s="236">
        <v>43312</v>
      </c>
      <c r="H3736" s="237">
        <v>43312</v>
      </c>
      <c r="I3736" s="214">
        <v>3039.19638271605</v>
      </c>
      <c r="J3736" s="215">
        <v>0.27</v>
      </c>
      <c r="K3736" s="214">
        <v>820.583023333333</v>
      </c>
      <c r="L3736" s="244">
        <v>298.43</v>
      </c>
      <c r="M3736" s="245">
        <v>0.151727373253359</v>
      </c>
      <c r="N3736" s="244">
        <v>45.28</v>
      </c>
      <c r="O3736" s="218">
        <v>81</v>
      </c>
      <c r="P3736" s="246">
        <f t="shared" si="507"/>
        <v>2.68432098765432</v>
      </c>
      <c r="Q3736" s="246">
        <f t="shared" si="508"/>
        <v>-0.440987654320988</v>
      </c>
      <c r="R3736" s="210">
        <v>519</v>
      </c>
      <c r="S3736" s="220">
        <f t="shared" si="509"/>
        <v>330</v>
      </c>
      <c r="T3736" s="113">
        <f t="shared" si="512"/>
        <v>8.32656543209877</v>
      </c>
      <c r="U3736" s="113">
        <f t="shared" si="510"/>
        <v>2.24817266666667</v>
      </c>
      <c r="V3736" s="113">
        <f t="shared" si="513"/>
        <v>0.904333333333333</v>
      </c>
      <c r="W3736" s="113">
        <f t="shared" si="511"/>
        <v>0.137212121212121</v>
      </c>
      <c r="X3736" s="118">
        <v>2018</v>
      </c>
      <c r="Y3736" s="18" t="s">
        <v>84</v>
      </c>
    </row>
    <row r="3737" ht="15.75" customHeight="1" spans="1:25">
      <c r="A3737" s="234">
        <v>8109</v>
      </c>
      <c r="B3737" s="208" t="s">
        <v>4303</v>
      </c>
      <c r="C3737" s="207" t="s">
        <v>25</v>
      </c>
      <c r="D3737" s="209" t="s">
        <v>488</v>
      </c>
      <c r="E3737" s="210" t="s">
        <v>32</v>
      </c>
      <c r="F3737" s="235" t="s">
        <v>212</v>
      </c>
      <c r="G3737" s="283">
        <v>43121</v>
      </c>
      <c r="H3737" s="237">
        <v>43336</v>
      </c>
      <c r="I3737" s="214">
        <v>3032.4753602636</v>
      </c>
      <c r="J3737" s="215">
        <v>0.267094167468505</v>
      </c>
      <c r="K3737" s="214">
        <v>809.95648171836</v>
      </c>
      <c r="L3737" s="244">
        <v>1552.68</v>
      </c>
      <c r="M3737" s="245">
        <v>0.309535770409872</v>
      </c>
      <c r="N3737" s="244">
        <v>480.61</v>
      </c>
      <c r="O3737" s="218">
        <v>267</v>
      </c>
      <c r="P3737" s="246">
        <f t="shared" si="507"/>
        <v>4.8152808988764</v>
      </c>
      <c r="Q3737" s="246">
        <f t="shared" si="508"/>
        <v>0.800037453183521</v>
      </c>
      <c r="R3737" s="210">
        <v>495</v>
      </c>
      <c r="S3737" s="220">
        <f t="shared" si="509"/>
        <v>330</v>
      </c>
      <c r="T3737" s="113">
        <f t="shared" si="512"/>
        <v>8.30815167195507</v>
      </c>
      <c r="U3737" s="113">
        <f t="shared" si="510"/>
        <v>2.2190588540229</v>
      </c>
      <c r="V3737" s="113">
        <f t="shared" si="513"/>
        <v>4.70509090909091</v>
      </c>
      <c r="W3737" s="113">
        <f t="shared" si="511"/>
        <v>1.45639393939394</v>
      </c>
      <c r="X3737" s="118">
        <v>2018</v>
      </c>
      <c r="Y3737" s="18" t="s">
        <v>84</v>
      </c>
    </row>
    <row r="3738" ht="15.75" customHeight="1" spans="1:25">
      <c r="A3738" s="234">
        <v>8981</v>
      </c>
      <c r="B3738" s="208" t="s">
        <v>4304</v>
      </c>
      <c r="C3738" s="207" t="s">
        <v>34</v>
      </c>
      <c r="D3738" s="209" t="s">
        <v>488</v>
      </c>
      <c r="E3738" s="210" t="s">
        <v>30</v>
      </c>
      <c r="F3738" s="235" t="s">
        <v>288</v>
      </c>
      <c r="G3738" s="283">
        <v>43202</v>
      </c>
      <c r="H3738" s="237">
        <v>43713</v>
      </c>
      <c r="I3738" s="214">
        <v>3012.20595238095</v>
      </c>
      <c r="J3738" s="215">
        <v>0.278719446985391</v>
      </c>
      <c r="K3738" s="214">
        <v>839.560377253722</v>
      </c>
      <c r="L3738" s="216">
        <v>150.7</v>
      </c>
      <c r="M3738" s="217">
        <v>0.22528201725282</v>
      </c>
      <c r="N3738" s="216">
        <v>33.95</v>
      </c>
      <c r="O3738" s="218">
        <v>42</v>
      </c>
      <c r="P3738" s="246">
        <f t="shared" si="507"/>
        <v>2.58809523809524</v>
      </c>
      <c r="Q3738" s="246">
        <f t="shared" si="508"/>
        <v>-0.191666666666667</v>
      </c>
      <c r="R3738" s="210">
        <v>118</v>
      </c>
      <c r="S3738" s="220">
        <f t="shared" si="509"/>
        <v>83</v>
      </c>
      <c r="T3738" s="113">
        <f t="shared" si="512"/>
        <v>8.25261904761904</v>
      </c>
      <c r="U3738" s="113">
        <f t="shared" si="510"/>
        <v>2.30016541713348</v>
      </c>
      <c r="V3738" s="113">
        <f t="shared" si="513"/>
        <v>1.81566265060241</v>
      </c>
      <c r="W3738" s="113">
        <f t="shared" si="511"/>
        <v>0.409036144578313</v>
      </c>
      <c r="X3738" s="118">
        <v>2018</v>
      </c>
      <c r="Y3738" s="18" t="s">
        <v>84</v>
      </c>
    </row>
    <row r="3739" ht="15.75" customHeight="1" spans="1:25">
      <c r="A3739" s="234">
        <v>7187</v>
      </c>
      <c r="B3739" s="208" t="s">
        <v>4305</v>
      </c>
      <c r="C3739" s="207" t="s">
        <v>27</v>
      </c>
      <c r="D3739" s="209" t="s">
        <v>380</v>
      </c>
      <c r="E3739" s="210" t="s">
        <v>2534</v>
      </c>
      <c r="F3739" s="235" t="s">
        <v>231</v>
      </c>
      <c r="G3739" s="284">
        <v>39918</v>
      </c>
      <c r="H3739" s="237">
        <v>42915</v>
      </c>
      <c r="I3739" s="214">
        <v>3004.275</v>
      </c>
      <c r="J3739" s="215">
        <v>0.266900864921795</v>
      </c>
      <c r="K3739" s="214">
        <v>801.843595962926</v>
      </c>
      <c r="L3739" s="244">
        <v>2002.85</v>
      </c>
      <c r="M3739" s="245">
        <v>0.281928252240557</v>
      </c>
      <c r="N3739" s="244">
        <v>564.66</v>
      </c>
      <c r="O3739" s="218">
        <v>330</v>
      </c>
      <c r="P3739" s="246">
        <f t="shared" si="507"/>
        <v>5.06924242424242</v>
      </c>
      <c r="Q3739" s="246">
        <f t="shared" si="508"/>
        <v>0.711090909090909</v>
      </c>
      <c r="R3739" s="210">
        <v>916</v>
      </c>
      <c r="S3739" s="220">
        <f t="shared" si="509"/>
        <v>330</v>
      </c>
      <c r="T3739" s="113">
        <f t="shared" si="512"/>
        <v>8.2308904109589</v>
      </c>
      <c r="U3739" s="113">
        <f t="shared" si="510"/>
        <v>2.19683176976144</v>
      </c>
      <c r="V3739" s="113">
        <f t="shared" si="513"/>
        <v>6.06924242424242</v>
      </c>
      <c r="W3739" s="113">
        <f t="shared" si="511"/>
        <v>1.71109090909091</v>
      </c>
      <c r="X3739" s="118">
        <v>2009</v>
      </c>
      <c r="Y3739" s="18" t="s">
        <v>66</v>
      </c>
    </row>
    <row r="3740" ht="15.75" customHeight="1" spans="1:25">
      <c r="A3740" s="234">
        <v>6213</v>
      </c>
      <c r="B3740" s="208" t="s">
        <v>4306</v>
      </c>
      <c r="C3740" s="207" t="s">
        <v>23</v>
      </c>
      <c r="D3740" s="209" t="s">
        <v>64</v>
      </c>
      <c r="E3740" s="210" t="s">
        <v>2268</v>
      </c>
      <c r="F3740" s="235" t="s">
        <v>65</v>
      </c>
      <c r="G3740" s="283">
        <v>42451</v>
      </c>
      <c r="H3740" s="237">
        <v>42451</v>
      </c>
      <c r="I3740" s="214">
        <v>2981.867</v>
      </c>
      <c r="J3740" s="215">
        <v>0.278821742770129</v>
      </c>
      <c r="K3740" s="214">
        <v>831.409353648736</v>
      </c>
      <c r="L3740" s="244">
        <v>2056.46</v>
      </c>
      <c r="M3740" s="245">
        <v>0.295123659103508</v>
      </c>
      <c r="N3740" s="244">
        <v>606.91</v>
      </c>
      <c r="O3740" s="218">
        <v>330</v>
      </c>
      <c r="P3740" s="246">
        <f t="shared" si="507"/>
        <v>5.23169696969697</v>
      </c>
      <c r="Q3740" s="246">
        <f t="shared" si="508"/>
        <v>0.839121212121212</v>
      </c>
      <c r="R3740" s="210">
        <v>1380</v>
      </c>
      <c r="S3740" s="220">
        <f t="shared" si="509"/>
        <v>330</v>
      </c>
      <c r="T3740" s="113">
        <f t="shared" si="512"/>
        <v>8.16949863013699</v>
      </c>
      <c r="U3740" s="113">
        <f t="shared" si="510"/>
        <v>2.27783384561298</v>
      </c>
      <c r="V3740" s="113">
        <f t="shared" si="513"/>
        <v>6.23169696969697</v>
      </c>
      <c r="W3740" s="113">
        <f t="shared" si="511"/>
        <v>1.83912121212121</v>
      </c>
      <c r="X3740" s="118">
        <v>2016</v>
      </c>
      <c r="Y3740" s="18" t="s">
        <v>82</v>
      </c>
    </row>
    <row r="3741" ht="15.75" customHeight="1" spans="1:25">
      <c r="A3741" s="234">
        <v>7471</v>
      </c>
      <c r="B3741" s="208" t="s">
        <v>4307</v>
      </c>
      <c r="C3741" s="207" t="s">
        <v>31</v>
      </c>
      <c r="D3741" s="209" t="s">
        <v>64</v>
      </c>
      <c r="F3741" s="235" t="s">
        <v>65</v>
      </c>
      <c r="G3741" s="236">
        <v>43085</v>
      </c>
      <c r="H3741" s="237">
        <v>43085</v>
      </c>
      <c r="I3741" s="214">
        <v>2957.89980974105</v>
      </c>
      <c r="J3741" s="215">
        <v>0.278633549771605</v>
      </c>
      <c r="K3741" s="214">
        <v>824.170123856904</v>
      </c>
      <c r="L3741" s="244">
        <v>1156.63</v>
      </c>
      <c r="M3741" s="245">
        <v>0.252820694604152</v>
      </c>
      <c r="N3741" s="244">
        <v>292.42</v>
      </c>
      <c r="O3741" s="218">
        <v>248</v>
      </c>
      <c r="P3741" s="246">
        <f t="shared" si="507"/>
        <v>3.66383064516129</v>
      </c>
      <c r="Q3741" s="246">
        <f t="shared" si="508"/>
        <v>0.179112903225807</v>
      </c>
      <c r="R3741" s="210">
        <v>746</v>
      </c>
      <c r="S3741" s="220">
        <f t="shared" si="509"/>
        <v>330</v>
      </c>
      <c r="T3741" s="113">
        <f t="shared" si="512"/>
        <v>8.10383509518096</v>
      </c>
      <c r="U3741" s="113">
        <f t="shared" si="510"/>
        <v>2.25800033933398</v>
      </c>
      <c r="V3741" s="113">
        <f t="shared" si="513"/>
        <v>3.50493939393939</v>
      </c>
      <c r="W3741" s="113">
        <f t="shared" si="511"/>
        <v>0.886121212121212</v>
      </c>
      <c r="X3741" s="118">
        <v>2017</v>
      </c>
      <c r="Y3741" s="18" t="s">
        <v>83</v>
      </c>
    </row>
    <row r="3742" ht="15.75" customHeight="1" spans="1:25">
      <c r="A3742" s="234">
        <v>6412</v>
      </c>
      <c r="B3742" s="208" t="s">
        <v>4308</v>
      </c>
      <c r="C3742" s="207" t="s">
        <v>23</v>
      </c>
      <c r="D3742" s="209" t="s">
        <v>64</v>
      </c>
      <c r="E3742" s="210" t="s">
        <v>330</v>
      </c>
      <c r="F3742" s="235" t="s">
        <v>65</v>
      </c>
      <c r="G3742" s="283">
        <v>42543</v>
      </c>
      <c r="H3742" s="237">
        <v>42543</v>
      </c>
      <c r="I3742" s="214">
        <v>2948.198</v>
      </c>
      <c r="J3742" s="215">
        <v>0.278619664475259</v>
      </c>
      <c r="K3742" s="214">
        <v>821.42593756663</v>
      </c>
      <c r="L3742" s="244">
        <v>2033.24</v>
      </c>
      <c r="M3742" s="245">
        <v>0.379542011764474</v>
      </c>
      <c r="N3742" s="244">
        <v>771.7</v>
      </c>
      <c r="O3742" s="218">
        <v>330</v>
      </c>
      <c r="P3742" s="246">
        <f t="shared" si="507"/>
        <v>5.16133333333333</v>
      </c>
      <c r="Q3742" s="246">
        <f t="shared" si="508"/>
        <v>1.33848484848485</v>
      </c>
      <c r="R3742" s="210">
        <v>1288</v>
      </c>
      <c r="S3742" s="220">
        <f t="shared" si="509"/>
        <v>330</v>
      </c>
      <c r="T3742" s="113">
        <f t="shared" si="512"/>
        <v>8.07725479452055</v>
      </c>
      <c r="U3742" s="113">
        <f t="shared" si="510"/>
        <v>2.25048202073049</v>
      </c>
      <c r="V3742" s="113">
        <f t="shared" si="513"/>
        <v>6.16133333333333</v>
      </c>
      <c r="W3742" s="113">
        <f t="shared" si="511"/>
        <v>2.33848484848485</v>
      </c>
      <c r="X3742" s="118">
        <v>2016</v>
      </c>
      <c r="Y3742" s="18" t="s">
        <v>82</v>
      </c>
    </row>
    <row r="3743" ht="15.75" customHeight="1" spans="1:25">
      <c r="A3743" s="234">
        <v>5023</v>
      </c>
      <c r="B3743" s="208" t="s">
        <v>4309</v>
      </c>
      <c r="C3743" s="207" t="s">
        <v>17</v>
      </c>
      <c r="D3743" s="209" t="s">
        <v>64</v>
      </c>
      <c r="F3743" s="235" t="s">
        <v>65</v>
      </c>
      <c r="G3743" s="236">
        <v>38200</v>
      </c>
      <c r="H3743" s="237">
        <v>38200</v>
      </c>
      <c r="I3743" s="214">
        <v>2912.82</v>
      </c>
      <c r="J3743" s="215">
        <v>0.266875560938495</v>
      </c>
      <c r="K3743" s="214">
        <v>777.360471412867</v>
      </c>
      <c r="L3743" s="244">
        <v>1456.41</v>
      </c>
      <c r="M3743" s="245">
        <v>0.278843182894927</v>
      </c>
      <c r="N3743" s="244">
        <v>406.11</v>
      </c>
      <c r="O3743" s="218">
        <v>330</v>
      </c>
      <c r="P3743" s="246">
        <f t="shared" si="507"/>
        <v>3.41336363636364</v>
      </c>
      <c r="Q3743" s="246">
        <f t="shared" si="508"/>
        <v>0.230636363636364</v>
      </c>
      <c r="R3743" s="210">
        <v>5631</v>
      </c>
      <c r="S3743" s="220">
        <f t="shared" si="509"/>
        <v>330</v>
      </c>
      <c r="T3743" s="113">
        <f t="shared" si="512"/>
        <v>7.98032876712329</v>
      </c>
      <c r="U3743" s="113">
        <f t="shared" si="510"/>
        <v>2.12975471619964</v>
      </c>
      <c r="V3743" s="113">
        <f t="shared" si="513"/>
        <v>4.41336363636364</v>
      </c>
      <c r="W3743" s="113">
        <f t="shared" si="511"/>
        <v>1.23063636363636</v>
      </c>
      <c r="X3743" s="118">
        <v>2004</v>
      </c>
      <c r="Y3743" s="18" t="s">
        <v>66</v>
      </c>
    </row>
    <row r="3744" ht="15.75" customHeight="1" spans="1:25">
      <c r="A3744" s="234">
        <v>6538</v>
      </c>
      <c r="B3744" s="208" t="s">
        <v>4310</v>
      </c>
      <c r="C3744" s="207" t="s">
        <v>17</v>
      </c>
      <c r="D3744" s="209" t="s">
        <v>64</v>
      </c>
      <c r="F3744" s="235" t="s">
        <v>65</v>
      </c>
      <c r="G3744" s="236">
        <v>42642</v>
      </c>
      <c r="H3744" s="237">
        <v>42642</v>
      </c>
      <c r="I3744" s="214">
        <v>2888.52</v>
      </c>
      <c r="J3744" s="215">
        <v>0.258969725370278</v>
      </c>
      <c r="K3744" s="214">
        <v>748.039231126555</v>
      </c>
      <c r="L3744" s="244">
        <v>1444.26</v>
      </c>
      <c r="M3744" s="245">
        <v>0.23759572376165</v>
      </c>
      <c r="N3744" s="244">
        <v>343.15</v>
      </c>
      <c r="O3744" s="218">
        <v>330</v>
      </c>
      <c r="P3744" s="246">
        <f t="shared" si="507"/>
        <v>3.37654545454545</v>
      </c>
      <c r="Q3744" s="246">
        <f t="shared" si="508"/>
        <v>0.0398484848484848</v>
      </c>
      <c r="R3744" s="210">
        <v>1189</v>
      </c>
      <c r="S3744" s="220">
        <f t="shared" si="509"/>
        <v>330</v>
      </c>
      <c r="T3744" s="113">
        <f t="shared" si="512"/>
        <v>7.91375342465753</v>
      </c>
      <c r="U3744" s="113">
        <f t="shared" si="510"/>
        <v>2.04942255103166</v>
      </c>
      <c r="V3744" s="113">
        <f t="shared" si="513"/>
        <v>4.37654545454545</v>
      </c>
      <c r="W3744" s="113">
        <f t="shared" si="511"/>
        <v>1.03984848484848</v>
      </c>
      <c r="X3744" s="118">
        <v>2016</v>
      </c>
      <c r="Y3744" s="18" t="s">
        <v>82</v>
      </c>
    </row>
    <row r="3745" ht="15.75" customHeight="1" spans="1:25">
      <c r="A3745" s="234">
        <v>8169</v>
      </c>
      <c r="B3745" s="208" t="s">
        <v>4311</v>
      </c>
      <c r="C3745" s="207" t="s">
        <v>25</v>
      </c>
      <c r="D3745" s="209" t="s">
        <v>488</v>
      </c>
      <c r="E3745" s="210" t="s">
        <v>32</v>
      </c>
      <c r="F3745" s="235" t="s">
        <v>212</v>
      </c>
      <c r="G3745" s="283">
        <v>39356</v>
      </c>
      <c r="H3745" s="237">
        <v>43395</v>
      </c>
      <c r="I3745" s="214">
        <v>2885.1080075606</v>
      </c>
      <c r="J3745" s="215">
        <v>0.260322851735621</v>
      </c>
      <c r="K3745" s="214">
        <v>751.059544093452</v>
      </c>
      <c r="L3745" s="244">
        <v>1466.16</v>
      </c>
      <c r="M3745" s="245">
        <v>0.216136028809953</v>
      </c>
      <c r="N3745" s="244">
        <v>316.89</v>
      </c>
      <c r="O3745" s="218">
        <v>265</v>
      </c>
      <c r="P3745" s="246">
        <f t="shared" si="507"/>
        <v>4.53267924528302</v>
      </c>
      <c r="Q3745" s="246">
        <f t="shared" si="508"/>
        <v>0.195811320754717</v>
      </c>
      <c r="R3745" s="210">
        <v>436</v>
      </c>
      <c r="S3745" s="220">
        <f t="shared" si="509"/>
        <v>330</v>
      </c>
      <c r="T3745" s="113">
        <f t="shared" si="512"/>
        <v>7.90440550016603</v>
      </c>
      <c r="U3745" s="113">
        <f t="shared" si="510"/>
        <v>2.05769738107795</v>
      </c>
      <c r="V3745" s="113">
        <f t="shared" si="513"/>
        <v>4.44290909090909</v>
      </c>
      <c r="W3745" s="113">
        <f t="shared" si="511"/>
        <v>0.960272727272727</v>
      </c>
      <c r="X3745" s="118">
        <v>2007</v>
      </c>
      <c r="Y3745" s="18" t="s">
        <v>66</v>
      </c>
    </row>
    <row r="3746" ht="15.75" customHeight="1" spans="1:25">
      <c r="A3746" s="234">
        <v>7025</v>
      </c>
      <c r="B3746" s="208" t="s">
        <v>4312</v>
      </c>
      <c r="C3746" s="207" t="s">
        <v>27</v>
      </c>
      <c r="D3746" s="209" t="s">
        <v>64</v>
      </c>
      <c r="E3746" s="210" t="s">
        <v>2350</v>
      </c>
      <c r="F3746" s="289" t="s">
        <v>215</v>
      </c>
      <c r="G3746" s="283">
        <v>42399</v>
      </c>
      <c r="H3746" s="237">
        <v>42399</v>
      </c>
      <c r="I3746" s="214">
        <v>2871.021</v>
      </c>
      <c r="J3746" s="215">
        <v>0.244039298877035</v>
      </c>
      <c r="K3746" s="214">
        <v>700.641951901244</v>
      </c>
      <c r="L3746" s="244">
        <v>2496.54</v>
      </c>
      <c r="M3746" s="245">
        <v>0.216788034639942</v>
      </c>
      <c r="N3746" s="244">
        <v>541.22</v>
      </c>
      <c r="O3746" s="218">
        <v>330</v>
      </c>
      <c r="P3746" s="246">
        <f t="shared" si="507"/>
        <v>6.56527272727273</v>
      </c>
      <c r="Q3746" s="246">
        <f t="shared" si="508"/>
        <v>0.640060606060606</v>
      </c>
      <c r="R3746" s="210">
        <v>1432</v>
      </c>
      <c r="S3746" s="220">
        <f t="shared" si="509"/>
        <v>330</v>
      </c>
      <c r="T3746" s="113">
        <f t="shared" si="512"/>
        <v>7.86581095890411</v>
      </c>
      <c r="U3746" s="113">
        <f t="shared" si="510"/>
        <v>1.91956699151026</v>
      </c>
      <c r="V3746" s="113">
        <f t="shared" si="513"/>
        <v>7.56527272727273</v>
      </c>
      <c r="W3746" s="113">
        <f t="shared" si="511"/>
        <v>1.64006060606061</v>
      </c>
      <c r="X3746" s="118">
        <v>2016</v>
      </c>
      <c r="Y3746" s="18" t="s">
        <v>82</v>
      </c>
    </row>
    <row r="3747" ht="15.75" customHeight="1" spans="1:25">
      <c r="A3747" s="234">
        <v>6465</v>
      </c>
      <c r="B3747" s="208" t="s">
        <v>4313</v>
      </c>
      <c r="C3747" s="207" t="s">
        <v>29</v>
      </c>
      <c r="D3747" s="209" t="s">
        <v>64</v>
      </c>
      <c r="E3747" s="210" t="s">
        <v>335</v>
      </c>
      <c r="F3747" s="235" t="s">
        <v>65</v>
      </c>
      <c r="G3747" s="283">
        <v>42570</v>
      </c>
      <c r="H3747" s="237">
        <v>42570</v>
      </c>
      <c r="I3747" s="214">
        <v>2870.912</v>
      </c>
      <c r="J3747" s="215">
        <v>0.278051382761993</v>
      </c>
      <c r="K3747" s="214">
        <v>798.261051387999</v>
      </c>
      <c r="L3747" s="244">
        <v>1794.32</v>
      </c>
      <c r="M3747" s="245">
        <v>0.226275134870034</v>
      </c>
      <c r="N3747" s="244">
        <v>406.01</v>
      </c>
      <c r="O3747" s="218">
        <v>330</v>
      </c>
      <c r="P3747" s="246">
        <f t="shared" si="507"/>
        <v>4.43733333333333</v>
      </c>
      <c r="Q3747" s="246">
        <f t="shared" si="508"/>
        <v>0.230333333333333</v>
      </c>
      <c r="R3747" s="210">
        <v>1261</v>
      </c>
      <c r="S3747" s="220">
        <f t="shared" si="509"/>
        <v>330</v>
      </c>
      <c r="T3747" s="113">
        <f t="shared" si="512"/>
        <v>7.86551232876712</v>
      </c>
      <c r="U3747" s="113">
        <f t="shared" si="510"/>
        <v>2.1870165791452</v>
      </c>
      <c r="V3747" s="113">
        <f t="shared" si="513"/>
        <v>5.43733333333333</v>
      </c>
      <c r="W3747" s="113">
        <f t="shared" si="511"/>
        <v>1.23033333333333</v>
      </c>
      <c r="X3747" s="118">
        <v>2016</v>
      </c>
      <c r="Y3747" s="18" t="s">
        <v>82</v>
      </c>
    </row>
    <row r="3748" ht="15.75" customHeight="1" spans="1:25">
      <c r="A3748" s="234">
        <v>6443</v>
      </c>
      <c r="B3748" s="208" t="s">
        <v>4314</v>
      </c>
      <c r="C3748" s="207" t="s">
        <v>29</v>
      </c>
      <c r="D3748" s="209" t="s">
        <v>64</v>
      </c>
      <c r="E3748" s="210" t="s">
        <v>335</v>
      </c>
      <c r="F3748" s="235" t="s">
        <v>65</v>
      </c>
      <c r="G3748" s="283">
        <v>42570</v>
      </c>
      <c r="H3748" s="237">
        <v>42570</v>
      </c>
      <c r="I3748" s="214">
        <v>2860.144</v>
      </c>
      <c r="J3748" s="215">
        <v>0.279991261610751</v>
      </c>
      <c r="K3748" s="214">
        <v>800.81532694842</v>
      </c>
      <c r="L3748" s="244">
        <v>1787.59</v>
      </c>
      <c r="M3748" s="245">
        <v>0.215782142437584</v>
      </c>
      <c r="N3748" s="244">
        <v>385.73</v>
      </c>
      <c r="O3748" s="218">
        <v>330</v>
      </c>
      <c r="P3748" s="246">
        <f t="shared" si="507"/>
        <v>4.41693939393939</v>
      </c>
      <c r="Q3748" s="246">
        <f t="shared" si="508"/>
        <v>0.168878787878788</v>
      </c>
      <c r="R3748" s="210">
        <v>1261</v>
      </c>
      <c r="S3748" s="220">
        <f t="shared" si="509"/>
        <v>330</v>
      </c>
      <c r="T3748" s="113">
        <f t="shared" si="512"/>
        <v>7.83601095890411</v>
      </c>
      <c r="U3748" s="113">
        <f t="shared" si="510"/>
        <v>2.19401459437923</v>
      </c>
      <c r="V3748" s="113">
        <f t="shared" si="513"/>
        <v>5.41693939393939</v>
      </c>
      <c r="W3748" s="113">
        <f t="shared" si="511"/>
        <v>1.16887878787879</v>
      </c>
      <c r="X3748" s="118">
        <v>2016</v>
      </c>
      <c r="Y3748" s="18" t="s">
        <v>82</v>
      </c>
    </row>
    <row r="3749" ht="15.75" customHeight="1" spans="1:25">
      <c r="A3749" s="234">
        <v>8914</v>
      </c>
      <c r="B3749" s="208" t="s">
        <v>4315</v>
      </c>
      <c r="C3749" s="207" t="s">
        <v>34</v>
      </c>
      <c r="D3749" s="209" t="s">
        <v>488</v>
      </c>
      <c r="E3749" s="210" t="s">
        <v>30</v>
      </c>
      <c r="F3749" s="235" t="s">
        <v>291</v>
      </c>
      <c r="G3749" s="283">
        <v>42339</v>
      </c>
      <c r="H3749" s="237">
        <v>43711</v>
      </c>
      <c r="I3749" s="214">
        <v>2858.4975</v>
      </c>
      <c r="J3749" s="215">
        <v>0.266609145976823</v>
      </c>
      <c r="K3749" s="214">
        <v>762.101577251884</v>
      </c>
      <c r="L3749" s="216">
        <v>102.15</v>
      </c>
      <c r="M3749" s="217">
        <v>0.331864904552129</v>
      </c>
      <c r="N3749" s="216">
        <v>33.9</v>
      </c>
      <c r="O3749" s="218">
        <v>30</v>
      </c>
      <c r="P3749" s="246">
        <f t="shared" si="507"/>
        <v>2.405</v>
      </c>
      <c r="Q3749" s="246">
        <f t="shared" si="508"/>
        <v>0.13</v>
      </c>
      <c r="R3749" s="210">
        <v>120</v>
      </c>
      <c r="S3749" s="220">
        <f t="shared" si="509"/>
        <v>85</v>
      </c>
      <c r="T3749" s="113">
        <f t="shared" si="512"/>
        <v>7.8315</v>
      </c>
      <c r="U3749" s="113">
        <f t="shared" si="510"/>
        <v>2.08794952671749</v>
      </c>
      <c r="V3749" s="113">
        <f t="shared" si="513"/>
        <v>1.20176470588235</v>
      </c>
      <c r="W3749" s="113">
        <f t="shared" si="511"/>
        <v>0.398823529411765</v>
      </c>
      <c r="X3749" s="118">
        <v>2015</v>
      </c>
      <c r="Y3749" s="18" t="s">
        <v>66</v>
      </c>
    </row>
    <row r="3750" ht="15.75" customHeight="1" spans="1:25">
      <c r="A3750" s="234">
        <v>5616</v>
      </c>
      <c r="B3750" s="208" t="s">
        <v>4316</v>
      </c>
      <c r="C3750" s="207" t="s">
        <v>17</v>
      </c>
      <c r="D3750" s="209" t="s">
        <v>64</v>
      </c>
      <c r="F3750" s="235" t="s">
        <v>65</v>
      </c>
      <c r="G3750" s="236">
        <v>41258</v>
      </c>
      <c r="H3750" s="237">
        <v>41258</v>
      </c>
      <c r="I3750" s="214">
        <v>2846.56</v>
      </c>
      <c r="J3750" s="215">
        <v>0.261255952024303</v>
      </c>
      <c r="K3750" s="214">
        <v>743.6807427943</v>
      </c>
      <c r="L3750" s="244">
        <v>1423.28</v>
      </c>
      <c r="M3750" s="245">
        <v>0.376608959586308</v>
      </c>
      <c r="N3750" s="244">
        <v>536.02</v>
      </c>
      <c r="O3750" s="218">
        <v>330</v>
      </c>
      <c r="P3750" s="246">
        <f t="shared" si="507"/>
        <v>3.3129696969697</v>
      </c>
      <c r="Q3750" s="246">
        <f t="shared" si="508"/>
        <v>0.62430303030303</v>
      </c>
      <c r="R3750" s="210">
        <v>2573</v>
      </c>
      <c r="S3750" s="220">
        <f t="shared" si="509"/>
        <v>330</v>
      </c>
      <c r="T3750" s="113">
        <f t="shared" si="512"/>
        <v>7.79879452054795</v>
      </c>
      <c r="U3750" s="113">
        <f t="shared" si="510"/>
        <v>2.03748148710767</v>
      </c>
      <c r="V3750" s="113">
        <f t="shared" si="513"/>
        <v>4.3129696969697</v>
      </c>
      <c r="W3750" s="113">
        <f t="shared" si="511"/>
        <v>1.62430303030303</v>
      </c>
      <c r="X3750" s="118">
        <v>2012</v>
      </c>
      <c r="Y3750" s="18" t="s">
        <v>66</v>
      </c>
    </row>
    <row r="3751" ht="15.75" customHeight="1" spans="1:25">
      <c r="A3751" s="234">
        <v>5804</v>
      </c>
      <c r="B3751" s="208" t="s">
        <v>4317</v>
      </c>
      <c r="C3751" s="207" t="s">
        <v>25</v>
      </c>
      <c r="D3751" s="209" t="s">
        <v>64</v>
      </c>
      <c r="F3751" s="235" t="s">
        <v>215</v>
      </c>
      <c r="G3751" s="236">
        <v>41839</v>
      </c>
      <c r="H3751" s="237">
        <v>41839</v>
      </c>
      <c r="I3751" s="214">
        <v>2838.80404483626</v>
      </c>
      <c r="J3751" s="215">
        <v>0.270469968033783</v>
      </c>
      <c r="K3751" s="214">
        <v>767.811239261037</v>
      </c>
      <c r="L3751" s="244">
        <v>2487.67</v>
      </c>
      <c r="M3751" s="245">
        <v>0.2630413197892</v>
      </c>
      <c r="N3751" s="244">
        <v>654.36</v>
      </c>
      <c r="O3751" s="218">
        <v>330</v>
      </c>
      <c r="P3751" s="246">
        <f t="shared" si="507"/>
        <v>6.53839393939394</v>
      </c>
      <c r="Q3751" s="246">
        <f t="shared" si="508"/>
        <v>0.982909090909091</v>
      </c>
      <c r="R3751" s="210">
        <v>1992</v>
      </c>
      <c r="S3751" s="220">
        <f t="shared" si="509"/>
        <v>330</v>
      </c>
      <c r="T3751" s="113">
        <f t="shared" si="512"/>
        <v>7.77754532831852</v>
      </c>
      <c r="U3751" s="113">
        <f t="shared" si="510"/>
        <v>2.10359243633161</v>
      </c>
      <c r="V3751" s="113">
        <f t="shared" si="513"/>
        <v>7.53839393939394</v>
      </c>
      <c r="W3751" s="113">
        <f t="shared" si="511"/>
        <v>1.98290909090909</v>
      </c>
      <c r="X3751" s="118">
        <v>2014</v>
      </c>
      <c r="Y3751" s="18" t="s">
        <v>66</v>
      </c>
    </row>
    <row r="3752" ht="15.75" customHeight="1" spans="1:25">
      <c r="A3752" s="234">
        <v>7867</v>
      </c>
      <c r="B3752" s="208" t="s">
        <v>4318</v>
      </c>
      <c r="C3752" s="207" t="s">
        <v>31</v>
      </c>
      <c r="D3752" s="209" t="s">
        <v>380</v>
      </c>
      <c r="F3752" s="235" t="s">
        <v>254</v>
      </c>
      <c r="G3752" s="212">
        <v>43210</v>
      </c>
      <c r="H3752" s="237">
        <v>43210</v>
      </c>
      <c r="I3752" s="214">
        <v>2807.91</v>
      </c>
      <c r="J3752" s="215">
        <v>0.274975724643029</v>
      </c>
      <c r="K3752" s="214">
        <v>772.107086982408</v>
      </c>
      <c r="L3752" s="244">
        <v>1871.94</v>
      </c>
      <c r="M3752" s="245">
        <v>0.234649614838082</v>
      </c>
      <c r="N3752" s="244">
        <v>439.25</v>
      </c>
      <c r="O3752" s="218">
        <v>330</v>
      </c>
      <c r="P3752" s="246">
        <f t="shared" si="507"/>
        <v>4.67254545454545</v>
      </c>
      <c r="Q3752" s="246">
        <f t="shared" si="508"/>
        <v>0.331060606060606</v>
      </c>
      <c r="R3752" s="210">
        <v>621</v>
      </c>
      <c r="S3752" s="220">
        <f t="shared" si="509"/>
        <v>330</v>
      </c>
      <c r="T3752" s="113">
        <f t="shared" si="512"/>
        <v>7.69290410958904</v>
      </c>
      <c r="U3752" s="113">
        <f t="shared" si="510"/>
        <v>2.11536188214358</v>
      </c>
      <c r="V3752" s="113">
        <f t="shared" si="513"/>
        <v>5.67254545454545</v>
      </c>
      <c r="W3752" s="113">
        <f t="shared" si="511"/>
        <v>1.33106060606061</v>
      </c>
      <c r="X3752" s="118">
        <v>2018</v>
      </c>
      <c r="Y3752" s="18" t="s">
        <v>84</v>
      </c>
    </row>
    <row r="3753" ht="15.75" customHeight="1" spans="1:25">
      <c r="A3753" s="234">
        <v>7974</v>
      </c>
      <c r="B3753" s="208" t="s">
        <v>4319</v>
      </c>
      <c r="C3753" s="207" t="s">
        <v>25</v>
      </c>
      <c r="D3753" s="209" t="s">
        <v>488</v>
      </c>
      <c r="E3753" s="210" t="s">
        <v>32</v>
      </c>
      <c r="F3753" s="235" t="s">
        <v>212</v>
      </c>
      <c r="G3753" s="283">
        <v>42383</v>
      </c>
      <c r="H3753" s="237">
        <v>43395</v>
      </c>
      <c r="I3753" s="214">
        <v>2801.7363045648</v>
      </c>
      <c r="J3753" s="215">
        <v>0.266531774460601</v>
      </c>
      <c r="K3753" s="214">
        <v>746.751748826343</v>
      </c>
      <c r="L3753" s="244">
        <v>1477.52</v>
      </c>
      <c r="M3753" s="245">
        <v>-0.0260504087931128</v>
      </c>
      <c r="N3753" s="244">
        <v>-38.49</v>
      </c>
      <c r="O3753" s="218">
        <v>275</v>
      </c>
      <c r="P3753" s="246">
        <f t="shared" si="507"/>
        <v>4.3728</v>
      </c>
      <c r="Q3753" s="246">
        <f t="shared" si="508"/>
        <v>-1.13996363636364</v>
      </c>
      <c r="R3753" s="210">
        <v>436</v>
      </c>
      <c r="S3753" s="220">
        <f t="shared" si="509"/>
        <v>330</v>
      </c>
      <c r="T3753" s="113">
        <f t="shared" si="512"/>
        <v>7.67598987552</v>
      </c>
      <c r="U3753" s="113">
        <f t="shared" si="510"/>
        <v>2.04589520226395</v>
      </c>
      <c r="V3753" s="113">
        <f t="shared" si="513"/>
        <v>4.47733333333333</v>
      </c>
      <c r="W3753" s="113">
        <f t="shared" si="511"/>
        <v>-0.116636363636364</v>
      </c>
      <c r="X3753" s="118">
        <v>2016</v>
      </c>
      <c r="Y3753" s="18" t="s">
        <v>82</v>
      </c>
    </row>
    <row r="3754" ht="15.75" customHeight="1" spans="1:25">
      <c r="A3754" s="234">
        <v>9811</v>
      </c>
      <c r="B3754" s="208" t="s">
        <v>4320</v>
      </c>
      <c r="C3754" s="207" t="s">
        <v>19</v>
      </c>
      <c r="D3754" s="209" t="s">
        <v>64</v>
      </c>
      <c r="F3754" s="235" t="s">
        <v>65</v>
      </c>
      <c r="G3754" s="236">
        <v>43582</v>
      </c>
      <c r="H3754" s="237">
        <v>43582</v>
      </c>
      <c r="I3754" s="214">
        <v>2793.82653614458</v>
      </c>
      <c r="J3754" s="215">
        <v>0.267094167468505</v>
      </c>
      <c r="K3754" s="214">
        <v>746.214772722953</v>
      </c>
      <c r="L3754" s="244">
        <v>343.41</v>
      </c>
      <c r="M3754" s="245">
        <v>0.395008881511895</v>
      </c>
      <c r="N3754" s="244">
        <v>135.65</v>
      </c>
      <c r="O3754" s="218">
        <v>83</v>
      </c>
      <c r="P3754" s="246">
        <f t="shared" si="507"/>
        <v>3.13746987951807</v>
      </c>
      <c r="Q3754" s="246">
        <f t="shared" si="508"/>
        <v>0.63433734939759</v>
      </c>
      <c r="R3754" s="210">
        <v>249</v>
      </c>
      <c r="S3754" s="220">
        <f t="shared" si="509"/>
        <v>214</v>
      </c>
      <c r="T3754" s="113">
        <f t="shared" si="512"/>
        <v>7.65431927710844</v>
      </c>
      <c r="U3754" s="113">
        <f t="shared" si="510"/>
        <v>2.04442403485741</v>
      </c>
      <c r="V3754" s="113">
        <f t="shared" si="513"/>
        <v>1.60471962616822</v>
      </c>
      <c r="W3754" s="113">
        <f t="shared" si="511"/>
        <v>0.633878504672897</v>
      </c>
      <c r="X3754" s="118">
        <v>2019</v>
      </c>
      <c r="Y3754" s="18" t="s">
        <v>85</v>
      </c>
    </row>
    <row r="3755" ht="15.75" customHeight="1" spans="1:25">
      <c r="A3755" s="234">
        <v>9004</v>
      </c>
      <c r="B3755" s="208" t="s">
        <v>4321</v>
      </c>
      <c r="C3755" s="207" t="s">
        <v>34</v>
      </c>
      <c r="D3755" s="209" t="s">
        <v>488</v>
      </c>
      <c r="E3755" s="210" t="s">
        <v>30</v>
      </c>
      <c r="F3755" s="235" t="s">
        <v>291</v>
      </c>
      <c r="G3755" s="283">
        <v>42461</v>
      </c>
      <c r="H3755" s="237">
        <v>43713</v>
      </c>
      <c r="I3755" s="214">
        <v>2772.3023255814</v>
      </c>
      <c r="J3755" s="215">
        <v>0.218036789596876</v>
      </c>
      <c r="K3755" s="214">
        <v>604.463898861721</v>
      </c>
      <c r="L3755" s="216">
        <v>142</v>
      </c>
      <c r="M3755" s="217">
        <v>0.316971830985915</v>
      </c>
      <c r="N3755" s="216">
        <v>45.01</v>
      </c>
      <c r="O3755" s="218">
        <v>43</v>
      </c>
      <c r="P3755" s="246">
        <f t="shared" si="507"/>
        <v>2.30232558139535</v>
      </c>
      <c r="Q3755" s="246">
        <f t="shared" si="508"/>
        <v>0.0467441860465116</v>
      </c>
      <c r="R3755" s="210">
        <v>118</v>
      </c>
      <c r="S3755" s="220">
        <f t="shared" si="509"/>
        <v>83</v>
      </c>
      <c r="T3755" s="113">
        <f t="shared" si="512"/>
        <v>7.59534883720932</v>
      </c>
      <c r="U3755" s="113">
        <f t="shared" si="510"/>
        <v>1.65606547633348</v>
      </c>
      <c r="V3755" s="113">
        <f t="shared" si="513"/>
        <v>1.71084337349398</v>
      </c>
      <c r="W3755" s="113">
        <f t="shared" si="511"/>
        <v>0.542289156626506</v>
      </c>
      <c r="X3755" s="118">
        <v>2016</v>
      </c>
      <c r="Y3755" s="18" t="s">
        <v>82</v>
      </c>
    </row>
    <row r="3756" ht="15.75" customHeight="1" spans="1:25">
      <c r="A3756" s="234">
        <v>9183</v>
      </c>
      <c r="B3756" s="208" t="s">
        <v>4322</v>
      </c>
      <c r="C3756" s="207" t="s">
        <v>27</v>
      </c>
      <c r="D3756" s="209" t="s">
        <v>64</v>
      </c>
      <c r="F3756" s="235" t="s">
        <v>65</v>
      </c>
      <c r="G3756" s="236">
        <v>43434</v>
      </c>
      <c r="H3756" s="237">
        <v>43434</v>
      </c>
      <c r="I3756" s="214">
        <v>2768.55073598755</v>
      </c>
      <c r="J3756" s="215">
        <v>0.236840711725227</v>
      </c>
      <c r="K3756" s="214">
        <v>655.705526758692</v>
      </c>
      <c r="L3756" s="244">
        <v>658.81</v>
      </c>
      <c r="M3756" s="245">
        <v>0.24600415901398</v>
      </c>
      <c r="N3756" s="244">
        <v>162.07</v>
      </c>
      <c r="O3756" s="218">
        <v>151</v>
      </c>
      <c r="P3756" s="246">
        <f t="shared" si="507"/>
        <v>3.36298013245033</v>
      </c>
      <c r="Q3756" s="246">
        <f t="shared" si="508"/>
        <v>0.0733112582781457</v>
      </c>
      <c r="R3756" s="210">
        <v>397</v>
      </c>
      <c r="S3756" s="220">
        <f t="shared" si="509"/>
        <v>330</v>
      </c>
      <c r="T3756" s="113">
        <f t="shared" si="512"/>
        <v>7.58507050955493</v>
      </c>
      <c r="U3756" s="113">
        <f t="shared" si="510"/>
        <v>1.79645349796902</v>
      </c>
      <c r="V3756" s="113">
        <f t="shared" si="513"/>
        <v>1.99639393939394</v>
      </c>
      <c r="W3756" s="113">
        <f t="shared" si="511"/>
        <v>0.491121212121212</v>
      </c>
      <c r="X3756" s="118">
        <v>2018</v>
      </c>
      <c r="Y3756" s="18" t="s">
        <v>84</v>
      </c>
    </row>
    <row r="3757" ht="15.75" customHeight="1" spans="1:25">
      <c r="A3757" s="234">
        <v>5404</v>
      </c>
      <c r="B3757" s="208" t="s">
        <v>4323</v>
      </c>
      <c r="C3757" s="207" t="s">
        <v>17</v>
      </c>
      <c r="D3757" s="209" t="s">
        <v>64</v>
      </c>
      <c r="F3757" s="235" t="s">
        <v>65</v>
      </c>
      <c r="G3757" s="236">
        <v>40768</v>
      </c>
      <c r="H3757" s="237">
        <v>40768</v>
      </c>
      <c r="I3757" s="214">
        <v>2726.06</v>
      </c>
      <c r="J3757" s="215">
        <v>0.251988311862087</v>
      </c>
      <c r="K3757" s="214">
        <v>686.935257434761</v>
      </c>
      <c r="L3757" s="244">
        <v>1363.03</v>
      </c>
      <c r="M3757" s="245">
        <v>0.352699500377835</v>
      </c>
      <c r="N3757" s="244">
        <v>480.74</v>
      </c>
      <c r="O3757" s="218">
        <v>330</v>
      </c>
      <c r="P3757" s="246">
        <f t="shared" si="507"/>
        <v>3.13039393939394</v>
      </c>
      <c r="Q3757" s="246">
        <f t="shared" si="508"/>
        <v>0.456787878787879</v>
      </c>
      <c r="R3757" s="210">
        <v>3063</v>
      </c>
      <c r="S3757" s="220">
        <f t="shared" si="509"/>
        <v>330</v>
      </c>
      <c r="T3757" s="113">
        <f t="shared" si="512"/>
        <v>7.46865753424658</v>
      </c>
      <c r="U3757" s="113">
        <f t="shared" si="510"/>
        <v>1.88201440393085</v>
      </c>
      <c r="V3757" s="113">
        <f t="shared" si="513"/>
        <v>4.13039393939394</v>
      </c>
      <c r="W3757" s="113">
        <f t="shared" si="511"/>
        <v>1.45678787878788</v>
      </c>
      <c r="X3757" s="118">
        <v>2011</v>
      </c>
      <c r="Y3757" s="18" t="s">
        <v>66</v>
      </c>
    </row>
    <row r="3758" ht="15.75" customHeight="1" spans="1:25">
      <c r="A3758" s="234">
        <v>7547</v>
      </c>
      <c r="B3758" s="208" t="s">
        <v>4324</v>
      </c>
      <c r="C3758" s="207" t="s">
        <v>29</v>
      </c>
      <c r="D3758" s="209" t="s">
        <v>488</v>
      </c>
      <c r="E3758" s="210" t="s">
        <v>489</v>
      </c>
      <c r="F3758" s="235" t="s">
        <v>238</v>
      </c>
      <c r="G3758" s="283" t="s">
        <v>508</v>
      </c>
      <c r="H3758" s="237">
        <v>43202</v>
      </c>
      <c r="I3758" s="214">
        <v>2719.38589768213</v>
      </c>
      <c r="J3758" s="215">
        <v>0.27928703781778</v>
      </c>
      <c r="K3758" s="214">
        <v>759.489232047087</v>
      </c>
      <c r="L3758" s="244">
        <v>1262.56</v>
      </c>
      <c r="M3758" s="245">
        <v>0.262648903814472</v>
      </c>
      <c r="N3758" s="244">
        <v>331.61</v>
      </c>
      <c r="O3758" s="218">
        <v>326</v>
      </c>
      <c r="P3758" s="246">
        <f t="shared" si="507"/>
        <v>2.87288343558282</v>
      </c>
      <c r="Q3758" s="246">
        <f t="shared" si="508"/>
        <v>0.0172085889570552</v>
      </c>
      <c r="R3758" s="210">
        <v>629</v>
      </c>
      <c r="S3758" s="220">
        <f t="shared" si="509"/>
        <v>330</v>
      </c>
      <c r="T3758" s="113">
        <f t="shared" si="512"/>
        <v>7.45037232241679</v>
      </c>
      <c r="U3758" s="113">
        <f t="shared" si="510"/>
        <v>2.08079241656736</v>
      </c>
      <c r="V3758" s="113">
        <f t="shared" si="513"/>
        <v>3.82593939393939</v>
      </c>
      <c r="W3758" s="113">
        <f t="shared" si="511"/>
        <v>1.00487878787879</v>
      </c>
      <c r="X3758" s="118">
        <v>2010</v>
      </c>
      <c r="Y3758" s="18" t="s">
        <v>66</v>
      </c>
    </row>
    <row r="3759" ht="15.75" customHeight="1" spans="1:25">
      <c r="A3759" s="234">
        <v>7569</v>
      </c>
      <c r="B3759" s="208" t="s">
        <v>4325</v>
      </c>
      <c r="C3759" s="207" t="s">
        <v>29</v>
      </c>
      <c r="D3759" s="209" t="s">
        <v>488</v>
      </c>
      <c r="E3759" s="210" t="s">
        <v>489</v>
      </c>
      <c r="F3759" s="235" t="s">
        <v>238</v>
      </c>
      <c r="G3759" s="283" t="s">
        <v>494</v>
      </c>
      <c r="H3759" s="237">
        <v>43202</v>
      </c>
      <c r="I3759" s="214">
        <v>2718.096</v>
      </c>
      <c r="J3759" s="215">
        <v>0.280033015246996</v>
      </c>
      <c r="K3759" s="214">
        <v>761.156618610799</v>
      </c>
      <c r="L3759" s="244">
        <v>1698.81</v>
      </c>
      <c r="M3759" s="245">
        <v>0.407385169618733</v>
      </c>
      <c r="N3759" s="244">
        <v>692.07</v>
      </c>
      <c r="O3759" s="218">
        <v>330</v>
      </c>
      <c r="P3759" s="246">
        <f t="shared" si="507"/>
        <v>4.14790909090909</v>
      </c>
      <c r="Q3759" s="246">
        <f t="shared" si="508"/>
        <v>1.09718181818182</v>
      </c>
      <c r="R3759" s="210">
        <v>629</v>
      </c>
      <c r="S3759" s="220">
        <f t="shared" si="509"/>
        <v>330</v>
      </c>
      <c r="T3759" s="113">
        <f t="shared" si="512"/>
        <v>7.44683835616438</v>
      </c>
      <c r="U3759" s="113">
        <f t="shared" si="510"/>
        <v>2.0853605989337</v>
      </c>
      <c r="V3759" s="113">
        <f t="shared" si="513"/>
        <v>5.14790909090909</v>
      </c>
      <c r="W3759" s="113">
        <f t="shared" si="511"/>
        <v>2.09718181818182</v>
      </c>
      <c r="X3759" s="118">
        <v>2016</v>
      </c>
      <c r="Y3759" s="18" t="s">
        <v>82</v>
      </c>
    </row>
    <row r="3760" ht="15.75" customHeight="1" spans="1:25">
      <c r="A3760" s="234">
        <v>6376</v>
      </c>
      <c r="B3760" s="208" t="s">
        <v>4326</v>
      </c>
      <c r="C3760" s="207" t="s">
        <v>25</v>
      </c>
      <c r="D3760" s="209" t="s">
        <v>64</v>
      </c>
      <c r="F3760" s="235" t="s">
        <v>204</v>
      </c>
      <c r="G3760" s="236">
        <v>42581</v>
      </c>
      <c r="H3760" s="237">
        <v>42581</v>
      </c>
      <c r="I3760" s="214">
        <v>2707.055</v>
      </c>
      <c r="J3760" s="215">
        <v>0.268263583644536</v>
      </c>
      <c r="K3760" s="214">
        <v>726.204275422859</v>
      </c>
      <c r="L3760" s="244">
        <v>2082.35</v>
      </c>
      <c r="M3760" s="245">
        <v>0.220851441880568</v>
      </c>
      <c r="N3760" s="244">
        <v>459.89</v>
      </c>
      <c r="O3760" s="218">
        <v>330</v>
      </c>
      <c r="P3760" s="246">
        <f t="shared" si="507"/>
        <v>5.31015151515151</v>
      </c>
      <c r="Q3760" s="246">
        <f t="shared" si="508"/>
        <v>0.393606060606061</v>
      </c>
      <c r="R3760" s="210">
        <v>1250</v>
      </c>
      <c r="S3760" s="220">
        <f t="shared" si="509"/>
        <v>330</v>
      </c>
      <c r="T3760" s="113">
        <f t="shared" si="512"/>
        <v>7.41658904109589</v>
      </c>
      <c r="U3760" s="113">
        <f t="shared" si="510"/>
        <v>1.98960075458318</v>
      </c>
      <c r="V3760" s="113">
        <f t="shared" si="513"/>
        <v>6.31015151515151</v>
      </c>
      <c r="W3760" s="113">
        <f t="shared" si="511"/>
        <v>1.39360606060606</v>
      </c>
      <c r="X3760" s="118">
        <v>2016</v>
      </c>
      <c r="Y3760" s="18" t="s">
        <v>82</v>
      </c>
    </row>
    <row r="3761" ht="15.75" customHeight="1" spans="1:25">
      <c r="A3761" s="234">
        <v>6577</v>
      </c>
      <c r="B3761" s="208" t="s">
        <v>4327</v>
      </c>
      <c r="C3761" s="207" t="s">
        <v>23</v>
      </c>
      <c r="D3761" s="209" t="s">
        <v>64</v>
      </c>
      <c r="E3761" s="210" t="s">
        <v>346</v>
      </c>
      <c r="F3761" s="235" t="s">
        <v>65</v>
      </c>
      <c r="G3761" s="283">
        <v>42640</v>
      </c>
      <c r="H3761" s="237">
        <v>42640</v>
      </c>
      <c r="I3761" s="214">
        <v>2689.141</v>
      </c>
      <c r="J3761" s="215">
        <v>0.259451094319595</v>
      </c>
      <c r="K3761" s="214">
        <v>697.70057522969</v>
      </c>
      <c r="L3761" s="244">
        <v>1854.58</v>
      </c>
      <c r="M3761" s="245">
        <v>0.355525240216114</v>
      </c>
      <c r="N3761" s="244">
        <v>659.35</v>
      </c>
      <c r="O3761" s="218">
        <v>330</v>
      </c>
      <c r="P3761" s="246">
        <f t="shared" si="507"/>
        <v>4.61993939393939</v>
      </c>
      <c r="Q3761" s="246">
        <f t="shared" si="508"/>
        <v>0.998030303030303</v>
      </c>
      <c r="R3761" s="210">
        <v>1191</v>
      </c>
      <c r="S3761" s="220">
        <f t="shared" si="509"/>
        <v>330</v>
      </c>
      <c r="T3761" s="113">
        <f t="shared" si="512"/>
        <v>7.3675095890411</v>
      </c>
      <c r="U3761" s="113">
        <f t="shared" si="510"/>
        <v>1.91150842528682</v>
      </c>
      <c r="V3761" s="113">
        <f t="shared" si="513"/>
        <v>5.61993939393939</v>
      </c>
      <c r="W3761" s="113">
        <f t="shared" si="511"/>
        <v>1.9980303030303</v>
      </c>
      <c r="X3761" s="118">
        <v>2016</v>
      </c>
      <c r="Y3761" s="18" t="s">
        <v>82</v>
      </c>
    </row>
    <row r="3762" ht="15.75" customHeight="1" spans="1:25">
      <c r="A3762" s="234">
        <v>6092</v>
      </c>
      <c r="B3762" s="208" t="s">
        <v>4328</v>
      </c>
      <c r="C3762" s="207" t="s">
        <v>27</v>
      </c>
      <c r="D3762" s="209" t="s">
        <v>64</v>
      </c>
      <c r="E3762" s="210" t="s">
        <v>2666</v>
      </c>
      <c r="F3762" s="289" t="s">
        <v>215</v>
      </c>
      <c r="G3762" s="283">
        <v>42272</v>
      </c>
      <c r="H3762" s="237">
        <v>42272</v>
      </c>
      <c r="I3762" s="214">
        <v>2675.7165</v>
      </c>
      <c r="J3762" s="215">
        <v>0.235906325110848</v>
      </c>
      <c r="K3762" s="214">
        <v>631.21844655346</v>
      </c>
      <c r="L3762" s="244">
        <v>2326.71</v>
      </c>
      <c r="M3762" s="245">
        <v>0.315939674475977</v>
      </c>
      <c r="N3762" s="244">
        <v>735.1</v>
      </c>
      <c r="O3762" s="218">
        <v>330</v>
      </c>
      <c r="P3762" s="246">
        <f t="shared" si="507"/>
        <v>6.05063636363636</v>
      </c>
      <c r="Q3762" s="246">
        <f t="shared" si="508"/>
        <v>1.22757575757576</v>
      </c>
      <c r="R3762" s="210">
        <v>1559</v>
      </c>
      <c r="S3762" s="220">
        <f t="shared" si="509"/>
        <v>330</v>
      </c>
      <c r="T3762" s="113">
        <f t="shared" si="512"/>
        <v>7.3307301369863</v>
      </c>
      <c r="U3762" s="113">
        <f t="shared" si="510"/>
        <v>1.72936560699578</v>
      </c>
      <c r="V3762" s="113">
        <f t="shared" si="513"/>
        <v>7.05063636363636</v>
      </c>
      <c r="W3762" s="113">
        <f t="shared" si="511"/>
        <v>2.22757575757576</v>
      </c>
      <c r="X3762" s="118">
        <v>2015</v>
      </c>
      <c r="Y3762" s="18" t="s">
        <v>66</v>
      </c>
    </row>
    <row r="3763" ht="15.75" customHeight="1" spans="1:25">
      <c r="A3763" s="234">
        <v>6167</v>
      </c>
      <c r="B3763" s="208" t="s">
        <v>4329</v>
      </c>
      <c r="C3763" s="207" t="s">
        <v>23</v>
      </c>
      <c r="D3763" s="209" t="s">
        <v>64</v>
      </c>
      <c r="F3763" s="235" t="s">
        <v>65</v>
      </c>
      <c r="G3763" s="236">
        <v>42364</v>
      </c>
      <c r="H3763" s="237">
        <v>42364</v>
      </c>
      <c r="I3763" s="214">
        <v>2646.9605</v>
      </c>
      <c r="J3763" s="215">
        <v>0.265176762519545</v>
      </c>
      <c r="K3763" s="214">
        <v>701.912415907116</v>
      </c>
      <c r="L3763" s="244">
        <v>1825.49</v>
      </c>
      <c r="M3763" s="245">
        <v>0.407233126448241</v>
      </c>
      <c r="N3763" s="244">
        <v>743.4</v>
      </c>
      <c r="O3763" s="218">
        <v>330</v>
      </c>
      <c r="P3763" s="246">
        <f t="shared" si="507"/>
        <v>4.53178787878788</v>
      </c>
      <c r="Q3763" s="246">
        <f t="shared" si="508"/>
        <v>1.25272727272727</v>
      </c>
      <c r="R3763" s="210">
        <v>1467</v>
      </c>
      <c r="S3763" s="220">
        <f t="shared" si="509"/>
        <v>330</v>
      </c>
      <c r="T3763" s="113">
        <f t="shared" si="512"/>
        <v>7.25194657534247</v>
      </c>
      <c r="U3763" s="113">
        <f t="shared" si="510"/>
        <v>1.92304771481402</v>
      </c>
      <c r="V3763" s="113">
        <f t="shared" si="513"/>
        <v>5.53178787878788</v>
      </c>
      <c r="W3763" s="113">
        <f t="shared" si="511"/>
        <v>2.25272727272727</v>
      </c>
      <c r="X3763" s="118">
        <v>2015</v>
      </c>
      <c r="Y3763" s="18" t="s">
        <v>66</v>
      </c>
    </row>
    <row r="3764" ht="15.75" customHeight="1" spans="1:25">
      <c r="A3764" s="234">
        <v>5754</v>
      </c>
      <c r="B3764" s="208" t="s">
        <v>4330</v>
      </c>
      <c r="C3764" s="207" t="s">
        <v>19</v>
      </c>
      <c r="D3764" s="209" t="s">
        <v>64</v>
      </c>
      <c r="F3764" s="235" t="s">
        <v>65</v>
      </c>
      <c r="G3764" s="236">
        <v>41783</v>
      </c>
      <c r="H3764" s="237">
        <v>41783</v>
      </c>
      <c r="I3764" s="214">
        <v>2642.112</v>
      </c>
      <c r="J3764" s="215">
        <v>0.236357560274753</v>
      </c>
      <c r="K3764" s="214">
        <v>624.483146292648</v>
      </c>
      <c r="L3764" s="244">
        <v>1467.84</v>
      </c>
      <c r="M3764" s="245">
        <v>0.353860093743187</v>
      </c>
      <c r="N3764" s="244">
        <v>519.41</v>
      </c>
      <c r="O3764" s="218">
        <v>330</v>
      </c>
      <c r="P3764" s="246">
        <f t="shared" si="507"/>
        <v>3.448</v>
      </c>
      <c r="Q3764" s="246">
        <f t="shared" si="508"/>
        <v>0.573969696969697</v>
      </c>
      <c r="R3764" s="210">
        <v>2048</v>
      </c>
      <c r="S3764" s="220">
        <f t="shared" si="509"/>
        <v>330</v>
      </c>
      <c r="T3764" s="113">
        <f t="shared" si="512"/>
        <v>7.23866301369863</v>
      </c>
      <c r="U3764" s="113">
        <f t="shared" si="510"/>
        <v>1.7109127295689</v>
      </c>
      <c r="V3764" s="113">
        <f t="shared" si="513"/>
        <v>4.448</v>
      </c>
      <c r="W3764" s="113">
        <f t="shared" si="511"/>
        <v>1.5739696969697</v>
      </c>
      <c r="X3764" s="118">
        <v>2014</v>
      </c>
      <c r="Y3764" s="18" t="s">
        <v>66</v>
      </c>
    </row>
    <row r="3765" ht="15.75" customHeight="1" spans="1:25">
      <c r="A3765" s="234">
        <v>6565</v>
      </c>
      <c r="B3765" s="208" t="s">
        <v>4331</v>
      </c>
      <c r="C3765" s="207" t="s">
        <v>23</v>
      </c>
      <c r="D3765" s="209" t="s">
        <v>64</v>
      </c>
      <c r="E3765" s="210" t="s">
        <v>346</v>
      </c>
      <c r="F3765" s="235" t="s">
        <v>65</v>
      </c>
      <c r="G3765" s="283">
        <v>42641</v>
      </c>
      <c r="H3765" s="237">
        <v>42641</v>
      </c>
      <c r="I3765" s="214">
        <v>2639.7395</v>
      </c>
      <c r="J3765" s="215">
        <v>0.273766609587041</v>
      </c>
      <c r="K3765" s="214">
        <v>722.672533107991</v>
      </c>
      <c r="L3765" s="244">
        <v>1820.51</v>
      </c>
      <c r="M3765" s="245">
        <v>0.408605280937759</v>
      </c>
      <c r="N3765" s="244">
        <v>743.87</v>
      </c>
      <c r="O3765" s="218">
        <v>330</v>
      </c>
      <c r="P3765" s="246">
        <f t="shared" si="507"/>
        <v>4.51669696969697</v>
      </c>
      <c r="Q3765" s="246">
        <f t="shared" si="508"/>
        <v>1.25415151515152</v>
      </c>
      <c r="R3765" s="210">
        <v>1190</v>
      </c>
      <c r="S3765" s="220">
        <f t="shared" si="509"/>
        <v>330</v>
      </c>
      <c r="T3765" s="113">
        <f t="shared" si="512"/>
        <v>7.23216301369863</v>
      </c>
      <c r="U3765" s="113">
        <f t="shared" si="510"/>
        <v>1.97992474824107</v>
      </c>
      <c r="V3765" s="113">
        <f t="shared" si="513"/>
        <v>5.51669696969697</v>
      </c>
      <c r="W3765" s="113">
        <f t="shared" si="511"/>
        <v>2.25415151515151</v>
      </c>
      <c r="X3765" s="118">
        <v>2016</v>
      </c>
      <c r="Y3765" s="18" t="s">
        <v>82</v>
      </c>
    </row>
    <row r="3766" ht="15.75" customHeight="1" spans="1:25">
      <c r="A3766" s="234">
        <v>7832</v>
      </c>
      <c r="B3766" s="208" t="s">
        <v>4332</v>
      </c>
      <c r="C3766" s="207" t="s">
        <v>31</v>
      </c>
      <c r="D3766" s="209" t="s">
        <v>64</v>
      </c>
      <c r="F3766" s="235" t="s">
        <v>65</v>
      </c>
      <c r="G3766" s="236">
        <v>43190</v>
      </c>
      <c r="H3766" s="237">
        <v>43190</v>
      </c>
      <c r="I3766" s="214">
        <v>2639.55</v>
      </c>
      <c r="J3766" s="215">
        <v>0.274382473652157</v>
      </c>
      <c r="K3766" s="214">
        <v>724.246258328551</v>
      </c>
      <c r="L3766" s="244">
        <v>1759.7</v>
      </c>
      <c r="M3766" s="245">
        <v>0.322668636699437</v>
      </c>
      <c r="N3766" s="244">
        <v>567.8</v>
      </c>
      <c r="O3766" s="218">
        <v>330</v>
      </c>
      <c r="P3766" s="246">
        <f t="shared" si="507"/>
        <v>4.33242424242424</v>
      </c>
      <c r="Q3766" s="246">
        <f t="shared" si="508"/>
        <v>0.72060606060606</v>
      </c>
      <c r="R3766" s="210">
        <v>641</v>
      </c>
      <c r="S3766" s="220">
        <f t="shared" si="509"/>
        <v>330</v>
      </c>
      <c r="T3766" s="113">
        <f t="shared" si="512"/>
        <v>7.23164383561644</v>
      </c>
      <c r="U3766" s="113">
        <f t="shared" si="510"/>
        <v>1.98423632418781</v>
      </c>
      <c r="V3766" s="113">
        <f t="shared" si="513"/>
        <v>5.33242424242424</v>
      </c>
      <c r="W3766" s="113">
        <f t="shared" si="511"/>
        <v>1.72060606060606</v>
      </c>
      <c r="X3766" s="118">
        <v>2018</v>
      </c>
      <c r="Y3766" s="18" t="s">
        <v>84</v>
      </c>
    </row>
    <row r="3767" ht="15.75" customHeight="1" spans="1:25">
      <c r="A3767" s="234">
        <v>7263</v>
      </c>
      <c r="B3767" s="208" t="s">
        <v>4333</v>
      </c>
      <c r="C3767" s="207" t="s">
        <v>31</v>
      </c>
      <c r="D3767" s="209" t="s">
        <v>380</v>
      </c>
      <c r="E3767" s="210" t="s">
        <v>436</v>
      </c>
      <c r="F3767" s="235" t="s">
        <v>254</v>
      </c>
      <c r="G3767" s="284">
        <v>42500</v>
      </c>
      <c r="H3767" s="237">
        <v>43248</v>
      </c>
      <c r="I3767" s="214">
        <v>2638.185</v>
      </c>
      <c r="J3767" s="215">
        <v>0.255552370889037</v>
      </c>
      <c r="K3767" s="214">
        <v>674.194431593894</v>
      </c>
      <c r="L3767" s="244">
        <v>1758.79</v>
      </c>
      <c r="M3767" s="245">
        <v>0.0712364750766152</v>
      </c>
      <c r="N3767" s="244">
        <v>125.29</v>
      </c>
      <c r="O3767" s="218">
        <v>330</v>
      </c>
      <c r="P3767" s="246">
        <f t="shared" si="507"/>
        <v>4.32966666666667</v>
      </c>
      <c r="Q3767" s="246">
        <f t="shared" si="508"/>
        <v>-0.620333333333333</v>
      </c>
      <c r="R3767" s="210">
        <v>583</v>
      </c>
      <c r="S3767" s="220">
        <f t="shared" si="509"/>
        <v>330</v>
      </c>
      <c r="T3767" s="113">
        <f t="shared" si="512"/>
        <v>7.22790410958904</v>
      </c>
      <c r="U3767" s="113">
        <f t="shared" si="510"/>
        <v>1.84710803176409</v>
      </c>
      <c r="V3767" s="113">
        <f t="shared" si="513"/>
        <v>5.32966666666667</v>
      </c>
      <c r="W3767" s="113">
        <f t="shared" si="511"/>
        <v>0.379666666666667</v>
      </c>
      <c r="X3767" s="118">
        <v>2016</v>
      </c>
      <c r="Y3767" s="18" t="s">
        <v>82</v>
      </c>
    </row>
    <row r="3768" ht="15.75" customHeight="1" spans="1:25">
      <c r="A3768" s="234">
        <v>9105</v>
      </c>
      <c r="B3768" s="208" t="s">
        <v>4334</v>
      </c>
      <c r="C3768" s="207" t="s">
        <v>34</v>
      </c>
      <c r="D3768" s="209" t="s">
        <v>488</v>
      </c>
      <c r="E3768" s="210" t="s">
        <v>30</v>
      </c>
      <c r="F3768" s="235" t="s">
        <v>291</v>
      </c>
      <c r="G3768" s="283">
        <v>39873</v>
      </c>
      <c r="H3768" s="237">
        <v>43706</v>
      </c>
      <c r="I3768" s="214">
        <v>2634.16444444444</v>
      </c>
      <c r="J3768" s="215">
        <v>0.27</v>
      </c>
      <c r="K3768" s="214">
        <v>711.2244</v>
      </c>
      <c r="L3768" s="216">
        <v>84.72</v>
      </c>
      <c r="M3768" s="217">
        <v>0.351392823418319</v>
      </c>
      <c r="N3768" s="216">
        <v>29.77</v>
      </c>
      <c r="O3768" s="218">
        <v>27</v>
      </c>
      <c r="P3768" s="246">
        <f t="shared" si="507"/>
        <v>2.13777777777778</v>
      </c>
      <c r="Q3768" s="246">
        <f t="shared" si="508"/>
        <v>0.102592592592593</v>
      </c>
      <c r="R3768" s="210">
        <v>125</v>
      </c>
      <c r="S3768" s="220">
        <f t="shared" si="509"/>
        <v>90</v>
      </c>
      <c r="T3768" s="113">
        <f t="shared" si="512"/>
        <v>7.21688888888888</v>
      </c>
      <c r="U3768" s="113">
        <f t="shared" si="510"/>
        <v>1.94856</v>
      </c>
      <c r="V3768" s="113">
        <f t="shared" si="513"/>
        <v>0.941333333333333</v>
      </c>
      <c r="W3768" s="113">
        <f t="shared" si="511"/>
        <v>0.330777777777778</v>
      </c>
      <c r="X3768" s="118">
        <v>2009</v>
      </c>
      <c r="Y3768" s="18" t="s">
        <v>66</v>
      </c>
    </row>
    <row r="3769" ht="15.75" customHeight="1" spans="1:25">
      <c r="A3769" s="234">
        <v>8179</v>
      </c>
      <c r="B3769" s="208" t="s">
        <v>4335</v>
      </c>
      <c r="C3769" s="207" t="s">
        <v>25</v>
      </c>
      <c r="D3769" s="209" t="s">
        <v>488</v>
      </c>
      <c r="E3769" s="210" t="s">
        <v>32</v>
      </c>
      <c r="F3769" s="235" t="s">
        <v>212</v>
      </c>
      <c r="G3769" s="283">
        <v>41271</v>
      </c>
      <c r="H3769" s="237">
        <v>43396</v>
      </c>
      <c r="I3769" s="214">
        <v>2627.58216798685</v>
      </c>
      <c r="J3769" s="215">
        <v>0.260322851735621</v>
      </c>
      <c r="K3769" s="214">
        <v>684.019683140002</v>
      </c>
      <c r="L3769" s="244">
        <v>1335.29</v>
      </c>
      <c r="M3769" s="245">
        <v>0.298833961161995</v>
      </c>
      <c r="N3769" s="244">
        <v>399.03</v>
      </c>
      <c r="O3769" s="218">
        <v>265</v>
      </c>
      <c r="P3769" s="246">
        <f t="shared" si="507"/>
        <v>4.03883018867925</v>
      </c>
      <c r="Q3769" s="246">
        <f t="shared" si="508"/>
        <v>0.50577358490566</v>
      </c>
      <c r="R3769" s="210">
        <v>435</v>
      </c>
      <c r="S3769" s="220">
        <f t="shared" si="509"/>
        <v>330</v>
      </c>
      <c r="T3769" s="113">
        <f t="shared" si="512"/>
        <v>7.19885525475849</v>
      </c>
      <c r="U3769" s="113">
        <f t="shared" si="510"/>
        <v>1.87402652915069</v>
      </c>
      <c r="V3769" s="113">
        <f t="shared" si="513"/>
        <v>4.04633333333333</v>
      </c>
      <c r="W3769" s="113">
        <f t="shared" si="511"/>
        <v>1.20918181818182</v>
      </c>
      <c r="X3769" s="118">
        <v>2012</v>
      </c>
      <c r="Y3769" s="18" t="s">
        <v>66</v>
      </c>
    </row>
    <row r="3770" ht="15.75" customHeight="1" spans="1:25">
      <c r="A3770" s="234">
        <v>8213</v>
      </c>
      <c r="B3770" s="208" t="s">
        <v>4336</v>
      </c>
      <c r="C3770" s="207" t="s">
        <v>25</v>
      </c>
      <c r="D3770" s="209" t="s">
        <v>488</v>
      </c>
      <c r="E3770" s="210" t="s">
        <v>32</v>
      </c>
      <c r="F3770" s="235" t="s">
        <v>212</v>
      </c>
      <c r="G3770" s="283">
        <v>41601</v>
      </c>
      <c r="H3770" s="237">
        <v>43395</v>
      </c>
      <c r="I3770" s="214">
        <v>2614.5409322948</v>
      </c>
      <c r="J3770" s="215">
        <v>0.260322851735621</v>
      </c>
      <c r="K3770" s="214">
        <v>680.624751474492</v>
      </c>
      <c r="L3770" s="244">
        <v>1403.87</v>
      </c>
      <c r="M3770" s="245">
        <v>0.313811107866113</v>
      </c>
      <c r="N3770" s="244">
        <v>440.55</v>
      </c>
      <c r="O3770" s="218">
        <v>280</v>
      </c>
      <c r="P3770" s="246">
        <f t="shared" si="507"/>
        <v>4.01382142857143</v>
      </c>
      <c r="Q3770" s="246">
        <f t="shared" si="508"/>
        <v>0.573392857142857</v>
      </c>
      <c r="R3770" s="210">
        <v>436</v>
      </c>
      <c r="S3770" s="220">
        <f t="shared" si="509"/>
        <v>330</v>
      </c>
      <c r="T3770" s="113">
        <f t="shared" si="512"/>
        <v>7.16312584190356</v>
      </c>
      <c r="U3770" s="113">
        <f t="shared" si="510"/>
        <v>1.86472534650546</v>
      </c>
      <c r="V3770" s="113">
        <f t="shared" si="513"/>
        <v>4.25415151515151</v>
      </c>
      <c r="W3770" s="113">
        <f t="shared" si="511"/>
        <v>1.335</v>
      </c>
      <c r="X3770" s="118">
        <v>2013</v>
      </c>
      <c r="Y3770" s="18" t="s">
        <v>66</v>
      </c>
    </row>
    <row r="3771" ht="15.75" customHeight="1" spans="1:25">
      <c r="A3771" s="234">
        <v>5004</v>
      </c>
      <c r="B3771" s="208" t="s">
        <v>4337</v>
      </c>
      <c r="C3771" s="207" t="s">
        <v>17</v>
      </c>
      <c r="D3771" s="209" t="s">
        <v>64</v>
      </c>
      <c r="F3771" s="235" t="s">
        <v>65</v>
      </c>
      <c r="G3771" s="236">
        <v>37289</v>
      </c>
      <c r="H3771" s="237">
        <v>37289</v>
      </c>
      <c r="I3771" s="214">
        <v>2583.4</v>
      </c>
      <c r="J3771" s="215">
        <v>0.266875560938495</v>
      </c>
      <c r="K3771" s="214">
        <v>689.446324128508</v>
      </c>
      <c r="L3771" s="244">
        <v>1291.7</v>
      </c>
      <c r="M3771" s="245">
        <v>0.072609739103507</v>
      </c>
      <c r="N3771" s="244">
        <v>93.79</v>
      </c>
      <c r="O3771" s="218">
        <v>330</v>
      </c>
      <c r="P3771" s="246">
        <f t="shared" si="507"/>
        <v>2.91424242424242</v>
      </c>
      <c r="Q3771" s="246">
        <f t="shared" si="508"/>
        <v>-0.715787878787879</v>
      </c>
      <c r="R3771" s="210">
        <v>6542</v>
      </c>
      <c r="S3771" s="220">
        <f t="shared" si="509"/>
        <v>330</v>
      </c>
      <c r="T3771" s="113">
        <f t="shared" si="512"/>
        <v>7.07780821917808</v>
      </c>
      <c r="U3771" s="113">
        <f t="shared" si="510"/>
        <v>1.88889403870824</v>
      </c>
      <c r="V3771" s="113">
        <f t="shared" si="513"/>
        <v>3.91424242424242</v>
      </c>
      <c r="W3771" s="113">
        <f t="shared" si="511"/>
        <v>0.284212121212121</v>
      </c>
      <c r="X3771" s="118">
        <v>2002</v>
      </c>
      <c r="Y3771" s="18" t="s">
        <v>66</v>
      </c>
    </row>
    <row r="3772" ht="15.75" customHeight="1" spans="1:25">
      <c r="A3772" s="234">
        <v>6447</v>
      </c>
      <c r="B3772" s="208" t="s">
        <v>4338</v>
      </c>
      <c r="C3772" s="207" t="s">
        <v>29</v>
      </c>
      <c r="D3772" s="209" t="s">
        <v>64</v>
      </c>
      <c r="E3772" s="210" t="s">
        <v>335</v>
      </c>
      <c r="F3772" s="235" t="s">
        <v>65</v>
      </c>
      <c r="G3772" s="283">
        <v>42570</v>
      </c>
      <c r="H3772" s="237">
        <v>42570</v>
      </c>
      <c r="I3772" s="214">
        <v>2569.648</v>
      </c>
      <c r="J3772" s="215">
        <v>0.272024729116217</v>
      </c>
      <c r="K3772" s="214">
        <v>699.007801124029</v>
      </c>
      <c r="L3772" s="244">
        <v>1606.03</v>
      </c>
      <c r="M3772" s="245">
        <v>0.319969116392595</v>
      </c>
      <c r="N3772" s="244">
        <v>513.88</v>
      </c>
      <c r="O3772" s="218">
        <v>330</v>
      </c>
      <c r="P3772" s="246">
        <f t="shared" si="507"/>
        <v>3.86675757575758</v>
      </c>
      <c r="Q3772" s="246">
        <f t="shared" si="508"/>
        <v>0.557212121212121</v>
      </c>
      <c r="R3772" s="210">
        <v>1261</v>
      </c>
      <c r="S3772" s="220">
        <f t="shared" si="509"/>
        <v>330</v>
      </c>
      <c r="T3772" s="113">
        <f t="shared" si="512"/>
        <v>7.04013150684932</v>
      </c>
      <c r="U3772" s="113">
        <f t="shared" si="510"/>
        <v>1.91508986609323</v>
      </c>
      <c r="V3772" s="113">
        <f t="shared" si="513"/>
        <v>4.86675757575758</v>
      </c>
      <c r="W3772" s="113">
        <f t="shared" si="511"/>
        <v>1.55721212121212</v>
      </c>
      <c r="X3772" s="118">
        <v>2016</v>
      </c>
      <c r="Y3772" s="18" t="s">
        <v>82</v>
      </c>
    </row>
    <row r="3773" ht="15.75" customHeight="1" spans="1:25">
      <c r="A3773" s="234">
        <v>5104</v>
      </c>
      <c r="B3773" s="208" t="s">
        <v>4339</v>
      </c>
      <c r="C3773" s="207" t="s">
        <v>19</v>
      </c>
      <c r="D3773" s="209" t="s">
        <v>64</v>
      </c>
      <c r="F3773" s="235" t="s">
        <v>65</v>
      </c>
      <c r="G3773" s="236">
        <v>40033</v>
      </c>
      <c r="H3773" s="237">
        <v>40033</v>
      </c>
      <c r="I3773" s="214">
        <v>2557.422</v>
      </c>
      <c r="J3773" s="215">
        <v>0.222723609343903</v>
      </c>
      <c r="K3773" s="214">
        <v>569.598258455503</v>
      </c>
      <c r="L3773" s="244">
        <v>1420.79</v>
      </c>
      <c r="M3773" s="245">
        <v>0.204210333687596</v>
      </c>
      <c r="N3773" s="244">
        <v>290.14</v>
      </c>
      <c r="O3773" s="218">
        <v>330</v>
      </c>
      <c r="P3773" s="246">
        <f t="shared" si="507"/>
        <v>3.30542424242424</v>
      </c>
      <c r="Q3773" s="246">
        <f t="shared" si="508"/>
        <v>-0.120787878787879</v>
      </c>
      <c r="R3773" s="210">
        <v>3798</v>
      </c>
      <c r="S3773" s="220">
        <f t="shared" si="509"/>
        <v>330</v>
      </c>
      <c r="T3773" s="113">
        <f t="shared" si="512"/>
        <v>7.00663561643836</v>
      </c>
      <c r="U3773" s="113">
        <f t="shared" si="510"/>
        <v>1.56054317385069</v>
      </c>
      <c r="V3773" s="113">
        <f t="shared" si="513"/>
        <v>4.30542424242424</v>
      </c>
      <c r="W3773" s="113">
        <f t="shared" si="511"/>
        <v>0.879212121212121</v>
      </c>
      <c r="X3773" s="118">
        <v>2009</v>
      </c>
      <c r="Y3773" s="18" t="s">
        <v>66</v>
      </c>
    </row>
    <row r="3774" ht="15.75" customHeight="1" spans="1:25">
      <c r="A3774" s="234">
        <v>6586</v>
      </c>
      <c r="B3774" s="208" t="s">
        <v>4340</v>
      </c>
      <c r="C3774" s="207" t="s">
        <v>23</v>
      </c>
      <c r="D3774" s="209" t="s">
        <v>64</v>
      </c>
      <c r="E3774" s="210" t="s">
        <v>346</v>
      </c>
      <c r="F3774" s="235" t="s">
        <v>65</v>
      </c>
      <c r="G3774" s="283">
        <v>42640</v>
      </c>
      <c r="H3774" s="237">
        <v>42640</v>
      </c>
      <c r="I3774" s="214">
        <v>2541.357</v>
      </c>
      <c r="J3774" s="215">
        <v>0.277735946723387</v>
      </c>
      <c r="K3774" s="214">
        <v>705.826192357106</v>
      </c>
      <c r="L3774" s="244">
        <v>1752.66</v>
      </c>
      <c r="M3774" s="245">
        <v>0.440564627480515</v>
      </c>
      <c r="N3774" s="244">
        <v>772.16</v>
      </c>
      <c r="O3774" s="218">
        <v>330</v>
      </c>
      <c r="P3774" s="246">
        <f t="shared" si="507"/>
        <v>4.31109090909091</v>
      </c>
      <c r="Q3774" s="246">
        <f t="shared" si="508"/>
        <v>1.33987878787879</v>
      </c>
      <c r="R3774" s="210">
        <v>1191</v>
      </c>
      <c r="S3774" s="220">
        <f t="shared" si="509"/>
        <v>330</v>
      </c>
      <c r="T3774" s="113">
        <f t="shared" si="512"/>
        <v>6.96262191780822</v>
      </c>
      <c r="U3774" s="113">
        <f t="shared" si="510"/>
        <v>1.93377039001947</v>
      </c>
      <c r="V3774" s="113">
        <f t="shared" si="513"/>
        <v>5.31109090909091</v>
      </c>
      <c r="W3774" s="113">
        <f t="shared" si="511"/>
        <v>2.33987878787879</v>
      </c>
      <c r="X3774" s="118">
        <v>2016</v>
      </c>
      <c r="Y3774" s="18" t="s">
        <v>82</v>
      </c>
    </row>
    <row r="3775" ht="15.75" customHeight="1" spans="1:25">
      <c r="A3775" s="234">
        <v>9963</v>
      </c>
      <c r="B3775" s="208" t="s">
        <v>4341</v>
      </c>
      <c r="C3775" s="207" t="s">
        <v>34</v>
      </c>
      <c r="D3775" s="209" t="s">
        <v>488</v>
      </c>
      <c r="E3775" s="210" t="s">
        <v>30</v>
      </c>
      <c r="F3775" s="235" t="s">
        <v>279</v>
      </c>
      <c r="G3775" s="283">
        <v>43638</v>
      </c>
      <c r="H3775" s="237">
        <v>43706</v>
      </c>
      <c r="I3775" s="214">
        <v>2538.4880952381</v>
      </c>
      <c r="J3775" s="215">
        <v>0.227425991501416</v>
      </c>
      <c r="K3775" s="214">
        <v>577.318171974065</v>
      </c>
      <c r="L3775" s="216">
        <v>127</v>
      </c>
      <c r="M3775" s="217">
        <v>0.161023622047244</v>
      </c>
      <c r="N3775" s="216">
        <v>20.45</v>
      </c>
      <c r="O3775" s="218">
        <v>42</v>
      </c>
      <c r="P3775" s="246">
        <f t="shared" si="507"/>
        <v>2.02380952380952</v>
      </c>
      <c r="Q3775" s="246">
        <f t="shared" si="508"/>
        <v>-0.513095238095238</v>
      </c>
      <c r="R3775" s="210">
        <v>125</v>
      </c>
      <c r="S3775" s="220">
        <f t="shared" si="509"/>
        <v>90</v>
      </c>
      <c r="T3775" s="113">
        <f t="shared" si="512"/>
        <v>6.95476190476192</v>
      </c>
      <c r="U3775" s="113">
        <f t="shared" si="510"/>
        <v>1.58169362184675</v>
      </c>
      <c r="V3775" s="113">
        <f t="shared" si="513"/>
        <v>1.41111111111111</v>
      </c>
      <c r="W3775" s="113">
        <f t="shared" si="511"/>
        <v>0.227222222222222</v>
      </c>
      <c r="X3775" s="118">
        <v>2019</v>
      </c>
      <c r="Y3775" s="18" t="s">
        <v>85</v>
      </c>
    </row>
    <row r="3776" ht="15.75" customHeight="1" spans="1:25">
      <c r="A3776" s="234">
        <v>7264</v>
      </c>
      <c r="B3776" s="208" t="s">
        <v>4342</v>
      </c>
      <c r="C3776" s="207" t="s">
        <v>31</v>
      </c>
      <c r="D3776" s="209" t="s">
        <v>380</v>
      </c>
      <c r="E3776" s="210" t="s">
        <v>436</v>
      </c>
      <c r="F3776" s="235" t="s">
        <v>254</v>
      </c>
      <c r="G3776" s="284">
        <v>40599</v>
      </c>
      <c r="H3776" s="237">
        <v>42964</v>
      </c>
      <c r="I3776" s="214">
        <v>2499.84</v>
      </c>
      <c r="J3776" s="215">
        <v>0.277359799075852</v>
      </c>
      <c r="K3776" s="214">
        <v>693.355120121778</v>
      </c>
      <c r="L3776" s="244">
        <v>1666.56</v>
      </c>
      <c r="M3776" s="245">
        <v>0.308479742703533</v>
      </c>
      <c r="N3776" s="244">
        <v>514.1</v>
      </c>
      <c r="O3776" s="218">
        <v>330</v>
      </c>
      <c r="P3776" s="246">
        <f t="shared" si="507"/>
        <v>4.05018181818182</v>
      </c>
      <c r="Q3776" s="246">
        <f t="shared" si="508"/>
        <v>0.557878787878788</v>
      </c>
      <c r="R3776" s="210">
        <v>867</v>
      </c>
      <c r="S3776" s="220">
        <f t="shared" si="509"/>
        <v>330</v>
      </c>
      <c r="T3776" s="113">
        <f t="shared" si="512"/>
        <v>6.84887671232877</v>
      </c>
      <c r="U3776" s="113">
        <f t="shared" si="510"/>
        <v>1.89960306882679</v>
      </c>
      <c r="V3776" s="113">
        <f t="shared" si="513"/>
        <v>5.05018181818182</v>
      </c>
      <c r="W3776" s="113">
        <f t="shared" si="511"/>
        <v>1.55787878787879</v>
      </c>
      <c r="X3776" s="118">
        <v>2011</v>
      </c>
      <c r="Y3776" s="18" t="s">
        <v>66</v>
      </c>
    </row>
    <row r="3777" ht="15.75" customHeight="1" spans="1:25">
      <c r="A3777" s="234">
        <v>7357</v>
      </c>
      <c r="B3777" s="208" t="s">
        <v>4343</v>
      </c>
      <c r="C3777" s="207" t="s">
        <v>17</v>
      </c>
      <c r="D3777" s="209" t="s">
        <v>64</v>
      </c>
      <c r="F3777" s="235" t="s">
        <v>65</v>
      </c>
      <c r="G3777" s="236">
        <v>43008</v>
      </c>
      <c r="H3777" s="237">
        <v>43008</v>
      </c>
      <c r="I3777" s="214">
        <v>2489.58</v>
      </c>
      <c r="J3777" s="215">
        <v>0.266875560938495</v>
      </c>
      <c r="K3777" s="214">
        <v>664.408059001258</v>
      </c>
      <c r="L3777" s="244">
        <v>1244.79</v>
      </c>
      <c r="M3777" s="245">
        <v>0.286690927787016</v>
      </c>
      <c r="N3777" s="244">
        <v>356.87</v>
      </c>
      <c r="O3777" s="218">
        <v>330</v>
      </c>
      <c r="P3777" s="246">
        <f t="shared" si="507"/>
        <v>2.77209090909091</v>
      </c>
      <c r="Q3777" s="246">
        <f t="shared" si="508"/>
        <v>0.0814242424242424</v>
      </c>
      <c r="R3777" s="210">
        <v>823</v>
      </c>
      <c r="S3777" s="220">
        <f t="shared" si="509"/>
        <v>330</v>
      </c>
      <c r="T3777" s="113">
        <f t="shared" si="512"/>
        <v>6.82076712328767</v>
      </c>
      <c r="U3777" s="113">
        <f t="shared" si="510"/>
        <v>1.82029605205824</v>
      </c>
      <c r="V3777" s="113">
        <f t="shared" si="513"/>
        <v>3.77209090909091</v>
      </c>
      <c r="W3777" s="113">
        <f t="shared" si="511"/>
        <v>1.08142424242424</v>
      </c>
      <c r="X3777" s="118">
        <v>2017</v>
      </c>
      <c r="Y3777" s="18" t="s">
        <v>83</v>
      </c>
    </row>
    <row r="3778" ht="15.75" customHeight="1" spans="1:25">
      <c r="A3778" s="234">
        <v>7551</v>
      </c>
      <c r="B3778" s="208" t="s">
        <v>4344</v>
      </c>
      <c r="C3778" s="207" t="s">
        <v>29</v>
      </c>
      <c r="D3778" s="209" t="s">
        <v>488</v>
      </c>
      <c r="E3778" s="210" t="s">
        <v>489</v>
      </c>
      <c r="F3778" s="235" t="s">
        <v>238</v>
      </c>
      <c r="G3778" s="283" t="s">
        <v>504</v>
      </c>
      <c r="H3778" s="237">
        <v>43202</v>
      </c>
      <c r="I3778" s="214">
        <v>2445.3941327607</v>
      </c>
      <c r="J3778" s="215">
        <v>0.278719634804163</v>
      </c>
      <c r="K3778" s="214">
        <v>681.579359635305</v>
      </c>
      <c r="L3778" s="244">
        <v>1069.18</v>
      </c>
      <c r="M3778" s="245">
        <v>0.277736209057408</v>
      </c>
      <c r="N3778" s="244">
        <v>296.95</v>
      </c>
      <c r="O3778" s="218">
        <v>307</v>
      </c>
      <c r="P3778" s="246">
        <f t="shared" si="507"/>
        <v>2.48267100977199</v>
      </c>
      <c r="Q3778" s="246">
        <f t="shared" si="508"/>
        <v>-0.0327361563517916</v>
      </c>
      <c r="R3778" s="210">
        <v>629</v>
      </c>
      <c r="S3778" s="220">
        <f t="shared" si="509"/>
        <v>330</v>
      </c>
      <c r="T3778" s="113">
        <f t="shared" si="512"/>
        <v>6.69970995276904</v>
      </c>
      <c r="U3778" s="113">
        <f t="shared" si="510"/>
        <v>1.8673407113296</v>
      </c>
      <c r="V3778" s="113">
        <f t="shared" si="513"/>
        <v>3.23993939393939</v>
      </c>
      <c r="W3778" s="113">
        <f t="shared" si="511"/>
        <v>0.899848484848485</v>
      </c>
      <c r="X3778" s="118">
        <v>2015</v>
      </c>
      <c r="Y3778" s="18" t="s">
        <v>66</v>
      </c>
    </row>
    <row r="3779" ht="15.75" customHeight="1" spans="1:25">
      <c r="A3779" s="234">
        <v>8321</v>
      </c>
      <c r="B3779" s="208" t="s">
        <v>4345</v>
      </c>
      <c r="C3779" s="207" t="s">
        <v>31</v>
      </c>
      <c r="D3779" s="209" t="s">
        <v>380</v>
      </c>
      <c r="F3779" s="235" t="s">
        <v>254</v>
      </c>
      <c r="G3779" s="212">
        <v>43329</v>
      </c>
      <c r="H3779" s="237">
        <v>43329</v>
      </c>
      <c r="I3779" s="214">
        <v>2444.14161880468</v>
      </c>
      <c r="J3779" s="215">
        <v>0.277912849498843</v>
      </c>
      <c r="K3779" s="214">
        <v>679.258361860723</v>
      </c>
      <c r="L3779" s="244">
        <v>1267.89</v>
      </c>
      <c r="M3779" s="245">
        <v>0.254959026413963</v>
      </c>
      <c r="N3779" s="244">
        <v>323.26</v>
      </c>
      <c r="O3779" s="218">
        <v>329</v>
      </c>
      <c r="P3779" s="246">
        <f t="shared" ref="P3779:P3842" si="514">IFERROR(L3779/O3779-1,0)</f>
        <v>2.85376899696049</v>
      </c>
      <c r="Q3779" s="246">
        <f t="shared" ref="Q3779:Q3842" si="515">IFERROR(N3779/O3779-1,0)</f>
        <v>-0.0174468085106383</v>
      </c>
      <c r="R3779" s="210">
        <v>502</v>
      </c>
      <c r="S3779" s="220">
        <f t="shared" ref="S3779:S3842" si="516">MIN(R3779-35,365-35)</f>
        <v>330</v>
      </c>
      <c r="T3779" s="113">
        <f t="shared" si="512"/>
        <v>6.69627840768405</v>
      </c>
      <c r="U3779" s="113">
        <f t="shared" ref="U3779:U3842" si="517">IFERROR(K3779/365,0)</f>
        <v>1.86098181331705</v>
      </c>
      <c r="V3779" s="113">
        <f t="shared" si="513"/>
        <v>3.84209090909091</v>
      </c>
      <c r="W3779" s="113">
        <f t="shared" ref="W3779:W3842" si="518">N3779/S3779</f>
        <v>0.979575757575758</v>
      </c>
      <c r="X3779" s="118">
        <v>2018</v>
      </c>
      <c r="Y3779" s="18" t="s">
        <v>84</v>
      </c>
    </row>
    <row r="3780" ht="15.75" customHeight="1" spans="1:25">
      <c r="A3780" s="234">
        <v>6256</v>
      </c>
      <c r="B3780" s="208" t="s">
        <v>4346</v>
      </c>
      <c r="C3780" s="207" t="s">
        <v>31</v>
      </c>
      <c r="D3780" s="209" t="s">
        <v>64</v>
      </c>
      <c r="E3780" s="210" t="s">
        <v>312</v>
      </c>
      <c r="F3780" s="235" t="s">
        <v>65</v>
      </c>
      <c r="G3780" s="283">
        <v>42455</v>
      </c>
      <c r="H3780" s="237">
        <v>42455</v>
      </c>
      <c r="I3780" s="214">
        <v>2440.815</v>
      </c>
      <c r="J3780" s="215">
        <v>0.278346845354681</v>
      </c>
      <c r="K3780" s="214">
        <v>679.393155344386</v>
      </c>
      <c r="L3780" s="244">
        <v>1627.21</v>
      </c>
      <c r="M3780" s="245">
        <v>0.393563215565293</v>
      </c>
      <c r="N3780" s="244">
        <v>640.41</v>
      </c>
      <c r="O3780" s="218">
        <v>330</v>
      </c>
      <c r="P3780" s="246">
        <f t="shared" si="514"/>
        <v>3.93093939393939</v>
      </c>
      <c r="Q3780" s="246">
        <f t="shared" si="515"/>
        <v>0.940636363636363</v>
      </c>
      <c r="R3780" s="210">
        <v>1376</v>
      </c>
      <c r="S3780" s="220">
        <f t="shared" si="516"/>
        <v>330</v>
      </c>
      <c r="T3780" s="113">
        <f t="shared" ref="T3780:T3843" si="519">IFERROR(I3780/365,0)</f>
        <v>6.68716438356164</v>
      </c>
      <c r="U3780" s="113">
        <f t="shared" si="517"/>
        <v>1.86135111053256</v>
      </c>
      <c r="V3780" s="113">
        <f t="shared" ref="V3780:V3843" si="520">L3780/S3780</f>
        <v>4.93093939393939</v>
      </c>
      <c r="W3780" s="113">
        <f t="shared" si="518"/>
        <v>1.94063636363636</v>
      </c>
      <c r="X3780" s="118">
        <v>2016</v>
      </c>
      <c r="Y3780" s="18" t="s">
        <v>82</v>
      </c>
    </row>
    <row r="3781" ht="15.75" customHeight="1" spans="1:25">
      <c r="A3781" s="234">
        <v>6254</v>
      </c>
      <c r="B3781" s="208" t="s">
        <v>4347</v>
      </c>
      <c r="C3781" s="207" t="s">
        <v>31</v>
      </c>
      <c r="D3781" s="209" t="s">
        <v>64</v>
      </c>
      <c r="E3781" s="210" t="s">
        <v>312</v>
      </c>
      <c r="F3781" s="235" t="s">
        <v>65</v>
      </c>
      <c r="G3781" s="283">
        <v>42455</v>
      </c>
      <c r="H3781" s="237">
        <v>42455</v>
      </c>
      <c r="I3781" s="214">
        <v>2435.775</v>
      </c>
      <c r="J3781" s="215">
        <v>0.272392232946688</v>
      </c>
      <c r="K3781" s="214">
        <v>663.486191205719</v>
      </c>
      <c r="L3781" s="244">
        <v>1623.85</v>
      </c>
      <c r="M3781" s="245">
        <v>0.189297040982849</v>
      </c>
      <c r="N3781" s="244">
        <v>307.39</v>
      </c>
      <c r="O3781" s="218">
        <v>330</v>
      </c>
      <c r="P3781" s="246">
        <f t="shared" si="514"/>
        <v>3.92075757575758</v>
      </c>
      <c r="Q3781" s="246">
        <f t="shared" si="515"/>
        <v>-0.0685151515151515</v>
      </c>
      <c r="R3781" s="210">
        <v>1376</v>
      </c>
      <c r="S3781" s="220">
        <f t="shared" si="516"/>
        <v>330</v>
      </c>
      <c r="T3781" s="113">
        <f t="shared" si="519"/>
        <v>6.67335616438356</v>
      </c>
      <c r="U3781" s="113">
        <f t="shared" si="517"/>
        <v>1.81777038686498</v>
      </c>
      <c r="V3781" s="113">
        <f t="shared" si="520"/>
        <v>4.92075757575758</v>
      </c>
      <c r="W3781" s="113">
        <f t="shared" si="518"/>
        <v>0.931484848484848</v>
      </c>
      <c r="X3781" s="118">
        <v>2016</v>
      </c>
      <c r="Y3781" s="18" t="s">
        <v>82</v>
      </c>
    </row>
    <row r="3782" ht="15.75" customHeight="1" spans="1:25">
      <c r="A3782" s="234">
        <v>7250</v>
      </c>
      <c r="B3782" s="208" t="s">
        <v>4348</v>
      </c>
      <c r="C3782" s="207" t="s">
        <v>31</v>
      </c>
      <c r="D3782" s="209" t="s">
        <v>380</v>
      </c>
      <c r="E3782" s="210" t="s">
        <v>436</v>
      </c>
      <c r="F3782" s="235" t="s">
        <v>254</v>
      </c>
      <c r="G3782" s="284">
        <v>38556</v>
      </c>
      <c r="H3782" s="237">
        <v>43248</v>
      </c>
      <c r="I3782" s="214">
        <v>2417.205</v>
      </c>
      <c r="J3782" s="215">
        <v>0.279444552789984</v>
      </c>
      <c r="K3782" s="214">
        <v>675.474770226713</v>
      </c>
      <c r="L3782" s="244">
        <v>1611.47</v>
      </c>
      <c r="M3782" s="245">
        <v>0.0627811873630908</v>
      </c>
      <c r="N3782" s="244">
        <v>101.17</v>
      </c>
      <c r="O3782" s="218">
        <v>330</v>
      </c>
      <c r="P3782" s="246">
        <f t="shared" si="514"/>
        <v>3.88324242424242</v>
      </c>
      <c r="Q3782" s="246">
        <f t="shared" si="515"/>
        <v>-0.693424242424242</v>
      </c>
      <c r="R3782" s="210">
        <v>583</v>
      </c>
      <c r="S3782" s="220">
        <f t="shared" si="516"/>
        <v>330</v>
      </c>
      <c r="T3782" s="113">
        <f t="shared" si="519"/>
        <v>6.62247945205479</v>
      </c>
      <c r="U3782" s="113">
        <f t="shared" si="517"/>
        <v>1.85061580884031</v>
      </c>
      <c r="V3782" s="113">
        <f t="shared" si="520"/>
        <v>4.88324242424242</v>
      </c>
      <c r="W3782" s="113">
        <f t="shared" si="518"/>
        <v>0.306575757575758</v>
      </c>
      <c r="X3782" s="118">
        <v>2005</v>
      </c>
      <c r="Y3782" s="18" t="s">
        <v>66</v>
      </c>
    </row>
    <row r="3783" ht="15.75" customHeight="1" spans="1:25">
      <c r="A3783" s="234">
        <v>6816</v>
      </c>
      <c r="B3783" s="208" t="s">
        <v>4349</v>
      </c>
      <c r="C3783" s="207" t="s">
        <v>19</v>
      </c>
      <c r="D3783" s="209" t="s">
        <v>380</v>
      </c>
      <c r="E3783" s="210" t="s">
        <v>387</v>
      </c>
      <c r="F3783" s="235" t="s">
        <v>108</v>
      </c>
      <c r="G3783" s="283">
        <v>41611</v>
      </c>
      <c r="H3783" s="237">
        <v>42852</v>
      </c>
      <c r="I3783" s="214">
        <v>2409.59356796117</v>
      </c>
      <c r="J3783" s="215">
        <v>0.228501107616239</v>
      </c>
      <c r="K3783" s="214">
        <v>550.594799184092</v>
      </c>
      <c r="L3783" s="244">
        <v>735.1</v>
      </c>
      <c r="M3783" s="245">
        <v>0.355652292205142</v>
      </c>
      <c r="N3783" s="244">
        <v>261.44</v>
      </c>
      <c r="O3783" s="218">
        <v>206</v>
      </c>
      <c r="P3783" s="246">
        <f t="shared" si="514"/>
        <v>2.56844660194175</v>
      </c>
      <c r="Q3783" s="246">
        <f t="shared" si="515"/>
        <v>0.269126213592233</v>
      </c>
      <c r="R3783" s="210">
        <v>979</v>
      </c>
      <c r="S3783" s="220">
        <f t="shared" si="516"/>
        <v>330</v>
      </c>
      <c r="T3783" s="113">
        <f t="shared" si="519"/>
        <v>6.60162621359225</v>
      </c>
      <c r="U3783" s="113">
        <f t="shared" si="517"/>
        <v>1.50847890187422</v>
      </c>
      <c r="V3783" s="113">
        <f t="shared" si="520"/>
        <v>2.22757575757576</v>
      </c>
      <c r="W3783" s="113">
        <f t="shared" si="518"/>
        <v>0.792242424242424</v>
      </c>
      <c r="X3783" s="118">
        <v>2013</v>
      </c>
      <c r="Y3783" s="18" t="s">
        <v>66</v>
      </c>
    </row>
    <row r="3784" ht="15.75" customHeight="1" spans="1:25">
      <c r="A3784" s="234">
        <v>7887</v>
      </c>
      <c r="B3784" s="208" t="s">
        <v>4350</v>
      </c>
      <c r="C3784" s="207" t="s">
        <v>33</v>
      </c>
      <c r="D3784" s="209" t="s">
        <v>64</v>
      </c>
      <c r="F3784" s="235" t="s">
        <v>65</v>
      </c>
      <c r="G3784" s="236">
        <v>43218</v>
      </c>
      <c r="H3784" s="237">
        <v>43218</v>
      </c>
      <c r="I3784" s="214">
        <v>2395.45238150289</v>
      </c>
      <c r="J3784" s="215">
        <v>0.266270867957479</v>
      </c>
      <c r="K3784" s="214">
        <v>637.839184773585</v>
      </c>
      <c r="L3784" s="244">
        <v>502.38</v>
      </c>
      <c r="M3784" s="245">
        <v>0.0334408216887615</v>
      </c>
      <c r="N3784" s="244">
        <v>16.8</v>
      </c>
      <c r="O3784" s="218">
        <v>173</v>
      </c>
      <c r="P3784" s="246">
        <f t="shared" si="514"/>
        <v>1.90393063583815</v>
      </c>
      <c r="Q3784" s="246">
        <f t="shared" si="515"/>
        <v>-0.902890173410405</v>
      </c>
      <c r="R3784" s="210">
        <v>613</v>
      </c>
      <c r="S3784" s="220">
        <f t="shared" si="516"/>
        <v>330</v>
      </c>
      <c r="T3784" s="113">
        <f t="shared" si="519"/>
        <v>6.56288323699422</v>
      </c>
      <c r="U3784" s="113">
        <f t="shared" si="517"/>
        <v>1.74750461581804</v>
      </c>
      <c r="V3784" s="113">
        <f t="shared" si="520"/>
        <v>1.52236363636364</v>
      </c>
      <c r="W3784" s="113">
        <f t="shared" si="518"/>
        <v>0.0509090909090909</v>
      </c>
      <c r="X3784" s="118">
        <v>2018</v>
      </c>
      <c r="Y3784" s="18" t="s">
        <v>84</v>
      </c>
    </row>
    <row r="3785" ht="15.75" customHeight="1" spans="1:25">
      <c r="A3785" s="234">
        <v>6273</v>
      </c>
      <c r="B3785" s="208" t="s">
        <v>4351</v>
      </c>
      <c r="C3785" s="207" t="s">
        <v>31</v>
      </c>
      <c r="D3785" s="209" t="s">
        <v>64</v>
      </c>
      <c r="E3785" s="210" t="s">
        <v>312</v>
      </c>
      <c r="F3785" s="235" t="s">
        <v>65</v>
      </c>
      <c r="G3785" s="283">
        <v>42454</v>
      </c>
      <c r="H3785" s="237">
        <v>42454</v>
      </c>
      <c r="I3785" s="214">
        <v>2394.66</v>
      </c>
      <c r="J3785" s="215">
        <v>0.27794111887174</v>
      </c>
      <c r="K3785" s="214">
        <v>665.574479717401</v>
      </c>
      <c r="L3785" s="244">
        <v>1596.44</v>
      </c>
      <c r="M3785" s="245">
        <v>0.395266969006038</v>
      </c>
      <c r="N3785" s="244">
        <v>631.02</v>
      </c>
      <c r="O3785" s="218">
        <v>330</v>
      </c>
      <c r="P3785" s="246">
        <f t="shared" si="514"/>
        <v>3.83769696969697</v>
      </c>
      <c r="Q3785" s="246">
        <f t="shared" si="515"/>
        <v>0.912181818181818</v>
      </c>
      <c r="R3785" s="210">
        <v>1377</v>
      </c>
      <c r="S3785" s="220">
        <f t="shared" si="516"/>
        <v>330</v>
      </c>
      <c r="T3785" s="113">
        <f t="shared" si="519"/>
        <v>6.56071232876712</v>
      </c>
      <c r="U3785" s="113">
        <f t="shared" si="517"/>
        <v>1.82349172525315</v>
      </c>
      <c r="V3785" s="113">
        <f t="shared" si="520"/>
        <v>4.83769696969697</v>
      </c>
      <c r="W3785" s="113">
        <f t="shared" si="518"/>
        <v>1.91218181818182</v>
      </c>
      <c r="X3785" s="118">
        <v>2016</v>
      </c>
      <c r="Y3785" s="18" t="s">
        <v>82</v>
      </c>
    </row>
    <row r="3786" ht="15.75" customHeight="1" spans="1:25">
      <c r="A3786" s="234">
        <v>7332</v>
      </c>
      <c r="B3786" s="208" t="s">
        <v>4352</v>
      </c>
      <c r="C3786" s="207" t="s">
        <v>23</v>
      </c>
      <c r="D3786" s="209" t="s">
        <v>380</v>
      </c>
      <c r="E3786" s="210" t="s">
        <v>442</v>
      </c>
      <c r="F3786" s="235" t="s">
        <v>193</v>
      </c>
      <c r="G3786" s="284">
        <v>40118</v>
      </c>
      <c r="H3786" s="237">
        <v>42979</v>
      </c>
      <c r="I3786" s="214">
        <v>2391.1805</v>
      </c>
      <c r="J3786" s="215">
        <v>0.238902942359389</v>
      </c>
      <c r="K3786" s="214">
        <v>571.260057162395</v>
      </c>
      <c r="L3786" s="244">
        <v>1649.09</v>
      </c>
      <c r="M3786" s="245">
        <v>0.416708608990413</v>
      </c>
      <c r="N3786" s="244">
        <v>687.19</v>
      </c>
      <c r="O3786" s="218">
        <v>330</v>
      </c>
      <c r="P3786" s="246">
        <f t="shared" si="514"/>
        <v>3.99724242424242</v>
      </c>
      <c r="Q3786" s="246">
        <f t="shared" si="515"/>
        <v>1.08239393939394</v>
      </c>
      <c r="R3786" s="210">
        <v>852</v>
      </c>
      <c r="S3786" s="220">
        <f t="shared" si="516"/>
        <v>330</v>
      </c>
      <c r="T3786" s="113">
        <f t="shared" si="519"/>
        <v>6.55117945205479</v>
      </c>
      <c r="U3786" s="113">
        <f t="shared" si="517"/>
        <v>1.56509604702026</v>
      </c>
      <c r="V3786" s="113">
        <f t="shared" si="520"/>
        <v>4.99724242424242</v>
      </c>
      <c r="W3786" s="113">
        <f t="shared" si="518"/>
        <v>2.08239393939394</v>
      </c>
      <c r="X3786" s="118">
        <v>2009</v>
      </c>
      <c r="Y3786" s="18" t="s">
        <v>66</v>
      </c>
    </row>
    <row r="3787" ht="15.75" customHeight="1" spans="1:25">
      <c r="A3787" s="234">
        <v>7850</v>
      </c>
      <c r="B3787" s="208" t="s">
        <v>4353</v>
      </c>
      <c r="C3787" s="207" t="s">
        <v>25</v>
      </c>
      <c r="D3787" s="209" t="s">
        <v>64</v>
      </c>
      <c r="F3787" s="235" t="s">
        <v>204</v>
      </c>
      <c r="G3787" s="236">
        <v>43232</v>
      </c>
      <c r="H3787" s="237">
        <v>43232</v>
      </c>
      <c r="I3787" s="214">
        <v>2373.72598190071</v>
      </c>
      <c r="J3787" s="215">
        <v>0.279938979205674</v>
      </c>
      <c r="K3787" s="214">
        <v>664.498428287272</v>
      </c>
      <c r="L3787" s="244">
        <v>1384.04</v>
      </c>
      <c r="M3787" s="245">
        <v>0.293886014855062</v>
      </c>
      <c r="N3787" s="244">
        <v>406.75</v>
      </c>
      <c r="O3787" s="218">
        <v>328</v>
      </c>
      <c r="P3787" s="246">
        <f t="shared" si="514"/>
        <v>3.21963414634146</v>
      </c>
      <c r="Q3787" s="246">
        <f t="shared" si="515"/>
        <v>0.240091463414634</v>
      </c>
      <c r="R3787" s="210">
        <v>599</v>
      </c>
      <c r="S3787" s="220">
        <f t="shared" si="516"/>
        <v>330</v>
      </c>
      <c r="T3787" s="113">
        <f t="shared" si="519"/>
        <v>6.50335885452249</v>
      </c>
      <c r="U3787" s="113">
        <f t="shared" si="517"/>
        <v>1.82054363914321</v>
      </c>
      <c r="V3787" s="113">
        <f t="shared" si="520"/>
        <v>4.19406060606061</v>
      </c>
      <c r="W3787" s="113">
        <f t="shared" si="518"/>
        <v>1.23257575757576</v>
      </c>
      <c r="X3787" s="118">
        <v>2018</v>
      </c>
      <c r="Y3787" s="18" t="s">
        <v>84</v>
      </c>
    </row>
    <row r="3788" ht="15.75" customHeight="1" spans="1:25">
      <c r="A3788" s="234">
        <v>5435</v>
      </c>
      <c r="B3788" s="208" t="s">
        <v>4354</v>
      </c>
      <c r="C3788" s="207" t="s">
        <v>23</v>
      </c>
      <c r="D3788" s="209" t="s">
        <v>64</v>
      </c>
      <c r="F3788" s="235" t="s">
        <v>178</v>
      </c>
      <c r="G3788" s="236">
        <v>40859</v>
      </c>
      <c r="H3788" s="237">
        <v>40859</v>
      </c>
      <c r="I3788" s="214">
        <v>2358.251</v>
      </c>
      <c r="J3788" s="215">
        <v>0.272002683882858</v>
      </c>
      <c r="K3788" s="214">
        <v>641.450601269434</v>
      </c>
      <c r="L3788" s="244">
        <v>1626.38</v>
      </c>
      <c r="M3788" s="245">
        <v>0.437284029562587</v>
      </c>
      <c r="N3788" s="244">
        <v>711.19</v>
      </c>
      <c r="O3788" s="218">
        <v>330</v>
      </c>
      <c r="P3788" s="246">
        <f t="shared" si="514"/>
        <v>3.92842424242424</v>
      </c>
      <c r="Q3788" s="246">
        <f t="shared" si="515"/>
        <v>1.15512121212121</v>
      </c>
      <c r="R3788" s="210">
        <v>2972</v>
      </c>
      <c r="S3788" s="220">
        <f t="shared" si="516"/>
        <v>330</v>
      </c>
      <c r="T3788" s="113">
        <f t="shared" si="519"/>
        <v>6.46096164383562</v>
      </c>
      <c r="U3788" s="113">
        <f t="shared" si="517"/>
        <v>1.75739890758749</v>
      </c>
      <c r="V3788" s="113">
        <f t="shared" si="520"/>
        <v>4.92842424242424</v>
      </c>
      <c r="W3788" s="113">
        <f t="shared" si="518"/>
        <v>2.15512121212121</v>
      </c>
      <c r="X3788" s="118">
        <v>2011</v>
      </c>
      <c r="Y3788" s="18" t="s">
        <v>66</v>
      </c>
    </row>
    <row r="3789" ht="15.75" customHeight="1" spans="1:25">
      <c r="A3789" s="234">
        <v>6090</v>
      </c>
      <c r="B3789" s="208" t="s">
        <v>4355</v>
      </c>
      <c r="C3789" s="207" t="s">
        <v>27</v>
      </c>
      <c r="D3789" s="209" t="s">
        <v>64</v>
      </c>
      <c r="E3789" s="210" t="s">
        <v>2666</v>
      </c>
      <c r="F3789" s="289" t="s">
        <v>215</v>
      </c>
      <c r="G3789" s="283">
        <v>42272</v>
      </c>
      <c r="H3789" s="237">
        <v>42272</v>
      </c>
      <c r="I3789" s="214">
        <v>2347.955</v>
      </c>
      <c r="J3789" s="215">
        <v>0.245616617681481</v>
      </c>
      <c r="K3789" s="214">
        <v>576.696765568322</v>
      </c>
      <c r="L3789" s="244">
        <v>2041.7</v>
      </c>
      <c r="M3789" s="245">
        <v>0.257461918989078</v>
      </c>
      <c r="N3789" s="244">
        <v>525.66</v>
      </c>
      <c r="O3789" s="218">
        <v>330</v>
      </c>
      <c r="P3789" s="246">
        <f t="shared" si="514"/>
        <v>5.1869696969697</v>
      </c>
      <c r="Q3789" s="246">
        <f t="shared" si="515"/>
        <v>0.592909090909091</v>
      </c>
      <c r="R3789" s="210">
        <v>1559</v>
      </c>
      <c r="S3789" s="220">
        <f t="shared" si="516"/>
        <v>330</v>
      </c>
      <c r="T3789" s="113">
        <f t="shared" si="519"/>
        <v>6.43275342465753</v>
      </c>
      <c r="U3789" s="113">
        <f t="shared" si="517"/>
        <v>1.57999113854335</v>
      </c>
      <c r="V3789" s="113">
        <f t="shared" si="520"/>
        <v>6.1869696969697</v>
      </c>
      <c r="W3789" s="113">
        <f t="shared" si="518"/>
        <v>1.59290909090909</v>
      </c>
      <c r="X3789" s="118">
        <v>2015</v>
      </c>
      <c r="Y3789" s="18" t="s">
        <v>66</v>
      </c>
    </row>
    <row r="3790" ht="15.75" customHeight="1" spans="1:25">
      <c r="A3790" s="234">
        <v>9924</v>
      </c>
      <c r="B3790" s="208" t="s">
        <v>4356</v>
      </c>
      <c r="C3790" s="207" t="s">
        <v>34</v>
      </c>
      <c r="D3790" s="209" t="s">
        <v>488</v>
      </c>
      <c r="E3790" s="210" t="s">
        <v>30</v>
      </c>
      <c r="F3790" s="235" t="s">
        <v>279</v>
      </c>
      <c r="G3790" s="283">
        <v>43554</v>
      </c>
      <c r="H3790" s="237">
        <v>43706</v>
      </c>
      <c r="I3790" s="214">
        <v>2346.3313559322</v>
      </c>
      <c r="J3790" s="215">
        <v>0.227425991501416</v>
      </c>
      <c r="K3790" s="214">
        <v>533.616735013743</v>
      </c>
      <c r="L3790" s="216">
        <v>164.9</v>
      </c>
      <c r="M3790" s="217">
        <v>0.0867798665858096</v>
      </c>
      <c r="N3790" s="216">
        <v>14.31</v>
      </c>
      <c r="O3790" s="218">
        <v>59</v>
      </c>
      <c r="P3790" s="246">
        <f t="shared" si="514"/>
        <v>1.79491525423729</v>
      </c>
      <c r="Q3790" s="246">
        <f t="shared" si="515"/>
        <v>-0.757457627118644</v>
      </c>
      <c r="R3790" s="210">
        <v>125</v>
      </c>
      <c r="S3790" s="220">
        <f t="shared" si="516"/>
        <v>90</v>
      </c>
      <c r="T3790" s="113">
        <f t="shared" si="519"/>
        <v>6.42830508474575</v>
      </c>
      <c r="U3790" s="113">
        <f t="shared" si="517"/>
        <v>1.4619636575719</v>
      </c>
      <c r="V3790" s="113">
        <f t="shared" si="520"/>
        <v>1.83222222222222</v>
      </c>
      <c r="W3790" s="113">
        <f t="shared" si="518"/>
        <v>0.159</v>
      </c>
      <c r="X3790" s="118">
        <v>2019</v>
      </c>
      <c r="Y3790" s="18" t="s">
        <v>85</v>
      </c>
    </row>
    <row r="3791" ht="15.75" customHeight="1" spans="1:25">
      <c r="A3791" s="234">
        <v>6640</v>
      </c>
      <c r="B3791" s="208" t="s">
        <v>4357</v>
      </c>
      <c r="C3791" s="207" t="s">
        <v>31</v>
      </c>
      <c r="D3791" s="209" t="s">
        <v>64</v>
      </c>
      <c r="F3791" s="235" t="s">
        <v>65</v>
      </c>
      <c r="G3791" s="236">
        <v>42679</v>
      </c>
      <c r="H3791" s="237">
        <v>42679</v>
      </c>
      <c r="I3791" s="214">
        <v>2309.28</v>
      </c>
      <c r="J3791" s="215">
        <v>0.265253837251414</v>
      </c>
      <c r="K3791" s="214">
        <v>612.545381287945</v>
      </c>
      <c r="L3791" s="244">
        <v>1539.52</v>
      </c>
      <c r="M3791" s="245">
        <v>0.327809966742881</v>
      </c>
      <c r="N3791" s="244">
        <v>504.67</v>
      </c>
      <c r="O3791" s="218">
        <v>330</v>
      </c>
      <c r="P3791" s="246">
        <f t="shared" si="514"/>
        <v>3.66521212121212</v>
      </c>
      <c r="Q3791" s="246">
        <f t="shared" si="515"/>
        <v>0.52930303030303</v>
      </c>
      <c r="R3791" s="210">
        <v>1152</v>
      </c>
      <c r="S3791" s="220">
        <f t="shared" si="516"/>
        <v>330</v>
      </c>
      <c r="T3791" s="113">
        <f t="shared" si="519"/>
        <v>6.32679452054795</v>
      </c>
      <c r="U3791" s="113">
        <f t="shared" si="517"/>
        <v>1.67820652407656</v>
      </c>
      <c r="V3791" s="113">
        <f t="shared" si="520"/>
        <v>4.66521212121212</v>
      </c>
      <c r="W3791" s="113">
        <f t="shared" si="518"/>
        <v>1.52930303030303</v>
      </c>
      <c r="X3791" s="118">
        <v>2016</v>
      </c>
      <c r="Y3791" s="18" t="s">
        <v>82</v>
      </c>
    </row>
    <row r="3792" ht="15.75" customHeight="1" spans="1:25">
      <c r="A3792" s="234">
        <v>7553</v>
      </c>
      <c r="B3792" s="208" t="s">
        <v>4358</v>
      </c>
      <c r="C3792" s="207" t="s">
        <v>29</v>
      </c>
      <c r="D3792" s="209" t="s">
        <v>488</v>
      </c>
      <c r="E3792" s="210" t="s">
        <v>489</v>
      </c>
      <c r="F3792" s="235" t="s">
        <v>238</v>
      </c>
      <c r="G3792" s="283" t="s">
        <v>494</v>
      </c>
      <c r="H3792" s="237">
        <v>43202</v>
      </c>
      <c r="I3792" s="214">
        <v>2258.608</v>
      </c>
      <c r="J3792" s="215">
        <v>0.279946401238514</v>
      </c>
      <c r="K3792" s="214">
        <v>632.289181408518</v>
      </c>
      <c r="L3792" s="244">
        <v>1411.63</v>
      </c>
      <c r="M3792" s="245">
        <v>0.388423312057692</v>
      </c>
      <c r="N3792" s="244">
        <v>548.31</v>
      </c>
      <c r="O3792" s="218">
        <v>330</v>
      </c>
      <c r="P3792" s="246">
        <f t="shared" si="514"/>
        <v>3.27766666666667</v>
      </c>
      <c r="Q3792" s="246">
        <f t="shared" si="515"/>
        <v>0.661545454545454</v>
      </c>
      <c r="R3792" s="210">
        <v>629</v>
      </c>
      <c r="S3792" s="220">
        <f t="shared" si="516"/>
        <v>330</v>
      </c>
      <c r="T3792" s="113">
        <f t="shared" si="519"/>
        <v>6.18796712328767</v>
      </c>
      <c r="U3792" s="113">
        <f t="shared" si="517"/>
        <v>1.73229912714662</v>
      </c>
      <c r="V3792" s="113">
        <f t="shared" si="520"/>
        <v>4.27766666666667</v>
      </c>
      <c r="W3792" s="113">
        <f t="shared" si="518"/>
        <v>1.66154545454545</v>
      </c>
      <c r="X3792" s="118">
        <v>2016</v>
      </c>
      <c r="Y3792" s="18" t="s">
        <v>82</v>
      </c>
    </row>
    <row r="3793" ht="15.75" customHeight="1" spans="1:25">
      <c r="A3793" s="234">
        <v>6294</v>
      </c>
      <c r="B3793" s="208" t="s">
        <v>4359</v>
      </c>
      <c r="C3793" s="207" t="s">
        <v>31</v>
      </c>
      <c r="D3793" s="209" t="s">
        <v>64</v>
      </c>
      <c r="E3793" s="210" t="s">
        <v>312</v>
      </c>
      <c r="F3793" s="235" t="s">
        <v>65</v>
      </c>
      <c r="G3793" s="283">
        <v>42454</v>
      </c>
      <c r="H3793" s="237">
        <v>42454</v>
      </c>
      <c r="I3793" s="214">
        <v>2242.11</v>
      </c>
      <c r="J3793" s="215">
        <v>0.272515693855615</v>
      </c>
      <c r="K3793" s="214">
        <v>611.010162350613</v>
      </c>
      <c r="L3793" s="244">
        <v>1494.74</v>
      </c>
      <c r="M3793" s="245">
        <v>0.281701165420073</v>
      </c>
      <c r="N3793" s="244">
        <v>421.07</v>
      </c>
      <c r="O3793" s="218">
        <v>330</v>
      </c>
      <c r="P3793" s="246">
        <f t="shared" si="514"/>
        <v>3.52951515151515</v>
      </c>
      <c r="Q3793" s="246">
        <f t="shared" si="515"/>
        <v>0.275969696969697</v>
      </c>
      <c r="R3793" s="210">
        <v>1377</v>
      </c>
      <c r="S3793" s="220">
        <f t="shared" si="516"/>
        <v>330</v>
      </c>
      <c r="T3793" s="113">
        <f t="shared" si="519"/>
        <v>6.14276712328767</v>
      </c>
      <c r="U3793" s="113">
        <f t="shared" si="517"/>
        <v>1.6740004447962</v>
      </c>
      <c r="V3793" s="113">
        <f t="shared" si="520"/>
        <v>4.52951515151515</v>
      </c>
      <c r="W3793" s="113">
        <f t="shared" si="518"/>
        <v>1.2759696969697</v>
      </c>
      <c r="X3793" s="118">
        <v>2016</v>
      </c>
      <c r="Y3793" s="18" t="s">
        <v>82</v>
      </c>
    </row>
    <row r="3794" ht="15.75" customHeight="1" spans="1:25">
      <c r="A3794" s="234">
        <v>8760</v>
      </c>
      <c r="B3794" s="208" t="s">
        <v>4360</v>
      </c>
      <c r="C3794" s="207" t="s">
        <v>34</v>
      </c>
      <c r="D3794" s="209" t="s">
        <v>488</v>
      </c>
      <c r="E3794" s="210" t="s">
        <v>30</v>
      </c>
      <c r="F3794" s="235" t="s">
        <v>279</v>
      </c>
      <c r="G3794" s="283">
        <v>43295</v>
      </c>
      <c r="H3794" s="237">
        <v>43715</v>
      </c>
      <c r="I3794" s="214">
        <v>2235.99848837209</v>
      </c>
      <c r="J3794" s="215">
        <v>0.266609145976823</v>
      </c>
      <c r="K3794" s="214">
        <v>596.137647390351</v>
      </c>
      <c r="L3794" s="216">
        <v>114.53</v>
      </c>
      <c r="M3794" s="217">
        <v>0.299572164498385</v>
      </c>
      <c r="N3794" s="216">
        <v>34.31</v>
      </c>
      <c r="O3794" s="218">
        <v>43</v>
      </c>
      <c r="P3794" s="246">
        <f t="shared" si="514"/>
        <v>1.66348837209302</v>
      </c>
      <c r="Q3794" s="246">
        <f t="shared" si="515"/>
        <v>-0.202093023255814</v>
      </c>
      <c r="R3794" s="210">
        <v>116</v>
      </c>
      <c r="S3794" s="220">
        <f t="shared" si="516"/>
        <v>81</v>
      </c>
      <c r="T3794" s="113">
        <f t="shared" si="519"/>
        <v>6.12602325581395</v>
      </c>
      <c r="U3794" s="113">
        <f t="shared" si="517"/>
        <v>1.63325382846672</v>
      </c>
      <c r="V3794" s="113">
        <f t="shared" si="520"/>
        <v>1.41395061728395</v>
      </c>
      <c r="W3794" s="113">
        <f t="shared" si="518"/>
        <v>0.42358024691358</v>
      </c>
      <c r="X3794" s="118">
        <v>2018</v>
      </c>
      <c r="Y3794" s="18" t="s">
        <v>84</v>
      </c>
    </row>
    <row r="3795" ht="15.75" customHeight="1" spans="1:25">
      <c r="A3795" s="234">
        <v>9046</v>
      </c>
      <c r="B3795" s="208" t="s">
        <v>4361</v>
      </c>
      <c r="C3795" s="207" t="s">
        <v>34</v>
      </c>
      <c r="D3795" s="209" t="s">
        <v>488</v>
      </c>
      <c r="E3795" s="210" t="s">
        <v>30</v>
      </c>
      <c r="F3795" s="235" t="s">
        <v>291</v>
      </c>
      <c r="G3795" s="283">
        <v>40461</v>
      </c>
      <c r="H3795" s="237">
        <v>43713</v>
      </c>
      <c r="I3795" s="214">
        <v>2235.80325581395</v>
      </c>
      <c r="J3795" s="215">
        <v>0.218036789596876</v>
      </c>
      <c r="K3795" s="214">
        <v>487.487364067917</v>
      </c>
      <c r="L3795" s="216">
        <v>114.52</v>
      </c>
      <c r="M3795" s="217">
        <v>-0.244760740482012</v>
      </c>
      <c r="N3795" s="216">
        <v>-28.03</v>
      </c>
      <c r="O3795" s="218">
        <v>43</v>
      </c>
      <c r="P3795" s="246">
        <f t="shared" si="514"/>
        <v>1.66325581395349</v>
      </c>
      <c r="Q3795" s="246">
        <f t="shared" si="515"/>
        <v>-1.65186046511628</v>
      </c>
      <c r="R3795" s="210">
        <v>118</v>
      </c>
      <c r="S3795" s="220">
        <f t="shared" si="516"/>
        <v>83</v>
      </c>
      <c r="T3795" s="113">
        <f t="shared" si="519"/>
        <v>6.12548837209301</v>
      </c>
      <c r="U3795" s="113">
        <f t="shared" si="517"/>
        <v>1.33558181936416</v>
      </c>
      <c r="V3795" s="113">
        <f t="shared" si="520"/>
        <v>1.37975903614458</v>
      </c>
      <c r="W3795" s="113">
        <f t="shared" si="518"/>
        <v>-0.337710843373494</v>
      </c>
      <c r="X3795" s="118">
        <v>2010</v>
      </c>
      <c r="Y3795" s="18" t="s">
        <v>66</v>
      </c>
    </row>
    <row r="3796" ht="15.75" customHeight="1" spans="1:25">
      <c r="A3796" s="234">
        <v>8790</v>
      </c>
      <c r="B3796" s="208" t="s">
        <v>4362</v>
      </c>
      <c r="C3796" s="207" t="s">
        <v>34</v>
      </c>
      <c r="D3796" s="209" t="s">
        <v>488</v>
      </c>
      <c r="E3796" s="210" t="s">
        <v>30</v>
      </c>
      <c r="F3796" s="235" t="s">
        <v>279</v>
      </c>
      <c r="G3796" s="283">
        <v>43224</v>
      </c>
      <c r="H3796" s="237">
        <v>43715</v>
      </c>
      <c r="I3796" s="214">
        <v>2226.88421052632</v>
      </c>
      <c r="J3796" s="215">
        <v>0.227425991501416</v>
      </c>
      <c r="K3796" s="214">
        <v>506.451349537795</v>
      </c>
      <c r="L3796" s="216">
        <v>100.8</v>
      </c>
      <c r="M3796" s="217">
        <v>0.123809523809524</v>
      </c>
      <c r="N3796" s="216">
        <v>12.48</v>
      </c>
      <c r="O3796" s="218">
        <v>38</v>
      </c>
      <c r="P3796" s="246">
        <f t="shared" si="514"/>
        <v>1.65263157894737</v>
      </c>
      <c r="Q3796" s="246">
        <f t="shared" si="515"/>
        <v>-0.671578947368421</v>
      </c>
      <c r="R3796" s="210">
        <v>116</v>
      </c>
      <c r="S3796" s="220">
        <f t="shared" si="516"/>
        <v>81</v>
      </c>
      <c r="T3796" s="113">
        <f t="shared" si="519"/>
        <v>6.10105263157896</v>
      </c>
      <c r="U3796" s="113">
        <f t="shared" si="517"/>
        <v>1.38753794393916</v>
      </c>
      <c r="V3796" s="113">
        <f t="shared" si="520"/>
        <v>1.24444444444444</v>
      </c>
      <c r="W3796" s="113">
        <f t="shared" si="518"/>
        <v>0.154074074074074</v>
      </c>
      <c r="X3796" s="118">
        <v>2018</v>
      </c>
      <c r="Y3796" s="18" t="s">
        <v>84</v>
      </c>
    </row>
    <row r="3797" ht="15.75" customHeight="1" spans="1:25">
      <c r="A3797" s="234">
        <v>7791</v>
      </c>
      <c r="B3797" s="208" t="s">
        <v>4363</v>
      </c>
      <c r="C3797" s="207" t="s">
        <v>31</v>
      </c>
      <c r="D3797" s="209" t="s">
        <v>64</v>
      </c>
      <c r="F3797" s="235" t="s">
        <v>65</v>
      </c>
      <c r="G3797" s="236">
        <v>43183</v>
      </c>
      <c r="H3797" s="237">
        <v>43183</v>
      </c>
      <c r="I3797" s="214">
        <v>2214.25632858722</v>
      </c>
      <c r="J3797" s="215">
        <v>0.278318531687205</v>
      </c>
      <c r="K3797" s="214">
        <v>616.268570151495</v>
      </c>
      <c r="L3797" s="244">
        <v>1127.69</v>
      </c>
      <c r="M3797" s="245">
        <v>0.315725066285947</v>
      </c>
      <c r="N3797" s="244">
        <v>356.04</v>
      </c>
      <c r="O3797" s="218">
        <v>323</v>
      </c>
      <c r="P3797" s="246">
        <f t="shared" si="514"/>
        <v>2.49130030959752</v>
      </c>
      <c r="Q3797" s="246">
        <f t="shared" si="515"/>
        <v>0.102291021671827</v>
      </c>
      <c r="R3797" s="210">
        <v>648</v>
      </c>
      <c r="S3797" s="220">
        <f t="shared" si="516"/>
        <v>330</v>
      </c>
      <c r="T3797" s="113">
        <f t="shared" si="519"/>
        <v>6.06645569475951</v>
      </c>
      <c r="U3797" s="113">
        <f t="shared" si="517"/>
        <v>1.68840704151095</v>
      </c>
      <c r="V3797" s="113">
        <f t="shared" si="520"/>
        <v>3.41724242424242</v>
      </c>
      <c r="W3797" s="113">
        <f t="shared" si="518"/>
        <v>1.07890909090909</v>
      </c>
      <c r="X3797" s="118">
        <v>2018</v>
      </c>
      <c r="Y3797" s="18" t="s">
        <v>84</v>
      </c>
    </row>
    <row r="3798" ht="15.75" customHeight="1" spans="1:25">
      <c r="A3798" s="234">
        <v>6257</v>
      </c>
      <c r="B3798" s="208" t="s">
        <v>4364</v>
      </c>
      <c r="C3798" s="207" t="s">
        <v>31</v>
      </c>
      <c r="D3798" s="209" t="s">
        <v>64</v>
      </c>
      <c r="E3798" s="210" t="s">
        <v>312</v>
      </c>
      <c r="F3798" s="235" t="s">
        <v>65</v>
      </c>
      <c r="G3798" s="283">
        <v>42454</v>
      </c>
      <c r="H3798" s="237">
        <v>42454</v>
      </c>
      <c r="I3798" s="214">
        <v>2208.42</v>
      </c>
      <c r="J3798" s="215">
        <v>0.279033206504129</v>
      </c>
      <c r="K3798" s="214">
        <v>616.222513907848</v>
      </c>
      <c r="L3798" s="244">
        <v>1472.28</v>
      </c>
      <c r="M3798" s="245">
        <v>0.237414078843698</v>
      </c>
      <c r="N3798" s="244">
        <v>349.54</v>
      </c>
      <c r="O3798" s="218">
        <v>330</v>
      </c>
      <c r="P3798" s="246">
        <f t="shared" si="514"/>
        <v>3.46145454545455</v>
      </c>
      <c r="Q3798" s="246">
        <f t="shared" si="515"/>
        <v>0.0592121212121213</v>
      </c>
      <c r="R3798" s="210">
        <v>1377</v>
      </c>
      <c r="S3798" s="220">
        <f t="shared" si="516"/>
        <v>330</v>
      </c>
      <c r="T3798" s="113">
        <f t="shared" si="519"/>
        <v>6.05046575342466</v>
      </c>
      <c r="U3798" s="113">
        <f t="shared" si="517"/>
        <v>1.6882808600215</v>
      </c>
      <c r="V3798" s="113">
        <f t="shared" si="520"/>
        <v>4.46145454545455</v>
      </c>
      <c r="W3798" s="113">
        <f t="shared" si="518"/>
        <v>1.05921212121212</v>
      </c>
      <c r="X3798" s="118">
        <v>2016</v>
      </c>
      <c r="Y3798" s="18" t="s">
        <v>82</v>
      </c>
    </row>
    <row r="3799" ht="15.75" customHeight="1" spans="1:25">
      <c r="A3799" s="234">
        <v>8288</v>
      </c>
      <c r="B3799" s="208" t="s">
        <v>4365</v>
      </c>
      <c r="C3799" s="207" t="s">
        <v>23</v>
      </c>
      <c r="D3799" s="209" t="s">
        <v>64</v>
      </c>
      <c r="F3799" s="235" t="s">
        <v>65</v>
      </c>
      <c r="G3799" s="236">
        <v>43323</v>
      </c>
      <c r="H3799" s="237">
        <v>43323</v>
      </c>
      <c r="I3799" s="214">
        <v>2193.01816219941</v>
      </c>
      <c r="J3799" s="215">
        <v>0.275877124611428</v>
      </c>
      <c r="K3799" s="214">
        <v>605.003544808212</v>
      </c>
      <c r="L3799" s="244">
        <v>924.64</v>
      </c>
      <c r="M3799" s="245">
        <v>0.514675982003807</v>
      </c>
      <c r="N3799" s="244">
        <v>475.89</v>
      </c>
      <c r="O3799" s="218">
        <v>234</v>
      </c>
      <c r="P3799" s="246">
        <f t="shared" si="514"/>
        <v>2.95145299145299</v>
      </c>
      <c r="Q3799" s="246">
        <f t="shared" si="515"/>
        <v>1.03371794871795</v>
      </c>
      <c r="R3799" s="210">
        <v>508</v>
      </c>
      <c r="S3799" s="220">
        <f t="shared" si="516"/>
        <v>330</v>
      </c>
      <c r="T3799" s="113">
        <f t="shared" si="519"/>
        <v>6.00826893753263</v>
      </c>
      <c r="U3799" s="113">
        <f t="shared" si="517"/>
        <v>1.65754395837866</v>
      </c>
      <c r="V3799" s="113">
        <f t="shared" si="520"/>
        <v>2.80193939393939</v>
      </c>
      <c r="W3799" s="113">
        <f t="shared" si="518"/>
        <v>1.44209090909091</v>
      </c>
      <c r="X3799" s="118">
        <v>2018</v>
      </c>
      <c r="Y3799" s="18" t="s">
        <v>84</v>
      </c>
    </row>
    <row r="3800" ht="15.75" customHeight="1" spans="1:25">
      <c r="A3800" s="234">
        <v>6407</v>
      </c>
      <c r="B3800" s="208" t="s">
        <v>4366</v>
      </c>
      <c r="C3800" s="207" t="s">
        <v>23</v>
      </c>
      <c r="D3800" s="209" t="s">
        <v>64</v>
      </c>
      <c r="E3800" s="210" t="s">
        <v>330</v>
      </c>
      <c r="F3800" s="235" t="s">
        <v>65</v>
      </c>
      <c r="G3800" s="283">
        <v>42543</v>
      </c>
      <c r="H3800" s="237">
        <v>42543</v>
      </c>
      <c r="I3800" s="214">
        <v>2185.0485</v>
      </c>
      <c r="J3800" s="215">
        <v>0.255048483902092</v>
      </c>
      <c r="K3800" s="214">
        <v>557.29330717754</v>
      </c>
      <c r="L3800" s="244">
        <v>1506.93</v>
      </c>
      <c r="M3800" s="245">
        <v>0.339544637109886</v>
      </c>
      <c r="N3800" s="244">
        <v>511.67</v>
      </c>
      <c r="O3800" s="218">
        <v>330</v>
      </c>
      <c r="P3800" s="246">
        <f t="shared" si="514"/>
        <v>3.56645454545455</v>
      </c>
      <c r="Q3800" s="246">
        <f t="shared" si="515"/>
        <v>0.550515151515152</v>
      </c>
      <c r="R3800" s="210">
        <v>1288</v>
      </c>
      <c r="S3800" s="220">
        <f t="shared" si="516"/>
        <v>330</v>
      </c>
      <c r="T3800" s="113">
        <f t="shared" si="519"/>
        <v>5.98643424657534</v>
      </c>
      <c r="U3800" s="113">
        <f t="shared" si="517"/>
        <v>1.5268309785686</v>
      </c>
      <c r="V3800" s="113">
        <f t="shared" si="520"/>
        <v>4.56645454545455</v>
      </c>
      <c r="W3800" s="113">
        <f t="shared" si="518"/>
        <v>1.55051515151515</v>
      </c>
      <c r="X3800" s="118">
        <v>2016</v>
      </c>
      <c r="Y3800" s="18" t="s">
        <v>82</v>
      </c>
    </row>
    <row r="3801" ht="15.75" customHeight="1" spans="1:25">
      <c r="A3801" s="234">
        <v>5007</v>
      </c>
      <c r="B3801" s="208" t="s">
        <v>4367</v>
      </c>
      <c r="C3801" s="207" t="s">
        <v>17</v>
      </c>
      <c r="D3801" s="209" t="s">
        <v>64</v>
      </c>
      <c r="F3801" s="235" t="s">
        <v>65</v>
      </c>
      <c r="G3801" s="236">
        <v>37457</v>
      </c>
      <c r="H3801" s="237">
        <v>37457</v>
      </c>
      <c r="I3801" s="214">
        <v>2167.28</v>
      </c>
      <c r="J3801" s="215">
        <v>0.266800649986392</v>
      </c>
      <c r="K3801" s="214">
        <v>578.231712702508</v>
      </c>
      <c r="L3801" s="244">
        <v>1083.64</v>
      </c>
      <c r="M3801" s="245">
        <v>0.305876490347348</v>
      </c>
      <c r="N3801" s="244">
        <v>331.46</v>
      </c>
      <c r="O3801" s="218">
        <v>330</v>
      </c>
      <c r="P3801" s="246">
        <f t="shared" si="514"/>
        <v>2.28375757575758</v>
      </c>
      <c r="Q3801" s="246">
        <f t="shared" si="515"/>
        <v>0.00442424242424244</v>
      </c>
      <c r="R3801" s="210">
        <v>6374</v>
      </c>
      <c r="S3801" s="220">
        <f t="shared" si="516"/>
        <v>330</v>
      </c>
      <c r="T3801" s="113">
        <f t="shared" si="519"/>
        <v>5.93775342465753</v>
      </c>
      <c r="U3801" s="113">
        <f t="shared" si="517"/>
        <v>1.58419647315756</v>
      </c>
      <c r="V3801" s="113">
        <f t="shared" si="520"/>
        <v>3.28375757575758</v>
      </c>
      <c r="W3801" s="113">
        <f t="shared" si="518"/>
        <v>1.00442424242424</v>
      </c>
      <c r="X3801" s="118">
        <v>2002</v>
      </c>
      <c r="Y3801" s="18" t="s">
        <v>66</v>
      </c>
    </row>
    <row r="3802" ht="15.75" customHeight="1" spans="1:25">
      <c r="A3802" s="234">
        <v>5305</v>
      </c>
      <c r="B3802" s="208" t="s">
        <v>4368</v>
      </c>
      <c r="C3802" s="207" t="s">
        <v>23</v>
      </c>
      <c r="D3802" s="209" t="s">
        <v>64</v>
      </c>
      <c r="F3802" s="235" t="s">
        <v>65</v>
      </c>
      <c r="G3802" s="236">
        <v>40341</v>
      </c>
      <c r="H3802" s="237">
        <v>40341</v>
      </c>
      <c r="I3802" s="214">
        <v>2033.0015</v>
      </c>
      <c r="J3802" s="215">
        <v>0.267267842577999</v>
      </c>
      <c r="K3802" s="214">
        <v>543.355924862836</v>
      </c>
      <c r="L3802" s="244">
        <v>1402.07</v>
      </c>
      <c r="M3802" s="245">
        <v>0.327458686085573</v>
      </c>
      <c r="N3802" s="244">
        <v>459.12</v>
      </c>
      <c r="O3802" s="218">
        <v>330</v>
      </c>
      <c r="P3802" s="246">
        <f t="shared" si="514"/>
        <v>3.24869696969697</v>
      </c>
      <c r="Q3802" s="246">
        <f t="shared" si="515"/>
        <v>0.391272727272727</v>
      </c>
      <c r="R3802" s="210">
        <v>3490</v>
      </c>
      <c r="S3802" s="220">
        <f t="shared" si="516"/>
        <v>330</v>
      </c>
      <c r="T3802" s="113">
        <f t="shared" si="519"/>
        <v>5.56986712328767</v>
      </c>
      <c r="U3802" s="113">
        <f t="shared" si="517"/>
        <v>1.48864636948722</v>
      </c>
      <c r="V3802" s="113">
        <f t="shared" si="520"/>
        <v>4.24869696969697</v>
      </c>
      <c r="W3802" s="113">
        <f t="shared" si="518"/>
        <v>1.39127272727273</v>
      </c>
      <c r="X3802" s="118">
        <v>2010</v>
      </c>
      <c r="Y3802" s="18" t="s">
        <v>66</v>
      </c>
    </row>
    <row r="3803" ht="15.75" customHeight="1" spans="1:25">
      <c r="A3803" s="234">
        <v>7897</v>
      </c>
      <c r="B3803" s="208" t="s">
        <v>4369</v>
      </c>
      <c r="C3803" s="207" t="s">
        <v>31</v>
      </c>
      <c r="D3803" s="209" t="s">
        <v>64</v>
      </c>
      <c r="F3803" s="235" t="s">
        <v>65</v>
      </c>
      <c r="G3803" s="236">
        <v>43211</v>
      </c>
      <c r="H3803" s="237">
        <v>43211</v>
      </c>
      <c r="I3803" s="214">
        <v>2029.77056632958</v>
      </c>
      <c r="J3803" s="215">
        <v>0.280292222362103</v>
      </c>
      <c r="K3803" s="214">
        <v>568.928902921703</v>
      </c>
      <c r="L3803" s="244">
        <v>694.49</v>
      </c>
      <c r="M3803" s="245">
        <v>0.0974816052066984</v>
      </c>
      <c r="N3803" s="244">
        <v>67.7</v>
      </c>
      <c r="O3803" s="218">
        <v>217</v>
      </c>
      <c r="P3803" s="246">
        <f t="shared" si="514"/>
        <v>2.20041474654378</v>
      </c>
      <c r="Q3803" s="246">
        <f t="shared" si="515"/>
        <v>-0.688018433179723</v>
      </c>
      <c r="R3803" s="210">
        <v>620</v>
      </c>
      <c r="S3803" s="220">
        <f t="shared" si="516"/>
        <v>330</v>
      </c>
      <c r="T3803" s="113">
        <f t="shared" si="519"/>
        <v>5.56101525021803</v>
      </c>
      <c r="U3803" s="113">
        <f t="shared" si="517"/>
        <v>1.55870932307316</v>
      </c>
      <c r="V3803" s="113">
        <f t="shared" si="520"/>
        <v>2.10451515151515</v>
      </c>
      <c r="W3803" s="113">
        <f t="shared" si="518"/>
        <v>0.205151515151515</v>
      </c>
      <c r="X3803" s="118">
        <v>2018</v>
      </c>
      <c r="Y3803" s="18" t="s">
        <v>84</v>
      </c>
    </row>
    <row r="3804" ht="15.75" customHeight="1" spans="1:25">
      <c r="A3804" s="234">
        <v>7272</v>
      </c>
      <c r="B3804" s="208" t="s">
        <v>4370</v>
      </c>
      <c r="C3804" s="207" t="s">
        <v>31</v>
      </c>
      <c r="D3804" s="209" t="s">
        <v>380</v>
      </c>
      <c r="E3804" s="210" t="s">
        <v>436</v>
      </c>
      <c r="F3804" s="235" t="s">
        <v>254</v>
      </c>
      <c r="G3804" s="284">
        <v>40137</v>
      </c>
      <c r="H3804" s="237">
        <v>43248</v>
      </c>
      <c r="I3804" s="214">
        <v>2023.005</v>
      </c>
      <c r="J3804" s="215">
        <v>0.269676494571468</v>
      </c>
      <c r="K3804" s="214">
        <v>545.556896900553</v>
      </c>
      <c r="L3804" s="244">
        <v>1348.67</v>
      </c>
      <c r="M3804" s="245">
        <v>0.141843445765087</v>
      </c>
      <c r="N3804" s="244">
        <v>191.3</v>
      </c>
      <c r="O3804" s="218">
        <v>330</v>
      </c>
      <c r="P3804" s="246">
        <f t="shared" si="514"/>
        <v>3.08687878787879</v>
      </c>
      <c r="Q3804" s="246">
        <f t="shared" si="515"/>
        <v>-0.42030303030303</v>
      </c>
      <c r="R3804" s="210">
        <v>583</v>
      </c>
      <c r="S3804" s="220">
        <f t="shared" si="516"/>
        <v>330</v>
      </c>
      <c r="T3804" s="113">
        <f t="shared" si="519"/>
        <v>5.54247945205479</v>
      </c>
      <c r="U3804" s="113">
        <f t="shared" si="517"/>
        <v>1.49467642986453</v>
      </c>
      <c r="V3804" s="113">
        <f t="shared" si="520"/>
        <v>4.08687878787879</v>
      </c>
      <c r="W3804" s="113">
        <f t="shared" si="518"/>
        <v>0.57969696969697</v>
      </c>
      <c r="X3804" s="118">
        <v>2009</v>
      </c>
      <c r="Y3804" s="18" t="s">
        <v>66</v>
      </c>
    </row>
    <row r="3805" ht="15.75" customHeight="1" spans="1:25">
      <c r="A3805" s="234">
        <v>6871</v>
      </c>
      <c r="B3805" s="208" t="s">
        <v>4371</v>
      </c>
      <c r="C3805" s="207" t="s">
        <v>31</v>
      </c>
      <c r="D3805" s="209" t="s">
        <v>64</v>
      </c>
      <c r="F3805" s="235" t="s">
        <v>65</v>
      </c>
      <c r="G3805" s="236">
        <v>42847</v>
      </c>
      <c r="H3805" s="237">
        <v>42847</v>
      </c>
      <c r="I3805" s="214">
        <v>1999.965</v>
      </c>
      <c r="J3805" s="215">
        <v>0.280219671437623</v>
      </c>
      <c r="K3805" s="214">
        <v>560.429535186746</v>
      </c>
      <c r="L3805" s="244">
        <v>1333.31</v>
      </c>
      <c r="M3805" s="245">
        <v>0.236426637466156</v>
      </c>
      <c r="N3805" s="244">
        <v>315.23</v>
      </c>
      <c r="O3805" s="218">
        <v>330</v>
      </c>
      <c r="P3805" s="246">
        <f t="shared" si="514"/>
        <v>3.04033333333333</v>
      </c>
      <c r="Q3805" s="246">
        <f t="shared" si="515"/>
        <v>-0.0447575757575757</v>
      </c>
      <c r="R3805" s="210">
        <v>984</v>
      </c>
      <c r="S3805" s="220">
        <f t="shared" si="516"/>
        <v>330</v>
      </c>
      <c r="T3805" s="113">
        <f t="shared" si="519"/>
        <v>5.47935616438356</v>
      </c>
      <c r="U3805" s="113">
        <f t="shared" si="517"/>
        <v>1.53542338407328</v>
      </c>
      <c r="V3805" s="113">
        <f t="shared" si="520"/>
        <v>4.04033333333333</v>
      </c>
      <c r="W3805" s="113">
        <f t="shared" si="518"/>
        <v>0.955242424242424</v>
      </c>
      <c r="X3805" s="118">
        <v>2017</v>
      </c>
      <c r="Y3805" s="18" t="s">
        <v>83</v>
      </c>
    </row>
    <row r="3806" ht="15.75" customHeight="1" spans="1:25">
      <c r="A3806" s="234">
        <v>6886</v>
      </c>
      <c r="B3806" s="208" t="s">
        <v>4372</v>
      </c>
      <c r="C3806" s="207" t="s">
        <v>23</v>
      </c>
      <c r="D3806" s="209" t="s">
        <v>64</v>
      </c>
      <c r="F3806" s="235" t="s">
        <v>65</v>
      </c>
      <c r="G3806" s="236">
        <v>42882</v>
      </c>
      <c r="H3806" s="237">
        <v>42882</v>
      </c>
      <c r="I3806" s="214">
        <v>1975.9005</v>
      </c>
      <c r="J3806" s="215">
        <v>0.273438282940567</v>
      </c>
      <c r="K3806" s="214">
        <v>540.286839981408</v>
      </c>
      <c r="L3806" s="244">
        <v>1362.69</v>
      </c>
      <c r="M3806" s="245">
        <v>0.386478215881822</v>
      </c>
      <c r="N3806" s="244">
        <v>526.65</v>
      </c>
      <c r="O3806" s="218">
        <v>330</v>
      </c>
      <c r="P3806" s="246">
        <f t="shared" si="514"/>
        <v>3.12936363636364</v>
      </c>
      <c r="Q3806" s="246">
        <f t="shared" si="515"/>
        <v>0.595909090909091</v>
      </c>
      <c r="R3806" s="210">
        <v>949</v>
      </c>
      <c r="S3806" s="220">
        <f t="shared" si="516"/>
        <v>330</v>
      </c>
      <c r="T3806" s="113">
        <f t="shared" si="519"/>
        <v>5.41342602739726</v>
      </c>
      <c r="U3806" s="113">
        <f t="shared" si="517"/>
        <v>1.48023791775728</v>
      </c>
      <c r="V3806" s="113">
        <f t="shared" si="520"/>
        <v>4.12936363636364</v>
      </c>
      <c r="W3806" s="113">
        <f t="shared" si="518"/>
        <v>1.59590909090909</v>
      </c>
      <c r="X3806" s="118">
        <v>2017</v>
      </c>
      <c r="Y3806" s="18" t="s">
        <v>83</v>
      </c>
    </row>
    <row r="3807" ht="15.75" customHeight="1" spans="1:25">
      <c r="A3807" s="234">
        <v>6845</v>
      </c>
      <c r="B3807" s="208" t="s">
        <v>4373</v>
      </c>
      <c r="C3807" s="207" t="s">
        <v>29</v>
      </c>
      <c r="D3807" s="209" t="s">
        <v>380</v>
      </c>
      <c r="E3807" s="210" t="s">
        <v>395</v>
      </c>
      <c r="F3807" s="235" t="s">
        <v>241</v>
      </c>
      <c r="G3807" s="283">
        <v>42491</v>
      </c>
      <c r="H3807" s="237">
        <v>42879</v>
      </c>
      <c r="I3807" s="214">
        <v>1954.576</v>
      </c>
      <c r="J3807" s="215">
        <v>0.278217199990373</v>
      </c>
      <c r="K3807" s="214">
        <v>543.796661888383</v>
      </c>
      <c r="L3807" s="244">
        <v>1221.61</v>
      </c>
      <c r="M3807" s="245">
        <v>0.374636749862886</v>
      </c>
      <c r="N3807" s="244">
        <v>457.66</v>
      </c>
      <c r="O3807" s="218">
        <v>330</v>
      </c>
      <c r="P3807" s="246">
        <f t="shared" si="514"/>
        <v>2.70184848484848</v>
      </c>
      <c r="Q3807" s="246">
        <f t="shared" si="515"/>
        <v>0.386848484848485</v>
      </c>
      <c r="R3807" s="210">
        <v>952</v>
      </c>
      <c r="S3807" s="220">
        <f t="shared" si="516"/>
        <v>330</v>
      </c>
      <c r="T3807" s="113">
        <f t="shared" si="519"/>
        <v>5.35500273972603</v>
      </c>
      <c r="U3807" s="113">
        <f t="shared" si="517"/>
        <v>1.48985386818735</v>
      </c>
      <c r="V3807" s="113">
        <f t="shared" si="520"/>
        <v>3.70184848484848</v>
      </c>
      <c r="W3807" s="113">
        <f t="shared" si="518"/>
        <v>1.38684848484848</v>
      </c>
      <c r="X3807" s="118">
        <v>2016</v>
      </c>
      <c r="Y3807" s="18" t="s">
        <v>82</v>
      </c>
    </row>
    <row r="3808" ht="15.75" customHeight="1" spans="1:25">
      <c r="A3808" s="234">
        <v>7792</v>
      </c>
      <c r="B3808" s="208" t="s">
        <v>4374</v>
      </c>
      <c r="C3808" s="207" t="s">
        <v>31</v>
      </c>
      <c r="D3808" s="209" t="s">
        <v>64</v>
      </c>
      <c r="F3808" s="235" t="s">
        <v>65</v>
      </c>
      <c r="G3808" s="236">
        <v>43176</v>
      </c>
      <c r="H3808" s="237">
        <v>43176</v>
      </c>
      <c r="I3808" s="214">
        <v>1930.05</v>
      </c>
      <c r="J3808" s="215">
        <v>0.272530988851241</v>
      </c>
      <c r="K3808" s="214">
        <v>525.998435032338</v>
      </c>
      <c r="L3808" s="244">
        <v>1286.7</v>
      </c>
      <c r="M3808" s="245">
        <v>0.269503380741432</v>
      </c>
      <c r="N3808" s="244">
        <v>346.77</v>
      </c>
      <c r="O3808" s="218">
        <v>330</v>
      </c>
      <c r="P3808" s="246">
        <f t="shared" si="514"/>
        <v>2.89909090909091</v>
      </c>
      <c r="Q3808" s="246">
        <f t="shared" si="515"/>
        <v>0.0508181818181819</v>
      </c>
      <c r="R3808" s="210">
        <v>655</v>
      </c>
      <c r="S3808" s="220">
        <f t="shared" si="516"/>
        <v>330</v>
      </c>
      <c r="T3808" s="113">
        <f t="shared" si="519"/>
        <v>5.28780821917808</v>
      </c>
      <c r="U3808" s="113">
        <f t="shared" si="517"/>
        <v>1.44109160282832</v>
      </c>
      <c r="V3808" s="113">
        <f t="shared" si="520"/>
        <v>3.89909090909091</v>
      </c>
      <c r="W3808" s="113">
        <f t="shared" si="518"/>
        <v>1.05081818181818</v>
      </c>
      <c r="X3808" s="118">
        <v>2018</v>
      </c>
      <c r="Y3808" s="18" t="s">
        <v>84</v>
      </c>
    </row>
    <row r="3809" ht="15.75" customHeight="1" spans="1:25">
      <c r="A3809" s="234">
        <v>8345</v>
      </c>
      <c r="B3809" s="208" t="s">
        <v>4375</v>
      </c>
      <c r="C3809" s="207" t="s">
        <v>29</v>
      </c>
      <c r="D3809" s="209" t="s">
        <v>64</v>
      </c>
      <c r="F3809" s="235" t="s">
        <v>65</v>
      </c>
      <c r="G3809" s="236">
        <v>43337</v>
      </c>
      <c r="H3809" s="237">
        <v>43337</v>
      </c>
      <c r="I3809" s="214">
        <v>1922.47676997065</v>
      </c>
      <c r="J3809" s="215">
        <v>0.279047575491035</v>
      </c>
      <c r="K3809" s="214">
        <v>536.462481598145</v>
      </c>
      <c r="L3809" s="244">
        <v>892.57</v>
      </c>
      <c r="M3809" s="245">
        <v>0.205395655242726</v>
      </c>
      <c r="N3809" s="244">
        <v>183.33</v>
      </c>
      <c r="O3809" s="218">
        <v>326</v>
      </c>
      <c r="P3809" s="246">
        <f t="shared" si="514"/>
        <v>1.73794478527607</v>
      </c>
      <c r="Q3809" s="246">
        <f t="shared" si="515"/>
        <v>-0.437638036809816</v>
      </c>
      <c r="R3809" s="210">
        <v>494</v>
      </c>
      <c r="S3809" s="220">
        <f t="shared" si="516"/>
        <v>330</v>
      </c>
      <c r="T3809" s="113">
        <f t="shared" si="519"/>
        <v>5.26705964375521</v>
      </c>
      <c r="U3809" s="113">
        <f t="shared" si="517"/>
        <v>1.46976022355656</v>
      </c>
      <c r="V3809" s="113">
        <f t="shared" si="520"/>
        <v>2.70475757575758</v>
      </c>
      <c r="W3809" s="113">
        <f t="shared" si="518"/>
        <v>0.555545454545455</v>
      </c>
      <c r="X3809" s="118">
        <v>2018</v>
      </c>
      <c r="Y3809" s="18" t="s">
        <v>84</v>
      </c>
    </row>
    <row r="3810" ht="15.75" customHeight="1" spans="1:25">
      <c r="A3810" s="234">
        <v>6702</v>
      </c>
      <c r="B3810" s="208" t="s">
        <v>4376</v>
      </c>
      <c r="C3810" s="207" t="s">
        <v>33</v>
      </c>
      <c r="D3810" s="209" t="s">
        <v>64</v>
      </c>
      <c r="F3810" s="235" t="s">
        <v>65</v>
      </c>
      <c r="G3810" s="236">
        <v>42742</v>
      </c>
      <c r="H3810" s="237">
        <v>42742</v>
      </c>
      <c r="I3810" s="214">
        <v>1917.48</v>
      </c>
      <c r="J3810" s="215">
        <v>0.266270867957479</v>
      </c>
      <c r="K3810" s="214">
        <v>510.569063891107</v>
      </c>
      <c r="L3810" s="244">
        <v>958.74</v>
      </c>
      <c r="M3810" s="245">
        <v>0.276143688591276</v>
      </c>
      <c r="N3810" s="244">
        <v>264.75</v>
      </c>
      <c r="O3810" s="218">
        <v>330</v>
      </c>
      <c r="P3810" s="246">
        <f t="shared" si="514"/>
        <v>1.90527272727273</v>
      </c>
      <c r="Q3810" s="246">
        <f t="shared" si="515"/>
        <v>-0.197727272727273</v>
      </c>
      <c r="R3810" s="210">
        <v>1089</v>
      </c>
      <c r="S3810" s="220">
        <f t="shared" si="516"/>
        <v>330</v>
      </c>
      <c r="T3810" s="113">
        <f t="shared" si="519"/>
        <v>5.2533698630137</v>
      </c>
      <c r="U3810" s="113">
        <f t="shared" si="517"/>
        <v>1.39881935312632</v>
      </c>
      <c r="V3810" s="113">
        <f t="shared" si="520"/>
        <v>2.90527272727273</v>
      </c>
      <c r="W3810" s="113">
        <f t="shared" si="518"/>
        <v>0.802272727272727</v>
      </c>
      <c r="X3810" s="118">
        <v>2017</v>
      </c>
      <c r="Y3810" s="18" t="s">
        <v>83</v>
      </c>
    </row>
    <row r="3811" ht="15.75" customHeight="1" spans="1:25">
      <c r="A3811" s="234">
        <v>6062</v>
      </c>
      <c r="B3811" s="208" t="s">
        <v>4377</v>
      </c>
      <c r="C3811" s="207" t="s">
        <v>17</v>
      </c>
      <c r="D3811" s="209" t="s">
        <v>64</v>
      </c>
      <c r="F3811" s="235" t="s">
        <v>65</v>
      </c>
      <c r="G3811" s="236">
        <v>42245</v>
      </c>
      <c r="H3811" s="237">
        <v>42245</v>
      </c>
      <c r="I3811" s="214">
        <v>1913.88</v>
      </c>
      <c r="J3811" s="215">
        <v>0.26325076864383</v>
      </c>
      <c r="K3811" s="214">
        <v>503.830381092053</v>
      </c>
      <c r="L3811" s="244">
        <v>956.94</v>
      </c>
      <c r="M3811" s="245">
        <v>0.331170188308567</v>
      </c>
      <c r="N3811" s="244">
        <v>316.91</v>
      </c>
      <c r="O3811" s="218">
        <v>330</v>
      </c>
      <c r="P3811" s="246">
        <f t="shared" si="514"/>
        <v>1.89981818181818</v>
      </c>
      <c r="Q3811" s="246">
        <f t="shared" si="515"/>
        <v>-0.0396666666666666</v>
      </c>
      <c r="R3811" s="210">
        <v>1586</v>
      </c>
      <c r="S3811" s="220">
        <f t="shared" si="516"/>
        <v>330</v>
      </c>
      <c r="T3811" s="113">
        <f t="shared" si="519"/>
        <v>5.24350684931507</v>
      </c>
      <c r="U3811" s="113">
        <f t="shared" si="517"/>
        <v>1.38035720847138</v>
      </c>
      <c r="V3811" s="113">
        <f t="shared" si="520"/>
        <v>2.89981818181818</v>
      </c>
      <c r="W3811" s="113">
        <f t="shared" si="518"/>
        <v>0.960333333333333</v>
      </c>
      <c r="X3811" s="118">
        <v>2015</v>
      </c>
      <c r="Y3811" s="18" t="s">
        <v>66</v>
      </c>
    </row>
    <row r="3812" ht="15.75" customHeight="1" spans="1:25">
      <c r="A3812" s="234">
        <v>7546</v>
      </c>
      <c r="B3812" s="208" t="s">
        <v>4378</v>
      </c>
      <c r="C3812" s="207" t="s">
        <v>29</v>
      </c>
      <c r="D3812" s="209" t="s">
        <v>488</v>
      </c>
      <c r="E3812" s="210" t="s">
        <v>489</v>
      </c>
      <c r="F3812" s="235" t="s">
        <v>238</v>
      </c>
      <c r="G3812" s="283" t="s">
        <v>504</v>
      </c>
      <c r="H3812" s="237">
        <v>43202</v>
      </c>
      <c r="I3812" s="214">
        <v>1909.29301204819</v>
      </c>
      <c r="J3812" s="215">
        <v>0.276257481695448</v>
      </c>
      <c r="K3812" s="214">
        <v>527.456479327151</v>
      </c>
      <c r="L3812" s="244">
        <v>1085.42</v>
      </c>
      <c r="M3812" s="245">
        <v>0.326242376223029</v>
      </c>
      <c r="N3812" s="244">
        <v>354.11</v>
      </c>
      <c r="O3812" s="218">
        <v>330</v>
      </c>
      <c r="P3812" s="246">
        <f t="shared" si="514"/>
        <v>2.28915151515152</v>
      </c>
      <c r="Q3812" s="246">
        <f t="shared" si="515"/>
        <v>0.073060606060606</v>
      </c>
      <c r="R3812" s="210">
        <v>629</v>
      </c>
      <c r="S3812" s="220">
        <f t="shared" si="516"/>
        <v>330</v>
      </c>
      <c r="T3812" s="113">
        <f t="shared" si="519"/>
        <v>5.23093975903614</v>
      </c>
      <c r="U3812" s="113">
        <f t="shared" si="517"/>
        <v>1.44508624473192</v>
      </c>
      <c r="V3812" s="113">
        <f t="shared" si="520"/>
        <v>3.28915151515151</v>
      </c>
      <c r="W3812" s="113">
        <f t="shared" si="518"/>
        <v>1.07306060606061</v>
      </c>
      <c r="X3812" s="118">
        <v>2015</v>
      </c>
      <c r="Y3812" s="18" t="s">
        <v>66</v>
      </c>
    </row>
    <row r="3813" ht="15.75" customHeight="1" spans="1:25">
      <c r="A3813" s="234">
        <v>5772</v>
      </c>
      <c r="B3813" s="208" t="s">
        <v>4379</v>
      </c>
      <c r="C3813" s="207" t="s">
        <v>19</v>
      </c>
      <c r="D3813" s="209" t="s">
        <v>64</v>
      </c>
      <c r="F3813" s="235" t="s">
        <v>65</v>
      </c>
      <c r="G3813" s="236">
        <v>41790</v>
      </c>
      <c r="H3813" s="237">
        <v>41790</v>
      </c>
      <c r="I3813" s="214">
        <v>1905.74917635659</v>
      </c>
      <c r="J3813" s="215">
        <v>0.219512122429212</v>
      </c>
      <c r="K3813" s="214">
        <v>418.335046519757</v>
      </c>
      <c r="L3813" s="244">
        <v>728.15</v>
      </c>
      <c r="M3813" s="245">
        <v>0.0474627480601524</v>
      </c>
      <c r="N3813" s="244">
        <v>34.56</v>
      </c>
      <c r="O3813" s="218">
        <v>258</v>
      </c>
      <c r="P3813" s="246">
        <f t="shared" si="514"/>
        <v>1.82228682170543</v>
      </c>
      <c r="Q3813" s="246">
        <f t="shared" si="515"/>
        <v>-0.866046511627907</v>
      </c>
      <c r="R3813" s="210">
        <v>2041</v>
      </c>
      <c r="S3813" s="220">
        <f t="shared" si="516"/>
        <v>330</v>
      </c>
      <c r="T3813" s="113">
        <f t="shared" si="519"/>
        <v>5.22123062015504</v>
      </c>
      <c r="U3813" s="113">
        <f t="shared" si="517"/>
        <v>1.14612341512262</v>
      </c>
      <c r="V3813" s="113">
        <f t="shared" si="520"/>
        <v>2.20651515151515</v>
      </c>
      <c r="W3813" s="113">
        <f t="shared" si="518"/>
        <v>0.104727272727273</v>
      </c>
      <c r="X3813" s="118">
        <v>2014</v>
      </c>
      <c r="Y3813" s="18" t="s">
        <v>66</v>
      </c>
    </row>
    <row r="3814" ht="15.75" customHeight="1" spans="1:25">
      <c r="A3814" s="234">
        <v>7275</v>
      </c>
      <c r="B3814" s="208" t="s">
        <v>4380</v>
      </c>
      <c r="C3814" s="207" t="s">
        <v>31</v>
      </c>
      <c r="D3814" s="209" t="s">
        <v>380</v>
      </c>
      <c r="E3814" s="210" t="s">
        <v>436</v>
      </c>
      <c r="F3814" s="235" t="s">
        <v>254</v>
      </c>
      <c r="G3814" s="284">
        <v>40487</v>
      </c>
      <c r="H3814" s="237">
        <v>43248</v>
      </c>
      <c r="I3814" s="214">
        <v>1902.945</v>
      </c>
      <c r="J3814" s="215">
        <v>0.272458024389816</v>
      </c>
      <c r="K3814" s="214">
        <v>518.472635222479</v>
      </c>
      <c r="L3814" s="244">
        <v>1268.63</v>
      </c>
      <c r="M3814" s="245">
        <v>0.249040303319329</v>
      </c>
      <c r="N3814" s="244">
        <v>315.94</v>
      </c>
      <c r="O3814" s="218">
        <v>330</v>
      </c>
      <c r="P3814" s="246">
        <f t="shared" si="514"/>
        <v>2.84433333333333</v>
      </c>
      <c r="Q3814" s="246">
        <f t="shared" si="515"/>
        <v>-0.0426060606060606</v>
      </c>
      <c r="R3814" s="210">
        <v>583</v>
      </c>
      <c r="S3814" s="220">
        <f t="shared" si="516"/>
        <v>330</v>
      </c>
      <c r="T3814" s="113">
        <f t="shared" si="519"/>
        <v>5.21354794520548</v>
      </c>
      <c r="U3814" s="113">
        <f t="shared" si="517"/>
        <v>1.42047297321227</v>
      </c>
      <c r="V3814" s="113">
        <f t="shared" si="520"/>
        <v>3.84433333333333</v>
      </c>
      <c r="W3814" s="113">
        <f t="shared" si="518"/>
        <v>0.957393939393939</v>
      </c>
      <c r="X3814" s="118">
        <v>2010</v>
      </c>
      <c r="Y3814" s="18" t="s">
        <v>66</v>
      </c>
    </row>
    <row r="3815" ht="15.75" customHeight="1" spans="1:25">
      <c r="A3815" s="234">
        <v>7960</v>
      </c>
      <c r="B3815" s="208" t="s">
        <v>4381</v>
      </c>
      <c r="C3815" s="207" t="s">
        <v>29</v>
      </c>
      <c r="D3815" s="209" t="s">
        <v>64</v>
      </c>
      <c r="F3815" s="235" t="s">
        <v>65</v>
      </c>
      <c r="G3815" s="236">
        <v>43246</v>
      </c>
      <c r="H3815" s="237">
        <v>43246</v>
      </c>
      <c r="I3815" s="214">
        <v>1889.776</v>
      </c>
      <c r="J3815" s="215">
        <v>0.278635181047727</v>
      </c>
      <c r="K3815" s="214">
        <v>526.558077899649</v>
      </c>
      <c r="L3815" s="244">
        <v>1181.11</v>
      </c>
      <c r="M3815" s="245">
        <v>0.327217617326075</v>
      </c>
      <c r="N3815" s="244">
        <v>386.48</v>
      </c>
      <c r="O3815" s="218">
        <v>330</v>
      </c>
      <c r="P3815" s="246">
        <f t="shared" si="514"/>
        <v>2.57912121212121</v>
      </c>
      <c r="Q3815" s="246">
        <f t="shared" si="515"/>
        <v>0.171151515151515</v>
      </c>
      <c r="R3815" s="210">
        <v>585</v>
      </c>
      <c r="S3815" s="220">
        <f t="shared" si="516"/>
        <v>330</v>
      </c>
      <c r="T3815" s="113">
        <f t="shared" si="519"/>
        <v>5.17746849315068</v>
      </c>
      <c r="U3815" s="113">
        <f t="shared" si="517"/>
        <v>1.44262487095794</v>
      </c>
      <c r="V3815" s="113">
        <f t="shared" si="520"/>
        <v>3.57912121212121</v>
      </c>
      <c r="W3815" s="113">
        <f t="shared" si="518"/>
        <v>1.17115151515152</v>
      </c>
      <c r="X3815" s="118">
        <v>2018</v>
      </c>
      <c r="Y3815" s="18" t="s">
        <v>84</v>
      </c>
    </row>
    <row r="3816" ht="15.75" customHeight="1" spans="1:25">
      <c r="A3816" s="234">
        <v>6123</v>
      </c>
      <c r="B3816" s="208" t="s">
        <v>4382</v>
      </c>
      <c r="C3816" s="207" t="s">
        <v>17</v>
      </c>
      <c r="D3816" s="209" t="s">
        <v>64</v>
      </c>
      <c r="F3816" s="235" t="s">
        <v>65</v>
      </c>
      <c r="G3816" s="236">
        <v>42294</v>
      </c>
      <c r="H3816" s="237">
        <v>42294</v>
      </c>
      <c r="I3816" s="214">
        <v>1881.44</v>
      </c>
      <c r="J3816" s="215">
        <v>0.266875560938495</v>
      </c>
      <c r="K3816" s="214">
        <v>502.110355372122</v>
      </c>
      <c r="L3816" s="244">
        <v>940.72</v>
      </c>
      <c r="M3816" s="245">
        <v>0.333840037418148</v>
      </c>
      <c r="N3816" s="244">
        <v>314.05</v>
      </c>
      <c r="O3816" s="218">
        <v>330</v>
      </c>
      <c r="P3816" s="246">
        <f t="shared" si="514"/>
        <v>1.85066666666667</v>
      </c>
      <c r="Q3816" s="246">
        <f t="shared" si="515"/>
        <v>-0.0483333333333333</v>
      </c>
      <c r="R3816" s="210">
        <v>1537</v>
      </c>
      <c r="S3816" s="220">
        <f t="shared" si="516"/>
        <v>330</v>
      </c>
      <c r="T3816" s="113">
        <f t="shared" si="519"/>
        <v>5.1546301369863</v>
      </c>
      <c r="U3816" s="113">
        <f t="shared" si="517"/>
        <v>1.37564480923869</v>
      </c>
      <c r="V3816" s="113">
        <f t="shared" si="520"/>
        <v>2.85066666666667</v>
      </c>
      <c r="W3816" s="113">
        <f t="shared" si="518"/>
        <v>0.951666666666667</v>
      </c>
      <c r="X3816" s="118">
        <v>2015</v>
      </c>
      <c r="Y3816" s="18" t="s">
        <v>66</v>
      </c>
    </row>
    <row r="3817" ht="15.75" customHeight="1" spans="1:25">
      <c r="A3817" s="234">
        <v>7154</v>
      </c>
      <c r="B3817" s="208" t="s">
        <v>4383</v>
      </c>
      <c r="C3817" s="207" t="s">
        <v>27</v>
      </c>
      <c r="D3817" s="209" t="s">
        <v>64</v>
      </c>
      <c r="F3817" s="235" t="s">
        <v>204</v>
      </c>
      <c r="G3817" s="236">
        <v>42882</v>
      </c>
      <c r="H3817" s="237">
        <v>42882</v>
      </c>
      <c r="I3817" s="214">
        <v>1857.195</v>
      </c>
      <c r="J3817" s="215">
        <v>0.243762857533527</v>
      </c>
      <c r="K3817" s="214">
        <v>452.715160196979</v>
      </c>
      <c r="L3817" s="244">
        <v>1238.13</v>
      </c>
      <c r="M3817" s="245">
        <v>0.202515083230355</v>
      </c>
      <c r="N3817" s="244">
        <v>250.74</v>
      </c>
      <c r="O3817" s="218">
        <v>330</v>
      </c>
      <c r="P3817" s="246">
        <f t="shared" si="514"/>
        <v>2.75190909090909</v>
      </c>
      <c r="Q3817" s="246">
        <f t="shared" si="515"/>
        <v>-0.240181818181818</v>
      </c>
      <c r="R3817" s="210">
        <v>949</v>
      </c>
      <c r="S3817" s="220">
        <f t="shared" si="516"/>
        <v>330</v>
      </c>
      <c r="T3817" s="113">
        <f t="shared" si="519"/>
        <v>5.08820547945205</v>
      </c>
      <c r="U3817" s="113">
        <f t="shared" si="517"/>
        <v>1.24031550738898</v>
      </c>
      <c r="V3817" s="113">
        <f t="shared" si="520"/>
        <v>3.75190909090909</v>
      </c>
      <c r="W3817" s="113">
        <f t="shared" si="518"/>
        <v>0.759818181818182</v>
      </c>
      <c r="X3817" s="118">
        <v>2017</v>
      </c>
      <c r="Y3817" s="18" t="s">
        <v>83</v>
      </c>
    </row>
    <row r="3818" ht="15.75" customHeight="1" spans="1:25">
      <c r="A3818" s="234">
        <v>5518</v>
      </c>
      <c r="B3818" s="208" t="s">
        <v>4384</v>
      </c>
      <c r="C3818" s="207" t="s">
        <v>25</v>
      </c>
      <c r="D3818" s="209" t="s">
        <v>64</v>
      </c>
      <c r="F3818" s="235" t="s">
        <v>215</v>
      </c>
      <c r="G3818" s="236">
        <v>41055</v>
      </c>
      <c r="H3818" s="237">
        <v>41055</v>
      </c>
      <c r="I3818" s="214">
        <v>1850.78653539793</v>
      </c>
      <c r="J3818" s="215">
        <v>0.26303228185672</v>
      </c>
      <c r="K3818" s="214">
        <v>486.81660563541</v>
      </c>
      <c r="L3818" s="244">
        <v>934.37</v>
      </c>
      <c r="M3818" s="245">
        <v>0.323983004591329</v>
      </c>
      <c r="N3818" s="244">
        <v>302.72</v>
      </c>
      <c r="O3818" s="218">
        <v>284</v>
      </c>
      <c r="P3818" s="246">
        <f t="shared" si="514"/>
        <v>2.29003521126761</v>
      </c>
      <c r="Q3818" s="246">
        <f t="shared" si="515"/>
        <v>0.0659154929577466</v>
      </c>
      <c r="R3818" s="210">
        <v>2776</v>
      </c>
      <c r="S3818" s="220">
        <f t="shared" si="516"/>
        <v>330</v>
      </c>
      <c r="T3818" s="113">
        <f t="shared" si="519"/>
        <v>5.07064804218611</v>
      </c>
      <c r="U3818" s="113">
        <f t="shared" si="517"/>
        <v>1.33374412502852</v>
      </c>
      <c r="V3818" s="113">
        <f t="shared" si="520"/>
        <v>2.83142424242424</v>
      </c>
      <c r="W3818" s="113">
        <f t="shared" si="518"/>
        <v>0.917333333333333</v>
      </c>
      <c r="X3818" s="118">
        <v>2012</v>
      </c>
      <c r="Y3818" s="18" t="s">
        <v>66</v>
      </c>
    </row>
    <row r="3819" ht="15.75" customHeight="1" spans="1:25">
      <c r="A3819" s="234">
        <v>6681</v>
      </c>
      <c r="B3819" s="208" t="s">
        <v>4385</v>
      </c>
      <c r="C3819" s="207" t="s">
        <v>19</v>
      </c>
      <c r="D3819" s="209" t="s">
        <v>64</v>
      </c>
      <c r="F3819" s="235" t="s">
        <v>65</v>
      </c>
      <c r="G3819" s="236">
        <v>42704</v>
      </c>
      <c r="H3819" s="237">
        <v>42704</v>
      </c>
      <c r="I3819" s="214">
        <v>1821.204</v>
      </c>
      <c r="J3819" s="215">
        <v>0.267094167468505</v>
      </c>
      <c r="K3819" s="214">
        <v>486.432966170311</v>
      </c>
      <c r="L3819" s="244">
        <v>997.92</v>
      </c>
      <c r="M3819" s="245">
        <v>0.342722863556197</v>
      </c>
      <c r="N3819" s="244">
        <v>342.01</v>
      </c>
      <c r="O3819" s="218">
        <v>330</v>
      </c>
      <c r="P3819" s="246">
        <f t="shared" si="514"/>
        <v>2.024</v>
      </c>
      <c r="Q3819" s="246">
        <f t="shared" si="515"/>
        <v>0.0363939393939394</v>
      </c>
      <c r="R3819" s="210">
        <v>1127</v>
      </c>
      <c r="S3819" s="220">
        <f t="shared" si="516"/>
        <v>330</v>
      </c>
      <c r="T3819" s="113">
        <f t="shared" si="519"/>
        <v>4.9896</v>
      </c>
      <c r="U3819" s="113">
        <f t="shared" si="517"/>
        <v>1.33269305800085</v>
      </c>
      <c r="V3819" s="113">
        <f t="shared" si="520"/>
        <v>3.024</v>
      </c>
      <c r="W3819" s="113">
        <f t="shared" si="518"/>
        <v>1.03639393939394</v>
      </c>
      <c r="X3819" s="118">
        <v>2016</v>
      </c>
      <c r="Y3819" s="18" t="s">
        <v>82</v>
      </c>
    </row>
    <row r="3820" ht="15.75" customHeight="1" spans="1:25">
      <c r="A3820" s="234">
        <v>7436</v>
      </c>
      <c r="B3820" s="208" t="s">
        <v>4386</v>
      </c>
      <c r="C3820" s="207" t="s">
        <v>33</v>
      </c>
      <c r="D3820" s="209" t="s">
        <v>64</v>
      </c>
      <c r="F3820" s="235" t="s">
        <v>65</v>
      </c>
      <c r="G3820" s="236">
        <v>43092</v>
      </c>
      <c r="H3820" s="237">
        <v>43092</v>
      </c>
      <c r="I3820" s="214">
        <v>1815.49385576923</v>
      </c>
      <c r="J3820" s="215">
        <v>0.266270867957479</v>
      </c>
      <c r="K3820" s="214">
        <v>483.413124747143</v>
      </c>
      <c r="L3820" s="244">
        <v>228.89</v>
      </c>
      <c r="M3820" s="245">
        <v>0.186377736030408</v>
      </c>
      <c r="N3820" s="244">
        <v>42.66</v>
      </c>
      <c r="O3820" s="218">
        <v>104</v>
      </c>
      <c r="P3820" s="246">
        <f t="shared" si="514"/>
        <v>1.20086538461538</v>
      </c>
      <c r="Q3820" s="246">
        <f t="shared" si="515"/>
        <v>-0.589807692307692</v>
      </c>
      <c r="R3820" s="210">
        <v>739</v>
      </c>
      <c r="S3820" s="220">
        <f t="shared" si="516"/>
        <v>330</v>
      </c>
      <c r="T3820" s="113">
        <f t="shared" si="519"/>
        <v>4.97395576923077</v>
      </c>
      <c r="U3820" s="113">
        <f t="shared" si="517"/>
        <v>1.32441951985519</v>
      </c>
      <c r="V3820" s="113">
        <f t="shared" si="520"/>
        <v>0.693606060606061</v>
      </c>
      <c r="W3820" s="113">
        <f t="shared" si="518"/>
        <v>0.129272727272727</v>
      </c>
      <c r="X3820" s="118">
        <v>2017</v>
      </c>
      <c r="Y3820" s="18" t="s">
        <v>83</v>
      </c>
    </row>
    <row r="3821" ht="15.75" customHeight="1" spans="1:25">
      <c r="A3821" s="234">
        <v>6432</v>
      </c>
      <c r="B3821" s="208" t="s">
        <v>4387</v>
      </c>
      <c r="C3821" s="207" t="s">
        <v>23</v>
      </c>
      <c r="D3821" s="209" t="s">
        <v>64</v>
      </c>
      <c r="E3821" s="210" t="s">
        <v>330</v>
      </c>
      <c r="F3821" s="235" t="s">
        <v>65</v>
      </c>
      <c r="G3821" s="283">
        <v>42543</v>
      </c>
      <c r="H3821" s="237">
        <v>42543</v>
      </c>
      <c r="I3821" s="214">
        <v>1809.4695</v>
      </c>
      <c r="J3821" s="215">
        <v>0.268487762946519</v>
      </c>
      <c r="K3821" s="214">
        <v>485.820418174956</v>
      </c>
      <c r="L3821" s="244">
        <v>1247.91</v>
      </c>
      <c r="M3821" s="245">
        <v>0.426841679287769</v>
      </c>
      <c r="N3821" s="244">
        <v>532.66</v>
      </c>
      <c r="O3821" s="218">
        <v>330</v>
      </c>
      <c r="P3821" s="246">
        <f t="shared" si="514"/>
        <v>2.78154545454545</v>
      </c>
      <c r="Q3821" s="246">
        <f t="shared" si="515"/>
        <v>0.614121212121212</v>
      </c>
      <c r="R3821" s="210">
        <v>1288</v>
      </c>
      <c r="S3821" s="220">
        <f t="shared" si="516"/>
        <v>330</v>
      </c>
      <c r="T3821" s="113">
        <f t="shared" si="519"/>
        <v>4.95745068493151</v>
      </c>
      <c r="U3821" s="113">
        <f t="shared" si="517"/>
        <v>1.33101484431495</v>
      </c>
      <c r="V3821" s="113">
        <f t="shared" si="520"/>
        <v>3.78154545454545</v>
      </c>
      <c r="W3821" s="113">
        <f t="shared" si="518"/>
        <v>1.61412121212121</v>
      </c>
      <c r="X3821" s="118">
        <v>2016</v>
      </c>
      <c r="Y3821" s="18" t="s">
        <v>82</v>
      </c>
    </row>
    <row r="3822" ht="15.75" customHeight="1" spans="1:25">
      <c r="A3822" s="234">
        <v>5150</v>
      </c>
      <c r="B3822" s="208" t="s">
        <v>4388</v>
      </c>
      <c r="C3822" s="207" t="s">
        <v>17</v>
      </c>
      <c r="D3822" s="209" t="s">
        <v>64</v>
      </c>
      <c r="F3822" s="235" t="s">
        <v>65</v>
      </c>
      <c r="G3822" s="236">
        <v>40383</v>
      </c>
      <c r="H3822" s="237">
        <v>40383</v>
      </c>
      <c r="I3822" s="214">
        <v>1799.06</v>
      </c>
      <c r="J3822" s="215">
        <v>0.229048239124001</v>
      </c>
      <c r="K3822" s="214">
        <v>412.071525078425</v>
      </c>
      <c r="L3822" s="244">
        <v>899.53</v>
      </c>
      <c r="M3822" s="245">
        <v>0.172112102987115</v>
      </c>
      <c r="N3822" s="244">
        <v>154.82</v>
      </c>
      <c r="O3822" s="218">
        <v>330</v>
      </c>
      <c r="P3822" s="246">
        <f t="shared" si="514"/>
        <v>1.72584848484848</v>
      </c>
      <c r="Q3822" s="246">
        <f t="shared" si="515"/>
        <v>-0.530848484848485</v>
      </c>
      <c r="R3822" s="210">
        <v>3448</v>
      </c>
      <c r="S3822" s="220">
        <f t="shared" si="516"/>
        <v>330</v>
      </c>
      <c r="T3822" s="113">
        <f t="shared" si="519"/>
        <v>4.92893150684931</v>
      </c>
      <c r="U3822" s="113">
        <f t="shared" si="517"/>
        <v>1.12896308240664</v>
      </c>
      <c r="V3822" s="113">
        <f t="shared" si="520"/>
        <v>2.72584848484848</v>
      </c>
      <c r="W3822" s="113">
        <f t="shared" si="518"/>
        <v>0.469151515151515</v>
      </c>
      <c r="X3822" s="118">
        <v>2010</v>
      </c>
      <c r="Y3822" s="18" t="s">
        <v>66</v>
      </c>
    </row>
    <row r="3823" ht="15.75" customHeight="1" spans="1:25">
      <c r="A3823" s="234">
        <v>6589</v>
      </c>
      <c r="B3823" s="208" t="s">
        <v>4389</v>
      </c>
      <c r="C3823" s="207" t="s">
        <v>23</v>
      </c>
      <c r="D3823" s="209" t="s">
        <v>64</v>
      </c>
      <c r="E3823" s="210" t="s">
        <v>346</v>
      </c>
      <c r="F3823" s="235" t="s">
        <v>65</v>
      </c>
      <c r="G3823" s="283">
        <v>42640</v>
      </c>
      <c r="H3823" s="237">
        <v>42640</v>
      </c>
      <c r="I3823" s="214">
        <v>1791.5728568258</v>
      </c>
      <c r="J3823" s="215">
        <v>0.272926449393163</v>
      </c>
      <c r="K3823" s="214">
        <v>488.967618642631</v>
      </c>
      <c r="L3823" s="244">
        <v>1062.05</v>
      </c>
      <c r="M3823" s="245">
        <v>0.41387881926463</v>
      </c>
      <c r="N3823" s="244">
        <v>439.56</v>
      </c>
      <c r="O3823" s="218">
        <v>329</v>
      </c>
      <c r="P3823" s="246">
        <f t="shared" si="514"/>
        <v>2.22811550151976</v>
      </c>
      <c r="Q3823" s="246">
        <f t="shared" si="515"/>
        <v>0.336048632218845</v>
      </c>
      <c r="R3823" s="210">
        <v>1191</v>
      </c>
      <c r="S3823" s="220">
        <f t="shared" si="516"/>
        <v>330</v>
      </c>
      <c r="T3823" s="113">
        <f t="shared" si="519"/>
        <v>4.90841878582411</v>
      </c>
      <c r="U3823" s="113">
        <f t="shared" si="517"/>
        <v>1.33963731134967</v>
      </c>
      <c r="V3823" s="113">
        <f t="shared" si="520"/>
        <v>3.21833333333333</v>
      </c>
      <c r="W3823" s="113">
        <f t="shared" si="518"/>
        <v>1.332</v>
      </c>
      <c r="X3823" s="118">
        <v>2016</v>
      </c>
      <c r="Y3823" s="18" t="s">
        <v>82</v>
      </c>
    </row>
    <row r="3824" ht="15.75" customHeight="1" spans="1:25">
      <c r="A3824" s="234">
        <v>5695</v>
      </c>
      <c r="B3824" s="208" t="s">
        <v>4390</v>
      </c>
      <c r="C3824" s="207" t="s">
        <v>25</v>
      </c>
      <c r="D3824" s="209" t="s">
        <v>64</v>
      </c>
      <c r="F3824" s="235" t="s">
        <v>215</v>
      </c>
      <c r="G3824" s="288">
        <v>41626</v>
      </c>
      <c r="H3824" s="237">
        <v>41626</v>
      </c>
      <c r="I3824" s="214">
        <v>1773.785</v>
      </c>
      <c r="J3824" s="215">
        <v>0.264578731552653</v>
      </c>
      <c r="K3824" s="214">
        <v>469.305785347123</v>
      </c>
      <c r="L3824" s="244">
        <v>1364.45</v>
      </c>
      <c r="M3824" s="245">
        <v>0.300296822895672</v>
      </c>
      <c r="N3824" s="244">
        <v>409.74</v>
      </c>
      <c r="O3824" s="218">
        <v>330</v>
      </c>
      <c r="P3824" s="246">
        <f t="shared" si="514"/>
        <v>3.13469696969697</v>
      </c>
      <c r="Q3824" s="246">
        <f t="shared" si="515"/>
        <v>0.241636363636364</v>
      </c>
      <c r="R3824" s="210">
        <v>2205</v>
      </c>
      <c r="S3824" s="220">
        <f t="shared" si="516"/>
        <v>330</v>
      </c>
      <c r="T3824" s="113">
        <f t="shared" si="519"/>
        <v>4.85968493150685</v>
      </c>
      <c r="U3824" s="113">
        <f t="shared" si="517"/>
        <v>1.28576927492362</v>
      </c>
      <c r="V3824" s="113">
        <f t="shared" si="520"/>
        <v>4.13469696969697</v>
      </c>
      <c r="W3824" s="113">
        <f t="shared" si="518"/>
        <v>1.24163636363636</v>
      </c>
      <c r="X3824" s="118">
        <v>2013</v>
      </c>
      <c r="Y3824" s="18" t="s">
        <v>66</v>
      </c>
    </row>
    <row r="3825" ht="15.75" customHeight="1" spans="1:25">
      <c r="A3825" s="234">
        <v>7535</v>
      </c>
      <c r="B3825" s="208" t="s">
        <v>4391</v>
      </c>
      <c r="C3825" s="207" t="s">
        <v>29</v>
      </c>
      <c r="D3825" s="209" t="s">
        <v>488</v>
      </c>
      <c r="E3825" s="210" t="s">
        <v>489</v>
      </c>
      <c r="F3825" s="235" t="s">
        <v>238</v>
      </c>
      <c r="G3825" s="283" t="s">
        <v>494</v>
      </c>
      <c r="H3825" s="237">
        <v>43202</v>
      </c>
      <c r="I3825" s="214">
        <v>1772.064</v>
      </c>
      <c r="J3825" s="215">
        <v>0.280018482588419</v>
      </c>
      <c r="K3825" s="214">
        <v>496.210672329564</v>
      </c>
      <c r="L3825" s="244">
        <v>1107.54</v>
      </c>
      <c r="M3825" s="245">
        <v>0.234998284486339</v>
      </c>
      <c r="N3825" s="244">
        <v>260.27</v>
      </c>
      <c r="O3825" s="218">
        <v>330</v>
      </c>
      <c r="P3825" s="246">
        <f t="shared" si="514"/>
        <v>2.35618181818182</v>
      </c>
      <c r="Q3825" s="246">
        <f t="shared" si="515"/>
        <v>-0.21130303030303</v>
      </c>
      <c r="R3825" s="210">
        <v>629</v>
      </c>
      <c r="S3825" s="220">
        <f t="shared" si="516"/>
        <v>330</v>
      </c>
      <c r="T3825" s="113">
        <f t="shared" si="519"/>
        <v>4.8549698630137</v>
      </c>
      <c r="U3825" s="113">
        <f t="shared" si="517"/>
        <v>1.3594812940536</v>
      </c>
      <c r="V3825" s="113">
        <f t="shared" si="520"/>
        <v>3.35618181818182</v>
      </c>
      <c r="W3825" s="113">
        <f t="shared" si="518"/>
        <v>0.78869696969697</v>
      </c>
      <c r="X3825" s="118">
        <v>2016</v>
      </c>
      <c r="Y3825" s="18" t="s">
        <v>82</v>
      </c>
    </row>
    <row r="3826" ht="15.75" customHeight="1" spans="1:25">
      <c r="A3826" s="234">
        <v>7271</v>
      </c>
      <c r="B3826" s="208" t="s">
        <v>4392</v>
      </c>
      <c r="C3826" s="207" t="s">
        <v>31</v>
      </c>
      <c r="D3826" s="209" t="s">
        <v>380</v>
      </c>
      <c r="E3826" s="210" t="s">
        <v>436</v>
      </c>
      <c r="F3826" s="235" t="s">
        <v>254</v>
      </c>
      <c r="G3826" s="284">
        <v>40137</v>
      </c>
      <c r="H3826" s="237">
        <v>43248</v>
      </c>
      <c r="I3826" s="214">
        <v>1771.455</v>
      </c>
      <c r="J3826" s="215">
        <v>0.249235151538527</v>
      </c>
      <c r="K3826" s="214">
        <v>441.508855368681</v>
      </c>
      <c r="L3826" s="244">
        <v>1180.97</v>
      </c>
      <c r="M3826" s="245">
        <v>0.149597364878024</v>
      </c>
      <c r="N3826" s="244">
        <v>176.67</v>
      </c>
      <c r="O3826" s="218">
        <v>330</v>
      </c>
      <c r="P3826" s="246">
        <f t="shared" si="514"/>
        <v>2.57869696969697</v>
      </c>
      <c r="Q3826" s="246">
        <f t="shared" si="515"/>
        <v>-0.464636363636364</v>
      </c>
      <c r="R3826" s="210">
        <v>583</v>
      </c>
      <c r="S3826" s="220">
        <f t="shared" si="516"/>
        <v>330</v>
      </c>
      <c r="T3826" s="113">
        <f t="shared" si="519"/>
        <v>4.85330136986301</v>
      </c>
      <c r="U3826" s="113">
        <f t="shared" si="517"/>
        <v>1.20961330237995</v>
      </c>
      <c r="V3826" s="113">
        <f t="shared" si="520"/>
        <v>3.57869696969697</v>
      </c>
      <c r="W3826" s="113">
        <f t="shared" si="518"/>
        <v>0.535363636363636</v>
      </c>
      <c r="X3826" s="118">
        <v>2009</v>
      </c>
      <c r="Y3826" s="18" t="s">
        <v>66</v>
      </c>
    </row>
    <row r="3827" ht="15.75" customHeight="1" spans="1:25">
      <c r="A3827" s="234">
        <v>5031</v>
      </c>
      <c r="B3827" s="208" t="s">
        <v>4393</v>
      </c>
      <c r="C3827" s="207" t="s">
        <v>17</v>
      </c>
      <c r="D3827" s="209" t="s">
        <v>64</v>
      </c>
      <c r="F3827" s="235" t="s">
        <v>65</v>
      </c>
      <c r="G3827" s="236">
        <v>38556</v>
      </c>
      <c r="H3827" s="237">
        <v>38556</v>
      </c>
      <c r="I3827" s="214">
        <v>1764.16</v>
      </c>
      <c r="J3827" s="215">
        <v>0.242082544612996</v>
      </c>
      <c r="K3827" s="214">
        <v>427.072341904463</v>
      </c>
      <c r="L3827" s="244">
        <v>882.08</v>
      </c>
      <c r="M3827" s="245">
        <v>0.111849265372755</v>
      </c>
      <c r="N3827" s="244">
        <v>98.66</v>
      </c>
      <c r="O3827" s="218">
        <v>330</v>
      </c>
      <c r="P3827" s="246">
        <f t="shared" si="514"/>
        <v>1.6729696969697</v>
      </c>
      <c r="Q3827" s="246">
        <f t="shared" si="515"/>
        <v>-0.701030303030303</v>
      </c>
      <c r="R3827" s="210">
        <v>5275</v>
      </c>
      <c r="S3827" s="220">
        <f t="shared" si="516"/>
        <v>330</v>
      </c>
      <c r="T3827" s="113">
        <f t="shared" si="519"/>
        <v>4.83331506849315</v>
      </c>
      <c r="U3827" s="113">
        <f t="shared" si="517"/>
        <v>1.17006121069716</v>
      </c>
      <c r="V3827" s="113">
        <f t="shared" si="520"/>
        <v>2.6729696969697</v>
      </c>
      <c r="W3827" s="113">
        <f t="shared" si="518"/>
        <v>0.298969696969697</v>
      </c>
      <c r="X3827" s="118">
        <v>2005</v>
      </c>
      <c r="Y3827" s="18" t="s">
        <v>66</v>
      </c>
    </row>
    <row r="3828" ht="15.75" customHeight="1" spans="1:25">
      <c r="A3828" s="234">
        <v>5465</v>
      </c>
      <c r="B3828" s="208" t="s">
        <v>4394</v>
      </c>
      <c r="C3828" s="207" t="s">
        <v>17</v>
      </c>
      <c r="D3828" s="209" t="s">
        <v>64</v>
      </c>
      <c r="F3828" s="235" t="s">
        <v>65</v>
      </c>
      <c r="G3828" s="236">
        <v>40894</v>
      </c>
      <c r="H3828" s="237">
        <v>40894</v>
      </c>
      <c r="I3828" s="214">
        <v>1759.31173578883</v>
      </c>
      <c r="J3828" s="215">
        <v>0.266875560938495</v>
      </c>
      <c r="K3828" s="214">
        <v>469.517306354322</v>
      </c>
      <c r="L3828" s="244">
        <v>672.64</v>
      </c>
      <c r="M3828" s="245">
        <v>0.431374881065652</v>
      </c>
      <c r="N3828" s="244">
        <v>290.16</v>
      </c>
      <c r="O3828" s="218">
        <v>316</v>
      </c>
      <c r="P3828" s="246">
        <f t="shared" si="514"/>
        <v>1.12860759493671</v>
      </c>
      <c r="Q3828" s="246">
        <f t="shared" si="515"/>
        <v>-0.0817721518987341</v>
      </c>
      <c r="R3828" s="210">
        <v>2937</v>
      </c>
      <c r="S3828" s="220">
        <f t="shared" si="516"/>
        <v>330</v>
      </c>
      <c r="T3828" s="113">
        <f t="shared" si="519"/>
        <v>4.82003215284611</v>
      </c>
      <c r="U3828" s="113">
        <f t="shared" si="517"/>
        <v>1.28634878453239</v>
      </c>
      <c r="V3828" s="113">
        <f t="shared" si="520"/>
        <v>2.03830303030303</v>
      </c>
      <c r="W3828" s="113">
        <f t="shared" si="518"/>
        <v>0.879272727272727</v>
      </c>
      <c r="X3828" s="118">
        <v>2011</v>
      </c>
      <c r="Y3828" s="18" t="s">
        <v>66</v>
      </c>
    </row>
    <row r="3829" ht="15.75" customHeight="1" spans="1:25">
      <c r="A3829" s="234">
        <v>5127</v>
      </c>
      <c r="B3829" s="208" t="s">
        <v>4395</v>
      </c>
      <c r="C3829" s="207" t="s">
        <v>33</v>
      </c>
      <c r="D3829" s="209" t="s">
        <v>64</v>
      </c>
      <c r="F3829" s="235" t="s">
        <v>65</v>
      </c>
      <c r="G3829" s="236">
        <v>40208</v>
      </c>
      <c r="H3829" s="237">
        <v>40208</v>
      </c>
      <c r="I3829" s="214">
        <v>1750.9</v>
      </c>
      <c r="J3829" s="215">
        <v>0.228407473670995</v>
      </c>
      <c r="K3829" s="214">
        <v>399.918645650545</v>
      </c>
      <c r="L3829" s="244">
        <v>875.45</v>
      </c>
      <c r="M3829" s="245">
        <v>0.258084413730082</v>
      </c>
      <c r="N3829" s="244">
        <v>225.94</v>
      </c>
      <c r="O3829" s="218">
        <v>330</v>
      </c>
      <c r="P3829" s="246">
        <f t="shared" si="514"/>
        <v>1.65287878787879</v>
      </c>
      <c r="Q3829" s="246">
        <f t="shared" si="515"/>
        <v>-0.315333333333333</v>
      </c>
      <c r="R3829" s="210">
        <v>3623</v>
      </c>
      <c r="S3829" s="220">
        <f t="shared" si="516"/>
        <v>330</v>
      </c>
      <c r="T3829" s="113">
        <f t="shared" si="519"/>
        <v>4.79698630136986</v>
      </c>
      <c r="U3829" s="113">
        <f t="shared" si="517"/>
        <v>1.09566752233026</v>
      </c>
      <c r="V3829" s="113">
        <f t="shared" si="520"/>
        <v>2.65287878787879</v>
      </c>
      <c r="W3829" s="113">
        <f t="shared" si="518"/>
        <v>0.684666666666667</v>
      </c>
      <c r="X3829" s="118">
        <v>2010</v>
      </c>
      <c r="Y3829" s="18" t="s">
        <v>66</v>
      </c>
    </row>
    <row r="3830" ht="15.75" customHeight="1" spans="1:25">
      <c r="A3830" s="234">
        <v>6127</v>
      </c>
      <c r="B3830" s="208" t="s">
        <v>4396</v>
      </c>
      <c r="C3830" s="207" t="s">
        <v>33</v>
      </c>
      <c r="D3830" s="209" t="s">
        <v>64</v>
      </c>
      <c r="F3830" s="235" t="s">
        <v>65</v>
      </c>
      <c r="G3830" s="236">
        <v>42308</v>
      </c>
      <c r="H3830" s="237">
        <v>42308</v>
      </c>
      <c r="I3830" s="214">
        <v>1736.46</v>
      </c>
      <c r="J3830" s="215">
        <v>0.266270867957479</v>
      </c>
      <c r="K3830" s="214">
        <v>462.368711373444</v>
      </c>
      <c r="L3830" s="244">
        <v>868.23</v>
      </c>
      <c r="M3830" s="245">
        <v>0.266300404270758</v>
      </c>
      <c r="N3830" s="244">
        <v>231.21</v>
      </c>
      <c r="O3830" s="218">
        <v>330</v>
      </c>
      <c r="P3830" s="246">
        <f t="shared" si="514"/>
        <v>1.631</v>
      </c>
      <c r="Q3830" s="246">
        <f t="shared" si="515"/>
        <v>-0.299363636363636</v>
      </c>
      <c r="R3830" s="210">
        <v>1523</v>
      </c>
      <c r="S3830" s="220">
        <f t="shared" si="516"/>
        <v>330</v>
      </c>
      <c r="T3830" s="113">
        <f t="shared" si="519"/>
        <v>4.75742465753425</v>
      </c>
      <c r="U3830" s="113">
        <f t="shared" si="517"/>
        <v>1.26676359280396</v>
      </c>
      <c r="V3830" s="113">
        <f t="shared" si="520"/>
        <v>2.631</v>
      </c>
      <c r="W3830" s="113">
        <f t="shared" si="518"/>
        <v>0.700636363636364</v>
      </c>
      <c r="X3830" s="118">
        <v>2015</v>
      </c>
      <c r="Y3830" s="18" t="s">
        <v>66</v>
      </c>
    </row>
    <row r="3831" ht="15.75" customHeight="1" spans="1:25">
      <c r="A3831" s="234">
        <v>7540</v>
      </c>
      <c r="B3831" s="208" t="s">
        <v>4397</v>
      </c>
      <c r="C3831" s="207" t="s">
        <v>29</v>
      </c>
      <c r="D3831" s="209" t="s">
        <v>488</v>
      </c>
      <c r="E3831" s="210" t="s">
        <v>489</v>
      </c>
      <c r="F3831" s="235" t="s">
        <v>238</v>
      </c>
      <c r="G3831" s="283" t="s">
        <v>494</v>
      </c>
      <c r="H3831" s="237">
        <v>43202</v>
      </c>
      <c r="I3831" s="214">
        <v>1727.648</v>
      </c>
      <c r="J3831" s="215">
        <v>0.275750349461114</v>
      </c>
      <c r="K3831" s="214">
        <v>476.399539745795</v>
      </c>
      <c r="L3831" s="244">
        <v>1079.78</v>
      </c>
      <c r="M3831" s="245">
        <v>0.437589138528219</v>
      </c>
      <c r="N3831" s="244">
        <v>472.5</v>
      </c>
      <c r="O3831" s="218">
        <v>330</v>
      </c>
      <c r="P3831" s="246">
        <f t="shared" si="514"/>
        <v>2.27206060606061</v>
      </c>
      <c r="Q3831" s="246">
        <f t="shared" si="515"/>
        <v>0.431818181818182</v>
      </c>
      <c r="R3831" s="210">
        <v>629</v>
      </c>
      <c r="S3831" s="220">
        <f t="shared" si="516"/>
        <v>330</v>
      </c>
      <c r="T3831" s="113">
        <f t="shared" si="519"/>
        <v>4.73328219178082</v>
      </c>
      <c r="U3831" s="113">
        <f t="shared" si="517"/>
        <v>1.30520421848163</v>
      </c>
      <c r="V3831" s="113">
        <f t="shared" si="520"/>
        <v>3.27206060606061</v>
      </c>
      <c r="W3831" s="113">
        <f t="shared" si="518"/>
        <v>1.43181818181818</v>
      </c>
      <c r="X3831" s="118">
        <v>2016</v>
      </c>
      <c r="Y3831" s="18" t="s">
        <v>82</v>
      </c>
    </row>
    <row r="3832" ht="15.75" customHeight="1" spans="1:25">
      <c r="A3832" s="234">
        <v>5587</v>
      </c>
      <c r="B3832" s="208" t="s">
        <v>4398</v>
      </c>
      <c r="C3832" s="207" t="s">
        <v>23</v>
      </c>
      <c r="D3832" s="209" t="s">
        <v>64</v>
      </c>
      <c r="F3832" s="235" t="s">
        <v>65</v>
      </c>
      <c r="G3832" s="236">
        <v>41636</v>
      </c>
      <c r="H3832" s="237">
        <v>41636</v>
      </c>
      <c r="I3832" s="214">
        <v>1704.301</v>
      </c>
      <c r="J3832" s="215">
        <v>0.275991512136159</v>
      </c>
      <c r="K3832" s="214">
        <v>470.372610125168</v>
      </c>
      <c r="L3832" s="244">
        <v>1175.38</v>
      </c>
      <c r="M3832" s="245">
        <v>0.276140482227024</v>
      </c>
      <c r="N3832" s="244">
        <v>324.57</v>
      </c>
      <c r="O3832" s="218">
        <v>330</v>
      </c>
      <c r="P3832" s="246">
        <f t="shared" si="514"/>
        <v>2.56175757575758</v>
      </c>
      <c r="Q3832" s="246">
        <f t="shared" si="515"/>
        <v>-0.0164545454545455</v>
      </c>
      <c r="R3832" s="210">
        <v>2195</v>
      </c>
      <c r="S3832" s="220">
        <f t="shared" si="516"/>
        <v>330</v>
      </c>
      <c r="T3832" s="113">
        <f t="shared" si="519"/>
        <v>4.66931780821918</v>
      </c>
      <c r="U3832" s="113">
        <f t="shared" si="517"/>
        <v>1.28869208253471</v>
      </c>
      <c r="V3832" s="113">
        <f t="shared" si="520"/>
        <v>3.56175757575758</v>
      </c>
      <c r="W3832" s="113">
        <f t="shared" si="518"/>
        <v>0.983545454545455</v>
      </c>
      <c r="X3832" s="118">
        <v>2013</v>
      </c>
      <c r="Y3832" s="18" t="s">
        <v>66</v>
      </c>
    </row>
    <row r="3833" ht="15.75" customHeight="1" spans="1:25">
      <c r="A3833" s="234">
        <v>5794</v>
      </c>
      <c r="B3833" s="208" t="s">
        <v>4399</v>
      </c>
      <c r="C3833" s="207" t="s">
        <v>25</v>
      </c>
      <c r="D3833" s="209" t="s">
        <v>64</v>
      </c>
      <c r="F3833" s="235" t="s">
        <v>204</v>
      </c>
      <c r="G3833" s="236">
        <v>41825</v>
      </c>
      <c r="H3833" s="237">
        <v>41825</v>
      </c>
      <c r="I3833" s="214">
        <v>1700.439</v>
      </c>
      <c r="J3833" s="215">
        <v>0.252756543683407</v>
      </c>
      <c r="K3833" s="214">
        <v>429.797084384469</v>
      </c>
      <c r="L3833" s="244">
        <v>1308.03</v>
      </c>
      <c r="M3833" s="245">
        <v>0.367262218756451</v>
      </c>
      <c r="N3833" s="244">
        <v>480.39</v>
      </c>
      <c r="O3833" s="218">
        <v>330</v>
      </c>
      <c r="P3833" s="246">
        <f t="shared" si="514"/>
        <v>2.96372727272727</v>
      </c>
      <c r="Q3833" s="246">
        <f t="shared" si="515"/>
        <v>0.455727272727273</v>
      </c>
      <c r="R3833" s="210">
        <v>2006</v>
      </c>
      <c r="S3833" s="220">
        <f t="shared" si="516"/>
        <v>330</v>
      </c>
      <c r="T3833" s="113">
        <f t="shared" si="519"/>
        <v>4.65873698630137</v>
      </c>
      <c r="U3833" s="113">
        <f t="shared" si="517"/>
        <v>1.17752625858759</v>
      </c>
      <c r="V3833" s="113">
        <f t="shared" si="520"/>
        <v>3.96372727272727</v>
      </c>
      <c r="W3833" s="113">
        <f t="shared" si="518"/>
        <v>1.45572727272727</v>
      </c>
      <c r="X3833" s="118">
        <v>2014</v>
      </c>
      <c r="Y3833" s="18" t="s">
        <v>66</v>
      </c>
    </row>
    <row r="3834" ht="15.75" customHeight="1" spans="1:25">
      <c r="A3834" s="234">
        <v>7274</v>
      </c>
      <c r="B3834" s="208" t="s">
        <v>4400</v>
      </c>
      <c r="C3834" s="207" t="s">
        <v>31</v>
      </c>
      <c r="D3834" s="209" t="s">
        <v>380</v>
      </c>
      <c r="E3834" s="210" t="s">
        <v>436</v>
      </c>
      <c r="F3834" s="235" t="s">
        <v>254</v>
      </c>
      <c r="G3834" s="284">
        <v>40480</v>
      </c>
      <c r="H3834" s="237">
        <v>43248</v>
      </c>
      <c r="I3834" s="214">
        <v>1699.125</v>
      </c>
      <c r="J3834" s="215">
        <v>0.280390759479624</v>
      </c>
      <c r="K3834" s="214">
        <v>476.418949200816</v>
      </c>
      <c r="L3834" s="244">
        <v>1132.75</v>
      </c>
      <c r="M3834" s="245">
        <v>0.297965129110572</v>
      </c>
      <c r="N3834" s="244">
        <v>337.52</v>
      </c>
      <c r="O3834" s="218">
        <v>330</v>
      </c>
      <c r="P3834" s="246">
        <f t="shared" si="514"/>
        <v>2.43257575757576</v>
      </c>
      <c r="Q3834" s="246">
        <f t="shared" si="515"/>
        <v>0.0227878787878788</v>
      </c>
      <c r="R3834" s="210">
        <v>583</v>
      </c>
      <c r="S3834" s="220">
        <f t="shared" si="516"/>
        <v>330</v>
      </c>
      <c r="T3834" s="113">
        <f t="shared" si="519"/>
        <v>4.65513698630137</v>
      </c>
      <c r="U3834" s="113">
        <f t="shared" si="517"/>
        <v>1.30525739507073</v>
      </c>
      <c r="V3834" s="113">
        <f t="shared" si="520"/>
        <v>3.43257575757576</v>
      </c>
      <c r="W3834" s="113">
        <f t="shared" si="518"/>
        <v>1.02278787878788</v>
      </c>
      <c r="X3834" s="118">
        <v>2010</v>
      </c>
      <c r="Y3834" s="18" t="s">
        <v>66</v>
      </c>
    </row>
    <row r="3835" ht="15.75" customHeight="1" spans="1:25">
      <c r="A3835" s="234">
        <v>8396</v>
      </c>
      <c r="B3835" s="208" t="s">
        <v>4401</v>
      </c>
      <c r="C3835" s="207" t="s">
        <v>23</v>
      </c>
      <c r="D3835" s="209" t="s">
        <v>488</v>
      </c>
      <c r="E3835" s="210" t="s">
        <v>799</v>
      </c>
      <c r="F3835" s="235" t="s">
        <v>166</v>
      </c>
      <c r="G3835" s="284">
        <v>41410</v>
      </c>
      <c r="H3835" s="237">
        <v>43341</v>
      </c>
      <c r="I3835" s="214">
        <v>1694.48489764398</v>
      </c>
      <c r="J3835" s="215">
        <v>0.266503331983178</v>
      </c>
      <c r="K3835" s="214">
        <v>451.585871217295</v>
      </c>
      <c r="L3835" s="244">
        <v>528.2</v>
      </c>
      <c r="M3835" s="245">
        <v>0.250435441120788</v>
      </c>
      <c r="N3835" s="244">
        <v>132.28</v>
      </c>
      <c r="O3835" s="218">
        <v>173</v>
      </c>
      <c r="P3835" s="246">
        <f t="shared" si="514"/>
        <v>2.05317919075145</v>
      </c>
      <c r="Q3835" s="246">
        <f t="shared" si="515"/>
        <v>-0.235375722543353</v>
      </c>
      <c r="R3835" s="210">
        <v>490</v>
      </c>
      <c r="S3835" s="220">
        <f t="shared" si="516"/>
        <v>330</v>
      </c>
      <c r="T3835" s="113">
        <f t="shared" si="519"/>
        <v>4.64242437710679</v>
      </c>
      <c r="U3835" s="113">
        <f t="shared" si="517"/>
        <v>1.23722156497889</v>
      </c>
      <c r="V3835" s="113">
        <f t="shared" si="520"/>
        <v>1.60060606060606</v>
      </c>
      <c r="W3835" s="113">
        <f t="shared" si="518"/>
        <v>0.400848484848485</v>
      </c>
      <c r="X3835" s="118">
        <v>2013</v>
      </c>
      <c r="Y3835" s="18" t="s">
        <v>66</v>
      </c>
    </row>
    <row r="3836" ht="15.75" customHeight="1" spans="1:25">
      <c r="A3836" s="234">
        <v>6838</v>
      </c>
      <c r="B3836" s="208" t="s">
        <v>4402</v>
      </c>
      <c r="C3836" s="207" t="s">
        <v>29</v>
      </c>
      <c r="D3836" s="209" t="s">
        <v>380</v>
      </c>
      <c r="E3836" s="210" t="s">
        <v>395</v>
      </c>
      <c r="F3836" s="235" t="s">
        <v>241</v>
      </c>
      <c r="G3836" s="283">
        <v>41913</v>
      </c>
      <c r="H3836" s="237">
        <v>42879</v>
      </c>
      <c r="I3836" s="214">
        <v>1665.44</v>
      </c>
      <c r="J3836" s="215">
        <v>0.279465053067911</v>
      </c>
      <c r="K3836" s="214">
        <v>465.432277981422</v>
      </c>
      <c r="L3836" s="244">
        <v>1040.9</v>
      </c>
      <c r="M3836" s="245">
        <v>0.298904793928331</v>
      </c>
      <c r="N3836" s="244">
        <v>311.13</v>
      </c>
      <c r="O3836" s="218">
        <v>330</v>
      </c>
      <c r="P3836" s="246">
        <f t="shared" si="514"/>
        <v>2.15424242424242</v>
      </c>
      <c r="Q3836" s="246">
        <f t="shared" si="515"/>
        <v>-0.0571818181818182</v>
      </c>
      <c r="R3836" s="210">
        <v>952</v>
      </c>
      <c r="S3836" s="220">
        <f t="shared" si="516"/>
        <v>330</v>
      </c>
      <c r="T3836" s="113">
        <f t="shared" si="519"/>
        <v>4.56284931506849</v>
      </c>
      <c r="U3836" s="113">
        <f t="shared" si="517"/>
        <v>1.2751569259765</v>
      </c>
      <c r="V3836" s="113">
        <f t="shared" si="520"/>
        <v>3.15424242424242</v>
      </c>
      <c r="W3836" s="113">
        <f t="shared" si="518"/>
        <v>0.942818181818182</v>
      </c>
      <c r="X3836" s="118">
        <v>2014</v>
      </c>
      <c r="Y3836" s="18" t="s">
        <v>66</v>
      </c>
    </row>
    <row r="3837" ht="15.75" customHeight="1" spans="1:25">
      <c r="A3837" s="234">
        <v>6875</v>
      </c>
      <c r="B3837" s="208" t="s">
        <v>4403</v>
      </c>
      <c r="C3837" s="207" t="s">
        <v>31</v>
      </c>
      <c r="D3837" s="209" t="s">
        <v>64</v>
      </c>
      <c r="F3837" s="235" t="s">
        <v>65</v>
      </c>
      <c r="G3837" s="236">
        <v>42868</v>
      </c>
      <c r="H3837" s="237">
        <v>42868</v>
      </c>
      <c r="I3837" s="214">
        <v>1664.385</v>
      </c>
      <c r="J3837" s="215">
        <v>0.279964680557195</v>
      </c>
      <c r="K3837" s="214">
        <v>465.969014849187</v>
      </c>
      <c r="L3837" s="244">
        <v>1109.59</v>
      </c>
      <c r="M3837" s="245">
        <v>0.322650708820375</v>
      </c>
      <c r="N3837" s="244">
        <v>358.01</v>
      </c>
      <c r="O3837" s="218">
        <v>330</v>
      </c>
      <c r="P3837" s="246">
        <f t="shared" si="514"/>
        <v>2.36239393939394</v>
      </c>
      <c r="Q3837" s="246">
        <f t="shared" si="515"/>
        <v>0.0848787878787878</v>
      </c>
      <c r="R3837" s="210">
        <v>963</v>
      </c>
      <c r="S3837" s="220">
        <f t="shared" si="516"/>
        <v>330</v>
      </c>
      <c r="T3837" s="113">
        <f t="shared" si="519"/>
        <v>4.55995890410959</v>
      </c>
      <c r="U3837" s="113">
        <f t="shared" si="517"/>
        <v>1.27662743794298</v>
      </c>
      <c r="V3837" s="113">
        <f t="shared" si="520"/>
        <v>3.36239393939394</v>
      </c>
      <c r="W3837" s="113">
        <f t="shared" si="518"/>
        <v>1.08487878787879</v>
      </c>
      <c r="X3837" s="118">
        <v>2017</v>
      </c>
      <c r="Y3837" s="18" t="s">
        <v>83</v>
      </c>
    </row>
    <row r="3838" ht="15.75" customHeight="1" spans="1:25">
      <c r="A3838" s="234">
        <v>9039</v>
      </c>
      <c r="B3838" s="208" t="s">
        <v>4404</v>
      </c>
      <c r="C3838" s="207" t="s">
        <v>34</v>
      </c>
      <c r="D3838" s="209" t="s">
        <v>488</v>
      </c>
      <c r="E3838" s="210" t="s">
        <v>30</v>
      </c>
      <c r="F3838" s="235" t="s">
        <v>291</v>
      </c>
      <c r="G3838" s="283">
        <v>42082</v>
      </c>
      <c r="H3838" s="237">
        <v>43713</v>
      </c>
      <c r="I3838" s="214">
        <v>1640.32303571429</v>
      </c>
      <c r="J3838" s="215">
        <v>0.266609145976823</v>
      </c>
      <c r="K3838" s="214">
        <v>437.325123677895</v>
      </c>
      <c r="L3838" s="216">
        <v>54.71</v>
      </c>
      <c r="M3838" s="217">
        <v>0.363918844818132</v>
      </c>
      <c r="N3838" s="216">
        <v>19.91</v>
      </c>
      <c r="O3838" s="218">
        <v>28</v>
      </c>
      <c r="P3838" s="246">
        <f t="shared" si="514"/>
        <v>0.953928571428571</v>
      </c>
      <c r="Q3838" s="246">
        <f t="shared" si="515"/>
        <v>-0.288928571428571</v>
      </c>
      <c r="R3838" s="210">
        <v>118</v>
      </c>
      <c r="S3838" s="220">
        <f t="shared" si="516"/>
        <v>83</v>
      </c>
      <c r="T3838" s="113">
        <f t="shared" si="519"/>
        <v>4.49403571428573</v>
      </c>
      <c r="U3838" s="113">
        <f t="shared" si="517"/>
        <v>1.19815102377505</v>
      </c>
      <c r="V3838" s="113">
        <f t="shared" si="520"/>
        <v>0.659156626506024</v>
      </c>
      <c r="W3838" s="113">
        <f t="shared" si="518"/>
        <v>0.239879518072289</v>
      </c>
      <c r="X3838" s="118">
        <v>2015</v>
      </c>
      <c r="Y3838" s="18" t="s">
        <v>66</v>
      </c>
    </row>
    <row r="3839" ht="15.75" customHeight="1" spans="1:25">
      <c r="A3839" s="234">
        <v>5416</v>
      </c>
      <c r="B3839" s="208" t="s">
        <v>4405</v>
      </c>
      <c r="C3839" s="207" t="s">
        <v>19</v>
      </c>
      <c r="D3839" s="209" t="s">
        <v>64</v>
      </c>
      <c r="F3839" s="235" t="s">
        <v>65</v>
      </c>
      <c r="G3839" s="236">
        <v>40814</v>
      </c>
      <c r="H3839" s="237">
        <v>40814</v>
      </c>
      <c r="I3839" s="214">
        <v>1631.502</v>
      </c>
      <c r="J3839" s="215">
        <v>0.219155911168617</v>
      </c>
      <c r="K3839" s="214">
        <v>357.553307383421</v>
      </c>
      <c r="L3839" s="244">
        <v>906.39</v>
      </c>
      <c r="M3839" s="245">
        <v>0.217489160295237</v>
      </c>
      <c r="N3839" s="244">
        <v>197.13</v>
      </c>
      <c r="O3839" s="218">
        <v>330</v>
      </c>
      <c r="P3839" s="246">
        <f t="shared" si="514"/>
        <v>1.74663636363636</v>
      </c>
      <c r="Q3839" s="246">
        <f t="shared" si="515"/>
        <v>-0.402636363636364</v>
      </c>
      <c r="R3839" s="210">
        <v>3017</v>
      </c>
      <c r="S3839" s="220">
        <f t="shared" si="516"/>
        <v>330</v>
      </c>
      <c r="T3839" s="113">
        <f t="shared" si="519"/>
        <v>4.46986849315068</v>
      </c>
      <c r="U3839" s="113">
        <f t="shared" si="517"/>
        <v>0.979598102420332</v>
      </c>
      <c r="V3839" s="113">
        <f t="shared" si="520"/>
        <v>2.74663636363636</v>
      </c>
      <c r="W3839" s="113">
        <f t="shared" si="518"/>
        <v>0.597363636363636</v>
      </c>
      <c r="X3839" s="118">
        <v>2011</v>
      </c>
      <c r="Y3839" s="18" t="s">
        <v>66</v>
      </c>
    </row>
    <row r="3840" ht="15.75" customHeight="1" spans="1:25">
      <c r="A3840" s="234">
        <v>6569</v>
      </c>
      <c r="B3840" s="208" t="s">
        <v>4406</v>
      </c>
      <c r="C3840" s="207" t="s">
        <v>23</v>
      </c>
      <c r="D3840" s="209" t="s">
        <v>64</v>
      </c>
      <c r="E3840" s="210" t="s">
        <v>346</v>
      </c>
      <c r="F3840" s="235" t="s">
        <v>65</v>
      </c>
      <c r="G3840" s="283">
        <v>42641</v>
      </c>
      <c r="H3840" s="237">
        <v>42641</v>
      </c>
      <c r="I3840" s="214">
        <v>1610.167</v>
      </c>
      <c r="J3840" s="215">
        <v>0.267656261793598</v>
      </c>
      <c r="K3840" s="214">
        <v>430.971280083412</v>
      </c>
      <c r="L3840" s="244">
        <v>1110.46</v>
      </c>
      <c r="M3840" s="245">
        <v>0.372377213046845</v>
      </c>
      <c r="N3840" s="244">
        <v>413.51</v>
      </c>
      <c r="O3840" s="218">
        <v>330</v>
      </c>
      <c r="P3840" s="246">
        <f t="shared" si="514"/>
        <v>2.3650303030303</v>
      </c>
      <c r="Q3840" s="246">
        <f t="shared" si="515"/>
        <v>0.253060606060606</v>
      </c>
      <c r="R3840" s="210">
        <v>1190</v>
      </c>
      <c r="S3840" s="220">
        <f t="shared" si="516"/>
        <v>330</v>
      </c>
      <c r="T3840" s="113">
        <f t="shared" si="519"/>
        <v>4.41141643835616</v>
      </c>
      <c r="U3840" s="113">
        <f t="shared" si="517"/>
        <v>1.18074323310524</v>
      </c>
      <c r="V3840" s="113">
        <f t="shared" si="520"/>
        <v>3.3650303030303</v>
      </c>
      <c r="W3840" s="113">
        <f t="shared" si="518"/>
        <v>1.25306060606061</v>
      </c>
      <c r="X3840" s="118">
        <v>2016</v>
      </c>
      <c r="Y3840" s="18" t="s">
        <v>82</v>
      </c>
    </row>
    <row r="3841" ht="15.75" customHeight="1" spans="1:25">
      <c r="A3841" s="234">
        <v>6832</v>
      </c>
      <c r="B3841" s="208" t="s">
        <v>4407</v>
      </c>
      <c r="C3841" s="207" t="s">
        <v>29</v>
      </c>
      <c r="D3841" s="209" t="s">
        <v>380</v>
      </c>
      <c r="E3841" s="210" t="s">
        <v>395</v>
      </c>
      <c r="F3841" s="235" t="s">
        <v>241</v>
      </c>
      <c r="G3841" s="283">
        <v>41153</v>
      </c>
      <c r="H3841" s="237">
        <v>42879</v>
      </c>
      <c r="I3841" s="214">
        <v>1603.248</v>
      </c>
      <c r="J3841" s="215">
        <v>0.279082088374136</v>
      </c>
      <c r="K3841" s="214">
        <v>447.437800021657</v>
      </c>
      <c r="L3841" s="244">
        <v>1002.03</v>
      </c>
      <c r="M3841" s="245">
        <v>0.308613514565432</v>
      </c>
      <c r="N3841" s="244">
        <v>309.24</v>
      </c>
      <c r="O3841" s="218">
        <v>330</v>
      </c>
      <c r="P3841" s="246">
        <f t="shared" si="514"/>
        <v>2.03645454545455</v>
      </c>
      <c r="Q3841" s="246">
        <f t="shared" si="515"/>
        <v>-0.0629090909090909</v>
      </c>
      <c r="R3841" s="210">
        <v>952</v>
      </c>
      <c r="S3841" s="220">
        <f t="shared" si="516"/>
        <v>330</v>
      </c>
      <c r="T3841" s="113">
        <f t="shared" si="519"/>
        <v>4.3924602739726</v>
      </c>
      <c r="U3841" s="113">
        <f t="shared" si="517"/>
        <v>1.2258569863607</v>
      </c>
      <c r="V3841" s="113">
        <f t="shared" si="520"/>
        <v>3.03645454545455</v>
      </c>
      <c r="W3841" s="113">
        <f t="shared" si="518"/>
        <v>0.937090909090909</v>
      </c>
      <c r="X3841" s="118">
        <v>2012</v>
      </c>
      <c r="Y3841" s="18" t="s">
        <v>66</v>
      </c>
    </row>
    <row r="3842" ht="15.75" customHeight="1" spans="1:25">
      <c r="A3842" s="234">
        <v>9055</v>
      </c>
      <c r="B3842" s="208" t="s">
        <v>4408</v>
      </c>
      <c r="C3842" s="207" t="s">
        <v>34</v>
      </c>
      <c r="D3842" s="209" t="s">
        <v>488</v>
      </c>
      <c r="E3842" s="210" t="s">
        <v>30</v>
      </c>
      <c r="F3842" s="235" t="s">
        <v>291</v>
      </c>
      <c r="G3842" s="283">
        <v>40877</v>
      </c>
      <c r="H3842" s="237">
        <v>43713</v>
      </c>
      <c r="I3842" s="214">
        <v>1599.39224137931</v>
      </c>
      <c r="J3842" s="215">
        <v>0.266609145976823</v>
      </c>
      <c r="K3842" s="214">
        <v>426.412599556095</v>
      </c>
      <c r="L3842" s="216">
        <v>55.25</v>
      </c>
      <c r="M3842" s="217">
        <v>0.174117647058824</v>
      </c>
      <c r="N3842" s="216">
        <v>9.62</v>
      </c>
      <c r="O3842" s="218">
        <v>29</v>
      </c>
      <c r="P3842" s="246">
        <f t="shared" si="514"/>
        <v>0.905172413793103</v>
      </c>
      <c r="Q3842" s="246">
        <f t="shared" si="515"/>
        <v>-0.668275862068965</v>
      </c>
      <c r="R3842" s="210">
        <v>118</v>
      </c>
      <c r="S3842" s="220">
        <f t="shared" si="516"/>
        <v>83</v>
      </c>
      <c r="T3842" s="113">
        <f t="shared" si="519"/>
        <v>4.38189655172414</v>
      </c>
      <c r="U3842" s="113">
        <f t="shared" si="517"/>
        <v>1.16825369741396</v>
      </c>
      <c r="V3842" s="113">
        <f t="shared" si="520"/>
        <v>0.66566265060241</v>
      </c>
      <c r="W3842" s="113">
        <f t="shared" si="518"/>
        <v>0.115903614457831</v>
      </c>
      <c r="X3842" s="118">
        <v>2011</v>
      </c>
      <c r="Y3842" s="18" t="s">
        <v>66</v>
      </c>
    </row>
    <row r="3843" ht="15.75" customHeight="1" spans="1:25">
      <c r="A3843" s="234">
        <v>7552</v>
      </c>
      <c r="B3843" s="208" t="s">
        <v>4409</v>
      </c>
      <c r="C3843" s="207" t="s">
        <v>29</v>
      </c>
      <c r="D3843" s="209" t="s">
        <v>488</v>
      </c>
      <c r="E3843" s="210" t="s">
        <v>489</v>
      </c>
      <c r="F3843" s="235" t="s">
        <v>238</v>
      </c>
      <c r="G3843" s="283" t="s">
        <v>494</v>
      </c>
      <c r="H3843" s="237">
        <v>43202</v>
      </c>
      <c r="I3843" s="214">
        <v>1595.296</v>
      </c>
      <c r="J3843" s="215">
        <v>0.275839616269713</v>
      </c>
      <c r="K3843" s="214">
        <v>440.045836476608</v>
      </c>
      <c r="L3843" s="244">
        <v>997.06</v>
      </c>
      <c r="M3843" s="245">
        <v>0.241680540789922</v>
      </c>
      <c r="N3843" s="244">
        <v>240.97</v>
      </c>
      <c r="O3843" s="218">
        <v>330</v>
      </c>
      <c r="P3843" s="246">
        <f t="shared" ref="P3843:P3906" si="521">IFERROR(L3843/O3843-1,0)</f>
        <v>2.02139393939394</v>
      </c>
      <c r="Q3843" s="246">
        <f t="shared" ref="Q3843:Q3906" si="522">IFERROR(N3843/O3843-1,0)</f>
        <v>-0.269787878787879</v>
      </c>
      <c r="R3843" s="210">
        <v>629</v>
      </c>
      <c r="S3843" s="220">
        <f t="shared" ref="S3843:S3906" si="523">MIN(R3843-35,365-35)</f>
        <v>330</v>
      </c>
      <c r="T3843" s="113">
        <f t="shared" si="519"/>
        <v>4.37067397260274</v>
      </c>
      <c r="U3843" s="113">
        <f t="shared" ref="U3843:U3906" si="524">IFERROR(K3843/365,0)</f>
        <v>1.20560503144276</v>
      </c>
      <c r="V3843" s="113">
        <f t="shared" si="520"/>
        <v>3.02139393939394</v>
      </c>
      <c r="W3843" s="113">
        <f t="shared" ref="W3843:W3906" si="525">N3843/S3843</f>
        <v>0.730212121212121</v>
      </c>
      <c r="X3843" s="118">
        <v>2016</v>
      </c>
      <c r="Y3843" s="18" t="s">
        <v>82</v>
      </c>
    </row>
    <row r="3844" ht="15.75" customHeight="1" spans="1:25">
      <c r="A3844" s="234">
        <v>5727</v>
      </c>
      <c r="B3844" s="208" t="s">
        <v>4410</v>
      </c>
      <c r="C3844" s="207" t="s">
        <v>25</v>
      </c>
      <c r="D3844" s="209" t="s">
        <v>64</v>
      </c>
      <c r="F3844" s="235" t="s">
        <v>204</v>
      </c>
      <c r="G3844" s="236">
        <v>41720</v>
      </c>
      <c r="H3844" s="237">
        <v>41720</v>
      </c>
      <c r="I3844" s="214">
        <v>1574.33022075119</v>
      </c>
      <c r="J3844" s="215">
        <v>0.262846292808301</v>
      </c>
      <c r="K3844" s="214">
        <v>413.806862180524</v>
      </c>
      <c r="L3844" s="244">
        <v>1379.6</v>
      </c>
      <c r="M3844" s="245">
        <v>0.270266743983763</v>
      </c>
      <c r="N3844" s="244">
        <v>372.86</v>
      </c>
      <c r="O3844" s="218">
        <v>330</v>
      </c>
      <c r="P3844" s="246">
        <f t="shared" si="521"/>
        <v>3.18060606060606</v>
      </c>
      <c r="Q3844" s="246">
        <f t="shared" si="522"/>
        <v>0.129878787878788</v>
      </c>
      <c r="R3844" s="210">
        <v>2111</v>
      </c>
      <c r="S3844" s="220">
        <f t="shared" si="523"/>
        <v>330</v>
      </c>
      <c r="T3844" s="113">
        <f t="shared" ref="T3844:T3907" si="526">IFERROR(I3844/365,0)</f>
        <v>4.31323348151011</v>
      </c>
      <c r="U3844" s="113">
        <f t="shared" si="524"/>
        <v>1.13371743063157</v>
      </c>
      <c r="V3844" s="113">
        <f t="shared" ref="V3844:V3907" si="527">L3844/S3844</f>
        <v>4.18060606060606</v>
      </c>
      <c r="W3844" s="113">
        <f t="shared" si="525"/>
        <v>1.12987878787879</v>
      </c>
      <c r="X3844" s="118">
        <v>2014</v>
      </c>
      <c r="Y3844" s="18" t="s">
        <v>66</v>
      </c>
    </row>
    <row r="3845" ht="15.75" customHeight="1" spans="1:25">
      <c r="A3845" s="234">
        <v>6253</v>
      </c>
      <c r="B3845" s="208" t="s">
        <v>4411</v>
      </c>
      <c r="C3845" s="207" t="s">
        <v>31</v>
      </c>
      <c r="D3845" s="209" t="s">
        <v>64</v>
      </c>
      <c r="E3845" s="210" t="s">
        <v>312</v>
      </c>
      <c r="F3845" s="235" t="s">
        <v>65</v>
      </c>
      <c r="G3845" s="283">
        <v>42454</v>
      </c>
      <c r="H3845" s="237">
        <v>42454</v>
      </c>
      <c r="I3845" s="214">
        <v>1573.02</v>
      </c>
      <c r="J3845" s="215">
        <v>0.277610335596514</v>
      </c>
      <c r="K3845" s="214">
        <v>436.686610100028</v>
      </c>
      <c r="L3845" s="244">
        <v>1048.68</v>
      </c>
      <c r="M3845" s="245">
        <v>0.44852576572453</v>
      </c>
      <c r="N3845" s="244">
        <v>470.36</v>
      </c>
      <c r="O3845" s="218">
        <v>330</v>
      </c>
      <c r="P3845" s="246">
        <f t="shared" si="521"/>
        <v>2.17781818181818</v>
      </c>
      <c r="Q3845" s="246">
        <f t="shared" si="522"/>
        <v>0.425333333333333</v>
      </c>
      <c r="R3845" s="210">
        <v>1377</v>
      </c>
      <c r="S3845" s="220">
        <f t="shared" si="523"/>
        <v>330</v>
      </c>
      <c r="T3845" s="113">
        <f t="shared" si="526"/>
        <v>4.30964383561644</v>
      </c>
      <c r="U3845" s="113">
        <f t="shared" si="524"/>
        <v>1.19640167150693</v>
      </c>
      <c r="V3845" s="113">
        <f t="shared" si="527"/>
        <v>3.17781818181818</v>
      </c>
      <c r="W3845" s="113">
        <f t="shared" si="525"/>
        <v>1.42533333333333</v>
      </c>
      <c r="X3845" s="118">
        <v>2016</v>
      </c>
      <c r="Y3845" s="18" t="s">
        <v>82</v>
      </c>
    </row>
    <row r="3846" ht="15.75" customHeight="1" spans="1:25">
      <c r="A3846" s="234">
        <v>7538</v>
      </c>
      <c r="B3846" s="208" t="s">
        <v>4412</v>
      </c>
      <c r="C3846" s="207" t="s">
        <v>29</v>
      </c>
      <c r="D3846" s="209" t="s">
        <v>488</v>
      </c>
      <c r="E3846" s="210" t="s">
        <v>489</v>
      </c>
      <c r="F3846" s="235" t="s">
        <v>238</v>
      </c>
      <c r="G3846" s="283" t="s">
        <v>494</v>
      </c>
      <c r="H3846" s="237">
        <v>43202</v>
      </c>
      <c r="I3846" s="214">
        <v>1553.12</v>
      </c>
      <c r="J3846" s="215">
        <v>0.276117731864691</v>
      </c>
      <c r="K3846" s="214">
        <v>428.843971713689</v>
      </c>
      <c r="L3846" s="244">
        <v>970.7</v>
      </c>
      <c r="M3846" s="245">
        <v>0.325857628515504</v>
      </c>
      <c r="N3846" s="244">
        <v>316.31</v>
      </c>
      <c r="O3846" s="218">
        <v>330</v>
      </c>
      <c r="P3846" s="246">
        <f t="shared" si="521"/>
        <v>1.94151515151515</v>
      </c>
      <c r="Q3846" s="246">
        <f t="shared" si="522"/>
        <v>-0.0414848484848485</v>
      </c>
      <c r="R3846" s="210">
        <v>629</v>
      </c>
      <c r="S3846" s="220">
        <f t="shared" si="523"/>
        <v>330</v>
      </c>
      <c r="T3846" s="113">
        <f t="shared" si="526"/>
        <v>4.25512328767123</v>
      </c>
      <c r="U3846" s="113">
        <f t="shared" si="524"/>
        <v>1.17491499099641</v>
      </c>
      <c r="V3846" s="113">
        <f t="shared" si="527"/>
        <v>2.94151515151515</v>
      </c>
      <c r="W3846" s="113">
        <f t="shared" si="525"/>
        <v>0.958515151515152</v>
      </c>
      <c r="X3846" s="118">
        <v>2016</v>
      </c>
      <c r="Y3846" s="18" t="s">
        <v>82</v>
      </c>
    </row>
    <row r="3847" ht="15.75" customHeight="1" spans="1:25">
      <c r="A3847" s="234">
        <v>5564</v>
      </c>
      <c r="B3847" s="208" t="s">
        <v>4413</v>
      </c>
      <c r="C3847" s="207" t="s">
        <v>25</v>
      </c>
      <c r="D3847" s="209" t="s">
        <v>64</v>
      </c>
      <c r="F3847" s="235" t="s">
        <v>204</v>
      </c>
      <c r="G3847" s="236">
        <v>41139</v>
      </c>
      <c r="H3847" s="237">
        <v>41139</v>
      </c>
      <c r="I3847" s="214">
        <v>1551.108</v>
      </c>
      <c r="J3847" s="215">
        <v>0.279782431175571</v>
      </c>
      <c r="K3847" s="214">
        <v>433.972767255878</v>
      </c>
      <c r="L3847" s="244">
        <v>1193.16</v>
      </c>
      <c r="M3847" s="245">
        <v>0.271765731335278</v>
      </c>
      <c r="N3847" s="244">
        <v>324.26</v>
      </c>
      <c r="O3847" s="218">
        <v>330</v>
      </c>
      <c r="P3847" s="246">
        <f t="shared" si="521"/>
        <v>2.61563636363636</v>
      </c>
      <c r="Q3847" s="246">
        <f t="shared" si="522"/>
        <v>-0.0173939393939394</v>
      </c>
      <c r="R3847" s="210">
        <v>2692</v>
      </c>
      <c r="S3847" s="220">
        <f t="shared" si="523"/>
        <v>330</v>
      </c>
      <c r="T3847" s="113">
        <f t="shared" si="526"/>
        <v>4.24961095890411</v>
      </c>
      <c r="U3847" s="113">
        <f t="shared" si="524"/>
        <v>1.18896648563254</v>
      </c>
      <c r="V3847" s="113">
        <f t="shared" si="527"/>
        <v>3.61563636363636</v>
      </c>
      <c r="W3847" s="113">
        <f t="shared" si="525"/>
        <v>0.982606060606061</v>
      </c>
      <c r="X3847" s="118">
        <v>2012</v>
      </c>
      <c r="Y3847" s="18" t="s">
        <v>66</v>
      </c>
    </row>
    <row r="3848" ht="15.75" customHeight="1" spans="1:25">
      <c r="A3848" s="234">
        <v>6813</v>
      </c>
      <c r="B3848" s="208" t="s">
        <v>4414</v>
      </c>
      <c r="C3848" s="207" t="s">
        <v>19</v>
      </c>
      <c r="D3848" s="209" t="s">
        <v>380</v>
      </c>
      <c r="E3848" s="210" t="s">
        <v>387</v>
      </c>
      <c r="F3848" s="235" t="s">
        <v>108</v>
      </c>
      <c r="G3848" s="283">
        <v>42583</v>
      </c>
      <c r="H3848" s="237">
        <v>42852</v>
      </c>
      <c r="I3848" s="214">
        <v>1533.26028688525</v>
      </c>
      <c r="J3848" s="215">
        <v>0.228501107616239</v>
      </c>
      <c r="K3848" s="214">
        <v>350.351673817271</v>
      </c>
      <c r="L3848" s="244">
        <v>554.04</v>
      </c>
      <c r="M3848" s="245">
        <v>0.236174283445239</v>
      </c>
      <c r="N3848" s="244">
        <v>130.85</v>
      </c>
      <c r="O3848" s="218">
        <v>244</v>
      </c>
      <c r="P3848" s="246">
        <f t="shared" si="521"/>
        <v>1.27065573770492</v>
      </c>
      <c r="Q3848" s="246">
        <f t="shared" si="522"/>
        <v>-0.463729508196721</v>
      </c>
      <c r="R3848" s="210">
        <v>979</v>
      </c>
      <c r="S3848" s="220">
        <f t="shared" si="523"/>
        <v>330</v>
      </c>
      <c r="T3848" s="113">
        <f t="shared" si="526"/>
        <v>4.20071311475411</v>
      </c>
      <c r="U3848" s="113">
        <f t="shared" si="524"/>
        <v>0.959867599499373</v>
      </c>
      <c r="V3848" s="113">
        <f t="shared" si="527"/>
        <v>1.67890909090909</v>
      </c>
      <c r="W3848" s="113">
        <f t="shared" si="525"/>
        <v>0.396515151515151</v>
      </c>
      <c r="X3848" s="118">
        <v>2016</v>
      </c>
      <c r="Y3848" s="18" t="s">
        <v>82</v>
      </c>
    </row>
    <row r="3849" ht="15.75" customHeight="1" spans="1:25">
      <c r="A3849" s="234">
        <v>7123</v>
      </c>
      <c r="B3849" s="208" t="s">
        <v>4415</v>
      </c>
      <c r="C3849" s="207" t="s">
        <v>29</v>
      </c>
      <c r="D3849" s="209" t="s">
        <v>64</v>
      </c>
      <c r="F3849" s="235" t="s">
        <v>65</v>
      </c>
      <c r="G3849" s="236">
        <v>42643</v>
      </c>
      <c r="H3849" s="237">
        <v>42643</v>
      </c>
      <c r="I3849" s="214">
        <v>1531.68</v>
      </c>
      <c r="J3849" s="215">
        <v>0.228619222786215</v>
      </c>
      <c r="K3849" s="214">
        <v>350.17149115719</v>
      </c>
      <c r="L3849" s="244">
        <v>957.3</v>
      </c>
      <c r="M3849" s="245">
        <v>0.194818761098924</v>
      </c>
      <c r="N3849" s="244">
        <v>186.5</v>
      </c>
      <c r="O3849" s="218">
        <v>330</v>
      </c>
      <c r="P3849" s="246">
        <f t="shared" si="521"/>
        <v>1.90090909090909</v>
      </c>
      <c r="Q3849" s="246">
        <f t="shared" si="522"/>
        <v>-0.434848484848485</v>
      </c>
      <c r="R3849" s="210">
        <v>1188</v>
      </c>
      <c r="S3849" s="220">
        <f t="shared" si="523"/>
        <v>330</v>
      </c>
      <c r="T3849" s="113">
        <f t="shared" si="526"/>
        <v>4.19638356164384</v>
      </c>
      <c r="U3849" s="113">
        <f t="shared" si="524"/>
        <v>0.959373948375863</v>
      </c>
      <c r="V3849" s="113">
        <f t="shared" si="527"/>
        <v>2.90090909090909</v>
      </c>
      <c r="W3849" s="113">
        <f t="shared" si="525"/>
        <v>0.565151515151515</v>
      </c>
      <c r="X3849" s="118">
        <v>2016</v>
      </c>
      <c r="Y3849" s="18" t="s">
        <v>82</v>
      </c>
    </row>
    <row r="3850" ht="15.75" customHeight="1" spans="1:25">
      <c r="A3850" s="234">
        <v>8666</v>
      </c>
      <c r="B3850" s="208" t="s">
        <v>4416</v>
      </c>
      <c r="C3850" s="207" t="s">
        <v>34</v>
      </c>
      <c r="D3850" s="209" t="s">
        <v>488</v>
      </c>
      <c r="E3850" s="210" t="s">
        <v>30</v>
      </c>
      <c r="F3850" s="235" t="s">
        <v>282</v>
      </c>
      <c r="G3850" s="283">
        <v>42691</v>
      </c>
      <c r="H3850" s="237">
        <v>43715</v>
      </c>
      <c r="I3850" s="214">
        <v>1511.1</v>
      </c>
      <c r="J3850" s="215">
        <v>0.230743890988231</v>
      </c>
      <c r="K3850" s="214">
        <v>348.677093672316</v>
      </c>
      <c r="L3850" s="216">
        <v>113.4</v>
      </c>
      <c r="M3850" s="217">
        <v>0.152028218694885</v>
      </c>
      <c r="N3850" s="216">
        <v>17.24</v>
      </c>
      <c r="O3850" s="218">
        <v>63</v>
      </c>
      <c r="P3850" s="246">
        <f t="shared" si="521"/>
        <v>0.8</v>
      </c>
      <c r="Q3850" s="246">
        <f t="shared" si="522"/>
        <v>-0.726349206349206</v>
      </c>
      <c r="R3850" s="210">
        <v>116</v>
      </c>
      <c r="S3850" s="220">
        <f t="shared" si="523"/>
        <v>81</v>
      </c>
      <c r="T3850" s="113">
        <f t="shared" si="526"/>
        <v>4.14</v>
      </c>
      <c r="U3850" s="113">
        <f t="shared" si="524"/>
        <v>0.955279708691277</v>
      </c>
      <c r="V3850" s="113">
        <f t="shared" si="527"/>
        <v>1.4</v>
      </c>
      <c r="W3850" s="113">
        <f t="shared" si="525"/>
        <v>0.212839506172839</v>
      </c>
      <c r="X3850" s="118">
        <v>2016</v>
      </c>
      <c r="Y3850" s="18" t="s">
        <v>82</v>
      </c>
    </row>
    <row r="3851" ht="15.75" customHeight="1" spans="1:25">
      <c r="A3851" s="234">
        <v>5974</v>
      </c>
      <c r="B3851" s="208" t="s">
        <v>4417</v>
      </c>
      <c r="C3851" s="207" t="s">
        <v>17</v>
      </c>
      <c r="D3851" s="209" t="s">
        <v>64</v>
      </c>
      <c r="F3851" s="235" t="s">
        <v>65</v>
      </c>
      <c r="G3851" s="236">
        <v>42182</v>
      </c>
      <c r="H3851" s="237">
        <v>42182</v>
      </c>
      <c r="I3851" s="214">
        <v>1508.84</v>
      </c>
      <c r="J3851" s="215">
        <v>0.25867461204314</v>
      </c>
      <c r="K3851" s="214">
        <v>390.298601635171</v>
      </c>
      <c r="L3851" s="244">
        <v>754.42</v>
      </c>
      <c r="M3851" s="245">
        <v>0.285292012406882</v>
      </c>
      <c r="N3851" s="244">
        <v>215.23</v>
      </c>
      <c r="O3851" s="218">
        <v>330</v>
      </c>
      <c r="P3851" s="246">
        <f t="shared" si="521"/>
        <v>1.28612121212121</v>
      </c>
      <c r="Q3851" s="246">
        <f t="shared" si="522"/>
        <v>-0.347787878787879</v>
      </c>
      <c r="R3851" s="210">
        <v>1649</v>
      </c>
      <c r="S3851" s="220">
        <f t="shared" si="523"/>
        <v>330</v>
      </c>
      <c r="T3851" s="113">
        <f t="shared" si="526"/>
        <v>4.13380821917808</v>
      </c>
      <c r="U3851" s="113">
        <f t="shared" si="524"/>
        <v>1.06931123735663</v>
      </c>
      <c r="V3851" s="113">
        <f t="shared" si="527"/>
        <v>2.28612121212121</v>
      </c>
      <c r="W3851" s="113">
        <f t="shared" si="525"/>
        <v>0.652212121212121</v>
      </c>
      <c r="X3851" s="118">
        <v>2015</v>
      </c>
      <c r="Y3851" s="18" t="s">
        <v>66</v>
      </c>
    </row>
    <row r="3852" ht="15.75" customHeight="1" spans="1:25">
      <c r="A3852" s="234">
        <v>7277</v>
      </c>
      <c r="B3852" s="208" t="s">
        <v>4418</v>
      </c>
      <c r="C3852" s="207" t="s">
        <v>31</v>
      </c>
      <c r="D3852" s="209" t="s">
        <v>380</v>
      </c>
      <c r="E3852" s="210" t="s">
        <v>436</v>
      </c>
      <c r="F3852" s="235" t="s">
        <v>254</v>
      </c>
      <c r="G3852" s="284">
        <v>40697</v>
      </c>
      <c r="H3852" s="237">
        <v>43248</v>
      </c>
      <c r="I3852" s="214">
        <v>1495.725</v>
      </c>
      <c r="J3852" s="215">
        <v>0.272294014896585</v>
      </c>
      <c r="K3852" s="214">
        <v>407.276965431195</v>
      </c>
      <c r="L3852" s="244">
        <v>997.15</v>
      </c>
      <c r="M3852" s="245">
        <v>0.192127563556135</v>
      </c>
      <c r="N3852" s="244">
        <v>191.58</v>
      </c>
      <c r="O3852" s="218">
        <v>330</v>
      </c>
      <c r="P3852" s="246">
        <f t="shared" si="521"/>
        <v>2.02166666666667</v>
      </c>
      <c r="Q3852" s="246">
        <f t="shared" si="522"/>
        <v>-0.419454545454545</v>
      </c>
      <c r="R3852" s="210">
        <v>583</v>
      </c>
      <c r="S3852" s="220">
        <f t="shared" si="523"/>
        <v>330</v>
      </c>
      <c r="T3852" s="113">
        <f t="shared" si="526"/>
        <v>4.09787671232877</v>
      </c>
      <c r="U3852" s="113">
        <f t="shared" si="524"/>
        <v>1.11582730255122</v>
      </c>
      <c r="V3852" s="113">
        <f t="shared" si="527"/>
        <v>3.02166666666667</v>
      </c>
      <c r="W3852" s="113">
        <f t="shared" si="525"/>
        <v>0.580545454545455</v>
      </c>
      <c r="X3852" s="118">
        <v>2011</v>
      </c>
      <c r="Y3852" s="18" t="s">
        <v>66</v>
      </c>
    </row>
    <row r="3853" ht="15.75" customHeight="1" spans="1:25">
      <c r="A3853" s="234">
        <v>5108</v>
      </c>
      <c r="B3853" s="208" t="s">
        <v>4419</v>
      </c>
      <c r="C3853" s="207" t="s">
        <v>17</v>
      </c>
      <c r="D3853" s="209" t="s">
        <v>64</v>
      </c>
      <c r="F3853" s="235" t="s">
        <v>65</v>
      </c>
      <c r="G3853" s="236">
        <v>40061</v>
      </c>
      <c r="H3853" s="237">
        <v>40061</v>
      </c>
      <c r="I3853" s="214">
        <v>1495.58</v>
      </c>
      <c r="J3853" s="215">
        <v>0.237014470547786</v>
      </c>
      <c r="K3853" s="214">
        <v>354.474101861858</v>
      </c>
      <c r="L3853" s="244">
        <v>747.79</v>
      </c>
      <c r="M3853" s="245">
        <v>0.166183019296861</v>
      </c>
      <c r="N3853" s="244">
        <v>124.27</v>
      </c>
      <c r="O3853" s="218">
        <v>330</v>
      </c>
      <c r="P3853" s="246">
        <f t="shared" si="521"/>
        <v>1.2660303030303</v>
      </c>
      <c r="Q3853" s="246">
        <f t="shared" si="522"/>
        <v>-0.623424242424242</v>
      </c>
      <c r="R3853" s="210">
        <v>3770</v>
      </c>
      <c r="S3853" s="220">
        <f t="shared" si="523"/>
        <v>330</v>
      </c>
      <c r="T3853" s="113">
        <f t="shared" si="526"/>
        <v>4.09747945205479</v>
      </c>
      <c r="U3853" s="113">
        <f t="shared" si="524"/>
        <v>0.9711619229092</v>
      </c>
      <c r="V3853" s="113">
        <f t="shared" si="527"/>
        <v>2.2660303030303</v>
      </c>
      <c r="W3853" s="113">
        <f t="shared" si="525"/>
        <v>0.376575757575758</v>
      </c>
      <c r="X3853" s="118">
        <v>2009</v>
      </c>
      <c r="Y3853" s="18" t="s">
        <v>66</v>
      </c>
    </row>
    <row r="3854" ht="15.75" customHeight="1" spans="1:25">
      <c r="A3854" s="234">
        <v>7002</v>
      </c>
      <c r="B3854" s="208" t="s">
        <v>4420</v>
      </c>
      <c r="C3854" s="207" t="s">
        <v>27</v>
      </c>
      <c r="D3854" s="209" t="s">
        <v>64</v>
      </c>
      <c r="F3854" s="235" t="s">
        <v>204</v>
      </c>
      <c r="G3854" s="236">
        <v>42185</v>
      </c>
      <c r="H3854" s="237">
        <v>42185</v>
      </c>
      <c r="I3854" s="214">
        <v>1478.34439655172</v>
      </c>
      <c r="J3854" s="215">
        <v>0.221641876055691</v>
      </c>
      <c r="K3854" s="214">
        <v>327.663025508143</v>
      </c>
      <c r="L3854" s="244">
        <v>939.66</v>
      </c>
      <c r="M3854" s="245">
        <v>0.524434369878467</v>
      </c>
      <c r="N3854" s="244">
        <v>492.79</v>
      </c>
      <c r="O3854" s="218">
        <v>330</v>
      </c>
      <c r="P3854" s="246">
        <f t="shared" si="521"/>
        <v>1.84745454545455</v>
      </c>
      <c r="Q3854" s="246">
        <f t="shared" si="522"/>
        <v>0.49330303030303</v>
      </c>
      <c r="R3854" s="210">
        <v>1646</v>
      </c>
      <c r="S3854" s="220">
        <f t="shared" si="523"/>
        <v>330</v>
      </c>
      <c r="T3854" s="113">
        <f t="shared" si="526"/>
        <v>4.05025862068964</v>
      </c>
      <c r="U3854" s="113">
        <f t="shared" si="524"/>
        <v>0.897706919200392</v>
      </c>
      <c r="V3854" s="113">
        <f t="shared" si="527"/>
        <v>2.84745454545455</v>
      </c>
      <c r="W3854" s="113">
        <f t="shared" si="525"/>
        <v>1.49330303030303</v>
      </c>
      <c r="X3854" s="118">
        <v>2015</v>
      </c>
      <c r="Y3854" s="18" t="s">
        <v>66</v>
      </c>
    </row>
    <row r="3855" ht="15.75" customHeight="1" spans="1:25">
      <c r="A3855" s="234">
        <v>8669</v>
      </c>
      <c r="B3855" s="208" t="s">
        <v>4421</v>
      </c>
      <c r="C3855" s="207" t="s">
        <v>34</v>
      </c>
      <c r="D3855" s="209" t="s">
        <v>488</v>
      </c>
      <c r="E3855" s="210" t="s">
        <v>30</v>
      </c>
      <c r="F3855" s="235" t="s">
        <v>282</v>
      </c>
      <c r="G3855" s="283">
        <v>42695</v>
      </c>
      <c r="H3855" s="237">
        <v>43715</v>
      </c>
      <c r="I3855" s="214">
        <v>1475.29779411765</v>
      </c>
      <c r="J3855" s="215">
        <v>0.277611227027534</v>
      </c>
      <c r="K3855" s="214">
        <v>409.559230856014</v>
      </c>
      <c r="L3855" s="216">
        <v>119.5</v>
      </c>
      <c r="M3855" s="217">
        <v>0.441087866108787</v>
      </c>
      <c r="N3855" s="216">
        <v>52.71</v>
      </c>
      <c r="O3855" s="218">
        <v>68</v>
      </c>
      <c r="P3855" s="246">
        <f t="shared" si="521"/>
        <v>0.757352941176471</v>
      </c>
      <c r="Q3855" s="246">
        <f t="shared" si="522"/>
        <v>-0.224852941176471</v>
      </c>
      <c r="R3855" s="210">
        <v>116</v>
      </c>
      <c r="S3855" s="220">
        <f t="shared" si="523"/>
        <v>81</v>
      </c>
      <c r="T3855" s="113">
        <f t="shared" si="526"/>
        <v>4.04191176470589</v>
      </c>
      <c r="U3855" s="113">
        <f t="shared" si="524"/>
        <v>1.12208008453702</v>
      </c>
      <c r="V3855" s="113">
        <f t="shared" si="527"/>
        <v>1.47530864197531</v>
      </c>
      <c r="W3855" s="113">
        <f t="shared" si="525"/>
        <v>0.650740740740741</v>
      </c>
      <c r="X3855" s="118">
        <v>2016</v>
      </c>
      <c r="Y3855" s="18" t="s">
        <v>82</v>
      </c>
    </row>
    <row r="3856" ht="15.75" customHeight="1" spans="1:25">
      <c r="A3856" s="234">
        <v>7944</v>
      </c>
      <c r="B3856" s="208" t="s">
        <v>4422</v>
      </c>
      <c r="C3856" s="207" t="s">
        <v>29</v>
      </c>
      <c r="D3856" s="209" t="s">
        <v>64</v>
      </c>
      <c r="F3856" s="235" t="s">
        <v>65</v>
      </c>
      <c r="G3856" s="236">
        <v>43246</v>
      </c>
      <c r="H3856" s="237">
        <v>43246</v>
      </c>
      <c r="I3856" s="214">
        <v>1457.65710914454</v>
      </c>
      <c r="J3856" s="215">
        <v>0.27629769068323</v>
      </c>
      <c r="K3856" s="214">
        <v>402.74729306463</v>
      </c>
      <c r="L3856" s="244">
        <v>846.14</v>
      </c>
      <c r="M3856" s="245">
        <v>0.209929798851254</v>
      </c>
      <c r="N3856" s="244">
        <v>177.63</v>
      </c>
      <c r="O3856" s="218">
        <v>330</v>
      </c>
      <c r="P3856" s="246">
        <f t="shared" si="521"/>
        <v>1.56406060606061</v>
      </c>
      <c r="Q3856" s="246">
        <f t="shared" si="522"/>
        <v>-0.461727272727273</v>
      </c>
      <c r="R3856" s="210">
        <v>585</v>
      </c>
      <c r="S3856" s="220">
        <f t="shared" si="523"/>
        <v>330</v>
      </c>
      <c r="T3856" s="113">
        <f t="shared" si="526"/>
        <v>3.99358112094395</v>
      </c>
      <c r="U3856" s="113">
        <f t="shared" si="524"/>
        <v>1.10341724127296</v>
      </c>
      <c r="V3856" s="113">
        <f t="shared" si="527"/>
        <v>2.56406060606061</v>
      </c>
      <c r="W3856" s="113">
        <f t="shared" si="525"/>
        <v>0.538272727272727</v>
      </c>
      <c r="X3856" s="118">
        <v>2018</v>
      </c>
      <c r="Y3856" s="18" t="s">
        <v>84</v>
      </c>
    </row>
    <row r="3857" ht="15.75" customHeight="1" spans="1:25">
      <c r="A3857" s="234">
        <v>5360</v>
      </c>
      <c r="B3857" s="208" t="s">
        <v>4423</v>
      </c>
      <c r="C3857" s="207" t="s">
        <v>25</v>
      </c>
      <c r="D3857" s="209" t="s">
        <v>64</v>
      </c>
      <c r="F3857" s="235" t="s">
        <v>204</v>
      </c>
      <c r="G3857" s="236">
        <v>40567</v>
      </c>
      <c r="H3857" s="237">
        <v>40567</v>
      </c>
      <c r="I3857" s="214">
        <v>1455.623</v>
      </c>
      <c r="J3857" s="215">
        <v>0.273604284620099</v>
      </c>
      <c r="K3857" s="214">
        <v>398.264689591562</v>
      </c>
      <c r="L3857" s="244">
        <v>1119.71</v>
      </c>
      <c r="M3857" s="245">
        <v>0.158648221414473</v>
      </c>
      <c r="N3857" s="244">
        <v>177.64</v>
      </c>
      <c r="O3857" s="218">
        <v>330</v>
      </c>
      <c r="P3857" s="246">
        <f t="shared" si="521"/>
        <v>2.39306060606061</v>
      </c>
      <c r="Q3857" s="246">
        <f t="shared" si="522"/>
        <v>-0.46169696969697</v>
      </c>
      <c r="R3857" s="210">
        <v>3264</v>
      </c>
      <c r="S3857" s="220">
        <f t="shared" si="523"/>
        <v>330</v>
      </c>
      <c r="T3857" s="113">
        <f t="shared" si="526"/>
        <v>3.98800821917808</v>
      </c>
      <c r="U3857" s="113">
        <f t="shared" si="524"/>
        <v>1.09113613586729</v>
      </c>
      <c r="V3857" s="113">
        <f t="shared" si="527"/>
        <v>3.39306060606061</v>
      </c>
      <c r="W3857" s="113">
        <f t="shared" si="525"/>
        <v>0.53830303030303</v>
      </c>
      <c r="X3857" s="118">
        <v>2011</v>
      </c>
      <c r="Y3857" s="18" t="s">
        <v>66</v>
      </c>
    </row>
    <row r="3858" ht="15.75" customHeight="1" spans="1:25">
      <c r="A3858" s="234">
        <v>7918</v>
      </c>
      <c r="B3858" s="208" t="s">
        <v>4424</v>
      </c>
      <c r="C3858" s="207" t="s">
        <v>27</v>
      </c>
      <c r="D3858" s="209" t="s">
        <v>64</v>
      </c>
      <c r="F3858" s="235" t="s">
        <v>65</v>
      </c>
      <c r="G3858" s="236">
        <v>43246</v>
      </c>
      <c r="H3858" s="237">
        <v>43246</v>
      </c>
      <c r="I3858" s="214">
        <v>1425.39537065257</v>
      </c>
      <c r="J3858" s="215">
        <v>0.230765640551342</v>
      </c>
      <c r="K3858" s="214">
        <v>328.932275747557</v>
      </c>
      <c r="L3858" s="244">
        <v>339.19</v>
      </c>
      <c r="M3858" s="245">
        <v>0.260709336949792</v>
      </c>
      <c r="N3858" s="244">
        <v>88.43</v>
      </c>
      <c r="O3858" s="218">
        <v>151</v>
      </c>
      <c r="P3858" s="246">
        <f t="shared" si="521"/>
        <v>1.24629139072848</v>
      </c>
      <c r="Q3858" s="246">
        <f t="shared" si="522"/>
        <v>-0.414370860927152</v>
      </c>
      <c r="R3858" s="210">
        <v>585</v>
      </c>
      <c r="S3858" s="220">
        <f t="shared" si="523"/>
        <v>330</v>
      </c>
      <c r="T3858" s="113">
        <f t="shared" si="526"/>
        <v>3.90519279630841</v>
      </c>
      <c r="U3858" s="113">
        <f t="shared" si="524"/>
        <v>0.901184317116595</v>
      </c>
      <c r="V3858" s="113">
        <f t="shared" si="527"/>
        <v>1.02784848484848</v>
      </c>
      <c r="W3858" s="113">
        <f t="shared" si="525"/>
        <v>0.267969696969697</v>
      </c>
      <c r="X3858" s="118">
        <v>2018</v>
      </c>
      <c r="Y3858" s="18" t="s">
        <v>84</v>
      </c>
    </row>
    <row r="3859" ht="15.75" customHeight="1" spans="1:25">
      <c r="A3859" s="234">
        <v>9030</v>
      </c>
      <c r="B3859" s="208" t="s">
        <v>4425</v>
      </c>
      <c r="C3859" s="207" t="s">
        <v>34</v>
      </c>
      <c r="D3859" s="209" t="s">
        <v>488</v>
      </c>
      <c r="E3859" s="210" t="s">
        <v>30</v>
      </c>
      <c r="F3859" s="235" t="s">
        <v>291</v>
      </c>
      <c r="G3859" s="283">
        <v>41734</v>
      </c>
      <c r="H3859" s="237">
        <v>43713</v>
      </c>
      <c r="I3859" s="214">
        <v>1414.5575</v>
      </c>
      <c r="J3859" s="215">
        <v>0.266609145976823</v>
      </c>
      <c r="K3859" s="214">
        <v>377.13396701011</v>
      </c>
      <c r="L3859" s="216">
        <v>60.66</v>
      </c>
      <c r="M3859" s="217">
        <v>0.094790636333663</v>
      </c>
      <c r="N3859" s="216">
        <v>5.75</v>
      </c>
      <c r="O3859" s="218">
        <v>36</v>
      </c>
      <c r="P3859" s="246">
        <f t="shared" si="521"/>
        <v>0.685</v>
      </c>
      <c r="Q3859" s="246">
        <f t="shared" si="522"/>
        <v>-0.840277777777778</v>
      </c>
      <c r="R3859" s="210">
        <v>118</v>
      </c>
      <c r="S3859" s="220">
        <f t="shared" si="523"/>
        <v>83</v>
      </c>
      <c r="T3859" s="113">
        <f t="shared" si="526"/>
        <v>3.8755</v>
      </c>
      <c r="U3859" s="113">
        <f t="shared" si="524"/>
        <v>1.03324374523318</v>
      </c>
      <c r="V3859" s="113">
        <f t="shared" si="527"/>
        <v>0.730843373493976</v>
      </c>
      <c r="W3859" s="113">
        <f t="shared" si="525"/>
        <v>0.0692771084337349</v>
      </c>
      <c r="X3859" s="118">
        <v>2014</v>
      </c>
      <c r="Y3859" s="18" t="s">
        <v>66</v>
      </c>
    </row>
    <row r="3860" ht="15.75" customHeight="1" spans="1:25">
      <c r="A3860" s="234">
        <v>8397</v>
      </c>
      <c r="B3860" s="208" t="s">
        <v>4426</v>
      </c>
      <c r="C3860" s="207" t="s">
        <v>23</v>
      </c>
      <c r="D3860" s="209" t="s">
        <v>488</v>
      </c>
      <c r="E3860" s="210" t="s">
        <v>799</v>
      </c>
      <c r="F3860" s="235" t="s">
        <v>166</v>
      </c>
      <c r="G3860" s="284">
        <v>41642</v>
      </c>
      <c r="H3860" s="237">
        <v>43341</v>
      </c>
      <c r="I3860" s="214">
        <v>1398.69123066399</v>
      </c>
      <c r="J3860" s="215">
        <v>0.266757138485973</v>
      </c>
      <c r="K3860" s="214">
        <v>373.110870317351</v>
      </c>
      <c r="L3860" s="244">
        <v>725.82</v>
      </c>
      <c r="M3860" s="245">
        <v>0.247788707944118</v>
      </c>
      <c r="N3860" s="244">
        <v>179.85</v>
      </c>
      <c r="O3860" s="218">
        <v>288</v>
      </c>
      <c r="P3860" s="246">
        <f t="shared" si="521"/>
        <v>1.52020833333333</v>
      </c>
      <c r="Q3860" s="246">
        <f t="shared" si="522"/>
        <v>-0.375520833333333</v>
      </c>
      <c r="R3860" s="210">
        <v>490</v>
      </c>
      <c r="S3860" s="220">
        <f t="shared" si="523"/>
        <v>330</v>
      </c>
      <c r="T3860" s="113">
        <f t="shared" si="526"/>
        <v>3.83203076894244</v>
      </c>
      <c r="U3860" s="113">
        <f t="shared" si="524"/>
        <v>1.02222156251329</v>
      </c>
      <c r="V3860" s="113">
        <f t="shared" si="527"/>
        <v>2.19945454545455</v>
      </c>
      <c r="W3860" s="113">
        <f t="shared" si="525"/>
        <v>0.545</v>
      </c>
      <c r="X3860" s="118">
        <v>2014</v>
      </c>
      <c r="Y3860" s="18" t="s">
        <v>66</v>
      </c>
    </row>
    <row r="3861" ht="15.75" customHeight="1" spans="1:25">
      <c r="A3861" s="234">
        <v>8911</v>
      </c>
      <c r="B3861" s="208" t="s">
        <v>4427</v>
      </c>
      <c r="C3861" s="207" t="s">
        <v>34</v>
      </c>
      <c r="D3861" s="209" t="s">
        <v>488</v>
      </c>
      <c r="E3861" s="210" t="s">
        <v>30</v>
      </c>
      <c r="F3861" s="235" t="s">
        <v>291</v>
      </c>
      <c r="G3861" s="283">
        <v>41974</v>
      </c>
      <c r="H3861" s="237">
        <v>43711</v>
      </c>
      <c r="I3861" s="214">
        <v>1392.58235294118</v>
      </c>
      <c r="J3861" s="215">
        <v>0.266609145976823</v>
      </c>
      <c r="K3861" s="214">
        <v>371.275191820042</v>
      </c>
      <c r="L3861" s="216">
        <v>56.4</v>
      </c>
      <c r="M3861" s="217">
        <v>0.445921985815603</v>
      </c>
      <c r="N3861" s="216">
        <v>25.15</v>
      </c>
      <c r="O3861" s="218">
        <v>34</v>
      </c>
      <c r="P3861" s="246">
        <f t="shared" si="521"/>
        <v>0.658823529411765</v>
      </c>
      <c r="Q3861" s="246">
        <f t="shared" si="522"/>
        <v>-0.260294117647059</v>
      </c>
      <c r="R3861" s="210">
        <v>120</v>
      </c>
      <c r="S3861" s="220">
        <f t="shared" si="523"/>
        <v>85</v>
      </c>
      <c r="T3861" s="113">
        <f t="shared" si="526"/>
        <v>3.81529411764707</v>
      </c>
      <c r="U3861" s="113">
        <f t="shared" si="524"/>
        <v>1.01719230635628</v>
      </c>
      <c r="V3861" s="113">
        <f t="shared" si="527"/>
        <v>0.663529411764706</v>
      </c>
      <c r="W3861" s="113">
        <f t="shared" si="525"/>
        <v>0.295882352941176</v>
      </c>
      <c r="X3861" s="118">
        <v>2014</v>
      </c>
      <c r="Y3861" s="18" t="s">
        <v>66</v>
      </c>
    </row>
    <row r="3862" ht="15.75" customHeight="1" spans="1:25">
      <c r="A3862" s="234">
        <v>7049</v>
      </c>
      <c r="B3862" s="208" t="s">
        <v>4428</v>
      </c>
      <c r="C3862" s="207" t="s">
        <v>27</v>
      </c>
      <c r="D3862" s="209" t="s">
        <v>64</v>
      </c>
      <c r="F3862" s="235" t="s">
        <v>204</v>
      </c>
      <c r="G3862" s="236">
        <v>42602</v>
      </c>
      <c r="H3862" s="237">
        <v>42602</v>
      </c>
      <c r="I3862" s="214">
        <v>1390.35</v>
      </c>
      <c r="J3862" s="215">
        <v>0.228314143991042</v>
      </c>
      <c r="K3862" s="214">
        <v>317.436570097945</v>
      </c>
      <c r="L3862" s="244">
        <v>926.9</v>
      </c>
      <c r="M3862" s="245">
        <v>0.195544287409645</v>
      </c>
      <c r="N3862" s="244">
        <v>181.25</v>
      </c>
      <c r="O3862" s="218">
        <v>330</v>
      </c>
      <c r="P3862" s="246">
        <f t="shared" si="521"/>
        <v>1.80878787878788</v>
      </c>
      <c r="Q3862" s="246">
        <f t="shared" si="522"/>
        <v>-0.450757575757576</v>
      </c>
      <c r="R3862" s="210">
        <v>1229</v>
      </c>
      <c r="S3862" s="220">
        <f t="shared" si="523"/>
        <v>330</v>
      </c>
      <c r="T3862" s="113">
        <f t="shared" si="526"/>
        <v>3.80917808219178</v>
      </c>
      <c r="U3862" s="113">
        <f t="shared" si="524"/>
        <v>0.869689233145055</v>
      </c>
      <c r="V3862" s="113">
        <f t="shared" si="527"/>
        <v>2.80878787878788</v>
      </c>
      <c r="W3862" s="113">
        <f t="shared" si="525"/>
        <v>0.549242424242424</v>
      </c>
      <c r="X3862" s="118">
        <v>2016</v>
      </c>
      <c r="Y3862" s="18" t="s">
        <v>82</v>
      </c>
    </row>
    <row r="3863" ht="15.75" customHeight="1" spans="1:25">
      <c r="A3863" s="234">
        <v>6583</v>
      </c>
      <c r="B3863" s="208" t="s">
        <v>4429</v>
      </c>
      <c r="C3863" s="207" t="s">
        <v>23</v>
      </c>
      <c r="D3863" s="209" t="s">
        <v>64</v>
      </c>
      <c r="E3863" s="210" t="s">
        <v>346</v>
      </c>
      <c r="F3863" s="235" t="s">
        <v>65</v>
      </c>
      <c r="G3863" s="283">
        <v>42640</v>
      </c>
      <c r="H3863" s="237">
        <v>42640</v>
      </c>
      <c r="I3863" s="214">
        <v>1386.93599305592</v>
      </c>
      <c r="J3863" s="215">
        <v>0.258312998296973</v>
      </c>
      <c r="K3863" s="214">
        <v>358.263594812263</v>
      </c>
      <c r="L3863" s="244">
        <v>822.18</v>
      </c>
      <c r="M3863" s="245">
        <v>0.427376000389209</v>
      </c>
      <c r="N3863" s="244">
        <v>351.38</v>
      </c>
      <c r="O3863" s="218">
        <v>329</v>
      </c>
      <c r="P3863" s="246">
        <f t="shared" si="521"/>
        <v>1.4990273556231</v>
      </c>
      <c r="Q3863" s="246">
        <f t="shared" si="522"/>
        <v>0.0680243161094225</v>
      </c>
      <c r="R3863" s="210">
        <v>1191</v>
      </c>
      <c r="S3863" s="220">
        <f t="shared" si="523"/>
        <v>330</v>
      </c>
      <c r="T3863" s="113">
        <f t="shared" si="526"/>
        <v>3.79982463850937</v>
      </c>
      <c r="U3863" s="113">
        <f t="shared" si="524"/>
        <v>0.981544095376063</v>
      </c>
      <c r="V3863" s="113">
        <f t="shared" si="527"/>
        <v>2.49145454545455</v>
      </c>
      <c r="W3863" s="113">
        <f t="shared" si="525"/>
        <v>1.06478787878788</v>
      </c>
      <c r="X3863" s="118">
        <v>2016</v>
      </c>
      <c r="Y3863" s="18" t="s">
        <v>82</v>
      </c>
    </row>
    <row r="3864" ht="15.75" customHeight="1" spans="1:25">
      <c r="A3864" s="234">
        <v>5645</v>
      </c>
      <c r="B3864" s="208" t="s">
        <v>4430</v>
      </c>
      <c r="C3864" s="207" t="s">
        <v>17</v>
      </c>
      <c r="D3864" s="209" t="s">
        <v>64</v>
      </c>
      <c r="F3864" s="235" t="s">
        <v>65</v>
      </c>
      <c r="G3864" s="236">
        <v>41349</v>
      </c>
      <c r="H3864" s="237">
        <v>41349</v>
      </c>
      <c r="I3864" s="214">
        <v>1373.06</v>
      </c>
      <c r="J3864" s="215">
        <v>0.258291495256446</v>
      </c>
      <c r="K3864" s="214">
        <v>354.649720476816</v>
      </c>
      <c r="L3864" s="244">
        <v>686.53</v>
      </c>
      <c r="M3864" s="245">
        <v>0.332804101787249</v>
      </c>
      <c r="N3864" s="244">
        <v>228.48</v>
      </c>
      <c r="O3864" s="218">
        <v>330</v>
      </c>
      <c r="P3864" s="246">
        <f t="shared" si="521"/>
        <v>1.08039393939394</v>
      </c>
      <c r="Q3864" s="246">
        <f t="shared" si="522"/>
        <v>-0.307636363636364</v>
      </c>
      <c r="R3864" s="210">
        <v>2482</v>
      </c>
      <c r="S3864" s="220">
        <f t="shared" si="523"/>
        <v>330</v>
      </c>
      <c r="T3864" s="113">
        <f t="shared" si="526"/>
        <v>3.76180821917808</v>
      </c>
      <c r="U3864" s="113">
        <f t="shared" si="524"/>
        <v>0.971643069799496</v>
      </c>
      <c r="V3864" s="113">
        <f t="shared" si="527"/>
        <v>2.08039393939394</v>
      </c>
      <c r="W3864" s="113">
        <f t="shared" si="525"/>
        <v>0.692363636363636</v>
      </c>
      <c r="X3864" s="118">
        <v>2013</v>
      </c>
      <c r="Y3864" s="18" t="s">
        <v>66</v>
      </c>
    </row>
    <row r="3865" ht="15.75" customHeight="1" spans="1:25">
      <c r="A3865" s="234">
        <v>5516</v>
      </c>
      <c r="B3865" s="208" t="s">
        <v>4431</v>
      </c>
      <c r="C3865" s="207" t="s">
        <v>25</v>
      </c>
      <c r="D3865" s="209" t="s">
        <v>64</v>
      </c>
      <c r="F3865" s="235" t="s">
        <v>204</v>
      </c>
      <c r="G3865" s="236">
        <v>41076</v>
      </c>
      <c r="H3865" s="237">
        <v>41076</v>
      </c>
      <c r="I3865" s="214">
        <v>1363.544</v>
      </c>
      <c r="J3865" s="215">
        <v>0.277995879049394</v>
      </c>
      <c r="K3865" s="214">
        <v>379.059612902527</v>
      </c>
      <c r="L3865" s="244">
        <v>1048.88</v>
      </c>
      <c r="M3865" s="245">
        <v>0.269230035847761</v>
      </c>
      <c r="N3865" s="244">
        <v>282.39</v>
      </c>
      <c r="O3865" s="218">
        <v>330</v>
      </c>
      <c r="P3865" s="246">
        <f t="shared" si="521"/>
        <v>2.17842424242424</v>
      </c>
      <c r="Q3865" s="246">
        <f t="shared" si="522"/>
        <v>-0.144272727272727</v>
      </c>
      <c r="R3865" s="210">
        <v>2755</v>
      </c>
      <c r="S3865" s="220">
        <f t="shared" si="523"/>
        <v>330</v>
      </c>
      <c r="T3865" s="113">
        <f t="shared" si="526"/>
        <v>3.73573698630137</v>
      </c>
      <c r="U3865" s="113">
        <f t="shared" si="524"/>
        <v>1.03851948740418</v>
      </c>
      <c r="V3865" s="113">
        <f t="shared" si="527"/>
        <v>3.17842424242424</v>
      </c>
      <c r="W3865" s="113">
        <f t="shared" si="525"/>
        <v>0.855727272727273</v>
      </c>
      <c r="X3865" s="118">
        <v>2012</v>
      </c>
      <c r="Y3865" s="18" t="s">
        <v>66</v>
      </c>
    </row>
    <row r="3866" ht="15.75" customHeight="1" spans="1:25">
      <c r="A3866" s="234">
        <v>8166</v>
      </c>
      <c r="B3866" s="208" t="s">
        <v>4432</v>
      </c>
      <c r="C3866" s="207" t="s">
        <v>25</v>
      </c>
      <c r="D3866" s="209" t="s">
        <v>488</v>
      </c>
      <c r="E3866" s="210" t="s">
        <v>32</v>
      </c>
      <c r="F3866" s="235" t="s">
        <v>212</v>
      </c>
      <c r="G3866" s="283">
        <v>40529</v>
      </c>
      <c r="H3866" s="237">
        <v>43396</v>
      </c>
      <c r="I3866" s="214">
        <v>1347.97089836232</v>
      </c>
      <c r="J3866" s="215">
        <v>0.260322851735621</v>
      </c>
      <c r="K3866" s="214">
        <v>350.907628318307</v>
      </c>
      <c r="L3866" s="244">
        <v>656.58</v>
      </c>
      <c r="M3866" s="245">
        <v>0.278945444576442</v>
      </c>
      <c r="N3866" s="244">
        <v>183.15</v>
      </c>
      <c r="O3866" s="218">
        <v>254</v>
      </c>
      <c r="P3866" s="246">
        <f t="shared" si="521"/>
        <v>1.58496062992126</v>
      </c>
      <c r="Q3866" s="246">
        <f t="shared" si="522"/>
        <v>-0.278937007874016</v>
      </c>
      <c r="R3866" s="210">
        <v>435</v>
      </c>
      <c r="S3866" s="220">
        <f t="shared" si="523"/>
        <v>330</v>
      </c>
      <c r="T3866" s="113">
        <f t="shared" si="526"/>
        <v>3.69307095441731</v>
      </c>
      <c r="U3866" s="113">
        <f t="shared" si="524"/>
        <v>0.96139076251591</v>
      </c>
      <c r="V3866" s="113">
        <f t="shared" si="527"/>
        <v>1.98963636363636</v>
      </c>
      <c r="W3866" s="113">
        <f t="shared" si="525"/>
        <v>0.555</v>
      </c>
      <c r="X3866" s="118">
        <v>2010</v>
      </c>
      <c r="Y3866" s="18" t="s">
        <v>66</v>
      </c>
    </row>
    <row r="3867" ht="15.75" customHeight="1" spans="1:25">
      <c r="A3867" s="234">
        <v>8176</v>
      </c>
      <c r="B3867" s="208" t="s">
        <v>4433</v>
      </c>
      <c r="C3867" s="207" t="s">
        <v>25</v>
      </c>
      <c r="D3867" s="209" t="s">
        <v>488</v>
      </c>
      <c r="E3867" s="210" t="s">
        <v>32</v>
      </c>
      <c r="F3867" s="235" t="s">
        <v>212</v>
      </c>
      <c r="G3867" s="283">
        <v>40439</v>
      </c>
      <c r="H3867" s="237">
        <v>43395</v>
      </c>
      <c r="I3867" s="214">
        <v>1347.35721228649</v>
      </c>
      <c r="J3867" s="215">
        <v>0.260322851735621</v>
      </c>
      <c r="K3867" s="214">
        <v>350.747871808975</v>
      </c>
      <c r="L3867" s="244">
        <v>95.6</v>
      </c>
      <c r="M3867" s="245">
        <v>0.380543933054393</v>
      </c>
      <c r="N3867" s="244">
        <v>36.38</v>
      </c>
      <c r="O3867" s="218">
        <v>37</v>
      </c>
      <c r="P3867" s="246">
        <f t="shared" si="521"/>
        <v>1.58378378378378</v>
      </c>
      <c r="Q3867" s="246">
        <f t="shared" si="522"/>
        <v>-0.0167567567567567</v>
      </c>
      <c r="R3867" s="210">
        <v>436</v>
      </c>
      <c r="S3867" s="220">
        <f t="shared" si="523"/>
        <v>330</v>
      </c>
      <c r="T3867" s="113">
        <f t="shared" si="526"/>
        <v>3.69138962270271</v>
      </c>
      <c r="U3867" s="113">
        <f t="shared" si="524"/>
        <v>0.960953073449247</v>
      </c>
      <c r="V3867" s="113">
        <f t="shared" si="527"/>
        <v>0.28969696969697</v>
      </c>
      <c r="W3867" s="113">
        <f t="shared" si="525"/>
        <v>0.110242424242424</v>
      </c>
      <c r="X3867" s="118">
        <v>2010</v>
      </c>
      <c r="Y3867" s="18" t="s">
        <v>66</v>
      </c>
    </row>
    <row r="3868" ht="15.75" customHeight="1" spans="1:25">
      <c r="A3868" s="234">
        <v>8285</v>
      </c>
      <c r="B3868" s="208" t="s">
        <v>4434</v>
      </c>
      <c r="C3868" s="207" t="s">
        <v>19</v>
      </c>
      <c r="D3868" s="209" t="s">
        <v>64</v>
      </c>
      <c r="F3868" s="235" t="s">
        <v>65</v>
      </c>
      <c r="G3868" s="236">
        <v>43372</v>
      </c>
      <c r="H3868" s="237">
        <v>43372</v>
      </c>
      <c r="I3868" s="214">
        <v>1343.36321138211</v>
      </c>
      <c r="J3868" s="215">
        <v>0.228501107616238</v>
      </c>
      <c r="K3868" s="214">
        <v>306.959981731719</v>
      </c>
      <c r="L3868" s="244">
        <v>489.4</v>
      </c>
      <c r="M3868" s="245">
        <v>0.241397629750715</v>
      </c>
      <c r="N3868" s="244">
        <v>118.14</v>
      </c>
      <c r="O3868" s="218">
        <v>246</v>
      </c>
      <c r="P3868" s="246">
        <f t="shared" si="521"/>
        <v>0.989430894308943</v>
      </c>
      <c r="Q3868" s="246">
        <f t="shared" si="522"/>
        <v>-0.519756097560976</v>
      </c>
      <c r="R3868" s="210">
        <v>459</v>
      </c>
      <c r="S3868" s="220">
        <f t="shared" si="523"/>
        <v>330</v>
      </c>
      <c r="T3868" s="113">
        <f t="shared" si="526"/>
        <v>3.68044715447153</v>
      </c>
      <c r="U3868" s="113">
        <f t="shared" si="524"/>
        <v>0.840986251319778</v>
      </c>
      <c r="V3868" s="113">
        <f t="shared" si="527"/>
        <v>1.4830303030303</v>
      </c>
      <c r="W3868" s="113">
        <f t="shared" si="525"/>
        <v>0.358</v>
      </c>
      <c r="X3868" s="118">
        <v>2018</v>
      </c>
      <c r="Y3868" s="18" t="s">
        <v>84</v>
      </c>
    </row>
    <row r="3869" ht="15.75" customHeight="1" spans="1:25">
      <c r="A3869" s="234">
        <v>7548</v>
      </c>
      <c r="B3869" s="208" t="s">
        <v>4435</v>
      </c>
      <c r="C3869" s="207" t="s">
        <v>29</v>
      </c>
      <c r="D3869" s="209" t="s">
        <v>488</v>
      </c>
      <c r="E3869" s="210" t="s">
        <v>489</v>
      </c>
      <c r="F3869" s="235" t="s">
        <v>238</v>
      </c>
      <c r="G3869" s="283" t="s">
        <v>504</v>
      </c>
      <c r="H3869" s="237">
        <v>43202</v>
      </c>
      <c r="I3869" s="214">
        <v>1340.28895298376</v>
      </c>
      <c r="J3869" s="215">
        <v>0.2800040269442</v>
      </c>
      <c r="K3869" s="214">
        <v>375.286304104279</v>
      </c>
      <c r="L3869" s="244">
        <v>544.01</v>
      </c>
      <c r="M3869" s="245">
        <v>0.257697468796529</v>
      </c>
      <c r="N3869" s="244">
        <v>140.19</v>
      </c>
      <c r="O3869" s="218">
        <v>285</v>
      </c>
      <c r="P3869" s="246">
        <f t="shared" si="521"/>
        <v>0.90880701754386</v>
      </c>
      <c r="Q3869" s="246">
        <f t="shared" si="522"/>
        <v>-0.508105263157895</v>
      </c>
      <c r="R3869" s="210">
        <v>629</v>
      </c>
      <c r="S3869" s="220">
        <f t="shared" si="523"/>
        <v>330</v>
      </c>
      <c r="T3869" s="113">
        <f t="shared" si="526"/>
        <v>3.67202452872263</v>
      </c>
      <c r="U3869" s="113">
        <f t="shared" si="524"/>
        <v>1.02818165508022</v>
      </c>
      <c r="V3869" s="113">
        <f t="shared" si="527"/>
        <v>1.64851515151515</v>
      </c>
      <c r="W3869" s="113">
        <f t="shared" si="525"/>
        <v>0.424818181818182</v>
      </c>
      <c r="X3869" s="118">
        <v>2015</v>
      </c>
      <c r="Y3869" s="18" t="s">
        <v>66</v>
      </c>
    </row>
    <row r="3870" ht="15.75" customHeight="1" spans="1:25">
      <c r="A3870" s="234">
        <v>5309</v>
      </c>
      <c r="B3870" s="208" t="s">
        <v>4436</v>
      </c>
      <c r="C3870" s="207" t="s">
        <v>23</v>
      </c>
      <c r="D3870" s="209" t="s">
        <v>64</v>
      </c>
      <c r="F3870" s="235" t="s">
        <v>178</v>
      </c>
      <c r="G3870" s="236">
        <v>40390</v>
      </c>
      <c r="H3870" s="237">
        <v>40390</v>
      </c>
      <c r="I3870" s="214">
        <v>1319.326</v>
      </c>
      <c r="J3870" s="215">
        <v>0.279910034036402</v>
      </c>
      <c r="K3870" s="214">
        <v>369.29258556511</v>
      </c>
      <c r="L3870" s="244">
        <v>909.88</v>
      </c>
      <c r="M3870" s="245">
        <v>0.431848155800765</v>
      </c>
      <c r="N3870" s="244">
        <v>392.93</v>
      </c>
      <c r="O3870" s="218">
        <v>330</v>
      </c>
      <c r="P3870" s="246">
        <f t="shared" si="521"/>
        <v>1.75721212121212</v>
      </c>
      <c r="Q3870" s="246">
        <f t="shared" si="522"/>
        <v>0.19069696969697</v>
      </c>
      <c r="R3870" s="210">
        <v>3441</v>
      </c>
      <c r="S3870" s="220">
        <f t="shared" si="523"/>
        <v>330</v>
      </c>
      <c r="T3870" s="113">
        <f t="shared" si="526"/>
        <v>3.61459178082192</v>
      </c>
      <c r="U3870" s="113">
        <f t="shared" si="524"/>
        <v>1.01176050839756</v>
      </c>
      <c r="V3870" s="113">
        <f t="shared" si="527"/>
        <v>2.75721212121212</v>
      </c>
      <c r="W3870" s="113">
        <f t="shared" si="525"/>
        <v>1.19069696969697</v>
      </c>
      <c r="X3870" s="118">
        <v>2010</v>
      </c>
      <c r="Y3870" s="18" t="s">
        <v>66</v>
      </c>
    </row>
    <row r="3871" ht="15.75" customHeight="1" spans="1:25">
      <c r="A3871" s="234">
        <v>7507</v>
      </c>
      <c r="B3871" s="208" t="s">
        <v>4437</v>
      </c>
      <c r="C3871" s="207" t="s">
        <v>19</v>
      </c>
      <c r="D3871" s="209" t="s">
        <v>64</v>
      </c>
      <c r="F3871" s="235" t="s">
        <v>65</v>
      </c>
      <c r="G3871" s="236">
        <v>43120</v>
      </c>
      <c r="H3871" s="237">
        <v>43120</v>
      </c>
      <c r="I3871" s="214">
        <v>1266.55554711246</v>
      </c>
      <c r="J3871" s="215">
        <v>0.228501107616239</v>
      </c>
      <c r="K3871" s="214">
        <v>289.409345372689</v>
      </c>
      <c r="L3871" s="244">
        <v>617.1</v>
      </c>
      <c r="M3871" s="245">
        <v>0.327094474153298</v>
      </c>
      <c r="N3871" s="244">
        <v>201.85</v>
      </c>
      <c r="O3871" s="218">
        <v>329</v>
      </c>
      <c r="P3871" s="246">
        <f t="shared" si="521"/>
        <v>0.875683890577508</v>
      </c>
      <c r="Q3871" s="246">
        <f t="shared" si="522"/>
        <v>-0.386474164133739</v>
      </c>
      <c r="R3871" s="210">
        <v>711</v>
      </c>
      <c r="S3871" s="220">
        <f t="shared" si="523"/>
        <v>330</v>
      </c>
      <c r="T3871" s="113">
        <f t="shared" si="526"/>
        <v>3.47001519756838</v>
      </c>
      <c r="U3871" s="113">
        <f t="shared" si="524"/>
        <v>0.792902316089559</v>
      </c>
      <c r="V3871" s="113">
        <f t="shared" si="527"/>
        <v>1.87</v>
      </c>
      <c r="W3871" s="113">
        <f t="shared" si="525"/>
        <v>0.611666666666667</v>
      </c>
      <c r="X3871" s="118">
        <v>2018</v>
      </c>
      <c r="Y3871" s="18" t="s">
        <v>84</v>
      </c>
    </row>
    <row r="3872" ht="15.75" customHeight="1" spans="1:25">
      <c r="A3872" s="234">
        <v>7534</v>
      </c>
      <c r="B3872" s="208" t="s">
        <v>4438</v>
      </c>
      <c r="C3872" s="207" t="s">
        <v>29</v>
      </c>
      <c r="D3872" s="209" t="s">
        <v>488</v>
      </c>
      <c r="E3872" s="210" t="s">
        <v>489</v>
      </c>
      <c r="F3872" s="235" t="s">
        <v>238</v>
      </c>
      <c r="G3872" s="283" t="s">
        <v>508</v>
      </c>
      <c r="H3872" s="237">
        <v>43202</v>
      </c>
      <c r="I3872" s="214">
        <v>1265.26318318318</v>
      </c>
      <c r="J3872" s="215">
        <v>0.274454086922092</v>
      </c>
      <c r="K3872" s="214">
        <v>347.25665165668</v>
      </c>
      <c r="L3872" s="244">
        <v>721.46</v>
      </c>
      <c r="M3872" s="245">
        <v>0.377664735397666</v>
      </c>
      <c r="N3872" s="244">
        <v>272.47</v>
      </c>
      <c r="O3872" s="218">
        <v>330</v>
      </c>
      <c r="P3872" s="246">
        <f t="shared" si="521"/>
        <v>1.18624242424242</v>
      </c>
      <c r="Q3872" s="246">
        <f t="shared" si="522"/>
        <v>-0.174333333333333</v>
      </c>
      <c r="R3872" s="210">
        <v>629</v>
      </c>
      <c r="S3872" s="220">
        <f t="shared" si="523"/>
        <v>330</v>
      </c>
      <c r="T3872" s="113">
        <f t="shared" si="526"/>
        <v>3.46647447447447</v>
      </c>
      <c r="U3872" s="113">
        <f t="shared" si="524"/>
        <v>0.95138808673063</v>
      </c>
      <c r="V3872" s="113">
        <f t="shared" si="527"/>
        <v>2.18624242424242</v>
      </c>
      <c r="W3872" s="113">
        <f t="shared" si="525"/>
        <v>0.825666666666667</v>
      </c>
      <c r="X3872" s="118">
        <v>2010</v>
      </c>
      <c r="Y3872" s="18" t="s">
        <v>66</v>
      </c>
    </row>
    <row r="3873" ht="15.75" customHeight="1" spans="1:25">
      <c r="A3873" s="234">
        <v>8178</v>
      </c>
      <c r="B3873" s="208" t="s">
        <v>4439</v>
      </c>
      <c r="C3873" s="207" t="s">
        <v>25</v>
      </c>
      <c r="D3873" s="209" t="s">
        <v>488</v>
      </c>
      <c r="E3873" s="210" t="s">
        <v>32</v>
      </c>
      <c r="F3873" s="235" t="s">
        <v>212</v>
      </c>
      <c r="G3873" s="283">
        <v>41462</v>
      </c>
      <c r="H3873" s="237">
        <v>43395</v>
      </c>
      <c r="I3873" s="214">
        <v>1254.38711649096</v>
      </c>
      <c r="J3873" s="215">
        <v>0.260322851735621</v>
      </c>
      <c r="K3873" s="214">
        <v>326.545631345348</v>
      </c>
      <c r="L3873" s="244">
        <v>603.78</v>
      </c>
      <c r="M3873" s="245">
        <v>0.180098711451191</v>
      </c>
      <c r="N3873" s="244">
        <v>108.74</v>
      </c>
      <c r="O3873" s="218">
        <v>251</v>
      </c>
      <c r="P3873" s="246">
        <f t="shared" si="521"/>
        <v>1.40549800796813</v>
      </c>
      <c r="Q3873" s="246">
        <f t="shared" si="522"/>
        <v>-0.566772908366534</v>
      </c>
      <c r="R3873" s="210">
        <v>436</v>
      </c>
      <c r="S3873" s="220">
        <f t="shared" si="523"/>
        <v>330</v>
      </c>
      <c r="T3873" s="113">
        <f t="shared" si="526"/>
        <v>3.43667703148208</v>
      </c>
      <c r="U3873" s="113">
        <f t="shared" si="524"/>
        <v>0.894645565329721</v>
      </c>
      <c r="V3873" s="113">
        <f t="shared" si="527"/>
        <v>1.82963636363636</v>
      </c>
      <c r="W3873" s="113">
        <f t="shared" si="525"/>
        <v>0.329515151515151</v>
      </c>
      <c r="X3873" s="118">
        <v>2013</v>
      </c>
      <c r="Y3873" s="18" t="s">
        <v>66</v>
      </c>
    </row>
    <row r="3874" ht="15.75" customHeight="1" spans="1:25">
      <c r="A3874" s="234">
        <v>7606</v>
      </c>
      <c r="B3874" s="208" t="s">
        <v>4440</v>
      </c>
      <c r="C3874" s="207" t="s">
        <v>31</v>
      </c>
      <c r="D3874" s="209" t="s">
        <v>64</v>
      </c>
      <c r="F3874" s="235" t="s">
        <v>65</v>
      </c>
      <c r="G3874" s="236">
        <v>43127</v>
      </c>
      <c r="H3874" s="237">
        <v>43127</v>
      </c>
      <c r="I3874" s="214">
        <v>1253.91</v>
      </c>
      <c r="J3874" s="215">
        <v>0.271376447815139</v>
      </c>
      <c r="K3874" s="214">
        <v>340.281641679881</v>
      </c>
      <c r="L3874" s="244">
        <v>835.94</v>
      </c>
      <c r="M3874" s="245">
        <v>0.26973227743618</v>
      </c>
      <c r="N3874" s="244">
        <v>225.48</v>
      </c>
      <c r="O3874" s="218">
        <v>330</v>
      </c>
      <c r="P3874" s="246">
        <f t="shared" si="521"/>
        <v>1.53315151515152</v>
      </c>
      <c r="Q3874" s="246">
        <f t="shared" si="522"/>
        <v>-0.316727272727273</v>
      </c>
      <c r="R3874" s="210">
        <v>704</v>
      </c>
      <c r="S3874" s="220">
        <f t="shared" si="523"/>
        <v>330</v>
      </c>
      <c r="T3874" s="113">
        <f t="shared" si="526"/>
        <v>3.4353698630137</v>
      </c>
      <c r="U3874" s="113">
        <f t="shared" si="524"/>
        <v>0.932278470355838</v>
      </c>
      <c r="V3874" s="113">
        <f t="shared" si="527"/>
        <v>2.53315151515152</v>
      </c>
      <c r="W3874" s="113">
        <f t="shared" si="525"/>
        <v>0.683272727272727</v>
      </c>
      <c r="X3874" s="118">
        <v>2018</v>
      </c>
      <c r="Y3874" s="18" t="s">
        <v>84</v>
      </c>
    </row>
    <row r="3875" ht="15.75" customHeight="1" spans="1:25">
      <c r="A3875" s="234">
        <v>9152</v>
      </c>
      <c r="B3875" s="208" t="s">
        <v>4441</v>
      </c>
      <c r="C3875" s="207" t="s">
        <v>19</v>
      </c>
      <c r="D3875" s="209" t="s">
        <v>64</v>
      </c>
      <c r="F3875" s="235" t="s">
        <v>65</v>
      </c>
      <c r="G3875" s="236">
        <v>43428</v>
      </c>
      <c r="H3875" s="237">
        <v>43428</v>
      </c>
      <c r="I3875" s="214">
        <v>1239.39781976744</v>
      </c>
      <c r="J3875" s="215">
        <v>0.267094167468505</v>
      </c>
      <c r="K3875" s="214">
        <v>331.035928833065</v>
      </c>
      <c r="L3875" s="244">
        <v>315.7</v>
      </c>
      <c r="M3875" s="245">
        <v>0.245929680076022</v>
      </c>
      <c r="N3875" s="244">
        <v>77.64</v>
      </c>
      <c r="O3875" s="218">
        <v>172</v>
      </c>
      <c r="P3875" s="246">
        <f t="shared" si="521"/>
        <v>0.83546511627907</v>
      </c>
      <c r="Q3875" s="246">
        <f t="shared" si="522"/>
        <v>-0.548604651162791</v>
      </c>
      <c r="R3875" s="210">
        <v>403</v>
      </c>
      <c r="S3875" s="220">
        <f t="shared" si="523"/>
        <v>330</v>
      </c>
      <c r="T3875" s="113">
        <f t="shared" si="526"/>
        <v>3.39561046511627</v>
      </c>
      <c r="U3875" s="113">
        <f t="shared" si="524"/>
        <v>0.906947750227575</v>
      </c>
      <c r="V3875" s="113">
        <f t="shared" si="527"/>
        <v>0.956666666666667</v>
      </c>
      <c r="W3875" s="113">
        <f t="shared" si="525"/>
        <v>0.235272727272727</v>
      </c>
      <c r="X3875" s="118">
        <v>2018</v>
      </c>
      <c r="Y3875" s="18" t="s">
        <v>84</v>
      </c>
    </row>
    <row r="3876" ht="15.75" customHeight="1" spans="1:25">
      <c r="A3876" s="234">
        <v>7532</v>
      </c>
      <c r="B3876" s="208" t="s">
        <v>4442</v>
      </c>
      <c r="C3876" s="207" t="s">
        <v>29</v>
      </c>
      <c r="D3876" s="209" t="s">
        <v>488</v>
      </c>
      <c r="E3876" s="210" t="s">
        <v>489</v>
      </c>
      <c r="F3876" s="235" t="s">
        <v>238</v>
      </c>
      <c r="G3876" s="283" t="s">
        <v>508</v>
      </c>
      <c r="H3876" s="237">
        <v>43202</v>
      </c>
      <c r="I3876" s="214">
        <v>1235.03242666684</v>
      </c>
      <c r="J3876" s="215">
        <v>0.278981148073637</v>
      </c>
      <c r="K3876" s="214">
        <v>344.550764299686</v>
      </c>
      <c r="L3876" s="244">
        <v>545.26</v>
      </c>
      <c r="M3876" s="245">
        <v>0.139566445365514</v>
      </c>
      <c r="N3876" s="244">
        <v>76.1</v>
      </c>
      <c r="O3876" s="218">
        <v>310</v>
      </c>
      <c r="P3876" s="246">
        <f t="shared" si="521"/>
        <v>0.758903225806452</v>
      </c>
      <c r="Q3876" s="246">
        <f t="shared" si="522"/>
        <v>-0.754516129032258</v>
      </c>
      <c r="R3876" s="210">
        <v>629</v>
      </c>
      <c r="S3876" s="220">
        <f t="shared" si="523"/>
        <v>330</v>
      </c>
      <c r="T3876" s="113">
        <f t="shared" si="526"/>
        <v>3.38365048401874</v>
      </c>
      <c r="U3876" s="113">
        <f t="shared" si="524"/>
        <v>0.943974696711469</v>
      </c>
      <c r="V3876" s="113">
        <f t="shared" si="527"/>
        <v>1.65230303030303</v>
      </c>
      <c r="W3876" s="113">
        <f t="shared" si="525"/>
        <v>0.230606060606061</v>
      </c>
      <c r="X3876" s="118">
        <v>2010</v>
      </c>
      <c r="Y3876" s="18" t="s">
        <v>66</v>
      </c>
    </row>
    <row r="3877" ht="15.75" customHeight="1" spans="1:25">
      <c r="A3877" s="234">
        <v>5114</v>
      </c>
      <c r="B3877" s="208" t="s">
        <v>4443</v>
      </c>
      <c r="C3877" s="207" t="s">
        <v>17</v>
      </c>
      <c r="D3877" s="209" t="s">
        <v>64</v>
      </c>
      <c r="F3877" s="235" t="s">
        <v>65</v>
      </c>
      <c r="G3877" s="236">
        <v>40082</v>
      </c>
      <c r="H3877" s="237">
        <v>40082</v>
      </c>
      <c r="I3877" s="214">
        <v>1223.44</v>
      </c>
      <c r="J3877" s="215">
        <v>0.24218367965907</v>
      </c>
      <c r="K3877" s="214">
        <v>296.297201042093</v>
      </c>
      <c r="L3877" s="244">
        <v>611.72</v>
      </c>
      <c r="M3877" s="245">
        <v>0.354279735826849</v>
      </c>
      <c r="N3877" s="244">
        <v>216.72</v>
      </c>
      <c r="O3877" s="218">
        <v>330</v>
      </c>
      <c r="P3877" s="246">
        <f t="shared" si="521"/>
        <v>0.85369696969697</v>
      </c>
      <c r="Q3877" s="246">
        <f t="shared" si="522"/>
        <v>-0.343272727272727</v>
      </c>
      <c r="R3877" s="210">
        <v>3749</v>
      </c>
      <c r="S3877" s="220">
        <f t="shared" si="523"/>
        <v>330</v>
      </c>
      <c r="T3877" s="113">
        <f t="shared" si="526"/>
        <v>3.3518904109589</v>
      </c>
      <c r="U3877" s="113">
        <f t="shared" si="524"/>
        <v>0.811773153539981</v>
      </c>
      <c r="V3877" s="113">
        <f t="shared" si="527"/>
        <v>1.85369696969697</v>
      </c>
      <c r="W3877" s="113">
        <f t="shared" si="525"/>
        <v>0.656727272727273</v>
      </c>
      <c r="X3877" s="118">
        <v>2009</v>
      </c>
      <c r="Y3877" s="18" t="s">
        <v>66</v>
      </c>
    </row>
    <row r="3878" ht="15.75" customHeight="1" spans="1:25">
      <c r="A3878" s="234">
        <v>7465</v>
      </c>
      <c r="B3878" s="208" t="s">
        <v>4444</v>
      </c>
      <c r="C3878" s="207" t="s">
        <v>31</v>
      </c>
      <c r="D3878" s="209" t="s">
        <v>64</v>
      </c>
      <c r="F3878" s="235" t="s">
        <v>65</v>
      </c>
      <c r="G3878" s="236">
        <v>43078</v>
      </c>
      <c r="H3878" s="237">
        <v>43078</v>
      </c>
      <c r="I3878" s="214">
        <v>1220.64</v>
      </c>
      <c r="J3878" s="215">
        <v>0.275375638695529</v>
      </c>
      <c r="K3878" s="214">
        <v>336.134519617311</v>
      </c>
      <c r="L3878" s="244">
        <v>813.76</v>
      </c>
      <c r="M3878" s="245">
        <v>0.314281852143138</v>
      </c>
      <c r="N3878" s="244">
        <v>255.75</v>
      </c>
      <c r="O3878" s="218">
        <v>330</v>
      </c>
      <c r="P3878" s="246">
        <f t="shared" si="521"/>
        <v>1.46593939393939</v>
      </c>
      <c r="Q3878" s="246">
        <f t="shared" si="522"/>
        <v>-0.225</v>
      </c>
      <c r="R3878" s="210">
        <v>753</v>
      </c>
      <c r="S3878" s="220">
        <f t="shared" si="523"/>
        <v>330</v>
      </c>
      <c r="T3878" s="113">
        <f t="shared" si="526"/>
        <v>3.34421917808219</v>
      </c>
      <c r="U3878" s="113">
        <f t="shared" si="524"/>
        <v>0.920916492102222</v>
      </c>
      <c r="V3878" s="113">
        <f t="shared" si="527"/>
        <v>2.46593939393939</v>
      </c>
      <c r="W3878" s="113">
        <f t="shared" si="525"/>
        <v>0.775</v>
      </c>
      <c r="X3878" s="118">
        <v>2017</v>
      </c>
      <c r="Y3878" s="18" t="s">
        <v>83</v>
      </c>
    </row>
    <row r="3879" ht="15.75" customHeight="1" spans="1:25">
      <c r="A3879" s="234">
        <v>5396</v>
      </c>
      <c r="B3879" s="208" t="s">
        <v>4445</v>
      </c>
      <c r="C3879" s="207" t="s">
        <v>33</v>
      </c>
      <c r="D3879" s="209" t="s">
        <v>64</v>
      </c>
      <c r="F3879" s="235" t="s">
        <v>65</v>
      </c>
      <c r="G3879" s="236">
        <v>40782</v>
      </c>
      <c r="H3879" s="237">
        <v>40782</v>
      </c>
      <c r="I3879" s="214">
        <v>1188.64</v>
      </c>
      <c r="J3879" s="215">
        <v>0.240554120094691</v>
      </c>
      <c r="K3879" s="214">
        <v>285.932249309353</v>
      </c>
      <c r="L3879" s="244">
        <v>594.32</v>
      </c>
      <c r="M3879" s="245">
        <v>0.317354287252659</v>
      </c>
      <c r="N3879" s="244">
        <v>188.61</v>
      </c>
      <c r="O3879" s="218">
        <v>330</v>
      </c>
      <c r="P3879" s="246">
        <f t="shared" si="521"/>
        <v>0.800969696969697</v>
      </c>
      <c r="Q3879" s="246">
        <f t="shared" si="522"/>
        <v>-0.428454545454545</v>
      </c>
      <c r="R3879" s="210">
        <v>3049</v>
      </c>
      <c r="S3879" s="220">
        <f t="shared" si="523"/>
        <v>330</v>
      </c>
      <c r="T3879" s="113">
        <f t="shared" si="526"/>
        <v>3.25654794520548</v>
      </c>
      <c r="U3879" s="113">
        <f t="shared" si="524"/>
        <v>0.783376025505077</v>
      </c>
      <c r="V3879" s="113">
        <f t="shared" si="527"/>
        <v>1.8009696969697</v>
      </c>
      <c r="W3879" s="113">
        <f t="shared" si="525"/>
        <v>0.571545454545455</v>
      </c>
      <c r="X3879" s="118">
        <v>2011</v>
      </c>
      <c r="Y3879" s="18" t="s">
        <v>66</v>
      </c>
    </row>
    <row r="3880" ht="15.75" customHeight="1" spans="1:25">
      <c r="A3880" s="234">
        <v>5045</v>
      </c>
      <c r="B3880" s="208" t="s">
        <v>4446</v>
      </c>
      <c r="C3880" s="207" t="s">
        <v>17</v>
      </c>
      <c r="D3880" s="209" t="s">
        <v>64</v>
      </c>
      <c r="F3880" s="235" t="s">
        <v>65</v>
      </c>
      <c r="G3880" s="236">
        <v>39004</v>
      </c>
      <c r="H3880" s="237">
        <v>39004</v>
      </c>
      <c r="I3880" s="214">
        <v>1179.4</v>
      </c>
      <c r="J3880" s="215">
        <v>0.229048239124001</v>
      </c>
      <c r="K3880" s="214">
        <v>270.139493222847</v>
      </c>
      <c r="L3880" s="244">
        <v>589.7</v>
      </c>
      <c r="M3880" s="245">
        <v>0.346023401729693</v>
      </c>
      <c r="N3880" s="244">
        <v>204.05</v>
      </c>
      <c r="O3880" s="218">
        <v>330</v>
      </c>
      <c r="P3880" s="246">
        <f t="shared" si="521"/>
        <v>0.786969696969697</v>
      </c>
      <c r="Q3880" s="246">
        <f t="shared" si="522"/>
        <v>-0.381666666666667</v>
      </c>
      <c r="R3880" s="210">
        <v>4827</v>
      </c>
      <c r="S3880" s="220">
        <f t="shared" si="523"/>
        <v>330</v>
      </c>
      <c r="T3880" s="113">
        <f t="shared" si="526"/>
        <v>3.23123287671233</v>
      </c>
      <c r="U3880" s="113">
        <f t="shared" si="524"/>
        <v>0.74010820061054</v>
      </c>
      <c r="V3880" s="113">
        <f t="shared" si="527"/>
        <v>1.7869696969697</v>
      </c>
      <c r="W3880" s="113">
        <f t="shared" si="525"/>
        <v>0.618333333333333</v>
      </c>
      <c r="X3880" s="118">
        <v>2006</v>
      </c>
      <c r="Y3880" s="18" t="s">
        <v>66</v>
      </c>
    </row>
    <row r="3881" ht="15.75" customHeight="1" spans="1:25">
      <c r="A3881" s="234">
        <v>7020</v>
      </c>
      <c r="B3881" s="208" t="s">
        <v>4447</v>
      </c>
      <c r="C3881" s="207" t="s">
        <v>27</v>
      </c>
      <c r="D3881" s="209" t="s">
        <v>64</v>
      </c>
      <c r="F3881" s="235" t="s">
        <v>215</v>
      </c>
      <c r="G3881" s="236">
        <v>42399</v>
      </c>
      <c r="H3881" s="237">
        <v>42399</v>
      </c>
      <c r="I3881" s="214">
        <v>1172.37</v>
      </c>
      <c r="J3881" s="215">
        <v>0.256480359523191</v>
      </c>
      <c r="K3881" s="214">
        <v>300.689879094203</v>
      </c>
      <c r="L3881" s="244">
        <v>781.58</v>
      </c>
      <c r="M3881" s="245">
        <v>0.335806955142148</v>
      </c>
      <c r="N3881" s="244">
        <v>262.46</v>
      </c>
      <c r="O3881" s="218">
        <v>330</v>
      </c>
      <c r="P3881" s="246">
        <f t="shared" si="521"/>
        <v>1.36842424242424</v>
      </c>
      <c r="Q3881" s="246">
        <f t="shared" si="522"/>
        <v>-0.204666666666667</v>
      </c>
      <c r="R3881" s="210">
        <v>1432</v>
      </c>
      <c r="S3881" s="220">
        <f t="shared" si="523"/>
        <v>330</v>
      </c>
      <c r="T3881" s="113">
        <f t="shared" si="526"/>
        <v>3.21197260273973</v>
      </c>
      <c r="U3881" s="113">
        <f t="shared" si="524"/>
        <v>0.823807887929323</v>
      </c>
      <c r="V3881" s="113">
        <f t="shared" si="527"/>
        <v>2.36842424242424</v>
      </c>
      <c r="W3881" s="113">
        <f t="shared" si="525"/>
        <v>0.795333333333333</v>
      </c>
      <c r="X3881" s="118">
        <v>2016</v>
      </c>
      <c r="Y3881" s="18" t="s">
        <v>82</v>
      </c>
    </row>
    <row r="3882" ht="15.75" customHeight="1" spans="1:25">
      <c r="A3882" s="234">
        <v>7593</v>
      </c>
      <c r="B3882" s="208" t="s">
        <v>4448</v>
      </c>
      <c r="C3882" s="207" t="s">
        <v>31</v>
      </c>
      <c r="D3882" s="209" t="s">
        <v>380</v>
      </c>
      <c r="F3882" s="235" t="s">
        <v>254</v>
      </c>
      <c r="G3882" s="212">
        <v>43119</v>
      </c>
      <c r="H3882" s="237">
        <v>43119</v>
      </c>
      <c r="I3882" s="214">
        <v>1159.335</v>
      </c>
      <c r="J3882" s="215">
        <v>0.277296304465911</v>
      </c>
      <c r="K3882" s="214">
        <v>321.479311137987</v>
      </c>
      <c r="L3882" s="244">
        <v>772.89</v>
      </c>
      <c r="M3882" s="245">
        <v>0.201115294543855</v>
      </c>
      <c r="N3882" s="244">
        <v>155.44</v>
      </c>
      <c r="O3882" s="218">
        <v>330</v>
      </c>
      <c r="P3882" s="246">
        <f t="shared" si="521"/>
        <v>1.34209090909091</v>
      </c>
      <c r="Q3882" s="246">
        <f t="shared" si="522"/>
        <v>-0.528969696969697</v>
      </c>
      <c r="R3882" s="210">
        <v>712</v>
      </c>
      <c r="S3882" s="220">
        <f t="shared" si="523"/>
        <v>330</v>
      </c>
      <c r="T3882" s="113">
        <f t="shared" si="526"/>
        <v>3.1762602739726</v>
      </c>
      <c r="U3882" s="113">
        <f t="shared" si="524"/>
        <v>0.880765235994485</v>
      </c>
      <c r="V3882" s="113">
        <f t="shared" si="527"/>
        <v>2.34209090909091</v>
      </c>
      <c r="W3882" s="113">
        <f t="shared" si="525"/>
        <v>0.471030303030303</v>
      </c>
      <c r="X3882" s="118">
        <v>2018</v>
      </c>
      <c r="Y3882" s="18" t="s">
        <v>84</v>
      </c>
    </row>
    <row r="3883" ht="15.75" customHeight="1" spans="1:25">
      <c r="A3883" s="234">
        <v>6954</v>
      </c>
      <c r="B3883" s="208" t="s">
        <v>4449</v>
      </c>
      <c r="C3883" s="207" t="s">
        <v>27</v>
      </c>
      <c r="D3883" s="209" t="s">
        <v>64</v>
      </c>
      <c r="F3883" s="235" t="s">
        <v>215</v>
      </c>
      <c r="G3883" s="236">
        <v>41692</v>
      </c>
      <c r="H3883" s="237">
        <v>41692</v>
      </c>
      <c r="I3883" s="214">
        <v>1149.701</v>
      </c>
      <c r="J3883" s="215">
        <v>0.259967809075339</v>
      </c>
      <c r="K3883" s="214">
        <v>298.885250061726</v>
      </c>
      <c r="L3883" s="244">
        <v>999.74</v>
      </c>
      <c r="M3883" s="245">
        <v>0.175625662672295</v>
      </c>
      <c r="N3883" s="244">
        <v>175.58</v>
      </c>
      <c r="O3883" s="218">
        <v>330</v>
      </c>
      <c r="P3883" s="246">
        <f t="shared" si="521"/>
        <v>2.02951515151515</v>
      </c>
      <c r="Q3883" s="246">
        <f t="shared" si="522"/>
        <v>-0.467939393939394</v>
      </c>
      <c r="R3883" s="210">
        <v>2139</v>
      </c>
      <c r="S3883" s="220">
        <f t="shared" si="523"/>
        <v>330</v>
      </c>
      <c r="T3883" s="113">
        <f t="shared" si="526"/>
        <v>3.14986575342466</v>
      </c>
      <c r="U3883" s="113">
        <f t="shared" si="524"/>
        <v>0.818863698799249</v>
      </c>
      <c r="V3883" s="113">
        <f t="shared" si="527"/>
        <v>3.02951515151515</v>
      </c>
      <c r="W3883" s="113">
        <f t="shared" si="525"/>
        <v>0.532060606060606</v>
      </c>
      <c r="X3883" s="118">
        <v>2014</v>
      </c>
      <c r="Y3883" s="18" t="s">
        <v>66</v>
      </c>
    </row>
    <row r="3884" ht="15.75" customHeight="1" spans="1:25">
      <c r="A3884" s="234">
        <v>6111</v>
      </c>
      <c r="B3884" s="208" t="s">
        <v>4450</v>
      </c>
      <c r="C3884" s="207" t="s">
        <v>27</v>
      </c>
      <c r="D3884" s="209" t="s">
        <v>64</v>
      </c>
      <c r="E3884" s="210" t="s">
        <v>2666</v>
      </c>
      <c r="F3884" s="289" t="s">
        <v>204</v>
      </c>
      <c r="G3884" s="283">
        <v>42272</v>
      </c>
      <c r="H3884" s="237">
        <v>42272</v>
      </c>
      <c r="I3884" s="214">
        <v>1147.8265</v>
      </c>
      <c r="J3884" s="215">
        <v>0.260355273139929</v>
      </c>
      <c r="K3884" s="214">
        <v>298.842681924749</v>
      </c>
      <c r="L3884" s="244">
        <v>998.11</v>
      </c>
      <c r="M3884" s="245">
        <v>0.318441855106151</v>
      </c>
      <c r="N3884" s="244">
        <v>317.84</v>
      </c>
      <c r="O3884" s="218">
        <v>330</v>
      </c>
      <c r="P3884" s="246">
        <f t="shared" si="521"/>
        <v>2.02457575757576</v>
      </c>
      <c r="Q3884" s="246">
        <f t="shared" si="522"/>
        <v>-0.0368484848484849</v>
      </c>
      <c r="R3884" s="210">
        <v>1559</v>
      </c>
      <c r="S3884" s="220">
        <f t="shared" si="523"/>
        <v>330</v>
      </c>
      <c r="T3884" s="113">
        <f t="shared" si="526"/>
        <v>3.1447301369863</v>
      </c>
      <c r="U3884" s="113">
        <f t="shared" si="524"/>
        <v>0.818747073766436</v>
      </c>
      <c r="V3884" s="113">
        <f t="shared" si="527"/>
        <v>3.02457575757576</v>
      </c>
      <c r="W3884" s="113">
        <f t="shared" si="525"/>
        <v>0.963151515151515</v>
      </c>
      <c r="X3884" s="118">
        <v>2015</v>
      </c>
      <c r="Y3884" s="18" t="s">
        <v>66</v>
      </c>
    </row>
    <row r="3885" ht="15.75" customHeight="1" spans="1:25">
      <c r="A3885" s="234">
        <v>8665</v>
      </c>
      <c r="B3885" s="208" t="s">
        <v>4451</v>
      </c>
      <c r="C3885" s="207" t="s">
        <v>34</v>
      </c>
      <c r="D3885" s="209" t="s">
        <v>488</v>
      </c>
      <c r="E3885" s="210" t="s">
        <v>30</v>
      </c>
      <c r="F3885" s="235" t="s">
        <v>282</v>
      </c>
      <c r="G3885" s="283">
        <v>42674</v>
      </c>
      <c r="H3885" s="237">
        <v>43715</v>
      </c>
      <c r="I3885" s="214">
        <v>1137.14090909091</v>
      </c>
      <c r="J3885" s="215">
        <v>0.266609145976823</v>
      </c>
      <c r="K3885" s="214">
        <v>303.172166628035</v>
      </c>
      <c r="L3885" s="216">
        <v>74.5</v>
      </c>
      <c r="M3885" s="217">
        <v>0.246711409395973</v>
      </c>
      <c r="N3885" s="216">
        <v>18.38</v>
      </c>
      <c r="O3885" s="218">
        <v>55</v>
      </c>
      <c r="P3885" s="246">
        <f t="shared" si="521"/>
        <v>0.354545454545454</v>
      </c>
      <c r="Q3885" s="246">
        <f t="shared" si="522"/>
        <v>-0.665818181818182</v>
      </c>
      <c r="R3885" s="210">
        <v>116</v>
      </c>
      <c r="S3885" s="220">
        <f t="shared" si="523"/>
        <v>81</v>
      </c>
      <c r="T3885" s="113">
        <f t="shared" si="526"/>
        <v>3.11545454545455</v>
      </c>
      <c r="U3885" s="113">
        <f t="shared" si="524"/>
        <v>0.830608675693246</v>
      </c>
      <c r="V3885" s="113">
        <f t="shared" si="527"/>
        <v>0.919753086419753</v>
      </c>
      <c r="W3885" s="113">
        <f t="shared" si="525"/>
        <v>0.226913580246914</v>
      </c>
      <c r="X3885" s="118">
        <v>2016</v>
      </c>
      <c r="Y3885" s="18" t="s">
        <v>82</v>
      </c>
    </row>
    <row r="3886" ht="15.75" customHeight="1" spans="1:25">
      <c r="A3886" s="234">
        <v>6579</v>
      </c>
      <c r="B3886" s="208" t="s">
        <v>4452</v>
      </c>
      <c r="C3886" s="207" t="s">
        <v>23</v>
      </c>
      <c r="D3886" s="209" t="s">
        <v>64</v>
      </c>
      <c r="E3886" s="210" t="s">
        <v>346</v>
      </c>
      <c r="F3886" s="235" t="s">
        <v>65</v>
      </c>
      <c r="G3886" s="283">
        <v>42640</v>
      </c>
      <c r="H3886" s="237">
        <v>42640</v>
      </c>
      <c r="I3886" s="214">
        <v>1123.6195</v>
      </c>
      <c r="J3886" s="215">
        <v>0.271425530357599</v>
      </c>
      <c r="K3886" s="214">
        <v>304.97901870764</v>
      </c>
      <c r="L3886" s="244">
        <v>774.91</v>
      </c>
      <c r="M3886" s="245">
        <v>0.401904737324334</v>
      </c>
      <c r="N3886" s="244">
        <v>311.44</v>
      </c>
      <c r="O3886" s="218">
        <v>330</v>
      </c>
      <c r="P3886" s="246">
        <f t="shared" si="521"/>
        <v>1.34821212121212</v>
      </c>
      <c r="Q3886" s="246">
        <f t="shared" si="522"/>
        <v>-0.0562424242424242</v>
      </c>
      <c r="R3886" s="210">
        <v>1191</v>
      </c>
      <c r="S3886" s="220">
        <f t="shared" si="523"/>
        <v>330</v>
      </c>
      <c r="T3886" s="113">
        <f t="shared" si="526"/>
        <v>3.0784095890411</v>
      </c>
      <c r="U3886" s="113">
        <f t="shared" si="524"/>
        <v>0.835558955363397</v>
      </c>
      <c r="V3886" s="113">
        <f t="shared" si="527"/>
        <v>2.34821212121212</v>
      </c>
      <c r="W3886" s="113">
        <f t="shared" si="525"/>
        <v>0.943757575757576</v>
      </c>
      <c r="X3886" s="118">
        <v>2016</v>
      </c>
      <c r="Y3886" s="18" t="s">
        <v>82</v>
      </c>
    </row>
    <row r="3887" ht="15.75" customHeight="1" spans="1:25">
      <c r="A3887" s="234">
        <v>6566</v>
      </c>
      <c r="B3887" s="208" t="s">
        <v>4453</v>
      </c>
      <c r="C3887" s="207" t="s">
        <v>23</v>
      </c>
      <c r="D3887" s="209" t="s">
        <v>64</v>
      </c>
      <c r="E3887" s="210" t="s">
        <v>346</v>
      </c>
      <c r="F3887" s="235" t="s">
        <v>65</v>
      </c>
      <c r="G3887" s="283">
        <v>42640</v>
      </c>
      <c r="H3887" s="237">
        <v>42640</v>
      </c>
      <c r="I3887" s="214">
        <v>1121.459</v>
      </c>
      <c r="J3887" s="215">
        <v>0.279460881603427</v>
      </c>
      <c r="K3887" s="214">
        <v>313.403920822098</v>
      </c>
      <c r="L3887" s="244">
        <v>773.42</v>
      </c>
      <c r="M3887" s="245">
        <v>0.484988751260635</v>
      </c>
      <c r="N3887" s="244">
        <v>375.1</v>
      </c>
      <c r="O3887" s="218">
        <v>330</v>
      </c>
      <c r="P3887" s="246">
        <f t="shared" si="521"/>
        <v>1.34369696969697</v>
      </c>
      <c r="Q3887" s="246">
        <f t="shared" si="522"/>
        <v>0.136666666666667</v>
      </c>
      <c r="R3887" s="210">
        <v>1191</v>
      </c>
      <c r="S3887" s="220">
        <f t="shared" si="523"/>
        <v>330</v>
      </c>
      <c r="T3887" s="113">
        <f t="shared" si="526"/>
        <v>3.0724904109589</v>
      </c>
      <c r="U3887" s="113">
        <f t="shared" si="524"/>
        <v>0.858640878964652</v>
      </c>
      <c r="V3887" s="113">
        <f t="shared" si="527"/>
        <v>2.34369696969697</v>
      </c>
      <c r="W3887" s="113">
        <f t="shared" si="525"/>
        <v>1.13666666666667</v>
      </c>
      <c r="X3887" s="118">
        <v>2016</v>
      </c>
      <c r="Y3887" s="18" t="s">
        <v>82</v>
      </c>
    </row>
    <row r="3888" ht="15.75" customHeight="1" spans="1:25">
      <c r="A3888" s="234">
        <v>7550</v>
      </c>
      <c r="B3888" s="208" t="s">
        <v>4454</v>
      </c>
      <c r="C3888" s="207" t="s">
        <v>29</v>
      </c>
      <c r="D3888" s="209" t="s">
        <v>488</v>
      </c>
      <c r="E3888" s="210" t="s">
        <v>489</v>
      </c>
      <c r="F3888" s="235" t="s">
        <v>238</v>
      </c>
      <c r="G3888" s="283" t="s">
        <v>494</v>
      </c>
      <c r="H3888" s="237">
        <v>43202</v>
      </c>
      <c r="I3888" s="214">
        <v>1066.96</v>
      </c>
      <c r="J3888" s="215">
        <v>0.280042076377773</v>
      </c>
      <c r="K3888" s="214">
        <v>298.793693812029</v>
      </c>
      <c r="L3888" s="244">
        <v>666.85</v>
      </c>
      <c r="M3888" s="245">
        <v>0.215700682312364</v>
      </c>
      <c r="N3888" s="244">
        <v>143.84</v>
      </c>
      <c r="O3888" s="218">
        <v>330</v>
      </c>
      <c r="P3888" s="246">
        <f t="shared" si="521"/>
        <v>1.02075757575758</v>
      </c>
      <c r="Q3888" s="246">
        <f t="shared" si="522"/>
        <v>-0.564121212121212</v>
      </c>
      <c r="R3888" s="210">
        <v>629</v>
      </c>
      <c r="S3888" s="220">
        <f t="shared" si="523"/>
        <v>330</v>
      </c>
      <c r="T3888" s="113">
        <f t="shared" si="526"/>
        <v>2.92317808219178</v>
      </c>
      <c r="U3888" s="113">
        <f t="shared" si="524"/>
        <v>0.818612859758984</v>
      </c>
      <c r="V3888" s="113">
        <f t="shared" si="527"/>
        <v>2.02075757575758</v>
      </c>
      <c r="W3888" s="113">
        <f t="shared" si="525"/>
        <v>0.435878787878788</v>
      </c>
      <c r="X3888" s="118">
        <v>2016</v>
      </c>
      <c r="Y3888" s="18" t="s">
        <v>82</v>
      </c>
    </row>
    <row r="3889" ht="15.75" customHeight="1" spans="1:25">
      <c r="A3889" s="234">
        <v>5115</v>
      </c>
      <c r="B3889" s="208" t="s">
        <v>4455</v>
      </c>
      <c r="C3889" s="207" t="s">
        <v>33</v>
      </c>
      <c r="D3889" s="209" t="s">
        <v>64</v>
      </c>
      <c r="F3889" s="235" t="s">
        <v>65</v>
      </c>
      <c r="G3889" s="236">
        <v>40087</v>
      </c>
      <c r="H3889" s="237">
        <v>40087</v>
      </c>
      <c r="I3889" s="214">
        <v>1053.82866972477</v>
      </c>
      <c r="J3889" s="215">
        <v>0.27</v>
      </c>
      <c r="K3889" s="214">
        <v>284.533740825688</v>
      </c>
      <c r="L3889" s="244">
        <v>417.75</v>
      </c>
      <c r="M3889" s="245">
        <v>0.336301615798923</v>
      </c>
      <c r="N3889" s="244">
        <v>140.49</v>
      </c>
      <c r="O3889" s="218">
        <v>327</v>
      </c>
      <c r="P3889" s="246">
        <f t="shared" si="521"/>
        <v>0.277522935779817</v>
      </c>
      <c r="Q3889" s="246">
        <f t="shared" si="522"/>
        <v>-0.570366972477064</v>
      </c>
      <c r="R3889" s="210">
        <v>3744</v>
      </c>
      <c r="S3889" s="220">
        <f t="shared" si="523"/>
        <v>330</v>
      </c>
      <c r="T3889" s="113">
        <f t="shared" si="526"/>
        <v>2.88720183486238</v>
      </c>
      <c r="U3889" s="113">
        <f t="shared" si="524"/>
        <v>0.779544495412844</v>
      </c>
      <c r="V3889" s="113">
        <f t="shared" si="527"/>
        <v>1.26590909090909</v>
      </c>
      <c r="W3889" s="113">
        <f t="shared" si="525"/>
        <v>0.425727272727273</v>
      </c>
      <c r="X3889" s="118">
        <v>2009</v>
      </c>
      <c r="Y3889" s="18" t="s">
        <v>66</v>
      </c>
    </row>
    <row r="3890" ht="15.75" customHeight="1" spans="1:25">
      <c r="A3890" s="234">
        <v>8220</v>
      </c>
      <c r="B3890" s="208" t="s">
        <v>4456</v>
      </c>
      <c r="C3890" s="207" t="s">
        <v>25</v>
      </c>
      <c r="D3890" s="209" t="s">
        <v>488</v>
      </c>
      <c r="E3890" s="210" t="s">
        <v>32</v>
      </c>
      <c r="F3890" s="235" t="s">
        <v>212</v>
      </c>
      <c r="G3890" s="283">
        <v>41887</v>
      </c>
      <c r="H3890" s="237">
        <v>43395</v>
      </c>
      <c r="I3890" s="214">
        <v>1040.33598729816</v>
      </c>
      <c r="J3890" s="215">
        <v>0.260322851735621</v>
      </c>
      <c r="K3890" s="214">
        <v>270.823230976649</v>
      </c>
      <c r="L3890" s="244">
        <v>524.69</v>
      </c>
      <c r="M3890" s="245">
        <v>0.290819340944177</v>
      </c>
      <c r="N3890" s="244">
        <v>152.59</v>
      </c>
      <c r="O3890" s="218">
        <v>263</v>
      </c>
      <c r="P3890" s="246">
        <f t="shared" si="521"/>
        <v>0.995019011406844</v>
      </c>
      <c r="Q3890" s="246">
        <f t="shared" si="522"/>
        <v>-0.419809885931559</v>
      </c>
      <c r="R3890" s="210">
        <v>436</v>
      </c>
      <c r="S3890" s="220">
        <f t="shared" si="523"/>
        <v>330</v>
      </c>
      <c r="T3890" s="113">
        <f t="shared" si="526"/>
        <v>2.85023558163879</v>
      </c>
      <c r="U3890" s="113">
        <f t="shared" si="524"/>
        <v>0.741981454730545</v>
      </c>
      <c r="V3890" s="113">
        <f t="shared" si="527"/>
        <v>1.5899696969697</v>
      </c>
      <c r="W3890" s="113">
        <f t="shared" si="525"/>
        <v>0.462393939393939</v>
      </c>
      <c r="X3890" s="118">
        <v>2014</v>
      </c>
      <c r="Y3890" s="18" t="s">
        <v>66</v>
      </c>
    </row>
    <row r="3891" ht="15.75" customHeight="1" spans="1:25">
      <c r="A3891" s="234">
        <v>6425</v>
      </c>
      <c r="B3891" s="208" t="s">
        <v>4457</v>
      </c>
      <c r="C3891" s="207" t="s">
        <v>23</v>
      </c>
      <c r="D3891" s="209" t="s">
        <v>64</v>
      </c>
      <c r="E3891" s="210" t="s">
        <v>330</v>
      </c>
      <c r="F3891" s="235" t="s">
        <v>65</v>
      </c>
      <c r="G3891" s="283">
        <v>42543</v>
      </c>
      <c r="H3891" s="237">
        <v>42543</v>
      </c>
      <c r="I3891" s="214">
        <v>1016.97056306306</v>
      </c>
      <c r="J3891" s="215">
        <v>0.271995338059751</v>
      </c>
      <c r="K3891" s="214">
        <v>276.611252097153</v>
      </c>
      <c r="L3891" s="244">
        <v>639.87</v>
      </c>
      <c r="M3891" s="245">
        <v>0.418678794130058</v>
      </c>
      <c r="N3891" s="244">
        <v>267.9</v>
      </c>
      <c r="O3891" s="218">
        <v>330</v>
      </c>
      <c r="P3891" s="246">
        <f t="shared" si="521"/>
        <v>0.939</v>
      </c>
      <c r="Q3891" s="246">
        <f t="shared" si="522"/>
        <v>-0.188181818181818</v>
      </c>
      <c r="R3891" s="210">
        <v>1288</v>
      </c>
      <c r="S3891" s="220">
        <f t="shared" si="523"/>
        <v>330</v>
      </c>
      <c r="T3891" s="113">
        <f t="shared" si="526"/>
        <v>2.78622072072071</v>
      </c>
      <c r="U3891" s="113">
        <f t="shared" si="524"/>
        <v>0.757839046841515</v>
      </c>
      <c r="V3891" s="113">
        <f t="shared" si="527"/>
        <v>1.939</v>
      </c>
      <c r="W3891" s="113">
        <f t="shared" si="525"/>
        <v>0.811818181818182</v>
      </c>
      <c r="X3891" s="118">
        <v>2016</v>
      </c>
      <c r="Y3891" s="18" t="s">
        <v>82</v>
      </c>
    </row>
    <row r="3892" ht="15.75" customHeight="1" spans="1:25">
      <c r="A3892" s="234">
        <v>7542</v>
      </c>
      <c r="B3892" s="208" t="s">
        <v>4458</v>
      </c>
      <c r="C3892" s="207" t="s">
        <v>29</v>
      </c>
      <c r="D3892" s="209" t="s">
        <v>488</v>
      </c>
      <c r="E3892" s="210" t="s">
        <v>489</v>
      </c>
      <c r="F3892" s="235" t="s">
        <v>238</v>
      </c>
      <c r="G3892" s="283" t="s">
        <v>508</v>
      </c>
      <c r="H3892" s="237">
        <v>43202</v>
      </c>
      <c r="I3892" s="214">
        <v>1013.2664652568</v>
      </c>
      <c r="J3892" s="215">
        <v>0.278823509844488</v>
      </c>
      <c r="K3892" s="214">
        <v>282.522512250618</v>
      </c>
      <c r="L3892" s="244">
        <v>574.3</v>
      </c>
      <c r="M3892" s="245">
        <v>0.327598815949852</v>
      </c>
      <c r="N3892" s="244">
        <v>188.14</v>
      </c>
      <c r="O3892" s="218">
        <v>330</v>
      </c>
      <c r="P3892" s="246">
        <f t="shared" si="521"/>
        <v>0.74030303030303</v>
      </c>
      <c r="Q3892" s="246">
        <f t="shared" si="522"/>
        <v>-0.429878787878788</v>
      </c>
      <c r="R3892" s="210">
        <v>629</v>
      </c>
      <c r="S3892" s="220">
        <f t="shared" si="523"/>
        <v>330</v>
      </c>
      <c r="T3892" s="113">
        <f t="shared" si="526"/>
        <v>2.77607250755288</v>
      </c>
      <c r="U3892" s="113">
        <f t="shared" si="524"/>
        <v>0.774034280138679</v>
      </c>
      <c r="V3892" s="113">
        <f t="shared" si="527"/>
        <v>1.74030303030303</v>
      </c>
      <c r="W3892" s="113">
        <f t="shared" si="525"/>
        <v>0.570121212121212</v>
      </c>
      <c r="X3892" s="118">
        <v>2010</v>
      </c>
      <c r="Y3892" s="18" t="s">
        <v>66</v>
      </c>
    </row>
    <row r="3893" ht="15.75" customHeight="1" spans="1:25">
      <c r="A3893" s="234">
        <v>8370</v>
      </c>
      <c r="B3893" s="208" t="s">
        <v>4459</v>
      </c>
      <c r="C3893" s="207" t="s">
        <v>29</v>
      </c>
      <c r="D3893" s="209" t="s">
        <v>64</v>
      </c>
      <c r="F3893" s="235" t="s">
        <v>65</v>
      </c>
      <c r="G3893" s="236">
        <v>43343</v>
      </c>
      <c r="H3893" s="237">
        <v>43343</v>
      </c>
      <c r="I3893" s="214">
        <v>1010.4074251497</v>
      </c>
      <c r="J3893" s="215">
        <v>0.266425297284124</v>
      </c>
      <c r="K3893" s="214">
        <v>269.198098623595</v>
      </c>
      <c r="L3893" s="244">
        <v>577.87</v>
      </c>
      <c r="M3893" s="245">
        <v>0.287832903594234</v>
      </c>
      <c r="N3893" s="244">
        <v>166.33</v>
      </c>
      <c r="O3893" s="218">
        <v>330</v>
      </c>
      <c r="P3893" s="246">
        <f t="shared" si="521"/>
        <v>0.751121212121212</v>
      </c>
      <c r="Q3893" s="246">
        <f t="shared" si="522"/>
        <v>-0.495969696969697</v>
      </c>
      <c r="R3893" s="210">
        <v>488</v>
      </c>
      <c r="S3893" s="220">
        <f t="shared" si="523"/>
        <v>330</v>
      </c>
      <c r="T3893" s="113">
        <f t="shared" si="526"/>
        <v>2.76823952095808</v>
      </c>
      <c r="U3893" s="113">
        <f t="shared" si="524"/>
        <v>0.737529037324918</v>
      </c>
      <c r="V3893" s="113">
        <f t="shared" si="527"/>
        <v>1.75112121212121</v>
      </c>
      <c r="W3893" s="113">
        <f t="shared" si="525"/>
        <v>0.504030303030303</v>
      </c>
      <c r="X3893" s="118">
        <v>2018</v>
      </c>
      <c r="Y3893" s="18" t="s">
        <v>84</v>
      </c>
    </row>
    <row r="3894" ht="15.75" customHeight="1" spans="1:25">
      <c r="A3894" s="234">
        <v>7830</v>
      </c>
      <c r="B3894" s="208" t="s">
        <v>4460</v>
      </c>
      <c r="C3894" s="207" t="s">
        <v>29</v>
      </c>
      <c r="D3894" s="209" t="s">
        <v>64</v>
      </c>
      <c r="F3894" s="235" t="s">
        <v>65</v>
      </c>
      <c r="G3894" s="236">
        <v>43190</v>
      </c>
      <c r="H3894" s="237">
        <v>43190</v>
      </c>
      <c r="I3894" s="214">
        <v>1008.69464112399</v>
      </c>
      <c r="J3894" s="215">
        <v>0.27450940026288</v>
      </c>
      <c r="K3894" s="214">
        <v>276.896160983326</v>
      </c>
      <c r="L3894" s="244">
        <v>442.46</v>
      </c>
      <c r="M3894" s="245">
        <v>0.294083080956471</v>
      </c>
      <c r="N3894" s="244">
        <v>130.12</v>
      </c>
      <c r="O3894" s="218">
        <v>308</v>
      </c>
      <c r="P3894" s="246">
        <f t="shared" si="521"/>
        <v>0.436558441558442</v>
      </c>
      <c r="Q3894" s="246">
        <f t="shared" si="522"/>
        <v>-0.577532467532468</v>
      </c>
      <c r="R3894" s="210">
        <v>641</v>
      </c>
      <c r="S3894" s="220">
        <f t="shared" si="523"/>
        <v>330</v>
      </c>
      <c r="T3894" s="113">
        <f t="shared" si="526"/>
        <v>2.76354696198353</v>
      </c>
      <c r="U3894" s="113">
        <f t="shared" si="524"/>
        <v>0.7586196191324</v>
      </c>
      <c r="V3894" s="113">
        <f t="shared" si="527"/>
        <v>1.34078787878788</v>
      </c>
      <c r="W3894" s="113">
        <f t="shared" si="525"/>
        <v>0.39430303030303</v>
      </c>
      <c r="X3894" s="118">
        <v>2018</v>
      </c>
      <c r="Y3894" s="18" t="s">
        <v>84</v>
      </c>
    </row>
    <row r="3895" ht="15.75" customHeight="1" spans="1:25">
      <c r="A3895" s="234">
        <v>5663</v>
      </c>
      <c r="B3895" s="208" t="s">
        <v>4461</v>
      </c>
      <c r="C3895" s="207" t="s">
        <v>33</v>
      </c>
      <c r="D3895" s="209" t="s">
        <v>64</v>
      </c>
      <c r="F3895" s="235" t="s">
        <v>65</v>
      </c>
      <c r="G3895" s="236">
        <v>41482</v>
      </c>
      <c r="H3895" s="237">
        <v>41482</v>
      </c>
      <c r="I3895" s="214">
        <v>1008.04</v>
      </c>
      <c r="J3895" s="215">
        <v>0.27</v>
      </c>
      <c r="K3895" s="214">
        <v>272.1708</v>
      </c>
      <c r="L3895" s="244">
        <v>504.02</v>
      </c>
      <c r="M3895" s="245">
        <v>0.297369152017777</v>
      </c>
      <c r="N3895" s="244">
        <v>149.88</v>
      </c>
      <c r="O3895" s="218">
        <v>330</v>
      </c>
      <c r="P3895" s="246">
        <f t="shared" si="521"/>
        <v>0.527333333333333</v>
      </c>
      <c r="Q3895" s="246">
        <f t="shared" si="522"/>
        <v>-0.545818181818182</v>
      </c>
      <c r="R3895" s="210">
        <v>2349</v>
      </c>
      <c r="S3895" s="220">
        <f t="shared" si="523"/>
        <v>330</v>
      </c>
      <c r="T3895" s="113">
        <f t="shared" si="526"/>
        <v>2.76175342465753</v>
      </c>
      <c r="U3895" s="113">
        <f t="shared" si="524"/>
        <v>0.745673424657534</v>
      </c>
      <c r="V3895" s="113">
        <f t="shared" si="527"/>
        <v>1.52733333333333</v>
      </c>
      <c r="W3895" s="113">
        <f t="shared" si="525"/>
        <v>0.454181818181818</v>
      </c>
      <c r="X3895" s="118">
        <v>2013</v>
      </c>
      <c r="Y3895" s="18" t="s">
        <v>66</v>
      </c>
    </row>
    <row r="3896" ht="15.75" customHeight="1" spans="1:25">
      <c r="A3896" s="234">
        <v>6315</v>
      </c>
      <c r="B3896" s="208" t="s">
        <v>4462</v>
      </c>
      <c r="C3896" s="207" t="s">
        <v>25</v>
      </c>
      <c r="D3896" s="209" t="s">
        <v>64</v>
      </c>
      <c r="F3896" s="235" t="s">
        <v>204</v>
      </c>
      <c r="G3896" s="236">
        <v>42518</v>
      </c>
      <c r="H3896" s="237">
        <v>42518</v>
      </c>
      <c r="I3896" s="214">
        <v>977.166546846362</v>
      </c>
      <c r="J3896" s="215">
        <v>0.276752534776922</v>
      </c>
      <c r="K3896" s="214">
        <v>270.433318738943</v>
      </c>
      <c r="L3896" s="244">
        <v>856.3</v>
      </c>
      <c r="M3896" s="245">
        <v>0.224430690178676</v>
      </c>
      <c r="N3896" s="244">
        <v>192.18</v>
      </c>
      <c r="O3896" s="218">
        <v>330</v>
      </c>
      <c r="P3896" s="246">
        <f t="shared" si="521"/>
        <v>1.59484848484848</v>
      </c>
      <c r="Q3896" s="246">
        <f t="shared" si="522"/>
        <v>-0.417636363636364</v>
      </c>
      <c r="R3896" s="210">
        <v>1313</v>
      </c>
      <c r="S3896" s="220">
        <f t="shared" si="523"/>
        <v>330</v>
      </c>
      <c r="T3896" s="113">
        <f t="shared" si="526"/>
        <v>2.67716862149688</v>
      </c>
      <c r="U3896" s="113">
        <f t="shared" si="524"/>
        <v>0.740913202024501</v>
      </c>
      <c r="V3896" s="113">
        <f t="shared" si="527"/>
        <v>2.59484848484848</v>
      </c>
      <c r="W3896" s="113">
        <f t="shared" si="525"/>
        <v>0.582363636363636</v>
      </c>
      <c r="X3896" s="118">
        <v>2016</v>
      </c>
      <c r="Y3896" s="18" t="s">
        <v>82</v>
      </c>
    </row>
    <row r="3897" ht="15.75" customHeight="1" spans="1:25">
      <c r="A3897" s="234">
        <v>7249</v>
      </c>
      <c r="B3897" s="208" t="s">
        <v>4463</v>
      </c>
      <c r="C3897" s="207" t="s">
        <v>31</v>
      </c>
      <c r="D3897" s="209" t="s">
        <v>380</v>
      </c>
      <c r="E3897" s="210" t="s">
        <v>436</v>
      </c>
      <c r="F3897" s="235" t="s">
        <v>254</v>
      </c>
      <c r="G3897" s="284">
        <v>38556</v>
      </c>
      <c r="H3897" s="237">
        <v>43248</v>
      </c>
      <c r="I3897" s="214">
        <v>977.055</v>
      </c>
      <c r="J3897" s="215">
        <v>0.278156823489514</v>
      </c>
      <c r="K3897" s="214">
        <v>271.774515174547</v>
      </c>
      <c r="L3897" s="244">
        <v>651.37</v>
      </c>
      <c r="M3897" s="245">
        <v>-0.0786189109108494</v>
      </c>
      <c r="N3897" s="244">
        <v>-51.21</v>
      </c>
      <c r="O3897" s="218">
        <v>330</v>
      </c>
      <c r="P3897" s="246">
        <f t="shared" si="521"/>
        <v>0.973848484848485</v>
      </c>
      <c r="Q3897" s="246">
        <f t="shared" si="522"/>
        <v>-1.15518181818182</v>
      </c>
      <c r="R3897" s="210">
        <v>583</v>
      </c>
      <c r="S3897" s="220">
        <f t="shared" si="523"/>
        <v>330</v>
      </c>
      <c r="T3897" s="113">
        <f t="shared" si="526"/>
        <v>2.67686301369863</v>
      </c>
      <c r="U3897" s="113">
        <f t="shared" si="524"/>
        <v>0.744587712806978</v>
      </c>
      <c r="V3897" s="113">
        <f t="shared" si="527"/>
        <v>1.97384848484848</v>
      </c>
      <c r="W3897" s="113">
        <f t="shared" si="525"/>
        <v>-0.155181818181818</v>
      </c>
      <c r="X3897" s="118">
        <v>2005</v>
      </c>
      <c r="Y3897" s="18" t="s">
        <v>66</v>
      </c>
    </row>
    <row r="3898" ht="15.75" customHeight="1" spans="1:25">
      <c r="A3898" s="234">
        <v>7878</v>
      </c>
      <c r="B3898" s="208" t="s">
        <v>4464</v>
      </c>
      <c r="C3898" s="207" t="s">
        <v>27</v>
      </c>
      <c r="D3898" s="209" t="s">
        <v>64</v>
      </c>
      <c r="F3898" s="235" t="s">
        <v>65</v>
      </c>
      <c r="G3898" s="236">
        <v>43201</v>
      </c>
      <c r="H3898" s="237">
        <v>43201</v>
      </c>
      <c r="I3898" s="214">
        <v>962.946268656716</v>
      </c>
      <c r="J3898" s="215">
        <v>0.25960924767476</v>
      </c>
      <c r="K3898" s="214">
        <v>249.989756357187</v>
      </c>
      <c r="L3898" s="244">
        <v>589.2</v>
      </c>
      <c r="M3898" s="245">
        <v>0.395943652410047</v>
      </c>
      <c r="N3898" s="244">
        <v>233.29</v>
      </c>
      <c r="O3898" s="218">
        <v>330</v>
      </c>
      <c r="P3898" s="246">
        <f t="shared" si="521"/>
        <v>0.785454545454546</v>
      </c>
      <c r="Q3898" s="246">
        <f t="shared" si="522"/>
        <v>-0.293060606060606</v>
      </c>
      <c r="R3898" s="210">
        <v>630</v>
      </c>
      <c r="S3898" s="220">
        <f t="shared" si="523"/>
        <v>330</v>
      </c>
      <c r="T3898" s="113">
        <f t="shared" si="526"/>
        <v>2.63820895522388</v>
      </c>
      <c r="U3898" s="113">
        <f t="shared" si="524"/>
        <v>0.684903442074485</v>
      </c>
      <c r="V3898" s="113">
        <f t="shared" si="527"/>
        <v>1.78545454545455</v>
      </c>
      <c r="W3898" s="113">
        <f t="shared" si="525"/>
        <v>0.706939393939394</v>
      </c>
      <c r="X3898" s="118">
        <v>2018</v>
      </c>
      <c r="Y3898" s="18" t="s">
        <v>84</v>
      </c>
    </row>
    <row r="3899" ht="15.75" customHeight="1" spans="1:25">
      <c r="A3899" s="234">
        <v>7268</v>
      </c>
      <c r="B3899" s="208" t="s">
        <v>4465</v>
      </c>
      <c r="C3899" s="207" t="s">
        <v>31</v>
      </c>
      <c r="D3899" s="209" t="s">
        <v>380</v>
      </c>
      <c r="E3899" s="210" t="s">
        <v>436</v>
      </c>
      <c r="F3899" s="235" t="s">
        <v>254</v>
      </c>
      <c r="G3899" s="284">
        <v>41974</v>
      </c>
      <c r="H3899" s="237">
        <v>43248</v>
      </c>
      <c r="I3899" s="214">
        <v>943.86</v>
      </c>
      <c r="J3899" s="215">
        <v>0.279590236170792</v>
      </c>
      <c r="K3899" s="214">
        <v>263.894040312164</v>
      </c>
      <c r="L3899" s="244">
        <v>629.24</v>
      </c>
      <c r="M3899" s="245">
        <v>0.025093763905664</v>
      </c>
      <c r="N3899" s="244">
        <v>15.79</v>
      </c>
      <c r="O3899" s="218">
        <v>330</v>
      </c>
      <c r="P3899" s="246">
        <f t="shared" si="521"/>
        <v>0.906787878787879</v>
      </c>
      <c r="Q3899" s="246">
        <f t="shared" si="522"/>
        <v>-0.952151515151515</v>
      </c>
      <c r="R3899" s="210">
        <v>583</v>
      </c>
      <c r="S3899" s="220">
        <f t="shared" si="523"/>
        <v>330</v>
      </c>
      <c r="T3899" s="113">
        <f t="shared" si="526"/>
        <v>2.58591780821918</v>
      </c>
      <c r="U3899" s="113">
        <f t="shared" si="524"/>
        <v>0.722997370718258</v>
      </c>
      <c r="V3899" s="113">
        <f t="shared" si="527"/>
        <v>1.90678787878788</v>
      </c>
      <c r="W3899" s="113">
        <f t="shared" si="525"/>
        <v>0.0478484848484848</v>
      </c>
      <c r="X3899" s="118">
        <v>2014</v>
      </c>
      <c r="Y3899" s="18" t="s">
        <v>66</v>
      </c>
    </row>
    <row r="3900" ht="15.75" customHeight="1" spans="1:25">
      <c r="A3900" s="234">
        <v>7530</v>
      </c>
      <c r="B3900" s="208" t="s">
        <v>4466</v>
      </c>
      <c r="C3900" s="207" t="s">
        <v>29</v>
      </c>
      <c r="D3900" s="209" t="s">
        <v>488</v>
      </c>
      <c r="E3900" s="210" t="s">
        <v>489</v>
      </c>
      <c r="F3900" s="235" t="s">
        <v>238</v>
      </c>
      <c r="G3900" s="283" t="s">
        <v>500</v>
      </c>
      <c r="H3900" s="237">
        <v>43202</v>
      </c>
      <c r="I3900" s="214">
        <v>934.32</v>
      </c>
      <c r="J3900" s="215">
        <v>0.279576924401498</v>
      </c>
      <c r="K3900" s="214">
        <v>261.214312006808</v>
      </c>
      <c r="L3900" s="244">
        <v>583.95</v>
      </c>
      <c r="M3900" s="245">
        <v>0.295573251134515</v>
      </c>
      <c r="N3900" s="244">
        <v>172.6</v>
      </c>
      <c r="O3900" s="218">
        <v>330</v>
      </c>
      <c r="P3900" s="246">
        <f t="shared" si="521"/>
        <v>0.769545454545455</v>
      </c>
      <c r="Q3900" s="246">
        <f t="shared" si="522"/>
        <v>-0.476969696969697</v>
      </c>
      <c r="R3900" s="210">
        <v>629</v>
      </c>
      <c r="S3900" s="220">
        <f t="shared" si="523"/>
        <v>330</v>
      </c>
      <c r="T3900" s="113">
        <f t="shared" si="526"/>
        <v>2.55978082191781</v>
      </c>
      <c r="U3900" s="113">
        <f t="shared" si="524"/>
        <v>0.715655649333721</v>
      </c>
      <c r="V3900" s="113">
        <f t="shared" si="527"/>
        <v>1.76954545454545</v>
      </c>
      <c r="W3900" s="113">
        <f t="shared" si="525"/>
        <v>0.523030303030303</v>
      </c>
      <c r="X3900" s="118">
        <v>2009</v>
      </c>
      <c r="Y3900" s="18" t="s">
        <v>66</v>
      </c>
    </row>
    <row r="3901" ht="15.75" customHeight="1" spans="1:25">
      <c r="A3901" s="234">
        <v>8401</v>
      </c>
      <c r="B3901" s="208" t="s">
        <v>4467</v>
      </c>
      <c r="C3901" s="207" t="s">
        <v>23</v>
      </c>
      <c r="D3901" s="209" t="s">
        <v>488</v>
      </c>
      <c r="E3901" s="210" t="s">
        <v>799</v>
      </c>
      <c r="F3901" s="235" t="s">
        <v>166</v>
      </c>
      <c r="G3901" s="284">
        <v>41849</v>
      </c>
      <c r="H3901" s="237">
        <v>43341</v>
      </c>
      <c r="I3901" s="214">
        <v>925.908851381108</v>
      </c>
      <c r="J3901" s="215">
        <v>0.256992598890063</v>
      </c>
      <c r="K3901" s="214">
        <v>237.951722051744</v>
      </c>
      <c r="L3901" s="244">
        <v>460.46</v>
      </c>
      <c r="M3901" s="245">
        <v>0.238044564131521</v>
      </c>
      <c r="N3901" s="244">
        <v>109.61</v>
      </c>
      <c r="O3901" s="218">
        <v>276</v>
      </c>
      <c r="P3901" s="246">
        <f t="shared" si="521"/>
        <v>0.668333333333333</v>
      </c>
      <c r="Q3901" s="246">
        <f t="shared" si="522"/>
        <v>-0.60286231884058</v>
      </c>
      <c r="R3901" s="210">
        <v>490</v>
      </c>
      <c r="S3901" s="220">
        <f t="shared" si="523"/>
        <v>330</v>
      </c>
      <c r="T3901" s="113">
        <f t="shared" si="526"/>
        <v>2.53673657912632</v>
      </c>
      <c r="U3901" s="113">
        <f t="shared" si="524"/>
        <v>0.651922526169162</v>
      </c>
      <c r="V3901" s="113">
        <f t="shared" si="527"/>
        <v>1.39533333333333</v>
      </c>
      <c r="W3901" s="113">
        <f t="shared" si="525"/>
        <v>0.332151515151515</v>
      </c>
      <c r="X3901" s="118">
        <v>2014</v>
      </c>
      <c r="Y3901" s="18" t="s">
        <v>66</v>
      </c>
    </row>
    <row r="3902" ht="15.75" customHeight="1" spans="1:25">
      <c r="A3902" s="234">
        <v>6837</v>
      </c>
      <c r="B3902" s="208" t="s">
        <v>4468</v>
      </c>
      <c r="C3902" s="207" t="s">
        <v>29</v>
      </c>
      <c r="D3902" s="209" t="s">
        <v>380</v>
      </c>
      <c r="E3902" s="210" t="s">
        <v>395</v>
      </c>
      <c r="F3902" s="235" t="s">
        <v>241</v>
      </c>
      <c r="G3902" s="283">
        <v>41913</v>
      </c>
      <c r="H3902" s="237">
        <v>42879</v>
      </c>
      <c r="I3902" s="214">
        <v>920.448</v>
      </c>
      <c r="J3902" s="215">
        <v>0.272804287344725</v>
      </c>
      <c r="K3902" s="214">
        <v>251.102160677877</v>
      </c>
      <c r="L3902" s="244">
        <v>575.28</v>
      </c>
      <c r="M3902" s="245">
        <v>0.386420525657071</v>
      </c>
      <c r="N3902" s="244">
        <v>222.3</v>
      </c>
      <c r="O3902" s="218">
        <v>330</v>
      </c>
      <c r="P3902" s="246">
        <f t="shared" si="521"/>
        <v>0.743272727272727</v>
      </c>
      <c r="Q3902" s="246">
        <f t="shared" si="522"/>
        <v>-0.326363636363636</v>
      </c>
      <c r="R3902" s="210">
        <v>952</v>
      </c>
      <c r="S3902" s="220">
        <f t="shared" si="523"/>
        <v>330</v>
      </c>
      <c r="T3902" s="113">
        <f t="shared" si="526"/>
        <v>2.52177534246575</v>
      </c>
      <c r="U3902" s="113">
        <f t="shared" si="524"/>
        <v>0.687951125144869</v>
      </c>
      <c r="V3902" s="113">
        <f t="shared" si="527"/>
        <v>1.74327272727273</v>
      </c>
      <c r="W3902" s="113">
        <f t="shared" si="525"/>
        <v>0.673636363636364</v>
      </c>
      <c r="X3902" s="118">
        <v>2014</v>
      </c>
      <c r="Y3902" s="18" t="s">
        <v>66</v>
      </c>
    </row>
    <row r="3903" ht="15.75" customHeight="1" spans="1:25">
      <c r="A3903" s="234">
        <v>7545</v>
      </c>
      <c r="B3903" s="208" t="s">
        <v>4469</v>
      </c>
      <c r="C3903" s="207" t="s">
        <v>29</v>
      </c>
      <c r="D3903" s="209" t="s">
        <v>488</v>
      </c>
      <c r="E3903" s="210" t="s">
        <v>489</v>
      </c>
      <c r="F3903" s="235" t="s">
        <v>238</v>
      </c>
      <c r="G3903" s="283" t="s">
        <v>492</v>
      </c>
      <c r="H3903" s="237">
        <v>43202</v>
      </c>
      <c r="I3903" s="214">
        <v>903.15335347432</v>
      </c>
      <c r="J3903" s="215">
        <v>0.279554983372914</v>
      </c>
      <c r="K3903" s="214">
        <v>252.481020713705</v>
      </c>
      <c r="L3903" s="244">
        <v>511.89</v>
      </c>
      <c r="M3903" s="245">
        <v>0.332669128132997</v>
      </c>
      <c r="N3903" s="244">
        <v>170.29</v>
      </c>
      <c r="O3903" s="218">
        <v>330</v>
      </c>
      <c r="P3903" s="246">
        <f t="shared" si="521"/>
        <v>0.551181818181818</v>
      </c>
      <c r="Q3903" s="246">
        <f t="shared" si="522"/>
        <v>-0.483969696969697</v>
      </c>
      <c r="R3903" s="210">
        <v>629</v>
      </c>
      <c r="S3903" s="220">
        <f t="shared" si="523"/>
        <v>330</v>
      </c>
      <c r="T3903" s="113">
        <f t="shared" si="526"/>
        <v>2.47439274924471</v>
      </c>
      <c r="U3903" s="113">
        <f t="shared" si="524"/>
        <v>0.691728823873164</v>
      </c>
      <c r="V3903" s="113">
        <f t="shared" si="527"/>
        <v>1.55118181818182</v>
      </c>
      <c r="W3903" s="113">
        <f t="shared" si="525"/>
        <v>0.516030303030303</v>
      </c>
      <c r="X3903" s="118">
        <v>2014</v>
      </c>
      <c r="Y3903" s="18" t="s">
        <v>66</v>
      </c>
    </row>
    <row r="3904" ht="15.75" customHeight="1" spans="1:25">
      <c r="A3904" s="234">
        <v>7103</v>
      </c>
      <c r="B3904" s="208" t="s">
        <v>4470</v>
      </c>
      <c r="C3904" s="207" t="s">
        <v>29</v>
      </c>
      <c r="D3904" s="209" t="s">
        <v>64</v>
      </c>
      <c r="E3904" s="210" t="s">
        <v>2113</v>
      </c>
      <c r="F3904" s="235" t="s">
        <v>65</v>
      </c>
      <c r="G3904" s="283">
        <v>42232</v>
      </c>
      <c r="H3904" s="237">
        <v>42232</v>
      </c>
      <c r="I3904" s="214">
        <v>896.24</v>
      </c>
      <c r="J3904" s="215">
        <v>0.275060600873751</v>
      </c>
      <c r="K3904" s="214">
        <v>246.520312927091</v>
      </c>
      <c r="L3904" s="244">
        <v>560.15</v>
      </c>
      <c r="M3904" s="245">
        <v>0.429563509774168</v>
      </c>
      <c r="N3904" s="244">
        <v>240.62</v>
      </c>
      <c r="O3904" s="218">
        <v>330</v>
      </c>
      <c r="P3904" s="246">
        <f t="shared" si="521"/>
        <v>0.697424242424242</v>
      </c>
      <c r="Q3904" s="246">
        <f t="shared" si="522"/>
        <v>-0.270848484848485</v>
      </c>
      <c r="R3904" s="210">
        <v>1599</v>
      </c>
      <c r="S3904" s="220">
        <f t="shared" si="523"/>
        <v>330</v>
      </c>
      <c r="T3904" s="113">
        <f t="shared" si="526"/>
        <v>2.45545205479452</v>
      </c>
      <c r="U3904" s="113">
        <f t="shared" si="524"/>
        <v>0.675398117608468</v>
      </c>
      <c r="V3904" s="113">
        <f t="shared" si="527"/>
        <v>1.69742424242424</v>
      </c>
      <c r="W3904" s="113">
        <f t="shared" si="525"/>
        <v>0.729151515151515</v>
      </c>
      <c r="X3904" s="118">
        <v>2015</v>
      </c>
      <c r="Y3904" s="18" t="s">
        <v>66</v>
      </c>
    </row>
    <row r="3905" ht="15.75" customHeight="1" spans="1:25">
      <c r="A3905" s="234">
        <v>6818</v>
      </c>
      <c r="B3905" s="208" t="s">
        <v>4471</v>
      </c>
      <c r="C3905" s="207" t="s">
        <v>19</v>
      </c>
      <c r="D3905" s="209" t="s">
        <v>380</v>
      </c>
      <c r="E3905" s="210" t="s">
        <v>387</v>
      </c>
      <c r="F3905" s="235" t="s">
        <v>108</v>
      </c>
      <c r="G3905" s="283">
        <v>40485</v>
      </c>
      <c r="H3905" s="237">
        <v>42852</v>
      </c>
      <c r="I3905" s="214">
        <v>892.404261363636</v>
      </c>
      <c r="J3905" s="215">
        <v>0.228501107616239</v>
      </c>
      <c r="K3905" s="214">
        <v>203.915362163043</v>
      </c>
      <c r="L3905" s="244">
        <v>232.6</v>
      </c>
      <c r="M3905" s="245">
        <v>0.0366294067067928</v>
      </c>
      <c r="N3905" s="244">
        <v>8.52</v>
      </c>
      <c r="O3905" s="218">
        <v>176</v>
      </c>
      <c r="P3905" s="246">
        <f t="shared" si="521"/>
        <v>0.321590909090909</v>
      </c>
      <c r="Q3905" s="246">
        <f t="shared" si="522"/>
        <v>-0.951590909090909</v>
      </c>
      <c r="R3905" s="210">
        <v>979</v>
      </c>
      <c r="S3905" s="220">
        <f t="shared" si="523"/>
        <v>330</v>
      </c>
      <c r="T3905" s="113">
        <f t="shared" si="526"/>
        <v>2.44494318181818</v>
      </c>
      <c r="U3905" s="113">
        <f t="shared" si="524"/>
        <v>0.558672225104227</v>
      </c>
      <c r="V3905" s="113">
        <f t="shared" si="527"/>
        <v>0.704848484848485</v>
      </c>
      <c r="W3905" s="113">
        <f t="shared" si="525"/>
        <v>0.0258181818181818</v>
      </c>
      <c r="X3905" s="118">
        <v>2010</v>
      </c>
      <c r="Y3905" s="18" t="s">
        <v>66</v>
      </c>
    </row>
    <row r="3906" ht="15.75" customHeight="1" spans="1:25">
      <c r="A3906" s="234">
        <v>6815</v>
      </c>
      <c r="B3906" s="208" t="s">
        <v>4472</v>
      </c>
      <c r="C3906" s="207" t="s">
        <v>19</v>
      </c>
      <c r="D3906" s="209" t="s">
        <v>380</v>
      </c>
      <c r="E3906" s="210" t="s">
        <v>387</v>
      </c>
      <c r="F3906" s="235" t="s">
        <v>108</v>
      </c>
      <c r="G3906" s="283">
        <v>41488</v>
      </c>
      <c r="H3906" s="237">
        <v>42852</v>
      </c>
      <c r="I3906" s="214">
        <v>887.247093023256</v>
      </c>
      <c r="J3906" s="215">
        <v>0.228501107616239</v>
      </c>
      <c r="K3906" s="214">
        <v>202.736943485102</v>
      </c>
      <c r="L3906" s="244">
        <v>169.5</v>
      </c>
      <c r="M3906" s="245">
        <v>0.0315044247787611</v>
      </c>
      <c r="N3906" s="244">
        <v>5.34</v>
      </c>
      <c r="O3906" s="218">
        <v>129</v>
      </c>
      <c r="P3906" s="246">
        <f t="shared" si="521"/>
        <v>0.313953488372093</v>
      </c>
      <c r="Q3906" s="246">
        <f t="shared" si="522"/>
        <v>-0.958604651162791</v>
      </c>
      <c r="R3906" s="210">
        <v>979</v>
      </c>
      <c r="S3906" s="220">
        <f t="shared" si="523"/>
        <v>330</v>
      </c>
      <c r="T3906" s="113">
        <f t="shared" si="526"/>
        <v>2.43081395348837</v>
      </c>
      <c r="U3906" s="113">
        <f t="shared" si="524"/>
        <v>0.555443680781101</v>
      </c>
      <c r="V3906" s="113">
        <f t="shared" si="527"/>
        <v>0.513636363636364</v>
      </c>
      <c r="W3906" s="113">
        <f t="shared" si="525"/>
        <v>0.0161818181818182</v>
      </c>
      <c r="X3906" s="118">
        <v>2013</v>
      </c>
      <c r="Y3906" s="18" t="s">
        <v>66</v>
      </c>
    </row>
    <row r="3907" ht="15.75" customHeight="1" spans="1:25">
      <c r="A3907" s="234">
        <v>8488</v>
      </c>
      <c r="B3907" s="208" t="s">
        <v>4473</v>
      </c>
      <c r="C3907" s="207" t="s">
        <v>31</v>
      </c>
      <c r="D3907" s="209" t="s">
        <v>380</v>
      </c>
      <c r="F3907" s="235" t="s">
        <v>254</v>
      </c>
      <c r="G3907" s="212">
        <v>43372</v>
      </c>
      <c r="H3907" s="237">
        <v>43372</v>
      </c>
      <c r="I3907" s="214">
        <v>887.046656474757</v>
      </c>
      <c r="J3907" s="215">
        <v>0.275844130533909</v>
      </c>
      <c r="K3907" s="214">
        <v>244.68661369829</v>
      </c>
      <c r="L3907" s="244">
        <v>411.2</v>
      </c>
      <c r="M3907" s="245">
        <v>0.203283073929961</v>
      </c>
      <c r="N3907" s="244">
        <v>83.59</v>
      </c>
      <c r="O3907" s="218">
        <v>294</v>
      </c>
      <c r="P3907" s="246">
        <f t="shared" ref="P3907:P3970" si="528">IFERROR(L3907/O3907-1,0)</f>
        <v>0.398639455782313</v>
      </c>
      <c r="Q3907" s="246">
        <f t="shared" ref="Q3907:Q3970" si="529">IFERROR(N3907/O3907-1,0)</f>
        <v>-0.715680272108844</v>
      </c>
      <c r="R3907" s="210">
        <v>459</v>
      </c>
      <c r="S3907" s="220">
        <f t="shared" ref="S3907:S3970" si="530">MIN(R3907-35,365-35)</f>
        <v>330</v>
      </c>
      <c r="T3907" s="113">
        <f t="shared" si="526"/>
        <v>2.43026481225961</v>
      </c>
      <c r="U3907" s="113">
        <f t="shared" ref="U3907:U3970" si="531">IFERROR(K3907/365,0)</f>
        <v>0.670374284104904</v>
      </c>
      <c r="V3907" s="113">
        <f t="shared" si="527"/>
        <v>1.24606060606061</v>
      </c>
      <c r="W3907" s="113">
        <f t="shared" ref="W3907:W3970" si="532">N3907/S3907</f>
        <v>0.25330303030303</v>
      </c>
      <c r="X3907" s="118">
        <v>2018</v>
      </c>
      <c r="Y3907" s="18" t="s">
        <v>84</v>
      </c>
    </row>
    <row r="3908" ht="15.75" customHeight="1" spans="1:25">
      <c r="A3908" s="234">
        <v>7257</v>
      </c>
      <c r="B3908" s="208" t="s">
        <v>4474</v>
      </c>
      <c r="C3908" s="207" t="s">
        <v>31</v>
      </c>
      <c r="D3908" s="209" t="s">
        <v>380</v>
      </c>
      <c r="E3908" s="210" t="s">
        <v>436</v>
      </c>
      <c r="F3908" s="235" t="s">
        <v>254</v>
      </c>
      <c r="G3908" s="284">
        <v>42514</v>
      </c>
      <c r="H3908" s="237">
        <v>43248</v>
      </c>
      <c r="I3908" s="214">
        <v>865.035</v>
      </c>
      <c r="J3908" s="215">
        <v>0.276261578293436</v>
      </c>
      <c r="K3908" s="214">
        <v>238.975934379062</v>
      </c>
      <c r="L3908" s="244">
        <v>576.69</v>
      </c>
      <c r="M3908" s="245">
        <v>0.194610622691567</v>
      </c>
      <c r="N3908" s="244">
        <v>112.23</v>
      </c>
      <c r="O3908" s="218">
        <v>330</v>
      </c>
      <c r="P3908" s="246">
        <f t="shared" si="528"/>
        <v>0.747545454545455</v>
      </c>
      <c r="Q3908" s="246">
        <f t="shared" si="529"/>
        <v>-0.659909090909091</v>
      </c>
      <c r="R3908" s="210">
        <v>583</v>
      </c>
      <c r="S3908" s="220">
        <f t="shared" si="530"/>
        <v>330</v>
      </c>
      <c r="T3908" s="113">
        <f t="shared" ref="T3908:T3971" si="533">IFERROR(I3908/365,0)</f>
        <v>2.36995890410959</v>
      </c>
      <c r="U3908" s="113">
        <f t="shared" si="531"/>
        <v>0.654728587339896</v>
      </c>
      <c r="V3908" s="113">
        <f t="shared" ref="V3908:V3971" si="534">L3908/S3908</f>
        <v>1.74754545454545</v>
      </c>
      <c r="W3908" s="113">
        <f t="shared" si="532"/>
        <v>0.340090909090909</v>
      </c>
      <c r="X3908" s="118">
        <v>2016</v>
      </c>
      <c r="Y3908" s="18" t="s">
        <v>82</v>
      </c>
    </row>
    <row r="3909" ht="15.75" customHeight="1" spans="1:25">
      <c r="A3909" s="234">
        <v>5343</v>
      </c>
      <c r="B3909" s="208" t="s">
        <v>4475</v>
      </c>
      <c r="C3909" s="207" t="s">
        <v>25</v>
      </c>
      <c r="D3909" s="209" t="s">
        <v>64</v>
      </c>
      <c r="F3909" s="235" t="s">
        <v>215</v>
      </c>
      <c r="G3909" s="236">
        <v>40348</v>
      </c>
      <c r="H3909" s="237">
        <v>40348</v>
      </c>
      <c r="I3909" s="214">
        <v>856.489958817631</v>
      </c>
      <c r="J3909" s="215">
        <v>0.278063035775604</v>
      </c>
      <c r="K3909" s="214">
        <v>238.158198060152</v>
      </c>
      <c r="L3909" s="244">
        <v>750.55</v>
      </c>
      <c r="M3909" s="245">
        <v>0.275717806941576</v>
      </c>
      <c r="N3909" s="244">
        <v>206.94</v>
      </c>
      <c r="O3909" s="218">
        <v>330</v>
      </c>
      <c r="P3909" s="246">
        <f t="shared" si="528"/>
        <v>1.27439393939394</v>
      </c>
      <c r="Q3909" s="246">
        <f t="shared" si="529"/>
        <v>-0.372909090909091</v>
      </c>
      <c r="R3909" s="210">
        <v>3483</v>
      </c>
      <c r="S3909" s="220">
        <f t="shared" si="530"/>
        <v>330</v>
      </c>
      <c r="T3909" s="113">
        <f t="shared" si="533"/>
        <v>2.34654783237707</v>
      </c>
      <c r="U3909" s="113">
        <f t="shared" si="531"/>
        <v>0.65248821386343</v>
      </c>
      <c r="V3909" s="113">
        <f t="shared" si="534"/>
        <v>2.27439393939394</v>
      </c>
      <c r="W3909" s="113">
        <f t="shared" si="532"/>
        <v>0.627090909090909</v>
      </c>
      <c r="X3909" s="118">
        <v>2010</v>
      </c>
      <c r="Y3909" s="18" t="s">
        <v>66</v>
      </c>
    </row>
    <row r="3910" ht="15.75" customHeight="1" spans="1:25">
      <c r="A3910" s="234">
        <v>7270</v>
      </c>
      <c r="B3910" s="208" t="s">
        <v>4476</v>
      </c>
      <c r="C3910" s="207" t="s">
        <v>31</v>
      </c>
      <c r="D3910" s="209" t="s">
        <v>380</v>
      </c>
      <c r="E3910" s="210" t="s">
        <v>436</v>
      </c>
      <c r="F3910" s="235" t="s">
        <v>254</v>
      </c>
      <c r="G3910" s="284">
        <v>40140</v>
      </c>
      <c r="H3910" s="237">
        <v>43248</v>
      </c>
      <c r="I3910" s="214">
        <v>836.085</v>
      </c>
      <c r="J3910" s="215">
        <v>0.268376922401424</v>
      </c>
      <c r="K3910" s="214">
        <v>224.385919165995</v>
      </c>
      <c r="L3910" s="244">
        <v>557.39</v>
      </c>
      <c r="M3910" s="245">
        <v>0.400348050736468</v>
      </c>
      <c r="N3910" s="244">
        <v>223.15</v>
      </c>
      <c r="O3910" s="218">
        <v>330</v>
      </c>
      <c r="P3910" s="246">
        <f t="shared" si="528"/>
        <v>0.689060606060606</v>
      </c>
      <c r="Q3910" s="246">
        <f t="shared" si="529"/>
        <v>-0.323787878787879</v>
      </c>
      <c r="R3910" s="210">
        <v>583</v>
      </c>
      <c r="S3910" s="220">
        <f t="shared" si="530"/>
        <v>330</v>
      </c>
      <c r="T3910" s="113">
        <f t="shared" si="533"/>
        <v>2.29064383561644</v>
      </c>
      <c r="U3910" s="113">
        <f t="shared" si="531"/>
        <v>0.614755942920534</v>
      </c>
      <c r="V3910" s="113">
        <f t="shared" si="534"/>
        <v>1.68906060606061</v>
      </c>
      <c r="W3910" s="113">
        <f t="shared" si="532"/>
        <v>0.676212121212121</v>
      </c>
      <c r="X3910" s="118">
        <v>2009</v>
      </c>
      <c r="Y3910" s="18" t="s">
        <v>66</v>
      </c>
    </row>
    <row r="3911" ht="15.75" customHeight="1" spans="1:25">
      <c r="A3911" s="234">
        <v>7278</v>
      </c>
      <c r="B3911" s="208" t="s">
        <v>4477</v>
      </c>
      <c r="C3911" s="207" t="s">
        <v>31</v>
      </c>
      <c r="D3911" s="209" t="s">
        <v>380</v>
      </c>
      <c r="E3911" s="210" t="s">
        <v>436</v>
      </c>
      <c r="F3911" s="235" t="s">
        <v>254</v>
      </c>
      <c r="G3911" s="284">
        <v>40644</v>
      </c>
      <c r="H3911" s="237">
        <v>43248</v>
      </c>
      <c r="I3911" s="214">
        <v>824.505</v>
      </c>
      <c r="J3911" s="215">
        <v>0.265640726729026</v>
      </c>
      <c r="K3911" s="214">
        <v>219.022107391716</v>
      </c>
      <c r="L3911" s="244">
        <v>549.67</v>
      </c>
      <c r="M3911" s="245">
        <v>0.149671621154511</v>
      </c>
      <c r="N3911" s="244">
        <v>82.27</v>
      </c>
      <c r="O3911" s="218">
        <v>330</v>
      </c>
      <c r="P3911" s="246">
        <f t="shared" si="528"/>
        <v>0.665666666666667</v>
      </c>
      <c r="Q3911" s="246">
        <f t="shared" si="529"/>
        <v>-0.75069696969697</v>
      </c>
      <c r="R3911" s="210">
        <v>583</v>
      </c>
      <c r="S3911" s="220">
        <f t="shared" si="530"/>
        <v>330</v>
      </c>
      <c r="T3911" s="113">
        <f t="shared" si="533"/>
        <v>2.25891780821918</v>
      </c>
      <c r="U3911" s="113">
        <f t="shared" si="531"/>
        <v>0.600060568196482</v>
      </c>
      <c r="V3911" s="113">
        <f t="shared" si="534"/>
        <v>1.66566666666667</v>
      </c>
      <c r="W3911" s="113">
        <f t="shared" si="532"/>
        <v>0.24930303030303</v>
      </c>
      <c r="X3911" s="118">
        <v>2011</v>
      </c>
      <c r="Y3911" s="18" t="s">
        <v>66</v>
      </c>
    </row>
    <row r="3912" ht="15.75" customHeight="1" spans="1:25">
      <c r="A3912" s="234">
        <v>7539</v>
      </c>
      <c r="B3912" s="208" t="s">
        <v>4478</v>
      </c>
      <c r="C3912" s="207" t="s">
        <v>29</v>
      </c>
      <c r="D3912" s="209" t="s">
        <v>488</v>
      </c>
      <c r="E3912" s="210" t="s">
        <v>489</v>
      </c>
      <c r="F3912" s="235" t="s">
        <v>238</v>
      </c>
      <c r="G3912" s="283" t="s">
        <v>492</v>
      </c>
      <c r="H3912" s="237">
        <v>43202</v>
      </c>
      <c r="I3912" s="214">
        <v>806.285270515543</v>
      </c>
      <c r="J3912" s="215">
        <v>0.279788303965486</v>
      </c>
      <c r="K3912" s="214">
        <v>225.589188349897</v>
      </c>
      <c r="L3912" s="244">
        <v>369.75</v>
      </c>
      <c r="M3912" s="245">
        <v>0.510885733603786</v>
      </c>
      <c r="N3912" s="244">
        <v>188.9</v>
      </c>
      <c r="O3912" s="218">
        <v>322</v>
      </c>
      <c r="P3912" s="246">
        <f t="shared" si="528"/>
        <v>0.148291925465839</v>
      </c>
      <c r="Q3912" s="246">
        <f t="shared" si="529"/>
        <v>-0.413354037267081</v>
      </c>
      <c r="R3912" s="210">
        <v>629</v>
      </c>
      <c r="S3912" s="220">
        <f t="shared" si="530"/>
        <v>330</v>
      </c>
      <c r="T3912" s="113">
        <f t="shared" si="533"/>
        <v>2.20900074113847</v>
      </c>
      <c r="U3912" s="113">
        <f t="shared" si="531"/>
        <v>0.618052570821636</v>
      </c>
      <c r="V3912" s="113">
        <f t="shared" si="534"/>
        <v>1.12045454545455</v>
      </c>
      <c r="W3912" s="113">
        <f t="shared" si="532"/>
        <v>0.572424242424242</v>
      </c>
      <c r="X3912" s="118">
        <v>2014</v>
      </c>
      <c r="Y3912" s="18" t="s">
        <v>66</v>
      </c>
    </row>
    <row r="3913" ht="15.75" customHeight="1" spans="1:25">
      <c r="A3913" s="234">
        <v>9538</v>
      </c>
      <c r="B3913" s="208" t="s">
        <v>4479</v>
      </c>
      <c r="C3913" s="207" t="s">
        <v>34</v>
      </c>
      <c r="D3913" s="209" t="s">
        <v>488</v>
      </c>
      <c r="E3913" s="210" t="s">
        <v>30</v>
      </c>
      <c r="F3913" s="235" t="s">
        <v>279</v>
      </c>
      <c r="G3913" s="283">
        <v>43470</v>
      </c>
      <c r="H3913" s="237">
        <v>43706</v>
      </c>
      <c r="I3913" s="214">
        <v>805.92</v>
      </c>
      <c r="J3913" s="215">
        <v>0.227425991501416</v>
      </c>
      <c r="K3913" s="214">
        <v>183.287155070821</v>
      </c>
      <c r="L3913" s="216">
        <v>33.6</v>
      </c>
      <c r="M3913" s="217">
        <v>0.651785714285714</v>
      </c>
      <c r="N3913" s="216">
        <v>21.9</v>
      </c>
      <c r="O3913" s="218">
        <v>35</v>
      </c>
      <c r="P3913" s="246">
        <f t="shared" si="528"/>
        <v>-0.0399999999999999</v>
      </c>
      <c r="Q3913" s="246">
        <f t="shared" si="529"/>
        <v>-0.374285714285714</v>
      </c>
      <c r="R3913" s="210">
        <v>125</v>
      </c>
      <c r="S3913" s="220">
        <f t="shared" si="530"/>
        <v>90</v>
      </c>
      <c r="T3913" s="113">
        <f t="shared" si="533"/>
        <v>2.208</v>
      </c>
      <c r="U3913" s="113">
        <f t="shared" si="531"/>
        <v>0.502156589235126</v>
      </c>
      <c r="V3913" s="113">
        <f t="shared" si="534"/>
        <v>0.373333333333333</v>
      </c>
      <c r="W3913" s="113">
        <f t="shared" si="532"/>
        <v>0.243333333333333</v>
      </c>
      <c r="X3913" s="118">
        <v>2019</v>
      </c>
      <c r="Y3913" s="18" t="s">
        <v>85</v>
      </c>
    </row>
    <row r="3914" ht="15.75" customHeight="1" spans="1:25">
      <c r="A3914" s="234">
        <v>7317</v>
      </c>
      <c r="B3914" s="208" t="s">
        <v>4480</v>
      </c>
      <c r="C3914" s="207" t="s">
        <v>23</v>
      </c>
      <c r="D3914" s="209" t="s">
        <v>380</v>
      </c>
      <c r="E3914" s="210" t="s">
        <v>442</v>
      </c>
      <c r="F3914" s="235" t="s">
        <v>193</v>
      </c>
      <c r="G3914" s="284">
        <v>41030</v>
      </c>
      <c r="H3914" s="237">
        <v>42979</v>
      </c>
      <c r="I3914" s="214">
        <v>800.69</v>
      </c>
      <c r="J3914" s="215">
        <v>0.277229491008737</v>
      </c>
      <c r="K3914" s="214">
        <v>221.974881155786</v>
      </c>
      <c r="L3914" s="244">
        <v>552.2</v>
      </c>
      <c r="M3914" s="245">
        <v>0.442792466497646</v>
      </c>
      <c r="N3914" s="244">
        <v>244.51</v>
      </c>
      <c r="O3914" s="218">
        <v>330</v>
      </c>
      <c r="P3914" s="246">
        <f t="shared" si="528"/>
        <v>0.673333333333334</v>
      </c>
      <c r="Q3914" s="246">
        <f t="shared" si="529"/>
        <v>-0.259060606060606</v>
      </c>
      <c r="R3914" s="210">
        <v>852</v>
      </c>
      <c r="S3914" s="220">
        <f t="shared" si="530"/>
        <v>330</v>
      </c>
      <c r="T3914" s="113">
        <f t="shared" si="533"/>
        <v>2.19367123287671</v>
      </c>
      <c r="U3914" s="113">
        <f t="shared" si="531"/>
        <v>0.608150359330921</v>
      </c>
      <c r="V3914" s="113">
        <f t="shared" si="534"/>
        <v>1.67333333333333</v>
      </c>
      <c r="W3914" s="113">
        <f t="shared" si="532"/>
        <v>0.740939393939394</v>
      </c>
      <c r="X3914" s="118">
        <v>2012</v>
      </c>
      <c r="Y3914" s="18" t="s">
        <v>66</v>
      </c>
    </row>
    <row r="3915" ht="15.75" customHeight="1" spans="1:25">
      <c r="A3915" s="234">
        <v>9129</v>
      </c>
      <c r="B3915" s="208" t="s">
        <v>4481</v>
      </c>
      <c r="C3915" s="207" t="s">
        <v>34</v>
      </c>
      <c r="D3915" s="209" t="s">
        <v>488</v>
      </c>
      <c r="E3915" s="210" t="s">
        <v>30</v>
      </c>
      <c r="F3915" s="235" t="s">
        <v>291</v>
      </c>
      <c r="G3915" s="283">
        <v>38231</v>
      </c>
      <c r="H3915" s="237">
        <v>43706</v>
      </c>
      <c r="I3915" s="214">
        <v>781.045925925926</v>
      </c>
      <c r="J3915" s="215">
        <v>0.27</v>
      </c>
      <c r="K3915" s="214">
        <v>210.8824</v>
      </c>
      <c r="L3915" s="216">
        <v>25.12</v>
      </c>
      <c r="M3915" s="217">
        <v>0.553742038216561</v>
      </c>
      <c r="N3915" s="216">
        <v>13.91</v>
      </c>
      <c r="O3915" s="218">
        <v>27</v>
      </c>
      <c r="P3915" s="246">
        <f t="shared" si="528"/>
        <v>-0.0696296296296296</v>
      </c>
      <c r="Q3915" s="246">
        <f t="shared" si="529"/>
        <v>-0.484814814814815</v>
      </c>
      <c r="R3915" s="210">
        <v>125</v>
      </c>
      <c r="S3915" s="220">
        <f t="shared" si="530"/>
        <v>90</v>
      </c>
      <c r="T3915" s="113">
        <f t="shared" si="533"/>
        <v>2.13985185185185</v>
      </c>
      <c r="U3915" s="113">
        <f t="shared" si="531"/>
        <v>0.57776</v>
      </c>
      <c r="V3915" s="113">
        <f t="shared" si="534"/>
        <v>0.279111111111111</v>
      </c>
      <c r="W3915" s="113">
        <f t="shared" si="532"/>
        <v>0.154555555555556</v>
      </c>
      <c r="X3915" s="118">
        <v>2004</v>
      </c>
      <c r="Y3915" s="18" t="s">
        <v>66</v>
      </c>
    </row>
    <row r="3916" ht="15.75" customHeight="1" spans="1:25">
      <c r="A3916" s="234">
        <v>6399</v>
      </c>
      <c r="B3916" s="208" t="s">
        <v>4482</v>
      </c>
      <c r="C3916" s="207" t="s">
        <v>23</v>
      </c>
      <c r="D3916" s="209" t="s">
        <v>64</v>
      </c>
      <c r="E3916" s="210" t="s">
        <v>330</v>
      </c>
      <c r="F3916" s="235" t="s">
        <v>65</v>
      </c>
      <c r="G3916" s="283">
        <v>42543</v>
      </c>
      <c r="H3916" s="237">
        <v>42543</v>
      </c>
      <c r="I3916" s="214">
        <v>776.570205971038</v>
      </c>
      <c r="J3916" s="215">
        <v>0.276352932851543</v>
      </c>
      <c r="K3916" s="214">
        <v>214.607453985223</v>
      </c>
      <c r="L3916" s="244">
        <v>447.76</v>
      </c>
      <c r="M3916" s="245">
        <v>0.381901018402716</v>
      </c>
      <c r="N3916" s="244">
        <v>171</v>
      </c>
      <c r="O3916" s="218">
        <v>320</v>
      </c>
      <c r="P3916" s="246">
        <f t="shared" si="528"/>
        <v>0.39925</v>
      </c>
      <c r="Q3916" s="246">
        <f t="shared" si="529"/>
        <v>-0.465625</v>
      </c>
      <c r="R3916" s="210">
        <v>1288</v>
      </c>
      <c r="S3916" s="220">
        <f t="shared" si="530"/>
        <v>330</v>
      </c>
      <c r="T3916" s="113">
        <f t="shared" si="533"/>
        <v>2.1275896054001</v>
      </c>
      <c r="U3916" s="113">
        <f t="shared" si="531"/>
        <v>0.587965627356775</v>
      </c>
      <c r="V3916" s="113">
        <f t="shared" si="534"/>
        <v>1.35684848484848</v>
      </c>
      <c r="W3916" s="113">
        <f t="shared" si="532"/>
        <v>0.518181818181818</v>
      </c>
      <c r="X3916" s="118">
        <v>2016</v>
      </c>
      <c r="Y3916" s="18" t="s">
        <v>82</v>
      </c>
    </row>
    <row r="3917" ht="15.75" customHeight="1" spans="1:25">
      <c r="A3917" s="234">
        <v>6680</v>
      </c>
      <c r="B3917" s="208" t="s">
        <v>4483</v>
      </c>
      <c r="C3917" s="207" t="s">
        <v>25</v>
      </c>
      <c r="D3917" s="209" t="s">
        <v>64</v>
      </c>
      <c r="F3917" s="235" t="s">
        <v>204</v>
      </c>
      <c r="G3917" s="236">
        <v>42733</v>
      </c>
      <c r="H3917" s="237">
        <v>42733</v>
      </c>
      <c r="I3917" s="214">
        <v>746.486958808745</v>
      </c>
      <c r="J3917" s="215">
        <v>0.228264551774227</v>
      </c>
      <c r="K3917" s="214">
        <v>170.396511057784</v>
      </c>
      <c r="L3917" s="244">
        <v>290.61</v>
      </c>
      <c r="M3917" s="245">
        <v>0.420563641994425</v>
      </c>
      <c r="N3917" s="244">
        <v>122.22</v>
      </c>
      <c r="O3917" s="218">
        <v>219</v>
      </c>
      <c r="P3917" s="246">
        <f t="shared" si="528"/>
        <v>0.326986301369863</v>
      </c>
      <c r="Q3917" s="246">
        <f t="shared" si="529"/>
        <v>-0.441917808219178</v>
      </c>
      <c r="R3917" s="210">
        <v>1098</v>
      </c>
      <c r="S3917" s="220">
        <f t="shared" si="530"/>
        <v>330</v>
      </c>
      <c r="T3917" s="113">
        <f t="shared" si="533"/>
        <v>2.04516975016095</v>
      </c>
      <c r="U3917" s="113">
        <f t="shared" si="531"/>
        <v>0.466839756322696</v>
      </c>
      <c r="V3917" s="113">
        <f t="shared" si="534"/>
        <v>0.880636363636364</v>
      </c>
      <c r="W3917" s="113">
        <f t="shared" si="532"/>
        <v>0.370363636363636</v>
      </c>
      <c r="X3917" s="118">
        <v>2016</v>
      </c>
      <c r="Y3917" s="18" t="s">
        <v>82</v>
      </c>
    </row>
    <row r="3918" ht="15.75" customHeight="1" spans="1:25">
      <c r="A3918" s="234">
        <v>6402</v>
      </c>
      <c r="B3918" s="208" t="s">
        <v>4484</v>
      </c>
      <c r="C3918" s="207" t="s">
        <v>23</v>
      </c>
      <c r="D3918" s="209" t="s">
        <v>64</v>
      </c>
      <c r="E3918" s="210" t="s">
        <v>330</v>
      </c>
      <c r="F3918" s="235" t="s">
        <v>65</v>
      </c>
      <c r="G3918" s="283">
        <v>42543</v>
      </c>
      <c r="H3918" s="237">
        <v>42543</v>
      </c>
      <c r="I3918" s="214">
        <v>742.777</v>
      </c>
      <c r="J3918" s="215">
        <v>0.272156745137155</v>
      </c>
      <c r="K3918" s="214">
        <v>202.151770682741</v>
      </c>
      <c r="L3918" s="244">
        <v>512.26</v>
      </c>
      <c r="M3918" s="245">
        <v>0.350212782571351</v>
      </c>
      <c r="N3918" s="244">
        <v>179.4</v>
      </c>
      <c r="O3918" s="218">
        <v>330</v>
      </c>
      <c r="P3918" s="246">
        <f t="shared" si="528"/>
        <v>0.55230303030303</v>
      </c>
      <c r="Q3918" s="246">
        <f t="shared" si="529"/>
        <v>-0.456363636363636</v>
      </c>
      <c r="R3918" s="210">
        <v>1288</v>
      </c>
      <c r="S3918" s="220">
        <f t="shared" si="530"/>
        <v>330</v>
      </c>
      <c r="T3918" s="113">
        <f t="shared" si="533"/>
        <v>2.03500547945205</v>
      </c>
      <c r="U3918" s="113">
        <f t="shared" si="531"/>
        <v>0.553840467623948</v>
      </c>
      <c r="V3918" s="113">
        <f t="shared" si="534"/>
        <v>1.55230303030303</v>
      </c>
      <c r="W3918" s="113">
        <f t="shared" si="532"/>
        <v>0.543636363636364</v>
      </c>
      <c r="X3918" s="118">
        <v>2016</v>
      </c>
      <c r="Y3918" s="18" t="s">
        <v>82</v>
      </c>
    </row>
    <row r="3919" ht="15.75" customHeight="1" spans="1:25">
      <c r="A3919" s="234">
        <v>5376</v>
      </c>
      <c r="B3919" s="208" t="s">
        <v>4485</v>
      </c>
      <c r="C3919" s="207" t="s">
        <v>19</v>
      </c>
      <c r="D3919" s="209" t="s">
        <v>64</v>
      </c>
      <c r="F3919" s="235" t="s">
        <v>65</v>
      </c>
      <c r="G3919" s="236">
        <v>40684</v>
      </c>
      <c r="H3919" s="237">
        <v>40684</v>
      </c>
      <c r="I3919" s="214">
        <v>737.424</v>
      </c>
      <c r="J3919" s="215">
        <v>0.228501107616239</v>
      </c>
      <c r="K3919" s="214">
        <v>168.502200782797</v>
      </c>
      <c r="L3919" s="244">
        <v>409.68</v>
      </c>
      <c r="M3919" s="245">
        <v>0.30863112673306</v>
      </c>
      <c r="N3919" s="244">
        <v>126.44</v>
      </c>
      <c r="O3919" s="218">
        <v>330</v>
      </c>
      <c r="P3919" s="246">
        <f t="shared" si="528"/>
        <v>0.241454545454545</v>
      </c>
      <c r="Q3919" s="246">
        <f t="shared" si="529"/>
        <v>-0.616848484848485</v>
      </c>
      <c r="R3919" s="210">
        <v>3147</v>
      </c>
      <c r="S3919" s="220">
        <f t="shared" si="530"/>
        <v>330</v>
      </c>
      <c r="T3919" s="113">
        <f t="shared" si="533"/>
        <v>2.0203397260274</v>
      </c>
      <c r="U3919" s="113">
        <f t="shared" si="531"/>
        <v>0.461649865158348</v>
      </c>
      <c r="V3919" s="113">
        <f t="shared" si="534"/>
        <v>1.24145454545455</v>
      </c>
      <c r="W3919" s="113">
        <f t="shared" si="532"/>
        <v>0.383151515151515</v>
      </c>
      <c r="X3919" s="118">
        <v>2011</v>
      </c>
      <c r="Y3919" s="18" t="s">
        <v>66</v>
      </c>
    </row>
    <row r="3920" ht="15.75" customHeight="1" spans="1:25">
      <c r="A3920" s="234">
        <v>7512</v>
      </c>
      <c r="B3920" s="208" t="s">
        <v>4486</v>
      </c>
      <c r="C3920" s="207" t="s">
        <v>27</v>
      </c>
      <c r="D3920" s="209" t="s">
        <v>64</v>
      </c>
      <c r="F3920" s="235" t="s">
        <v>204</v>
      </c>
      <c r="G3920" s="236">
        <v>43099</v>
      </c>
      <c r="H3920" s="237">
        <v>43099</v>
      </c>
      <c r="I3920" s="214">
        <v>729.695833333333</v>
      </c>
      <c r="J3920" s="215">
        <v>0.220386965062796</v>
      </c>
      <c r="K3920" s="214">
        <v>160.815450127301</v>
      </c>
      <c r="L3920" s="244">
        <v>455.81</v>
      </c>
      <c r="M3920" s="245">
        <v>0.300410258660407</v>
      </c>
      <c r="N3920" s="244">
        <v>136.93</v>
      </c>
      <c r="O3920" s="218">
        <v>330</v>
      </c>
      <c r="P3920" s="246">
        <f t="shared" si="528"/>
        <v>0.381242424242424</v>
      </c>
      <c r="Q3920" s="246">
        <f t="shared" si="529"/>
        <v>-0.585060606060606</v>
      </c>
      <c r="R3920" s="210">
        <v>732</v>
      </c>
      <c r="S3920" s="220">
        <f t="shared" si="530"/>
        <v>330</v>
      </c>
      <c r="T3920" s="113">
        <f t="shared" si="533"/>
        <v>1.99916666666667</v>
      </c>
      <c r="U3920" s="113">
        <f t="shared" si="531"/>
        <v>0.440590274321373</v>
      </c>
      <c r="V3920" s="113">
        <f t="shared" si="534"/>
        <v>1.38124242424242</v>
      </c>
      <c r="W3920" s="113">
        <f t="shared" si="532"/>
        <v>0.414939393939394</v>
      </c>
      <c r="X3920" s="118">
        <v>2017</v>
      </c>
      <c r="Y3920" s="18" t="s">
        <v>83</v>
      </c>
    </row>
    <row r="3921" ht="15.75" customHeight="1" spans="1:25">
      <c r="A3921" s="234">
        <v>5703</v>
      </c>
      <c r="B3921" s="208" t="s">
        <v>4487</v>
      </c>
      <c r="C3921" s="207" t="s">
        <v>19</v>
      </c>
      <c r="D3921" s="209" t="s">
        <v>64</v>
      </c>
      <c r="F3921" s="235" t="s">
        <v>65</v>
      </c>
      <c r="G3921" s="236">
        <v>41639</v>
      </c>
      <c r="H3921" s="237">
        <v>41639</v>
      </c>
      <c r="I3921" s="214">
        <v>713.844</v>
      </c>
      <c r="J3921" s="215">
        <v>0.226378088174096</v>
      </c>
      <c r="K3921" s="214">
        <v>161.598639974549</v>
      </c>
      <c r="L3921" s="244">
        <v>396.58</v>
      </c>
      <c r="M3921" s="245">
        <v>0.275127338746281</v>
      </c>
      <c r="N3921" s="244">
        <v>109.11</v>
      </c>
      <c r="O3921" s="218">
        <v>330</v>
      </c>
      <c r="P3921" s="246">
        <f t="shared" si="528"/>
        <v>0.201757575757576</v>
      </c>
      <c r="Q3921" s="246">
        <f t="shared" si="529"/>
        <v>-0.669363636363636</v>
      </c>
      <c r="R3921" s="210">
        <v>2192</v>
      </c>
      <c r="S3921" s="220">
        <f t="shared" si="530"/>
        <v>330</v>
      </c>
      <c r="T3921" s="113">
        <f t="shared" si="533"/>
        <v>1.95573698630137</v>
      </c>
      <c r="U3921" s="113">
        <f t="shared" si="531"/>
        <v>0.442735999930271</v>
      </c>
      <c r="V3921" s="113">
        <f t="shared" si="534"/>
        <v>1.20175757575758</v>
      </c>
      <c r="W3921" s="113">
        <f t="shared" si="532"/>
        <v>0.330636363636364</v>
      </c>
      <c r="X3921" s="118">
        <v>2013</v>
      </c>
      <c r="Y3921" s="18" t="s">
        <v>66</v>
      </c>
    </row>
    <row r="3922" ht="15.75" customHeight="1" spans="1:25">
      <c r="A3922" s="234">
        <v>5042</v>
      </c>
      <c r="B3922" s="208" t="s">
        <v>4488</v>
      </c>
      <c r="C3922" s="207" t="s">
        <v>17</v>
      </c>
      <c r="D3922" s="209" t="s">
        <v>64</v>
      </c>
      <c r="F3922" s="235" t="s">
        <v>65</v>
      </c>
      <c r="G3922" s="236">
        <v>38838</v>
      </c>
      <c r="H3922" s="237">
        <v>38838</v>
      </c>
      <c r="I3922" s="214">
        <v>688.1</v>
      </c>
      <c r="J3922" s="215">
        <v>0.260810464790616</v>
      </c>
      <c r="K3922" s="214">
        <v>179.463680822423</v>
      </c>
      <c r="L3922" s="244">
        <v>344.05</v>
      </c>
      <c r="M3922" s="245">
        <v>0.37116698154338</v>
      </c>
      <c r="N3922" s="244">
        <v>127.7</v>
      </c>
      <c r="O3922" s="218">
        <v>330</v>
      </c>
      <c r="P3922" s="246">
        <f t="shared" si="528"/>
        <v>0.0425757575757577</v>
      </c>
      <c r="Q3922" s="246">
        <f t="shared" si="529"/>
        <v>-0.613030303030303</v>
      </c>
      <c r="R3922" s="210">
        <v>4993</v>
      </c>
      <c r="S3922" s="220">
        <f t="shared" si="530"/>
        <v>330</v>
      </c>
      <c r="T3922" s="113">
        <f t="shared" si="533"/>
        <v>1.88520547945205</v>
      </c>
      <c r="U3922" s="113">
        <f t="shared" si="531"/>
        <v>0.491681317321707</v>
      </c>
      <c r="V3922" s="113">
        <f t="shared" si="534"/>
        <v>1.04257575757576</v>
      </c>
      <c r="W3922" s="113">
        <f t="shared" si="532"/>
        <v>0.386969696969697</v>
      </c>
      <c r="X3922" s="118">
        <v>2006</v>
      </c>
      <c r="Y3922" s="18" t="s">
        <v>66</v>
      </c>
    </row>
    <row r="3923" ht="15.75" customHeight="1" spans="1:25">
      <c r="A3923" s="234">
        <v>6688</v>
      </c>
      <c r="B3923" s="208" t="s">
        <v>4489</v>
      </c>
      <c r="C3923" s="207" t="s">
        <v>17</v>
      </c>
      <c r="D3923" s="209" t="s">
        <v>64</v>
      </c>
      <c r="F3923" s="235" t="s">
        <v>65</v>
      </c>
      <c r="G3923" s="236">
        <v>42756</v>
      </c>
      <c r="H3923" s="237">
        <v>42756</v>
      </c>
      <c r="I3923" s="214">
        <v>678.261531202552</v>
      </c>
      <c r="J3923" s="215">
        <v>0.263048705901292</v>
      </c>
      <c r="K3923" s="214">
        <v>178.41581804546</v>
      </c>
      <c r="L3923" s="244">
        <v>258.5</v>
      </c>
      <c r="M3923" s="245">
        <v>0.372688588007737</v>
      </c>
      <c r="N3923" s="244">
        <v>96.34</v>
      </c>
      <c r="O3923" s="218">
        <v>315</v>
      </c>
      <c r="P3923" s="246">
        <f t="shared" si="528"/>
        <v>-0.179365079365079</v>
      </c>
      <c r="Q3923" s="246">
        <f t="shared" si="529"/>
        <v>-0.69415873015873</v>
      </c>
      <c r="R3923" s="210">
        <v>1075</v>
      </c>
      <c r="S3923" s="220">
        <f t="shared" si="530"/>
        <v>330</v>
      </c>
      <c r="T3923" s="113">
        <f t="shared" si="533"/>
        <v>1.85825077041795</v>
      </c>
      <c r="U3923" s="113">
        <f t="shared" si="531"/>
        <v>0.48881046039852</v>
      </c>
      <c r="V3923" s="113">
        <f t="shared" si="534"/>
        <v>0.783333333333333</v>
      </c>
      <c r="W3923" s="113">
        <f t="shared" si="532"/>
        <v>0.291939393939394</v>
      </c>
      <c r="X3923" s="118">
        <v>2017</v>
      </c>
      <c r="Y3923" s="18" t="s">
        <v>83</v>
      </c>
    </row>
    <row r="3924" ht="15.75" customHeight="1" spans="1:25">
      <c r="A3924" s="234">
        <v>5653</v>
      </c>
      <c r="B3924" s="208" t="s">
        <v>4490</v>
      </c>
      <c r="C3924" s="207" t="s">
        <v>19</v>
      </c>
      <c r="D3924" s="209" t="s">
        <v>64</v>
      </c>
      <c r="F3924" s="235" t="s">
        <v>65</v>
      </c>
      <c r="G3924" s="236">
        <v>41419</v>
      </c>
      <c r="H3924" s="237">
        <v>41419</v>
      </c>
      <c r="I3924" s="214">
        <v>669.492</v>
      </c>
      <c r="J3924" s="215">
        <v>0.228501107616239</v>
      </c>
      <c r="K3924" s="214">
        <v>152.979663540211</v>
      </c>
      <c r="L3924" s="244">
        <v>371.94</v>
      </c>
      <c r="M3924" s="245">
        <v>0.361671237296338</v>
      </c>
      <c r="N3924" s="244">
        <v>134.52</v>
      </c>
      <c r="O3924" s="218">
        <v>330</v>
      </c>
      <c r="P3924" s="246">
        <f t="shared" si="528"/>
        <v>0.127090909090909</v>
      </c>
      <c r="Q3924" s="246">
        <f t="shared" si="529"/>
        <v>-0.592363636363636</v>
      </c>
      <c r="R3924" s="210">
        <v>2412</v>
      </c>
      <c r="S3924" s="220">
        <f t="shared" si="530"/>
        <v>330</v>
      </c>
      <c r="T3924" s="113">
        <f t="shared" si="533"/>
        <v>1.83422465753425</v>
      </c>
      <c r="U3924" s="113">
        <f t="shared" si="531"/>
        <v>0.419122365863592</v>
      </c>
      <c r="V3924" s="113">
        <f t="shared" si="534"/>
        <v>1.12709090909091</v>
      </c>
      <c r="W3924" s="113">
        <f t="shared" si="532"/>
        <v>0.407636363636364</v>
      </c>
      <c r="X3924" s="118">
        <v>2013</v>
      </c>
      <c r="Y3924" s="18" t="s">
        <v>66</v>
      </c>
    </row>
    <row r="3925" ht="15.75" customHeight="1" spans="1:25">
      <c r="A3925" s="234">
        <v>5932</v>
      </c>
      <c r="B3925" s="208" t="s">
        <v>4491</v>
      </c>
      <c r="C3925" s="207" t="s">
        <v>25</v>
      </c>
      <c r="D3925" s="209" t="s">
        <v>64</v>
      </c>
      <c r="F3925" s="235" t="s">
        <v>215</v>
      </c>
      <c r="G3925" s="236">
        <v>42168</v>
      </c>
      <c r="H3925" s="237">
        <v>42168</v>
      </c>
      <c r="I3925" s="214">
        <v>652.912</v>
      </c>
      <c r="J3925" s="215">
        <v>0.279169231680157</v>
      </c>
      <c r="K3925" s="214">
        <v>182.272941394755</v>
      </c>
      <c r="L3925" s="244">
        <v>502.24</v>
      </c>
      <c r="M3925" s="245">
        <v>0.100569448869067</v>
      </c>
      <c r="N3925" s="244">
        <v>50.51</v>
      </c>
      <c r="O3925" s="218">
        <v>330</v>
      </c>
      <c r="P3925" s="246">
        <f t="shared" si="528"/>
        <v>0.521939393939394</v>
      </c>
      <c r="Q3925" s="246">
        <f t="shared" si="529"/>
        <v>-0.846939393939394</v>
      </c>
      <c r="R3925" s="210">
        <v>1663</v>
      </c>
      <c r="S3925" s="220">
        <f t="shared" si="530"/>
        <v>330</v>
      </c>
      <c r="T3925" s="113">
        <f t="shared" si="533"/>
        <v>1.7888</v>
      </c>
      <c r="U3925" s="113">
        <f t="shared" si="531"/>
        <v>0.499377921629466</v>
      </c>
      <c r="V3925" s="113">
        <f t="shared" si="534"/>
        <v>1.52193939393939</v>
      </c>
      <c r="W3925" s="113">
        <f t="shared" si="532"/>
        <v>0.153060606060606</v>
      </c>
      <c r="X3925" s="118">
        <v>2015</v>
      </c>
      <c r="Y3925" s="18" t="s">
        <v>66</v>
      </c>
    </row>
    <row r="3926" ht="15.75" customHeight="1" spans="1:25">
      <c r="A3926" s="234">
        <v>6859</v>
      </c>
      <c r="B3926" s="208" t="s">
        <v>4492</v>
      </c>
      <c r="C3926" s="207" t="s">
        <v>25</v>
      </c>
      <c r="D3926" s="209" t="s">
        <v>64</v>
      </c>
      <c r="F3926" s="235" t="s">
        <v>207</v>
      </c>
      <c r="G3926" s="236">
        <v>42854</v>
      </c>
      <c r="H3926" s="237">
        <v>42854</v>
      </c>
      <c r="I3926" s="214">
        <v>634.335</v>
      </c>
      <c r="J3926" s="215">
        <v>0.274378961334563</v>
      </c>
      <c r="K3926" s="214">
        <v>174.04817843816</v>
      </c>
      <c r="L3926" s="244">
        <v>487.95</v>
      </c>
      <c r="M3926" s="245">
        <v>0.307777436212727</v>
      </c>
      <c r="N3926" s="244">
        <v>150.18</v>
      </c>
      <c r="O3926" s="218">
        <v>330</v>
      </c>
      <c r="P3926" s="246">
        <f t="shared" si="528"/>
        <v>0.478636363636364</v>
      </c>
      <c r="Q3926" s="246">
        <f t="shared" si="529"/>
        <v>-0.544909090909091</v>
      </c>
      <c r="R3926" s="210">
        <v>977</v>
      </c>
      <c r="S3926" s="220">
        <f t="shared" si="530"/>
        <v>330</v>
      </c>
      <c r="T3926" s="113">
        <f t="shared" si="533"/>
        <v>1.73790410958904</v>
      </c>
      <c r="U3926" s="113">
        <f t="shared" si="531"/>
        <v>0.47684432448811</v>
      </c>
      <c r="V3926" s="113">
        <f t="shared" si="534"/>
        <v>1.47863636363636</v>
      </c>
      <c r="W3926" s="113">
        <f t="shared" si="532"/>
        <v>0.455090909090909</v>
      </c>
      <c r="X3926" s="118">
        <v>2017</v>
      </c>
      <c r="Y3926" s="18" t="s">
        <v>83</v>
      </c>
    </row>
    <row r="3927" ht="15.75" customHeight="1" spans="1:25">
      <c r="A3927" s="234">
        <v>5147</v>
      </c>
      <c r="B3927" s="208" t="s">
        <v>4493</v>
      </c>
      <c r="C3927" s="207" t="s">
        <v>17</v>
      </c>
      <c r="D3927" s="209" t="s">
        <v>64</v>
      </c>
      <c r="F3927" s="235" t="s">
        <v>65</v>
      </c>
      <c r="G3927" s="236">
        <v>40355</v>
      </c>
      <c r="H3927" s="237">
        <v>40355</v>
      </c>
      <c r="I3927" s="214">
        <v>630.24</v>
      </c>
      <c r="J3927" s="215">
        <v>0.229048239124001</v>
      </c>
      <c r="K3927" s="214">
        <v>144.35536222551</v>
      </c>
      <c r="L3927" s="244">
        <v>315.12</v>
      </c>
      <c r="M3927" s="245">
        <v>0.110687991876111</v>
      </c>
      <c r="N3927" s="244">
        <v>34.88</v>
      </c>
      <c r="O3927" s="218">
        <v>330</v>
      </c>
      <c r="P3927" s="246">
        <f t="shared" si="528"/>
        <v>-0.0450909090909091</v>
      </c>
      <c r="Q3927" s="246">
        <f t="shared" si="529"/>
        <v>-0.89430303030303</v>
      </c>
      <c r="R3927" s="210">
        <v>3476</v>
      </c>
      <c r="S3927" s="220">
        <f t="shared" si="530"/>
        <v>330</v>
      </c>
      <c r="T3927" s="113">
        <f t="shared" si="533"/>
        <v>1.72668493150685</v>
      </c>
      <c r="U3927" s="113">
        <f t="shared" si="531"/>
        <v>0.395494143083589</v>
      </c>
      <c r="V3927" s="113">
        <f t="shared" si="534"/>
        <v>0.954909090909091</v>
      </c>
      <c r="W3927" s="113">
        <f t="shared" si="532"/>
        <v>0.10569696969697</v>
      </c>
      <c r="X3927" s="118">
        <v>2010</v>
      </c>
      <c r="Y3927" s="18" t="s">
        <v>66</v>
      </c>
    </row>
    <row r="3928" ht="15.75" customHeight="1" spans="1:25">
      <c r="A3928" s="234">
        <v>9922</v>
      </c>
      <c r="B3928" s="208" t="s">
        <v>4494</v>
      </c>
      <c r="C3928" s="207" t="s">
        <v>34</v>
      </c>
      <c r="D3928" s="209" t="s">
        <v>488</v>
      </c>
      <c r="E3928" s="210" t="s">
        <v>30</v>
      </c>
      <c r="F3928" s="235" t="s">
        <v>279</v>
      </c>
      <c r="G3928" s="283">
        <v>43603</v>
      </c>
      <c r="H3928" s="237">
        <v>43706</v>
      </c>
      <c r="I3928" s="214">
        <v>605.220930232558</v>
      </c>
      <c r="J3928" s="215">
        <v>0.227425991501416</v>
      </c>
      <c r="K3928" s="214">
        <v>137.642970135549</v>
      </c>
      <c r="L3928" s="216">
        <v>31</v>
      </c>
      <c r="M3928" s="217">
        <v>0.413548387096774</v>
      </c>
      <c r="N3928" s="216">
        <v>12.82</v>
      </c>
      <c r="O3928" s="218">
        <v>43</v>
      </c>
      <c r="P3928" s="246">
        <f t="shared" si="528"/>
        <v>-0.279069767441861</v>
      </c>
      <c r="Q3928" s="246">
        <f t="shared" si="529"/>
        <v>-0.701860465116279</v>
      </c>
      <c r="R3928" s="210">
        <v>125</v>
      </c>
      <c r="S3928" s="220">
        <f t="shared" si="530"/>
        <v>90</v>
      </c>
      <c r="T3928" s="113">
        <f t="shared" si="533"/>
        <v>1.65813953488372</v>
      </c>
      <c r="U3928" s="113">
        <f t="shared" si="531"/>
        <v>0.377104027768627</v>
      </c>
      <c r="V3928" s="113">
        <f t="shared" si="534"/>
        <v>0.344444444444444</v>
      </c>
      <c r="W3928" s="113">
        <f t="shared" si="532"/>
        <v>0.142444444444444</v>
      </c>
      <c r="X3928" s="118">
        <v>2019</v>
      </c>
      <c r="Y3928" s="18" t="s">
        <v>85</v>
      </c>
    </row>
    <row r="3929" ht="15.75" customHeight="1" spans="1:25">
      <c r="A3929" s="234">
        <v>5124</v>
      </c>
      <c r="B3929" s="208" t="s">
        <v>4495</v>
      </c>
      <c r="C3929" s="207" t="s">
        <v>17</v>
      </c>
      <c r="D3929" s="209" t="s">
        <v>64</v>
      </c>
      <c r="F3929" s="235" t="s">
        <v>65</v>
      </c>
      <c r="G3929" s="236">
        <v>40173</v>
      </c>
      <c r="H3929" s="237">
        <v>40173</v>
      </c>
      <c r="I3929" s="214">
        <v>578.8</v>
      </c>
      <c r="J3929" s="215">
        <v>0.258497114796088</v>
      </c>
      <c r="K3929" s="214">
        <v>149.618130043976</v>
      </c>
      <c r="L3929" s="244">
        <v>289.4</v>
      </c>
      <c r="M3929" s="245">
        <v>0.426088458880442</v>
      </c>
      <c r="N3929" s="244">
        <v>123.31</v>
      </c>
      <c r="O3929" s="218">
        <v>330</v>
      </c>
      <c r="P3929" s="246">
        <f t="shared" si="528"/>
        <v>-0.123030303030303</v>
      </c>
      <c r="Q3929" s="246">
        <f t="shared" si="529"/>
        <v>-0.626333333333333</v>
      </c>
      <c r="R3929" s="210">
        <v>3658</v>
      </c>
      <c r="S3929" s="220">
        <f t="shared" si="530"/>
        <v>330</v>
      </c>
      <c r="T3929" s="113">
        <f t="shared" si="533"/>
        <v>1.58575342465753</v>
      </c>
      <c r="U3929" s="113">
        <f t="shared" si="531"/>
        <v>0.409912685051989</v>
      </c>
      <c r="V3929" s="113">
        <f t="shared" si="534"/>
        <v>0.876969696969697</v>
      </c>
      <c r="W3929" s="113">
        <f t="shared" si="532"/>
        <v>0.373666666666667</v>
      </c>
      <c r="X3929" s="118">
        <v>2009</v>
      </c>
      <c r="Y3929" s="18" t="s">
        <v>66</v>
      </c>
    </row>
    <row r="3930" ht="15.75" customHeight="1" spans="1:25">
      <c r="A3930" s="234">
        <v>8126</v>
      </c>
      <c r="B3930" s="208" t="s">
        <v>4496</v>
      </c>
      <c r="C3930" s="207" t="s">
        <v>25</v>
      </c>
      <c r="D3930" s="209" t="s">
        <v>488</v>
      </c>
      <c r="E3930" s="210" t="s">
        <v>32</v>
      </c>
      <c r="F3930" s="235" t="s">
        <v>212</v>
      </c>
      <c r="G3930" s="283">
        <v>41832</v>
      </c>
      <c r="H3930" s="237">
        <v>43321</v>
      </c>
      <c r="I3930" s="214">
        <v>562.82440757069</v>
      </c>
      <c r="J3930" s="215">
        <v>0.255518528032315</v>
      </c>
      <c r="K3930" s="214">
        <v>143.812064163122</v>
      </c>
      <c r="L3930" s="244">
        <v>62.6</v>
      </c>
      <c r="M3930" s="245">
        <v>0.474760383386581</v>
      </c>
      <c r="N3930" s="244">
        <v>29.72</v>
      </c>
      <c r="O3930" s="218">
        <v>58</v>
      </c>
      <c r="P3930" s="246">
        <f t="shared" si="528"/>
        <v>0.0793103448275863</v>
      </c>
      <c r="Q3930" s="246">
        <f t="shared" si="529"/>
        <v>-0.487586206896552</v>
      </c>
      <c r="R3930" s="210">
        <v>510</v>
      </c>
      <c r="S3930" s="220">
        <f t="shared" si="530"/>
        <v>330</v>
      </c>
      <c r="T3930" s="113">
        <f t="shared" si="533"/>
        <v>1.54198467827586</v>
      </c>
      <c r="U3930" s="113">
        <f t="shared" si="531"/>
        <v>0.39400565524143</v>
      </c>
      <c r="V3930" s="113">
        <f t="shared" si="534"/>
        <v>0.18969696969697</v>
      </c>
      <c r="W3930" s="113">
        <f t="shared" si="532"/>
        <v>0.0900606060606061</v>
      </c>
      <c r="X3930" s="118">
        <v>2014</v>
      </c>
      <c r="Y3930" s="18" t="s">
        <v>66</v>
      </c>
    </row>
    <row r="3931" ht="15.75" customHeight="1" spans="1:25">
      <c r="A3931" s="234">
        <v>7262</v>
      </c>
      <c r="B3931" s="208" t="s">
        <v>4497</v>
      </c>
      <c r="C3931" s="207" t="s">
        <v>31</v>
      </c>
      <c r="D3931" s="209" t="s">
        <v>380</v>
      </c>
      <c r="E3931" s="210" t="s">
        <v>436</v>
      </c>
      <c r="F3931" s="235" t="s">
        <v>254</v>
      </c>
      <c r="G3931" s="284">
        <v>42500</v>
      </c>
      <c r="H3931" s="237">
        <v>43248</v>
      </c>
      <c r="I3931" s="214">
        <v>561.195</v>
      </c>
      <c r="J3931" s="215">
        <v>0.26791346184187</v>
      </c>
      <c r="K3931" s="214">
        <v>150.351695218348</v>
      </c>
      <c r="L3931" s="244">
        <v>374.13</v>
      </c>
      <c r="M3931" s="245">
        <v>0.102557934407826</v>
      </c>
      <c r="N3931" s="244">
        <v>38.37</v>
      </c>
      <c r="O3931" s="218">
        <v>330</v>
      </c>
      <c r="P3931" s="246">
        <f t="shared" si="528"/>
        <v>0.133727272727273</v>
      </c>
      <c r="Q3931" s="246">
        <f t="shared" si="529"/>
        <v>-0.883727272727273</v>
      </c>
      <c r="R3931" s="210">
        <v>583</v>
      </c>
      <c r="S3931" s="220">
        <f t="shared" si="530"/>
        <v>330</v>
      </c>
      <c r="T3931" s="113">
        <f t="shared" si="533"/>
        <v>1.53752054794521</v>
      </c>
      <c r="U3931" s="113">
        <f t="shared" si="531"/>
        <v>0.411922452653008</v>
      </c>
      <c r="V3931" s="113">
        <f t="shared" si="534"/>
        <v>1.13372727272727</v>
      </c>
      <c r="W3931" s="113">
        <f t="shared" si="532"/>
        <v>0.116272727272727</v>
      </c>
      <c r="X3931" s="118">
        <v>2016</v>
      </c>
      <c r="Y3931" s="18" t="s">
        <v>82</v>
      </c>
    </row>
    <row r="3932" ht="15.75" customHeight="1" spans="1:25">
      <c r="A3932" s="234">
        <v>8775</v>
      </c>
      <c r="B3932" s="208" t="s">
        <v>4498</v>
      </c>
      <c r="C3932" s="207" t="s">
        <v>34</v>
      </c>
      <c r="D3932" s="209" t="s">
        <v>488</v>
      </c>
      <c r="E3932" s="210" t="s">
        <v>30</v>
      </c>
      <c r="F3932" s="235" t="s">
        <v>279</v>
      </c>
      <c r="G3932" s="283">
        <v>43281</v>
      </c>
      <c r="H3932" s="237">
        <v>43715</v>
      </c>
      <c r="I3932" s="214">
        <v>549.115573770492</v>
      </c>
      <c r="J3932" s="215">
        <v>0.227425991501416</v>
      </c>
      <c r="K3932" s="214">
        <v>124.883153813623</v>
      </c>
      <c r="L3932" s="216">
        <v>39.9</v>
      </c>
      <c r="M3932" s="217">
        <v>0.22406015037594</v>
      </c>
      <c r="N3932" s="216">
        <v>8.94</v>
      </c>
      <c r="O3932" s="218">
        <v>61</v>
      </c>
      <c r="P3932" s="246">
        <f t="shared" si="528"/>
        <v>-0.345901639344262</v>
      </c>
      <c r="Q3932" s="246">
        <f t="shared" si="529"/>
        <v>-0.85344262295082</v>
      </c>
      <c r="R3932" s="210">
        <v>116</v>
      </c>
      <c r="S3932" s="220">
        <f t="shared" si="530"/>
        <v>81</v>
      </c>
      <c r="T3932" s="113">
        <f t="shared" si="533"/>
        <v>1.5044262295082</v>
      </c>
      <c r="U3932" s="113">
        <f t="shared" si="531"/>
        <v>0.342145626886638</v>
      </c>
      <c r="V3932" s="113">
        <f t="shared" si="534"/>
        <v>0.492592592592593</v>
      </c>
      <c r="W3932" s="113">
        <f t="shared" si="532"/>
        <v>0.11037037037037</v>
      </c>
      <c r="X3932" s="118">
        <v>2018</v>
      </c>
      <c r="Y3932" s="18" t="s">
        <v>84</v>
      </c>
    </row>
    <row r="3933" ht="15.75" customHeight="1" spans="1:25">
      <c r="A3933" s="234">
        <v>5409</v>
      </c>
      <c r="B3933" s="208" t="s">
        <v>4499</v>
      </c>
      <c r="C3933" s="207" t="s">
        <v>17</v>
      </c>
      <c r="D3933" s="209" t="s">
        <v>64</v>
      </c>
      <c r="F3933" s="235" t="s">
        <v>65</v>
      </c>
      <c r="G3933" s="236">
        <v>40783</v>
      </c>
      <c r="H3933" s="237">
        <v>40783</v>
      </c>
      <c r="I3933" s="214">
        <v>533.2</v>
      </c>
      <c r="J3933" s="215">
        <v>0.229048239124001</v>
      </c>
      <c r="K3933" s="214">
        <v>122.128521100917</v>
      </c>
      <c r="L3933" s="244">
        <v>266.6</v>
      </c>
      <c r="M3933" s="245">
        <v>0.183420855213803</v>
      </c>
      <c r="N3933" s="244">
        <v>48.9</v>
      </c>
      <c r="O3933" s="218">
        <v>330</v>
      </c>
      <c r="P3933" s="246">
        <f t="shared" si="528"/>
        <v>-0.192121212121212</v>
      </c>
      <c r="Q3933" s="246">
        <f t="shared" si="529"/>
        <v>-0.851818181818182</v>
      </c>
      <c r="R3933" s="210">
        <v>3048</v>
      </c>
      <c r="S3933" s="220">
        <f t="shared" si="530"/>
        <v>330</v>
      </c>
      <c r="T3933" s="113">
        <f t="shared" si="533"/>
        <v>1.46082191780822</v>
      </c>
      <c r="U3933" s="113">
        <f t="shared" si="531"/>
        <v>0.334598687947718</v>
      </c>
      <c r="V3933" s="113">
        <f t="shared" si="534"/>
        <v>0.807878787878788</v>
      </c>
      <c r="W3933" s="113">
        <f t="shared" si="532"/>
        <v>0.148181818181818</v>
      </c>
      <c r="X3933" s="118">
        <v>2011</v>
      </c>
      <c r="Y3933" s="18" t="s">
        <v>66</v>
      </c>
    </row>
    <row r="3934" ht="15.75" customHeight="1" spans="1:25">
      <c r="A3934" s="234">
        <v>7328</v>
      </c>
      <c r="B3934" s="208" t="s">
        <v>4500</v>
      </c>
      <c r="C3934" s="207" t="s">
        <v>23</v>
      </c>
      <c r="D3934" s="209" t="s">
        <v>380</v>
      </c>
      <c r="E3934" s="210" t="s">
        <v>442</v>
      </c>
      <c r="F3934" s="235" t="s">
        <v>193</v>
      </c>
      <c r="G3934" s="284">
        <v>37956</v>
      </c>
      <c r="H3934" s="237">
        <v>42979</v>
      </c>
      <c r="I3934" s="214">
        <v>519.565406433168</v>
      </c>
      <c r="J3934" s="215">
        <v>0.267267842577999</v>
      </c>
      <c r="K3934" s="214">
        <v>138.863125255554</v>
      </c>
      <c r="L3934" s="244">
        <v>132</v>
      </c>
      <c r="M3934" s="245">
        <v>0.393560606060606</v>
      </c>
      <c r="N3934" s="244">
        <v>51.95</v>
      </c>
      <c r="O3934" s="218">
        <v>141</v>
      </c>
      <c r="P3934" s="246">
        <f t="shared" si="528"/>
        <v>-0.0638297872340425</v>
      </c>
      <c r="Q3934" s="246">
        <f t="shared" si="529"/>
        <v>-0.631560283687943</v>
      </c>
      <c r="R3934" s="210">
        <v>852</v>
      </c>
      <c r="S3934" s="220">
        <f t="shared" si="530"/>
        <v>330</v>
      </c>
      <c r="T3934" s="113">
        <f t="shared" si="533"/>
        <v>1.42346686694019</v>
      </c>
      <c r="U3934" s="113">
        <f t="shared" si="531"/>
        <v>0.380446918508367</v>
      </c>
      <c r="V3934" s="113">
        <f t="shared" si="534"/>
        <v>0.4</v>
      </c>
      <c r="W3934" s="113">
        <f t="shared" si="532"/>
        <v>0.157424242424242</v>
      </c>
      <c r="X3934" s="118">
        <v>2003</v>
      </c>
      <c r="Y3934" s="18" t="s">
        <v>66</v>
      </c>
    </row>
    <row r="3935" ht="15.75" customHeight="1" spans="1:25">
      <c r="A3935" s="234">
        <v>7193</v>
      </c>
      <c r="B3935" s="208" t="s">
        <v>4501</v>
      </c>
      <c r="C3935" s="207" t="s">
        <v>27</v>
      </c>
      <c r="D3935" s="209" t="s">
        <v>380</v>
      </c>
      <c r="E3935" s="210" t="s">
        <v>2534</v>
      </c>
      <c r="F3935" s="235" t="s">
        <v>231</v>
      </c>
      <c r="G3935" s="284">
        <v>42156</v>
      </c>
      <c r="H3935" s="237">
        <v>42915</v>
      </c>
      <c r="I3935" s="214">
        <v>518.895</v>
      </c>
      <c r="J3935" s="215">
        <v>0.244776834181521</v>
      </c>
      <c r="K3935" s="214">
        <v>127.01347537262</v>
      </c>
      <c r="L3935" s="244">
        <v>345.93</v>
      </c>
      <c r="M3935" s="245">
        <v>0.185442141473709</v>
      </c>
      <c r="N3935" s="244">
        <v>64.15</v>
      </c>
      <c r="O3935" s="218">
        <v>330</v>
      </c>
      <c r="P3935" s="246">
        <f t="shared" si="528"/>
        <v>0.0482727272727272</v>
      </c>
      <c r="Q3935" s="246">
        <f t="shared" si="529"/>
        <v>-0.805606060606061</v>
      </c>
      <c r="R3935" s="210">
        <v>916</v>
      </c>
      <c r="S3935" s="220">
        <f t="shared" si="530"/>
        <v>330</v>
      </c>
      <c r="T3935" s="113">
        <f t="shared" si="533"/>
        <v>1.4216301369863</v>
      </c>
      <c r="U3935" s="113">
        <f t="shared" si="531"/>
        <v>0.347982124308548</v>
      </c>
      <c r="V3935" s="113">
        <f t="shared" si="534"/>
        <v>1.04827272727273</v>
      </c>
      <c r="W3935" s="113">
        <f t="shared" si="532"/>
        <v>0.194393939393939</v>
      </c>
      <c r="X3935" s="118">
        <v>2015</v>
      </c>
      <c r="Y3935" s="18" t="s">
        <v>66</v>
      </c>
    </row>
    <row r="3936" ht="15.75" customHeight="1" spans="1:25">
      <c r="A3936" s="234">
        <v>5606</v>
      </c>
      <c r="B3936" s="208" t="s">
        <v>4502</v>
      </c>
      <c r="C3936" s="207" t="s">
        <v>17</v>
      </c>
      <c r="D3936" s="209" t="s">
        <v>64</v>
      </c>
      <c r="F3936" s="235" t="s">
        <v>65</v>
      </c>
      <c r="G3936" s="236">
        <v>41243</v>
      </c>
      <c r="H3936" s="237">
        <v>41243</v>
      </c>
      <c r="I3936" s="214">
        <v>512.073529411765</v>
      </c>
      <c r="J3936" s="215">
        <v>0.266875560938495</v>
      </c>
      <c r="K3936" s="214">
        <v>136.65991040352</v>
      </c>
      <c r="L3936" s="244">
        <v>238.5</v>
      </c>
      <c r="M3936" s="245">
        <v>0.267044025157233</v>
      </c>
      <c r="N3936" s="244">
        <v>63.69</v>
      </c>
      <c r="O3936" s="218">
        <v>330</v>
      </c>
      <c r="P3936" s="246">
        <f t="shared" si="528"/>
        <v>-0.277272727272727</v>
      </c>
      <c r="Q3936" s="246">
        <f t="shared" si="529"/>
        <v>-0.807</v>
      </c>
      <c r="R3936" s="210">
        <v>2588</v>
      </c>
      <c r="S3936" s="220">
        <f t="shared" si="530"/>
        <v>330</v>
      </c>
      <c r="T3936" s="113">
        <f t="shared" si="533"/>
        <v>1.40294117647059</v>
      </c>
      <c r="U3936" s="113">
        <f t="shared" si="531"/>
        <v>0.374410713434301</v>
      </c>
      <c r="V3936" s="113">
        <f t="shared" si="534"/>
        <v>0.722727272727273</v>
      </c>
      <c r="W3936" s="113">
        <f t="shared" si="532"/>
        <v>0.193</v>
      </c>
      <c r="X3936" s="118">
        <v>2012</v>
      </c>
      <c r="Y3936" s="18" t="s">
        <v>66</v>
      </c>
    </row>
    <row r="3937" ht="15.75" customHeight="1" spans="1:25">
      <c r="A3937" s="234">
        <v>6691</v>
      </c>
      <c r="B3937" s="208" t="s">
        <v>4503</v>
      </c>
      <c r="C3937" s="207" t="s">
        <v>25</v>
      </c>
      <c r="D3937" s="209" t="s">
        <v>64</v>
      </c>
      <c r="F3937" s="235" t="s">
        <v>207</v>
      </c>
      <c r="G3937" s="236">
        <v>42734</v>
      </c>
      <c r="H3937" s="237">
        <v>42734</v>
      </c>
      <c r="I3937" s="214">
        <v>496.280335317456</v>
      </c>
      <c r="J3937" s="215">
        <v>0.266702706490956</v>
      </c>
      <c r="K3937" s="214">
        <v>132.359308607405</v>
      </c>
      <c r="L3937" s="244">
        <v>143.8</v>
      </c>
      <c r="M3937" s="245">
        <v>0.492280945757997</v>
      </c>
      <c r="N3937" s="244">
        <v>70.79</v>
      </c>
      <c r="O3937" s="218">
        <v>163</v>
      </c>
      <c r="P3937" s="246">
        <f t="shared" si="528"/>
        <v>-0.117791411042945</v>
      </c>
      <c r="Q3937" s="246">
        <f t="shared" si="529"/>
        <v>-0.565705521472393</v>
      </c>
      <c r="R3937" s="210">
        <v>1097</v>
      </c>
      <c r="S3937" s="220">
        <f t="shared" si="530"/>
        <v>330</v>
      </c>
      <c r="T3937" s="113">
        <f t="shared" si="533"/>
        <v>1.35967215155467</v>
      </c>
      <c r="U3937" s="113">
        <f t="shared" si="531"/>
        <v>0.362628242760014</v>
      </c>
      <c r="V3937" s="113">
        <f t="shared" si="534"/>
        <v>0.435757575757576</v>
      </c>
      <c r="W3937" s="113">
        <f t="shared" si="532"/>
        <v>0.214515151515152</v>
      </c>
      <c r="X3937" s="118">
        <v>2016</v>
      </c>
      <c r="Y3937" s="18" t="s">
        <v>82</v>
      </c>
    </row>
    <row r="3938" ht="15.75" customHeight="1" spans="1:25">
      <c r="A3938" s="234">
        <v>5097</v>
      </c>
      <c r="B3938" s="208" t="s">
        <v>4504</v>
      </c>
      <c r="C3938" s="207" t="s">
        <v>19</v>
      </c>
      <c r="D3938" s="209" t="s">
        <v>64</v>
      </c>
      <c r="F3938" s="235" t="s">
        <v>65</v>
      </c>
      <c r="G3938" s="236">
        <v>39984</v>
      </c>
      <c r="H3938" s="237">
        <v>39984</v>
      </c>
      <c r="I3938" s="214">
        <v>480.438</v>
      </c>
      <c r="J3938" s="215">
        <v>0.228501107616239</v>
      </c>
      <c r="K3938" s="214">
        <v>109.780615140931</v>
      </c>
      <c r="L3938" s="244">
        <v>266.91</v>
      </c>
      <c r="M3938" s="245">
        <v>0.273313101794612</v>
      </c>
      <c r="N3938" s="244">
        <v>72.95</v>
      </c>
      <c r="O3938" s="218">
        <v>330</v>
      </c>
      <c r="P3938" s="246">
        <f t="shared" si="528"/>
        <v>-0.191181818181818</v>
      </c>
      <c r="Q3938" s="246">
        <f t="shared" si="529"/>
        <v>-0.778939393939394</v>
      </c>
      <c r="R3938" s="210">
        <v>3847</v>
      </c>
      <c r="S3938" s="220">
        <f t="shared" si="530"/>
        <v>330</v>
      </c>
      <c r="T3938" s="113">
        <f t="shared" si="533"/>
        <v>1.31626849315068</v>
      </c>
      <c r="U3938" s="113">
        <f t="shared" si="531"/>
        <v>0.30076880860529</v>
      </c>
      <c r="V3938" s="113">
        <f t="shared" si="534"/>
        <v>0.808818181818182</v>
      </c>
      <c r="W3938" s="113">
        <f t="shared" si="532"/>
        <v>0.221060606060606</v>
      </c>
      <c r="X3938" s="118">
        <v>2009</v>
      </c>
      <c r="Y3938" s="18" t="s">
        <v>66</v>
      </c>
    </row>
    <row r="3939" ht="15.75" customHeight="1" spans="1:25">
      <c r="A3939" s="234">
        <v>7335</v>
      </c>
      <c r="B3939" s="208" t="s">
        <v>4505</v>
      </c>
      <c r="C3939" s="207" t="s">
        <v>23</v>
      </c>
      <c r="D3939" s="209" t="s">
        <v>380</v>
      </c>
      <c r="E3939" s="210" t="s">
        <v>442</v>
      </c>
      <c r="F3939" s="235" t="s">
        <v>193</v>
      </c>
      <c r="G3939" s="284">
        <v>42705</v>
      </c>
      <c r="H3939" s="237">
        <v>42979</v>
      </c>
      <c r="I3939" s="214">
        <v>452.377436248986</v>
      </c>
      <c r="J3939" s="215">
        <v>0.259974122180413</v>
      </c>
      <c r="K3939" s="214">
        <v>117.606426883056</v>
      </c>
      <c r="L3939" s="244">
        <v>74.99</v>
      </c>
      <c r="M3939" s="245">
        <v>-0.321376183491132</v>
      </c>
      <c r="N3939" s="244">
        <v>-24.1</v>
      </c>
      <c r="O3939" s="218">
        <v>92</v>
      </c>
      <c r="P3939" s="246">
        <f t="shared" si="528"/>
        <v>-0.184891304347826</v>
      </c>
      <c r="Q3939" s="246">
        <f t="shared" si="529"/>
        <v>-1.26195652173913</v>
      </c>
      <c r="R3939" s="210">
        <v>852</v>
      </c>
      <c r="S3939" s="220">
        <f t="shared" si="530"/>
        <v>330</v>
      </c>
      <c r="T3939" s="113">
        <f t="shared" si="533"/>
        <v>1.23939023629859</v>
      </c>
      <c r="U3939" s="113">
        <f t="shared" si="531"/>
        <v>0.322209388720701</v>
      </c>
      <c r="V3939" s="113">
        <f t="shared" si="534"/>
        <v>0.227242424242424</v>
      </c>
      <c r="W3939" s="113">
        <f t="shared" si="532"/>
        <v>-0.073030303030303</v>
      </c>
      <c r="X3939" s="118">
        <v>2016</v>
      </c>
      <c r="Y3939" s="18" t="s">
        <v>82</v>
      </c>
    </row>
    <row r="3940" ht="15.75" customHeight="1" spans="1:25">
      <c r="A3940" s="234">
        <v>7397</v>
      </c>
      <c r="B3940" s="208" t="s">
        <v>4506</v>
      </c>
      <c r="C3940" s="207" t="s">
        <v>17</v>
      </c>
      <c r="D3940" s="209" t="s">
        <v>64</v>
      </c>
      <c r="F3940" s="235" t="s">
        <v>65</v>
      </c>
      <c r="G3940" s="236">
        <v>43246</v>
      </c>
      <c r="H3940" s="237">
        <v>43246</v>
      </c>
      <c r="I3940" s="214">
        <v>442.772276171878</v>
      </c>
      <c r="J3940" s="215">
        <v>0.266875560938495</v>
      </c>
      <c r="K3940" s="214">
        <v>118.165099571384</v>
      </c>
      <c r="L3940" s="244">
        <v>63.75</v>
      </c>
      <c r="M3940" s="245">
        <v>0.448627450980392</v>
      </c>
      <c r="N3940" s="244">
        <v>28.6</v>
      </c>
      <c r="O3940" s="218">
        <v>119</v>
      </c>
      <c r="P3940" s="246">
        <f t="shared" si="528"/>
        <v>-0.464285714285714</v>
      </c>
      <c r="Q3940" s="246">
        <f t="shared" si="529"/>
        <v>-0.759663865546218</v>
      </c>
      <c r="R3940" s="210">
        <v>585</v>
      </c>
      <c r="S3940" s="220">
        <f t="shared" si="530"/>
        <v>330</v>
      </c>
      <c r="T3940" s="113">
        <f t="shared" si="533"/>
        <v>1.21307472923802</v>
      </c>
      <c r="U3940" s="113">
        <f t="shared" si="531"/>
        <v>0.32373999882571</v>
      </c>
      <c r="V3940" s="113">
        <f t="shared" si="534"/>
        <v>0.193181818181818</v>
      </c>
      <c r="W3940" s="113">
        <f t="shared" si="532"/>
        <v>0.0866666666666667</v>
      </c>
      <c r="X3940" s="118">
        <v>2018</v>
      </c>
      <c r="Y3940" s="18" t="s">
        <v>84</v>
      </c>
    </row>
    <row r="3941" ht="15.75" customHeight="1" spans="1:25">
      <c r="A3941" s="234">
        <v>6338</v>
      </c>
      <c r="B3941" s="208" t="s">
        <v>4507</v>
      </c>
      <c r="C3941" s="207" t="s">
        <v>19</v>
      </c>
      <c r="D3941" s="209" t="s">
        <v>64</v>
      </c>
      <c r="F3941" s="235" t="s">
        <v>65</v>
      </c>
      <c r="G3941" s="236">
        <v>42518</v>
      </c>
      <c r="H3941" s="237">
        <v>42518</v>
      </c>
      <c r="I3941" s="214">
        <v>413.9425</v>
      </c>
      <c r="J3941" s="215">
        <v>0.228501107616239</v>
      </c>
      <c r="K3941" s="214">
        <v>94.586319739435</v>
      </c>
      <c r="L3941" s="244">
        <v>359.95</v>
      </c>
      <c r="M3941" s="245">
        <v>0.165189609668009</v>
      </c>
      <c r="N3941" s="244">
        <v>59.46</v>
      </c>
      <c r="O3941" s="218">
        <v>330</v>
      </c>
      <c r="P3941" s="246">
        <f t="shared" si="528"/>
        <v>0.0907575757575758</v>
      </c>
      <c r="Q3941" s="246">
        <f t="shared" si="529"/>
        <v>-0.819818181818182</v>
      </c>
      <c r="R3941" s="210">
        <v>1313</v>
      </c>
      <c r="S3941" s="220">
        <f t="shared" si="530"/>
        <v>330</v>
      </c>
      <c r="T3941" s="113">
        <f t="shared" si="533"/>
        <v>1.13408904109589</v>
      </c>
      <c r="U3941" s="113">
        <f t="shared" si="531"/>
        <v>0.259140602025849</v>
      </c>
      <c r="V3941" s="113">
        <f t="shared" si="534"/>
        <v>1.09075757575758</v>
      </c>
      <c r="W3941" s="113">
        <f t="shared" si="532"/>
        <v>0.180181818181818</v>
      </c>
      <c r="X3941" s="118">
        <v>2016</v>
      </c>
      <c r="Y3941" s="18" t="s">
        <v>82</v>
      </c>
    </row>
    <row r="3942" ht="15.75" customHeight="1" spans="1:25">
      <c r="A3942" s="234">
        <v>7259</v>
      </c>
      <c r="B3942" s="208" t="s">
        <v>4508</v>
      </c>
      <c r="C3942" s="207" t="s">
        <v>31</v>
      </c>
      <c r="D3942" s="209" t="s">
        <v>380</v>
      </c>
      <c r="E3942" s="210" t="s">
        <v>436</v>
      </c>
      <c r="F3942" s="235" t="s">
        <v>254</v>
      </c>
      <c r="G3942" s="284">
        <v>41418</v>
      </c>
      <c r="H3942" s="237">
        <v>43248</v>
      </c>
      <c r="I3942" s="214">
        <v>411.9</v>
      </c>
      <c r="J3942" s="215">
        <v>0.248954232244409</v>
      </c>
      <c r="K3942" s="214">
        <v>102.544248261472</v>
      </c>
      <c r="L3942" s="244">
        <v>274.6</v>
      </c>
      <c r="M3942" s="245">
        <v>0.215586307356154</v>
      </c>
      <c r="N3942" s="244">
        <v>59.2</v>
      </c>
      <c r="O3942" s="218">
        <v>330</v>
      </c>
      <c r="P3942" s="246">
        <f t="shared" si="528"/>
        <v>-0.167878787878788</v>
      </c>
      <c r="Q3942" s="246">
        <f t="shared" si="529"/>
        <v>-0.820606060606061</v>
      </c>
      <c r="R3942" s="210">
        <v>583</v>
      </c>
      <c r="S3942" s="220">
        <f t="shared" si="530"/>
        <v>330</v>
      </c>
      <c r="T3942" s="113">
        <f t="shared" si="533"/>
        <v>1.12849315068493</v>
      </c>
      <c r="U3942" s="113">
        <f t="shared" si="531"/>
        <v>0.280943145921841</v>
      </c>
      <c r="V3942" s="113">
        <f t="shared" si="534"/>
        <v>0.832121212121212</v>
      </c>
      <c r="W3942" s="113">
        <f t="shared" si="532"/>
        <v>0.179393939393939</v>
      </c>
      <c r="X3942" s="118">
        <v>2013</v>
      </c>
      <c r="Y3942" s="18" t="s">
        <v>66</v>
      </c>
    </row>
    <row r="3943" ht="15.75" customHeight="1" spans="1:25">
      <c r="A3943" s="234">
        <v>7756</v>
      </c>
      <c r="B3943" s="208" t="s">
        <v>4509</v>
      </c>
      <c r="C3943" s="207" t="s">
        <v>23</v>
      </c>
      <c r="D3943" s="209" t="s">
        <v>64</v>
      </c>
      <c r="F3943" s="235" t="s">
        <v>184</v>
      </c>
      <c r="G3943" s="236">
        <v>43330</v>
      </c>
      <c r="H3943" s="237">
        <v>43330</v>
      </c>
      <c r="I3943" s="214">
        <v>411.103941117153</v>
      </c>
      <c r="J3943" s="215">
        <v>0.220799305830338</v>
      </c>
      <c r="K3943" s="214">
        <v>90.7714648227836</v>
      </c>
      <c r="L3943" s="244">
        <v>20</v>
      </c>
      <c r="M3943" s="245">
        <v>0.604</v>
      </c>
      <c r="N3943" s="244">
        <v>12.08</v>
      </c>
      <c r="O3943" s="218">
        <v>27</v>
      </c>
      <c r="P3943" s="246">
        <f t="shared" si="528"/>
        <v>-0.259259259259259</v>
      </c>
      <c r="Q3943" s="246">
        <f t="shared" si="529"/>
        <v>-0.552592592592593</v>
      </c>
      <c r="R3943" s="210">
        <v>501</v>
      </c>
      <c r="S3943" s="220">
        <f t="shared" si="530"/>
        <v>330</v>
      </c>
      <c r="T3943" s="113">
        <f t="shared" si="533"/>
        <v>1.12631216744425</v>
      </c>
      <c r="U3943" s="113">
        <f t="shared" si="531"/>
        <v>0.248688944719955</v>
      </c>
      <c r="V3943" s="113">
        <f t="shared" si="534"/>
        <v>0.0606060606060606</v>
      </c>
      <c r="W3943" s="113">
        <f t="shared" si="532"/>
        <v>0.0366060606060606</v>
      </c>
      <c r="X3943" s="118">
        <v>2018</v>
      </c>
      <c r="Y3943" s="18" t="s">
        <v>84</v>
      </c>
    </row>
    <row r="3944" ht="15.75" customHeight="1" spans="1:25">
      <c r="A3944" s="234">
        <v>7473</v>
      </c>
      <c r="B3944" s="208" t="s">
        <v>4510</v>
      </c>
      <c r="C3944" s="207" t="s">
        <v>19</v>
      </c>
      <c r="D3944" s="209" t="s">
        <v>64</v>
      </c>
      <c r="F3944" s="235" t="s">
        <v>65</v>
      </c>
      <c r="G3944" s="236">
        <v>43092</v>
      </c>
      <c r="H3944" s="237">
        <v>43092</v>
      </c>
      <c r="I3944" s="214">
        <v>365.726569548872</v>
      </c>
      <c r="J3944" s="215">
        <v>0.228501107616239</v>
      </c>
      <c r="K3944" s="214">
        <v>83.5689262266048</v>
      </c>
      <c r="L3944" s="244">
        <v>144.07</v>
      </c>
      <c r="M3944" s="245">
        <v>0.221142500173527</v>
      </c>
      <c r="N3944" s="244">
        <v>31.86</v>
      </c>
      <c r="O3944" s="218">
        <v>266</v>
      </c>
      <c r="P3944" s="246">
        <f t="shared" si="528"/>
        <v>-0.458383458646617</v>
      </c>
      <c r="Q3944" s="246">
        <f t="shared" si="529"/>
        <v>-0.880225563909774</v>
      </c>
      <c r="R3944" s="210">
        <v>739</v>
      </c>
      <c r="S3944" s="220">
        <f t="shared" si="530"/>
        <v>330</v>
      </c>
      <c r="T3944" s="113">
        <f t="shared" si="533"/>
        <v>1.00199060150376</v>
      </c>
      <c r="U3944" s="113">
        <f t="shared" si="531"/>
        <v>0.228955962264671</v>
      </c>
      <c r="V3944" s="113">
        <f t="shared" si="534"/>
        <v>0.436575757575758</v>
      </c>
      <c r="W3944" s="113">
        <f t="shared" si="532"/>
        <v>0.0965454545454545</v>
      </c>
      <c r="X3944" s="118">
        <v>2017</v>
      </c>
      <c r="Y3944" s="18" t="s">
        <v>83</v>
      </c>
    </row>
    <row r="3945" ht="15.75" customHeight="1" spans="1:25">
      <c r="A3945" s="234">
        <v>8026</v>
      </c>
      <c r="B3945" s="208" t="s">
        <v>4511</v>
      </c>
      <c r="C3945" s="207" t="s">
        <v>17</v>
      </c>
      <c r="D3945" s="209" t="s">
        <v>380</v>
      </c>
      <c r="E3945" s="210" t="s">
        <v>672</v>
      </c>
      <c r="F3945" s="235" t="s">
        <v>98</v>
      </c>
      <c r="G3945" s="283">
        <v>38947</v>
      </c>
      <c r="H3945" s="237">
        <v>43300</v>
      </c>
      <c r="I3945" s="214">
        <v>354.887352941176</v>
      </c>
      <c r="J3945" s="215">
        <v>0.266875560938495</v>
      </c>
      <c r="K3945" s="214">
        <v>94.7107613861541</v>
      </c>
      <c r="L3945" s="244">
        <v>165.29</v>
      </c>
      <c r="M3945" s="245">
        <v>0.457922439349023</v>
      </c>
      <c r="N3945" s="244">
        <v>75.69</v>
      </c>
      <c r="O3945" s="218">
        <v>330</v>
      </c>
      <c r="P3945" s="246">
        <f t="shared" si="528"/>
        <v>-0.499121212121212</v>
      </c>
      <c r="Q3945" s="246">
        <f t="shared" si="529"/>
        <v>-0.770636363636364</v>
      </c>
      <c r="R3945" s="210">
        <v>531</v>
      </c>
      <c r="S3945" s="220">
        <f t="shared" si="530"/>
        <v>330</v>
      </c>
      <c r="T3945" s="113">
        <f t="shared" si="533"/>
        <v>0.972294117647058</v>
      </c>
      <c r="U3945" s="113">
        <f t="shared" si="531"/>
        <v>0.259481538044258</v>
      </c>
      <c r="V3945" s="113">
        <f t="shared" si="534"/>
        <v>0.500878787878788</v>
      </c>
      <c r="W3945" s="113">
        <f t="shared" si="532"/>
        <v>0.229363636363636</v>
      </c>
      <c r="X3945" s="118">
        <v>2006</v>
      </c>
      <c r="Y3945" s="18" t="s">
        <v>66</v>
      </c>
    </row>
    <row r="3946" ht="15.75" customHeight="1" spans="1:25">
      <c r="A3946" s="234">
        <v>6436</v>
      </c>
      <c r="B3946" s="208" t="s">
        <v>4512</v>
      </c>
      <c r="C3946" s="207" t="s">
        <v>17</v>
      </c>
      <c r="D3946" s="209" t="s">
        <v>64</v>
      </c>
      <c r="F3946" s="235" t="s">
        <v>65</v>
      </c>
      <c r="G3946" s="236">
        <v>42581</v>
      </c>
      <c r="H3946" s="237">
        <v>42581</v>
      </c>
      <c r="I3946" s="214">
        <v>341.82</v>
      </c>
      <c r="J3946" s="215">
        <v>0.27</v>
      </c>
      <c r="K3946" s="214">
        <v>92.2914</v>
      </c>
      <c r="L3946" s="244">
        <v>170.91</v>
      </c>
      <c r="M3946" s="245">
        <v>0.243227429641332</v>
      </c>
      <c r="N3946" s="244">
        <v>41.57</v>
      </c>
      <c r="O3946" s="218">
        <v>330</v>
      </c>
      <c r="P3946" s="246">
        <f t="shared" si="528"/>
        <v>-0.482090909090909</v>
      </c>
      <c r="Q3946" s="246">
        <f t="shared" si="529"/>
        <v>-0.874030303030303</v>
      </c>
      <c r="R3946" s="210">
        <v>1250</v>
      </c>
      <c r="S3946" s="220">
        <f t="shared" si="530"/>
        <v>330</v>
      </c>
      <c r="T3946" s="113">
        <f t="shared" si="533"/>
        <v>0.936493150684931</v>
      </c>
      <c r="U3946" s="113">
        <f t="shared" si="531"/>
        <v>0.252853150684931</v>
      </c>
      <c r="V3946" s="113">
        <f t="shared" si="534"/>
        <v>0.517909090909091</v>
      </c>
      <c r="W3946" s="113">
        <f t="shared" si="532"/>
        <v>0.125969696969697</v>
      </c>
      <c r="X3946" s="118">
        <v>2016</v>
      </c>
      <c r="Y3946" s="18" t="s">
        <v>82</v>
      </c>
    </row>
    <row r="3947" ht="15.75" customHeight="1" spans="1:25">
      <c r="A3947" s="234">
        <v>7797</v>
      </c>
      <c r="B3947" s="208" t="s">
        <v>4513</v>
      </c>
      <c r="C3947" s="207" t="s">
        <v>27</v>
      </c>
      <c r="D3947" s="209" t="s">
        <v>64</v>
      </c>
      <c r="F3947" s="235" t="s">
        <v>65</v>
      </c>
      <c r="G3947" s="236">
        <v>43176</v>
      </c>
      <c r="H3947" s="237">
        <v>43176</v>
      </c>
      <c r="I3947" s="214">
        <v>335.535</v>
      </c>
      <c r="J3947" s="215">
        <v>0.266900864921795</v>
      </c>
      <c r="K3947" s="214">
        <v>89.5545817115345</v>
      </c>
      <c r="L3947" s="244">
        <v>223.69</v>
      </c>
      <c r="M3947" s="245">
        <v>0.297912289328982</v>
      </c>
      <c r="N3947" s="244">
        <v>66.64</v>
      </c>
      <c r="O3947" s="218">
        <v>330</v>
      </c>
      <c r="P3947" s="246">
        <f t="shared" si="528"/>
        <v>-0.322151515151515</v>
      </c>
      <c r="Q3947" s="246">
        <f t="shared" si="529"/>
        <v>-0.798060606060606</v>
      </c>
      <c r="R3947" s="210">
        <v>655</v>
      </c>
      <c r="S3947" s="220">
        <f t="shared" si="530"/>
        <v>330</v>
      </c>
      <c r="T3947" s="113">
        <f t="shared" si="533"/>
        <v>0.91927397260274</v>
      </c>
      <c r="U3947" s="113">
        <f t="shared" si="531"/>
        <v>0.245355018387766</v>
      </c>
      <c r="V3947" s="113">
        <f t="shared" si="534"/>
        <v>0.677848484848485</v>
      </c>
      <c r="W3947" s="113">
        <f t="shared" si="532"/>
        <v>0.201939393939394</v>
      </c>
      <c r="X3947" s="118">
        <v>2018</v>
      </c>
      <c r="Y3947" s="18" t="s">
        <v>84</v>
      </c>
    </row>
    <row r="3948" ht="15.75" customHeight="1" spans="1:25">
      <c r="A3948" s="234">
        <v>6329</v>
      </c>
      <c r="B3948" s="208" t="s">
        <v>4514</v>
      </c>
      <c r="C3948" s="207" t="s">
        <v>17</v>
      </c>
      <c r="D3948" s="209" t="s">
        <v>64</v>
      </c>
      <c r="F3948" s="235" t="s">
        <v>65</v>
      </c>
      <c r="G3948" s="236">
        <v>42504</v>
      </c>
      <c r="H3948" s="237">
        <v>42504</v>
      </c>
      <c r="I3948" s="214">
        <v>334.044990425956</v>
      </c>
      <c r="J3948" s="215">
        <v>0.266443315602011</v>
      </c>
      <c r="K3948" s="214">
        <v>89.0040548093336</v>
      </c>
      <c r="L3948" s="244">
        <v>132.97</v>
      </c>
      <c r="M3948" s="245">
        <v>0.113333834699556</v>
      </c>
      <c r="N3948" s="244">
        <v>15.07</v>
      </c>
      <c r="O3948" s="218">
        <v>329</v>
      </c>
      <c r="P3948" s="246">
        <f t="shared" si="528"/>
        <v>-0.595835866261398</v>
      </c>
      <c r="Q3948" s="246">
        <f t="shared" si="529"/>
        <v>-0.95419452887538</v>
      </c>
      <c r="R3948" s="210">
        <v>1327</v>
      </c>
      <c r="S3948" s="220">
        <f t="shared" si="530"/>
        <v>330</v>
      </c>
      <c r="T3948" s="113">
        <f t="shared" si="533"/>
        <v>0.91519175459166</v>
      </c>
      <c r="U3948" s="113">
        <f t="shared" si="531"/>
        <v>0.243846725505024</v>
      </c>
      <c r="V3948" s="113">
        <f t="shared" si="534"/>
        <v>0.402939393939394</v>
      </c>
      <c r="W3948" s="113">
        <f t="shared" si="532"/>
        <v>0.0456666666666667</v>
      </c>
      <c r="X3948" s="118">
        <v>2016</v>
      </c>
      <c r="Y3948" s="18" t="s">
        <v>82</v>
      </c>
    </row>
    <row r="3949" ht="15.75" customHeight="1" spans="1:25">
      <c r="A3949" s="234">
        <v>6568</v>
      </c>
      <c r="B3949" s="208" t="s">
        <v>4515</v>
      </c>
      <c r="C3949" s="207" t="s">
        <v>23</v>
      </c>
      <c r="D3949" s="209" t="s">
        <v>64</v>
      </c>
      <c r="E3949" s="210" t="s">
        <v>346</v>
      </c>
      <c r="F3949" s="235" t="s">
        <v>65</v>
      </c>
      <c r="G3949" s="283">
        <v>42640</v>
      </c>
      <c r="H3949" s="237">
        <v>42640</v>
      </c>
      <c r="I3949" s="214">
        <v>331.270934688704</v>
      </c>
      <c r="J3949" s="215">
        <v>0.255688848192631</v>
      </c>
      <c r="K3949" s="214">
        <v>84.7022837302511</v>
      </c>
      <c r="L3949" s="244">
        <v>130.72</v>
      </c>
      <c r="M3949" s="245">
        <v>0.256808445532436</v>
      </c>
      <c r="N3949" s="244">
        <v>33.57</v>
      </c>
      <c r="O3949" s="218">
        <v>219</v>
      </c>
      <c r="P3949" s="246">
        <f t="shared" si="528"/>
        <v>-0.40310502283105</v>
      </c>
      <c r="Q3949" s="246">
        <f t="shared" si="529"/>
        <v>-0.846712328767123</v>
      </c>
      <c r="R3949" s="210">
        <v>1191</v>
      </c>
      <c r="S3949" s="220">
        <f t="shared" si="530"/>
        <v>330</v>
      </c>
      <c r="T3949" s="113">
        <f t="shared" si="533"/>
        <v>0.90759160188686</v>
      </c>
      <c r="U3949" s="113">
        <f t="shared" si="531"/>
        <v>0.232061051315756</v>
      </c>
      <c r="V3949" s="113">
        <f t="shared" si="534"/>
        <v>0.396121212121212</v>
      </c>
      <c r="W3949" s="113">
        <f t="shared" si="532"/>
        <v>0.101727272727273</v>
      </c>
      <c r="X3949" s="118">
        <v>2016</v>
      </c>
      <c r="Y3949" s="18" t="s">
        <v>82</v>
      </c>
    </row>
    <row r="3950" ht="15.75" customHeight="1" spans="1:25">
      <c r="A3950" s="234">
        <v>5152</v>
      </c>
      <c r="B3950" s="208" t="s">
        <v>4516</v>
      </c>
      <c r="C3950" s="207" t="s">
        <v>19</v>
      </c>
      <c r="D3950" s="209" t="s">
        <v>64</v>
      </c>
      <c r="F3950" s="235" t="s">
        <v>65</v>
      </c>
      <c r="G3950" s="236">
        <v>40390</v>
      </c>
      <c r="H3950" s="237">
        <v>40390</v>
      </c>
      <c r="I3950" s="214">
        <v>285.894</v>
      </c>
      <c r="J3950" s="215">
        <v>0.228501107616239</v>
      </c>
      <c r="K3950" s="214">
        <v>65.327095660837</v>
      </c>
      <c r="L3950" s="244">
        <v>158.83</v>
      </c>
      <c r="M3950" s="245">
        <v>0.118302587672354</v>
      </c>
      <c r="N3950" s="244">
        <v>18.79</v>
      </c>
      <c r="O3950" s="218">
        <v>330</v>
      </c>
      <c r="P3950" s="246">
        <f t="shared" si="528"/>
        <v>-0.51869696969697</v>
      </c>
      <c r="Q3950" s="246">
        <f t="shared" si="529"/>
        <v>-0.943060606060606</v>
      </c>
      <c r="R3950" s="210">
        <v>3441</v>
      </c>
      <c r="S3950" s="220">
        <f t="shared" si="530"/>
        <v>330</v>
      </c>
      <c r="T3950" s="113">
        <f t="shared" si="533"/>
        <v>0.783271232876712</v>
      </c>
      <c r="U3950" s="113">
        <f t="shared" si="531"/>
        <v>0.178978344276266</v>
      </c>
      <c r="V3950" s="113">
        <f t="shared" si="534"/>
        <v>0.48130303030303</v>
      </c>
      <c r="W3950" s="113">
        <f t="shared" si="532"/>
        <v>0.0569393939393939</v>
      </c>
      <c r="X3950" s="118">
        <v>2010</v>
      </c>
      <c r="Y3950" s="18" t="s">
        <v>66</v>
      </c>
    </row>
    <row r="3951" ht="15.75" customHeight="1" spans="1:25">
      <c r="A3951" s="234">
        <v>6374</v>
      </c>
      <c r="B3951" s="208" t="s">
        <v>4517</v>
      </c>
      <c r="C3951" s="207" t="s">
        <v>25</v>
      </c>
      <c r="D3951" s="209" t="s">
        <v>64</v>
      </c>
      <c r="F3951" s="235" t="s">
        <v>204</v>
      </c>
      <c r="G3951" s="236">
        <v>42566</v>
      </c>
      <c r="H3951" s="237">
        <v>42566</v>
      </c>
      <c r="I3951" s="214">
        <v>269.027954495353</v>
      </c>
      <c r="J3951" s="215">
        <v>0.267072144097441</v>
      </c>
      <c r="K3951" s="214">
        <v>71.8498726292226</v>
      </c>
      <c r="L3951" s="244">
        <v>24.39</v>
      </c>
      <c r="M3951" s="245">
        <v>0.302583025830258</v>
      </c>
      <c r="N3951" s="244">
        <v>7.38</v>
      </c>
      <c r="O3951" s="218">
        <v>51</v>
      </c>
      <c r="P3951" s="246">
        <f t="shared" si="528"/>
        <v>-0.521764705882353</v>
      </c>
      <c r="Q3951" s="246">
        <f t="shared" si="529"/>
        <v>-0.855294117647059</v>
      </c>
      <c r="R3951" s="210">
        <v>1265</v>
      </c>
      <c r="S3951" s="220">
        <f t="shared" si="530"/>
        <v>330</v>
      </c>
      <c r="T3951" s="113">
        <f t="shared" si="533"/>
        <v>0.737062889028364</v>
      </c>
      <c r="U3951" s="113">
        <f t="shared" si="531"/>
        <v>0.196848966107459</v>
      </c>
      <c r="V3951" s="113">
        <f t="shared" si="534"/>
        <v>0.0739090909090909</v>
      </c>
      <c r="W3951" s="113">
        <f t="shared" si="532"/>
        <v>0.0223636363636364</v>
      </c>
      <c r="X3951" s="118">
        <v>2016</v>
      </c>
      <c r="Y3951" s="18" t="s">
        <v>82</v>
      </c>
    </row>
    <row r="3952" ht="15.75" customHeight="1" spans="1:25">
      <c r="A3952" s="234">
        <v>7413</v>
      </c>
      <c r="B3952" s="208" t="s">
        <v>4518</v>
      </c>
      <c r="C3952" s="207" t="s">
        <v>27</v>
      </c>
      <c r="D3952" s="209" t="s">
        <v>64</v>
      </c>
      <c r="F3952" s="235" t="s">
        <v>204</v>
      </c>
      <c r="G3952" s="236">
        <v>43085</v>
      </c>
      <c r="H3952" s="237">
        <v>43085</v>
      </c>
      <c r="I3952" s="214">
        <v>263.55</v>
      </c>
      <c r="J3952" s="215">
        <v>0.266900864921795</v>
      </c>
      <c r="K3952" s="214">
        <v>70.3417229501391</v>
      </c>
      <c r="L3952" s="244">
        <v>175.7</v>
      </c>
      <c r="M3952" s="245">
        <v>0.329140580535003</v>
      </c>
      <c r="N3952" s="244">
        <v>57.83</v>
      </c>
      <c r="O3952" s="218">
        <v>330</v>
      </c>
      <c r="P3952" s="246">
        <f t="shared" si="528"/>
        <v>-0.467575757575758</v>
      </c>
      <c r="Q3952" s="246">
        <f t="shared" si="529"/>
        <v>-0.824757575757576</v>
      </c>
      <c r="R3952" s="210">
        <v>746</v>
      </c>
      <c r="S3952" s="220">
        <f t="shared" si="530"/>
        <v>330</v>
      </c>
      <c r="T3952" s="113">
        <f t="shared" si="533"/>
        <v>0.722054794520548</v>
      </c>
      <c r="U3952" s="113">
        <f t="shared" si="531"/>
        <v>0.192717049178463</v>
      </c>
      <c r="V3952" s="113">
        <f t="shared" si="534"/>
        <v>0.532424242424242</v>
      </c>
      <c r="W3952" s="113">
        <f t="shared" si="532"/>
        <v>0.175242424242424</v>
      </c>
      <c r="X3952" s="118">
        <v>2017</v>
      </c>
      <c r="Y3952" s="18" t="s">
        <v>83</v>
      </c>
    </row>
    <row r="3953" ht="15.75" customHeight="1" spans="1:25">
      <c r="A3953" s="234">
        <v>7444</v>
      </c>
      <c r="B3953" s="208" t="s">
        <v>4519</v>
      </c>
      <c r="C3953" s="207" t="s">
        <v>19</v>
      </c>
      <c r="D3953" s="209" t="s">
        <v>64</v>
      </c>
      <c r="F3953" s="235" t="s">
        <v>65</v>
      </c>
      <c r="G3953" s="236">
        <v>43092</v>
      </c>
      <c r="H3953" s="237">
        <v>43092</v>
      </c>
      <c r="I3953" s="214">
        <v>258.618550488599</v>
      </c>
      <c r="J3953" s="215">
        <v>0.228501107616239</v>
      </c>
      <c r="K3953" s="214">
        <v>59.0946252367512</v>
      </c>
      <c r="L3953" s="244">
        <v>117.58</v>
      </c>
      <c r="M3953" s="245">
        <v>0.399387650961048</v>
      </c>
      <c r="N3953" s="244">
        <v>46.96</v>
      </c>
      <c r="O3953" s="218">
        <v>307</v>
      </c>
      <c r="P3953" s="246">
        <f t="shared" si="528"/>
        <v>-0.61700325732899</v>
      </c>
      <c r="Q3953" s="246">
        <f t="shared" si="529"/>
        <v>-0.847035830618893</v>
      </c>
      <c r="R3953" s="210">
        <v>739</v>
      </c>
      <c r="S3953" s="220">
        <f t="shared" si="530"/>
        <v>330</v>
      </c>
      <c r="T3953" s="113">
        <f t="shared" si="533"/>
        <v>0.708543973941367</v>
      </c>
      <c r="U3953" s="113">
        <f t="shared" si="531"/>
        <v>0.161903082840414</v>
      </c>
      <c r="V3953" s="113">
        <f t="shared" si="534"/>
        <v>0.35630303030303</v>
      </c>
      <c r="W3953" s="113">
        <f t="shared" si="532"/>
        <v>0.14230303030303</v>
      </c>
      <c r="X3953" s="118">
        <v>2017</v>
      </c>
      <c r="Y3953" s="18" t="s">
        <v>83</v>
      </c>
    </row>
    <row r="3954" ht="15.75" customHeight="1" spans="1:25">
      <c r="A3954" s="234">
        <v>5825</v>
      </c>
      <c r="B3954" s="208" t="s">
        <v>4520</v>
      </c>
      <c r="C3954" s="207" t="s">
        <v>19</v>
      </c>
      <c r="D3954" s="209" t="s">
        <v>64</v>
      </c>
      <c r="F3954" s="235" t="s">
        <v>65</v>
      </c>
      <c r="G3954" s="236">
        <v>41912</v>
      </c>
      <c r="H3954" s="237">
        <v>41912</v>
      </c>
      <c r="I3954" s="214">
        <v>255.78</v>
      </c>
      <c r="J3954" s="215">
        <v>0.228501107616238</v>
      </c>
      <c r="K3954" s="214">
        <v>58.4460133060814</v>
      </c>
      <c r="L3954" s="244">
        <v>142.1</v>
      </c>
      <c r="M3954" s="245">
        <v>0.452498240675581</v>
      </c>
      <c r="N3954" s="244">
        <v>64.3</v>
      </c>
      <c r="O3954" s="218">
        <v>330</v>
      </c>
      <c r="P3954" s="246">
        <f t="shared" si="528"/>
        <v>-0.569393939393939</v>
      </c>
      <c r="Q3954" s="246">
        <f t="shared" si="529"/>
        <v>-0.805151515151515</v>
      </c>
      <c r="R3954" s="210">
        <v>1919</v>
      </c>
      <c r="S3954" s="220">
        <f t="shared" si="530"/>
        <v>330</v>
      </c>
      <c r="T3954" s="113">
        <f t="shared" si="533"/>
        <v>0.700767123287671</v>
      </c>
      <c r="U3954" s="113">
        <f t="shared" si="531"/>
        <v>0.160126063852278</v>
      </c>
      <c r="V3954" s="113">
        <f t="shared" si="534"/>
        <v>0.430606060606061</v>
      </c>
      <c r="W3954" s="113">
        <f t="shared" si="532"/>
        <v>0.194848484848485</v>
      </c>
      <c r="X3954" s="118">
        <v>2014</v>
      </c>
      <c r="Y3954" s="18" t="s">
        <v>66</v>
      </c>
    </row>
    <row r="3955" ht="15.75" customHeight="1" spans="1:25">
      <c r="A3955" s="234">
        <v>5676</v>
      </c>
      <c r="B3955" s="208" t="s">
        <v>4521</v>
      </c>
      <c r="C3955" s="207" t="s">
        <v>17</v>
      </c>
      <c r="D3955" s="209" t="s">
        <v>64</v>
      </c>
      <c r="F3955" s="235" t="s">
        <v>65</v>
      </c>
      <c r="G3955" s="236">
        <v>41545</v>
      </c>
      <c r="H3955" s="237">
        <v>41545</v>
      </c>
      <c r="I3955" s="214">
        <v>248.746628489671</v>
      </c>
      <c r="J3955" s="215">
        <v>0.229048239124001</v>
      </c>
      <c r="K3955" s="214">
        <v>56.9749772435911</v>
      </c>
      <c r="L3955" s="244">
        <v>84.57</v>
      </c>
      <c r="M3955" s="245">
        <v>0.177131370462339</v>
      </c>
      <c r="N3955" s="244">
        <v>14.98</v>
      </c>
      <c r="O3955" s="218">
        <v>281</v>
      </c>
      <c r="P3955" s="246">
        <f t="shared" si="528"/>
        <v>-0.699039145907473</v>
      </c>
      <c r="Q3955" s="246">
        <f t="shared" si="529"/>
        <v>-0.946690391459075</v>
      </c>
      <c r="R3955" s="210">
        <v>2286</v>
      </c>
      <c r="S3955" s="220">
        <f t="shared" si="530"/>
        <v>330</v>
      </c>
      <c r="T3955" s="113">
        <f t="shared" si="533"/>
        <v>0.681497612300468</v>
      </c>
      <c r="U3955" s="113">
        <f t="shared" si="531"/>
        <v>0.156095828064633</v>
      </c>
      <c r="V3955" s="113">
        <f t="shared" si="534"/>
        <v>0.256272727272727</v>
      </c>
      <c r="W3955" s="113">
        <f t="shared" si="532"/>
        <v>0.0453939393939394</v>
      </c>
      <c r="X3955" s="118">
        <v>2013</v>
      </c>
      <c r="Y3955" s="18" t="s">
        <v>66</v>
      </c>
    </row>
    <row r="3956" ht="15.75" customHeight="1" spans="1:25">
      <c r="A3956" s="234">
        <v>6717</v>
      </c>
      <c r="B3956" s="208" t="s">
        <v>4522</v>
      </c>
      <c r="C3956" s="207" t="s">
        <v>17</v>
      </c>
      <c r="D3956" s="209" t="s">
        <v>64</v>
      </c>
      <c r="F3956" s="235" t="s">
        <v>65</v>
      </c>
      <c r="G3956" s="236">
        <v>42812</v>
      </c>
      <c r="H3956" s="237">
        <v>42812</v>
      </c>
      <c r="I3956" s="214">
        <v>242</v>
      </c>
      <c r="J3956" s="215">
        <v>0.229048239124001</v>
      </c>
      <c r="K3956" s="214">
        <v>55.4296738680082</v>
      </c>
      <c r="L3956" s="244">
        <v>121</v>
      </c>
      <c r="M3956" s="245">
        <v>0.105702479338843</v>
      </c>
      <c r="N3956" s="244">
        <v>12.79</v>
      </c>
      <c r="O3956" s="218">
        <v>330</v>
      </c>
      <c r="P3956" s="246">
        <f t="shared" si="528"/>
        <v>-0.633333333333333</v>
      </c>
      <c r="Q3956" s="246">
        <f t="shared" si="529"/>
        <v>-0.961242424242424</v>
      </c>
      <c r="R3956" s="210">
        <v>1019</v>
      </c>
      <c r="S3956" s="220">
        <f t="shared" si="530"/>
        <v>330</v>
      </c>
      <c r="T3956" s="113">
        <f t="shared" si="533"/>
        <v>0.663013698630137</v>
      </c>
      <c r="U3956" s="113">
        <f t="shared" si="531"/>
        <v>0.151862120186324</v>
      </c>
      <c r="V3956" s="113">
        <f t="shared" si="534"/>
        <v>0.366666666666667</v>
      </c>
      <c r="W3956" s="113">
        <f t="shared" si="532"/>
        <v>0.0387575757575758</v>
      </c>
      <c r="X3956" s="118">
        <v>2017</v>
      </c>
      <c r="Y3956" s="18" t="s">
        <v>83</v>
      </c>
    </row>
    <row r="3957" ht="15.75" customHeight="1" spans="1:25">
      <c r="A3957" s="234">
        <v>6139</v>
      </c>
      <c r="B3957" s="208" t="s">
        <v>4523</v>
      </c>
      <c r="C3957" s="207" t="s">
        <v>19</v>
      </c>
      <c r="D3957" s="209" t="s">
        <v>64</v>
      </c>
      <c r="F3957" s="235" t="s">
        <v>65</v>
      </c>
      <c r="G3957" s="236">
        <v>42338</v>
      </c>
      <c r="H3957" s="237">
        <v>42338</v>
      </c>
      <c r="I3957" s="214">
        <v>240.070037688442</v>
      </c>
      <c r="J3957" s="215">
        <v>0.228501107616239</v>
      </c>
      <c r="K3957" s="214">
        <v>54.8562695172813</v>
      </c>
      <c r="L3957" s="244">
        <v>70.75</v>
      </c>
      <c r="M3957" s="245">
        <v>0.0419787985865724</v>
      </c>
      <c r="N3957" s="244">
        <v>2.97</v>
      </c>
      <c r="O3957" s="218">
        <v>199</v>
      </c>
      <c r="P3957" s="246">
        <f t="shared" si="528"/>
        <v>-0.644472361809045</v>
      </c>
      <c r="Q3957" s="246">
        <f t="shared" si="529"/>
        <v>-0.985075376884422</v>
      </c>
      <c r="R3957" s="210">
        <v>1493</v>
      </c>
      <c r="S3957" s="220">
        <f t="shared" si="530"/>
        <v>330</v>
      </c>
      <c r="T3957" s="113">
        <f t="shared" si="533"/>
        <v>0.657726130653266</v>
      </c>
      <c r="U3957" s="113">
        <f t="shared" si="531"/>
        <v>0.150291149362415</v>
      </c>
      <c r="V3957" s="113">
        <f t="shared" si="534"/>
        <v>0.214393939393939</v>
      </c>
      <c r="W3957" s="113">
        <f t="shared" si="532"/>
        <v>0.009</v>
      </c>
      <c r="X3957" s="118">
        <v>2015</v>
      </c>
      <c r="Y3957" s="18" t="s">
        <v>66</v>
      </c>
    </row>
    <row r="3958" ht="15.75" customHeight="1" spans="1:25">
      <c r="A3958" s="234">
        <v>9817</v>
      </c>
      <c r="B3958" s="208" t="s">
        <v>4524</v>
      </c>
      <c r="C3958" s="207" t="s">
        <v>29</v>
      </c>
      <c r="D3958" s="209" t="s">
        <v>64</v>
      </c>
      <c r="F3958" s="235" t="s">
        <v>65</v>
      </c>
      <c r="G3958" s="236">
        <v>43575</v>
      </c>
      <c r="H3958" s="237">
        <v>43575</v>
      </c>
      <c r="I3958" s="214">
        <v>231.925751835225</v>
      </c>
      <c r="J3958" s="215">
        <v>0.280042076377773</v>
      </c>
      <c r="K3958" s="214">
        <v>64.9489691094124</v>
      </c>
      <c r="L3958" s="244">
        <v>21.8</v>
      </c>
      <c r="M3958" s="245">
        <v>0.620183486238532</v>
      </c>
      <c r="N3958" s="244">
        <v>13.52</v>
      </c>
      <c r="O3958" s="218">
        <v>66</v>
      </c>
      <c r="P3958" s="246">
        <f t="shared" si="528"/>
        <v>-0.66969696969697</v>
      </c>
      <c r="Q3958" s="246">
        <f t="shared" si="529"/>
        <v>-0.795151515151515</v>
      </c>
      <c r="R3958" s="210">
        <v>256</v>
      </c>
      <c r="S3958" s="220">
        <f t="shared" si="530"/>
        <v>221</v>
      </c>
      <c r="T3958" s="113">
        <f t="shared" si="533"/>
        <v>0.635413018726644</v>
      </c>
      <c r="U3958" s="113">
        <f t="shared" si="531"/>
        <v>0.177942381121678</v>
      </c>
      <c r="V3958" s="113">
        <f t="shared" si="534"/>
        <v>0.0986425339366516</v>
      </c>
      <c r="W3958" s="113">
        <f t="shared" si="532"/>
        <v>0.0611764705882353</v>
      </c>
      <c r="X3958" s="118">
        <v>2019</v>
      </c>
      <c r="Y3958" s="18" t="s">
        <v>85</v>
      </c>
    </row>
    <row r="3959" ht="15.75" customHeight="1" spans="1:25">
      <c r="A3959" s="234">
        <v>9695</v>
      </c>
      <c r="B3959" s="208" t="s">
        <v>4525</v>
      </c>
      <c r="C3959" s="207" t="s">
        <v>23</v>
      </c>
      <c r="D3959" s="209" t="s">
        <v>64</v>
      </c>
      <c r="F3959" s="235" t="s">
        <v>65</v>
      </c>
      <c r="G3959" s="236">
        <v>43575</v>
      </c>
      <c r="H3959" s="237">
        <v>43575</v>
      </c>
      <c r="I3959" s="214">
        <v>210.408830295356</v>
      </c>
      <c r="J3959" s="215">
        <v>0.220799305830338</v>
      </c>
      <c r="K3959" s="214">
        <v>46.458123669788</v>
      </c>
      <c r="L3959" s="244">
        <v>56.11</v>
      </c>
      <c r="M3959" s="245">
        <v>0.114952771342007</v>
      </c>
      <c r="N3959" s="244">
        <v>6.45</v>
      </c>
      <c r="O3959" s="218">
        <v>148</v>
      </c>
      <c r="P3959" s="246">
        <f t="shared" si="528"/>
        <v>-0.620878378378378</v>
      </c>
      <c r="Q3959" s="246">
        <f t="shared" si="529"/>
        <v>-0.956418918918919</v>
      </c>
      <c r="R3959" s="210">
        <v>256</v>
      </c>
      <c r="S3959" s="220">
        <f t="shared" si="530"/>
        <v>221</v>
      </c>
      <c r="T3959" s="113">
        <f t="shared" si="533"/>
        <v>0.5764625487544</v>
      </c>
      <c r="U3959" s="113">
        <f t="shared" si="531"/>
        <v>0.127282530602159</v>
      </c>
      <c r="V3959" s="113">
        <f t="shared" si="534"/>
        <v>0.253891402714932</v>
      </c>
      <c r="W3959" s="113">
        <f t="shared" si="532"/>
        <v>0.029185520361991</v>
      </c>
      <c r="X3959" s="118">
        <v>2019</v>
      </c>
      <c r="Y3959" s="18" t="s">
        <v>85</v>
      </c>
    </row>
    <row r="3960" ht="15.75" customHeight="1" spans="1:25">
      <c r="A3960" s="234">
        <v>5913</v>
      </c>
      <c r="B3960" s="208" t="s">
        <v>4526</v>
      </c>
      <c r="C3960" s="207" t="s">
        <v>17</v>
      </c>
      <c r="D3960" s="209" t="s">
        <v>64</v>
      </c>
      <c r="F3960" s="235" t="s">
        <v>65</v>
      </c>
      <c r="G3960" s="236">
        <v>42045</v>
      </c>
      <c r="H3960" s="237">
        <v>42045</v>
      </c>
      <c r="I3960" s="214">
        <v>196.429882519888</v>
      </c>
      <c r="J3960" s="215">
        <v>0.229048239124001</v>
      </c>
      <c r="K3960" s="214">
        <v>44.9919187025147</v>
      </c>
      <c r="L3960" s="244">
        <v>54.9</v>
      </c>
      <c r="M3960" s="245">
        <v>0.583424408014572</v>
      </c>
      <c r="N3960" s="244">
        <v>32.03</v>
      </c>
      <c r="O3960" s="218">
        <v>231</v>
      </c>
      <c r="P3960" s="246">
        <f t="shared" si="528"/>
        <v>-0.762337662337662</v>
      </c>
      <c r="Q3960" s="246">
        <f t="shared" si="529"/>
        <v>-0.861341991341991</v>
      </c>
      <c r="R3960" s="210">
        <v>1786</v>
      </c>
      <c r="S3960" s="220">
        <f t="shared" si="530"/>
        <v>330</v>
      </c>
      <c r="T3960" s="113">
        <f t="shared" si="533"/>
        <v>0.538164061698323</v>
      </c>
      <c r="U3960" s="113">
        <f t="shared" si="531"/>
        <v>0.123265530691821</v>
      </c>
      <c r="V3960" s="113">
        <f t="shared" si="534"/>
        <v>0.166363636363636</v>
      </c>
      <c r="W3960" s="113">
        <f t="shared" si="532"/>
        <v>0.0970606060606061</v>
      </c>
      <c r="X3960" s="118">
        <v>2015</v>
      </c>
      <c r="Y3960" s="18" t="s">
        <v>66</v>
      </c>
    </row>
    <row r="3961" ht="15.75" customHeight="1" spans="1:25">
      <c r="A3961" s="234">
        <v>6152</v>
      </c>
      <c r="B3961" s="208" t="s">
        <v>4527</v>
      </c>
      <c r="C3961" s="207" t="s">
        <v>17</v>
      </c>
      <c r="D3961" s="209" t="s">
        <v>64</v>
      </c>
      <c r="F3961" s="235" t="s">
        <v>65</v>
      </c>
      <c r="G3961" s="236">
        <v>42364</v>
      </c>
      <c r="H3961" s="237">
        <v>42364</v>
      </c>
      <c r="I3961" s="214">
        <v>171.842362531551</v>
      </c>
      <c r="J3961" s="215">
        <v>0.229048239124001</v>
      </c>
      <c r="K3961" s="214">
        <v>39.36019054476</v>
      </c>
      <c r="L3961" s="244">
        <v>57.8</v>
      </c>
      <c r="M3961" s="245">
        <v>0.230795847750865</v>
      </c>
      <c r="N3961" s="244">
        <v>13.34</v>
      </c>
      <c r="O3961" s="218">
        <v>278</v>
      </c>
      <c r="P3961" s="246">
        <f t="shared" si="528"/>
        <v>-0.792086330935252</v>
      </c>
      <c r="Q3961" s="246">
        <f t="shared" si="529"/>
        <v>-0.952014388489209</v>
      </c>
      <c r="R3961" s="210">
        <v>1467</v>
      </c>
      <c r="S3961" s="220">
        <f t="shared" si="530"/>
        <v>330</v>
      </c>
      <c r="T3961" s="113">
        <f t="shared" si="533"/>
        <v>0.470800993237126</v>
      </c>
      <c r="U3961" s="113">
        <f t="shared" si="531"/>
        <v>0.107836138478795</v>
      </c>
      <c r="V3961" s="113">
        <f t="shared" si="534"/>
        <v>0.175151515151515</v>
      </c>
      <c r="W3961" s="113">
        <f t="shared" si="532"/>
        <v>0.0404242424242424</v>
      </c>
      <c r="X3961" s="118">
        <v>2015</v>
      </c>
      <c r="Y3961" s="18" t="s">
        <v>66</v>
      </c>
    </row>
    <row r="3962" ht="15.75" customHeight="1" spans="1:25">
      <c r="A3962" s="234">
        <v>8043</v>
      </c>
      <c r="B3962" s="208" t="s">
        <v>4528</v>
      </c>
      <c r="C3962" s="207" t="s">
        <v>17</v>
      </c>
      <c r="D3962" s="209" t="s">
        <v>380</v>
      </c>
      <c r="E3962" s="210" t="s">
        <v>672</v>
      </c>
      <c r="F3962" s="235" t="s">
        <v>98</v>
      </c>
      <c r="G3962" s="283" t="s">
        <v>508</v>
      </c>
      <c r="H3962" s="237">
        <v>43300</v>
      </c>
      <c r="I3962" s="214">
        <v>170.403552541539</v>
      </c>
      <c r="J3962" s="215">
        <v>0.27</v>
      </c>
      <c r="K3962" s="214">
        <v>46.0089591862156</v>
      </c>
      <c r="L3962" s="244">
        <v>66.8</v>
      </c>
      <c r="M3962" s="245">
        <v>0.454790419161677</v>
      </c>
      <c r="N3962" s="244">
        <v>30.38</v>
      </c>
      <c r="O3962" s="218">
        <v>324</v>
      </c>
      <c r="P3962" s="246">
        <f t="shared" si="528"/>
        <v>-0.793827160493827</v>
      </c>
      <c r="Q3962" s="246">
        <f t="shared" si="529"/>
        <v>-0.906234567901235</v>
      </c>
      <c r="R3962" s="210">
        <v>531</v>
      </c>
      <c r="S3962" s="220">
        <f t="shared" si="530"/>
        <v>330</v>
      </c>
      <c r="T3962" s="113">
        <f t="shared" si="533"/>
        <v>0.466859048059011</v>
      </c>
      <c r="U3962" s="113">
        <f t="shared" si="531"/>
        <v>0.126051942975933</v>
      </c>
      <c r="V3962" s="113">
        <f t="shared" si="534"/>
        <v>0.202424242424242</v>
      </c>
      <c r="W3962" s="113">
        <f t="shared" si="532"/>
        <v>0.0920606060606061</v>
      </c>
      <c r="X3962" s="118">
        <v>2010</v>
      </c>
      <c r="Y3962" s="18" t="s">
        <v>66</v>
      </c>
    </row>
    <row r="3963" ht="15.75" customHeight="1" spans="1:25">
      <c r="A3963" s="234">
        <v>5135</v>
      </c>
      <c r="B3963" s="208" t="s">
        <v>4529</v>
      </c>
      <c r="C3963" s="207" t="s">
        <v>17</v>
      </c>
      <c r="D3963" s="209" t="s">
        <v>64</v>
      </c>
      <c r="F3963" s="235" t="s">
        <v>65</v>
      </c>
      <c r="G3963" s="236">
        <v>40264</v>
      </c>
      <c r="H3963" s="237">
        <v>40264</v>
      </c>
      <c r="I3963" s="214">
        <v>169.306755822551</v>
      </c>
      <c r="J3963" s="215">
        <v>0.229048239124001</v>
      </c>
      <c r="K3963" s="214">
        <v>38.7794142929525</v>
      </c>
      <c r="L3963" s="244">
        <v>46.5</v>
      </c>
      <c r="M3963" s="245">
        <v>-0.186236559139785</v>
      </c>
      <c r="N3963" s="244">
        <v>-8.66</v>
      </c>
      <c r="O3963" s="218">
        <v>227</v>
      </c>
      <c r="P3963" s="246">
        <f t="shared" si="528"/>
        <v>-0.795154185022026</v>
      </c>
      <c r="Q3963" s="246">
        <f t="shared" si="529"/>
        <v>-1.03814977973568</v>
      </c>
      <c r="R3963" s="210">
        <v>3567</v>
      </c>
      <c r="S3963" s="220">
        <f t="shared" si="530"/>
        <v>330</v>
      </c>
      <c r="T3963" s="113">
        <f t="shared" si="533"/>
        <v>0.463854125541236</v>
      </c>
      <c r="U3963" s="113">
        <f t="shared" si="531"/>
        <v>0.106244970665623</v>
      </c>
      <c r="V3963" s="113">
        <f t="shared" si="534"/>
        <v>0.140909090909091</v>
      </c>
      <c r="W3963" s="113">
        <f t="shared" si="532"/>
        <v>-0.0262424242424242</v>
      </c>
      <c r="X3963" s="118">
        <v>2010</v>
      </c>
      <c r="Y3963" s="18" t="s">
        <v>66</v>
      </c>
    </row>
    <row r="3964" ht="15.75" customHeight="1" spans="1:25">
      <c r="A3964" s="234">
        <v>6453</v>
      </c>
      <c r="B3964" s="208" t="s">
        <v>4530</v>
      </c>
      <c r="C3964" s="207" t="s">
        <v>29</v>
      </c>
      <c r="D3964" s="209" t="s">
        <v>64</v>
      </c>
      <c r="E3964" s="210" t="s">
        <v>335</v>
      </c>
      <c r="F3964" s="235" t="s">
        <v>65</v>
      </c>
      <c r="G3964" s="283">
        <v>42570</v>
      </c>
      <c r="H3964" s="237">
        <v>42570</v>
      </c>
      <c r="I3964" s="214">
        <v>162.72</v>
      </c>
      <c r="J3964" s="215">
        <v>0.274376721930193</v>
      </c>
      <c r="K3964" s="214">
        <v>44.646580192481</v>
      </c>
      <c r="L3964" s="244">
        <v>101.7</v>
      </c>
      <c r="M3964" s="245">
        <v>0.364405113077679</v>
      </c>
      <c r="N3964" s="244">
        <v>37.06</v>
      </c>
      <c r="O3964" s="218">
        <v>330</v>
      </c>
      <c r="P3964" s="246">
        <f t="shared" si="528"/>
        <v>-0.691818181818182</v>
      </c>
      <c r="Q3964" s="246">
        <f t="shared" si="529"/>
        <v>-0.88769696969697</v>
      </c>
      <c r="R3964" s="210">
        <v>1261</v>
      </c>
      <c r="S3964" s="220">
        <f t="shared" si="530"/>
        <v>330</v>
      </c>
      <c r="T3964" s="113">
        <f t="shared" si="533"/>
        <v>0.445808219178082</v>
      </c>
      <c r="U3964" s="113">
        <f t="shared" si="531"/>
        <v>0.122319397787619</v>
      </c>
      <c r="V3964" s="113">
        <f t="shared" si="534"/>
        <v>0.308181818181818</v>
      </c>
      <c r="W3964" s="113">
        <f t="shared" si="532"/>
        <v>0.11230303030303</v>
      </c>
      <c r="X3964" s="118">
        <v>2016</v>
      </c>
      <c r="Y3964" s="18" t="s">
        <v>82</v>
      </c>
    </row>
    <row r="3965" ht="15.75" customHeight="1" spans="1:25">
      <c r="A3965" s="234">
        <v>6812</v>
      </c>
      <c r="B3965" s="208" t="s">
        <v>4531</v>
      </c>
      <c r="C3965" s="207" t="s">
        <v>19</v>
      </c>
      <c r="D3965" s="209" t="s">
        <v>380</v>
      </c>
      <c r="E3965" s="210" t="s">
        <v>387</v>
      </c>
      <c r="F3965" s="235" t="s">
        <v>108</v>
      </c>
      <c r="G3965" s="283">
        <v>39240</v>
      </c>
      <c r="H3965" s="237">
        <v>42852</v>
      </c>
      <c r="I3965" s="214">
        <v>161.828429003021</v>
      </c>
      <c r="J3965" s="215">
        <v>0.228501107616239</v>
      </c>
      <c r="K3965" s="214">
        <v>36.9779752709862</v>
      </c>
      <c r="L3965" s="244">
        <v>81.53</v>
      </c>
      <c r="M3965" s="245">
        <v>0.0849993867288115</v>
      </c>
      <c r="N3965" s="244">
        <v>6.93</v>
      </c>
      <c r="O3965" s="218">
        <v>330</v>
      </c>
      <c r="P3965" s="246">
        <f t="shared" si="528"/>
        <v>-0.752939393939394</v>
      </c>
      <c r="Q3965" s="246">
        <f t="shared" si="529"/>
        <v>-0.979</v>
      </c>
      <c r="R3965" s="210">
        <v>979</v>
      </c>
      <c r="S3965" s="220">
        <f t="shared" si="530"/>
        <v>330</v>
      </c>
      <c r="T3965" s="113">
        <f t="shared" si="533"/>
        <v>0.443365558912386</v>
      </c>
      <c r="U3965" s="113">
        <f t="shared" si="531"/>
        <v>0.101309521290373</v>
      </c>
      <c r="V3965" s="113">
        <f t="shared" si="534"/>
        <v>0.247060606060606</v>
      </c>
      <c r="W3965" s="113">
        <f t="shared" si="532"/>
        <v>0.021</v>
      </c>
      <c r="X3965" s="118">
        <v>2007</v>
      </c>
      <c r="Y3965" s="18" t="s">
        <v>66</v>
      </c>
    </row>
    <row r="3966" ht="15.75" customHeight="1" spans="1:25">
      <c r="A3966" s="234">
        <v>5111</v>
      </c>
      <c r="B3966" s="208" t="s">
        <v>4532</v>
      </c>
      <c r="C3966" s="207" t="s">
        <v>19</v>
      </c>
      <c r="D3966" s="209" t="s">
        <v>64</v>
      </c>
      <c r="F3966" s="235" t="s">
        <v>65</v>
      </c>
      <c r="G3966" s="236">
        <v>40061</v>
      </c>
      <c r="H3966" s="237">
        <v>40061</v>
      </c>
      <c r="I3966" s="214">
        <v>159.642</v>
      </c>
      <c r="J3966" s="215">
        <v>0.267094167468505</v>
      </c>
      <c r="K3966" s="214">
        <v>42.6394470830071</v>
      </c>
      <c r="L3966" s="244">
        <v>88.69</v>
      </c>
      <c r="M3966" s="245">
        <v>0.350659600856917</v>
      </c>
      <c r="N3966" s="244">
        <v>31.1</v>
      </c>
      <c r="O3966" s="218">
        <v>330</v>
      </c>
      <c r="P3966" s="246">
        <f t="shared" si="528"/>
        <v>-0.731242424242424</v>
      </c>
      <c r="Q3966" s="246">
        <f t="shared" si="529"/>
        <v>-0.905757575757576</v>
      </c>
      <c r="R3966" s="210">
        <v>3770</v>
      </c>
      <c r="S3966" s="220">
        <f t="shared" si="530"/>
        <v>330</v>
      </c>
      <c r="T3966" s="113">
        <f t="shared" si="533"/>
        <v>0.437375342465753</v>
      </c>
      <c r="U3966" s="113">
        <f t="shared" si="531"/>
        <v>0.116820402967143</v>
      </c>
      <c r="V3966" s="113">
        <f t="shared" si="534"/>
        <v>0.268757575757576</v>
      </c>
      <c r="W3966" s="113">
        <f t="shared" si="532"/>
        <v>0.0942424242424243</v>
      </c>
      <c r="X3966" s="118">
        <v>2009</v>
      </c>
      <c r="Y3966" s="18" t="s">
        <v>66</v>
      </c>
    </row>
    <row r="3967" ht="15.75" customHeight="1" spans="1:25">
      <c r="A3967" s="234">
        <v>6132</v>
      </c>
      <c r="B3967" s="208" t="s">
        <v>4533</v>
      </c>
      <c r="C3967" s="207" t="s">
        <v>17</v>
      </c>
      <c r="D3967" s="209" t="s">
        <v>64</v>
      </c>
      <c r="F3967" s="235" t="s">
        <v>65</v>
      </c>
      <c r="G3967" s="236">
        <v>42322</v>
      </c>
      <c r="H3967" s="237">
        <v>42322</v>
      </c>
      <c r="I3967" s="214">
        <v>137.34</v>
      </c>
      <c r="J3967" s="215">
        <v>0.229048239124001</v>
      </c>
      <c r="K3967" s="214">
        <v>31.4574851612903</v>
      </c>
      <c r="L3967" s="244">
        <v>68.67</v>
      </c>
      <c r="M3967" s="245">
        <v>-0.103829911169361</v>
      </c>
      <c r="N3967" s="244">
        <v>-7.13</v>
      </c>
      <c r="O3967" s="218">
        <v>330</v>
      </c>
      <c r="P3967" s="246">
        <f t="shared" si="528"/>
        <v>-0.791909090909091</v>
      </c>
      <c r="Q3967" s="246">
        <f t="shared" si="529"/>
        <v>-1.02160606060606</v>
      </c>
      <c r="R3967" s="210">
        <v>1509</v>
      </c>
      <c r="S3967" s="220">
        <f t="shared" si="530"/>
        <v>330</v>
      </c>
      <c r="T3967" s="113">
        <f t="shared" si="533"/>
        <v>0.37627397260274</v>
      </c>
      <c r="U3967" s="113">
        <f t="shared" si="531"/>
        <v>0.0861848908528501</v>
      </c>
      <c r="V3967" s="113">
        <f t="shared" si="534"/>
        <v>0.208090909090909</v>
      </c>
      <c r="W3967" s="113">
        <f t="shared" si="532"/>
        <v>-0.0216060606060606</v>
      </c>
      <c r="X3967" s="118">
        <v>2015</v>
      </c>
      <c r="Y3967" s="18" t="s">
        <v>66</v>
      </c>
    </row>
    <row r="3968" ht="15.75" customHeight="1" spans="1:25">
      <c r="A3968" s="234">
        <v>6475</v>
      </c>
      <c r="B3968" s="208" t="s">
        <v>4534</v>
      </c>
      <c r="C3968" s="207" t="s">
        <v>17</v>
      </c>
      <c r="D3968" s="209" t="s">
        <v>64</v>
      </c>
      <c r="F3968" s="235" t="s">
        <v>65</v>
      </c>
      <c r="G3968" s="236">
        <v>42595</v>
      </c>
      <c r="H3968" s="237">
        <v>42595</v>
      </c>
      <c r="I3968" s="214">
        <v>130.8</v>
      </c>
      <c r="J3968" s="215">
        <v>0.229048239124001</v>
      </c>
      <c r="K3968" s="214">
        <v>29.9595096774193</v>
      </c>
      <c r="L3968" s="244">
        <v>65.4</v>
      </c>
      <c r="M3968" s="245">
        <v>0.0943425076452599</v>
      </c>
      <c r="N3968" s="244">
        <v>6.17</v>
      </c>
      <c r="O3968" s="218">
        <v>330</v>
      </c>
      <c r="P3968" s="246">
        <f t="shared" si="528"/>
        <v>-0.801818181818182</v>
      </c>
      <c r="Q3968" s="246">
        <f t="shared" si="529"/>
        <v>-0.98130303030303</v>
      </c>
      <c r="R3968" s="210">
        <v>1236</v>
      </c>
      <c r="S3968" s="220">
        <f t="shared" si="530"/>
        <v>330</v>
      </c>
      <c r="T3968" s="113">
        <f t="shared" si="533"/>
        <v>0.358356164383562</v>
      </c>
      <c r="U3968" s="113">
        <f t="shared" si="531"/>
        <v>0.0820808484312858</v>
      </c>
      <c r="V3968" s="113">
        <f t="shared" si="534"/>
        <v>0.198181818181818</v>
      </c>
      <c r="W3968" s="113">
        <f t="shared" si="532"/>
        <v>0.0186969696969697</v>
      </c>
      <c r="X3968" s="118">
        <v>2016</v>
      </c>
      <c r="Y3968" s="18" t="s">
        <v>82</v>
      </c>
    </row>
    <row r="3969" ht="15.75" customHeight="1" spans="1:25">
      <c r="A3969" s="234">
        <v>8377</v>
      </c>
      <c r="B3969" s="208" t="s">
        <v>4535</v>
      </c>
      <c r="C3969" s="207" t="s">
        <v>23</v>
      </c>
      <c r="D3969" s="209" t="s">
        <v>488</v>
      </c>
      <c r="E3969" s="210" t="s">
        <v>799</v>
      </c>
      <c r="F3969" s="235" t="s">
        <v>166</v>
      </c>
      <c r="G3969" s="284">
        <v>41075</v>
      </c>
      <c r="H3969" s="237">
        <v>43341</v>
      </c>
      <c r="I3969" s="214">
        <v>116.62558833056</v>
      </c>
      <c r="J3969" s="215">
        <v>0.280383568846371</v>
      </c>
      <c r="K3969" s="214">
        <v>32.6998986749302</v>
      </c>
      <c r="L3969" s="244">
        <v>60.1</v>
      </c>
      <c r="M3969" s="245">
        <v>0.577870216306156</v>
      </c>
      <c r="N3969" s="244">
        <v>34.73</v>
      </c>
      <c r="O3969" s="218">
        <v>286</v>
      </c>
      <c r="P3969" s="246">
        <f t="shared" si="528"/>
        <v>-0.78986013986014</v>
      </c>
      <c r="Q3969" s="246">
        <f t="shared" si="529"/>
        <v>-0.878566433566434</v>
      </c>
      <c r="R3969" s="210">
        <v>490</v>
      </c>
      <c r="S3969" s="220">
        <f t="shared" si="530"/>
        <v>330</v>
      </c>
      <c r="T3969" s="113">
        <f t="shared" si="533"/>
        <v>0.319522159809753</v>
      </c>
      <c r="U3969" s="113">
        <f t="shared" si="531"/>
        <v>0.0895887634929595</v>
      </c>
      <c r="V3969" s="113">
        <f t="shared" si="534"/>
        <v>0.182121212121212</v>
      </c>
      <c r="W3969" s="113">
        <f t="shared" si="532"/>
        <v>0.105242424242424</v>
      </c>
      <c r="X3969" s="118">
        <v>2012</v>
      </c>
      <c r="Y3969" s="18" t="s">
        <v>66</v>
      </c>
    </row>
    <row r="3970" ht="15.75" customHeight="1" spans="1:25">
      <c r="A3970" s="234">
        <v>7204</v>
      </c>
      <c r="B3970" s="208" t="s">
        <v>4536</v>
      </c>
      <c r="C3970" s="207" t="s">
        <v>31</v>
      </c>
      <c r="D3970" s="209" t="s">
        <v>64</v>
      </c>
      <c r="F3970" s="235" t="s">
        <v>65</v>
      </c>
      <c r="G3970" s="236">
        <v>42987</v>
      </c>
      <c r="H3970" s="237">
        <v>42987</v>
      </c>
      <c r="I3970" s="214">
        <v>115.940068058284</v>
      </c>
      <c r="J3970" s="215">
        <v>0.273484352537965</v>
      </c>
      <c r="K3970" s="214">
        <v>31.7077944461274</v>
      </c>
      <c r="L3970" s="244">
        <v>52.1</v>
      </c>
      <c r="M3970" s="245">
        <v>0.365451055662188</v>
      </c>
      <c r="N3970" s="244">
        <v>19.04</v>
      </c>
      <c r="O3970" s="218">
        <v>285</v>
      </c>
      <c r="P3970" s="246">
        <f t="shared" si="528"/>
        <v>-0.81719298245614</v>
      </c>
      <c r="Q3970" s="246">
        <f t="shared" si="529"/>
        <v>-0.93319298245614</v>
      </c>
      <c r="R3970" s="210">
        <v>844</v>
      </c>
      <c r="S3970" s="220">
        <f t="shared" si="530"/>
        <v>330</v>
      </c>
      <c r="T3970" s="113">
        <f t="shared" si="533"/>
        <v>0.31764402207749</v>
      </c>
      <c r="U3970" s="113">
        <f t="shared" si="531"/>
        <v>0.0868706697154175</v>
      </c>
      <c r="V3970" s="113">
        <f t="shared" si="534"/>
        <v>0.157878787878788</v>
      </c>
      <c r="W3970" s="113">
        <f t="shared" si="532"/>
        <v>0.0576969696969697</v>
      </c>
      <c r="X3970" s="118">
        <v>2017</v>
      </c>
      <c r="Y3970" s="18" t="s">
        <v>83</v>
      </c>
    </row>
    <row r="3971" ht="15.75" customHeight="1" spans="1:25">
      <c r="A3971" s="234">
        <v>5635</v>
      </c>
      <c r="B3971" s="208" t="s">
        <v>4537</v>
      </c>
      <c r="C3971" s="207" t="s">
        <v>25</v>
      </c>
      <c r="D3971" s="209" t="s">
        <v>64</v>
      </c>
      <c r="F3971" s="235" t="s">
        <v>204</v>
      </c>
      <c r="G3971" s="236">
        <v>41300</v>
      </c>
      <c r="H3971" s="237">
        <v>41300</v>
      </c>
      <c r="I3971" s="214">
        <v>105.612</v>
      </c>
      <c r="J3971" s="215">
        <v>0.228264551774227</v>
      </c>
      <c r="K3971" s="214">
        <v>24.1074758419797</v>
      </c>
      <c r="L3971" s="244">
        <v>81.24</v>
      </c>
      <c r="M3971" s="245">
        <v>-0.32767109798129</v>
      </c>
      <c r="N3971" s="244">
        <v>-26.62</v>
      </c>
      <c r="O3971" s="218">
        <v>330</v>
      </c>
      <c r="P3971" s="246">
        <f t="shared" ref="P3971:P4006" si="535">IFERROR(L3971/O3971-1,0)</f>
        <v>-0.753818181818182</v>
      </c>
      <c r="Q3971" s="246">
        <f t="shared" ref="Q3971:Q4006" si="536">IFERROR(N3971/O3971-1,0)</f>
        <v>-1.08066666666667</v>
      </c>
      <c r="R3971" s="210">
        <v>2531</v>
      </c>
      <c r="S3971" s="220">
        <f t="shared" ref="S3971:S4006" si="537">MIN(R3971-35,365-35)</f>
        <v>330</v>
      </c>
      <c r="T3971" s="113">
        <f t="shared" si="533"/>
        <v>0.289347945205479</v>
      </c>
      <c r="U3971" s="113">
        <f t="shared" ref="U3971:U4006" si="538">IFERROR(K3971/365,0)</f>
        <v>0.0660478790191225</v>
      </c>
      <c r="V3971" s="113">
        <f t="shared" si="534"/>
        <v>0.246181818181818</v>
      </c>
      <c r="W3971" s="113">
        <f t="shared" ref="W3971:W4006" si="539">N3971/S3971</f>
        <v>-0.0806666666666667</v>
      </c>
      <c r="X3971" s="118">
        <v>2013</v>
      </c>
      <c r="Y3971" s="18" t="s">
        <v>66</v>
      </c>
    </row>
    <row r="3972" ht="15.75" customHeight="1" spans="1:25">
      <c r="A3972" s="234">
        <v>6830</v>
      </c>
      <c r="B3972" s="208" t="s">
        <v>4538</v>
      </c>
      <c r="C3972" s="207" t="s">
        <v>29</v>
      </c>
      <c r="D3972" s="209" t="s">
        <v>380</v>
      </c>
      <c r="E3972" s="210" t="s">
        <v>395</v>
      </c>
      <c r="F3972" s="235" t="s">
        <v>241</v>
      </c>
      <c r="G3972" s="283">
        <v>40026</v>
      </c>
      <c r="H3972" s="237">
        <v>42879</v>
      </c>
      <c r="I3972" s="214">
        <v>82.2777066368786</v>
      </c>
      <c r="J3972" s="215">
        <v>0.280042076377773</v>
      </c>
      <c r="K3972" s="214">
        <v>23.0412198061927</v>
      </c>
      <c r="L3972" s="244">
        <v>38.2</v>
      </c>
      <c r="M3972" s="245">
        <v>0.520680628272251</v>
      </c>
      <c r="N3972" s="244">
        <v>19.89</v>
      </c>
      <c r="O3972" s="218">
        <v>326</v>
      </c>
      <c r="P3972" s="246">
        <f t="shared" si="535"/>
        <v>-0.882822085889571</v>
      </c>
      <c r="Q3972" s="246">
        <f t="shared" si="536"/>
        <v>-0.93898773006135</v>
      </c>
      <c r="R3972" s="210">
        <v>952</v>
      </c>
      <c r="S3972" s="220">
        <f t="shared" si="537"/>
        <v>330</v>
      </c>
      <c r="T3972" s="113">
        <f t="shared" ref="T3972:T4006" si="540">IFERROR(I3972/365,0)</f>
        <v>0.225418374347613</v>
      </c>
      <c r="U3972" s="113">
        <f t="shared" si="538"/>
        <v>0.0631266296060074</v>
      </c>
      <c r="V3972" s="113">
        <f t="shared" ref="V3972:V4006" si="541">L3972/S3972</f>
        <v>0.115757575757576</v>
      </c>
      <c r="W3972" s="113">
        <f t="shared" si="539"/>
        <v>0.0602727272727273</v>
      </c>
      <c r="X3972" s="118">
        <v>2009</v>
      </c>
      <c r="Y3972" s="18" t="s">
        <v>66</v>
      </c>
    </row>
    <row r="3973" ht="15.75" customHeight="1" spans="1:25">
      <c r="A3973" s="234">
        <v>5179</v>
      </c>
      <c r="B3973" s="208" t="s">
        <v>4539</v>
      </c>
      <c r="C3973" s="207" t="s">
        <v>17</v>
      </c>
      <c r="D3973" s="209" t="s">
        <v>64</v>
      </c>
      <c r="F3973" s="235" t="s">
        <v>65</v>
      </c>
      <c r="G3973" s="236">
        <v>40558</v>
      </c>
      <c r="H3973" s="237">
        <v>40558</v>
      </c>
      <c r="I3973" s="214">
        <v>74.96</v>
      </c>
      <c r="J3973" s="215">
        <v>0.229048239124001</v>
      </c>
      <c r="K3973" s="214">
        <v>17.1694560047351</v>
      </c>
      <c r="L3973" s="244">
        <v>37.48</v>
      </c>
      <c r="M3973" s="245">
        <v>-0.0576307363927428</v>
      </c>
      <c r="N3973" s="244">
        <v>-2.16</v>
      </c>
      <c r="O3973" s="218">
        <v>330</v>
      </c>
      <c r="P3973" s="246">
        <f t="shared" si="535"/>
        <v>-0.886424242424242</v>
      </c>
      <c r="Q3973" s="246">
        <f t="shared" si="536"/>
        <v>-1.00654545454545</v>
      </c>
      <c r="R3973" s="210">
        <v>3273</v>
      </c>
      <c r="S3973" s="220">
        <f t="shared" si="537"/>
        <v>330</v>
      </c>
      <c r="T3973" s="113">
        <f t="shared" si="540"/>
        <v>0.205369863013699</v>
      </c>
      <c r="U3973" s="113">
        <f t="shared" si="538"/>
        <v>0.0470396054924249</v>
      </c>
      <c r="V3973" s="113">
        <f t="shared" si="541"/>
        <v>0.113575757575758</v>
      </c>
      <c r="W3973" s="113">
        <f t="shared" si="539"/>
        <v>-0.00654545454545455</v>
      </c>
      <c r="X3973" s="118">
        <v>2011</v>
      </c>
      <c r="Y3973" s="18" t="s">
        <v>66</v>
      </c>
    </row>
    <row r="3974" ht="15.75" customHeight="1" spans="1:25">
      <c r="A3974" s="234">
        <v>6834</v>
      </c>
      <c r="B3974" s="208" t="s">
        <v>4540</v>
      </c>
      <c r="C3974" s="207" t="s">
        <v>29</v>
      </c>
      <c r="D3974" s="209" t="s">
        <v>380</v>
      </c>
      <c r="E3974" s="210" t="s">
        <v>395</v>
      </c>
      <c r="F3974" s="235" t="s">
        <v>241</v>
      </c>
      <c r="G3974" s="283">
        <v>41306</v>
      </c>
      <c r="H3974" s="237">
        <v>42879</v>
      </c>
      <c r="I3974" s="214">
        <v>68.2588114038588</v>
      </c>
      <c r="J3974" s="215">
        <v>0.266425297284124</v>
      </c>
      <c r="K3974" s="214">
        <v>18.185874120534</v>
      </c>
      <c r="L3974" s="244">
        <v>27.9</v>
      </c>
      <c r="M3974" s="245">
        <v>0.32831541218638</v>
      </c>
      <c r="N3974" s="244">
        <v>9.16</v>
      </c>
      <c r="O3974" s="218">
        <v>287</v>
      </c>
      <c r="P3974" s="246">
        <f t="shared" si="535"/>
        <v>-0.902787456445993</v>
      </c>
      <c r="Q3974" s="246">
        <f t="shared" si="536"/>
        <v>-0.96808362369338</v>
      </c>
      <c r="R3974" s="210">
        <v>952</v>
      </c>
      <c r="S3974" s="220">
        <f t="shared" si="537"/>
        <v>330</v>
      </c>
      <c r="T3974" s="113">
        <f t="shared" si="540"/>
        <v>0.187010442202353</v>
      </c>
      <c r="U3974" s="113">
        <f t="shared" si="538"/>
        <v>0.0498243126589973</v>
      </c>
      <c r="V3974" s="113">
        <f t="shared" si="541"/>
        <v>0.0845454545454545</v>
      </c>
      <c r="W3974" s="113">
        <f t="shared" si="539"/>
        <v>0.0277575757575758</v>
      </c>
      <c r="X3974" s="118">
        <v>2013</v>
      </c>
      <c r="Y3974" s="18" t="s">
        <v>66</v>
      </c>
    </row>
    <row r="3975" ht="15.75" customHeight="1" spans="1:25">
      <c r="A3975" s="234">
        <v>5575</v>
      </c>
      <c r="B3975" s="208" t="s">
        <v>4541</v>
      </c>
      <c r="C3975" s="207" t="s">
        <v>33</v>
      </c>
      <c r="D3975" s="209" t="s">
        <v>64</v>
      </c>
      <c r="F3975" s="235" t="s">
        <v>65</v>
      </c>
      <c r="G3975" s="236">
        <v>41160</v>
      </c>
      <c r="H3975" s="237">
        <v>41160</v>
      </c>
      <c r="I3975" s="214">
        <v>52.4</v>
      </c>
      <c r="J3975" s="215">
        <v>0.27</v>
      </c>
      <c r="K3975" s="214">
        <v>14.148</v>
      </c>
      <c r="L3975" s="244">
        <v>26.2</v>
      </c>
      <c r="M3975" s="245">
        <v>0.0984732824427481</v>
      </c>
      <c r="N3975" s="244">
        <v>2.58</v>
      </c>
      <c r="O3975" s="218">
        <v>330</v>
      </c>
      <c r="P3975" s="246">
        <f t="shared" si="535"/>
        <v>-0.920606060606061</v>
      </c>
      <c r="Q3975" s="246">
        <f t="shared" si="536"/>
        <v>-0.992181818181818</v>
      </c>
      <c r="R3975" s="210">
        <v>2671</v>
      </c>
      <c r="S3975" s="220">
        <f t="shared" si="537"/>
        <v>330</v>
      </c>
      <c r="T3975" s="113">
        <f t="shared" si="540"/>
        <v>0.143561643835616</v>
      </c>
      <c r="U3975" s="113">
        <f t="shared" si="538"/>
        <v>0.0387616438356164</v>
      </c>
      <c r="V3975" s="113">
        <f t="shared" si="541"/>
        <v>0.0793939393939394</v>
      </c>
      <c r="W3975" s="113">
        <f t="shared" si="539"/>
        <v>0.00781818181818182</v>
      </c>
      <c r="X3975" s="118">
        <v>2012</v>
      </c>
      <c r="Y3975" s="18" t="s">
        <v>66</v>
      </c>
    </row>
    <row r="3976" ht="15.75" customHeight="1" spans="1:25">
      <c r="A3976" s="234">
        <v>6411</v>
      </c>
      <c r="B3976" s="208" t="s">
        <v>4542</v>
      </c>
      <c r="C3976" s="207" t="s">
        <v>23</v>
      </c>
      <c r="D3976" s="209" t="s">
        <v>64</v>
      </c>
      <c r="E3976" s="210" t="s">
        <v>330</v>
      </c>
      <c r="F3976" s="235" t="s">
        <v>65</v>
      </c>
      <c r="G3976" s="283">
        <v>42543</v>
      </c>
      <c r="H3976" s="237">
        <v>42543</v>
      </c>
      <c r="I3976" s="214">
        <v>43.185184314541</v>
      </c>
      <c r="J3976" s="215">
        <v>0.267267842577999</v>
      </c>
      <c r="K3976" s="214">
        <v>11.5420110430806</v>
      </c>
      <c r="L3976" s="244">
        <v>24.9</v>
      </c>
      <c r="M3976" s="245">
        <v>0.507630522088353</v>
      </c>
      <c r="N3976" s="244">
        <v>12.64</v>
      </c>
      <c r="O3976" s="218">
        <v>320</v>
      </c>
      <c r="P3976" s="246">
        <f t="shared" si="535"/>
        <v>-0.9221875</v>
      </c>
      <c r="Q3976" s="246">
        <f t="shared" si="536"/>
        <v>-0.9605</v>
      </c>
      <c r="R3976" s="210">
        <v>1288</v>
      </c>
      <c r="S3976" s="220">
        <f t="shared" si="537"/>
        <v>330</v>
      </c>
      <c r="T3976" s="113">
        <f t="shared" si="540"/>
        <v>0.118315573464496</v>
      </c>
      <c r="U3976" s="113">
        <f t="shared" si="538"/>
        <v>0.0316219480632345</v>
      </c>
      <c r="V3976" s="113">
        <f t="shared" si="541"/>
        <v>0.0754545454545455</v>
      </c>
      <c r="W3976" s="113">
        <f t="shared" si="539"/>
        <v>0.0383030303030303</v>
      </c>
      <c r="X3976" s="118">
        <v>2016</v>
      </c>
      <c r="Y3976" s="18" t="s">
        <v>82</v>
      </c>
    </row>
    <row r="3977" ht="15.75" customHeight="1" spans="1:25">
      <c r="A3977" s="234">
        <v>6809</v>
      </c>
      <c r="B3977" s="208" t="s">
        <v>4543</v>
      </c>
      <c r="C3977" s="207" t="s">
        <v>19</v>
      </c>
      <c r="D3977" s="209" t="s">
        <v>380</v>
      </c>
      <c r="E3977" s="210" t="s">
        <v>387</v>
      </c>
      <c r="F3977" s="235" t="s">
        <v>108</v>
      </c>
      <c r="G3977" s="283">
        <v>39079</v>
      </c>
      <c r="H3977" s="237">
        <v>42852</v>
      </c>
      <c r="I3977" s="214">
        <v>29.711</v>
      </c>
      <c r="J3977" s="215">
        <v>0.228501107616238</v>
      </c>
      <c r="K3977" s="214">
        <v>6.78899640838605</v>
      </c>
      <c r="L3977" s="244">
        <v>9.9</v>
      </c>
      <c r="M3977" s="245">
        <v>0.176767676767677</v>
      </c>
      <c r="N3977" s="244">
        <v>1.75</v>
      </c>
      <c r="O3977" s="218">
        <v>225</v>
      </c>
      <c r="P3977" s="246">
        <f t="shared" si="535"/>
        <v>-0.956</v>
      </c>
      <c r="Q3977" s="246">
        <f t="shared" si="536"/>
        <v>-0.992222222222222</v>
      </c>
      <c r="R3977" s="210">
        <v>979</v>
      </c>
      <c r="S3977" s="220">
        <f t="shared" si="537"/>
        <v>330</v>
      </c>
      <c r="T3977" s="113">
        <f t="shared" si="540"/>
        <v>0.0814</v>
      </c>
      <c r="U3977" s="113">
        <f t="shared" si="538"/>
        <v>0.0185999901599618</v>
      </c>
      <c r="V3977" s="113">
        <f t="shared" si="541"/>
        <v>0.03</v>
      </c>
      <c r="W3977" s="113">
        <f t="shared" si="539"/>
        <v>0.0053030303030303</v>
      </c>
      <c r="X3977" s="118">
        <v>2006</v>
      </c>
      <c r="Y3977" s="18" t="s">
        <v>66</v>
      </c>
    </row>
    <row r="3978" ht="15.75" customHeight="1" spans="1:25">
      <c r="A3978" s="234">
        <v>5143</v>
      </c>
      <c r="B3978" s="208" t="s">
        <v>4544</v>
      </c>
      <c r="C3978" s="207" t="s">
        <v>19</v>
      </c>
      <c r="D3978" s="209" t="s">
        <v>64</v>
      </c>
      <c r="F3978" s="235" t="s">
        <v>65</v>
      </c>
      <c r="G3978" s="236">
        <v>40320</v>
      </c>
      <c r="H3978" s="237">
        <v>40320</v>
      </c>
      <c r="J3978" s="215">
        <v>0.224443061363637</v>
      </c>
      <c r="L3978" s="244"/>
      <c r="M3978" s="245"/>
      <c r="N3978" s="244"/>
      <c r="O3978" s="218">
        <v>0</v>
      </c>
      <c r="P3978" s="246">
        <f t="shared" si="535"/>
        <v>0</v>
      </c>
      <c r="Q3978" s="246">
        <f t="shared" si="536"/>
        <v>0</v>
      </c>
      <c r="R3978" s="210">
        <v>3511</v>
      </c>
      <c r="S3978" s="220">
        <f t="shared" si="537"/>
        <v>330</v>
      </c>
      <c r="T3978" s="113">
        <f t="shared" si="540"/>
        <v>0</v>
      </c>
      <c r="U3978" s="113">
        <f t="shared" si="538"/>
        <v>0</v>
      </c>
      <c r="V3978" s="113">
        <f t="shared" si="541"/>
        <v>0</v>
      </c>
      <c r="W3978" s="113">
        <f t="shared" si="539"/>
        <v>0</v>
      </c>
      <c r="X3978" s="118">
        <v>2010</v>
      </c>
      <c r="Y3978" s="18" t="s">
        <v>66</v>
      </c>
    </row>
    <row r="3979" ht="15.75" customHeight="1" spans="1:25">
      <c r="A3979" s="234">
        <v>5354</v>
      </c>
      <c r="B3979" s="208" t="s">
        <v>4545</v>
      </c>
      <c r="C3979" s="207" t="s">
        <v>25</v>
      </c>
      <c r="D3979" s="209" t="s">
        <v>64</v>
      </c>
      <c r="F3979" s="235" t="s">
        <v>215</v>
      </c>
      <c r="G3979" s="236">
        <v>40537</v>
      </c>
      <c r="H3979" s="237">
        <v>40537</v>
      </c>
      <c r="J3979" s="215">
        <v>0.231441200848303</v>
      </c>
      <c r="L3979" s="244"/>
      <c r="M3979" s="245"/>
      <c r="N3979" s="244"/>
      <c r="O3979" s="218">
        <v>0</v>
      </c>
      <c r="P3979" s="246">
        <f t="shared" si="535"/>
        <v>0</v>
      </c>
      <c r="Q3979" s="246">
        <f t="shared" si="536"/>
        <v>0</v>
      </c>
      <c r="R3979" s="210">
        <v>3294</v>
      </c>
      <c r="S3979" s="220">
        <f t="shared" si="537"/>
        <v>330</v>
      </c>
      <c r="T3979" s="113">
        <f t="shared" si="540"/>
        <v>0</v>
      </c>
      <c r="U3979" s="113">
        <f t="shared" si="538"/>
        <v>0</v>
      </c>
      <c r="V3979" s="113">
        <f t="shared" si="541"/>
        <v>0</v>
      </c>
      <c r="W3979" s="113">
        <f t="shared" si="539"/>
        <v>0</v>
      </c>
      <c r="X3979" s="118">
        <v>2010</v>
      </c>
      <c r="Y3979" s="18" t="s">
        <v>66</v>
      </c>
    </row>
    <row r="3980" ht="15.75" customHeight="1" spans="1:25">
      <c r="A3980" s="234">
        <v>5427</v>
      </c>
      <c r="B3980" s="208" t="s">
        <v>4546</v>
      </c>
      <c r="C3980" s="207" t="s">
        <v>17</v>
      </c>
      <c r="D3980" s="209" t="s">
        <v>64</v>
      </c>
      <c r="F3980" s="235" t="s">
        <v>65</v>
      </c>
      <c r="G3980" s="236">
        <v>40816</v>
      </c>
      <c r="H3980" s="237">
        <v>40816</v>
      </c>
      <c r="J3980" s="215">
        <v>0.229120113682597</v>
      </c>
      <c r="L3980" s="244"/>
      <c r="M3980" s="245"/>
      <c r="N3980" s="244"/>
      <c r="O3980" s="218">
        <v>0</v>
      </c>
      <c r="P3980" s="246">
        <f t="shared" si="535"/>
        <v>0</v>
      </c>
      <c r="Q3980" s="246">
        <f t="shared" si="536"/>
        <v>0</v>
      </c>
      <c r="R3980" s="210">
        <v>3015</v>
      </c>
      <c r="S3980" s="220">
        <f t="shared" si="537"/>
        <v>330</v>
      </c>
      <c r="T3980" s="113">
        <f t="shared" si="540"/>
        <v>0</v>
      </c>
      <c r="U3980" s="113">
        <f t="shared" si="538"/>
        <v>0</v>
      </c>
      <c r="V3980" s="113">
        <f t="shared" si="541"/>
        <v>0</v>
      </c>
      <c r="W3980" s="113">
        <f t="shared" si="539"/>
        <v>0</v>
      </c>
      <c r="X3980" s="118">
        <v>2011</v>
      </c>
      <c r="Y3980" s="18" t="s">
        <v>66</v>
      </c>
    </row>
    <row r="3981" ht="15.75" customHeight="1" spans="1:25">
      <c r="A3981" s="234">
        <v>5502</v>
      </c>
      <c r="B3981" s="208" t="s">
        <v>4547</v>
      </c>
      <c r="C3981" s="207" t="s">
        <v>33</v>
      </c>
      <c r="D3981" s="209" t="s">
        <v>64</v>
      </c>
      <c r="F3981" s="235" t="s">
        <v>65</v>
      </c>
      <c r="G3981" s="236">
        <v>40999</v>
      </c>
      <c r="H3981" s="237">
        <v>40999</v>
      </c>
      <c r="J3981" s="215">
        <v>0.226591248359775</v>
      </c>
      <c r="L3981" s="244"/>
      <c r="M3981" s="245"/>
      <c r="N3981" s="244"/>
      <c r="O3981" s="218">
        <v>0</v>
      </c>
      <c r="P3981" s="246">
        <f t="shared" si="535"/>
        <v>0</v>
      </c>
      <c r="Q3981" s="246">
        <f t="shared" si="536"/>
        <v>0</v>
      </c>
      <c r="R3981" s="210">
        <v>2832</v>
      </c>
      <c r="S3981" s="220">
        <f t="shared" si="537"/>
        <v>330</v>
      </c>
      <c r="T3981" s="113">
        <f t="shared" si="540"/>
        <v>0</v>
      </c>
      <c r="U3981" s="113">
        <f t="shared" si="538"/>
        <v>0</v>
      </c>
      <c r="V3981" s="113">
        <f t="shared" si="541"/>
        <v>0</v>
      </c>
      <c r="W3981" s="113">
        <f t="shared" si="539"/>
        <v>0</v>
      </c>
      <c r="X3981" s="118">
        <v>2012</v>
      </c>
      <c r="Y3981" s="18" t="s">
        <v>66</v>
      </c>
    </row>
    <row r="3982" ht="15.75" customHeight="1" spans="1:25">
      <c r="A3982" s="234">
        <v>5514</v>
      </c>
      <c r="B3982" s="208" t="s">
        <v>4548</v>
      </c>
      <c r="C3982" s="207" t="s">
        <v>33</v>
      </c>
      <c r="D3982" s="209" t="s">
        <v>64</v>
      </c>
      <c r="F3982" s="235" t="s">
        <v>65</v>
      </c>
      <c r="G3982" s="236">
        <v>41013</v>
      </c>
      <c r="H3982" s="237">
        <v>41013</v>
      </c>
      <c r="J3982" s="215">
        <v>0.249274847943523</v>
      </c>
      <c r="L3982" s="244"/>
      <c r="M3982" s="245"/>
      <c r="N3982" s="244"/>
      <c r="O3982" s="218">
        <v>0</v>
      </c>
      <c r="P3982" s="246">
        <f t="shared" si="535"/>
        <v>0</v>
      </c>
      <c r="Q3982" s="246">
        <f t="shared" si="536"/>
        <v>0</v>
      </c>
      <c r="R3982" s="210">
        <v>2818</v>
      </c>
      <c r="S3982" s="220">
        <f t="shared" si="537"/>
        <v>330</v>
      </c>
      <c r="T3982" s="113">
        <f t="shared" si="540"/>
        <v>0</v>
      </c>
      <c r="U3982" s="113">
        <f t="shared" si="538"/>
        <v>0</v>
      </c>
      <c r="V3982" s="113">
        <f t="shared" si="541"/>
        <v>0</v>
      </c>
      <c r="W3982" s="113">
        <f t="shared" si="539"/>
        <v>0</v>
      </c>
      <c r="X3982" s="118">
        <v>2012</v>
      </c>
      <c r="Y3982" s="18" t="s">
        <v>66</v>
      </c>
    </row>
    <row r="3983" ht="15.75" customHeight="1" spans="1:25">
      <c r="A3983" s="234">
        <v>5556</v>
      </c>
      <c r="B3983" s="208" t="s">
        <v>4549</v>
      </c>
      <c r="C3983" s="207" t="s">
        <v>17</v>
      </c>
      <c r="D3983" s="209" t="s">
        <v>64</v>
      </c>
      <c r="F3983" s="235" t="s">
        <v>65</v>
      </c>
      <c r="G3983" s="236">
        <v>41090</v>
      </c>
      <c r="H3983" s="237">
        <v>41090</v>
      </c>
      <c r="J3983" s="215">
        <v>0.238766193093438</v>
      </c>
      <c r="L3983" s="244"/>
      <c r="M3983" s="245"/>
      <c r="N3983" s="244"/>
      <c r="O3983" s="218">
        <v>0</v>
      </c>
      <c r="P3983" s="246">
        <f t="shared" si="535"/>
        <v>0</v>
      </c>
      <c r="Q3983" s="246">
        <f t="shared" si="536"/>
        <v>0</v>
      </c>
      <c r="R3983" s="210">
        <v>2741</v>
      </c>
      <c r="S3983" s="220">
        <f t="shared" si="537"/>
        <v>330</v>
      </c>
      <c r="T3983" s="113">
        <f t="shared" si="540"/>
        <v>0</v>
      </c>
      <c r="U3983" s="113">
        <f t="shared" si="538"/>
        <v>0</v>
      </c>
      <c r="V3983" s="113">
        <f t="shared" si="541"/>
        <v>0</v>
      </c>
      <c r="W3983" s="113">
        <f t="shared" si="539"/>
        <v>0</v>
      </c>
      <c r="X3983" s="118">
        <v>2012</v>
      </c>
      <c r="Y3983" s="18" t="s">
        <v>66</v>
      </c>
    </row>
    <row r="3984" ht="15.75" customHeight="1" spans="1:25">
      <c r="A3984" s="234">
        <v>5623</v>
      </c>
      <c r="B3984" s="208" t="s">
        <v>4550</v>
      </c>
      <c r="C3984" s="207" t="s">
        <v>23</v>
      </c>
      <c r="D3984" s="209" t="s">
        <v>64</v>
      </c>
      <c r="F3984" s="235" t="s">
        <v>178</v>
      </c>
      <c r="G3984" s="236">
        <v>41265</v>
      </c>
      <c r="H3984" s="237">
        <v>41265</v>
      </c>
      <c r="J3984" s="215">
        <v>0.25370121220501</v>
      </c>
      <c r="L3984" s="244"/>
      <c r="M3984" s="245"/>
      <c r="N3984" s="244"/>
      <c r="O3984" s="218">
        <v>0</v>
      </c>
      <c r="P3984" s="246">
        <f t="shared" si="535"/>
        <v>0</v>
      </c>
      <c r="Q3984" s="246">
        <f t="shared" si="536"/>
        <v>0</v>
      </c>
      <c r="R3984" s="210">
        <v>2566</v>
      </c>
      <c r="S3984" s="220">
        <f t="shared" si="537"/>
        <v>330</v>
      </c>
      <c r="T3984" s="113">
        <f t="shared" si="540"/>
        <v>0</v>
      </c>
      <c r="U3984" s="113">
        <f t="shared" si="538"/>
        <v>0</v>
      </c>
      <c r="V3984" s="113">
        <f t="shared" si="541"/>
        <v>0</v>
      </c>
      <c r="W3984" s="113">
        <f t="shared" si="539"/>
        <v>0</v>
      </c>
      <c r="X3984" s="118">
        <v>2012</v>
      </c>
      <c r="Y3984" s="18" t="s">
        <v>66</v>
      </c>
    </row>
    <row r="3985" ht="15.75" customHeight="1" spans="1:25">
      <c r="A3985" s="234">
        <v>5677</v>
      </c>
      <c r="B3985" s="208" t="s">
        <v>4551</v>
      </c>
      <c r="C3985" s="207" t="s">
        <v>17</v>
      </c>
      <c r="D3985" s="209" t="s">
        <v>64</v>
      </c>
      <c r="F3985" s="235" t="s">
        <v>65</v>
      </c>
      <c r="G3985" s="236">
        <v>41545</v>
      </c>
      <c r="H3985" s="237">
        <v>41545</v>
      </c>
      <c r="J3985" s="215">
        <v>0.255206854649227</v>
      </c>
      <c r="L3985" s="244"/>
      <c r="M3985" s="245"/>
      <c r="N3985" s="244"/>
      <c r="O3985" s="218">
        <v>0</v>
      </c>
      <c r="P3985" s="246">
        <f t="shared" si="535"/>
        <v>0</v>
      </c>
      <c r="Q3985" s="246">
        <f t="shared" si="536"/>
        <v>0</v>
      </c>
      <c r="R3985" s="210">
        <v>2286</v>
      </c>
      <c r="S3985" s="220">
        <f t="shared" si="537"/>
        <v>330</v>
      </c>
      <c r="T3985" s="113">
        <f t="shared" si="540"/>
        <v>0</v>
      </c>
      <c r="U3985" s="113">
        <f t="shared" si="538"/>
        <v>0</v>
      </c>
      <c r="V3985" s="113">
        <f t="shared" si="541"/>
        <v>0</v>
      </c>
      <c r="W3985" s="113">
        <f t="shared" si="539"/>
        <v>0</v>
      </c>
      <c r="X3985" s="118">
        <v>2013</v>
      </c>
      <c r="Y3985" s="18" t="s">
        <v>66</v>
      </c>
    </row>
    <row r="3986" ht="15.75" customHeight="1" spans="1:25">
      <c r="A3986" s="234">
        <v>5717</v>
      </c>
      <c r="B3986" s="208" t="s">
        <v>4552</v>
      </c>
      <c r="C3986" s="207" t="s">
        <v>25</v>
      </c>
      <c r="D3986" s="209" t="s">
        <v>64</v>
      </c>
      <c r="F3986" s="235" t="s">
        <v>204</v>
      </c>
      <c r="G3986" s="236">
        <v>41692</v>
      </c>
      <c r="H3986" s="237">
        <v>41692</v>
      </c>
      <c r="J3986" s="215">
        <v>0.226378088174096</v>
      </c>
      <c r="L3986" s="244"/>
      <c r="M3986" s="245"/>
      <c r="N3986" s="244"/>
      <c r="O3986" s="218">
        <v>0</v>
      </c>
      <c r="P3986" s="246">
        <f t="shared" si="535"/>
        <v>0</v>
      </c>
      <c r="Q3986" s="246">
        <f t="shared" si="536"/>
        <v>0</v>
      </c>
      <c r="R3986" s="210">
        <v>2139</v>
      </c>
      <c r="S3986" s="220">
        <f t="shared" si="537"/>
        <v>330</v>
      </c>
      <c r="T3986" s="113">
        <f t="shared" si="540"/>
        <v>0</v>
      </c>
      <c r="U3986" s="113">
        <f t="shared" si="538"/>
        <v>0</v>
      </c>
      <c r="V3986" s="113">
        <f t="shared" si="541"/>
        <v>0</v>
      </c>
      <c r="W3986" s="113">
        <f t="shared" si="539"/>
        <v>0</v>
      </c>
      <c r="X3986" s="118">
        <v>2014</v>
      </c>
      <c r="Y3986" s="18" t="s">
        <v>66</v>
      </c>
    </row>
    <row r="3987" ht="15.75" customHeight="1" spans="1:25">
      <c r="A3987" s="234">
        <v>5719</v>
      </c>
      <c r="B3987" s="208" t="s">
        <v>4553</v>
      </c>
      <c r="C3987" s="207" t="s">
        <v>33</v>
      </c>
      <c r="D3987" s="209" t="s">
        <v>64</v>
      </c>
      <c r="F3987" s="235" t="s">
        <v>65</v>
      </c>
      <c r="G3987" s="236">
        <v>41692</v>
      </c>
      <c r="H3987" s="237">
        <v>41692</v>
      </c>
      <c r="J3987" s="215">
        <v>0.226378088174096</v>
      </c>
      <c r="L3987" s="244"/>
      <c r="M3987" s="245"/>
      <c r="N3987" s="244"/>
      <c r="O3987" s="218">
        <v>0</v>
      </c>
      <c r="P3987" s="246">
        <f t="shared" si="535"/>
        <v>0</v>
      </c>
      <c r="Q3987" s="246">
        <f t="shared" si="536"/>
        <v>0</v>
      </c>
      <c r="R3987" s="210">
        <v>2139</v>
      </c>
      <c r="S3987" s="220">
        <f t="shared" si="537"/>
        <v>330</v>
      </c>
      <c r="T3987" s="113">
        <f t="shared" si="540"/>
        <v>0</v>
      </c>
      <c r="U3987" s="113">
        <f t="shared" si="538"/>
        <v>0</v>
      </c>
      <c r="V3987" s="113">
        <f t="shared" si="541"/>
        <v>0</v>
      </c>
      <c r="W3987" s="113">
        <f t="shared" si="539"/>
        <v>0</v>
      </c>
      <c r="X3987" s="118">
        <v>2014</v>
      </c>
      <c r="Y3987" s="18" t="s">
        <v>66</v>
      </c>
    </row>
    <row r="3988" ht="15.75" customHeight="1" spans="1:25">
      <c r="A3988" s="234">
        <v>5812</v>
      </c>
      <c r="B3988" s="208" t="s">
        <v>4554</v>
      </c>
      <c r="C3988" s="207" t="s">
        <v>33</v>
      </c>
      <c r="D3988" s="209" t="s">
        <v>64</v>
      </c>
      <c r="F3988" s="235" t="s">
        <v>65</v>
      </c>
      <c r="G3988" s="236">
        <v>41851</v>
      </c>
      <c r="H3988" s="237">
        <v>41851</v>
      </c>
      <c r="J3988" s="215">
        <v>0.267094167468505</v>
      </c>
      <c r="L3988" s="244"/>
      <c r="M3988" s="245"/>
      <c r="N3988" s="244"/>
      <c r="O3988" s="218">
        <v>0</v>
      </c>
      <c r="P3988" s="246">
        <f t="shared" si="535"/>
        <v>0</v>
      </c>
      <c r="Q3988" s="246">
        <f t="shared" si="536"/>
        <v>0</v>
      </c>
      <c r="R3988" s="210">
        <v>1980</v>
      </c>
      <c r="S3988" s="220">
        <f t="shared" si="537"/>
        <v>330</v>
      </c>
      <c r="T3988" s="113">
        <f t="shared" si="540"/>
        <v>0</v>
      </c>
      <c r="U3988" s="113">
        <f t="shared" si="538"/>
        <v>0</v>
      </c>
      <c r="V3988" s="113">
        <f t="shared" si="541"/>
        <v>0</v>
      </c>
      <c r="W3988" s="113">
        <f t="shared" si="539"/>
        <v>0</v>
      </c>
      <c r="X3988" s="118">
        <v>2014</v>
      </c>
      <c r="Y3988" s="18" t="s">
        <v>66</v>
      </c>
    </row>
    <row r="3989" ht="15.75" customHeight="1" spans="1:25">
      <c r="A3989" s="234">
        <v>6086</v>
      </c>
      <c r="B3989" s="208" t="s">
        <v>4555</v>
      </c>
      <c r="C3989" s="207" t="s">
        <v>33</v>
      </c>
      <c r="D3989" s="209" t="s">
        <v>64</v>
      </c>
      <c r="F3989" s="235" t="s">
        <v>65</v>
      </c>
      <c r="G3989" s="236">
        <v>42308</v>
      </c>
      <c r="H3989" s="237">
        <v>42308</v>
      </c>
      <c r="J3989" s="215">
        <v>0.24972435971858</v>
      </c>
      <c r="L3989" s="244"/>
      <c r="M3989" s="245"/>
      <c r="N3989" s="244"/>
      <c r="O3989" s="218">
        <v>0</v>
      </c>
      <c r="P3989" s="246">
        <f t="shared" si="535"/>
        <v>0</v>
      </c>
      <c r="Q3989" s="246">
        <f t="shared" si="536"/>
        <v>0</v>
      </c>
      <c r="R3989" s="210">
        <v>1523</v>
      </c>
      <c r="S3989" s="220">
        <f t="shared" si="537"/>
        <v>330</v>
      </c>
      <c r="T3989" s="113">
        <f t="shared" si="540"/>
        <v>0</v>
      </c>
      <c r="U3989" s="113">
        <f t="shared" si="538"/>
        <v>0</v>
      </c>
      <c r="V3989" s="113">
        <f t="shared" si="541"/>
        <v>0</v>
      </c>
      <c r="W3989" s="113">
        <f t="shared" si="539"/>
        <v>0</v>
      </c>
      <c r="X3989" s="118">
        <v>2015</v>
      </c>
      <c r="Y3989" s="18" t="s">
        <v>66</v>
      </c>
    </row>
    <row r="3990" ht="15.75" customHeight="1" spans="1:25">
      <c r="A3990" s="234">
        <v>6172</v>
      </c>
      <c r="B3990" s="208" t="s">
        <v>4556</v>
      </c>
      <c r="C3990" s="207" t="s">
        <v>19</v>
      </c>
      <c r="D3990" s="209" t="s">
        <v>64</v>
      </c>
      <c r="F3990" s="235" t="s">
        <v>65</v>
      </c>
      <c r="G3990" s="236">
        <v>42349</v>
      </c>
      <c r="H3990" s="237">
        <v>42349</v>
      </c>
      <c r="J3990" s="215">
        <v>0.26598345991329</v>
      </c>
      <c r="L3990" s="244"/>
      <c r="M3990" s="245"/>
      <c r="N3990" s="244"/>
      <c r="O3990" s="218">
        <v>0</v>
      </c>
      <c r="P3990" s="246">
        <f t="shared" si="535"/>
        <v>0</v>
      </c>
      <c r="Q3990" s="246">
        <f t="shared" si="536"/>
        <v>0</v>
      </c>
      <c r="R3990" s="210">
        <v>1482</v>
      </c>
      <c r="S3990" s="220">
        <f t="shared" si="537"/>
        <v>330</v>
      </c>
      <c r="T3990" s="113">
        <f t="shared" si="540"/>
        <v>0</v>
      </c>
      <c r="U3990" s="113">
        <f t="shared" si="538"/>
        <v>0</v>
      </c>
      <c r="V3990" s="113">
        <f t="shared" si="541"/>
        <v>0</v>
      </c>
      <c r="W3990" s="113">
        <f t="shared" si="539"/>
        <v>0</v>
      </c>
      <c r="X3990" s="118">
        <v>2015</v>
      </c>
      <c r="Y3990" s="18" t="s">
        <v>66</v>
      </c>
    </row>
    <row r="3991" ht="15.75" customHeight="1" spans="1:25">
      <c r="A3991" s="234">
        <v>6235</v>
      </c>
      <c r="B3991" s="208" t="s">
        <v>4557</v>
      </c>
      <c r="C3991" s="207" t="s">
        <v>23</v>
      </c>
      <c r="D3991" s="209" t="s">
        <v>64</v>
      </c>
      <c r="F3991" s="235" t="s">
        <v>187</v>
      </c>
      <c r="G3991" s="236">
        <v>42451</v>
      </c>
      <c r="H3991" s="237">
        <v>42451</v>
      </c>
      <c r="J3991" s="215">
        <v>0.224197742799888</v>
      </c>
      <c r="L3991" s="244"/>
      <c r="M3991" s="245"/>
      <c r="N3991" s="244"/>
      <c r="O3991" s="218">
        <v>0</v>
      </c>
      <c r="P3991" s="246">
        <f t="shared" si="535"/>
        <v>0</v>
      </c>
      <c r="Q3991" s="246">
        <f t="shared" si="536"/>
        <v>0</v>
      </c>
      <c r="R3991" s="210">
        <v>1380</v>
      </c>
      <c r="S3991" s="220">
        <f t="shared" si="537"/>
        <v>330</v>
      </c>
      <c r="T3991" s="113">
        <f t="shared" si="540"/>
        <v>0</v>
      </c>
      <c r="U3991" s="113">
        <f t="shared" si="538"/>
        <v>0</v>
      </c>
      <c r="V3991" s="113">
        <f t="shared" si="541"/>
        <v>0</v>
      </c>
      <c r="W3991" s="113">
        <f t="shared" si="539"/>
        <v>0</v>
      </c>
      <c r="X3991" s="118">
        <v>2016</v>
      </c>
      <c r="Y3991" s="18" t="s">
        <v>82</v>
      </c>
    </row>
    <row r="3992" ht="15.75" customHeight="1" spans="1:25">
      <c r="A3992" s="234">
        <v>6313</v>
      </c>
      <c r="B3992" s="208" t="s">
        <v>4558</v>
      </c>
      <c r="C3992" s="207" t="s">
        <v>25</v>
      </c>
      <c r="D3992" s="209" t="s">
        <v>64</v>
      </c>
      <c r="F3992" s="235" t="s">
        <v>204</v>
      </c>
      <c r="G3992" s="236">
        <v>42490</v>
      </c>
      <c r="H3992" s="237">
        <v>42490</v>
      </c>
      <c r="I3992" s="214">
        <v>0</v>
      </c>
      <c r="J3992" s="215">
        <v>0.267072144097441</v>
      </c>
      <c r="K3992" s="214">
        <v>0</v>
      </c>
      <c r="L3992" s="244">
        <v>0</v>
      </c>
      <c r="M3992" s="245" t="e">
        <v>#DIV/0!</v>
      </c>
      <c r="N3992" s="244">
        <v>0</v>
      </c>
      <c r="O3992" s="218">
        <v>63</v>
      </c>
      <c r="P3992" s="246">
        <f t="shared" si="535"/>
        <v>-1</v>
      </c>
      <c r="Q3992" s="246">
        <f t="shared" si="536"/>
        <v>-1</v>
      </c>
      <c r="R3992" s="210">
        <v>1341</v>
      </c>
      <c r="S3992" s="220">
        <f t="shared" si="537"/>
        <v>330</v>
      </c>
      <c r="T3992" s="113">
        <f t="shared" si="540"/>
        <v>0</v>
      </c>
      <c r="U3992" s="113">
        <f t="shared" si="538"/>
        <v>0</v>
      </c>
      <c r="V3992" s="113">
        <f t="shared" si="541"/>
        <v>0</v>
      </c>
      <c r="W3992" s="113">
        <f t="shared" si="539"/>
        <v>0</v>
      </c>
      <c r="X3992" s="118">
        <v>2016</v>
      </c>
      <c r="Y3992" s="18" t="s">
        <v>82</v>
      </c>
    </row>
    <row r="3993" ht="15.75" customHeight="1" spans="1:25">
      <c r="A3993" s="234">
        <v>6327</v>
      </c>
      <c r="B3993" s="208" t="s">
        <v>4559</v>
      </c>
      <c r="C3993" s="207" t="s">
        <v>17</v>
      </c>
      <c r="D3993" s="209" t="s">
        <v>64</v>
      </c>
      <c r="F3993" s="235" t="s">
        <v>65</v>
      </c>
      <c r="G3993" s="236">
        <v>42514</v>
      </c>
      <c r="H3993" s="237">
        <v>42514</v>
      </c>
      <c r="J3993" s="215">
        <v>0.238999784360115</v>
      </c>
      <c r="L3993" s="244"/>
      <c r="M3993" s="245"/>
      <c r="N3993" s="244"/>
      <c r="O3993" s="218">
        <v>0</v>
      </c>
      <c r="P3993" s="246">
        <f t="shared" si="535"/>
        <v>0</v>
      </c>
      <c r="Q3993" s="246">
        <f t="shared" si="536"/>
        <v>0</v>
      </c>
      <c r="R3993" s="210">
        <v>1317</v>
      </c>
      <c r="S3993" s="220">
        <f t="shared" si="537"/>
        <v>330</v>
      </c>
      <c r="T3993" s="113">
        <f t="shared" si="540"/>
        <v>0</v>
      </c>
      <c r="U3993" s="113">
        <f t="shared" si="538"/>
        <v>0</v>
      </c>
      <c r="V3993" s="113">
        <f t="shared" si="541"/>
        <v>0</v>
      </c>
      <c r="W3993" s="113">
        <f t="shared" si="539"/>
        <v>0</v>
      </c>
      <c r="X3993" s="118">
        <v>2016</v>
      </c>
      <c r="Y3993" s="18" t="s">
        <v>82</v>
      </c>
    </row>
    <row r="3994" ht="15.75" customHeight="1" spans="1:25">
      <c r="A3994" s="234">
        <v>6410</v>
      </c>
      <c r="B3994" s="208" t="s">
        <v>4560</v>
      </c>
      <c r="C3994" s="207" t="s">
        <v>23</v>
      </c>
      <c r="D3994" s="209" t="s">
        <v>64</v>
      </c>
      <c r="E3994" s="210" t="s">
        <v>330</v>
      </c>
      <c r="F3994" s="235" t="s">
        <v>65</v>
      </c>
      <c r="G3994" s="283">
        <v>42543</v>
      </c>
      <c r="H3994" s="237">
        <v>42543</v>
      </c>
      <c r="J3994" s="215">
        <v>0.232432882254468</v>
      </c>
      <c r="L3994" s="244"/>
      <c r="M3994" s="245"/>
      <c r="N3994" s="244"/>
      <c r="O3994" s="218">
        <v>0</v>
      </c>
      <c r="P3994" s="246">
        <f t="shared" si="535"/>
        <v>0</v>
      </c>
      <c r="Q3994" s="246">
        <f t="shared" si="536"/>
        <v>0</v>
      </c>
      <c r="R3994" s="210">
        <v>1288</v>
      </c>
      <c r="S3994" s="220">
        <f t="shared" si="537"/>
        <v>330</v>
      </c>
      <c r="T3994" s="113">
        <f t="shared" si="540"/>
        <v>0</v>
      </c>
      <c r="U3994" s="113">
        <f t="shared" si="538"/>
        <v>0</v>
      </c>
      <c r="V3994" s="113">
        <f t="shared" si="541"/>
        <v>0</v>
      </c>
      <c r="W3994" s="113">
        <f t="shared" si="539"/>
        <v>0</v>
      </c>
      <c r="X3994" s="118">
        <v>2016</v>
      </c>
      <c r="Y3994" s="18" t="s">
        <v>82</v>
      </c>
    </row>
    <row r="3995" ht="15.75" customHeight="1" spans="1:25">
      <c r="A3995" s="234">
        <v>6415</v>
      </c>
      <c r="B3995" s="208" t="s">
        <v>4561</v>
      </c>
      <c r="C3995" s="207" t="s">
        <v>23</v>
      </c>
      <c r="D3995" s="209" t="s">
        <v>64</v>
      </c>
      <c r="E3995" s="210" t="s">
        <v>330</v>
      </c>
      <c r="F3995" s="235" t="s">
        <v>65</v>
      </c>
      <c r="G3995" s="283">
        <v>42543</v>
      </c>
      <c r="H3995" s="237">
        <v>42543</v>
      </c>
      <c r="J3995" s="215">
        <v>0.232432882254468</v>
      </c>
      <c r="L3995" s="244"/>
      <c r="M3995" s="245"/>
      <c r="N3995" s="244"/>
      <c r="O3995" s="218">
        <v>0</v>
      </c>
      <c r="P3995" s="246">
        <f t="shared" si="535"/>
        <v>0</v>
      </c>
      <c r="Q3995" s="246">
        <f t="shared" si="536"/>
        <v>0</v>
      </c>
      <c r="R3995" s="210">
        <v>1288</v>
      </c>
      <c r="S3995" s="220">
        <f t="shared" si="537"/>
        <v>330</v>
      </c>
      <c r="T3995" s="113">
        <f t="shared" si="540"/>
        <v>0</v>
      </c>
      <c r="U3995" s="113">
        <f t="shared" si="538"/>
        <v>0</v>
      </c>
      <c r="V3995" s="113">
        <f t="shared" si="541"/>
        <v>0</v>
      </c>
      <c r="W3995" s="113">
        <f t="shared" si="539"/>
        <v>0</v>
      </c>
      <c r="X3995" s="118">
        <v>2016</v>
      </c>
      <c r="Y3995" s="18" t="s">
        <v>82</v>
      </c>
    </row>
    <row r="3996" ht="15.75" customHeight="1" spans="1:25">
      <c r="A3996" s="234">
        <v>6466</v>
      </c>
      <c r="B3996" s="208" t="s">
        <v>4562</v>
      </c>
      <c r="C3996" s="207" t="s">
        <v>29</v>
      </c>
      <c r="D3996" s="209" t="s">
        <v>64</v>
      </c>
      <c r="E3996" s="210" t="s">
        <v>335</v>
      </c>
      <c r="F3996" s="235" t="s">
        <v>65</v>
      </c>
      <c r="G3996" s="283">
        <v>42570</v>
      </c>
      <c r="H3996" s="237">
        <v>42570</v>
      </c>
      <c r="J3996" s="215">
        <v>0.247033757052712</v>
      </c>
      <c r="L3996" s="244"/>
      <c r="M3996" s="245"/>
      <c r="N3996" s="244"/>
      <c r="O3996" s="218">
        <v>0</v>
      </c>
      <c r="P3996" s="246">
        <f t="shared" si="535"/>
        <v>0</v>
      </c>
      <c r="Q3996" s="246">
        <f t="shared" si="536"/>
        <v>0</v>
      </c>
      <c r="R3996" s="210">
        <v>1261</v>
      </c>
      <c r="S3996" s="220">
        <f t="shared" si="537"/>
        <v>330</v>
      </c>
      <c r="T3996" s="113">
        <f t="shared" si="540"/>
        <v>0</v>
      </c>
      <c r="U3996" s="113">
        <f t="shared" si="538"/>
        <v>0</v>
      </c>
      <c r="V3996" s="113">
        <f t="shared" si="541"/>
        <v>0</v>
      </c>
      <c r="W3996" s="113">
        <f t="shared" si="539"/>
        <v>0</v>
      </c>
      <c r="X3996" s="118">
        <v>2016</v>
      </c>
      <c r="Y3996" s="18" t="s">
        <v>82</v>
      </c>
    </row>
    <row r="3997" ht="15.75" customHeight="1" spans="1:25">
      <c r="A3997" s="234">
        <v>6617</v>
      </c>
      <c r="B3997" s="208" t="s">
        <v>4563</v>
      </c>
      <c r="C3997" s="207" t="s">
        <v>23</v>
      </c>
      <c r="D3997" s="209" t="s">
        <v>64</v>
      </c>
      <c r="E3997" s="210" t="s">
        <v>346</v>
      </c>
      <c r="F3997" s="235" t="s">
        <v>65</v>
      </c>
      <c r="G3997" s="283">
        <v>42640</v>
      </c>
      <c r="H3997" s="237">
        <v>42640</v>
      </c>
      <c r="J3997" s="215">
        <v>0.231100872567471</v>
      </c>
      <c r="L3997" s="244"/>
      <c r="M3997" s="245"/>
      <c r="N3997" s="244"/>
      <c r="O3997" s="218">
        <v>0</v>
      </c>
      <c r="P3997" s="246">
        <f t="shared" si="535"/>
        <v>0</v>
      </c>
      <c r="Q3997" s="246">
        <f t="shared" si="536"/>
        <v>0</v>
      </c>
      <c r="R3997" s="210">
        <v>1191</v>
      </c>
      <c r="S3997" s="220">
        <f t="shared" si="537"/>
        <v>330</v>
      </c>
      <c r="T3997" s="113">
        <f t="shared" si="540"/>
        <v>0</v>
      </c>
      <c r="U3997" s="113">
        <f t="shared" si="538"/>
        <v>0</v>
      </c>
      <c r="V3997" s="113">
        <f t="shared" si="541"/>
        <v>0</v>
      </c>
      <c r="W3997" s="113">
        <f t="shared" si="539"/>
        <v>0</v>
      </c>
      <c r="X3997" s="118">
        <v>2016</v>
      </c>
      <c r="Y3997" s="18" t="s">
        <v>82</v>
      </c>
    </row>
    <row r="3998" ht="15.75" customHeight="1" spans="1:25">
      <c r="A3998" s="234">
        <v>6700</v>
      </c>
      <c r="B3998" s="208" t="s">
        <v>4564</v>
      </c>
      <c r="C3998" s="207" t="s">
        <v>23</v>
      </c>
      <c r="D3998" s="209" t="s">
        <v>64</v>
      </c>
      <c r="F3998" s="235" t="s">
        <v>181</v>
      </c>
      <c r="G3998" s="236">
        <v>42735</v>
      </c>
      <c r="H3998" s="237">
        <v>42735</v>
      </c>
      <c r="J3998" s="215">
        <v>0.262360304233744</v>
      </c>
      <c r="L3998" s="244"/>
      <c r="M3998" s="245"/>
      <c r="N3998" s="244"/>
      <c r="O3998" s="218">
        <v>0</v>
      </c>
      <c r="P3998" s="246">
        <f t="shared" si="535"/>
        <v>0</v>
      </c>
      <c r="Q3998" s="246">
        <f t="shared" si="536"/>
        <v>0</v>
      </c>
      <c r="R3998" s="210">
        <v>1096</v>
      </c>
      <c r="S3998" s="220">
        <f t="shared" si="537"/>
        <v>330</v>
      </c>
      <c r="T3998" s="113">
        <f t="shared" si="540"/>
        <v>0</v>
      </c>
      <c r="U3998" s="113">
        <f t="shared" si="538"/>
        <v>0</v>
      </c>
      <c r="V3998" s="113">
        <f t="shared" si="541"/>
        <v>0</v>
      </c>
      <c r="W3998" s="113">
        <f t="shared" si="539"/>
        <v>0</v>
      </c>
      <c r="X3998" s="118">
        <v>2016</v>
      </c>
      <c r="Y3998" s="18" t="s">
        <v>82</v>
      </c>
    </row>
    <row r="3999" ht="15.75" customHeight="1" spans="1:25">
      <c r="A3999" s="234">
        <v>6828</v>
      </c>
      <c r="B3999" s="208" t="s">
        <v>4565</v>
      </c>
      <c r="C3999" s="207" t="s">
        <v>29</v>
      </c>
      <c r="D3999" s="209" t="s">
        <v>380</v>
      </c>
      <c r="E3999" s="210" t="s">
        <v>395</v>
      </c>
      <c r="F3999" s="235" t="s">
        <v>241</v>
      </c>
      <c r="G3999" s="283">
        <v>39845</v>
      </c>
      <c r="H3999" s="237">
        <v>42879</v>
      </c>
      <c r="J3999" s="215">
        <v>0.236291342458316</v>
      </c>
      <c r="L3999" s="244"/>
      <c r="M3999" s="245"/>
      <c r="N3999" s="244"/>
      <c r="O3999" s="218">
        <v>0</v>
      </c>
      <c r="P3999" s="246">
        <f t="shared" si="535"/>
        <v>0</v>
      </c>
      <c r="Q3999" s="246">
        <f t="shared" si="536"/>
        <v>0</v>
      </c>
      <c r="R3999" s="210">
        <v>952</v>
      </c>
      <c r="S3999" s="220">
        <f t="shared" si="537"/>
        <v>330</v>
      </c>
      <c r="T3999" s="113">
        <f t="shared" si="540"/>
        <v>0</v>
      </c>
      <c r="U3999" s="113">
        <f t="shared" si="538"/>
        <v>0</v>
      </c>
      <c r="V3999" s="113">
        <f t="shared" si="541"/>
        <v>0</v>
      </c>
      <c r="W3999" s="113">
        <f t="shared" si="539"/>
        <v>0</v>
      </c>
      <c r="X3999" s="118">
        <v>2009</v>
      </c>
      <c r="Y3999" s="18" t="s">
        <v>66</v>
      </c>
    </row>
    <row r="4000" ht="15.75" customHeight="1" spans="1:25">
      <c r="A4000" s="234">
        <v>6924</v>
      </c>
      <c r="B4000" s="208" t="s">
        <v>4566</v>
      </c>
      <c r="C4000" s="207" t="s">
        <v>31</v>
      </c>
      <c r="D4000" s="209" t="s">
        <v>64</v>
      </c>
      <c r="F4000" s="235" t="s">
        <v>65</v>
      </c>
      <c r="G4000" s="236">
        <v>42896</v>
      </c>
      <c r="H4000" s="237">
        <v>42896</v>
      </c>
      <c r="I4000" s="214">
        <v>0</v>
      </c>
      <c r="J4000" s="215">
        <v>0.280390759479624</v>
      </c>
      <c r="K4000" s="214">
        <v>0</v>
      </c>
      <c r="L4000" s="244">
        <v>0</v>
      </c>
      <c r="M4000" s="245" t="e">
        <v>#DIV/0!</v>
      </c>
      <c r="N4000" s="244">
        <v>0</v>
      </c>
      <c r="O4000" s="218">
        <v>319</v>
      </c>
      <c r="P4000" s="246">
        <f t="shared" si="535"/>
        <v>-1</v>
      </c>
      <c r="Q4000" s="246">
        <f t="shared" si="536"/>
        <v>-1</v>
      </c>
      <c r="R4000" s="210">
        <v>935</v>
      </c>
      <c r="S4000" s="220">
        <f t="shared" si="537"/>
        <v>330</v>
      </c>
      <c r="T4000" s="113">
        <f t="shared" si="540"/>
        <v>0</v>
      </c>
      <c r="U4000" s="113">
        <f t="shared" si="538"/>
        <v>0</v>
      </c>
      <c r="V4000" s="113">
        <f t="shared" si="541"/>
        <v>0</v>
      </c>
      <c r="W4000" s="113">
        <f t="shared" si="539"/>
        <v>0</v>
      </c>
      <c r="X4000" s="118">
        <v>2017</v>
      </c>
      <c r="Y4000" s="18" t="s">
        <v>83</v>
      </c>
    </row>
    <row r="4001" ht="15.75" customHeight="1" spans="1:25">
      <c r="A4001" s="234">
        <v>7248</v>
      </c>
      <c r="B4001" s="208" t="s">
        <v>4567</v>
      </c>
      <c r="C4001" s="207" t="s">
        <v>25</v>
      </c>
      <c r="D4001" s="209" t="s">
        <v>64</v>
      </c>
      <c r="F4001" s="235" t="s">
        <v>207</v>
      </c>
      <c r="G4001" s="236">
        <v>43001</v>
      </c>
      <c r="H4001" s="237">
        <v>43001</v>
      </c>
      <c r="J4001" s="215">
        <v>0.257859101605661</v>
      </c>
      <c r="L4001" s="244"/>
      <c r="M4001" s="245"/>
      <c r="N4001" s="244"/>
      <c r="O4001" s="218">
        <v>0</v>
      </c>
      <c r="P4001" s="246">
        <f t="shared" si="535"/>
        <v>0</v>
      </c>
      <c r="Q4001" s="246">
        <f t="shared" si="536"/>
        <v>0</v>
      </c>
      <c r="R4001" s="210">
        <v>830</v>
      </c>
      <c r="S4001" s="220">
        <f t="shared" si="537"/>
        <v>330</v>
      </c>
      <c r="T4001" s="113">
        <f t="shared" si="540"/>
        <v>0</v>
      </c>
      <c r="U4001" s="113">
        <f t="shared" si="538"/>
        <v>0</v>
      </c>
      <c r="V4001" s="113">
        <f t="shared" si="541"/>
        <v>0</v>
      </c>
      <c r="W4001" s="113">
        <f t="shared" si="539"/>
        <v>0</v>
      </c>
      <c r="X4001" s="118">
        <v>2017</v>
      </c>
      <c r="Y4001" s="18" t="s">
        <v>83</v>
      </c>
    </row>
    <row r="4002" ht="15.75" customHeight="1" spans="1:25">
      <c r="A4002" s="234">
        <v>7256</v>
      </c>
      <c r="B4002" s="208" t="s">
        <v>4568</v>
      </c>
      <c r="C4002" s="207" t="s">
        <v>31</v>
      </c>
      <c r="D4002" s="209" t="s">
        <v>380</v>
      </c>
      <c r="E4002" s="210" t="s">
        <v>436</v>
      </c>
      <c r="F4002" s="235" t="s">
        <v>254</v>
      </c>
      <c r="G4002" s="284">
        <v>42644</v>
      </c>
      <c r="H4002" s="237">
        <v>43248</v>
      </c>
      <c r="J4002" s="215">
        <v>0.257859101605661</v>
      </c>
      <c r="L4002" s="244"/>
      <c r="M4002" s="245"/>
      <c r="N4002" s="244"/>
      <c r="O4002" s="218">
        <v>0</v>
      </c>
      <c r="P4002" s="246">
        <f t="shared" si="535"/>
        <v>0</v>
      </c>
      <c r="Q4002" s="246">
        <f t="shared" si="536"/>
        <v>0</v>
      </c>
      <c r="R4002" s="210">
        <v>583</v>
      </c>
      <c r="S4002" s="220">
        <f t="shared" si="537"/>
        <v>330</v>
      </c>
      <c r="T4002" s="113">
        <f t="shared" si="540"/>
        <v>0</v>
      </c>
      <c r="U4002" s="113">
        <f t="shared" si="538"/>
        <v>0</v>
      </c>
      <c r="V4002" s="113">
        <f t="shared" si="541"/>
        <v>0</v>
      </c>
      <c r="W4002" s="113">
        <f t="shared" si="539"/>
        <v>0</v>
      </c>
      <c r="X4002" s="118">
        <v>2016</v>
      </c>
      <c r="Y4002" s="18" t="s">
        <v>82</v>
      </c>
    </row>
    <row r="4003" ht="15.75" customHeight="1" spans="1:25">
      <c r="A4003" s="234">
        <v>7261</v>
      </c>
      <c r="B4003" s="208" t="s">
        <v>4569</v>
      </c>
      <c r="C4003" s="207" t="s">
        <v>31</v>
      </c>
      <c r="D4003" s="209" t="s">
        <v>380</v>
      </c>
      <c r="E4003" s="210" t="s">
        <v>436</v>
      </c>
      <c r="F4003" s="235" t="s">
        <v>254</v>
      </c>
      <c r="G4003" s="284">
        <v>41353</v>
      </c>
      <c r="H4003" s="237">
        <v>42964</v>
      </c>
      <c r="J4003" s="215">
        <v>0.257859101605661</v>
      </c>
      <c r="L4003" s="244"/>
      <c r="M4003" s="245"/>
      <c r="N4003" s="244"/>
      <c r="O4003" s="218">
        <v>0</v>
      </c>
      <c r="P4003" s="246">
        <f t="shared" si="535"/>
        <v>0</v>
      </c>
      <c r="Q4003" s="246">
        <f t="shared" si="536"/>
        <v>0</v>
      </c>
      <c r="R4003" s="210">
        <v>867</v>
      </c>
      <c r="S4003" s="220">
        <f t="shared" si="537"/>
        <v>330</v>
      </c>
      <c r="T4003" s="113">
        <f t="shared" si="540"/>
        <v>0</v>
      </c>
      <c r="U4003" s="113">
        <f t="shared" si="538"/>
        <v>0</v>
      </c>
      <c r="V4003" s="113">
        <f t="shared" si="541"/>
        <v>0</v>
      </c>
      <c r="W4003" s="113">
        <f t="shared" si="539"/>
        <v>0</v>
      </c>
      <c r="X4003" s="118">
        <v>2013</v>
      </c>
      <c r="Y4003" s="18" t="s">
        <v>66</v>
      </c>
    </row>
    <row r="4004" ht="15.75" customHeight="1" spans="1:25">
      <c r="A4004" s="234">
        <v>7518</v>
      </c>
      <c r="B4004" s="208" t="s">
        <v>4570</v>
      </c>
      <c r="C4004" s="207" t="s">
        <v>19</v>
      </c>
      <c r="D4004" s="209" t="s">
        <v>64</v>
      </c>
      <c r="F4004" s="235" t="s">
        <v>65</v>
      </c>
      <c r="G4004" s="236">
        <v>43098</v>
      </c>
      <c r="H4004" s="237">
        <v>43098</v>
      </c>
      <c r="J4004" s="215">
        <v>0.235308619761737</v>
      </c>
      <c r="L4004" s="244"/>
      <c r="M4004" s="245"/>
      <c r="N4004" s="244"/>
      <c r="O4004" s="218">
        <v>0</v>
      </c>
      <c r="P4004" s="246">
        <f t="shared" si="535"/>
        <v>0</v>
      </c>
      <c r="Q4004" s="246">
        <f t="shared" si="536"/>
        <v>0</v>
      </c>
      <c r="R4004" s="210">
        <v>733</v>
      </c>
      <c r="S4004" s="220">
        <f t="shared" si="537"/>
        <v>330</v>
      </c>
      <c r="T4004" s="113">
        <f t="shared" si="540"/>
        <v>0</v>
      </c>
      <c r="U4004" s="113">
        <f t="shared" si="538"/>
        <v>0</v>
      </c>
      <c r="V4004" s="113">
        <f t="shared" si="541"/>
        <v>0</v>
      </c>
      <c r="W4004" s="113">
        <f t="shared" si="539"/>
        <v>0</v>
      </c>
      <c r="X4004" s="118">
        <v>2017</v>
      </c>
      <c r="Y4004" s="18" t="s">
        <v>83</v>
      </c>
    </row>
    <row r="4005" ht="15.75" customHeight="1" spans="1:25">
      <c r="A4005" s="234">
        <v>7588</v>
      </c>
      <c r="B4005" s="208" t="s">
        <v>4571</v>
      </c>
      <c r="C4005" s="207" t="s">
        <v>19</v>
      </c>
      <c r="D4005" s="209" t="s">
        <v>64</v>
      </c>
      <c r="F4005" s="235" t="s">
        <v>65</v>
      </c>
      <c r="G4005" s="236">
        <v>43131</v>
      </c>
      <c r="H4005" s="237">
        <v>43131</v>
      </c>
      <c r="I4005" s="214">
        <v>0</v>
      </c>
      <c r="J4005" s="215">
        <v>0.27</v>
      </c>
      <c r="K4005" s="214">
        <v>0</v>
      </c>
      <c r="L4005" s="244">
        <v>0</v>
      </c>
      <c r="M4005" s="245" t="e">
        <v>#DIV/0!</v>
      </c>
      <c r="N4005" s="244">
        <v>0</v>
      </c>
      <c r="O4005" s="218">
        <v>51</v>
      </c>
      <c r="P4005" s="246">
        <f t="shared" si="535"/>
        <v>-1</v>
      </c>
      <c r="Q4005" s="246">
        <f t="shared" si="536"/>
        <v>-1</v>
      </c>
      <c r="R4005" s="210">
        <v>700</v>
      </c>
      <c r="S4005" s="220">
        <f t="shared" si="537"/>
        <v>330</v>
      </c>
      <c r="T4005" s="113">
        <f t="shared" si="540"/>
        <v>0</v>
      </c>
      <c r="U4005" s="113">
        <f t="shared" si="538"/>
        <v>0</v>
      </c>
      <c r="V4005" s="113">
        <f t="shared" si="541"/>
        <v>0</v>
      </c>
      <c r="W4005" s="113">
        <f t="shared" si="539"/>
        <v>0</v>
      </c>
      <c r="X4005" s="118">
        <v>2018</v>
      </c>
      <c r="Y4005" s="18" t="s">
        <v>84</v>
      </c>
    </row>
    <row r="4006" ht="15.75" customHeight="1" spans="1:25">
      <c r="A4006" s="234">
        <v>7662</v>
      </c>
      <c r="B4006" s="208" t="s">
        <v>4572</v>
      </c>
      <c r="C4006" s="207" t="s">
        <v>17</v>
      </c>
      <c r="D4006" s="209" t="s">
        <v>64</v>
      </c>
      <c r="F4006" s="235" t="s">
        <v>65</v>
      </c>
      <c r="G4006" s="236">
        <v>43158</v>
      </c>
      <c r="H4006" s="237">
        <v>43158</v>
      </c>
      <c r="J4006" s="215">
        <v>0.27</v>
      </c>
      <c r="L4006" s="244"/>
      <c r="M4006" s="245"/>
      <c r="N4006" s="244"/>
      <c r="O4006" s="218">
        <v>0</v>
      </c>
      <c r="P4006" s="246">
        <f t="shared" si="535"/>
        <v>0</v>
      </c>
      <c r="Q4006" s="246">
        <f t="shared" si="536"/>
        <v>0</v>
      </c>
      <c r="R4006" s="210">
        <v>673</v>
      </c>
      <c r="S4006" s="220">
        <f t="shared" si="537"/>
        <v>330</v>
      </c>
      <c r="T4006" s="113">
        <f t="shared" si="540"/>
        <v>0</v>
      </c>
      <c r="U4006" s="113">
        <f t="shared" si="538"/>
        <v>0</v>
      </c>
      <c r="V4006" s="113">
        <f t="shared" si="541"/>
        <v>0</v>
      </c>
      <c r="W4006" s="113">
        <f t="shared" si="539"/>
        <v>0</v>
      </c>
      <c r="X4006" s="118">
        <v>2018</v>
      </c>
      <c r="Y4006" s="18" t="s">
        <v>84</v>
      </c>
    </row>
    <row r="4007" spans="9:23">
      <c r="I4007" s="293"/>
      <c r="J4007" s="293"/>
      <c r="K4007" s="293"/>
      <c r="P4007" s="219">
        <f>SUM(P2:P4006)</f>
        <v>405029.249370131</v>
      </c>
      <c r="Q4007" s="219">
        <f>SUM(Q2:Q4006)</f>
        <v>107282.543907241</v>
      </c>
      <c r="T4007" s="113">
        <f>SUM(T2:T4006)</f>
        <v>518890.856639446</v>
      </c>
      <c r="U4007" s="113">
        <f>SUM(U2:U4006)</f>
        <v>133517.319858441</v>
      </c>
      <c r="V4007" s="113">
        <f>SUM(V2:V4006)</f>
        <v>397898.744340609</v>
      </c>
      <c r="W4007" s="113">
        <f>SUM(W2:W4006)</f>
        <v>107300.705090866</v>
      </c>
    </row>
    <row r="4008" spans="20:23">
      <c r="T4008" s="278">
        <f>T4007/P4007-1</f>
        <v>0.281119468399833</v>
      </c>
      <c r="V4008" s="278">
        <f>T4007/V4007-1</f>
        <v>0.304077642917277</v>
      </c>
      <c r="W4008" s="278"/>
    </row>
  </sheetData>
  <autoFilter ref="A1:Y4008">
    <extLst/>
  </autoFilter>
  <conditionalFormatting sqref="A$1:A$1048576">
    <cfRule type="duplicateValues" dxfId="242" priority="1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Z6043"/>
  <sheetViews>
    <sheetView showGridLines="0" workbookViewId="0">
      <pane ySplit="1" topLeftCell="A3006" activePane="bottomLeft" state="frozen"/>
      <selection/>
      <selection pane="bottomLeft" activeCell="K3021" sqref="K3021"/>
    </sheetView>
  </sheetViews>
  <sheetFormatPr defaultColWidth="9" defaultRowHeight="13.5"/>
  <cols>
    <col min="1" max="1" width="6" customWidth="1"/>
    <col min="2" max="2" width="18.75" customWidth="1"/>
    <col min="6" max="7" width="9" style="7"/>
    <col min="10" max="10" width="14" customWidth="1"/>
    <col min="11" max="11" width="23.625" customWidth="1"/>
    <col min="12" max="12" width="15.125" style="7" customWidth="1"/>
    <col min="13" max="14" width="9" style="7"/>
    <col min="15" max="18" width="9.5" style="7" customWidth="1"/>
    <col min="19" max="19" width="10.875" style="66" customWidth="1"/>
    <col min="20" max="20" width="9.5" style="7" customWidth="1"/>
    <col min="21" max="21" width="10.5" style="66" customWidth="1"/>
    <col min="22" max="24" width="12.5" customWidth="1"/>
    <col min="25" max="28" width="10.375" style="18" customWidth="1"/>
    <col min="29" max="29" width="10.375" style="119" customWidth="1"/>
    <col min="30" max="30" width="10.375" style="18" customWidth="1"/>
    <col min="31" max="31" width="10.5" style="119" customWidth="1"/>
    <col min="32" max="32" width="9.75" style="48" customWidth="1"/>
    <col min="33" max="38" width="9.75" customWidth="1"/>
    <col min="39" max="42" width="7.125" style="120" customWidth="1"/>
    <col min="43" max="43" width="7.125" style="121" customWidth="1"/>
    <col min="44" max="44" width="7.125" style="120" customWidth="1"/>
    <col min="45" max="45" width="7.125" style="121" customWidth="1"/>
    <col min="46" max="46" width="7.125" style="122" customWidth="1"/>
    <col min="47" max="52" width="7.125" style="123" customWidth="1"/>
  </cols>
  <sheetData>
    <row r="1" spans="1:39">
      <c r="A1" s="17" t="s">
        <v>4573</v>
      </c>
      <c r="B1" s="17" t="s">
        <v>40</v>
      </c>
      <c r="C1" s="17" t="s">
        <v>0</v>
      </c>
      <c r="D1" s="17" t="s">
        <v>4574</v>
      </c>
      <c r="E1" s="17" t="s">
        <v>4575</v>
      </c>
      <c r="F1" s="18" t="s">
        <v>4576</v>
      </c>
      <c r="G1" s="18" t="s">
        <v>61</v>
      </c>
      <c r="H1" s="18" t="s">
        <v>62</v>
      </c>
      <c r="I1" s="25" t="s">
        <v>4577</v>
      </c>
      <c r="J1" s="26" t="s">
        <v>4578</v>
      </c>
      <c r="W1" s="42" t="s">
        <v>4579</v>
      </c>
      <c r="AM1" s="181" t="s">
        <v>4580</v>
      </c>
    </row>
    <row r="2" spans="1:33">
      <c r="A2" s="17" t="s">
        <v>4581</v>
      </c>
      <c r="B2" s="17" t="s">
        <v>4582</v>
      </c>
      <c r="C2" s="17" t="s">
        <v>28</v>
      </c>
      <c r="D2" s="17" t="s">
        <v>4583</v>
      </c>
      <c r="E2" s="17">
        <v>900</v>
      </c>
      <c r="F2" s="18" t="s">
        <v>5</v>
      </c>
      <c r="G2" s="118">
        <v>2016</v>
      </c>
      <c r="H2" s="18" t="s">
        <v>82</v>
      </c>
      <c r="I2" t="s">
        <v>488</v>
      </c>
      <c r="J2" t="s">
        <v>4584</v>
      </c>
      <c r="W2" s="141" t="s">
        <v>4585</v>
      </c>
      <c r="X2" s="142" t="s">
        <v>5</v>
      </c>
      <c r="AF2" s="165" t="s">
        <v>4585</v>
      </c>
      <c r="AG2" s="142" t="s">
        <v>6</v>
      </c>
    </row>
    <row r="3" spans="1:52">
      <c r="A3" s="17" t="s">
        <v>4586</v>
      </c>
      <c r="B3" s="17" t="s">
        <v>4587</v>
      </c>
      <c r="C3" s="17" t="s">
        <v>8</v>
      </c>
      <c r="D3" s="17" t="s">
        <v>4588</v>
      </c>
      <c r="E3" s="17">
        <v>2900</v>
      </c>
      <c r="F3" s="18" t="s">
        <v>5</v>
      </c>
      <c r="G3" s="118">
        <v>2019</v>
      </c>
      <c r="H3" s="18" t="s">
        <v>85</v>
      </c>
      <c r="I3" t="s">
        <v>64</v>
      </c>
      <c r="J3" t="s">
        <v>65</v>
      </c>
      <c r="L3" s="124"/>
      <c r="M3" s="125" t="s">
        <v>0</v>
      </c>
      <c r="N3" s="125" t="s">
        <v>4585</v>
      </c>
      <c r="O3" s="126" t="s">
        <v>4589</v>
      </c>
      <c r="P3" s="126" t="s">
        <v>4590</v>
      </c>
      <c r="Q3" s="126" t="s">
        <v>83</v>
      </c>
      <c r="R3" s="126" t="s">
        <v>84</v>
      </c>
      <c r="S3" s="143"/>
      <c r="T3" s="126" t="s">
        <v>85</v>
      </c>
      <c r="U3" s="143"/>
      <c r="Y3" s="166" t="s">
        <v>66</v>
      </c>
      <c r="Z3" s="167" t="s">
        <v>82</v>
      </c>
      <c r="AA3" s="167" t="s">
        <v>83</v>
      </c>
      <c r="AB3" s="167" t="s">
        <v>84</v>
      </c>
      <c r="AC3" s="168" t="s">
        <v>86</v>
      </c>
      <c r="AD3" s="167" t="s">
        <v>85</v>
      </c>
      <c r="AE3" s="119" t="s">
        <v>87</v>
      </c>
      <c r="AF3" s="169" t="s">
        <v>4589</v>
      </c>
      <c r="AG3" s="182" t="s">
        <v>4590</v>
      </c>
      <c r="AH3" s="182" t="s">
        <v>83</v>
      </c>
      <c r="AI3" s="182" t="s">
        <v>84</v>
      </c>
      <c r="AJ3" s="183" t="s">
        <v>86</v>
      </c>
      <c r="AK3" s="182" t="s">
        <v>85</v>
      </c>
      <c r="AL3" s="184" t="s">
        <v>87</v>
      </c>
      <c r="AM3" s="185" t="s">
        <v>66</v>
      </c>
      <c r="AN3" s="186" t="s">
        <v>82</v>
      </c>
      <c r="AO3" s="186" t="s">
        <v>83</v>
      </c>
      <c r="AP3" s="186" t="s">
        <v>84</v>
      </c>
      <c r="AQ3" s="188" t="s">
        <v>86</v>
      </c>
      <c r="AR3" s="186" t="s">
        <v>85</v>
      </c>
      <c r="AS3" s="121" t="s">
        <v>87</v>
      </c>
      <c r="AT3" s="189" t="s">
        <v>66</v>
      </c>
      <c r="AU3" s="190" t="s">
        <v>82</v>
      </c>
      <c r="AV3" s="190" t="s">
        <v>83</v>
      </c>
      <c r="AW3" s="190" t="s">
        <v>84</v>
      </c>
      <c r="AX3" s="194" t="s">
        <v>86</v>
      </c>
      <c r="AY3" s="190" t="s">
        <v>85</v>
      </c>
      <c r="AZ3" s="195" t="s">
        <v>87</v>
      </c>
    </row>
    <row r="4" spans="1:52">
      <c r="A4" s="17" t="s">
        <v>4591</v>
      </c>
      <c r="B4" s="17" t="s">
        <v>4592</v>
      </c>
      <c r="C4" s="17" t="s">
        <v>28</v>
      </c>
      <c r="D4" s="17" t="s">
        <v>4583</v>
      </c>
      <c r="E4" s="17">
        <v>3000</v>
      </c>
      <c r="F4" s="18" t="s">
        <v>5</v>
      </c>
      <c r="G4" s="118">
        <v>2018</v>
      </c>
      <c r="H4" s="18" t="s">
        <v>84</v>
      </c>
      <c r="I4" t="s">
        <v>380</v>
      </c>
      <c r="J4" t="s">
        <v>4593</v>
      </c>
      <c r="L4" s="124" t="str">
        <f>M4&amp;N4</f>
        <v>鄂中公司销售额</v>
      </c>
      <c r="M4" s="127" t="s">
        <v>8</v>
      </c>
      <c r="N4" s="127" t="s">
        <v>5</v>
      </c>
      <c r="O4" s="128">
        <f>SUMIFS($E:$E,$C:$C,$M4,$F:$F,$N4,$H:$H,O$3)</f>
        <v>471900</v>
      </c>
      <c r="P4" s="128">
        <f>SUMIFS($E:$E,$C:$C,$M4,$F:$F,$N4,$H:$H,P$3)</f>
        <v>355200</v>
      </c>
      <c r="Q4" s="128">
        <f>SUMIFS($E:$E,$C:$C,$M4,$F:$F,$N4,$H:$H,Q$3)</f>
        <v>170600</v>
      </c>
      <c r="R4" s="128">
        <f>SUMIFS($E:$E,$C:$C,$M4,$F:$F,$N4,$H:$H,R$3)</f>
        <v>152900</v>
      </c>
      <c r="S4" s="144">
        <f>SUM(O4:R4)</f>
        <v>1150600</v>
      </c>
      <c r="T4" s="128">
        <f>SUMIFS($E:$E,$C:$C,$M4,$F:$F,$N4,$H:$H,T$3)</f>
        <v>127800</v>
      </c>
      <c r="U4" s="144">
        <f>S4+T4</f>
        <v>1278400</v>
      </c>
      <c r="V4" s="145" t="s">
        <v>17</v>
      </c>
      <c r="W4" s="78" t="s">
        <v>24</v>
      </c>
      <c r="X4" s="78" t="s">
        <v>65</v>
      </c>
      <c r="Y4" s="18">
        <f t="shared" ref="Y4:AB10" si="0">SUMIFS($E:$E,$C:$C,$W4,$J:$J,$X4,$F:$F,$X$2,$H:$H,Y$3)</f>
        <v>1111100</v>
      </c>
      <c r="Z4" s="18">
        <f t="shared" si="0"/>
        <v>144100</v>
      </c>
      <c r="AA4" s="18">
        <f t="shared" si="0"/>
        <v>129000</v>
      </c>
      <c r="AB4" s="18">
        <f t="shared" si="0"/>
        <v>137600</v>
      </c>
      <c r="AC4" s="119">
        <f>Y4+Z4+AA4+AB4</f>
        <v>1521800</v>
      </c>
      <c r="AD4" s="18">
        <f t="shared" ref="AD4:AD10" si="1">SUMIFS($E:$E,$C:$C,$W4,$J:$J,$X4,$F:$F,$X$2,$H:$H,AD$3)</f>
        <v>113600</v>
      </c>
      <c r="AE4" s="170">
        <f t="shared" ref="AE4:AE31" si="2">Y4+Z4+AA4+AB4+AD4</f>
        <v>1635400</v>
      </c>
      <c r="AF4" s="171">
        <f t="shared" ref="AF4:AI10" si="3">SUMIFS($E:$E,$C:$C,$W4,$J:$J,$X4,$F:$F,$AG$2,$H:$H,AF$3)</f>
        <v>423850</v>
      </c>
      <c r="AG4" s="7">
        <f t="shared" si="3"/>
        <v>54660</v>
      </c>
      <c r="AH4" s="7">
        <f t="shared" si="3"/>
        <v>48620</v>
      </c>
      <c r="AI4" s="7">
        <f t="shared" si="3"/>
        <v>51020</v>
      </c>
      <c r="AJ4" s="119">
        <f>AF4+AG4+AH4+AI4</f>
        <v>578150</v>
      </c>
      <c r="AK4" s="7">
        <f>SUMIFS($E:$E,$C:$C,$W4,$J:$J,$X4,$F:$F,$AG$2,$H:$H,AK$3)</f>
        <v>40630</v>
      </c>
      <c r="AL4" s="170">
        <f>AF4+AG4+AH4+AI4+AK4</f>
        <v>618780</v>
      </c>
      <c r="AM4" s="187">
        <f>Y4/365*0.5</f>
        <v>1522.05479452055</v>
      </c>
      <c r="AN4" s="187">
        <f t="shared" ref="AN4:AS4" si="4">Z4/365*0.5</f>
        <v>197.397260273973</v>
      </c>
      <c r="AO4" s="187">
        <f t="shared" si="4"/>
        <v>176.712328767123</v>
      </c>
      <c r="AP4" s="187">
        <f t="shared" si="4"/>
        <v>188.493150684931</v>
      </c>
      <c r="AQ4" s="191">
        <f t="shared" si="4"/>
        <v>2084.65753424658</v>
      </c>
      <c r="AR4" s="187">
        <f t="shared" si="4"/>
        <v>155.616438356164</v>
      </c>
      <c r="AS4" s="192">
        <f t="shared" si="4"/>
        <v>2240.27397260274</v>
      </c>
      <c r="AT4" s="193">
        <f t="shared" ref="AT4:AZ4" si="5">AF4/365*0.5</f>
        <v>580.616438356164</v>
      </c>
      <c r="AU4" s="187">
        <f t="shared" si="5"/>
        <v>74.8767123287671</v>
      </c>
      <c r="AV4" s="187">
        <f t="shared" si="5"/>
        <v>66.6027397260274</v>
      </c>
      <c r="AW4" s="187">
        <f t="shared" si="5"/>
        <v>69.8904109589041</v>
      </c>
      <c r="AX4" s="191">
        <f t="shared" si="5"/>
        <v>791.986301369863</v>
      </c>
      <c r="AY4" s="187">
        <f t="shared" si="5"/>
        <v>55.6575342465753</v>
      </c>
      <c r="AZ4" s="192">
        <f t="shared" si="5"/>
        <v>847.643835616438</v>
      </c>
    </row>
    <row r="5" spans="1:52">
      <c r="A5" s="17" t="s">
        <v>4594</v>
      </c>
      <c r="B5" s="17" t="s">
        <v>4595</v>
      </c>
      <c r="C5" s="17" t="s">
        <v>28</v>
      </c>
      <c r="D5" s="17" t="s">
        <v>4583</v>
      </c>
      <c r="E5" s="17">
        <v>1100</v>
      </c>
      <c r="F5" s="18" t="s">
        <v>5</v>
      </c>
      <c r="G5" s="118">
        <v>2019</v>
      </c>
      <c r="H5" s="18" t="s">
        <v>85</v>
      </c>
      <c r="I5" t="s">
        <v>380</v>
      </c>
      <c r="J5" t="s">
        <v>4593</v>
      </c>
      <c r="L5" s="124" t="str">
        <f t="shared" ref="L5:L23" si="6">M5&amp;N5</f>
        <v>鄂中公司毛利额</v>
      </c>
      <c r="M5" s="125" t="str">
        <f>M4</f>
        <v>鄂中公司</v>
      </c>
      <c r="N5" s="125" t="s">
        <v>6</v>
      </c>
      <c r="O5" s="129">
        <f t="shared" ref="O5:T21" si="7">SUMIFS($E:$E,$C:$C,$M5,$F:$F,$N5,$H:$H,O$3)</f>
        <v>179080</v>
      </c>
      <c r="P5" s="129">
        <f t="shared" si="7"/>
        <v>134800</v>
      </c>
      <c r="Q5" s="129">
        <f t="shared" si="7"/>
        <v>63910</v>
      </c>
      <c r="R5" s="129">
        <f t="shared" si="7"/>
        <v>56640</v>
      </c>
      <c r="S5" s="146">
        <f t="shared" ref="S5:S23" si="8">SUM(O5:R5)</f>
        <v>434430</v>
      </c>
      <c r="T5" s="129">
        <f t="shared" si="7"/>
        <v>44170</v>
      </c>
      <c r="U5" s="146">
        <f t="shared" ref="U5:U23" si="9">S5+T5</f>
        <v>478600</v>
      </c>
      <c r="V5" s="145" t="s">
        <v>19</v>
      </c>
      <c r="W5" s="78" t="s">
        <v>28</v>
      </c>
      <c r="X5" s="78" t="s">
        <v>65</v>
      </c>
      <c r="Y5" s="18">
        <f t="shared" si="0"/>
        <v>932500</v>
      </c>
      <c r="Z5" s="18">
        <f t="shared" si="0"/>
        <v>174000</v>
      </c>
      <c r="AA5" s="18">
        <f t="shared" si="0"/>
        <v>189900</v>
      </c>
      <c r="AB5" s="18">
        <f t="shared" si="0"/>
        <v>193500</v>
      </c>
      <c r="AC5" s="119">
        <f t="shared" ref="AC5:AC31" si="10">Y5+Z5+AA5+AB5</f>
        <v>1489900</v>
      </c>
      <c r="AD5" s="18">
        <f t="shared" si="1"/>
        <v>108200</v>
      </c>
      <c r="AE5" s="170">
        <f t="shared" si="2"/>
        <v>1598100</v>
      </c>
      <c r="AF5" s="171">
        <f t="shared" si="3"/>
        <v>357100</v>
      </c>
      <c r="AG5" s="7">
        <f t="shared" si="3"/>
        <v>66220</v>
      </c>
      <c r="AH5" s="7">
        <f t="shared" si="3"/>
        <v>71970</v>
      </c>
      <c r="AI5" s="7">
        <f t="shared" si="3"/>
        <v>72280</v>
      </c>
      <c r="AJ5" s="119">
        <f t="shared" ref="AJ5:AJ30" si="11">AF5+AG5+AH5+AI5</f>
        <v>567570</v>
      </c>
      <c r="AK5" s="7">
        <f t="shared" ref="AK5:AK30" si="12">SUMIFS($E:$E,$C:$C,$W5,$J:$J,$X5,$F:$F,$AG$2,$H:$H,AK$3)</f>
        <v>38220</v>
      </c>
      <c r="AL5" s="170">
        <f t="shared" ref="AL5:AL30" si="13">AF5+AG5+AH5+AI5+AK5</f>
        <v>605790</v>
      </c>
      <c r="AM5" s="187">
        <f t="shared" ref="AM5:AM31" si="14">Y5/365*0.5</f>
        <v>1277.39726027397</v>
      </c>
      <c r="AN5" s="187">
        <f t="shared" ref="AN5:AN31" si="15">Z5/365*0.5</f>
        <v>238.356164383562</v>
      </c>
      <c r="AO5" s="187">
        <f t="shared" ref="AO5:AO31" si="16">AA5/365*0.5</f>
        <v>260.13698630137</v>
      </c>
      <c r="AP5" s="187">
        <f t="shared" ref="AP5:AP31" si="17">AB5/365*0.5</f>
        <v>265.068493150685</v>
      </c>
      <c r="AQ5" s="191">
        <f t="shared" ref="AQ5:AQ31" si="18">AC5/365*0.5</f>
        <v>2040.95890410959</v>
      </c>
      <c r="AR5" s="187">
        <f t="shared" ref="AR5:AR31" si="19">AD5/365*0.5</f>
        <v>148.219178082192</v>
      </c>
      <c r="AS5" s="192">
        <f t="shared" ref="AS5:AS31" si="20">AE5/365*0.5</f>
        <v>2189.17808219178</v>
      </c>
      <c r="AT5" s="193">
        <f t="shared" ref="AT5:AT31" si="21">AF5/365*0.5</f>
        <v>489.178082191781</v>
      </c>
      <c r="AU5" s="187">
        <f t="shared" ref="AU5:AU31" si="22">AG5/365*0.5</f>
        <v>90.7123287671233</v>
      </c>
      <c r="AV5" s="187">
        <f t="shared" ref="AV5:AV31" si="23">AH5/365*0.5</f>
        <v>98.5890410958904</v>
      </c>
      <c r="AW5" s="187">
        <f t="shared" ref="AW5:AW31" si="24">AI5/365*0.5</f>
        <v>99.013698630137</v>
      </c>
      <c r="AX5" s="191">
        <f t="shared" ref="AX5:AX31" si="25">AJ5/365*0.5</f>
        <v>777.493150684931</v>
      </c>
      <c r="AY5" s="187">
        <f t="shared" ref="AY5:AY31" si="26">AK5/365*0.5</f>
        <v>52.3561643835616</v>
      </c>
      <c r="AZ5" s="192">
        <f t="shared" ref="AZ5:AZ31" si="27">AL5/365*0.5</f>
        <v>829.849315068493</v>
      </c>
    </row>
    <row r="6" spans="1:52">
      <c r="A6" s="17" t="s">
        <v>4596</v>
      </c>
      <c r="B6" s="17" t="s">
        <v>4597</v>
      </c>
      <c r="C6" s="17" t="s">
        <v>28</v>
      </c>
      <c r="D6" s="17" t="s">
        <v>4583</v>
      </c>
      <c r="E6" s="17">
        <v>1300</v>
      </c>
      <c r="F6" s="18" t="s">
        <v>5</v>
      </c>
      <c r="G6" s="118">
        <v>2006</v>
      </c>
      <c r="H6" s="18" t="s">
        <v>66</v>
      </c>
      <c r="I6" t="s">
        <v>380</v>
      </c>
      <c r="J6" t="s">
        <v>4593</v>
      </c>
      <c r="L6" s="124" t="str">
        <f t="shared" si="6"/>
        <v>广东公司销售额</v>
      </c>
      <c r="M6" s="127" t="s">
        <v>15</v>
      </c>
      <c r="N6" s="127" t="s">
        <v>5</v>
      </c>
      <c r="O6" s="128">
        <f t="shared" si="7"/>
        <v>109300</v>
      </c>
      <c r="P6" s="128">
        <f t="shared" si="7"/>
        <v>398500</v>
      </c>
      <c r="Q6" s="128">
        <f t="shared" si="7"/>
        <v>105500</v>
      </c>
      <c r="R6" s="128">
        <f t="shared" si="7"/>
        <v>72100</v>
      </c>
      <c r="S6" s="144">
        <f t="shared" si="8"/>
        <v>685400</v>
      </c>
      <c r="T6" s="128">
        <f t="shared" si="7"/>
        <v>22500</v>
      </c>
      <c r="U6" s="144">
        <f t="shared" si="9"/>
        <v>707900</v>
      </c>
      <c r="V6" s="147" t="s">
        <v>4598</v>
      </c>
      <c r="W6" s="79" t="s">
        <v>20</v>
      </c>
      <c r="X6" s="79" t="s">
        <v>65</v>
      </c>
      <c r="Y6" s="18">
        <f t="shared" si="0"/>
        <v>455300</v>
      </c>
      <c r="Z6" s="18">
        <f t="shared" si="0"/>
        <v>106400</v>
      </c>
      <c r="AA6" s="18">
        <f t="shared" si="0"/>
        <v>54800</v>
      </c>
      <c r="AB6" s="18">
        <f t="shared" si="0"/>
        <v>71400</v>
      </c>
      <c r="AC6" s="119">
        <f t="shared" si="10"/>
        <v>687900</v>
      </c>
      <c r="AD6" s="18">
        <f t="shared" si="1"/>
        <v>38200</v>
      </c>
      <c r="AE6" s="170">
        <f t="shared" si="2"/>
        <v>726100</v>
      </c>
      <c r="AF6" s="171">
        <f t="shared" si="3"/>
        <v>173690</v>
      </c>
      <c r="AG6" s="7">
        <f t="shared" si="3"/>
        <v>40560</v>
      </c>
      <c r="AH6" s="7">
        <f t="shared" si="3"/>
        <v>20780</v>
      </c>
      <c r="AI6" s="7">
        <f t="shared" si="3"/>
        <v>26710</v>
      </c>
      <c r="AJ6" s="119">
        <f t="shared" si="11"/>
        <v>261740</v>
      </c>
      <c r="AK6" s="7">
        <f t="shared" si="12"/>
        <v>13770</v>
      </c>
      <c r="AL6" s="170">
        <f t="shared" si="13"/>
        <v>275510</v>
      </c>
      <c r="AM6" s="187">
        <f t="shared" si="14"/>
        <v>623.698630136986</v>
      </c>
      <c r="AN6" s="187">
        <f t="shared" si="15"/>
        <v>145.753424657534</v>
      </c>
      <c r="AO6" s="187">
        <f t="shared" si="16"/>
        <v>75.0684931506849</v>
      </c>
      <c r="AP6" s="187">
        <f t="shared" si="17"/>
        <v>97.8082191780822</v>
      </c>
      <c r="AQ6" s="191">
        <f t="shared" si="18"/>
        <v>942.328767123288</v>
      </c>
      <c r="AR6" s="187">
        <f t="shared" si="19"/>
        <v>52.3287671232877</v>
      </c>
      <c r="AS6" s="192">
        <f t="shared" si="20"/>
        <v>994.657534246575</v>
      </c>
      <c r="AT6" s="193">
        <f t="shared" si="21"/>
        <v>237.931506849315</v>
      </c>
      <c r="AU6" s="187">
        <f t="shared" si="22"/>
        <v>55.5616438356164</v>
      </c>
      <c r="AV6" s="187">
        <f t="shared" si="23"/>
        <v>28.4657534246575</v>
      </c>
      <c r="AW6" s="187">
        <f t="shared" si="24"/>
        <v>36.5890410958904</v>
      </c>
      <c r="AX6" s="191">
        <f t="shared" si="25"/>
        <v>358.547945205479</v>
      </c>
      <c r="AY6" s="187">
        <f t="shared" si="26"/>
        <v>18.8630136986301</v>
      </c>
      <c r="AZ6" s="192">
        <f t="shared" si="27"/>
        <v>377.41095890411</v>
      </c>
    </row>
    <row r="7" spans="1:52">
      <c r="A7" s="17" t="s">
        <v>4599</v>
      </c>
      <c r="B7" s="17" t="s">
        <v>4600</v>
      </c>
      <c r="C7" s="17" t="s">
        <v>28</v>
      </c>
      <c r="D7" s="17" t="s">
        <v>4583</v>
      </c>
      <c r="E7" s="17">
        <v>1600</v>
      </c>
      <c r="F7" s="18" t="s">
        <v>5</v>
      </c>
      <c r="G7" s="118">
        <v>2008</v>
      </c>
      <c r="H7" s="18" t="s">
        <v>66</v>
      </c>
      <c r="I7" t="s">
        <v>380</v>
      </c>
      <c r="J7" t="s">
        <v>4593</v>
      </c>
      <c r="L7" s="124" t="str">
        <f t="shared" si="6"/>
        <v>广东公司毛利额</v>
      </c>
      <c r="M7" s="125" t="str">
        <f>M6</f>
        <v>广东公司</v>
      </c>
      <c r="N7" s="125" t="s">
        <v>6</v>
      </c>
      <c r="O7" s="129">
        <f t="shared" si="7"/>
        <v>41090</v>
      </c>
      <c r="P7" s="129">
        <f t="shared" si="7"/>
        <v>151800</v>
      </c>
      <c r="Q7" s="129">
        <f t="shared" si="7"/>
        <v>39590</v>
      </c>
      <c r="R7" s="129">
        <f t="shared" si="7"/>
        <v>26780</v>
      </c>
      <c r="S7" s="146">
        <f t="shared" si="8"/>
        <v>259260</v>
      </c>
      <c r="T7" s="129">
        <f t="shared" si="7"/>
        <v>8040</v>
      </c>
      <c r="U7" s="146">
        <f t="shared" si="9"/>
        <v>267300</v>
      </c>
      <c r="V7" s="147" t="s">
        <v>145</v>
      </c>
      <c r="W7" s="79" t="s">
        <v>20</v>
      </c>
      <c r="X7" s="79" t="s">
        <v>145</v>
      </c>
      <c r="Y7" s="18">
        <f t="shared" si="0"/>
        <v>527400</v>
      </c>
      <c r="Z7" s="18">
        <f t="shared" si="0"/>
        <v>0</v>
      </c>
      <c r="AA7" s="18">
        <f t="shared" si="0"/>
        <v>0</v>
      </c>
      <c r="AB7" s="18">
        <f t="shared" si="0"/>
        <v>0</v>
      </c>
      <c r="AC7" s="119">
        <f t="shared" si="10"/>
        <v>527400</v>
      </c>
      <c r="AD7" s="18">
        <f t="shared" si="1"/>
        <v>0</v>
      </c>
      <c r="AE7" s="170">
        <f t="shared" si="2"/>
        <v>527400</v>
      </c>
      <c r="AF7" s="171">
        <f t="shared" si="3"/>
        <v>201870</v>
      </c>
      <c r="AG7" s="7">
        <f t="shared" si="3"/>
        <v>0</v>
      </c>
      <c r="AH7" s="7">
        <f t="shared" si="3"/>
        <v>0</v>
      </c>
      <c r="AI7" s="7">
        <f t="shared" si="3"/>
        <v>0</v>
      </c>
      <c r="AJ7" s="119">
        <f t="shared" si="11"/>
        <v>201870</v>
      </c>
      <c r="AK7" s="7">
        <f t="shared" si="12"/>
        <v>0</v>
      </c>
      <c r="AL7" s="170">
        <f t="shared" si="13"/>
        <v>201870</v>
      </c>
      <c r="AM7" s="187">
        <f t="shared" si="14"/>
        <v>722.465753424658</v>
      </c>
      <c r="AN7" s="187">
        <f t="shared" si="15"/>
        <v>0</v>
      </c>
      <c r="AO7" s="187">
        <f t="shared" si="16"/>
        <v>0</v>
      </c>
      <c r="AP7" s="187">
        <f t="shared" si="17"/>
        <v>0</v>
      </c>
      <c r="AQ7" s="191">
        <f t="shared" si="18"/>
        <v>722.465753424658</v>
      </c>
      <c r="AR7" s="187">
        <f t="shared" si="19"/>
        <v>0</v>
      </c>
      <c r="AS7" s="192">
        <f t="shared" si="20"/>
        <v>722.465753424658</v>
      </c>
      <c r="AT7" s="193">
        <f t="shared" si="21"/>
        <v>276.534246575342</v>
      </c>
      <c r="AU7" s="187">
        <f t="shared" si="22"/>
        <v>0</v>
      </c>
      <c r="AV7" s="187">
        <f t="shared" si="23"/>
        <v>0</v>
      </c>
      <c r="AW7" s="187">
        <f t="shared" si="24"/>
        <v>0</v>
      </c>
      <c r="AX7" s="191">
        <f t="shared" si="25"/>
        <v>276.534246575342</v>
      </c>
      <c r="AY7" s="187">
        <f t="shared" si="26"/>
        <v>0</v>
      </c>
      <c r="AZ7" s="192">
        <f t="shared" si="27"/>
        <v>276.534246575342</v>
      </c>
    </row>
    <row r="8" spans="1:52">
      <c r="A8" s="17" t="s">
        <v>4601</v>
      </c>
      <c r="B8" s="17" t="s">
        <v>4602</v>
      </c>
      <c r="C8" s="17" t="s">
        <v>28</v>
      </c>
      <c r="D8" s="17" t="s">
        <v>4583</v>
      </c>
      <c r="E8" s="17">
        <v>1900</v>
      </c>
      <c r="F8" s="18" t="s">
        <v>5</v>
      </c>
      <c r="G8" s="118">
        <v>2018</v>
      </c>
      <c r="H8" s="18" t="s">
        <v>84</v>
      </c>
      <c r="I8" t="s">
        <v>380</v>
      </c>
      <c r="J8" t="s">
        <v>4593</v>
      </c>
      <c r="L8" s="124" t="str">
        <f t="shared" si="6"/>
        <v>江苏公司销售额</v>
      </c>
      <c r="M8" s="127" t="s">
        <v>16</v>
      </c>
      <c r="N8" s="127" t="s">
        <v>5</v>
      </c>
      <c r="O8" s="128">
        <f t="shared" si="7"/>
        <v>1453500</v>
      </c>
      <c r="P8" s="128">
        <f t="shared" si="7"/>
        <v>333300</v>
      </c>
      <c r="Q8" s="128">
        <f t="shared" si="7"/>
        <v>170800</v>
      </c>
      <c r="R8" s="128">
        <f t="shared" si="7"/>
        <v>177200</v>
      </c>
      <c r="S8" s="144">
        <f t="shared" si="8"/>
        <v>2134800</v>
      </c>
      <c r="T8" s="128">
        <f t="shared" si="7"/>
        <v>145100</v>
      </c>
      <c r="U8" s="144">
        <f t="shared" si="9"/>
        <v>2279900</v>
      </c>
      <c r="V8" s="147" t="s">
        <v>110</v>
      </c>
      <c r="W8" s="79" t="s">
        <v>20</v>
      </c>
      <c r="X8" s="79" t="s">
        <v>110</v>
      </c>
      <c r="Y8" s="18">
        <f t="shared" si="0"/>
        <v>0</v>
      </c>
      <c r="Z8" s="18">
        <f t="shared" si="0"/>
        <v>0</v>
      </c>
      <c r="AA8" s="18">
        <f t="shared" si="0"/>
        <v>0</v>
      </c>
      <c r="AB8" s="18">
        <f t="shared" si="0"/>
        <v>0</v>
      </c>
      <c r="AC8" s="119">
        <f t="shared" si="10"/>
        <v>0</v>
      </c>
      <c r="AD8" s="18">
        <f t="shared" si="1"/>
        <v>0</v>
      </c>
      <c r="AE8" s="170">
        <f t="shared" si="2"/>
        <v>0</v>
      </c>
      <c r="AF8" s="171">
        <f t="shared" si="3"/>
        <v>0</v>
      </c>
      <c r="AG8" s="7">
        <f t="shared" si="3"/>
        <v>0</v>
      </c>
      <c r="AH8" s="7">
        <f t="shared" si="3"/>
        <v>0</v>
      </c>
      <c r="AI8" s="7">
        <f t="shared" si="3"/>
        <v>0</v>
      </c>
      <c r="AJ8" s="119">
        <f t="shared" si="11"/>
        <v>0</v>
      </c>
      <c r="AK8" s="7">
        <f t="shared" si="12"/>
        <v>0</v>
      </c>
      <c r="AL8" s="170">
        <f t="shared" si="13"/>
        <v>0</v>
      </c>
      <c r="AM8" s="187">
        <f t="shared" si="14"/>
        <v>0</v>
      </c>
      <c r="AN8" s="187">
        <f t="shared" si="15"/>
        <v>0</v>
      </c>
      <c r="AO8" s="187">
        <f t="shared" si="16"/>
        <v>0</v>
      </c>
      <c r="AP8" s="187">
        <f t="shared" si="17"/>
        <v>0</v>
      </c>
      <c r="AQ8" s="191">
        <f t="shared" si="18"/>
        <v>0</v>
      </c>
      <c r="AR8" s="187">
        <f t="shared" si="19"/>
        <v>0</v>
      </c>
      <c r="AS8" s="192">
        <f t="shared" si="20"/>
        <v>0</v>
      </c>
      <c r="AT8" s="193">
        <f t="shared" si="21"/>
        <v>0</v>
      </c>
      <c r="AU8" s="187">
        <f t="shared" si="22"/>
        <v>0</v>
      </c>
      <c r="AV8" s="187">
        <f t="shared" si="23"/>
        <v>0</v>
      </c>
      <c r="AW8" s="187">
        <f t="shared" si="24"/>
        <v>0</v>
      </c>
      <c r="AX8" s="191">
        <f t="shared" si="25"/>
        <v>0</v>
      </c>
      <c r="AY8" s="187">
        <f t="shared" si="26"/>
        <v>0</v>
      </c>
      <c r="AZ8" s="192">
        <f t="shared" si="27"/>
        <v>0</v>
      </c>
    </row>
    <row r="9" spans="1:52">
      <c r="A9" s="17" t="s">
        <v>4603</v>
      </c>
      <c r="B9" s="17" t="s">
        <v>4604</v>
      </c>
      <c r="C9" s="17" t="s">
        <v>28</v>
      </c>
      <c r="D9" s="17" t="s">
        <v>4583</v>
      </c>
      <c r="E9" s="17">
        <v>1800</v>
      </c>
      <c r="F9" s="18" t="s">
        <v>5</v>
      </c>
      <c r="G9" s="118">
        <v>2018</v>
      </c>
      <c r="H9" s="18" t="s">
        <v>84</v>
      </c>
      <c r="I9" t="s">
        <v>380</v>
      </c>
      <c r="J9" t="s">
        <v>4593</v>
      </c>
      <c r="L9" s="124" t="str">
        <f t="shared" si="6"/>
        <v>江苏公司毛利额</v>
      </c>
      <c r="M9" s="125" t="str">
        <f>M8</f>
        <v>江苏公司</v>
      </c>
      <c r="N9" s="125" t="s">
        <v>6</v>
      </c>
      <c r="O9" s="129">
        <f t="shared" si="7"/>
        <v>553990</v>
      </c>
      <c r="P9" s="129">
        <f t="shared" si="7"/>
        <v>127030</v>
      </c>
      <c r="Q9" s="129">
        <f t="shared" si="7"/>
        <v>64700</v>
      </c>
      <c r="R9" s="129">
        <f t="shared" si="7"/>
        <v>65930</v>
      </c>
      <c r="S9" s="146">
        <f t="shared" si="8"/>
        <v>811650</v>
      </c>
      <c r="T9" s="129">
        <f t="shared" si="7"/>
        <v>53220</v>
      </c>
      <c r="U9" s="146">
        <f t="shared" si="9"/>
        <v>864870</v>
      </c>
      <c r="V9" s="147" t="s">
        <v>123</v>
      </c>
      <c r="W9" s="79" t="s">
        <v>20</v>
      </c>
      <c r="X9" s="79" t="s">
        <v>123</v>
      </c>
      <c r="Y9" s="18">
        <f t="shared" si="0"/>
        <v>293300</v>
      </c>
      <c r="Z9" s="18">
        <f t="shared" si="0"/>
        <v>42200</v>
      </c>
      <c r="AA9" s="18">
        <f t="shared" si="0"/>
        <v>32100</v>
      </c>
      <c r="AB9" s="18">
        <f t="shared" si="0"/>
        <v>0</v>
      </c>
      <c r="AC9" s="119">
        <f t="shared" si="10"/>
        <v>367600</v>
      </c>
      <c r="AD9" s="18">
        <f t="shared" si="1"/>
        <v>900</v>
      </c>
      <c r="AE9" s="170">
        <f t="shared" si="2"/>
        <v>368500</v>
      </c>
      <c r="AF9" s="171">
        <f t="shared" si="3"/>
        <v>111460</v>
      </c>
      <c r="AG9" s="7">
        <f t="shared" si="3"/>
        <v>16090</v>
      </c>
      <c r="AH9" s="7">
        <f t="shared" si="3"/>
        <v>12230</v>
      </c>
      <c r="AI9" s="7">
        <f t="shared" si="3"/>
        <v>0</v>
      </c>
      <c r="AJ9" s="119">
        <f t="shared" si="11"/>
        <v>139780</v>
      </c>
      <c r="AK9" s="7">
        <f t="shared" si="12"/>
        <v>320</v>
      </c>
      <c r="AL9" s="170">
        <f t="shared" si="13"/>
        <v>140100</v>
      </c>
      <c r="AM9" s="187">
        <f t="shared" si="14"/>
        <v>401.780821917808</v>
      </c>
      <c r="AN9" s="187">
        <f t="shared" si="15"/>
        <v>57.8082191780822</v>
      </c>
      <c r="AO9" s="187">
        <f t="shared" si="16"/>
        <v>43.972602739726</v>
      </c>
      <c r="AP9" s="187">
        <f t="shared" si="17"/>
        <v>0</v>
      </c>
      <c r="AQ9" s="191">
        <f t="shared" si="18"/>
        <v>503.561643835616</v>
      </c>
      <c r="AR9" s="187">
        <f t="shared" si="19"/>
        <v>1.23287671232877</v>
      </c>
      <c r="AS9" s="192">
        <f t="shared" si="20"/>
        <v>504.794520547945</v>
      </c>
      <c r="AT9" s="193">
        <f t="shared" si="21"/>
        <v>152.684931506849</v>
      </c>
      <c r="AU9" s="187">
        <f t="shared" si="22"/>
        <v>22.041095890411</v>
      </c>
      <c r="AV9" s="187">
        <f t="shared" si="23"/>
        <v>16.7534246575342</v>
      </c>
      <c r="AW9" s="187">
        <f t="shared" si="24"/>
        <v>0</v>
      </c>
      <c r="AX9" s="191">
        <f t="shared" si="25"/>
        <v>191.479452054795</v>
      </c>
      <c r="AY9" s="187">
        <f t="shared" si="26"/>
        <v>0.438356164383562</v>
      </c>
      <c r="AZ9" s="192">
        <f t="shared" si="27"/>
        <v>191.917808219178</v>
      </c>
    </row>
    <row r="10" spans="1:52">
      <c r="A10" s="17" t="s">
        <v>4605</v>
      </c>
      <c r="B10" s="17" t="s">
        <v>4606</v>
      </c>
      <c r="C10" s="17" t="s">
        <v>28</v>
      </c>
      <c r="D10" s="17" t="s">
        <v>4583</v>
      </c>
      <c r="E10" s="17">
        <v>3700</v>
      </c>
      <c r="F10" s="18" t="s">
        <v>5</v>
      </c>
      <c r="G10" s="118">
        <v>2004</v>
      </c>
      <c r="H10" s="18" t="s">
        <v>66</v>
      </c>
      <c r="I10" t="s">
        <v>380</v>
      </c>
      <c r="J10" t="s">
        <v>4593</v>
      </c>
      <c r="L10" s="124" t="str">
        <f t="shared" si="6"/>
        <v>江西公司销售额</v>
      </c>
      <c r="M10" s="127" t="s">
        <v>18</v>
      </c>
      <c r="N10" s="127" t="s">
        <v>5</v>
      </c>
      <c r="O10" s="128">
        <f t="shared" si="7"/>
        <v>1293700</v>
      </c>
      <c r="P10" s="128">
        <f t="shared" si="7"/>
        <v>269400</v>
      </c>
      <c r="Q10" s="128">
        <f t="shared" si="7"/>
        <v>131700</v>
      </c>
      <c r="R10" s="128">
        <f t="shared" si="7"/>
        <v>113200</v>
      </c>
      <c r="S10" s="144">
        <f t="shared" si="8"/>
        <v>1808000</v>
      </c>
      <c r="T10" s="128">
        <f t="shared" si="7"/>
        <v>53700</v>
      </c>
      <c r="U10" s="144">
        <f t="shared" si="9"/>
        <v>1861700</v>
      </c>
      <c r="V10" s="147" t="s">
        <v>126</v>
      </c>
      <c r="W10" s="79" t="s">
        <v>20</v>
      </c>
      <c r="X10" s="79" t="s">
        <v>126</v>
      </c>
      <c r="Y10" s="18">
        <f t="shared" si="0"/>
        <v>0</v>
      </c>
      <c r="Z10" s="18">
        <f t="shared" si="0"/>
        <v>0</v>
      </c>
      <c r="AA10" s="18">
        <f t="shared" si="0"/>
        <v>0</v>
      </c>
      <c r="AB10" s="18">
        <f t="shared" si="0"/>
        <v>0</v>
      </c>
      <c r="AC10" s="119">
        <f t="shared" si="10"/>
        <v>0</v>
      </c>
      <c r="AD10" s="18">
        <f t="shared" si="1"/>
        <v>0</v>
      </c>
      <c r="AE10" s="170">
        <f t="shared" si="2"/>
        <v>0</v>
      </c>
      <c r="AF10" s="171">
        <f t="shared" si="3"/>
        <v>0</v>
      </c>
      <c r="AG10" s="7">
        <f t="shared" si="3"/>
        <v>0</v>
      </c>
      <c r="AH10" s="7">
        <f t="shared" si="3"/>
        <v>0</v>
      </c>
      <c r="AI10" s="7">
        <f t="shared" si="3"/>
        <v>0</v>
      </c>
      <c r="AJ10" s="119">
        <f t="shared" si="11"/>
        <v>0</v>
      </c>
      <c r="AK10" s="7">
        <f t="shared" si="12"/>
        <v>0</v>
      </c>
      <c r="AL10" s="170">
        <f t="shared" si="13"/>
        <v>0</v>
      </c>
      <c r="AM10" s="187">
        <f t="shared" si="14"/>
        <v>0</v>
      </c>
      <c r="AN10" s="187">
        <f t="shared" si="15"/>
        <v>0</v>
      </c>
      <c r="AO10" s="187">
        <f t="shared" si="16"/>
        <v>0</v>
      </c>
      <c r="AP10" s="187">
        <f t="shared" si="17"/>
        <v>0</v>
      </c>
      <c r="AQ10" s="191">
        <f t="shared" si="18"/>
        <v>0</v>
      </c>
      <c r="AR10" s="187">
        <f t="shared" si="19"/>
        <v>0</v>
      </c>
      <c r="AS10" s="192">
        <f t="shared" si="20"/>
        <v>0</v>
      </c>
      <c r="AT10" s="193">
        <f t="shared" si="21"/>
        <v>0</v>
      </c>
      <c r="AU10" s="187">
        <f t="shared" si="22"/>
        <v>0</v>
      </c>
      <c r="AV10" s="187">
        <f t="shared" si="23"/>
        <v>0</v>
      </c>
      <c r="AW10" s="187">
        <f t="shared" si="24"/>
        <v>0</v>
      </c>
      <c r="AX10" s="191">
        <f t="shared" si="25"/>
        <v>0</v>
      </c>
      <c r="AY10" s="187">
        <f t="shared" si="26"/>
        <v>0</v>
      </c>
      <c r="AZ10" s="192">
        <f t="shared" si="27"/>
        <v>0</v>
      </c>
    </row>
    <row r="11" spans="1:52">
      <c r="A11" s="17" t="s">
        <v>4607</v>
      </c>
      <c r="B11" s="17" t="s">
        <v>4608</v>
      </c>
      <c r="C11" s="17" t="s">
        <v>28</v>
      </c>
      <c r="D11" s="17" t="s">
        <v>4583</v>
      </c>
      <c r="E11" s="17">
        <v>1300</v>
      </c>
      <c r="F11" s="18" t="s">
        <v>5</v>
      </c>
      <c r="G11" s="118">
        <v>2014</v>
      </c>
      <c r="H11" s="18" t="s">
        <v>66</v>
      </c>
      <c r="I11" t="s">
        <v>488</v>
      </c>
      <c r="J11" t="s">
        <v>4584</v>
      </c>
      <c r="L11" s="124" t="str">
        <f t="shared" si="6"/>
        <v>江西公司毛利额</v>
      </c>
      <c r="M11" s="125" t="str">
        <f>M10</f>
        <v>江西公司</v>
      </c>
      <c r="N11" s="125" t="s">
        <v>6</v>
      </c>
      <c r="O11" s="129">
        <f t="shared" si="7"/>
        <v>489650</v>
      </c>
      <c r="P11" s="129">
        <f t="shared" si="7"/>
        <v>102280</v>
      </c>
      <c r="Q11" s="129">
        <f t="shared" si="7"/>
        <v>49460</v>
      </c>
      <c r="R11" s="129">
        <f t="shared" si="7"/>
        <v>42140</v>
      </c>
      <c r="S11" s="146">
        <f t="shared" si="8"/>
        <v>683530</v>
      </c>
      <c r="T11" s="129">
        <f t="shared" si="7"/>
        <v>18870</v>
      </c>
      <c r="U11" s="146">
        <f t="shared" si="9"/>
        <v>702400</v>
      </c>
      <c r="V11" s="148" t="s">
        <v>21</v>
      </c>
      <c r="W11" s="80"/>
      <c r="X11" s="80"/>
      <c r="Y11" s="172">
        <f>SUM(Y6:Y10)</f>
        <v>1276000</v>
      </c>
      <c r="Z11" s="172">
        <f t="shared" ref="Z11:AF11" si="28">SUM(Z6:Z10)</f>
        <v>148600</v>
      </c>
      <c r="AA11" s="172">
        <f t="shared" si="28"/>
        <v>86900</v>
      </c>
      <c r="AB11" s="172">
        <f t="shared" si="28"/>
        <v>71400</v>
      </c>
      <c r="AC11" s="173">
        <f t="shared" si="10"/>
        <v>1582900</v>
      </c>
      <c r="AD11" s="172">
        <f t="shared" si="28"/>
        <v>39100</v>
      </c>
      <c r="AE11" s="170">
        <f t="shared" si="2"/>
        <v>1622000</v>
      </c>
      <c r="AF11" s="174">
        <f t="shared" si="28"/>
        <v>487020</v>
      </c>
      <c r="AG11" s="172">
        <f t="shared" ref="AG11:AL11" si="29">SUM(AG6:AG10)</f>
        <v>56650</v>
      </c>
      <c r="AH11" s="172">
        <f t="shared" si="29"/>
        <v>33010</v>
      </c>
      <c r="AI11" s="172">
        <f t="shared" si="29"/>
        <v>26710</v>
      </c>
      <c r="AJ11" s="172">
        <f t="shared" si="29"/>
        <v>603390</v>
      </c>
      <c r="AK11" s="172">
        <f t="shared" si="29"/>
        <v>14090</v>
      </c>
      <c r="AL11" s="172">
        <f t="shared" si="29"/>
        <v>617480</v>
      </c>
      <c r="AM11" s="187">
        <f t="shared" si="14"/>
        <v>1747.94520547945</v>
      </c>
      <c r="AN11" s="187">
        <f t="shared" si="15"/>
        <v>203.561643835616</v>
      </c>
      <c r="AO11" s="187">
        <f t="shared" si="16"/>
        <v>119.041095890411</v>
      </c>
      <c r="AP11" s="187">
        <f t="shared" si="17"/>
        <v>97.8082191780822</v>
      </c>
      <c r="AQ11" s="191">
        <f t="shared" si="18"/>
        <v>2168.35616438356</v>
      </c>
      <c r="AR11" s="187">
        <f t="shared" si="19"/>
        <v>53.5616438356164</v>
      </c>
      <c r="AS11" s="192">
        <f t="shared" si="20"/>
        <v>2221.91780821918</v>
      </c>
      <c r="AT11" s="193">
        <f t="shared" si="21"/>
        <v>667.150684931507</v>
      </c>
      <c r="AU11" s="187">
        <f t="shared" si="22"/>
        <v>77.6027397260274</v>
      </c>
      <c r="AV11" s="187">
        <f t="shared" si="23"/>
        <v>45.2191780821918</v>
      </c>
      <c r="AW11" s="187">
        <f t="shared" si="24"/>
        <v>36.5890410958904</v>
      </c>
      <c r="AX11" s="191">
        <f t="shared" si="25"/>
        <v>826.561643835616</v>
      </c>
      <c r="AY11" s="187">
        <f t="shared" si="26"/>
        <v>19.3013698630137</v>
      </c>
      <c r="AZ11" s="192">
        <f t="shared" si="27"/>
        <v>845.86301369863</v>
      </c>
    </row>
    <row r="12" spans="1:52">
      <c r="A12" s="17" t="s">
        <v>4609</v>
      </c>
      <c r="B12" s="17" t="s">
        <v>4610</v>
      </c>
      <c r="C12" s="17" t="s">
        <v>28</v>
      </c>
      <c r="D12" s="17" t="s">
        <v>4583</v>
      </c>
      <c r="E12" s="17">
        <v>2300</v>
      </c>
      <c r="F12" s="18" t="s">
        <v>5</v>
      </c>
      <c r="G12" s="118">
        <v>2016</v>
      </c>
      <c r="H12" s="18" t="s">
        <v>82</v>
      </c>
      <c r="I12" t="s">
        <v>488</v>
      </c>
      <c r="J12" t="s">
        <v>4584</v>
      </c>
      <c r="L12" s="124" t="str">
        <f t="shared" si="6"/>
        <v>上海公司销售额</v>
      </c>
      <c r="M12" s="127" t="s">
        <v>20</v>
      </c>
      <c r="N12" s="127" t="s">
        <v>5</v>
      </c>
      <c r="O12" s="128">
        <f t="shared" si="7"/>
        <v>1677100</v>
      </c>
      <c r="P12" s="128">
        <f t="shared" si="7"/>
        <v>149700</v>
      </c>
      <c r="Q12" s="128">
        <f t="shared" si="7"/>
        <v>94400</v>
      </c>
      <c r="R12" s="128">
        <f t="shared" si="7"/>
        <v>76400</v>
      </c>
      <c r="S12" s="144">
        <f t="shared" si="8"/>
        <v>1997600</v>
      </c>
      <c r="T12" s="128">
        <f t="shared" si="7"/>
        <v>41500</v>
      </c>
      <c r="U12" s="144">
        <f t="shared" si="9"/>
        <v>2039100</v>
      </c>
      <c r="V12" s="149" t="s">
        <v>4611</v>
      </c>
      <c r="W12" s="83" t="s">
        <v>16</v>
      </c>
      <c r="X12" s="83" t="s">
        <v>65</v>
      </c>
      <c r="Y12" s="18">
        <f t="shared" ref="Y12:AB16" si="30">SUMIFS($E:$E,$C:$C,$W12,$J:$J,$X12,$F:$F,$X$2,$H:$H,Y$3)</f>
        <v>498500</v>
      </c>
      <c r="Z12" s="18">
        <f t="shared" si="30"/>
        <v>150300</v>
      </c>
      <c r="AA12" s="18">
        <f t="shared" si="30"/>
        <v>44400</v>
      </c>
      <c r="AB12" s="18">
        <f t="shared" si="30"/>
        <v>88400</v>
      </c>
      <c r="AC12" s="119">
        <f t="shared" si="10"/>
        <v>781600</v>
      </c>
      <c r="AD12" s="18">
        <f>SUMIFS($E:$E,$C:$C,$W12,$J:$J,$X12,$F:$F,$X$2,$H:$H,AD$3)</f>
        <v>100600</v>
      </c>
      <c r="AE12" s="170">
        <f t="shared" si="2"/>
        <v>882200</v>
      </c>
      <c r="AF12" s="171">
        <f t="shared" ref="AF12:AI16" si="31">SUMIFS($E:$E,$C:$C,$W12,$J:$J,$X12,$F:$F,$AG$2,$H:$H,AF$3)</f>
        <v>190310</v>
      </c>
      <c r="AG12" s="7">
        <f t="shared" si="31"/>
        <v>57290</v>
      </c>
      <c r="AH12" s="7">
        <f t="shared" si="31"/>
        <v>16740</v>
      </c>
      <c r="AI12" s="7">
        <f t="shared" si="31"/>
        <v>32670</v>
      </c>
      <c r="AJ12" s="119">
        <f t="shared" si="11"/>
        <v>297010</v>
      </c>
      <c r="AK12" s="7">
        <f t="shared" si="12"/>
        <v>36290</v>
      </c>
      <c r="AL12" s="170">
        <f t="shared" si="13"/>
        <v>333300</v>
      </c>
      <c r="AM12" s="187">
        <f t="shared" si="14"/>
        <v>682.876712328767</v>
      </c>
      <c r="AN12" s="187">
        <f t="shared" si="15"/>
        <v>205.890410958904</v>
      </c>
      <c r="AO12" s="187">
        <f t="shared" si="16"/>
        <v>60.8219178082192</v>
      </c>
      <c r="AP12" s="187">
        <f t="shared" si="17"/>
        <v>121.095890410959</v>
      </c>
      <c r="AQ12" s="191">
        <f t="shared" si="18"/>
        <v>1070.68493150685</v>
      </c>
      <c r="AR12" s="187">
        <f t="shared" si="19"/>
        <v>137.808219178082</v>
      </c>
      <c r="AS12" s="192">
        <f t="shared" si="20"/>
        <v>1208.49315068493</v>
      </c>
      <c r="AT12" s="193">
        <f t="shared" si="21"/>
        <v>260.698630136986</v>
      </c>
      <c r="AU12" s="187">
        <f t="shared" si="22"/>
        <v>78.4794520547945</v>
      </c>
      <c r="AV12" s="187">
        <f t="shared" si="23"/>
        <v>22.9315068493151</v>
      </c>
      <c r="AW12" s="187">
        <f t="shared" si="24"/>
        <v>44.7534246575342</v>
      </c>
      <c r="AX12" s="191">
        <f t="shared" si="25"/>
        <v>406.86301369863</v>
      </c>
      <c r="AY12" s="187">
        <f t="shared" si="26"/>
        <v>49.7123287671233</v>
      </c>
      <c r="AZ12" s="192">
        <f t="shared" si="27"/>
        <v>456.575342465753</v>
      </c>
    </row>
    <row r="13" spans="1:52">
      <c r="A13" s="17" t="s">
        <v>4612</v>
      </c>
      <c r="B13" s="17" t="s">
        <v>4613</v>
      </c>
      <c r="C13" s="17" t="s">
        <v>28</v>
      </c>
      <c r="D13" s="17" t="s">
        <v>4583</v>
      </c>
      <c r="E13" s="17">
        <v>2500</v>
      </c>
      <c r="F13" s="18" t="s">
        <v>5</v>
      </c>
      <c r="G13" s="118">
        <v>2017</v>
      </c>
      <c r="H13" s="18" t="s">
        <v>83</v>
      </c>
      <c r="I13" t="s">
        <v>488</v>
      </c>
      <c r="J13" t="s">
        <v>4584</v>
      </c>
      <c r="L13" s="124" t="str">
        <f t="shared" si="6"/>
        <v>上海公司毛利额</v>
      </c>
      <c r="M13" s="125" t="str">
        <f>M12</f>
        <v>上海公司</v>
      </c>
      <c r="N13" s="125" t="s">
        <v>6</v>
      </c>
      <c r="O13" s="129">
        <f t="shared" si="7"/>
        <v>636100</v>
      </c>
      <c r="P13" s="129">
        <f t="shared" si="7"/>
        <v>57070</v>
      </c>
      <c r="Q13" s="129">
        <f t="shared" si="7"/>
        <v>35850</v>
      </c>
      <c r="R13" s="129">
        <f t="shared" si="7"/>
        <v>28590</v>
      </c>
      <c r="S13" s="146">
        <f t="shared" si="8"/>
        <v>757610</v>
      </c>
      <c r="T13" s="129">
        <f t="shared" si="7"/>
        <v>14940</v>
      </c>
      <c r="U13" s="146">
        <f t="shared" si="9"/>
        <v>772550</v>
      </c>
      <c r="V13" s="149" t="s">
        <v>178</v>
      </c>
      <c r="W13" s="83" t="s">
        <v>16</v>
      </c>
      <c r="X13" s="83" t="s">
        <v>178</v>
      </c>
      <c r="Y13" s="18">
        <f t="shared" si="30"/>
        <v>727800</v>
      </c>
      <c r="Z13" s="18">
        <f t="shared" si="30"/>
        <v>132300</v>
      </c>
      <c r="AA13" s="18">
        <f t="shared" si="30"/>
        <v>11900</v>
      </c>
      <c r="AB13" s="18">
        <f t="shared" si="30"/>
        <v>0</v>
      </c>
      <c r="AC13" s="119">
        <f t="shared" si="10"/>
        <v>872000</v>
      </c>
      <c r="AD13" s="18">
        <f>SUMIFS($E:$E,$C:$C,$W13,$J:$J,$X13,$F:$F,$X$2,$H:$H,AD$3)</f>
        <v>0</v>
      </c>
      <c r="AE13" s="170">
        <f t="shared" si="2"/>
        <v>872000</v>
      </c>
      <c r="AF13" s="171">
        <f t="shared" si="31"/>
        <v>277670</v>
      </c>
      <c r="AG13" s="7">
        <f t="shared" si="31"/>
        <v>50480</v>
      </c>
      <c r="AH13" s="7">
        <f t="shared" si="31"/>
        <v>4520</v>
      </c>
      <c r="AI13" s="7">
        <f t="shared" si="31"/>
        <v>0</v>
      </c>
      <c r="AJ13" s="119">
        <f t="shared" si="11"/>
        <v>332670</v>
      </c>
      <c r="AK13" s="7">
        <f t="shared" si="12"/>
        <v>0</v>
      </c>
      <c r="AL13" s="170">
        <f t="shared" si="13"/>
        <v>332670</v>
      </c>
      <c r="AM13" s="187">
        <f t="shared" si="14"/>
        <v>996.986301369863</v>
      </c>
      <c r="AN13" s="187">
        <f t="shared" si="15"/>
        <v>181.232876712329</v>
      </c>
      <c r="AO13" s="187">
        <f t="shared" si="16"/>
        <v>16.3013698630137</v>
      </c>
      <c r="AP13" s="187">
        <f t="shared" si="17"/>
        <v>0</v>
      </c>
      <c r="AQ13" s="191">
        <f t="shared" si="18"/>
        <v>1194.52054794521</v>
      </c>
      <c r="AR13" s="187">
        <f t="shared" si="19"/>
        <v>0</v>
      </c>
      <c r="AS13" s="192">
        <f t="shared" si="20"/>
        <v>1194.52054794521</v>
      </c>
      <c r="AT13" s="193">
        <f t="shared" si="21"/>
        <v>380.369863013699</v>
      </c>
      <c r="AU13" s="187">
        <f t="shared" si="22"/>
        <v>69.1506849315068</v>
      </c>
      <c r="AV13" s="187">
        <f t="shared" si="23"/>
        <v>6.19178082191781</v>
      </c>
      <c r="AW13" s="187">
        <f t="shared" si="24"/>
        <v>0</v>
      </c>
      <c r="AX13" s="191">
        <f t="shared" si="25"/>
        <v>455.712328767123</v>
      </c>
      <c r="AY13" s="187">
        <f t="shared" si="26"/>
        <v>0</v>
      </c>
      <c r="AZ13" s="192">
        <f t="shared" si="27"/>
        <v>455.712328767123</v>
      </c>
    </row>
    <row r="14" spans="1:52">
      <c r="A14" s="17" t="s">
        <v>4614</v>
      </c>
      <c r="B14" s="17" t="s">
        <v>4615</v>
      </c>
      <c r="C14" s="17" t="s">
        <v>28</v>
      </c>
      <c r="D14" s="17" t="s">
        <v>4583</v>
      </c>
      <c r="E14" s="17">
        <v>2100</v>
      </c>
      <c r="F14" s="18" t="s">
        <v>5</v>
      </c>
      <c r="G14" s="118">
        <v>2016</v>
      </c>
      <c r="H14" s="18" t="s">
        <v>82</v>
      </c>
      <c r="I14" t="s">
        <v>488</v>
      </c>
      <c r="J14" t="s">
        <v>4584</v>
      </c>
      <c r="L14" s="124" t="str">
        <f t="shared" si="6"/>
        <v>武汉公司销售额</v>
      </c>
      <c r="M14" s="127" t="s">
        <v>22</v>
      </c>
      <c r="N14" s="127" t="s">
        <v>5</v>
      </c>
      <c r="O14" s="128">
        <f t="shared" si="7"/>
        <v>973000</v>
      </c>
      <c r="P14" s="128">
        <f t="shared" si="7"/>
        <v>344600</v>
      </c>
      <c r="Q14" s="128">
        <f t="shared" si="7"/>
        <v>193000</v>
      </c>
      <c r="R14" s="128">
        <f t="shared" si="7"/>
        <v>190400</v>
      </c>
      <c r="S14" s="144">
        <f t="shared" si="8"/>
        <v>1701000</v>
      </c>
      <c r="T14" s="128">
        <f t="shared" si="7"/>
        <v>129400</v>
      </c>
      <c r="U14" s="144">
        <f t="shared" si="9"/>
        <v>1830400</v>
      </c>
      <c r="V14" s="149" t="s">
        <v>181</v>
      </c>
      <c r="W14" s="83" t="s">
        <v>16</v>
      </c>
      <c r="X14" s="83" t="s">
        <v>181</v>
      </c>
      <c r="Y14" s="18">
        <f t="shared" si="30"/>
        <v>14700</v>
      </c>
      <c r="Z14" s="18">
        <f t="shared" si="30"/>
        <v>42500</v>
      </c>
      <c r="AA14" s="18">
        <f t="shared" si="30"/>
        <v>110700</v>
      </c>
      <c r="AB14" s="18">
        <f t="shared" si="30"/>
        <v>28600</v>
      </c>
      <c r="AC14" s="119">
        <f t="shared" si="10"/>
        <v>196500</v>
      </c>
      <c r="AD14" s="18">
        <f>SUMIFS($E:$E,$C:$C,$W14,$J:$J,$X14,$F:$F,$X$2,$H:$H,AD$3)</f>
        <v>27900</v>
      </c>
      <c r="AE14" s="170">
        <f t="shared" si="2"/>
        <v>224400</v>
      </c>
      <c r="AF14" s="171">
        <f t="shared" si="31"/>
        <v>5610</v>
      </c>
      <c r="AG14" s="7">
        <f t="shared" si="31"/>
        <v>16160</v>
      </c>
      <c r="AH14" s="7">
        <f t="shared" si="31"/>
        <v>42040</v>
      </c>
      <c r="AI14" s="7">
        <f t="shared" si="31"/>
        <v>10750</v>
      </c>
      <c r="AJ14" s="119">
        <f t="shared" si="11"/>
        <v>74560</v>
      </c>
      <c r="AK14" s="7">
        <f t="shared" si="12"/>
        <v>10720</v>
      </c>
      <c r="AL14" s="170">
        <f t="shared" si="13"/>
        <v>85280</v>
      </c>
      <c r="AM14" s="187">
        <f t="shared" si="14"/>
        <v>20.1369863013699</v>
      </c>
      <c r="AN14" s="187">
        <f t="shared" si="15"/>
        <v>58.2191780821918</v>
      </c>
      <c r="AO14" s="187">
        <f t="shared" si="16"/>
        <v>151.643835616438</v>
      </c>
      <c r="AP14" s="187">
        <f t="shared" si="17"/>
        <v>39.1780821917808</v>
      </c>
      <c r="AQ14" s="191">
        <f t="shared" si="18"/>
        <v>269.178082191781</v>
      </c>
      <c r="AR14" s="187">
        <f t="shared" si="19"/>
        <v>38.2191780821918</v>
      </c>
      <c r="AS14" s="192">
        <f t="shared" si="20"/>
        <v>307.397260273973</v>
      </c>
      <c r="AT14" s="193">
        <f t="shared" si="21"/>
        <v>7.68493150684932</v>
      </c>
      <c r="AU14" s="187">
        <f t="shared" si="22"/>
        <v>22.1369863013699</v>
      </c>
      <c r="AV14" s="187">
        <f t="shared" si="23"/>
        <v>57.5890410958904</v>
      </c>
      <c r="AW14" s="187">
        <f t="shared" si="24"/>
        <v>14.7260273972603</v>
      </c>
      <c r="AX14" s="191">
        <f t="shared" si="25"/>
        <v>102.13698630137</v>
      </c>
      <c r="AY14" s="187">
        <f t="shared" si="26"/>
        <v>14.6849315068493</v>
      </c>
      <c r="AZ14" s="192">
        <f t="shared" si="27"/>
        <v>116.821917808219</v>
      </c>
    </row>
    <row r="15" spans="1:52">
      <c r="A15" s="17" t="s">
        <v>4616</v>
      </c>
      <c r="B15" s="17" t="s">
        <v>4617</v>
      </c>
      <c r="C15" s="17" t="s">
        <v>28</v>
      </c>
      <c r="D15" s="17" t="s">
        <v>4583</v>
      </c>
      <c r="E15" s="17">
        <v>4800</v>
      </c>
      <c r="F15" s="18" t="s">
        <v>5</v>
      </c>
      <c r="G15" s="118">
        <v>2014</v>
      </c>
      <c r="H15" s="18" t="s">
        <v>66</v>
      </c>
      <c r="I15" t="s">
        <v>488</v>
      </c>
      <c r="J15" t="s">
        <v>4584</v>
      </c>
      <c r="L15" s="124" t="str">
        <f t="shared" si="6"/>
        <v>武汉公司毛利额</v>
      </c>
      <c r="M15" s="125" t="str">
        <f>M14</f>
        <v>武汉公司</v>
      </c>
      <c r="N15" s="125" t="s">
        <v>6</v>
      </c>
      <c r="O15" s="129">
        <f t="shared" si="7"/>
        <v>370330</v>
      </c>
      <c r="P15" s="129">
        <f t="shared" si="7"/>
        <v>131330</v>
      </c>
      <c r="Q15" s="129">
        <f t="shared" si="7"/>
        <v>72790</v>
      </c>
      <c r="R15" s="129">
        <f t="shared" si="7"/>
        <v>70480</v>
      </c>
      <c r="S15" s="146">
        <f t="shared" si="8"/>
        <v>644930</v>
      </c>
      <c r="T15" s="129">
        <f t="shared" si="7"/>
        <v>45370</v>
      </c>
      <c r="U15" s="146">
        <f t="shared" si="9"/>
        <v>690300</v>
      </c>
      <c r="V15" s="149" t="s">
        <v>184</v>
      </c>
      <c r="W15" s="83" t="s">
        <v>16</v>
      </c>
      <c r="X15" s="83" t="s">
        <v>184</v>
      </c>
      <c r="Y15" s="18">
        <f t="shared" si="30"/>
        <v>3500</v>
      </c>
      <c r="Z15" s="18">
        <f t="shared" si="30"/>
        <v>0</v>
      </c>
      <c r="AA15" s="18">
        <f t="shared" si="30"/>
        <v>3800</v>
      </c>
      <c r="AB15" s="18">
        <f t="shared" si="30"/>
        <v>60200</v>
      </c>
      <c r="AC15" s="119">
        <f t="shared" si="10"/>
        <v>67500</v>
      </c>
      <c r="AD15" s="18">
        <f>SUMIFS($E:$E,$C:$C,$W15,$J:$J,$X15,$F:$F,$X$2,$H:$H,AD$3)</f>
        <v>16600</v>
      </c>
      <c r="AE15" s="170">
        <f t="shared" si="2"/>
        <v>84100</v>
      </c>
      <c r="AF15" s="171">
        <f t="shared" si="31"/>
        <v>1300</v>
      </c>
      <c r="AG15" s="7">
        <f t="shared" si="31"/>
        <v>0</v>
      </c>
      <c r="AH15" s="7">
        <f t="shared" si="31"/>
        <v>1400</v>
      </c>
      <c r="AI15" s="7">
        <f t="shared" si="31"/>
        <v>22510</v>
      </c>
      <c r="AJ15" s="119">
        <f t="shared" si="11"/>
        <v>25210</v>
      </c>
      <c r="AK15" s="7">
        <f t="shared" si="12"/>
        <v>6210</v>
      </c>
      <c r="AL15" s="170">
        <f t="shared" si="13"/>
        <v>31420</v>
      </c>
      <c r="AM15" s="187">
        <f t="shared" si="14"/>
        <v>4.79452054794521</v>
      </c>
      <c r="AN15" s="187">
        <f t="shared" si="15"/>
        <v>0</v>
      </c>
      <c r="AO15" s="187">
        <f t="shared" si="16"/>
        <v>5.20547945205479</v>
      </c>
      <c r="AP15" s="187">
        <f t="shared" si="17"/>
        <v>82.4657534246575</v>
      </c>
      <c r="AQ15" s="191">
        <f t="shared" si="18"/>
        <v>92.4657534246575</v>
      </c>
      <c r="AR15" s="187">
        <f t="shared" si="19"/>
        <v>22.7397260273973</v>
      </c>
      <c r="AS15" s="192">
        <f t="shared" si="20"/>
        <v>115.205479452055</v>
      </c>
      <c r="AT15" s="193">
        <f t="shared" si="21"/>
        <v>1.78082191780822</v>
      </c>
      <c r="AU15" s="187">
        <f t="shared" si="22"/>
        <v>0</v>
      </c>
      <c r="AV15" s="187">
        <f t="shared" si="23"/>
        <v>1.91780821917808</v>
      </c>
      <c r="AW15" s="187">
        <f t="shared" si="24"/>
        <v>30.8356164383562</v>
      </c>
      <c r="AX15" s="191">
        <f t="shared" si="25"/>
        <v>34.5342465753425</v>
      </c>
      <c r="AY15" s="187">
        <f t="shared" si="26"/>
        <v>8.50684931506849</v>
      </c>
      <c r="AZ15" s="192">
        <f t="shared" si="27"/>
        <v>43.041095890411</v>
      </c>
    </row>
    <row r="16" spans="1:52">
      <c r="A16" s="17" t="s">
        <v>4618</v>
      </c>
      <c r="B16" s="17" t="s">
        <v>4619</v>
      </c>
      <c r="C16" s="17" t="s">
        <v>28</v>
      </c>
      <c r="D16" s="17" t="s">
        <v>4583</v>
      </c>
      <c r="E16" s="17">
        <v>3800</v>
      </c>
      <c r="F16" s="18" t="s">
        <v>5</v>
      </c>
      <c r="G16" s="118">
        <v>2016</v>
      </c>
      <c r="H16" s="18" t="s">
        <v>82</v>
      </c>
      <c r="I16" t="s">
        <v>488</v>
      </c>
      <c r="J16" t="s">
        <v>4584</v>
      </c>
      <c r="L16" s="124" t="str">
        <f t="shared" si="6"/>
        <v>湘北公司销售额</v>
      </c>
      <c r="M16" s="127" t="s">
        <v>24</v>
      </c>
      <c r="N16" s="127" t="s">
        <v>5</v>
      </c>
      <c r="O16" s="128">
        <f t="shared" si="7"/>
        <v>1180900</v>
      </c>
      <c r="P16" s="128">
        <f t="shared" si="7"/>
        <v>144100</v>
      </c>
      <c r="Q16" s="128">
        <f t="shared" si="7"/>
        <v>132400</v>
      </c>
      <c r="R16" s="128">
        <f t="shared" si="7"/>
        <v>144100</v>
      </c>
      <c r="S16" s="144">
        <f t="shared" si="8"/>
        <v>1601500</v>
      </c>
      <c r="T16" s="128">
        <f t="shared" si="7"/>
        <v>113600</v>
      </c>
      <c r="U16" s="144">
        <f t="shared" si="9"/>
        <v>1715100</v>
      </c>
      <c r="V16" s="149" t="s">
        <v>187</v>
      </c>
      <c r="W16" s="83" t="s">
        <v>16</v>
      </c>
      <c r="X16" s="83" t="s">
        <v>187</v>
      </c>
      <c r="Y16" s="18">
        <f t="shared" si="30"/>
        <v>146100</v>
      </c>
      <c r="Z16" s="18">
        <f t="shared" si="30"/>
        <v>3400</v>
      </c>
      <c r="AA16" s="18">
        <f t="shared" si="30"/>
        <v>0</v>
      </c>
      <c r="AB16" s="18">
        <f t="shared" si="30"/>
        <v>0</v>
      </c>
      <c r="AC16" s="119">
        <f t="shared" si="10"/>
        <v>149500</v>
      </c>
      <c r="AD16" s="18">
        <f>SUMIFS($E:$E,$C:$C,$W16,$J:$J,$X16,$F:$F,$X$2,$H:$H,AD$3)</f>
        <v>0</v>
      </c>
      <c r="AE16" s="170">
        <f t="shared" si="2"/>
        <v>149500</v>
      </c>
      <c r="AF16" s="171">
        <f t="shared" si="31"/>
        <v>55340</v>
      </c>
      <c r="AG16" s="7">
        <f t="shared" si="31"/>
        <v>1290</v>
      </c>
      <c r="AH16" s="7">
        <f t="shared" si="31"/>
        <v>0</v>
      </c>
      <c r="AI16" s="7">
        <f t="shared" si="31"/>
        <v>0</v>
      </c>
      <c r="AJ16" s="119">
        <f t="shared" si="11"/>
        <v>56630</v>
      </c>
      <c r="AK16" s="7">
        <f t="shared" si="12"/>
        <v>0</v>
      </c>
      <c r="AL16" s="170">
        <f t="shared" si="13"/>
        <v>56630</v>
      </c>
      <c r="AM16" s="187">
        <f t="shared" si="14"/>
        <v>200.13698630137</v>
      </c>
      <c r="AN16" s="187">
        <f t="shared" si="15"/>
        <v>4.65753424657534</v>
      </c>
      <c r="AO16" s="187">
        <f t="shared" si="16"/>
        <v>0</v>
      </c>
      <c r="AP16" s="187">
        <f t="shared" si="17"/>
        <v>0</v>
      </c>
      <c r="AQ16" s="191">
        <f t="shared" si="18"/>
        <v>204.794520547945</v>
      </c>
      <c r="AR16" s="187">
        <f t="shared" si="19"/>
        <v>0</v>
      </c>
      <c r="AS16" s="192">
        <f t="shared" si="20"/>
        <v>204.794520547945</v>
      </c>
      <c r="AT16" s="193">
        <f t="shared" si="21"/>
        <v>75.8082191780822</v>
      </c>
      <c r="AU16" s="187">
        <f t="shared" si="22"/>
        <v>1.76712328767123</v>
      </c>
      <c r="AV16" s="187">
        <f t="shared" si="23"/>
        <v>0</v>
      </c>
      <c r="AW16" s="187">
        <f t="shared" si="24"/>
        <v>0</v>
      </c>
      <c r="AX16" s="191">
        <f t="shared" si="25"/>
        <v>77.5753424657534</v>
      </c>
      <c r="AY16" s="187">
        <f t="shared" si="26"/>
        <v>0</v>
      </c>
      <c r="AZ16" s="192">
        <f t="shared" si="27"/>
        <v>77.5753424657534</v>
      </c>
    </row>
    <row r="17" spans="1:52">
      <c r="A17" s="17" t="s">
        <v>4620</v>
      </c>
      <c r="B17" s="17" t="s">
        <v>4621</v>
      </c>
      <c r="C17" s="17" t="s">
        <v>28</v>
      </c>
      <c r="D17" s="17" t="s">
        <v>4583</v>
      </c>
      <c r="E17" s="17">
        <v>9200</v>
      </c>
      <c r="F17" s="18" t="s">
        <v>5</v>
      </c>
      <c r="G17" s="118">
        <v>2016</v>
      </c>
      <c r="H17" s="18" t="s">
        <v>82</v>
      </c>
      <c r="I17" t="s">
        <v>488</v>
      </c>
      <c r="J17" t="s">
        <v>4584</v>
      </c>
      <c r="L17" s="124" t="str">
        <f t="shared" si="6"/>
        <v>湘北公司毛利额</v>
      </c>
      <c r="M17" s="125" t="str">
        <f>M16</f>
        <v>湘北公司</v>
      </c>
      <c r="N17" s="125" t="s">
        <v>6</v>
      </c>
      <c r="O17" s="129">
        <f t="shared" si="7"/>
        <v>450130</v>
      </c>
      <c r="P17" s="129">
        <f t="shared" si="7"/>
        <v>54660</v>
      </c>
      <c r="Q17" s="129">
        <f t="shared" si="7"/>
        <v>49880</v>
      </c>
      <c r="R17" s="129">
        <f t="shared" si="7"/>
        <v>53470</v>
      </c>
      <c r="S17" s="146">
        <f t="shared" si="8"/>
        <v>608140</v>
      </c>
      <c r="T17" s="129">
        <f t="shared" si="7"/>
        <v>40630</v>
      </c>
      <c r="U17" s="146">
        <f t="shared" si="9"/>
        <v>648770</v>
      </c>
      <c r="V17" s="148" t="s">
        <v>23</v>
      </c>
      <c r="W17" s="80"/>
      <c r="X17" s="80"/>
      <c r="Y17" s="172">
        <f>SUM(Y12:Y16)</f>
        <v>1390600</v>
      </c>
      <c r="Z17" s="172">
        <f t="shared" ref="Z17:AF17" si="32">SUM(Z12:Z16)</f>
        <v>328500</v>
      </c>
      <c r="AA17" s="172">
        <f t="shared" si="32"/>
        <v>170800</v>
      </c>
      <c r="AB17" s="172">
        <f t="shared" si="32"/>
        <v>177200</v>
      </c>
      <c r="AC17" s="173">
        <f t="shared" si="10"/>
        <v>2067100</v>
      </c>
      <c r="AD17" s="172">
        <f t="shared" si="32"/>
        <v>145100</v>
      </c>
      <c r="AE17" s="170">
        <f t="shared" si="2"/>
        <v>2212200</v>
      </c>
      <c r="AF17" s="174">
        <f t="shared" si="32"/>
        <v>530230</v>
      </c>
      <c r="AG17" s="172">
        <f t="shared" ref="AG17:AL17" si="33">SUM(AG12:AG16)</f>
        <v>125220</v>
      </c>
      <c r="AH17" s="172">
        <f t="shared" si="33"/>
        <v>64700</v>
      </c>
      <c r="AI17" s="172">
        <f t="shared" si="33"/>
        <v>65930</v>
      </c>
      <c r="AJ17" s="172">
        <f t="shared" si="33"/>
        <v>786080</v>
      </c>
      <c r="AK17" s="172">
        <f t="shared" si="33"/>
        <v>53220</v>
      </c>
      <c r="AL17" s="172">
        <f t="shared" si="33"/>
        <v>839300</v>
      </c>
      <c r="AM17" s="187">
        <f t="shared" si="14"/>
        <v>1904.93150684932</v>
      </c>
      <c r="AN17" s="187">
        <f t="shared" si="15"/>
        <v>450</v>
      </c>
      <c r="AO17" s="187">
        <f t="shared" si="16"/>
        <v>233.972602739726</v>
      </c>
      <c r="AP17" s="187">
        <f t="shared" si="17"/>
        <v>242.739726027397</v>
      </c>
      <c r="AQ17" s="191">
        <f t="shared" si="18"/>
        <v>2831.64383561644</v>
      </c>
      <c r="AR17" s="187">
        <f t="shared" si="19"/>
        <v>198.767123287671</v>
      </c>
      <c r="AS17" s="192">
        <f t="shared" si="20"/>
        <v>3030.41095890411</v>
      </c>
      <c r="AT17" s="193">
        <f t="shared" si="21"/>
        <v>726.342465753425</v>
      </c>
      <c r="AU17" s="187">
        <f t="shared" si="22"/>
        <v>171.534246575342</v>
      </c>
      <c r="AV17" s="187">
        <f t="shared" si="23"/>
        <v>88.6301369863014</v>
      </c>
      <c r="AW17" s="187">
        <f t="shared" si="24"/>
        <v>90.3150684931507</v>
      </c>
      <c r="AX17" s="191">
        <f t="shared" si="25"/>
        <v>1076.82191780822</v>
      </c>
      <c r="AY17" s="187">
        <f t="shared" si="26"/>
        <v>72.9041095890411</v>
      </c>
      <c r="AZ17" s="192">
        <f t="shared" si="27"/>
        <v>1149.72602739726</v>
      </c>
    </row>
    <row r="18" spans="1:52">
      <c r="A18" s="17" t="s">
        <v>4622</v>
      </c>
      <c r="B18" s="17" t="s">
        <v>4623</v>
      </c>
      <c r="C18" s="17" t="s">
        <v>28</v>
      </c>
      <c r="D18" s="17" t="s">
        <v>4583</v>
      </c>
      <c r="E18" s="17">
        <v>3200</v>
      </c>
      <c r="F18" s="18" t="s">
        <v>5</v>
      </c>
      <c r="G18" s="118">
        <v>2016</v>
      </c>
      <c r="H18" s="18" t="s">
        <v>82</v>
      </c>
      <c r="I18" t="s">
        <v>488</v>
      </c>
      <c r="J18" t="s">
        <v>4584</v>
      </c>
      <c r="L18" s="124" t="str">
        <f t="shared" si="6"/>
        <v>湘南公司销售额</v>
      </c>
      <c r="M18" s="127" t="s">
        <v>26</v>
      </c>
      <c r="N18" s="127" t="s">
        <v>5</v>
      </c>
      <c r="O18" s="128">
        <f t="shared" si="7"/>
        <v>518400</v>
      </c>
      <c r="P18" s="128">
        <f t="shared" si="7"/>
        <v>68500</v>
      </c>
      <c r="Q18" s="128">
        <f t="shared" si="7"/>
        <v>90800</v>
      </c>
      <c r="R18" s="128">
        <f t="shared" si="7"/>
        <v>102900</v>
      </c>
      <c r="S18" s="144">
        <f t="shared" si="8"/>
        <v>780600</v>
      </c>
      <c r="T18" s="128">
        <f t="shared" si="7"/>
        <v>52600</v>
      </c>
      <c r="U18" s="144">
        <f t="shared" si="9"/>
        <v>833200</v>
      </c>
      <c r="V18" s="147" t="s">
        <v>4624</v>
      </c>
      <c r="W18" s="79" t="s">
        <v>18</v>
      </c>
      <c r="X18" s="83" t="s">
        <v>65</v>
      </c>
      <c r="Y18" s="18">
        <f t="shared" ref="Y18:AB21" si="34">SUMIFS($E:$E,$C:$C,$W18,$J:$J,$X18,$F:$F,$X$2,$H:$H,Y$3)</f>
        <v>4400</v>
      </c>
      <c r="Z18" s="18">
        <f t="shared" si="34"/>
        <v>4500</v>
      </c>
      <c r="AA18" s="18">
        <f t="shared" si="34"/>
        <v>0</v>
      </c>
      <c r="AB18" s="18">
        <f t="shared" si="34"/>
        <v>5900</v>
      </c>
      <c r="AC18" s="119">
        <f t="shared" si="10"/>
        <v>14800</v>
      </c>
      <c r="AD18" s="18">
        <f>SUMIFS($E:$E,$C:$C,$W18,$J:$J,$X18,$F:$F,$X$2,$H:$H,AD$3)</f>
        <v>25800</v>
      </c>
      <c r="AE18" s="170">
        <f t="shared" si="2"/>
        <v>40600</v>
      </c>
      <c r="AF18" s="171">
        <f t="shared" ref="AF18:AI21" si="35">SUMIFS($E:$E,$C:$C,$W18,$J:$J,$X18,$F:$F,$AG$2,$H:$H,AF$3)</f>
        <v>1670</v>
      </c>
      <c r="AG18" s="7">
        <f t="shared" si="35"/>
        <v>1700</v>
      </c>
      <c r="AH18" s="7">
        <f t="shared" si="35"/>
        <v>0</v>
      </c>
      <c r="AI18" s="7">
        <f t="shared" si="35"/>
        <v>2140</v>
      </c>
      <c r="AJ18" s="119">
        <f t="shared" si="11"/>
        <v>5510</v>
      </c>
      <c r="AK18" s="7">
        <f t="shared" si="12"/>
        <v>9050</v>
      </c>
      <c r="AL18" s="170">
        <f t="shared" si="13"/>
        <v>14560</v>
      </c>
      <c r="AM18" s="187">
        <f t="shared" si="14"/>
        <v>6.02739726027397</v>
      </c>
      <c r="AN18" s="187">
        <f t="shared" si="15"/>
        <v>6.16438356164384</v>
      </c>
      <c r="AO18" s="187">
        <f t="shared" si="16"/>
        <v>0</v>
      </c>
      <c r="AP18" s="187">
        <f t="shared" si="17"/>
        <v>8.08219178082192</v>
      </c>
      <c r="AQ18" s="191">
        <f t="shared" si="18"/>
        <v>20.2739726027397</v>
      </c>
      <c r="AR18" s="187">
        <f t="shared" si="19"/>
        <v>35.3424657534247</v>
      </c>
      <c r="AS18" s="192">
        <f t="shared" si="20"/>
        <v>55.6164383561644</v>
      </c>
      <c r="AT18" s="193">
        <f t="shared" si="21"/>
        <v>2.28767123287671</v>
      </c>
      <c r="AU18" s="187">
        <f t="shared" si="22"/>
        <v>2.32876712328767</v>
      </c>
      <c r="AV18" s="187">
        <f t="shared" si="23"/>
        <v>0</v>
      </c>
      <c r="AW18" s="187">
        <f t="shared" si="24"/>
        <v>2.93150684931507</v>
      </c>
      <c r="AX18" s="191">
        <f t="shared" si="25"/>
        <v>7.54794520547945</v>
      </c>
      <c r="AY18" s="187">
        <f t="shared" si="26"/>
        <v>12.3972602739726</v>
      </c>
      <c r="AZ18" s="192">
        <f t="shared" si="27"/>
        <v>19.9452054794521</v>
      </c>
    </row>
    <row r="19" spans="1:52">
      <c r="A19" s="17" t="s">
        <v>4625</v>
      </c>
      <c r="B19" s="17" t="s">
        <v>4626</v>
      </c>
      <c r="C19" s="17" t="s">
        <v>28</v>
      </c>
      <c r="D19" s="17" t="s">
        <v>4583</v>
      </c>
      <c r="E19" s="17">
        <v>2900</v>
      </c>
      <c r="F19" s="18" t="s">
        <v>5</v>
      </c>
      <c r="G19" s="118">
        <v>2016</v>
      </c>
      <c r="H19" s="18" t="s">
        <v>82</v>
      </c>
      <c r="I19" t="s">
        <v>488</v>
      </c>
      <c r="J19" t="s">
        <v>4584</v>
      </c>
      <c r="L19" s="124" t="str">
        <f t="shared" si="6"/>
        <v>湘南公司毛利额</v>
      </c>
      <c r="M19" s="125" t="str">
        <f>M18</f>
        <v>湘南公司</v>
      </c>
      <c r="N19" s="125" t="s">
        <v>6</v>
      </c>
      <c r="O19" s="129">
        <f t="shared" si="7"/>
        <v>198400</v>
      </c>
      <c r="P19" s="129">
        <f t="shared" si="7"/>
        <v>26160</v>
      </c>
      <c r="Q19" s="129">
        <f t="shared" si="7"/>
        <v>34250</v>
      </c>
      <c r="R19" s="129">
        <f t="shared" si="7"/>
        <v>38310</v>
      </c>
      <c r="S19" s="146">
        <f t="shared" si="8"/>
        <v>297120</v>
      </c>
      <c r="T19" s="129">
        <f t="shared" si="7"/>
        <v>18530</v>
      </c>
      <c r="U19" s="146">
        <f t="shared" si="9"/>
        <v>315650</v>
      </c>
      <c r="V19" s="147" t="s">
        <v>203</v>
      </c>
      <c r="W19" s="79" t="s">
        <v>18</v>
      </c>
      <c r="X19" s="79" t="s">
        <v>204</v>
      </c>
      <c r="Y19" s="18">
        <f t="shared" si="34"/>
        <v>340200</v>
      </c>
      <c r="Z19" s="18">
        <f t="shared" si="34"/>
        <v>202400</v>
      </c>
      <c r="AA19" s="18">
        <f t="shared" si="34"/>
        <v>36500</v>
      </c>
      <c r="AB19" s="18">
        <f t="shared" si="34"/>
        <v>19700</v>
      </c>
      <c r="AC19" s="119">
        <f t="shared" si="10"/>
        <v>598800</v>
      </c>
      <c r="AD19" s="18">
        <f>SUMIFS($E:$E,$C:$C,$W19,$J:$J,$X19,$F:$F,$X$2,$H:$H,AD$3)</f>
        <v>11500</v>
      </c>
      <c r="AE19" s="170">
        <f t="shared" si="2"/>
        <v>610300</v>
      </c>
      <c r="AF19" s="171">
        <f t="shared" si="35"/>
        <v>129390</v>
      </c>
      <c r="AG19" s="7">
        <f t="shared" si="35"/>
        <v>76950</v>
      </c>
      <c r="AH19" s="7">
        <f t="shared" si="35"/>
        <v>13770</v>
      </c>
      <c r="AI19" s="7">
        <f t="shared" si="35"/>
        <v>7400</v>
      </c>
      <c r="AJ19" s="119">
        <f t="shared" si="11"/>
        <v>227510</v>
      </c>
      <c r="AK19" s="7">
        <f t="shared" si="12"/>
        <v>4040</v>
      </c>
      <c r="AL19" s="170">
        <f t="shared" si="13"/>
        <v>231550</v>
      </c>
      <c r="AM19" s="187">
        <f t="shared" si="14"/>
        <v>466.027397260274</v>
      </c>
      <c r="AN19" s="187">
        <f t="shared" si="15"/>
        <v>277.260273972603</v>
      </c>
      <c r="AO19" s="187">
        <f t="shared" si="16"/>
        <v>50</v>
      </c>
      <c r="AP19" s="187">
        <f t="shared" si="17"/>
        <v>26.986301369863</v>
      </c>
      <c r="AQ19" s="191">
        <f t="shared" si="18"/>
        <v>820.27397260274</v>
      </c>
      <c r="AR19" s="187">
        <f t="shared" si="19"/>
        <v>15.7534246575342</v>
      </c>
      <c r="AS19" s="192">
        <f t="shared" si="20"/>
        <v>836.027397260274</v>
      </c>
      <c r="AT19" s="193">
        <f t="shared" si="21"/>
        <v>177.246575342466</v>
      </c>
      <c r="AU19" s="187">
        <f t="shared" si="22"/>
        <v>105.41095890411</v>
      </c>
      <c r="AV19" s="187">
        <f t="shared" si="23"/>
        <v>18.8630136986301</v>
      </c>
      <c r="AW19" s="187">
        <f t="shared" si="24"/>
        <v>10.1369863013699</v>
      </c>
      <c r="AX19" s="191">
        <f t="shared" si="25"/>
        <v>311.657534246575</v>
      </c>
      <c r="AY19" s="187">
        <f t="shared" si="26"/>
        <v>5.53424657534247</v>
      </c>
      <c r="AZ19" s="192">
        <f t="shared" si="27"/>
        <v>317.191780821918</v>
      </c>
    </row>
    <row r="20" spans="1:52">
      <c r="A20" s="17" t="s">
        <v>4627</v>
      </c>
      <c r="B20" s="17" t="s">
        <v>4628</v>
      </c>
      <c r="C20" s="17" t="s">
        <v>28</v>
      </c>
      <c r="D20" s="17" t="s">
        <v>4583</v>
      </c>
      <c r="E20" s="17">
        <v>2500</v>
      </c>
      <c r="F20" s="18" t="s">
        <v>5</v>
      </c>
      <c r="G20" s="118">
        <v>2019</v>
      </c>
      <c r="H20" s="18" t="s">
        <v>85</v>
      </c>
      <c r="I20" t="s">
        <v>64</v>
      </c>
      <c r="J20" t="s">
        <v>65</v>
      </c>
      <c r="L20" s="124" t="str">
        <f t="shared" si="6"/>
        <v>长沙公司销售额</v>
      </c>
      <c r="M20" s="127" t="s">
        <v>28</v>
      </c>
      <c r="N20" s="127" t="s">
        <v>5</v>
      </c>
      <c r="O20" s="128">
        <f t="shared" si="7"/>
        <v>1229200</v>
      </c>
      <c r="P20" s="128">
        <f t="shared" si="7"/>
        <v>204500</v>
      </c>
      <c r="Q20" s="128">
        <f t="shared" si="7"/>
        <v>204800</v>
      </c>
      <c r="R20" s="128">
        <f t="shared" si="7"/>
        <v>206500</v>
      </c>
      <c r="S20" s="144">
        <f t="shared" si="8"/>
        <v>1845000</v>
      </c>
      <c r="T20" s="128">
        <f t="shared" si="7"/>
        <v>109300</v>
      </c>
      <c r="U20" s="144">
        <f t="shared" si="9"/>
        <v>1954300</v>
      </c>
      <c r="V20" s="147" t="s">
        <v>206</v>
      </c>
      <c r="W20" s="79" t="s">
        <v>18</v>
      </c>
      <c r="X20" s="79" t="s">
        <v>207</v>
      </c>
      <c r="Y20" s="18">
        <f t="shared" si="34"/>
        <v>7000</v>
      </c>
      <c r="Z20" s="18">
        <f t="shared" si="34"/>
        <v>19900</v>
      </c>
      <c r="AA20" s="18">
        <f t="shared" si="34"/>
        <v>86300</v>
      </c>
      <c r="AB20" s="18">
        <f t="shared" si="34"/>
        <v>68800</v>
      </c>
      <c r="AC20" s="119">
        <f t="shared" si="10"/>
        <v>182000</v>
      </c>
      <c r="AD20" s="18">
        <f>SUMIFS($E:$E,$C:$C,$W20,$J:$J,$X20,$F:$F,$X$2,$H:$H,AD$3)</f>
        <v>0</v>
      </c>
      <c r="AE20" s="170">
        <f t="shared" si="2"/>
        <v>182000</v>
      </c>
      <c r="AF20" s="171">
        <f t="shared" si="35"/>
        <v>2650</v>
      </c>
      <c r="AG20" s="7">
        <f t="shared" si="35"/>
        <v>7550</v>
      </c>
      <c r="AH20" s="7">
        <f t="shared" si="35"/>
        <v>32460</v>
      </c>
      <c r="AI20" s="7">
        <f t="shared" si="35"/>
        <v>25630</v>
      </c>
      <c r="AJ20" s="119">
        <f t="shared" si="11"/>
        <v>68290</v>
      </c>
      <c r="AK20" s="7">
        <f t="shared" si="12"/>
        <v>0</v>
      </c>
      <c r="AL20" s="170">
        <f t="shared" si="13"/>
        <v>68290</v>
      </c>
      <c r="AM20" s="187">
        <f t="shared" si="14"/>
        <v>9.58904109589041</v>
      </c>
      <c r="AN20" s="187">
        <f t="shared" si="15"/>
        <v>27.2602739726027</v>
      </c>
      <c r="AO20" s="187">
        <f t="shared" si="16"/>
        <v>118.219178082192</v>
      </c>
      <c r="AP20" s="187">
        <f t="shared" si="17"/>
        <v>94.2465753424657</v>
      </c>
      <c r="AQ20" s="191">
        <f t="shared" si="18"/>
        <v>249.315068493151</v>
      </c>
      <c r="AR20" s="187">
        <f t="shared" si="19"/>
        <v>0</v>
      </c>
      <c r="AS20" s="192">
        <f t="shared" si="20"/>
        <v>249.315068493151</v>
      </c>
      <c r="AT20" s="193">
        <f t="shared" si="21"/>
        <v>3.63013698630137</v>
      </c>
      <c r="AU20" s="187">
        <f t="shared" si="22"/>
        <v>10.3424657534247</v>
      </c>
      <c r="AV20" s="187">
        <f t="shared" si="23"/>
        <v>44.4657534246575</v>
      </c>
      <c r="AW20" s="187">
        <f t="shared" si="24"/>
        <v>35.1095890410959</v>
      </c>
      <c r="AX20" s="191">
        <f t="shared" si="25"/>
        <v>93.5479452054795</v>
      </c>
      <c r="AY20" s="187">
        <f t="shared" si="26"/>
        <v>0</v>
      </c>
      <c r="AZ20" s="192">
        <f t="shared" si="27"/>
        <v>93.5479452054795</v>
      </c>
    </row>
    <row r="21" spans="1:52">
      <c r="A21" s="17" t="s">
        <v>4629</v>
      </c>
      <c r="B21" s="17" t="s">
        <v>4630</v>
      </c>
      <c r="C21" s="17" t="s">
        <v>16</v>
      </c>
      <c r="D21" s="17" t="s">
        <v>4631</v>
      </c>
      <c r="E21" s="17">
        <v>1600</v>
      </c>
      <c r="F21" s="18" t="s">
        <v>5</v>
      </c>
      <c r="G21" s="118">
        <v>2019</v>
      </c>
      <c r="H21" s="18" t="s">
        <v>85</v>
      </c>
      <c r="I21" t="s">
        <v>64</v>
      </c>
      <c r="J21" t="s">
        <v>65</v>
      </c>
      <c r="L21" s="124" t="str">
        <f t="shared" si="6"/>
        <v>长沙公司毛利额</v>
      </c>
      <c r="M21" s="125" t="str">
        <f>M20</f>
        <v>长沙公司</v>
      </c>
      <c r="N21" s="125" t="s">
        <v>6</v>
      </c>
      <c r="O21" s="129">
        <f t="shared" si="7"/>
        <v>468740</v>
      </c>
      <c r="P21" s="129">
        <f t="shared" si="7"/>
        <v>77500</v>
      </c>
      <c r="Q21" s="129">
        <f t="shared" si="7"/>
        <v>77600</v>
      </c>
      <c r="R21" s="129">
        <f t="shared" si="7"/>
        <v>77080</v>
      </c>
      <c r="S21" s="146">
        <f t="shared" si="8"/>
        <v>700920</v>
      </c>
      <c r="T21" s="129">
        <f t="shared" si="7"/>
        <v>38640</v>
      </c>
      <c r="U21" s="146">
        <f t="shared" si="9"/>
        <v>739560</v>
      </c>
      <c r="V21" s="147" t="s">
        <v>214</v>
      </c>
      <c r="W21" s="79" t="s">
        <v>18</v>
      </c>
      <c r="X21" s="79" t="s">
        <v>215</v>
      </c>
      <c r="Y21" s="18">
        <f t="shared" si="34"/>
        <v>630000</v>
      </c>
      <c r="Z21" s="18">
        <f t="shared" si="34"/>
        <v>32800</v>
      </c>
      <c r="AA21" s="18">
        <f t="shared" si="34"/>
        <v>0</v>
      </c>
      <c r="AB21" s="18">
        <f t="shared" si="34"/>
        <v>12800</v>
      </c>
      <c r="AC21" s="119">
        <f t="shared" si="10"/>
        <v>675600</v>
      </c>
      <c r="AD21" s="18">
        <f>SUMIFS($E:$E,$C:$C,$W21,$J:$J,$X21,$F:$F,$X$2,$H:$H,AD$3)</f>
        <v>0</v>
      </c>
      <c r="AE21" s="170">
        <f t="shared" si="2"/>
        <v>675600</v>
      </c>
      <c r="AF21" s="171">
        <f t="shared" si="35"/>
        <v>240670</v>
      </c>
      <c r="AG21" s="7">
        <f t="shared" si="35"/>
        <v>12500</v>
      </c>
      <c r="AH21" s="7">
        <f t="shared" si="35"/>
        <v>0</v>
      </c>
      <c r="AI21" s="7">
        <f t="shared" si="35"/>
        <v>4770</v>
      </c>
      <c r="AJ21" s="119">
        <f t="shared" si="11"/>
        <v>257940</v>
      </c>
      <c r="AK21" s="7">
        <f t="shared" si="12"/>
        <v>0</v>
      </c>
      <c r="AL21" s="170">
        <f t="shared" si="13"/>
        <v>257940</v>
      </c>
      <c r="AM21" s="187">
        <f t="shared" si="14"/>
        <v>863.013698630137</v>
      </c>
      <c r="AN21" s="187">
        <f t="shared" si="15"/>
        <v>44.9315068493151</v>
      </c>
      <c r="AO21" s="187">
        <f t="shared" si="16"/>
        <v>0</v>
      </c>
      <c r="AP21" s="187">
        <f t="shared" si="17"/>
        <v>17.5342465753425</v>
      </c>
      <c r="AQ21" s="191">
        <f t="shared" si="18"/>
        <v>925.479452054794</v>
      </c>
      <c r="AR21" s="187">
        <f t="shared" si="19"/>
        <v>0</v>
      </c>
      <c r="AS21" s="192">
        <f t="shared" si="20"/>
        <v>925.479452054794</v>
      </c>
      <c r="AT21" s="193">
        <f t="shared" si="21"/>
        <v>329.684931506849</v>
      </c>
      <c r="AU21" s="187">
        <f t="shared" si="22"/>
        <v>17.1232876712329</v>
      </c>
      <c r="AV21" s="187">
        <f t="shared" si="23"/>
        <v>0</v>
      </c>
      <c r="AW21" s="187">
        <f t="shared" si="24"/>
        <v>6.53424657534247</v>
      </c>
      <c r="AX21" s="191">
        <f t="shared" si="25"/>
        <v>353.342465753425</v>
      </c>
      <c r="AY21" s="187">
        <f t="shared" si="26"/>
        <v>0</v>
      </c>
      <c r="AZ21" s="192">
        <f t="shared" si="27"/>
        <v>353.342465753425</v>
      </c>
    </row>
    <row r="22" spans="1:52">
      <c r="A22" s="17" t="s">
        <v>4632</v>
      </c>
      <c r="B22" s="17" t="s">
        <v>4633</v>
      </c>
      <c r="C22" s="17" t="s">
        <v>28</v>
      </c>
      <c r="D22" s="17" t="s">
        <v>4634</v>
      </c>
      <c r="E22" s="17">
        <v>2200</v>
      </c>
      <c r="F22" s="18" t="s">
        <v>5</v>
      </c>
      <c r="G22" s="118">
        <v>2019</v>
      </c>
      <c r="H22" s="18" t="s">
        <v>85</v>
      </c>
      <c r="I22" t="s">
        <v>64</v>
      </c>
      <c r="J22" t="s">
        <v>65</v>
      </c>
      <c r="L22" s="124" t="str">
        <f t="shared" si="6"/>
        <v>全系统销售额</v>
      </c>
      <c r="M22" s="130" t="s">
        <v>4635</v>
      </c>
      <c r="N22" s="127" t="s">
        <v>5</v>
      </c>
      <c r="O22" s="128">
        <f>SUMIFS(O$4:O$21,$N$4:$N$21,$N22)</f>
        <v>8907000</v>
      </c>
      <c r="P22" s="128">
        <f t="shared" ref="P22:T23" si="36">SUMIFS(P$4:P$21,$N$4:$N$21,$N22)</f>
        <v>2267800</v>
      </c>
      <c r="Q22" s="128">
        <f t="shared" si="36"/>
        <v>1294000</v>
      </c>
      <c r="R22" s="128">
        <f t="shared" si="36"/>
        <v>1235700</v>
      </c>
      <c r="S22" s="144">
        <f t="shared" si="8"/>
        <v>13704500</v>
      </c>
      <c r="T22" s="128">
        <f t="shared" si="36"/>
        <v>795500</v>
      </c>
      <c r="U22" s="144">
        <f t="shared" si="9"/>
        <v>14500000</v>
      </c>
      <c r="V22" s="148" t="s">
        <v>25</v>
      </c>
      <c r="W22" s="80"/>
      <c r="X22" s="80"/>
      <c r="Y22" s="172">
        <f>SUM(Y18:Y21)</f>
        <v>981600</v>
      </c>
      <c r="Z22" s="172">
        <f t="shared" ref="Z22:AF22" si="37">SUM(Z18:Z21)</f>
        <v>259600</v>
      </c>
      <c r="AA22" s="172">
        <f t="shared" si="37"/>
        <v>122800</v>
      </c>
      <c r="AB22" s="172">
        <f t="shared" si="37"/>
        <v>107200</v>
      </c>
      <c r="AC22" s="173">
        <f t="shared" si="10"/>
        <v>1471200</v>
      </c>
      <c r="AD22" s="172">
        <f t="shared" si="37"/>
        <v>37300</v>
      </c>
      <c r="AE22" s="170">
        <f t="shared" si="2"/>
        <v>1508500</v>
      </c>
      <c r="AF22" s="174">
        <f t="shared" si="37"/>
        <v>374380</v>
      </c>
      <c r="AG22" s="172">
        <f t="shared" ref="AG22:AL22" si="38">SUM(AG18:AG21)</f>
        <v>98700</v>
      </c>
      <c r="AH22" s="172">
        <f t="shared" si="38"/>
        <v>46230</v>
      </c>
      <c r="AI22" s="172">
        <f t="shared" si="38"/>
        <v>39940</v>
      </c>
      <c r="AJ22" s="172">
        <f t="shared" si="38"/>
        <v>559250</v>
      </c>
      <c r="AK22" s="172">
        <f t="shared" si="38"/>
        <v>13090</v>
      </c>
      <c r="AL22" s="172">
        <f t="shared" si="38"/>
        <v>572340</v>
      </c>
      <c r="AM22" s="187">
        <f t="shared" si="14"/>
        <v>1344.65753424658</v>
      </c>
      <c r="AN22" s="187">
        <f t="shared" si="15"/>
        <v>355.616438356164</v>
      </c>
      <c r="AO22" s="187">
        <f t="shared" si="16"/>
        <v>168.219178082192</v>
      </c>
      <c r="AP22" s="187">
        <f t="shared" si="17"/>
        <v>146.849315068493</v>
      </c>
      <c r="AQ22" s="191">
        <f t="shared" si="18"/>
        <v>2015.34246575342</v>
      </c>
      <c r="AR22" s="187">
        <f t="shared" si="19"/>
        <v>51.0958904109589</v>
      </c>
      <c r="AS22" s="192">
        <f t="shared" si="20"/>
        <v>2066.43835616438</v>
      </c>
      <c r="AT22" s="193">
        <f t="shared" si="21"/>
        <v>512.849315068493</v>
      </c>
      <c r="AU22" s="187">
        <f t="shared" si="22"/>
        <v>135.205479452055</v>
      </c>
      <c r="AV22" s="187">
        <f t="shared" si="23"/>
        <v>63.3287671232877</v>
      </c>
      <c r="AW22" s="187">
        <f t="shared" si="24"/>
        <v>54.7123287671233</v>
      </c>
      <c r="AX22" s="191">
        <f t="shared" si="25"/>
        <v>766.095890410959</v>
      </c>
      <c r="AY22" s="187">
        <f t="shared" si="26"/>
        <v>17.9315068493151</v>
      </c>
      <c r="AZ22" s="192">
        <f t="shared" si="27"/>
        <v>784.027397260274</v>
      </c>
    </row>
    <row r="23" spans="1:52">
      <c r="A23" s="17" t="s">
        <v>4636</v>
      </c>
      <c r="B23" s="17" t="s">
        <v>4637</v>
      </c>
      <c r="C23" s="17" t="s">
        <v>28</v>
      </c>
      <c r="D23" s="17" t="s">
        <v>4638</v>
      </c>
      <c r="E23" s="17">
        <v>1900</v>
      </c>
      <c r="F23" s="18" t="s">
        <v>5</v>
      </c>
      <c r="G23" s="118">
        <v>2019</v>
      </c>
      <c r="H23" s="18" t="s">
        <v>85</v>
      </c>
      <c r="I23" t="s">
        <v>64</v>
      </c>
      <c r="J23" t="s">
        <v>65</v>
      </c>
      <c r="L23" s="131" t="str">
        <f t="shared" si="6"/>
        <v>全系统毛利额</v>
      </c>
      <c r="M23" s="126" t="s">
        <v>4635</v>
      </c>
      <c r="N23" s="125" t="s">
        <v>6</v>
      </c>
      <c r="O23" s="132">
        <f>SUMIFS(O$4:O$21,$N$4:$N$21,$N23)</f>
        <v>3387510</v>
      </c>
      <c r="P23" s="132">
        <f t="shared" si="36"/>
        <v>862630</v>
      </c>
      <c r="Q23" s="132">
        <f t="shared" si="36"/>
        <v>488030</v>
      </c>
      <c r="R23" s="132">
        <f t="shared" si="36"/>
        <v>459420</v>
      </c>
      <c r="S23" s="150">
        <f t="shared" si="8"/>
        <v>5197590</v>
      </c>
      <c r="T23" s="132">
        <f t="shared" si="36"/>
        <v>282410</v>
      </c>
      <c r="U23" s="146">
        <f t="shared" si="9"/>
        <v>5480000</v>
      </c>
      <c r="V23" s="147" t="s">
        <v>4639</v>
      </c>
      <c r="W23" s="79" t="s">
        <v>22</v>
      </c>
      <c r="X23" s="83" t="s">
        <v>65</v>
      </c>
      <c r="Y23" s="18">
        <f t="shared" ref="Y23:AB26" si="39">SUMIFS($E:$E,$C:$C,$W23,$J:$J,$X23,$F:$F,$X$2,$H:$H,Y$3)</f>
        <v>5400</v>
      </c>
      <c r="Z23" s="18">
        <f t="shared" si="39"/>
        <v>0</v>
      </c>
      <c r="AA23" s="18">
        <f t="shared" si="39"/>
        <v>7100</v>
      </c>
      <c r="AB23" s="18">
        <f t="shared" si="39"/>
        <v>136100</v>
      </c>
      <c r="AC23" s="119">
        <f t="shared" si="10"/>
        <v>148600</v>
      </c>
      <c r="AD23" s="18">
        <f>SUMIFS($E:$E,$C:$C,$W23,$J:$J,$X23,$F:$F,$X$2,$H:$H,AD$3)</f>
        <v>116400</v>
      </c>
      <c r="AE23" s="170">
        <f t="shared" si="2"/>
        <v>265000</v>
      </c>
      <c r="AF23" s="171">
        <f t="shared" ref="AF23:AI26" si="40">SUMIFS($E:$E,$C:$C,$W23,$J:$J,$X23,$F:$F,$AG$2,$H:$H,AF$3)</f>
        <v>2050</v>
      </c>
      <c r="AG23" s="7">
        <f t="shared" si="40"/>
        <v>0</v>
      </c>
      <c r="AH23" s="7">
        <f t="shared" si="40"/>
        <v>2660</v>
      </c>
      <c r="AI23" s="7">
        <f t="shared" si="40"/>
        <v>50030</v>
      </c>
      <c r="AJ23" s="119">
        <f t="shared" si="11"/>
        <v>54740</v>
      </c>
      <c r="AK23" s="7">
        <f t="shared" si="12"/>
        <v>40690</v>
      </c>
      <c r="AL23" s="170">
        <f t="shared" si="13"/>
        <v>95430</v>
      </c>
      <c r="AM23" s="187">
        <f t="shared" si="14"/>
        <v>7.3972602739726</v>
      </c>
      <c r="AN23" s="187">
        <f t="shared" si="15"/>
        <v>0</v>
      </c>
      <c r="AO23" s="187">
        <f t="shared" si="16"/>
        <v>9.72602739726027</v>
      </c>
      <c r="AP23" s="187">
        <f t="shared" si="17"/>
        <v>186.438356164384</v>
      </c>
      <c r="AQ23" s="191">
        <f t="shared" si="18"/>
        <v>203.561643835616</v>
      </c>
      <c r="AR23" s="187">
        <f t="shared" si="19"/>
        <v>159.452054794521</v>
      </c>
      <c r="AS23" s="192">
        <f t="shared" si="20"/>
        <v>363.013698630137</v>
      </c>
      <c r="AT23" s="193">
        <f t="shared" si="21"/>
        <v>2.80821917808219</v>
      </c>
      <c r="AU23" s="187">
        <f t="shared" si="22"/>
        <v>0</v>
      </c>
      <c r="AV23" s="187">
        <f t="shared" si="23"/>
        <v>3.64383561643836</v>
      </c>
      <c r="AW23" s="187">
        <f t="shared" si="24"/>
        <v>68.5342465753425</v>
      </c>
      <c r="AX23" s="191">
        <f t="shared" si="25"/>
        <v>74.986301369863</v>
      </c>
      <c r="AY23" s="187">
        <f t="shared" si="26"/>
        <v>55.7397260273973</v>
      </c>
      <c r="AZ23" s="192">
        <f t="shared" si="27"/>
        <v>130.72602739726</v>
      </c>
    </row>
    <row r="24" spans="1:52">
      <c r="A24" s="17" t="s">
        <v>4640</v>
      </c>
      <c r="B24" s="17" t="s">
        <v>4641</v>
      </c>
      <c r="C24" s="17" t="s">
        <v>28</v>
      </c>
      <c r="D24" s="17" t="s">
        <v>4634</v>
      </c>
      <c r="E24" s="17">
        <v>2200</v>
      </c>
      <c r="F24" s="18" t="s">
        <v>5</v>
      </c>
      <c r="G24" s="118">
        <v>2019</v>
      </c>
      <c r="H24" s="18" t="s">
        <v>85</v>
      </c>
      <c r="I24" t="s">
        <v>64</v>
      </c>
      <c r="J24" t="s">
        <v>65</v>
      </c>
      <c r="L24" s="125"/>
      <c r="M24" s="126"/>
      <c r="N24" s="125"/>
      <c r="O24" s="132"/>
      <c r="P24" s="132"/>
      <c r="Q24" s="132"/>
      <c r="R24" s="132"/>
      <c r="S24" s="150"/>
      <c r="T24" s="132"/>
      <c r="U24" s="146"/>
      <c r="V24" s="79" t="s">
        <v>219</v>
      </c>
      <c r="W24" s="79" t="s">
        <v>22</v>
      </c>
      <c r="X24" s="79" t="s">
        <v>204</v>
      </c>
      <c r="Y24" s="18">
        <f t="shared" si="39"/>
        <v>97300</v>
      </c>
      <c r="Z24" s="18">
        <f t="shared" si="39"/>
        <v>226200</v>
      </c>
      <c r="AA24" s="18">
        <f t="shared" si="39"/>
        <v>180600</v>
      </c>
      <c r="AB24" s="18">
        <f t="shared" si="39"/>
        <v>49000</v>
      </c>
      <c r="AC24" s="119">
        <f t="shared" si="10"/>
        <v>553100</v>
      </c>
      <c r="AD24" s="18">
        <f>SUMIFS($E:$E,$C:$C,$W24,$J:$J,$X24,$F:$F,$X$2,$H:$H,AD$3)</f>
        <v>0</v>
      </c>
      <c r="AE24" s="170">
        <f t="shared" si="2"/>
        <v>553100</v>
      </c>
      <c r="AF24" s="171">
        <f t="shared" si="40"/>
        <v>37030</v>
      </c>
      <c r="AG24" s="7">
        <f t="shared" si="40"/>
        <v>86270</v>
      </c>
      <c r="AH24" s="7">
        <f t="shared" si="40"/>
        <v>68150</v>
      </c>
      <c r="AI24" s="7">
        <f t="shared" si="40"/>
        <v>18490</v>
      </c>
      <c r="AJ24" s="119">
        <f t="shared" si="11"/>
        <v>209940</v>
      </c>
      <c r="AK24" s="7">
        <f t="shared" si="12"/>
        <v>0</v>
      </c>
      <c r="AL24" s="170">
        <f t="shared" si="13"/>
        <v>209940</v>
      </c>
      <c r="AM24" s="187">
        <f t="shared" si="14"/>
        <v>133.287671232877</v>
      </c>
      <c r="AN24" s="187">
        <f t="shared" si="15"/>
        <v>309.86301369863</v>
      </c>
      <c r="AO24" s="187">
        <f t="shared" si="16"/>
        <v>247.397260273973</v>
      </c>
      <c r="AP24" s="187">
        <f t="shared" si="17"/>
        <v>67.1232876712329</v>
      </c>
      <c r="AQ24" s="191">
        <f t="shared" si="18"/>
        <v>757.671232876712</v>
      </c>
      <c r="AR24" s="187">
        <f t="shared" si="19"/>
        <v>0</v>
      </c>
      <c r="AS24" s="192">
        <f t="shared" si="20"/>
        <v>757.671232876712</v>
      </c>
      <c r="AT24" s="193">
        <f t="shared" si="21"/>
        <v>50.7260273972603</v>
      </c>
      <c r="AU24" s="187">
        <f t="shared" si="22"/>
        <v>118.178082191781</v>
      </c>
      <c r="AV24" s="187">
        <f t="shared" si="23"/>
        <v>93.3561643835616</v>
      </c>
      <c r="AW24" s="187">
        <f t="shared" si="24"/>
        <v>25.3287671232877</v>
      </c>
      <c r="AX24" s="191">
        <f t="shared" si="25"/>
        <v>287.58904109589</v>
      </c>
      <c r="AY24" s="187">
        <f t="shared" si="26"/>
        <v>0</v>
      </c>
      <c r="AZ24" s="192">
        <f t="shared" si="27"/>
        <v>287.58904109589</v>
      </c>
    </row>
    <row r="25" spans="1:52">
      <c r="A25" s="17" t="s">
        <v>4642</v>
      </c>
      <c r="B25" s="17" t="s">
        <v>4643</v>
      </c>
      <c r="C25" s="17" t="s">
        <v>8</v>
      </c>
      <c r="D25" s="17" t="s">
        <v>4588</v>
      </c>
      <c r="E25" s="17">
        <v>2600</v>
      </c>
      <c r="F25" s="18" t="s">
        <v>5</v>
      </c>
      <c r="G25" s="118">
        <v>2019</v>
      </c>
      <c r="H25" s="18" t="s">
        <v>85</v>
      </c>
      <c r="I25" t="s">
        <v>64</v>
      </c>
      <c r="J25" t="s">
        <v>65</v>
      </c>
      <c r="L25" s="125"/>
      <c r="M25" s="126"/>
      <c r="N25" s="125"/>
      <c r="O25" s="132"/>
      <c r="P25" s="132"/>
      <c r="Q25" s="132"/>
      <c r="R25" s="132"/>
      <c r="S25" s="150"/>
      <c r="T25" s="132"/>
      <c r="U25" s="146"/>
      <c r="V25" s="147" t="s">
        <v>221</v>
      </c>
      <c r="W25" s="79" t="s">
        <v>22</v>
      </c>
      <c r="X25" s="79" t="s">
        <v>207</v>
      </c>
      <c r="Y25" s="18">
        <f t="shared" si="39"/>
        <v>0</v>
      </c>
      <c r="Z25" s="18">
        <f t="shared" si="39"/>
        <v>1600</v>
      </c>
      <c r="AA25" s="18">
        <f t="shared" si="39"/>
        <v>3200</v>
      </c>
      <c r="AB25" s="18">
        <f t="shared" si="39"/>
        <v>2800</v>
      </c>
      <c r="AC25" s="119">
        <f t="shared" si="10"/>
        <v>7600</v>
      </c>
      <c r="AD25" s="18">
        <f>SUMIFS($E:$E,$C:$C,$W25,$J:$J,$X25,$F:$F,$X$2,$H:$H,AD$3)</f>
        <v>3200</v>
      </c>
      <c r="AE25" s="170">
        <f t="shared" si="2"/>
        <v>10800</v>
      </c>
      <c r="AF25" s="171">
        <f t="shared" si="40"/>
        <v>0</v>
      </c>
      <c r="AG25" s="7">
        <f t="shared" si="40"/>
        <v>570</v>
      </c>
      <c r="AH25" s="7">
        <f t="shared" si="40"/>
        <v>1180</v>
      </c>
      <c r="AI25" s="7">
        <f t="shared" si="40"/>
        <v>1040</v>
      </c>
      <c r="AJ25" s="119">
        <f t="shared" si="11"/>
        <v>2790</v>
      </c>
      <c r="AK25" s="7">
        <f t="shared" si="12"/>
        <v>1130</v>
      </c>
      <c r="AL25" s="170">
        <f t="shared" si="13"/>
        <v>3920</v>
      </c>
      <c r="AM25" s="187">
        <f t="shared" si="14"/>
        <v>0</v>
      </c>
      <c r="AN25" s="187">
        <f t="shared" si="15"/>
        <v>2.19178082191781</v>
      </c>
      <c r="AO25" s="187">
        <f t="shared" si="16"/>
        <v>4.38356164383562</v>
      </c>
      <c r="AP25" s="187">
        <f t="shared" si="17"/>
        <v>3.83561643835616</v>
      </c>
      <c r="AQ25" s="191">
        <f t="shared" si="18"/>
        <v>10.4109589041096</v>
      </c>
      <c r="AR25" s="187">
        <f t="shared" si="19"/>
        <v>4.38356164383562</v>
      </c>
      <c r="AS25" s="192">
        <f t="shared" si="20"/>
        <v>14.7945205479452</v>
      </c>
      <c r="AT25" s="193">
        <f t="shared" si="21"/>
        <v>0</v>
      </c>
      <c r="AU25" s="187">
        <f t="shared" si="22"/>
        <v>0.780821917808219</v>
      </c>
      <c r="AV25" s="187">
        <f t="shared" si="23"/>
        <v>1.61643835616438</v>
      </c>
      <c r="AW25" s="187">
        <f t="shared" si="24"/>
        <v>1.42465753424658</v>
      </c>
      <c r="AX25" s="191">
        <f t="shared" si="25"/>
        <v>3.82191780821918</v>
      </c>
      <c r="AY25" s="187">
        <f t="shared" si="26"/>
        <v>1.54794520547945</v>
      </c>
      <c r="AZ25" s="192">
        <f t="shared" si="27"/>
        <v>5.36986301369863</v>
      </c>
    </row>
    <row r="26" spans="1:52">
      <c r="A26" s="17" t="s">
        <v>4644</v>
      </c>
      <c r="B26" s="17" t="s">
        <v>4645</v>
      </c>
      <c r="C26" s="17" t="s">
        <v>8</v>
      </c>
      <c r="D26" s="17" t="s">
        <v>4646</v>
      </c>
      <c r="E26" s="17">
        <v>2600</v>
      </c>
      <c r="F26" s="18" t="s">
        <v>5</v>
      </c>
      <c r="G26" s="118">
        <v>2019</v>
      </c>
      <c r="H26" s="18" t="s">
        <v>85</v>
      </c>
      <c r="I26" t="s">
        <v>64</v>
      </c>
      <c r="J26" t="s">
        <v>65</v>
      </c>
      <c r="U26" s="146"/>
      <c r="V26" s="147" t="s">
        <v>228</v>
      </c>
      <c r="W26" s="79" t="s">
        <v>22</v>
      </c>
      <c r="X26" s="79" t="s">
        <v>215</v>
      </c>
      <c r="Y26" s="18">
        <f t="shared" si="39"/>
        <v>721800</v>
      </c>
      <c r="Z26" s="18">
        <f t="shared" si="39"/>
        <v>105200</v>
      </c>
      <c r="AA26" s="18">
        <f t="shared" si="39"/>
        <v>0</v>
      </c>
      <c r="AB26" s="18">
        <f t="shared" si="39"/>
        <v>0</v>
      </c>
      <c r="AC26" s="119">
        <f t="shared" si="10"/>
        <v>827000</v>
      </c>
      <c r="AD26" s="18">
        <f>SUMIFS($E:$E,$C:$C,$W26,$J:$J,$X26,$F:$F,$X$2,$H:$H,AD$3)</f>
        <v>0</v>
      </c>
      <c r="AE26" s="170">
        <f t="shared" si="2"/>
        <v>827000</v>
      </c>
      <c r="AF26" s="171">
        <f t="shared" si="40"/>
        <v>276100</v>
      </c>
      <c r="AG26" s="7">
        <f t="shared" si="40"/>
        <v>40240</v>
      </c>
      <c r="AH26" s="7">
        <f t="shared" si="40"/>
        <v>0</v>
      </c>
      <c r="AI26" s="7">
        <f t="shared" si="40"/>
        <v>0</v>
      </c>
      <c r="AJ26" s="119">
        <f t="shared" si="11"/>
        <v>316340</v>
      </c>
      <c r="AK26" s="7">
        <f t="shared" si="12"/>
        <v>0</v>
      </c>
      <c r="AL26" s="170">
        <f t="shared" si="13"/>
        <v>316340</v>
      </c>
      <c r="AM26" s="187">
        <f t="shared" si="14"/>
        <v>988.767123287671</v>
      </c>
      <c r="AN26" s="187">
        <f t="shared" si="15"/>
        <v>144.109589041096</v>
      </c>
      <c r="AO26" s="187">
        <f t="shared" si="16"/>
        <v>0</v>
      </c>
      <c r="AP26" s="187">
        <f t="shared" si="17"/>
        <v>0</v>
      </c>
      <c r="AQ26" s="191">
        <f t="shared" si="18"/>
        <v>1132.87671232877</v>
      </c>
      <c r="AR26" s="187">
        <f t="shared" si="19"/>
        <v>0</v>
      </c>
      <c r="AS26" s="192">
        <f t="shared" si="20"/>
        <v>1132.87671232877</v>
      </c>
      <c r="AT26" s="193">
        <f t="shared" si="21"/>
        <v>378.219178082192</v>
      </c>
      <c r="AU26" s="187">
        <f t="shared" si="22"/>
        <v>55.1232876712329</v>
      </c>
      <c r="AV26" s="187">
        <f t="shared" si="23"/>
        <v>0</v>
      </c>
      <c r="AW26" s="187">
        <f t="shared" si="24"/>
        <v>0</v>
      </c>
      <c r="AX26" s="191">
        <f t="shared" si="25"/>
        <v>433.342465753425</v>
      </c>
      <c r="AY26" s="187">
        <f t="shared" si="26"/>
        <v>0</v>
      </c>
      <c r="AZ26" s="192">
        <f t="shared" si="27"/>
        <v>433.342465753425</v>
      </c>
    </row>
    <row r="27" spans="1:52">
      <c r="A27" s="17" t="s">
        <v>4647</v>
      </c>
      <c r="B27" s="17" t="s">
        <v>4648</v>
      </c>
      <c r="C27" s="17" t="s">
        <v>22</v>
      </c>
      <c r="D27" s="17" t="s">
        <v>4649</v>
      </c>
      <c r="E27" s="17">
        <v>1200</v>
      </c>
      <c r="F27" s="18" t="s">
        <v>5</v>
      </c>
      <c r="G27" s="118">
        <v>2019</v>
      </c>
      <c r="H27" s="18" t="s">
        <v>85</v>
      </c>
      <c r="I27" t="s">
        <v>64</v>
      </c>
      <c r="J27" t="s">
        <v>65</v>
      </c>
      <c r="L27" s="133" t="s">
        <v>4650</v>
      </c>
      <c r="M27" s="134"/>
      <c r="N27" s="135"/>
      <c r="O27" s="135"/>
      <c r="P27" s="135"/>
      <c r="Q27" s="135"/>
      <c r="R27" s="135"/>
      <c r="S27" s="151"/>
      <c r="T27" s="135"/>
      <c r="U27" s="152"/>
      <c r="V27" s="145" t="s">
        <v>27</v>
      </c>
      <c r="W27" s="78"/>
      <c r="X27" s="78"/>
      <c r="Y27" s="172">
        <f>SUM(Y23:Y26)</f>
        <v>824500</v>
      </c>
      <c r="Z27" s="172">
        <f t="shared" ref="Z27:AF27" si="41">SUM(Z23:Z26)</f>
        <v>333000</v>
      </c>
      <c r="AA27" s="172">
        <f t="shared" si="41"/>
        <v>190900</v>
      </c>
      <c r="AB27" s="172">
        <f t="shared" si="41"/>
        <v>187900</v>
      </c>
      <c r="AC27" s="173">
        <f t="shared" si="10"/>
        <v>1536300</v>
      </c>
      <c r="AD27" s="172">
        <f t="shared" si="41"/>
        <v>119600</v>
      </c>
      <c r="AE27" s="170">
        <f t="shared" si="2"/>
        <v>1655900</v>
      </c>
      <c r="AF27" s="174">
        <f t="shared" si="41"/>
        <v>315180</v>
      </c>
      <c r="AG27" s="172">
        <f t="shared" ref="AG27:AL27" si="42">SUM(AG23:AG26)</f>
        <v>127080</v>
      </c>
      <c r="AH27" s="172">
        <f t="shared" si="42"/>
        <v>71990</v>
      </c>
      <c r="AI27" s="172">
        <f t="shared" si="42"/>
        <v>69560</v>
      </c>
      <c r="AJ27" s="172">
        <f t="shared" si="42"/>
        <v>583810</v>
      </c>
      <c r="AK27" s="172">
        <f t="shared" si="42"/>
        <v>41820</v>
      </c>
      <c r="AL27" s="172">
        <f t="shared" si="42"/>
        <v>625630</v>
      </c>
      <c r="AM27" s="187">
        <f t="shared" si="14"/>
        <v>1129.45205479452</v>
      </c>
      <c r="AN27" s="187">
        <f t="shared" si="15"/>
        <v>456.164383561644</v>
      </c>
      <c r="AO27" s="187">
        <f t="shared" si="16"/>
        <v>261.506849315069</v>
      </c>
      <c r="AP27" s="187">
        <f t="shared" si="17"/>
        <v>257.397260273973</v>
      </c>
      <c r="AQ27" s="191">
        <f t="shared" si="18"/>
        <v>2104.52054794521</v>
      </c>
      <c r="AR27" s="187">
        <f t="shared" si="19"/>
        <v>163.835616438356</v>
      </c>
      <c r="AS27" s="192">
        <f t="shared" si="20"/>
        <v>2268.35616438356</v>
      </c>
      <c r="AT27" s="193">
        <f t="shared" si="21"/>
        <v>431.753424657534</v>
      </c>
      <c r="AU27" s="187">
        <f t="shared" si="22"/>
        <v>174.082191780822</v>
      </c>
      <c r="AV27" s="187">
        <f t="shared" si="23"/>
        <v>98.6164383561644</v>
      </c>
      <c r="AW27" s="187">
        <f t="shared" si="24"/>
        <v>95.2876712328767</v>
      </c>
      <c r="AX27" s="191">
        <f t="shared" si="25"/>
        <v>799.739726027397</v>
      </c>
      <c r="AY27" s="187">
        <f t="shared" si="26"/>
        <v>57.2876712328767</v>
      </c>
      <c r="AZ27" s="192">
        <f t="shared" si="27"/>
        <v>857.027397260274</v>
      </c>
    </row>
    <row r="28" spans="1:52">
      <c r="A28" s="17" t="s">
        <v>4651</v>
      </c>
      <c r="B28" s="17" t="s">
        <v>4652</v>
      </c>
      <c r="C28" s="17" t="s">
        <v>8</v>
      </c>
      <c r="D28" s="17" t="s">
        <v>4646</v>
      </c>
      <c r="E28" s="17">
        <v>2700</v>
      </c>
      <c r="F28" s="18" t="s">
        <v>5</v>
      </c>
      <c r="G28" s="118">
        <v>2019</v>
      </c>
      <c r="H28" s="18" t="s">
        <v>85</v>
      </c>
      <c r="I28" t="s">
        <v>64</v>
      </c>
      <c r="J28" t="s">
        <v>65</v>
      </c>
      <c r="L28" s="124"/>
      <c r="M28" s="125" t="s">
        <v>0</v>
      </c>
      <c r="N28" s="125" t="s">
        <v>4585</v>
      </c>
      <c r="O28" s="126" t="s">
        <v>4589</v>
      </c>
      <c r="P28" s="126" t="s">
        <v>4590</v>
      </c>
      <c r="Q28" s="126" t="s">
        <v>83</v>
      </c>
      <c r="R28" s="126" t="s">
        <v>84</v>
      </c>
      <c r="S28" s="143"/>
      <c r="T28" s="126" t="s">
        <v>85</v>
      </c>
      <c r="U28" s="153"/>
      <c r="V28" s="145" t="s">
        <v>29</v>
      </c>
      <c r="W28" s="78" t="s">
        <v>8</v>
      </c>
      <c r="X28" s="78" t="s">
        <v>65</v>
      </c>
      <c r="Y28" s="18">
        <f t="shared" ref="Y28:AB30" si="43">SUMIFS($E:$E,$C:$C,$W28,$J:$J,$X28,$F:$F,$X$2,$H:$H,Y$3)</f>
        <v>292500</v>
      </c>
      <c r="Z28" s="18">
        <f t="shared" si="43"/>
        <v>305000</v>
      </c>
      <c r="AA28" s="18">
        <f t="shared" si="43"/>
        <v>165000</v>
      </c>
      <c r="AB28" s="18">
        <f t="shared" si="43"/>
        <v>152900</v>
      </c>
      <c r="AC28" s="119">
        <f t="shared" si="10"/>
        <v>915400</v>
      </c>
      <c r="AD28" s="18">
        <f>SUMIFS($E:$E,$C:$C,$W28,$J:$J,$X28,$F:$F,$X$2,$H:$H,AD$3)</f>
        <v>127800</v>
      </c>
      <c r="AE28" s="170">
        <f t="shared" si="2"/>
        <v>1043200</v>
      </c>
      <c r="AF28" s="171">
        <f t="shared" ref="AF28:AI30" si="44">SUMIFS($E:$E,$C:$C,$W28,$J:$J,$X28,$F:$F,$AG$2,$H:$H,AF$3)</f>
        <v>111550</v>
      </c>
      <c r="AG28" s="7">
        <f t="shared" si="44"/>
        <v>115940</v>
      </c>
      <c r="AH28" s="7">
        <f t="shared" si="44"/>
        <v>61820</v>
      </c>
      <c r="AI28" s="7">
        <f t="shared" si="44"/>
        <v>56640</v>
      </c>
      <c r="AJ28" s="119">
        <f t="shared" si="11"/>
        <v>345950</v>
      </c>
      <c r="AK28" s="7">
        <f t="shared" si="12"/>
        <v>44170</v>
      </c>
      <c r="AL28" s="170">
        <f t="shared" si="13"/>
        <v>390120</v>
      </c>
      <c r="AM28" s="187">
        <f t="shared" si="14"/>
        <v>400.684931506849</v>
      </c>
      <c r="AN28" s="187">
        <f t="shared" si="15"/>
        <v>417.808219178082</v>
      </c>
      <c r="AO28" s="187">
        <f t="shared" si="16"/>
        <v>226.027397260274</v>
      </c>
      <c r="AP28" s="187">
        <f t="shared" si="17"/>
        <v>209.452054794521</v>
      </c>
      <c r="AQ28" s="191">
        <f t="shared" si="18"/>
        <v>1253.97260273973</v>
      </c>
      <c r="AR28" s="187">
        <f t="shared" si="19"/>
        <v>175.068493150685</v>
      </c>
      <c r="AS28" s="192">
        <f t="shared" si="20"/>
        <v>1429.04109589041</v>
      </c>
      <c r="AT28" s="193">
        <f t="shared" si="21"/>
        <v>152.808219178082</v>
      </c>
      <c r="AU28" s="187">
        <f t="shared" si="22"/>
        <v>158.821917808219</v>
      </c>
      <c r="AV28" s="187">
        <f t="shared" si="23"/>
        <v>84.6849315068493</v>
      </c>
      <c r="AW28" s="187">
        <f t="shared" si="24"/>
        <v>77.5890410958904</v>
      </c>
      <c r="AX28" s="191">
        <f t="shared" si="25"/>
        <v>473.904109589041</v>
      </c>
      <c r="AY28" s="187">
        <f t="shared" si="26"/>
        <v>60.5068493150685</v>
      </c>
      <c r="AZ28" s="192">
        <f t="shared" si="27"/>
        <v>534.41095890411</v>
      </c>
    </row>
    <row r="29" spans="1:52">
      <c r="A29" s="17" t="s">
        <v>4653</v>
      </c>
      <c r="B29" s="17" t="s">
        <v>4654</v>
      </c>
      <c r="C29" s="17" t="s">
        <v>15</v>
      </c>
      <c r="D29" s="17" t="s">
        <v>4655</v>
      </c>
      <c r="E29" s="17">
        <v>1600</v>
      </c>
      <c r="F29" s="18" t="s">
        <v>5</v>
      </c>
      <c r="G29" s="118">
        <v>2019</v>
      </c>
      <c r="H29" s="18" t="s">
        <v>85</v>
      </c>
      <c r="I29" t="s">
        <v>380</v>
      </c>
      <c r="J29" t="s">
        <v>254</v>
      </c>
      <c r="L29" s="124" t="str">
        <f>M29&amp;N29</f>
        <v>鄂中公司销售额</v>
      </c>
      <c r="M29" s="127" t="s">
        <v>8</v>
      </c>
      <c r="N29" s="127" t="s">
        <v>5</v>
      </c>
      <c r="O29" s="136">
        <f t="shared" ref="O29:U38" si="45">O4/365*0.5</f>
        <v>646.438356164384</v>
      </c>
      <c r="P29" s="136">
        <f t="shared" si="45"/>
        <v>486.575342465753</v>
      </c>
      <c r="Q29" s="136">
        <f t="shared" si="45"/>
        <v>233.698630136986</v>
      </c>
      <c r="R29" s="136">
        <f t="shared" si="45"/>
        <v>209.452054794521</v>
      </c>
      <c r="S29" s="154">
        <f t="shared" si="45"/>
        <v>1576.16438356164</v>
      </c>
      <c r="T29" s="136">
        <f t="shared" si="45"/>
        <v>175.068493150685</v>
      </c>
      <c r="U29" s="154">
        <f t="shared" si="45"/>
        <v>1751.23287671233</v>
      </c>
      <c r="V29" s="145" t="s">
        <v>31</v>
      </c>
      <c r="W29" s="78" t="s">
        <v>15</v>
      </c>
      <c r="X29" s="78" t="s">
        <v>65</v>
      </c>
      <c r="Y29" s="18">
        <f t="shared" si="43"/>
        <v>0</v>
      </c>
      <c r="Z29" s="18">
        <f t="shared" si="43"/>
        <v>384500</v>
      </c>
      <c r="AA29" s="18">
        <f t="shared" si="43"/>
        <v>105500</v>
      </c>
      <c r="AB29" s="18">
        <f t="shared" si="43"/>
        <v>42600</v>
      </c>
      <c r="AC29" s="119">
        <f t="shared" si="10"/>
        <v>532600</v>
      </c>
      <c r="AD29" s="18">
        <f>SUMIFS($E:$E,$C:$C,$W29,$J:$J,$X29,$F:$F,$X$2,$H:$H,AD$3)</f>
        <v>6700</v>
      </c>
      <c r="AE29" s="170">
        <f t="shared" si="2"/>
        <v>539300</v>
      </c>
      <c r="AF29" s="171">
        <f t="shared" si="44"/>
        <v>0</v>
      </c>
      <c r="AG29" s="7">
        <f t="shared" si="44"/>
        <v>146530</v>
      </c>
      <c r="AH29" s="7">
        <f t="shared" si="44"/>
        <v>39590</v>
      </c>
      <c r="AI29" s="7">
        <f t="shared" si="44"/>
        <v>15880</v>
      </c>
      <c r="AJ29" s="119">
        <f t="shared" si="11"/>
        <v>202000</v>
      </c>
      <c r="AK29" s="7">
        <f t="shared" si="12"/>
        <v>2390</v>
      </c>
      <c r="AL29" s="170">
        <f t="shared" si="13"/>
        <v>204390</v>
      </c>
      <c r="AM29" s="187">
        <f t="shared" si="14"/>
        <v>0</v>
      </c>
      <c r="AN29" s="187">
        <f t="shared" si="15"/>
        <v>526.712328767123</v>
      </c>
      <c r="AO29" s="187">
        <f t="shared" si="16"/>
        <v>144.520547945205</v>
      </c>
      <c r="AP29" s="187">
        <f t="shared" si="17"/>
        <v>58.3561643835616</v>
      </c>
      <c r="AQ29" s="191">
        <f t="shared" si="18"/>
        <v>729.58904109589</v>
      </c>
      <c r="AR29" s="187">
        <f t="shared" si="19"/>
        <v>9.17808219178082</v>
      </c>
      <c r="AS29" s="192">
        <f t="shared" si="20"/>
        <v>738.767123287671</v>
      </c>
      <c r="AT29" s="193">
        <f t="shared" si="21"/>
        <v>0</v>
      </c>
      <c r="AU29" s="187">
        <f t="shared" si="22"/>
        <v>200.72602739726</v>
      </c>
      <c r="AV29" s="187">
        <f t="shared" si="23"/>
        <v>54.2328767123288</v>
      </c>
      <c r="AW29" s="187">
        <f t="shared" si="24"/>
        <v>21.7534246575342</v>
      </c>
      <c r="AX29" s="191">
        <f t="shared" si="25"/>
        <v>276.712328767123</v>
      </c>
      <c r="AY29" s="187">
        <f t="shared" si="26"/>
        <v>3.27397260273973</v>
      </c>
      <c r="AZ29" s="192">
        <f t="shared" si="27"/>
        <v>279.986301369863</v>
      </c>
    </row>
    <row r="30" spans="1:52">
      <c r="A30" s="17" t="s">
        <v>4656</v>
      </c>
      <c r="B30" s="17" t="s">
        <v>4657</v>
      </c>
      <c r="C30" s="17" t="s">
        <v>24</v>
      </c>
      <c r="D30" s="17" t="s">
        <v>4658</v>
      </c>
      <c r="E30" s="17">
        <v>1100</v>
      </c>
      <c r="F30" s="18" t="s">
        <v>5</v>
      </c>
      <c r="G30" s="118">
        <v>2019</v>
      </c>
      <c r="H30" s="18" t="s">
        <v>85</v>
      </c>
      <c r="I30" t="s">
        <v>64</v>
      </c>
      <c r="J30" t="s">
        <v>65</v>
      </c>
      <c r="L30" s="124" t="str">
        <f t="shared" ref="L30:L48" si="46">M30&amp;N30</f>
        <v>鄂中公司毛利额</v>
      </c>
      <c r="M30" s="125" t="str">
        <f>M29</f>
        <v>鄂中公司</v>
      </c>
      <c r="N30" s="125" t="s">
        <v>6</v>
      </c>
      <c r="O30" s="137">
        <f t="shared" si="45"/>
        <v>245.315068493151</v>
      </c>
      <c r="P30" s="137">
        <f t="shared" si="45"/>
        <v>184.657534246575</v>
      </c>
      <c r="Q30" s="137">
        <f t="shared" si="45"/>
        <v>87.5479452054795</v>
      </c>
      <c r="R30" s="137">
        <f t="shared" si="45"/>
        <v>77.5890410958904</v>
      </c>
      <c r="S30" s="155">
        <f t="shared" si="45"/>
        <v>595.109589041096</v>
      </c>
      <c r="T30" s="137">
        <f t="shared" si="45"/>
        <v>60.5068493150685</v>
      </c>
      <c r="U30" s="155">
        <f t="shared" si="45"/>
        <v>655.616438356164</v>
      </c>
      <c r="V30" s="145" t="s">
        <v>33</v>
      </c>
      <c r="W30" s="78" t="s">
        <v>26</v>
      </c>
      <c r="X30" s="78" t="s">
        <v>65</v>
      </c>
      <c r="Y30" s="18">
        <f t="shared" si="43"/>
        <v>476500</v>
      </c>
      <c r="Z30" s="18">
        <f t="shared" si="43"/>
        <v>61000</v>
      </c>
      <c r="AA30" s="18">
        <f t="shared" si="43"/>
        <v>80300</v>
      </c>
      <c r="AB30" s="18">
        <f t="shared" si="43"/>
        <v>101600</v>
      </c>
      <c r="AC30" s="119">
        <f t="shared" si="10"/>
        <v>719400</v>
      </c>
      <c r="AD30" s="18">
        <f>SUMIFS($E:$E,$C:$C,$W30,$J:$J,$X30,$F:$F,$X$2,$H:$H,AD$3)</f>
        <v>52600</v>
      </c>
      <c r="AE30" s="170">
        <f t="shared" si="2"/>
        <v>772000</v>
      </c>
      <c r="AF30" s="171">
        <f t="shared" si="44"/>
        <v>182520</v>
      </c>
      <c r="AG30" s="7">
        <f t="shared" si="44"/>
        <v>23310</v>
      </c>
      <c r="AH30" s="7">
        <f t="shared" si="44"/>
        <v>30340</v>
      </c>
      <c r="AI30" s="7">
        <f t="shared" si="44"/>
        <v>37820</v>
      </c>
      <c r="AJ30" s="119">
        <f t="shared" si="11"/>
        <v>273990</v>
      </c>
      <c r="AK30" s="7">
        <f t="shared" si="12"/>
        <v>18530</v>
      </c>
      <c r="AL30" s="170">
        <f t="shared" si="13"/>
        <v>292520</v>
      </c>
      <c r="AM30" s="187">
        <f t="shared" si="14"/>
        <v>652.739726027397</v>
      </c>
      <c r="AN30" s="187">
        <f t="shared" si="15"/>
        <v>83.5616438356164</v>
      </c>
      <c r="AO30" s="187">
        <f t="shared" si="16"/>
        <v>110</v>
      </c>
      <c r="AP30" s="187">
        <f t="shared" si="17"/>
        <v>139.178082191781</v>
      </c>
      <c r="AQ30" s="191">
        <f t="shared" si="18"/>
        <v>985.479452054794</v>
      </c>
      <c r="AR30" s="187">
        <f t="shared" si="19"/>
        <v>72.0547945205479</v>
      </c>
      <c r="AS30" s="192">
        <f t="shared" si="20"/>
        <v>1057.53424657534</v>
      </c>
      <c r="AT30" s="193">
        <f t="shared" si="21"/>
        <v>250.027397260274</v>
      </c>
      <c r="AU30" s="187">
        <f t="shared" si="22"/>
        <v>31.9315068493151</v>
      </c>
      <c r="AV30" s="187">
        <f t="shared" si="23"/>
        <v>41.5616438356164</v>
      </c>
      <c r="AW30" s="187">
        <f t="shared" si="24"/>
        <v>51.8082191780822</v>
      </c>
      <c r="AX30" s="191">
        <f t="shared" si="25"/>
        <v>375.328767123288</v>
      </c>
      <c r="AY30" s="187">
        <f t="shared" si="26"/>
        <v>25.3835616438356</v>
      </c>
      <c r="AZ30" s="192">
        <f t="shared" si="27"/>
        <v>400.712328767123</v>
      </c>
    </row>
    <row r="31" spans="1:52">
      <c r="A31" s="17" t="s">
        <v>4659</v>
      </c>
      <c r="B31" s="17" t="s">
        <v>4660</v>
      </c>
      <c r="C31" s="17" t="s">
        <v>8</v>
      </c>
      <c r="D31" s="17" t="s">
        <v>4588</v>
      </c>
      <c r="E31" s="17">
        <v>2400</v>
      </c>
      <c r="F31" s="18" t="s">
        <v>5</v>
      </c>
      <c r="G31" s="118">
        <v>2019</v>
      </c>
      <c r="H31" s="18" t="s">
        <v>85</v>
      </c>
      <c r="I31" t="s">
        <v>64</v>
      </c>
      <c r="J31" t="s">
        <v>65</v>
      </c>
      <c r="L31" s="124" t="str">
        <f t="shared" si="46"/>
        <v>广东公司销售额</v>
      </c>
      <c r="M31" s="127" t="s">
        <v>15</v>
      </c>
      <c r="N31" s="127" t="s">
        <v>5</v>
      </c>
      <c r="O31" s="136">
        <f t="shared" si="45"/>
        <v>149.72602739726</v>
      </c>
      <c r="P31" s="136">
        <f t="shared" si="45"/>
        <v>545.890410958904</v>
      </c>
      <c r="Q31" s="136">
        <f t="shared" si="45"/>
        <v>144.520547945205</v>
      </c>
      <c r="R31" s="136">
        <f t="shared" si="45"/>
        <v>98.7671232876712</v>
      </c>
      <c r="S31" s="154">
        <f t="shared" si="45"/>
        <v>938.904109589041</v>
      </c>
      <c r="T31" s="136">
        <f t="shared" si="45"/>
        <v>30.8219178082192</v>
      </c>
      <c r="U31" s="154">
        <f t="shared" si="45"/>
        <v>969.72602739726</v>
      </c>
      <c r="V31" s="156" t="s">
        <v>4635</v>
      </c>
      <c r="W31" s="157"/>
      <c r="X31" s="157"/>
      <c r="Y31" s="172">
        <f>Y30+Y29+Y28+Y27+Y22+Y17+Y11+Y5+Y4</f>
        <v>7285300</v>
      </c>
      <c r="Z31" s="172">
        <f t="shared" ref="Z31:AF31" si="47">Z30+Z29+Z28+Z27+Z22+Z17+Z11+Z5+Z4</f>
        <v>2138300</v>
      </c>
      <c r="AA31" s="172">
        <f t="shared" si="47"/>
        <v>1241100</v>
      </c>
      <c r="AB31" s="172">
        <f t="shared" si="47"/>
        <v>1171900</v>
      </c>
      <c r="AC31" s="173">
        <f t="shared" si="10"/>
        <v>11836600</v>
      </c>
      <c r="AD31" s="172">
        <f t="shared" si="47"/>
        <v>750000</v>
      </c>
      <c r="AE31" s="170">
        <f t="shared" si="2"/>
        <v>12586600</v>
      </c>
      <c r="AF31" s="174">
        <f t="shared" si="47"/>
        <v>2781830</v>
      </c>
      <c r="AG31" s="172">
        <f t="shared" ref="AG31:AL31" si="48">AG30+AG29+AG28+AG27+AG22+AG17+AG11+AG5+AG4</f>
        <v>814310</v>
      </c>
      <c r="AH31" s="172">
        <f t="shared" si="48"/>
        <v>468270</v>
      </c>
      <c r="AI31" s="172">
        <f t="shared" si="48"/>
        <v>435780</v>
      </c>
      <c r="AJ31" s="172">
        <f t="shared" si="48"/>
        <v>4500190</v>
      </c>
      <c r="AK31" s="172">
        <f t="shared" si="48"/>
        <v>266160</v>
      </c>
      <c r="AL31" s="172">
        <f t="shared" si="48"/>
        <v>4766350</v>
      </c>
      <c r="AM31" s="187">
        <f t="shared" si="14"/>
        <v>9979.86301369863</v>
      </c>
      <c r="AN31" s="187">
        <f t="shared" si="15"/>
        <v>2929.17808219178</v>
      </c>
      <c r="AO31" s="187">
        <f t="shared" si="16"/>
        <v>1700.13698630137</v>
      </c>
      <c r="AP31" s="187">
        <f t="shared" si="17"/>
        <v>1605.34246575342</v>
      </c>
      <c r="AQ31" s="191">
        <f t="shared" si="18"/>
        <v>16214.5205479452</v>
      </c>
      <c r="AR31" s="187">
        <f t="shared" si="19"/>
        <v>1027.39726027397</v>
      </c>
      <c r="AS31" s="192">
        <f t="shared" si="20"/>
        <v>17241.9178082192</v>
      </c>
      <c r="AT31" s="193">
        <f t="shared" si="21"/>
        <v>3810.72602739726</v>
      </c>
      <c r="AU31" s="187">
        <f t="shared" si="22"/>
        <v>1115.49315068493</v>
      </c>
      <c r="AV31" s="187">
        <f t="shared" si="23"/>
        <v>641.465753424658</v>
      </c>
      <c r="AW31" s="187">
        <f t="shared" si="24"/>
        <v>596.958904109589</v>
      </c>
      <c r="AX31" s="191">
        <f t="shared" si="25"/>
        <v>6164.64383561644</v>
      </c>
      <c r="AY31" s="187">
        <f t="shared" si="26"/>
        <v>364.602739726027</v>
      </c>
      <c r="AZ31" s="192">
        <f t="shared" si="27"/>
        <v>6529.24657534247</v>
      </c>
    </row>
    <row r="32" spans="1:21">
      <c r="A32" s="17" t="s">
        <v>4661</v>
      </c>
      <c r="B32" s="17" t="s">
        <v>4662</v>
      </c>
      <c r="C32" s="17" t="s">
        <v>16</v>
      </c>
      <c r="D32" s="17" t="s">
        <v>4663</v>
      </c>
      <c r="E32" s="17">
        <v>2100</v>
      </c>
      <c r="F32" s="18" t="s">
        <v>5</v>
      </c>
      <c r="G32" s="118">
        <v>2019</v>
      </c>
      <c r="H32" s="18" t="s">
        <v>85</v>
      </c>
      <c r="I32" t="s">
        <v>64</v>
      </c>
      <c r="J32" t="s">
        <v>65</v>
      </c>
      <c r="L32" s="124" t="str">
        <f t="shared" si="46"/>
        <v>广东公司毛利额</v>
      </c>
      <c r="M32" s="125" t="str">
        <f>M31</f>
        <v>广东公司</v>
      </c>
      <c r="N32" s="125" t="s">
        <v>6</v>
      </c>
      <c r="O32" s="137">
        <f t="shared" si="45"/>
        <v>56.2876712328767</v>
      </c>
      <c r="P32" s="137">
        <f t="shared" si="45"/>
        <v>207.945205479452</v>
      </c>
      <c r="Q32" s="137">
        <f t="shared" si="45"/>
        <v>54.2328767123288</v>
      </c>
      <c r="R32" s="137">
        <f t="shared" si="45"/>
        <v>36.6849315068493</v>
      </c>
      <c r="S32" s="155">
        <f t="shared" si="45"/>
        <v>355.150684931507</v>
      </c>
      <c r="T32" s="137">
        <f t="shared" si="45"/>
        <v>11.013698630137</v>
      </c>
      <c r="U32" s="155">
        <f t="shared" si="45"/>
        <v>366.164383561644</v>
      </c>
    </row>
    <row r="33" spans="1:52">
      <c r="A33" s="17" t="s">
        <v>4664</v>
      </c>
      <c r="B33" s="17" t="s">
        <v>4665</v>
      </c>
      <c r="C33" s="17" t="s">
        <v>16</v>
      </c>
      <c r="D33" s="17" t="s">
        <v>4663</v>
      </c>
      <c r="E33" s="17">
        <v>2100</v>
      </c>
      <c r="F33" s="18" t="s">
        <v>5</v>
      </c>
      <c r="G33" s="118">
        <v>2019</v>
      </c>
      <c r="H33" s="18" t="s">
        <v>85</v>
      </c>
      <c r="I33" t="s">
        <v>64</v>
      </c>
      <c r="J33" t="s">
        <v>65</v>
      </c>
      <c r="L33" s="124" t="str">
        <f t="shared" si="46"/>
        <v>江苏公司销售额</v>
      </c>
      <c r="M33" s="127" t="s">
        <v>16</v>
      </c>
      <c r="N33" s="127" t="s">
        <v>5</v>
      </c>
      <c r="O33" s="136">
        <f t="shared" si="45"/>
        <v>1991.09589041096</v>
      </c>
      <c r="P33" s="136">
        <f t="shared" si="45"/>
        <v>456.575342465753</v>
      </c>
      <c r="Q33" s="136">
        <f t="shared" si="45"/>
        <v>233.972602739726</v>
      </c>
      <c r="R33" s="136">
        <f t="shared" si="45"/>
        <v>242.739726027397</v>
      </c>
      <c r="S33" s="154">
        <f t="shared" si="45"/>
        <v>2924.38356164384</v>
      </c>
      <c r="T33" s="136">
        <f t="shared" si="45"/>
        <v>198.767123287671</v>
      </c>
      <c r="U33" s="154">
        <f t="shared" si="45"/>
        <v>3123.15068493151</v>
      </c>
      <c r="Y33" s="166" t="s">
        <v>66</v>
      </c>
      <c r="Z33" s="167" t="s">
        <v>82</v>
      </c>
      <c r="AA33" s="167" t="s">
        <v>83</v>
      </c>
      <c r="AB33" s="167" t="s">
        <v>84</v>
      </c>
      <c r="AC33" s="168" t="s">
        <v>86</v>
      </c>
      <c r="AD33" s="167" t="s">
        <v>85</v>
      </c>
      <c r="AE33" s="119" t="s">
        <v>87</v>
      </c>
      <c r="AF33" s="166" t="s">
        <v>66</v>
      </c>
      <c r="AG33" s="167" t="s">
        <v>82</v>
      </c>
      <c r="AH33" s="167" t="s">
        <v>83</v>
      </c>
      <c r="AI33" s="167" t="s">
        <v>84</v>
      </c>
      <c r="AJ33" s="168" t="s">
        <v>86</v>
      </c>
      <c r="AK33" s="167" t="s">
        <v>85</v>
      </c>
      <c r="AL33" s="119" t="s">
        <v>87</v>
      </c>
      <c r="AM33" s="185"/>
      <c r="AN33" s="186"/>
      <c r="AO33" s="186"/>
      <c r="AP33" s="186"/>
      <c r="AQ33" s="188"/>
      <c r="AR33" s="186"/>
      <c r="AT33" s="185"/>
      <c r="AU33" s="186"/>
      <c r="AV33" s="186"/>
      <c r="AW33" s="186"/>
      <c r="AX33" s="188"/>
      <c r="AY33" s="186"/>
      <c r="AZ33" s="121"/>
    </row>
    <row r="34" spans="1:52">
      <c r="A34" s="17" t="s">
        <v>4666</v>
      </c>
      <c r="B34" s="17" t="s">
        <v>4667</v>
      </c>
      <c r="C34" s="17" t="s">
        <v>26</v>
      </c>
      <c r="D34" s="17" t="s">
        <v>4668</v>
      </c>
      <c r="E34" s="17">
        <v>2000</v>
      </c>
      <c r="F34" s="18" t="s">
        <v>5</v>
      </c>
      <c r="G34" s="118">
        <v>2019</v>
      </c>
      <c r="H34" s="18" t="s">
        <v>85</v>
      </c>
      <c r="I34" t="s">
        <v>64</v>
      </c>
      <c r="J34" t="s">
        <v>65</v>
      </c>
      <c r="L34" s="124" t="str">
        <f t="shared" si="46"/>
        <v>江苏公司毛利额</v>
      </c>
      <c r="M34" s="125" t="str">
        <f>M33</f>
        <v>江苏公司</v>
      </c>
      <c r="N34" s="125" t="s">
        <v>6</v>
      </c>
      <c r="O34" s="137">
        <f t="shared" si="45"/>
        <v>758.890410958904</v>
      </c>
      <c r="P34" s="137">
        <f t="shared" si="45"/>
        <v>174.013698630137</v>
      </c>
      <c r="Q34" s="137">
        <f t="shared" si="45"/>
        <v>88.6301369863014</v>
      </c>
      <c r="R34" s="137">
        <f t="shared" si="45"/>
        <v>90.3150684931507</v>
      </c>
      <c r="S34" s="155">
        <f t="shared" si="45"/>
        <v>1111.84931506849</v>
      </c>
      <c r="T34" s="137">
        <f t="shared" si="45"/>
        <v>72.9041095890411</v>
      </c>
      <c r="U34" s="155">
        <f t="shared" si="45"/>
        <v>1184.75342465753</v>
      </c>
      <c r="W34" s="158" t="s">
        <v>24</v>
      </c>
      <c r="X34" s="159" t="s">
        <v>95</v>
      </c>
      <c r="Y34" s="158">
        <f t="shared" ref="Y34:AB35" si="49">SUMIFS($E:$E,$J:$J,$X34,$F:$F,$X$2,$H:$H,Y$3)</f>
        <v>0</v>
      </c>
      <c r="Z34" s="158">
        <f t="shared" si="49"/>
        <v>0</v>
      </c>
      <c r="AA34" s="158">
        <f t="shared" si="49"/>
        <v>0</v>
      </c>
      <c r="AB34" s="158">
        <f t="shared" si="49"/>
        <v>6500</v>
      </c>
      <c r="AC34" s="175">
        <f>Y34+Z34+AA34+AB34</f>
        <v>6500</v>
      </c>
      <c r="AD34" s="158">
        <f>SUMIFS($E:$E,$J:$J,$X34,$F:$F,$X$2,$H:$H,AD$3)</f>
        <v>0</v>
      </c>
      <c r="AE34" s="176">
        <f t="shared" ref="AE34:AE69" si="50">Y34+Z34+AA34+AB34+AD34</f>
        <v>6500</v>
      </c>
      <c r="AF34" s="177">
        <f t="shared" ref="AF34:AI35" si="51">SUMIFS($E:$E,$J:$J,$X34,$F:$F,$AG$2,$H:$H,AF$3)</f>
        <v>0</v>
      </c>
      <c r="AG34" s="175">
        <f t="shared" si="51"/>
        <v>0</v>
      </c>
      <c r="AH34" s="175">
        <f t="shared" si="51"/>
        <v>0</v>
      </c>
      <c r="AI34" s="175">
        <f t="shared" si="51"/>
        <v>2450</v>
      </c>
      <c r="AJ34" s="175">
        <f>AF34+AG34+AH34+AI34</f>
        <v>2450</v>
      </c>
      <c r="AK34" s="175">
        <f>SUMIFS($E:$E,$J:$J,$X34,$F:$F,$AG$2,$H:$H,AK$3)</f>
        <v>0</v>
      </c>
      <c r="AL34" s="175">
        <f>AF34+AG34+AH34+AI34+AK34</f>
        <v>2450</v>
      </c>
      <c r="AM34" s="187">
        <f>Y34/365*0.5</f>
        <v>0</v>
      </c>
      <c r="AN34" s="187">
        <f t="shared" ref="AN34:AN65" si="52">Z34/365*0.5</f>
        <v>0</v>
      </c>
      <c r="AO34" s="187">
        <f t="shared" ref="AO34:AO65" si="53">AA34/365*0.5</f>
        <v>0</v>
      </c>
      <c r="AP34" s="187">
        <f t="shared" ref="AP34:AP65" si="54">AB34/365*0.5</f>
        <v>8.9041095890411</v>
      </c>
      <c r="AQ34" s="191">
        <f t="shared" ref="AQ34:AQ65" si="55">AC34/365*0.5</f>
        <v>8.9041095890411</v>
      </c>
      <c r="AR34" s="187">
        <f t="shared" ref="AR34:AR65" si="56">AD34/365*0.5</f>
        <v>0</v>
      </c>
      <c r="AS34" s="192">
        <f t="shared" ref="AS34:AS65" si="57">AE34/365*0.5</f>
        <v>8.9041095890411</v>
      </c>
      <c r="AT34" s="193">
        <f>AF34/365*0.5</f>
        <v>0</v>
      </c>
      <c r="AU34" s="187">
        <f t="shared" ref="AU34:AU65" si="58">AG34/365*0.5</f>
        <v>0</v>
      </c>
      <c r="AV34" s="187">
        <f t="shared" ref="AV34:AV65" si="59">AH34/365*0.5</f>
        <v>0</v>
      </c>
      <c r="AW34" s="187">
        <f t="shared" ref="AW34:AW65" si="60">AI34/365*0.5</f>
        <v>3.35616438356164</v>
      </c>
      <c r="AX34" s="191">
        <f t="shared" ref="AX34:AX65" si="61">AJ34/365*0.5</f>
        <v>3.35616438356164</v>
      </c>
      <c r="AY34" s="187">
        <f t="shared" ref="AY34:AY65" si="62">AK34/365*0.5</f>
        <v>0</v>
      </c>
      <c r="AZ34" s="192">
        <f>AL34/365*0.5</f>
        <v>3.35616438356164</v>
      </c>
    </row>
    <row r="35" spans="1:52">
      <c r="A35" s="17" t="s">
        <v>4669</v>
      </c>
      <c r="B35" s="17" t="s">
        <v>4670</v>
      </c>
      <c r="C35" s="17" t="s">
        <v>22</v>
      </c>
      <c r="D35" s="17" t="s">
        <v>4671</v>
      </c>
      <c r="E35" s="17">
        <v>1400</v>
      </c>
      <c r="F35" s="18" t="s">
        <v>5</v>
      </c>
      <c r="G35" s="118">
        <v>2019</v>
      </c>
      <c r="H35" s="18" t="s">
        <v>85</v>
      </c>
      <c r="I35" t="s">
        <v>64</v>
      </c>
      <c r="J35" t="s">
        <v>65</v>
      </c>
      <c r="L35" s="124" t="str">
        <f t="shared" si="46"/>
        <v>江西公司销售额</v>
      </c>
      <c r="M35" s="127" t="s">
        <v>18</v>
      </c>
      <c r="N35" s="127" t="s">
        <v>5</v>
      </c>
      <c r="O35" s="136">
        <f t="shared" si="45"/>
        <v>1772.19178082192</v>
      </c>
      <c r="P35" s="136">
        <f t="shared" si="45"/>
        <v>369.041095890411</v>
      </c>
      <c r="Q35" s="136">
        <f t="shared" si="45"/>
        <v>180.41095890411</v>
      </c>
      <c r="R35" s="136">
        <f t="shared" si="45"/>
        <v>155.068493150685</v>
      </c>
      <c r="S35" s="154">
        <f t="shared" si="45"/>
        <v>2476.71232876712</v>
      </c>
      <c r="T35" s="136">
        <f t="shared" si="45"/>
        <v>73.5616438356164</v>
      </c>
      <c r="U35" s="154">
        <f t="shared" si="45"/>
        <v>2550.27397260274</v>
      </c>
      <c r="W35" s="160"/>
      <c r="X35" s="161" t="s">
        <v>98</v>
      </c>
      <c r="Y35" s="158">
        <f t="shared" si="49"/>
        <v>69800</v>
      </c>
      <c r="Z35" s="158">
        <f t="shared" si="49"/>
        <v>0</v>
      </c>
      <c r="AA35" s="158">
        <f t="shared" si="49"/>
        <v>3400</v>
      </c>
      <c r="AB35" s="158">
        <f t="shared" si="49"/>
        <v>0</v>
      </c>
      <c r="AC35" s="175">
        <f t="shared" ref="AC35:AC90" si="63">Y35+Z35+AA35+AB35</f>
        <v>73200</v>
      </c>
      <c r="AD35" s="158">
        <f>SUMIFS($E:$E,$J:$J,$X35,$F:$F,$X$2,$H:$H,AD$3)</f>
        <v>0</v>
      </c>
      <c r="AE35" s="176">
        <f t="shared" si="50"/>
        <v>73200</v>
      </c>
      <c r="AF35" s="177">
        <f t="shared" si="51"/>
        <v>26280</v>
      </c>
      <c r="AG35" s="175">
        <f t="shared" si="51"/>
        <v>0</v>
      </c>
      <c r="AH35" s="175">
        <f t="shared" si="51"/>
        <v>1260</v>
      </c>
      <c r="AI35" s="175">
        <f t="shared" si="51"/>
        <v>0</v>
      </c>
      <c r="AJ35" s="175">
        <f>AF35+AG35+AH35+AI35</f>
        <v>27540</v>
      </c>
      <c r="AK35" s="175">
        <f>SUMIFS($E:$E,$J:$J,$X35,$F:$F,$AG$2,$H:$H,AK$3)</f>
        <v>0</v>
      </c>
      <c r="AL35" s="175">
        <f>AF35+AG35+AH35+AI35+AK35</f>
        <v>27540</v>
      </c>
      <c r="AM35" s="187">
        <f t="shared" ref="AM35:AM65" si="64">Y35/365*0.5</f>
        <v>95.6164383561644</v>
      </c>
      <c r="AN35" s="187">
        <f t="shared" si="52"/>
        <v>0</v>
      </c>
      <c r="AO35" s="187">
        <f t="shared" si="53"/>
        <v>4.65753424657534</v>
      </c>
      <c r="AP35" s="187">
        <f t="shared" si="54"/>
        <v>0</v>
      </c>
      <c r="AQ35" s="191">
        <f t="shared" si="55"/>
        <v>100.27397260274</v>
      </c>
      <c r="AR35" s="187">
        <f t="shared" si="56"/>
        <v>0</v>
      </c>
      <c r="AS35" s="192">
        <f t="shared" si="57"/>
        <v>100.27397260274</v>
      </c>
      <c r="AT35" s="193">
        <f t="shared" ref="AT35:AT65" si="65">AF35/365*0.5</f>
        <v>36</v>
      </c>
      <c r="AU35" s="187">
        <f t="shared" si="58"/>
        <v>0</v>
      </c>
      <c r="AV35" s="187">
        <f t="shared" si="59"/>
        <v>1.72602739726027</v>
      </c>
      <c r="AW35" s="187">
        <f t="shared" si="60"/>
        <v>0</v>
      </c>
      <c r="AX35" s="191">
        <f t="shared" si="61"/>
        <v>37.7260273972603</v>
      </c>
      <c r="AY35" s="187">
        <f t="shared" si="62"/>
        <v>0</v>
      </c>
      <c r="AZ35" s="192">
        <f t="shared" ref="AZ35:AZ65" si="66">AL35/365*0.5</f>
        <v>37.7260273972603</v>
      </c>
    </row>
    <row r="36" spans="1:52">
      <c r="A36" s="17" t="s">
        <v>4672</v>
      </c>
      <c r="B36" s="17" t="s">
        <v>4673</v>
      </c>
      <c r="C36" s="17" t="s">
        <v>22</v>
      </c>
      <c r="D36" s="17" t="s">
        <v>4649</v>
      </c>
      <c r="E36" s="17">
        <v>1600</v>
      </c>
      <c r="F36" s="18" t="s">
        <v>5</v>
      </c>
      <c r="G36" s="118">
        <v>2019</v>
      </c>
      <c r="H36" s="18" t="s">
        <v>85</v>
      </c>
      <c r="I36" t="s">
        <v>64</v>
      </c>
      <c r="J36" t="s">
        <v>65</v>
      </c>
      <c r="L36" s="124" t="str">
        <f t="shared" si="46"/>
        <v>江西公司毛利额</v>
      </c>
      <c r="M36" s="125" t="str">
        <f>M35</f>
        <v>江西公司</v>
      </c>
      <c r="N36" s="125" t="s">
        <v>6</v>
      </c>
      <c r="O36" s="137">
        <f t="shared" si="45"/>
        <v>670.753424657534</v>
      </c>
      <c r="P36" s="137">
        <f t="shared" si="45"/>
        <v>140.109589041096</v>
      </c>
      <c r="Q36" s="137">
        <f t="shared" si="45"/>
        <v>67.7534246575343</v>
      </c>
      <c r="R36" s="137">
        <f t="shared" si="45"/>
        <v>57.7260273972603</v>
      </c>
      <c r="S36" s="155">
        <f t="shared" si="45"/>
        <v>936.342465753425</v>
      </c>
      <c r="T36" s="137">
        <f t="shared" si="45"/>
        <v>25.8493150684932</v>
      </c>
      <c r="U36" s="155">
        <f t="shared" si="45"/>
        <v>962.191780821918</v>
      </c>
      <c r="W36" s="162" t="s">
        <v>17</v>
      </c>
      <c r="X36" s="163" t="s">
        <v>87</v>
      </c>
      <c r="Y36" s="162">
        <f>Y34+Y35</f>
        <v>69800</v>
      </c>
      <c r="Z36" s="162">
        <f t="shared" ref="Z36:AF36" si="67">Z34+Z35</f>
        <v>0</v>
      </c>
      <c r="AA36" s="162">
        <f t="shared" si="67"/>
        <v>3400</v>
      </c>
      <c r="AB36" s="162">
        <f t="shared" si="67"/>
        <v>6500</v>
      </c>
      <c r="AC36" s="178">
        <f t="shared" si="63"/>
        <v>79700</v>
      </c>
      <c r="AD36" s="162">
        <f t="shared" si="67"/>
        <v>0</v>
      </c>
      <c r="AE36" s="179">
        <f t="shared" si="50"/>
        <v>79700</v>
      </c>
      <c r="AF36" s="180">
        <f t="shared" si="67"/>
        <v>26280</v>
      </c>
      <c r="AG36" s="162">
        <f t="shared" ref="AG36:AL36" si="68">AG34+AG35</f>
        <v>0</v>
      </c>
      <c r="AH36" s="162">
        <f t="shared" si="68"/>
        <v>1260</v>
      </c>
      <c r="AI36" s="162">
        <f t="shared" si="68"/>
        <v>2450</v>
      </c>
      <c r="AJ36" s="162">
        <f t="shared" si="68"/>
        <v>29990</v>
      </c>
      <c r="AK36" s="162">
        <f t="shared" si="68"/>
        <v>0</v>
      </c>
      <c r="AL36" s="162">
        <f t="shared" si="68"/>
        <v>29990</v>
      </c>
      <c r="AM36" s="187">
        <f t="shared" si="64"/>
        <v>95.6164383561644</v>
      </c>
      <c r="AN36" s="187">
        <f t="shared" si="52"/>
        <v>0</v>
      </c>
      <c r="AO36" s="187">
        <f t="shared" si="53"/>
        <v>4.65753424657534</v>
      </c>
      <c r="AP36" s="187">
        <f t="shared" si="54"/>
        <v>8.9041095890411</v>
      </c>
      <c r="AQ36" s="191">
        <f t="shared" si="55"/>
        <v>109.178082191781</v>
      </c>
      <c r="AR36" s="187">
        <f t="shared" si="56"/>
        <v>0</v>
      </c>
      <c r="AS36" s="192">
        <f t="shared" si="57"/>
        <v>109.178082191781</v>
      </c>
      <c r="AT36" s="193">
        <f t="shared" si="65"/>
        <v>36</v>
      </c>
      <c r="AU36" s="187">
        <f t="shared" si="58"/>
        <v>0</v>
      </c>
      <c r="AV36" s="187">
        <f t="shared" si="59"/>
        <v>1.72602739726027</v>
      </c>
      <c r="AW36" s="187">
        <f t="shared" si="60"/>
        <v>3.35616438356164</v>
      </c>
      <c r="AX36" s="191">
        <f t="shared" si="61"/>
        <v>41.0821917808219</v>
      </c>
      <c r="AY36" s="187">
        <f t="shared" si="62"/>
        <v>0</v>
      </c>
      <c r="AZ36" s="192">
        <f t="shared" si="66"/>
        <v>41.0821917808219</v>
      </c>
    </row>
    <row r="37" spans="1:52">
      <c r="A37" s="17" t="s">
        <v>2012</v>
      </c>
      <c r="B37" s="17" t="s">
        <v>2013</v>
      </c>
      <c r="C37" s="17" t="s">
        <v>22</v>
      </c>
      <c r="D37" s="17" t="s">
        <v>4674</v>
      </c>
      <c r="E37" s="17">
        <v>1500</v>
      </c>
      <c r="F37" s="18" t="s">
        <v>5</v>
      </c>
      <c r="G37">
        <v>2019</v>
      </c>
      <c r="H37" s="18" t="s">
        <v>85</v>
      </c>
      <c r="I37" t="s">
        <v>64</v>
      </c>
      <c r="J37" t="s">
        <v>65</v>
      </c>
      <c r="L37" s="124" t="str">
        <f t="shared" si="46"/>
        <v>上海公司销售额</v>
      </c>
      <c r="M37" s="127" t="s">
        <v>20</v>
      </c>
      <c r="N37" s="127" t="s">
        <v>5</v>
      </c>
      <c r="O37" s="136">
        <f t="shared" si="45"/>
        <v>2297.39726027397</v>
      </c>
      <c r="P37" s="136">
        <f t="shared" si="45"/>
        <v>205.068493150685</v>
      </c>
      <c r="Q37" s="136">
        <f t="shared" si="45"/>
        <v>129.315068493151</v>
      </c>
      <c r="R37" s="136">
        <f t="shared" si="45"/>
        <v>104.657534246575</v>
      </c>
      <c r="S37" s="154">
        <f t="shared" si="45"/>
        <v>2736.43835616438</v>
      </c>
      <c r="T37" s="136">
        <f t="shared" si="45"/>
        <v>56.8493150684931</v>
      </c>
      <c r="U37" s="154">
        <f t="shared" si="45"/>
        <v>2793.28767123288</v>
      </c>
      <c r="W37" s="158" t="s">
        <v>28</v>
      </c>
      <c r="X37" s="161" t="s">
        <v>105</v>
      </c>
      <c r="Y37" s="158">
        <f t="shared" ref="Y37:AB43" si="69">SUMIFS($E:$E,$J:$J,$X37,$F:$F,$X$2,$H:$H,Y$3)</f>
        <v>138700</v>
      </c>
      <c r="Z37" s="158">
        <f t="shared" si="69"/>
        <v>0</v>
      </c>
      <c r="AA37" s="158">
        <f t="shared" si="69"/>
        <v>11400</v>
      </c>
      <c r="AB37" s="158">
        <f t="shared" si="69"/>
        <v>0</v>
      </c>
      <c r="AC37" s="175">
        <f t="shared" si="63"/>
        <v>150100</v>
      </c>
      <c r="AD37" s="158">
        <f t="shared" ref="AD37:AD43" si="70">SUMIFS($E:$E,$J:$J,$X37,$F:$F,$X$2,$H:$H,AD$3)</f>
        <v>0</v>
      </c>
      <c r="AE37" s="176">
        <f t="shared" si="50"/>
        <v>150100</v>
      </c>
      <c r="AF37" s="177">
        <f t="shared" ref="AF37:AI43" si="71">SUMIFS($E:$E,$J:$J,$X37,$F:$F,$AG$2,$H:$H,AF$3)</f>
        <v>52070</v>
      </c>
      <c r="AG37" s="175">
        <f t="shared" si="71"/>
        <v>0</v>
      </c>
      <c r="AH37" s="175">
        <f t="shared" si="71"/>
        <v>4340</v>
      </c>
      <c r="AI37" s="175">
        <f t="shared" si="71"/>
        <v>0</v>
      </c>
      <c r="AJ37" s="175">
        <f t="shared" ref="AJ37:AJ43" si="72">AF37+AG37+AH37+AI37</f>
        <v>56410</v>
      </c>
      <c r="AK37" s="175">
        <f t="shared" ref="AK37:AK43" si="73">SUMIFS($E:$E,$J:$J,$X37,$F:$F,$AG$2,$H:$H,AK$3)</f>
        <v>0</v>
      </c>
      <c r="AL37" s="175">
        <f t="shared" ref="AL37:AL43" si="74">AF37+AG37+AH37+AI37+AK37</f>
        <v>56410</v>
      </c>
      <c r="AM37" s="187">
        <f t="shared" si="64"/>
        <v>190</v>
      </c>
      <c r="AN37" s="187">
        <f t="shared" si="52"/>
        <v>0</v>
      </c>
      <c r="AO37" s="187">
        <f t="shared" si="53"/>
        <v>15.6164383561644</v>
      </c>
      <c r="AP37" s="187">
        <f t="shared" si="54"/>
        <v>0</v>
      </c>
      <c r="AQ37" s="191">
        <f t="shared" si="55"/>
        <v>205.616438356164</v>
      </c>
      <c r="AR37" s="187">
        <f t="shared" si="56"/>
        <v>0</v>
      </c>
      <c r="AS37" s="192">
        <f t="shared" si="57"/>
        <v>205.616438356164</v>
      </c>
      <c r="AT37" s="193">
        <f t="shared" si="65"/>
        <v>71.3287671232877</v>
      </c>
      <c r="AU37" s="187">
        <f t="shared" si="58"/>
        <v>0</v>
      </c>
      <c r="AV37" s="187">
        <f t="shared" si="59"/>
        <v>5.94520547945205</v>
      </c>
      <c r="AW37" s="187">
        <f t="shared" si="60"/>
        <v>0</v>
      </c>
      <c r="AX37" s="191">
        <f t="shared" si="61"/>
        <v>77.2739726027397</v>
      </c>
      <c r="AY37" s="187">
        <f t="shared" si="62"/>
        <v>0</v>
      </c>
      <c r="AZ37" s="192">
        <f t="shared" si="66"/>
        <v>77.2739726027397</v>
      </c>
    </row>
    <row r="38" spans="1:52">
      <c r="A38" s="17" t="s">
        <v>4675</v>
      </c>
      <c r="B38" s="17" t="s">
        <v>4676</v>
      </c>
      <c r="C38" s="17" t="s">
        <v>22</v>
      </c>
      <c r="D38" s="17" t="s">
        <v>4649</v>
      </c>
      <c r="E38" s="17">
        <v>1900</v>
      </c>
      <c r="F38" s="18" t="s">
        <v>5</v>
      </c>
      <c r="G38" s="118">
        <v>2019</v>
      </c>
      <c r="H38" s="18" t="s">
        <v>85</v>
      </c>
      <c r="I38" t="s">
        <v>64</v>
      </c>
      <c r="J38" t="s">
        <v>65</v>
      </c>
      <c r="L38" s="124" t="str">
        <f t="shared" si="46"/>
        <v>上海公司毛利额</v>
      </c>
      <c r="M38" s="125" t="str">
        <f>M37</f>
        <v>上海公司</v>
      </c>
      <c r="N38" s="125" t="s">
        <v>6</v>
      </c>
      <c r="O38" s="137">
        <f t="shared" si="45"/>
        <v>871.369863013699</v>
      </c>
      <c r="P38" s="137">
        <f t="shared" si="45"/>
        <v>78.1780821917808</v>
      </c>
      <c r="Q38" s="137">
        <f t="shared" si="45"/>
        <v>49.1095890410959</v>
      </c>
      <c r="R38" s="137">
        <f t="shared" si="45"/>
        <v>39.1643835616438</v>
      </c>
      <c r="S38" s="155">
        <f t="shared" si="45"/>
        <v>1037.82191780822</v>
      </c>
      <c r="T38" s="137">
        <f t="shared" si="45"/>
        <v>20.4657534246575</v>
      </c>
      <c r="U38" s="155">
        <f t="shared" si="45"/>
        <v>1058.28767123288</v>
      </c>
      <c r="W38" s="160"/>
      <c r="X38" s="161" t="s">
        <v>108</v>
      </c>
      <c r="Y38" s="158">
        <f t="shared" si="69"/>
        <v>51800</v>
      </c>
      <c r="Z38" s="158">
        <f t="shared" si="69"/>
        <v>6100</v>
      </c>
      <c r="AA38" s="158">
        <f t="shared" si="69"/>
        <v>0</v>
      </c>
      <c r="AB38" s="158">
        <f t="shared" si="69"/>
        <v>0</v>
      </c>
      <c r="AC38" s="175">
        <f t="shared" si="63"/>
        <v>57900</v>
      </c>
      <c r="AD38" s="158">
        <f t="shared" si="70"/>
        <v>0</v>
      </c>
      <c r="AE38" s="176">
        <f t="shared" si="50"/>
        <v>57900</v>
      </c>
      <c r="AF38" s="177">
        <f t="shared" si="71"/>
        <v>19850</v>
      </c>
      <c r="AG38" s="175">
        <f t="shared" si="71"/>
        <v>2330</v>
      </c>
      <c r="AH38" s="175">
        <f t="shared" si="71"/>
        <v>0</v>
      </c>
      <c r="AI38" s="175">
        <f t="shared" si="71"/>
        <v>0</v>
      </c>
      <c r="AJ38" s="175">
        <f t="shared" si="72"/>
        <v>22180</v>
      </c>
      <c r="AK38" s="175">
        <f t="shared" si="73"/>
        <v>0</v>
      </c>
      <c r="AL38" s="175">
        <f t="shared" si="74"/>
        <v>22180</v>
      </c>
      <c r="AM38" s="187">
        <f t="shared" si="64"/>
        <v>70.958904109589</v>
      </c>
      <c r="AN38" s="187">
        <f t="shared" si="52"/>
        <v>8.35616438356164</v>
      </c>
      <c r="AO38" s="187">
        <f t="shared" si="53"/>
        <v>0</v>
      </c>
      <c r="AP38" s="187">
        <f t="shared" si="54"/>
        <v>0</v>
      </c>
      <c r="AQ38" s="191">
        <f t="shared" si="55"/>
        <v>79.3150684931507</v>
      </c>
      <c r="AR38" s="187">
        <f t="shared" si="56"/>
        <v>0</v>
      </c>
      <c r="AS38" s="192">
        <f t="shared" si="57"/>
        <v>79.3150684931507</v>
      </c>
      <c r="AT38" s="193">
        <f t="shared" si="65"/>
        <v>27.1917808219178</v>
      </c>
      <c r="AU38" s="187">
        <f t="shared" si="58"/>
        <v>3.19178082191781</v>
      </c>
      <c r="AV38" s="187">
        <f t="shared" si="59"/>
        <v>0</v>
      </c>
      <c r="AW38" s="187">
        <f t="shared" si="60"/>
        <v>0</v>
      </c>
      <c r="AX38" s="191">
        <f t="shared" si="61"/>
        <v>30.3835616438356</v>
      </c>
      <c r="AY38" s="187">
        <f t="shared" si="62"/>
        <v>0</v>
      </c>
      <c r="AZ38" s="192">
        <f t="shared" si="66"/>
        <v>30.3835616438356</v>
      </c>
    </row>
    <row r="39" spans="1:52">
      <c r="A39" s="17" t="s">
        <v>2010</v>
      </c>
      <c r="B39" s="17" t="s">
        <v>2011</v>
      </c>
      <c r="C39" s="17" t="s">
        <v>22</v>
      </c>
      <c r="D39" s="17" t="s">
        <v>4671</v>
      </c>
      <c r="E39" s="17">
        <v>1200</v>
      </c>
      <c r="F39" s="18" t="s">
        <v>5</v>
      </c>
      <c r="G39">
        <v>2019</v>
      </c>
      <c r="H39" s="18" t="s">
        <v>85</v>
      </c>
      <c r="I39" t="s">
        <v>64</v>
      </c>
      <c r="J39" t="s">
        <v>65</v>
      </c>
      <c r="L39" s="124" t="str">
        <f t="shared" si="46"/>
        <v>武汉公司销售额</v>
      </c>
      <c r="M39" s="127" t="s">
        <v>22</v>
      </c>
      <c r="N39" s="127" t="s">
        <v>5</v>
      </c>
      <c r="O39" s="136">
        <f t="shared" ref="O39:U46" si="75">O14/365*0.5</f>
        <v>1332.87671232877</v>
      </c>
      <c r="P39" s="136">
        <f t="shared" si="75"/>
        <v>472.054794520548</v>
      </c>
      <c r="Q39" s="136">
        <f t="shared" si="75"/>
        <v>264.383561643836</v>
      </c>
      <c r="R39" s="136">
        <f t="shared" si="75"/>
        <v>260.821917808219</v>
      </c>
      <c r="S39" s="154">
        <f t="shared" si="75"/>
        <v>2330.13698630137</v>
      </c>
      <c r="T39" s="136">
        <f t="shared" si="75"/>
        <v>177.260273972603</v>
      </c>
      <c r="U39" s="154">
        <f t="shared" si="75"/>
        <v>2507.39726027397</v>
      </c>
      <c r="W39" s="160"/>
      <c r="X39" s="161" t="s">
        <v>112</v>
      </c>
      <c r="Y39" s="158">
        <f t="shared" si="69"/>
        <v>45700</v>
      </c>
      <c r="Z39" s="158">
        <f t="shared" si="69"/>
        <v>0</v>
      </c>
      <c r="AA39" s="158">
        <f t="shared" si="69"/>
        <v>0</v>
      </c>
      <c r="AB39" s="158">
        <f t="shared" si="69"/>
        <v>1500</v>
      </c>
      <c r="AC39" s="175">
        <f t="shared" si="63"/>
        <v>47200</v>
      </c>
      <c r="AD39" s="158">
        <f t="shared" si="70"/>
        <v>0</v>
      </c>
      <c r="AE39" s="176">
        <f t="shared" si="50"/>
        <v>47200</v>
      </c>
      <c r="AF39" s="177">
        <f t="shared" si="71"/>
        <v>17080</v>
      </c>
      <c r="AG39" s="175">
        <f t="shared" si="71"/>
        <v>0</v>
      </c>
      <c r="AH39" s="175">
        <f t="shared" si="71"/>
        <v>0</v>
      </c>
      <c r="AI39" s="175">
        <f t="shared" si="71"/>
        <v>580</v>
      </c>
      <c r="AJ39" s="175">
        <f t="shared" si="72"/>
        <v>17660</v>
      </c>
      <c r="AK39" s="175">
        <f t="shared" si="73"/>
        <v>0</v>
      </c>
      <c r="AL39" s="175">
        <f t="shared" si="74"/>
        <v>17660</v>
      </c>
      <c r="AM39" s="187">
        <f t="shared" si="64"/>
        <v>62.6027397260274</v>
      </c>
      <c r="AN39" s="187">
        <f t="shared" si="52"/>
        <v>0</v>
      </c>
      <c r="AO39" s="187">
        <f t="shared" si="53"/>
        <v>0</v>
      </c>
      <c r="AP39" s="187">
        <f t="shared" si="54"/>
        <v>2.05479452054795</v>
      </c>
      <c r="AQ39" s="191">
        <f t="shared" si="55"/>
        <v>64.6575342465753</v>
      </c>
      <c r="AR39" s="187">
        <f t="shared" si="56"/>
        <v>0</v>
      </c>
      <c r="AS39" s="192">
        <f t="shared" si="57"/>
        <v>64.6575342465753</v>
      </c>
      <c r="AT39" s="193">
        <f t="shared" si="65"/>
        <v>23.3972602739726</v>
      </c>
      <c r="AU39" s="187">
        <f t="shared" si="58"/>
        <v>0</v>
      </c>
      <c r="AV39" s="187">
        <f t="shared" si="59"/>
        <v>0</v>
      </c>
      <c r="AW39" s="187">
        <f t="shared" si="60"/>
        <v>0.794520547945205</v>
      </c>
      <c r="AX39" s="191">
        <f t="shared" si="61"/>
        <v>24.1917808219178</v>
      </c>
      <c r="AY39" s="187">
        <f t="shared" si="62"/>
        <v>0</v>
      </c>
      <c r="AZ39" s="192">
        <f t="shared" si="66"/>
        <v>24.1917808219178</v>
      </c>
    </row>
    <row r="40" spans="1:52">
      <c r="A40" s="17" t="s">
        <v>4677</v>
      </c>
      <c r="B40" s="17" t="s">
        <v>4678</v>
      </c>
      <c r="C40" s="17" t="s">
        <v>28</v>
      </c>
      <c r="D40" s="17" t="s">
        <v>4638</v>
      </c>
      <c r="E40" s="17">
        <v>2200</v>
      </c>
      <c r="F40" s="18" t="s">
        <v>5</v>
      </c>
      <c r="G40" s="118">
        <v>2019</v>
      </c>
      <c r="H40" s="18" t="s">
        <v>85</v>
      </c>
      <c r="I40" t="s">
        <v>64</v>
      </c>
      <c r="J40" t="s">
        <v>65</v>
      </c>
      <c r="L40" s="124" t="str">
        <f t="shared" si="46"/>
        <v>武汉公司毛利额</v>
      </c>
      <c r="M40" s="125" t="str">
        <f>M39</f>
        <v>武汉公司</v>
      </c>
      <c r="N40" s="125" t="s">
        <v>6</v>
      </c>
      <c r="O40" s="137">
        <f t="shared" si="75"/>
        <v>507.301369863014</v>
      </c>
      <c r="P40" s="137">
        <f t="shared" si="75"/>
        <v>179.904109589041</v>
      </c>
      <c r="Q40" s="137">
        <f t="shared" si="75"/>
        <v>99.7123287671233</v>
      </c>
      <c r="R40" s="137">
        <f t="shared" si="75"/>
        <v>96.5479452054795</v>
      </c>
      <c r="S40" s="155">
        <f t="shared" si="75"/>
        <v>883.465753424658</v>
      </c>
      <c r="T40" s="137">
        <f t="shared" si="75"/>
        <v>62.1506849315069</v>
      </c>
      <c r="U40" s="155">
        <f t="shared" si="75"/>
        <v>945.616438356164</v>
      </c>
      <c r="W40" s="160"/>
      <c r="X40" s="161" t="s">
        <v>115</v>
      </c>
      <c r="Y40" s="158">
        <f t="shared" si="69"/>
        <v>25600</v>
      </c>
      <c r="Z40" s="158">
        <f t="shared" si="69"/>
        <v>0</v>
      </c>
      <c r="AA40" s="158">
        <f t="shared" si="69"/>
        <v>1000</v>
      </c>
      <c r="AB40" s="158">
        <f t="shared" si="69"/>
        <v>4800</v>
      </c>
      <c r="AC40" s="175">
        <f t="shared" si="63"/>
        <v>31400</v>
      </c>
      <c r="AD40" s="158">
        <f t="shared" si="70"/>
        <v>0</v>
      </c>
      <c r="AE40" s="176">
        <f t="shared" si="50"/>
        <v>31400</v>
      </c>
      <c r="AF40" s="177">
        <f t="shared" si="71"/>
        <v>9470</v>
      </c>
      <c r="AG40" s="175">
        <f t="shared" si="71"/>
        <v>0</v>
      </c>
      <c r="AH40" s="175">
        <f t="shared" si="71"/>
        <v>380</v>
      </c>
      <c r="AI40" s="175">
        <f t="shared" si="71"/>
        <v>1770</v>
      </c>
      <c r="AJ40" s="175">
        <f t="shared" si="72"/>
        <v>11620</v>
      </c>
      <c r="AK40" s="175">
        <f t="shared" si="73"/>
        <v>0</v>
      </c>
      <c r="AL40" s="175">
        <f t="shared" si="74"/>
        <v>11620</v>
      </c>
      <c r="AM40" s="187">
        <f t="shared" si="64"/>
        <v>35.0684931506849</v>
      </c>
      <c r="AN40" s="187">
        <f t="shared" si="52"/>
        <v>0</v>
      </c>
      <c r="AO40" s="187">
        <f t="shared" si="53"/>
        <v>1.36986301369863</v>
      </c>
      <c r="AP40" s="187">
        <f t="shared" si="54"/>
        <v>6.57534246575342</v>
      </c>
      <c r="AQ40" s="191">
        <f t="shared" si="55"/>
        <v>43.013698630137</v>
      </c>
      <c r="AR40" s="187">
        <f t="shared" si="56"/>
        <v>0</v>
      </c>
      <c r="AS40" s="192">
        <f t="shared" si="57"/>
        <v>43.013698630137</v>
      </c>
      <c r="AT40" s="193">
        <f t="shared" si="65"/>
        <v>12.972602739726</v>
      </c>
      <c r="AU40" s="187">
        <f t="shared" si="58"/>
        <v>0</v>
      </c>
      <c r="AV40" s="187">
        <f t="shared" si="59"/>
        <v>0.520547945205479</v>
      </c>
      <c r="AW40" s="187">
        <f t="shared" si="60"/>
        <v>2.42465753424658</v>
      </c>
      <c r="AX40" s="191">
        <f t="shared" si="61"/>
        <v>15.9178082191781</v>
      </c>
      <c r="AY40" s="187">
        <f t="shared" si="62"/>
        <v>0</v>
      </c>
      <c r="AZ40" s="192">
        <f t="shared" si="66"/>
        <v>15.9178082191781</v>
      </c>
    </row>
    <row r="41" spans="1:52">
      <c r="A41" s="17" t="s">
        <v>4679</v>
      </c>
      <c r="B41" s="17" t="s">
        <v>4680</v>
      </c>
      <c r="C41" s="17" t="s">
        <v>24</v>
      </c>
      <c r="D41" s="17" t="s">
        <v>4681</v>
      </c>
      <c r="E41" s="17">
        <v>1400</v>
      </c>
      <c r="F41" s="18" t="s">
        <v>5</v>
      </c>
      <c r="G41" s="118">
        <v>2019</v>
      </c>
      <c r="H41" s="18" t="s">
        <v>85</v>
      </c>
      <c r="I41" t="s">
        <v>64</v>
      </c>
      <c r="J41" t="s">
        <v>65</v>
      </c>
      <c r="L41" s="124" t="str">
        <f t="shared" si="46"/>
        <v>湘北公司销售额</v>
      </c>
      <c r="M41" s="127" t="s">
        <v>24</v>
      </c>
      <c r="N41" s="127" t="s">
        <v>5</v>
      </c>
      <c r="O41" s="136">
        <f t="shared" si="75"/>
        <v>1617.67123287671</v>
      </c>
      <c r="P41" s="136">
        <f t="shared" si="75"/>
        <v>197.397260273973</v>
      </c>
      <c r="Q41" s="136">
        <f t="shared" si="75"/>
        <v>181.369863013699</v>
      </c>
      <c r="R41" s="136">
        <f t="shared" si="75"/>
        <v>197.397260273973</v>
      </c>
      <c r="S41" s="154">
        <f t="shared" si="75"/>
        <v>2193.83561643836</v>
      </c>
      <c r="T41" s="136">
        <f t="shared" si="75"/>
        <v>155.616438356164</v>
      </c>
      <c r="U41" s="154">
        <f t="shared" si="75"/>
        <v>2349.45205479452</v>
      </c>
      <c r="W41" s="160"/>
      <c r="X41" s="161" t="s">
        <v>4584</v>
      </c>
      <c r="Y41" s="158">
        <f t="shared" si="69"/>
        <v>6100</v>
      </c>
      <c r="Z41" s="158">
        <f t="shared" si="69"/>
        <v>24400</v>
      </c>
      <c r="AA41" s="158">
        <f t="shared" si="69"/>
        <v>2500</v>
      </c>
      <c r="AB41" s="158">
        <f t="shared" si="69"/>
        <v>0</v>
      </c>
      <c r="AC41" s="175">
        <f t="shared" si="63"/>
        <v>33000</v>
      </c>
      <c r="AD41" s="158">
        <f t="shared" si="70"/>
        <v>0</v>
      </c>
      <c r="AE41" s="176">
        <f t="shared" si="50"/>
        <v>33000</v>
      </c>
      <c r="AF41" s="177">
        <f t="shared" si="71"/>
        <v>2270</v>
      </c>
      <c r="AG41" s="175">
        <f t="shared" si="71"/>
        <v>8950</v>
      </c>
      <c r="AH41" s="175">
        <f t="shared" si="71"/>
        <v>910</v>
      </c>
      <c r="AI41" s="175">
        <f t="shared" si="71"/>
        <v>0</v>
      </c>
      <c r="AJ41" s="175">
        <f t="shared" si="72"/>
        <v>12130</v>
      </c>
      <c r="AK41" s="175">
        <f t="shared" si="73"/>
        <v>0</v>
      </c>
      <c r="AL41" s="175">
        <f t="shared" si="74"/>
        <v>12130</v>
      </c>
      <c r="AM41" s="187">
        <f t="shared" ref="AM41:AZ42" si="76">Y41/365*0.5</f>
        <v>8.35616438356164</v>
      </c>
      <c r="AN41" s="187">
        <f t="shared" si="76"/>
        <v>33.4246575342466</v>
      </c>
      <c r="AO41" s="187">
        <f t="shared" si="76"/>
        <v>3.42465753424658</v>
      </c>
      <c r="AP41" s="187">
        <f t="shared" si="76"/>
        <v>0</v>
      </c>
      <c r="AQ41" s="191">
        <f t="shared" si="76"/>
        <v>45.2054794520548</v>
      </c>
      <c r="AR41" s="187">
        <f t="shared" si="76"/>
        <v>0</v>
      </c>
      <c r="AS41" s="192">
        <f t="shared" si="76"/>
        <v>45.2054794520548</v>
      </c>
      <c r="AT41" s="193">
        <f t="shared" si="76"/>
        <v>3.10958904109589</v>
      </c>
      <c r="AU41" s="187">
        <f t="shared" si="76"/>
        <v>12.2602739726027</v>
      </c>
      <c r="AV41" s="187">
        <f t="shared" si="76"/>
        <v>1.24657534246575</v>
      </c>
      <c r="AW41" s="187">
        <f t="shared" si="76"/>
        <v>0</v>
      </c>
      <c r="AX41" s="191">
        <f t="shared" si="76"/>
        <v>16.6164383561644</v>
      </c>
      <c r="AY41" s="187">
        <f t="shared" si="76"/>
        <v>0</v>
      </c>
      <c r="AZ41" s="192">
        <f t="shared" si="76"/>
        <v>16.6164383561644</v>
      </c>
    </row>
    <row r="42" spans="1:52">
      <c r="A42" s="17" t="s">
        <v>2004</v>
      </c>
      <c r="B42" s="17" t="s">
        <v>2005</v>
      </c>
      <c r="C42" s="17" t="s">
        <v>22</v>
      </c>
      <c r="D42" s="17" t="s">
        <v>4671</v>
      </c>
      <c r="E42" s="17">
        <v>900</v>
      </c>
      <c r="F42" s="18" t="s">
        <v>5</v>
      </c>
      <c r="G42">
        <v>2019</v>
      </c>
      <c r="H42" s="18" t="s">
        <v>85</v>
      </c>
      <c r="I42" t="s">
        <v>64</v>
      </c>
      <c r="J42" t="s">
        <v>65</v>
      </c>
      <c r="L42" s="124" t="str">
        <f t="shared" si="46"/>
        <v>湘北公司毛利额</v>
      </c>
      <c r="M42" s="125" t="str">
        <f>M41</f>
        <v>湘北公司</v>
      </c>
      <c r="N42" s="125" t="s">
        <v>6</v>
      </c>
      <c r="O42" s="137">
        <f t="shared" si="75"/>
        <v>616.616438356164</v>
      </c>
      <c r="P42" s="137">
        <f t="shared" si="75"/>
        <v>74.8767123287671</v>
      </c>
      <c r="Q42" s="137">
        <f t="shared" si="75"/>
        <v>68.3287671232877</v>
      </c>
      <c r="R42" s="137">
        <f t="shared" si="75"/>
        <v>73.2465753424657</v>
      </c>
      <c r="S42" s="155">
        <f t="shared" si="75"/>
        <v>833.068493150685</v>
      </c>
      <c r="T42" s="137">
        <f t="shared" si="75"/>
        <v>55.6575342465753</v>
      </c>
      <c r="U42" s="155">
        <f t="shared" si="75"/>
        <v>888.72602739726</v>
      </c>
      <c r="W42" s="160"/>
      <c r="X42" s="161" t="s">
        <v>4593</v>
      </c>
      <c r="Y42" s="158">
        <f t="shared" si="69"/>
        <v>6600</v>
      </c>
      <c r="Z42" s="158">
        <f t="shared" si="69"/>
        <v>0</v>
      </c>
      <c r="AA42" s="158">
        <f t="shared" si="69"/>
        <v>0</v>
      </c>
      <c r="AB42" s="158">
        <f t="shared" si="69"/>
        <v>6700</v>
      </c>
      <c r="AC42" s="175">
        <f t="shared" si="63"/>
        <v>13300</v>
      </c>
      <c r="AD42" s="158">
        <f t="shared" si="70"/>
        <v>1100</v>
      </c>
      <c r="AE42" s="176">
        <f t="shared" si="50"/>
        <v>14400</v>
      </c>
      <c r="AF42" s="177">
        <f t="shared" si="71"/>
        <v>2410</v>
      </c>
      <c r="AG42" s="175">
        <f t="shared" si="71"/>
        <v>0</v>
      </c>
      <c r="AH42" s="175">
        <f t="shared" si="71"/>
        <v>0</v>
      </c>
      <c r="AI42" s="175">
        <f t="shared" si="71"/>
        <v>2450</v>
      </c>
      <c r="AJ42" s="175">
        <f t="shared" si="72"/>
        <v>4860</v>
      </c>
      <c r="AK42" s="175">
        <f t="shared" si="73"/>
        <v>420</v>
      </c>
      <c r="AL42" s="175">
        <f t="shared" si="74"/>
        <v>5280</v>
      </c>
      <c r="AM42" s="187">
        <f t="shared" si="76"/>
        <v>9.04109589041096</v>
      </c>
      <c r="AN42" s="187">
        <f t="shared" si="76"/>
        <v>0</v>
      </c>
      <c r="AO42" s="187">
        <f t="shared" si="76"/>
        <v>0</v>
      </c>
      <c r="AP42" s="187">
        <f t="shared" si="76"/>
        <v>9.17808219178082</v>
      </c>
      <c r="AQ42" s="191">
        <f t="shared" si="76"/>
        <v>18.2191780821918</v>
      </c>
      <c r="AR42" s="187">
        <f t="shared" si="76"/>
        <v>1.50684931506849</v>
      </c>
      <c r="AS42" s="192">
        <f t="shared" si="76"/>
        <v>19.7260273972603</v>
      </c>
      <c r="AT42" s="193">
        <f t="shared" si="76"/>
        <v>3.3013698630137</v>
      </c>
      <c r="AU42" s="187">
        <f t="shared" si="76"/>
        <v>0</v>
      </c>
      <c r="AV42" s="187">
        <f t="shared" si="76"/>
        <v>0</v>
      </c>
      <c r="AW42" s="187">
        <f t="shared" si="76"/>
        <v>3.35616438356164</v>
      </c>
      <c r="AX42" s="191">
        <f t="shared" si="76"/>
        <v>6.65753424657534</v>
      </c>
      <c r="AY42" s="187">
        <f t="shared" si="76"/>
        <v>0.575342465753425</v>
      </c>
      <c r="AZ42" s="192">
        <f t="shared" si="76"/>
        <v>7.23287671232877</v>
      </c>
    </row>
    <row r="43" spans="1:52">
      <c r="A43" s="17" t="s">
        <v>4682</v>
      </c>
      <c r="B43" s="17" t="s">
        <v>4683</v>
      </c>
      <c r="C43" s="17" t="s">
        <v>8</v>
      </c>
      <c r="D43" s="17" t="s">
        <v>4588</v>
      </c>
      <c r="E43" s="17">
        <v>2400</v>
      </c>
      <c r="F43" s="18" t="s">
        <v>5</v>
      </c>
      <c r="G43" s="118">
        <v>2019</v>
      </c>
      <c r="H43" s="18" t="s">
        <v>85</v>
      </c>
      <c r="I43" t="s">
        <v>64</v>
      </c>
      <c r="J43" t="s">
        <v>65</v>
      </c>
      <c r="L43" s="124" t="str">
        <f t="shared" si="46"/>
        <v>湘南公司销售额</v>
      </c>
      <c r="M43" s="127" t="s">
        <v>26</v>
      </c>
      <c r="N43" s="127" t="s">
        <v>5</v>
      </c>
      <c r="O43" s="136">
        <f t="shared" si="75"/>
        <v>710.13698630137</v>
      </c>
      <c r="P43" s="136">
        <f t="shared" si="75"/>
        <v>93.8356164383562</v>
      </c>
      <c r="Q43" s="136">
        <f t="shared" si="75"/>
        <v>124.383561643836</v>
      </c>
      <c r="R43" s="136">
        <f t="shared" si="75"/>
        <v>140.958904109589</v>
      </c>
      <c r="S43" s="154">
        <f t="shared" si="75"/>
        <v>1069.31506849315</v>
      </c>
      <c r="T43" s="136">
        <f t="shared" si="75"/>
        <v>72.0547945205479</v>
      </c>
      <c r="U43" s="154">
        <f t="shared" si="75"/>
        <v>1141.3698630137</v>
      </c>
      <c r="W43" s="160"/>
      <c r="X43" s="161" t="s">
        <v>118</v>
      </c>
      <c r="Y43" s="158">
        <f t="shared" si="69"/>
        <v>22200</v>
      </c>
      <c r="Z43" s="158">
        <f t="shared" si="69"/>
        <v>0</v>
      </c>
      <c r="AA43" s="158">
        <f t="shared" si="69"/>
        <v>0</v>
      </c>
      <c r="AB43" s="158">
        <f t="shared" si="69"/>
        <v>0</v>
      </c>
      <c r="AC43" s="175">
        <f t="shared" si="63"/>
        <v>22200</v>
      </c>
      <c r="AD43" s="158">
        <f t="shared" si="70"/>
        <v>0</v>
      </c>
      <c r="AE43" s="176">
        <f t="shared" si="50"/>
        <v>22200</v>
      </c>
      <c r="AF43" s="177">
        <f t="shared" si="71"/>
        <v>8490</v>
      </c>
      <c r="AG43" s="175">
        <f t="shared" si="71"/>
        <v>0</v>
      </c>
      <c r="AH43" s="175">
        <f t="shared" si="71"/>
        <v>0</v>
      </c>
      <c r="AI43" s="175">
        <f t="shared" si="71"/>
        <v>0</v>
      </c>
      <c r="AJ43" s="175">
        <f t="shared" si="72"/>
        <v>8490</v>
      </c>
      <c r="AK43" s="175">
        <f t="shared" si="73"/>
        <v>0</v>
      </c>
      <c r="AL43" s="175">
        <f t="shared" si="74"/>
        <v>8490</v>
      </c>
      <c r="AM43" s="187">
        <f t="shared" si="64"/>
        <v>30.4109589041096</v>
      </c>
      <c r="AN43" s="187">
        <f t="shared" si="52"/>
        <v>0</v>
      </c>
      <c r="AO43" s="187">
        <f t="shared" si="53"/>
        <v>0</v>
      </c>
      <c r="AP43" s="187">
        <f t="shared" si="54"/>
        <v>0</v>
      </c>
      <c r="AQ43" s="191">
        <f t="shared" si="55"/>
        <v>30.4109589041096</v>
      </c>
      <c r="AR43" s="187">
        <f t="shared" si="56"/>
        <v>0</v>
      </c>
      <c r="AS43" s="192">
        <f t="shared" si="57"/>
        <v>30.4109589041096</v>
      </c>
      <c r="AT43" s="193">
        <f t="shared" si="65"/>
        <v>11.6301369863014</v>
      </c>
      <c r="AU43" s="187">
        <f t="shared" si="58"/>
        <v>0</v>
      </c>
      <c r="AV43" s="187">
        <f t="shared" si="59"/>
        <v>0</v>
      </c>
      <c r="AW43" s="187">
        <f t="shared" si="60"/>
        <v>0</v>
      </c>
      <c r="AX43" s="191">
        <f t="shared" si="61"/>
        <v>11.6301369863014</v>
      </c>
      <c r="AY43" s="187">
        <f t="shared" si="62"/>
        <v>0</v>
      </c>
      <c r="AZ43" s="192">
        <f t="shared" si="66"/>
        <v>11.6301369863014</v>
      </c>
    </row>
    <row r="44" spans="1:52">
      <c r="A44" s="17" t="s">
        <v>4684</v>
      </c>
      <c r="B44" s="17" t="s">
        <v>4685</v>
      </c>
      <c r="C44" s="17" t="s">
        <v>18</v>
      </c>
      <c r="D44" s="17" t="s">
        <v>4686</v>
      </c>
      <c r="E44" s="17">
        <v>2400</v>
      </c>
      <c r="F44" s="18" t="s">
        <v>5</v>
      </c>
      <c r="G44" s="118">
        <v>2019</v>
      </c>
      <c r="H44" s="18" t="s">
        <v>85</v>
      </c>
      <c r="I44" t="s">
        <v>64</v>
      </c>
      <c r="J44" t="s">
        <v>65</v>
      </c>
      <c r="L44" s="124" t="str">
        <f t="shared" si="46"/>
        <v>湘南公司毛利额</v>
      </c>
      <c r="M44" s="125" t="str">
        <f>M43</f>
        <v>湘南公司</v>
      </c>
      <c r="N44" s="125" t="s">
        <v>6</v>
      </c>
      <c r="O44" s="137">
        <f t="shared" si="75"/>
        <v>271.780821917808</v>
      </c>
      <c r="P44" s="137">
        <f t="shared" si="75"/>
        <v>35.8356164383562</v>
      </c>
      <c r="Q44" s="137">
        <f t="shared" si="75"/>
        <v>46.9178082191781</v>
      </c>
      <c r="R44" s="137">
        <f t="shared" si="75"/>
        <v>52.4794520547945</v>
      </c>
      <c r="S44" s="155">
        <f t="shared" si="75"/>
        <v>407.013698630137</v>
      </c>
      <c r="T44" s="137">
        <f t="shared" si="75"/>
        <v>25.3835616438356</v>
      </c>
      <c r="U44" s="155">
        <f t="shared" si="75"/>
        <v>432.397260273973</v>
      </c>
      <c r="W44" s="162" t="s">
        <v>19</v>
      </c>
      <c r="X44" s="163" t="s">
        <v>87</v>
      </c>
      <c r="Y44" s="162">
        <f>SUM(Y37:Y43)</f>
        <v>296700</v>
      </c>
      <c r="Z44" s="162">
        <f>SUM(Z37:Z43)</f>
        <v>30500</v>
      </c>
      <c r="AA44" s="162">
        <f>SUM(AA37:AA43)</f>
        <v>14900</v>
      </c>
      <c r="AB44" s="162">
        <f>SUM(AB37:AB43)</f>
        <v>13000</v>
      </c>
      <c r="AC44" s="178">
        <f t="shared" si="63"/>
        <v>355100</v>
      </c>
      <c r="AD44" s="162">
        <f>SUM(AD37:AD43)</f>
        <v>1100</v>
      </c>
      <c r="AE44" s="179">
        <f t="shared" si="50"/>
        <v>356200</v>
      </c>
      <c r="AF44" s="180">
        <f t="shared" ref="AF44:AL44" si="77">SUM(AF37:AF43)</f>
        <v>111640</v>
      </c>
      <c r="AG44" s="162">
        <f t="shared" si="77"/>
        <v>11280</v>
      </c>
      <c r="AH44" s="162">
        <f t="shared" si="77"/>
        <v>5630</v>
      </c>
      <c r="AI44" s="162">
        <f t="shared" si="77"/>
        <v>4800</v>
      </c>
      <c r="AJ44" s="162">
        <f t="shared" si="77"/>
        <v>133350</v>
      </c>
      <c r="AK44" s="162">
        <f t="shared" si="77"/>
        <v>420</v>
      </c>
      <c r="AL44" s="162">
        <f t="shared" si="77"/>
        <v>133770</v>
      </c>
      <c r="AM44" s="187">
        <f t="shared" si="64"/>
        <v>406.438356164384</v>
      </c>
      <c r="AN44" s="187">
        <f t="shared" si="52"/>
        <v>41.7808219178082</v>
      </c>
      <c r="AO44" s="187">
        <f t="shared" si="53"/>
        <v>20.4109589041096</v>
      </c>
      <c r="AP44" s="187">
        <f t="shared" si="54"/>
        <v>17.8082191780822</v>
      </c>
      <c r="AQ44" s="191">
        <f t="shared" si="55"/>
        <v>486.438356164384</v>
      </c>
      <c r="AR44" s="187">
        <f t="shared" si="56"/>
        <v>1.50684931506849</v>
      </c>
      <c r="AS44" s="192">
        <f t="shared" si="57"/>
        <v>487.945205479452</v>
      </c>
      <c r="AT44" s="193">
        <f t="shared" si="65"/>
        <v>152.931506849315</v>
      </c>
      <c r="AU44" s="187">
        <f t="shared" si="58"/>
        <v>15.4520547945205</v>
      </c>
      <c r="AV44" s="187">
        <f t="shared" si="59"/>
        <v>7.71232876712329</v>
      </c>
      <c r="AW44" s="187">
        <f t="shared" si="60"/>
        <v>6.57534246575342</v>
      </c>
      <c r="AX44" s="191">
        <f t="shared" si="61"/>
        <v>182.671232876712</v>
      </c>
      <c r="AY44" s="187">
        <f t="shared" si="62"/>
        <v>0.575342465753425</v>
      </c>
      <c r="AZ44" s="192">
        <f t="shared" si="66"/>
        <v>183.246575342466</v>
      </c>
    </row>
    <row r="45" spans="1:52">
      <c r="A45" s="17" t="s">
        <v>2000</v>
      </c>
      <c r="B45" s="17" t="s">
        <v>2001</v>
      </c>
      <c r="C45" s="17" t="s">
        <v>18</v>
      </c>
      <c r="D45" s="17" t="s">
        <v>4687</v>
      </c>
      <c r="E45" s="17">
        <v>2300</v>
      </c>
      <c r="F45" s="18" t="s">
        <v>5</v>
      </c>
      <c r="G45">
        <v>2019</v>
      </c>
      <c r="H45" s="18" t="s">
        <v>85</v>
      </c>
      <c r="I45" t="s">
        <v>64</v>
      </c>
      <c r="J45" t="s">
        <v>65</v>
      </c>
      <c r="L45" s="124" t="str">
        <f t="shared" si="46"/>
        <v>长沙公司销售额</v>
      </c>
      <c r="M45" s="127" t="s">
        <v>28</v>
      </c>
      <c r="N45" s="127" t="s">
        <v>5</v>
      </c>
      <c r="O45" s="136">
        <f t="shared" si="75"/>
        <v>1683.83561643836</v>
      </c>
      <c r="P45" s="136">
        <f t="shared" si="75"/>
        <v>280.13698630137</v>
      </c>
      <c r="Q45" s="136">
        <f t="shared" si="75"/>
        <v>280.547945205479</v>
      </c>
      <c r="R45" s="136">
        <f t="shared" si="75"/>
        <v>282.876712328767</v>
      </c>
      <c r="S45" s="154">
        <f t="shared" si="75"/>
        <v>2527.39726027397</v>
      </c>
      <c r="T45" s="136">
        <f t="shared" si="75"/>
        <v>149.72602739726</v>
      </c>
      <c r="U45" s="154">
        <f t="shared" si="75"/>
        <v>2677.12328767123</v>
      </c>
      <c r="W45" s="158" t="s">
        <v>20</v>
      </c>
      <c r="X45" s="161" t="s">
        <v>150</v>
      </c>
      <c r="Y45" s="158">
        <f t="shared" ref="Y45:AB50" si="78">SUMIFS($E:$E,$J:$J,$X45,$F:$F,$X$2,$H:$H,Y$3)</f>
        <v>18000</v>
      </c>
      <c r="Z45" s="158">
        <f t="shared" si="78"/>
        <v>0</v>
      </c>
      <c r="AA45" s="158">
        <f t="shared" si="78"/>
        <v>0</v>
      </c>
      <c r="AB45" s="158">
        <f t="shared" si="78"/>
        <v>0</v>
      </c>
      <c r="AC45" s="175">
        <f t="shared" si="63"/>
        <v>18000</v>
      </c>
      <c r="AD45" s="158">
        <f t="shared" ref="AD45:AD50" si="79">SUMIFS($E:$E,$J:$J,$X45,$F:$F,$X$2,$H:$H,AD$3)</f>
        <v>0</v>
      </c>
      <c r="AE45" s="176">
        <f t="shared" si="50"/>
        <v>18000</v>
      </c>
      <c r="AF45" s="177">
        <f t="shared" ref="AF45:AI50" si="80">SUMIFS($E:$E,$J:$J,$X45,$F:$F,$AG$2,$H:$H,AF$3)</f>
        <v>6840</v>
      </c>
      <c r="AG45" s="175">
        <f t="shared" si="80"/>
        <v>0</v>
      </c>
      <c r="AH45" s="175">
        <f t="shared" si="80"/>
        <v>0</v>
      </c>
      <c r="AI45" s="175">
        <f t="shared" si="80"/>
        <v>0</v>
      </c>
      <c r="AJ45" s="175">
        <f t="shared" ref="AJ45:AJ50" si="81">AF45+AG45+AH45+AI45</f>
        <v>6840</v>
      </c>
      <c r="AK45" s="175">
        <f t="shared" ref="AK45:AK50" si="82">SUMIFS($E:$E,$J:$J,$X45,$F:$F,$AG$2,$H:$H,AK$3)</f>
        <v>0</v>
      </c>
      <c r="AL45" s="175">
        <f t="shared" ref="AL45:AL50" si="83">AF45+AG45+AH45+AI45+AK45</f>
        <v>6840</v>
      </c>
      <c r="AM45" s="187">
        <f t="shared" si="64"/>
        <v>24.6575342465753</v>
      </c>
      <c r="AN45" s="187">
        <f t="shared" si="52"/>
        <v>0</v>
      </c>
      <c r="AO45" s="187">
        <f t="shared" si="53"/>
        <v>0</v>
      </c>
      <c r="AP45" s="187">
        <f t="shared" si="54"/>
        <v>0</v>
      </c>
      <c r="AQ45" s="191">
        <f t="shared" si="55"/>
        <v>24.6575342465753</v>
      </c>
      <c r="AR45" s="187">
        <f t="shared" si="56"/>
        <v>0</v>
      </c>
      <c r="AS45" s="192">
        <f t="shared" si="57"/>
        <v>24.6575342465753</v>
      </c>
      <c r="AT45" s="193">
        <f t="shared" si="65"/>
        <v>9.36986301369863</v>
      </c>
      <c r="AU45" s="187">
        <f t="shared" si="58"/>
        <v>0</v>
      </c>
      <c r="AV45" s="187">
        <f t="shared" si="59"/>
        <v>0</v>
      </c>
      <c r="AW45" s="187">
        <f t="shared" si="60"/>
        <v>0</v>
      </c>
      <c r="AX45" s="191">
        <f t="shared" si="61"/>
        <v>9.36986301369863</v>
      </c>
      <c r="AY45" s="187">
        <f t="shared" si="62"/>
        <v>0</v>
      </c>
      <c r="AZ45" s="192">
        <f t="shared" si="66"/>
        <v>9.36986301369863</v>
      </c>
    </row>
    <row r="46" spans="1:52">
      <c r="A46" s="17" t="s">
        <v>4688</v>
      </c>
      <c r="B46" s="17" t="s">
        <v>4689</v>
      </c>
      <c r="C46" s="17" t="s">
        <v>26</v>
      </c>
      <c r="D46" s="17" t="s">
        <v>4668</v>
      </c>
      <c r="E46" s="17">
        <v>1500</v>
      </c>
      <c r="F46" s="18" t="s">
        <v>5</v>
      </c>
      <c r="G46" s="118">
        <v>2019</v>
      </c>
      <c r="H46" s="18" t="s">
        <v>85</v>
      </c>
      <c r="I46" t="s">
        <v>64</v>
      </c>
      <c r="J46" t="s">
        <v>65</v>
      </c>
      <c r="L46" s="124" t="str">
        <f t="shared" si="46"/>
        <v>长沙公司毛利额</v>
      </c>
      <c r="M46" s="125" t="str">
        <f>M45</f>
        <v>长沙公司</v>
      </c>
      <c r="N46" s="125" t="s">
        <v>6</v>
      </c>
      <c r="O46" s="137">
        <f t="shared" si="75"/>
        <v>642.109589041096</v>
      </c>
      <c r="P46" s="137">
        <f t="shared" si="75"/>
        <v>106.164383561644</v>
      </c>
      <c r="Q46" s="137">
        <f t="shared" si="75"/>
        <v>106.301369863014</v>
      </c>
      <c r="R46" s="137">
        <f t="shared" si="75"/>
        <v>105.58904109589</v>
      </c>
      <c r="S46" s="155">
        <f t="shared" si="75"/>
        <v>960.164383561644</v>
      </c>
      <c r="T46" s="137">
        <f t="shared" si="75"/>
        <v>52.9315068493151</v>
      </c>
      <c r="U46" s="155">
        <f t="shared" si="75"/>
        <v>1013.09589041096</v>
      </c>
      <c r="W46" s="158"/>
      <c r="X46" s="161" t="s">
        <v>153</v>
      </c>
      <c r="Y46" s="158">
        <f t="shared" si="78"/>
        <v>0</v>
      </c>
      <c r="Z46" s="158">
        <f t="shared" si="78"/>
        <v>0</v>
      </c>
      <c r="AA46" s="158">
        <f t="shared" si="78"/>
        <v>0</v>
      </c>
      <c r="AB46" s="158">
        <f t="shared" si="78"/>
        <v>0</v>
      </c>
      <c r="AC46" s="175">
        <f t="shared" si="63"/>
        <v>0</v>
      </c>
      <c r="AD46" s="158">
        <f t="shared" si="79"/>
        <v>0</v>
      </c>
      <c r="AE46" s="176">
        <f t="shared" si="50"/>
        <v>0</v>
      </c>
      <c r="AF46" s="177">
        <f t="shared" si="80"/>
        <v>0</v>
      </c>
      <c r="AG46" s="175">
        <f t="shared" si="80"/>
        <v>0</v>
      </c>
      <c r="AH46" s="175">
        <f t="shared" si="80"/>
        <v>0</v>
      </c>
      <c r="AI46" s="175">
        <f t="shared" si="80"/>
        <v>0</v>
      </c>
      <c r="AJ46" s="175">
        <f t="shared" si="81"/>
        <v>0</v>
      </c>
      <c r="AK46" s="175">
        <f t="shared" si="82"/>
        <v>0</v>
      </c>
      <c r="AL46" s="175">
        <f t="shared" si="83"/>
        <v>0</v>
      </c>
      <c r="AM46" s="187">
        <f t="shared" si="64"/>
        <v>0</v>
      </c>
      <c r="AN46" s="187">
        <f t="shared" si="52"/>
        <v>0</v>
      </c>
      <c r="AO46" s="187">
        <f t="shared" si="53"/>
        <v>0</v>
      </c>
      <c r="AP46" s="187">
        <f t="shared" si="54"/>
        <v>0</v>
      </c>
      <c r="AQ46" s="191">
        <f t="shared" si="55"/>
        <v>0</v>
      </c>
      <c r="AR46" s="187">
        <f t="shared" si="56"/>
        <v>0</v>
      </c>
      <c r="AS46" s="192">
        <f t="shared" si="57"/>
        <v>0</v>
      </c>
      <c r="AT46" s="193">
        <f t="shared" si="65"/>
        <v>0</v>
      </c>
      <c r="AU46" s="187">
        <f t="shared" si="58"/>
        <v>0</v>
      </c>
      <c r="AV46" s="187">
        <f t="shared" si="59"/>
        <v>0</v>
      </c>
      <c r="AW46" s="187">
        <f t="shared" si="60"/>
        <v>0</v>
      </c>
      <c r="AX46" s="191">
        <f t="shared" si="61"/>
        <v>0</v>
      </c>
      <c r="AY46" s="187">
        <f t="shared" si="62"/>
        <v>0</v>
      </c>
      <c r="AZ46" s="192">
        <f t="shared" si="66"/>
        <v>0</v>
      </c>
    </row>
    <row r="47" spans="1:52">
      <c r="A47" s="17" t="s">
        <v>1998</v>
      </c>
      <c r="B47" s="17" t="s">
        <v>1999</v>
      </c>
      <c r="C47" s="17" t="s">
        <v>28</v>
      </c>
      <c r="D47" s="17" t="s">
        <v>4638</v>
      </c>
      <c r="E47" s="17">
        <v>1700</v>
      </c>
      <c r="F47" s="18" t="s">
        <v>5</v>
      </c>
      <c r="G47">
        <v>2019</v>
      </c>
      <c r="H47" s="18" t="s">
        <v>85</v>
      </c>
      <c r="I47" t="s">
        <v>64</v>
      </c>
      <c r="J47" t="s">
        <v>65</v>
      </c>
      <c r="L47" s="124" t="str">
        <f t="shared" si="46"/>
        <v>全系统销售额</v>
      </c>
      <c r="M47" s="130" t="s">
        <v>4635</v>
      </c>
      <c r="N47" s="127" t="s">
        <v>5</v>
      </c>
      <c r="O47" s="136">
        <f t="shared" ref="O47:U48" si="84">SUMIFS(O$29:O$46,$N$29:$N$46,$N47)</f>
        <v>12201.3698630137</v>
      </c>
      <c r="P47" s="136">
        <f t="shared" si="84"/>
        <v>3106.57534246575</v>
      </c>
      <c r="Q47" s="136">
        <f t="shared" si="84"/>
        <v>1772.60273972603</v>
      </c>
      <c r="R47" s="136">
        <f t="shared" si="84"/>
        <v>1692.7397260274</v>
      </c>
      <c r="S47" s="154">
        <f t="shared" si="84"/>
        <v>18773.2876712329</v>
      </c>
      <c r="T47" s="136">
        <f t="shared" si="84"/>
        <v>1089.72602739726</v>
      </c>
      <c r="U47" s="154">
        <f t="shared" si="84"/>
        <v>19863.0136986301</v>
      </c>
      <c r="W47" s="160"/>
      <c r="X47" s="159" t="s">
        <v>136</v>
      </c>
      <c r="Y47" s="158">
        <f t="shared" si="78"/>
        <v>47800</v>
      </c>
      <c r="Z47" s="158">
        <f t="shared" si="78"/>
        <v>0</v>
      </c>
      <c r="AA47" s="158">
        <f t="shared" si="78"/>
        <v>0</v>
      </c>
      <c r="AB47" s="158">
        <f t="shared" si="78"/>
        <v>0</v>
      </c>
      <c r="AC47" s="175">
        <f t="shared" si="63"/>
        <v>47800</v>
      </c>
      <c r="AD47" s="158">
        <f t="shared" si="79"/>
        <v>0</v>
      </c>
      <c r="AE47" s="176">
        <f t="shared" si="50"/>
        <v>47800</v>
      </c>
      <c r="AF47" s="177">
        <f t="shared" si="80"/>
        <v>17720</v>
      </c>
      <c r="AG47" s="175">
        <f t="shared" si="80"/>
        <v>0</v>
      </c>
      <c r="AH47" s="175">
        <f t="shared" si="80"/>
        <v>0</v>
      </c>
      <c r="AI47" s="175">
        <f t="shared" si="80"/>
        <v>0</v>
      </c>
      <c r="AJ47" s="175">
        <f t="shared" si="81"/>
        <v>17720</v>
      </c>
      <c r="AK47" s="175">
        <f t="shared" si="82"/>
        <v>0</v>
      </c>
      <c r="AL47" s="175">
        <f t="shared" si="83"/>
        <v>17720</v>
      </c>
      <c r="AM47" s="187">
        <f t="shared" si="64"/>
        <v>65.4794520547945</v>
      </c>
      <c r="AN47" s="187">
        <f t="shared" si="52"/>
        <v>0</v>
      </c>
      <c r="AO47" s="187">
        <f t="shared" si="53"/>
        <v>0</v>
      </c>
      <c r="AP47" s="187">
        <f t="shared" si="54"/>
        <v>0</v>
      </c>
      <c r="AQ47" s="191">
        <f t="shared" si="55"/>
        <v>65.4794520547945</v>
      </c>
      <c r="AR47" s="187">
        <f t="shared" si="56"/>
        <v>0</v>
      </c>
      <c r="AS47" s="192">
        <f t="shared" si="57"/>
        <v>65.4794520547945</v>
      </c>
      <c r="AT47" s="193">
        <f t="shared" si="65"/>
        <v>24.2739726027397</v>
      </c>
      <c r="AU47" s="187">
        <f t="shared" si="58"/>
        <v>0</v>
      </c>
      <c r="AV47" s="187">
        <f t="shared" si="59"/>
        <v>0</v>
      </c>
      <c r="AW47" s="187">
        <f t="shared" si="60"/>
        <v>0</v>
      </c>
      <c r="AX47" s="191">
        <f t="shared" si="61"/>
        <v>24.2739726027397</v>
      </c>
      <c r="AY47" s="187">
        <f t="shared" si="62"/>
        <v>0</v>
      </c>
      <c r="AZ47" s="192">
        <f t="shared" si="66"/>
        <v>24.2739726027397</v>
      </c>
    </row>
    <row r="48" spans="1:52">
      <c r="A48" s="17" t="s">
        <v>4690</v>
      </c>
      <c r="B48" s="17" t="s">
        <v>4691</v>
      </c>
      <c r="C48" s="17" t="s">
        <v>28</v>
      </c>
      <c r="D48" s="17" t="s">
        <v>4583</v>
      </c>
      <c r="E48" s="17">
        <v>1900</v>
      </c>
      <c r="F48" s="18" t="s">
        <v>5</v>
      </c>
      <c r="G48" s="118">
        <v>2019</v>
      </c>
      <c r="H48" s="18" t="s">
        <v>85</v>
      </c>
      <c r="I48" t="s">
        <v>64</v>
      </c>
      <c r="J48" t="s">
        <v>65</v>
      </c>
      <c r="L48" s="131" t="str">
        <f t="shared" si="46"/>
        <v>全系统毛利额</v>
      </c>
      <c r="M48" s="138" t="s">
        <v>4635</v>
      </c>
      <c r="N48" s="139" t="s">
        <v>6</v>
      </c>
      <c r="O48" s="140">
        <f t="shared" si="84"/>
        <v>4640.42465753425</v>
      </c>
      <c r="P48" s="140">
        <f t="shared" si="84"/>
        <v>1181.68493150685</v>
      </c>
      <c r="Q48" s="140">
        <f t="shared" si="84"/>
        <v>668.534246575343</v>
      </c>
      <c r="R48" s="140">
        <f t="shared" si="84"/>
        <v>629.342465753425</v>
      </c>
      <c r="S48" s="164">
        <f t="shared" si="84"/>
        <v>7119.98630136986</v>
      </c>
      <c r="T48" s="140">
        <f t="shared" si="84"/>
        <v>386.86301369863</v>
      </c>
      <c r="U48" s="164">
        <f t="shared" si="84"/>
        <v>7506.84931506849</v>
      </c>
      <c r="W48" s="160"/>
      <c r="X48" s="159" t="s">
        <v>133</v>
      </c>
      <c r="Y48" s="158">
        <f t="shared" si="78"/>
        <v>1500</v>
      </c>
      <c r="Z48" s="158">
        <f t="shared" si="78"/>
        <v>1100</v>
      </c>
      <c r="AA48" s="158">
        <f t="shared" si="78"/>
        <v>1400</v>
      </c>
      <c r="AB48" s="158">
        <f t="shared" si="78"/>
        <v>0</v>
      </c>
      <c r="AC48" s="175">
        <f t="shared" si="63"/>
        <v>4000</v>
      </c>
      <c r="AD48" s="158">
        <f t="shared" si="79"/>
        <v>0</v>
      </c>
      <c r="AE48" s="176">
        <f t="shared" si="50"/>
        <v>4000</v>
      </c>
      <c r="AF48" s="177">
        <f t="shared" si="80"/>
        <v>560</v>
      </c>
      <c r="AG48" s="175">
        <f t="shared" si="80"/>
        <v>420</v>
      </c>
      <c r="AH48" s="175">
        <f t="shared" si="80"/>
        <v>530</v>
      </c>
      <c r="AI48" s="175">
        <f t="shared" si="80"/>
        <v>0</v>
      </c>
      <c r="AJ48" s="175">
        <f t="shared" si="81"/>
        <v>1510</v>
      </c>
      <c r="AK48" s="175">
        <f t="shared" si="82"/>
        <v>0</v>
      </c>
      <c r="AL48" s="175">
        <f t="shared" si="83"/>
        <v>1510</v>
      </c>
      <c r="AM48" s="187">
        <f t="shared" si="64"/>
        <v>2.05479452054795</v>
      </c>
      <c r="AN48" s="187">
        <f t="shared" si="52"/>
        <v>1.50684931506849</v>
      </c>
      <c r="AO48" s="187">
        <f t="shared" si="53"/>
        <v>1.91780821917808</v>
      </c>
      <c r="AP48" s="187">
        <f t="shared" si="54"/>
        <v>0</v>
      </c>
      <c r="AQ48" s="191">
        <f t="shared" si="55"/>
        <v>5.47945205479452</v>
      </c>
      <c r="AR48" s="187">
        <f t="shared" si="56"/>
        <v>0</v>
      </c>
      <c r="AS48" s="192">
        <f t="shared" si="57"/>
        <v>5.47945205479452</v>
      </c>
      <c r="AT48" s="193">
        <f t="shared" si="65"/>
        <v>0.767123287671233</v>
      </c>
      <c r="AU48" s="187">
        <f t="shared" si="58"/>
        <v>0.575342465753425</v>
      </c>
      <c r="AV48" s="187">
        <f t="shared" si="59"/>
        <v>0.726027397260274</v>
      </c>
      <c r="AW48" s="187">
        <f t="shared" si="60"/>
        <v>0</v>
      </c>
      <c r="AX48" s="191">
        <f t="shared" si="61"/>
        <v>2.06849315068493</v>
      </c>
      <c r="AY48" s="187">
        <f t="shared" si="62"/>
        <v>0</v>
      </c>
      <c r="AZ48" s="192">
        <f t="shared" si="66"/>
        <v>2.06849315068493</v>
      </c>
    </row>
    <row r="49" spans="1:52">
      <c r="A49" s="17" t="s">
        <v>4692</v>
      </c>
      <c r="B49" s="17" t="s">
        <v>4693</v>
      </c>
      <c r="C49" s="17" t="s">
        <v>16</v>
      </c>
      <c r="D49" s="17" t="s">
        <v>4694</v>
      </c>
      <c r="E49" s="17">
        <v>1900</v>
      </c>
      <c r="F49" s="18" t="s">
        <v>5</v>
      </c>
      <c r="G49" s="118">
        <v>2019</v>
      </c>
      <c r="H49" s="18" t="s">
        <v>85</v>
      </c>
      <c r="I49" t="s">
        <v>64</v>
      </c>
      <c r="J49" t="s">
        <v>65</v>
      </c>
      <c r="U49" s="66">
        <f>U22/365*0.5</f>
        <v>19863.0136986301</v>
      </c>
      <c r="W49" s="160"/>
      <c r="X49" s="161" t="s">
        <v>142</v>
      </c>
      <c r="Y49" s="158">
        <f t="shared" si="78"/>
        <v>267100</v>
      </c>
      <c r="Z49" s="158">
        <f t="shared" si="78"/>
        <v>0</v>
      </c>
      <c r="AA49" s="158">
        <f t="shared" si="78"/>
        <v>1200</v>
      </c>
      <c r="AB49" s="158">
        <f t="shared" si="78"/>
        <v>5000</v>
      </c>
      <c r="AC49" s="175">
        <f t="shared" si="63"/>
        <v>273300</v>
      </c>
      <c r="AD49" s="158">
        <f t="shared" si="79"/>
        <v>0</v>
      </c>
      <c r="AE49" s="176">
        <f t="shared" si="50"/>
        <v>273300</v>
      </c>
      <c r="AF49" s="177">
        <f t="shared" si="80"/>
        <v>99280</v>
      </c>
      <c r="AG49" s="175">
        <f t="shared" si="80"/>
        <v>0</v>
      </c>
      <c r="AH49" s="175">
        <f t="shared" si="80"/>
        <v>430</v>
      </c>
      <c r="AI49" s="175">
        <f t="shared" si="80"/>
        <v>1880</v>
      </c>
      <c r="AJ49" s="175">
        <f t="shared" si="81"/>
        <v>101590</v>
      </c>
      <c r="AK49" s="175">
        <f t="shared" si="82"/>
        <v>0</v>
      </c>
      <c r="AL49" s="175">
        <f t="shared" si="83"/>
        <v>101590</v>
      </c>
      <c r="AM49" s="187">
        <f t="shared" si="64"/>
        <v>365.890410958904</v>
      </c>
      <c r="AN49" s="187">
        <f t="shared" si="52"/>
        <v>0</v>
      </c>
      <c r="AO49" s="187">
        <f t="shared" si="53"/>
        <v>1.64383561643836</v>
      </c>
      <c r="AP49" s="187">
        <f t="shared" si="54"/>
        <v>6.84931506849315</v>
      </c>
      <c r="AQ49" s="191">
        <f t="shared" si="55"/>
        <v>374.383561643836</v>
      </c>
      <c r="AR49" s="187">
        <f t="shared" si="56"/>
        <v>0</v>
      </c>
      <c r="AS49" s="192">
        <f t="shared" si="57"/>
        <v>374.383561643836</v>
      </c>
      <c r="AT49" s="193">
        <f t="shared" si="65"/>
        <v>136</v>
      </c>
      <c r="AU49" s="187">
        <f t="shared" si="58"/>
        <v>0</v>
      </c>
      <c r="AV49" s="187">
        <f t="shared" si="59"/>
        <v>0.589041095890411</v>
      </c>
      <c r="AW49" s="187">
        <f t="shared" si="60"/>
        <v>2.57534246575342</v>
      </c>
      <c r="AX49" s="191">
        <f t="shared" si="61"/>
        <v>139.164383561644</v>
      </c>
      <c r="AY49" s="187">
        <f t="shared" si="62"/>
        <v>0</v>
      </c>
      <c r="AZ49" s="192">
        <f t="shared" si="66"/>
        <v>139.164383561644</v>
      </c>
    </row>
    <row r="50" spans="1:52">
      <c r="A50" s="17" t="s">
        <v>1996</v>
      </c>
      <c r="B50" s="17" t="s">
        <v>4695</v>
      </c>
      <c r="C50" s="17" t="s">
        <v>22</v>
      </c>
      <c r="D50" s="17" t="s">
        <v>4671</v>
      </c>
      <c r="E50" s="17">
        <v>1400</v>
      </c>
      <c r="F50" s="18" t="s">
        <v>5</v>
      </c>
      <c r="G50">
        <v>2010</v>
      </c>
      <c r="H50" s="18" t="s">
        <v>66</v>
      </c>
      <c r="I50" t="s">
        <v>488</v>
      </c>
      <c r="J50" t="s">
        <v>226</v>
      </c>
      <c r="W50" s="160"/>
      <c r="X50" s="161" t="s">
        <v>139</v>
      </c>
      <c r="Y50" s="158">
        <f t="shared" si="78"/>
        <v>66700</v>
      </c>
      <c r="Z50" s="158">
        <f t="shared" si="78"/>
        <v>0</v>
      </c>
      <c r="AA50" s="158">
        <f t="shared" si="78"/>
        <v>4900</v>
      </c>
      <c r="AB50" s="158">
        <f t="shared" si="78"/>
        <v>0</v>
      </c>
      <c r="AC50" s="175">
        <f t="shared" si="63"/>
        <v>71600</v>
      </c>
      <c r="AD50" s="158">
        <f t="shared" si="79"/>
        <v>2400</v>
      </c>
      <c r="AE50" s="176">
        <f t="shared" si="50"/>
        <v>74000</v>
      </c>
      <c r="AF50" s="177">
        <f t="shared" si="80"/>
        <v>24680</v>
      </c>
      <c r="AG50" s="175">
        <f t="shared" si="80"/>
        <v>0</v>
      </c>
      <c r="AH50" s="175">
        <f t="shared" si="80"/>
        <v>1880</v>
      </c>
      <c r="AI50" s="175">
        <f t="shared" si="80"/>
        <v>0</v>
      </c>
      <c r="AJ50" s="175">
        <f t="shared" si="81"/>
        <v>26560</v>
      </c>
      <c r="AK50" s="175">
        <f t="shared" si="82"/>
        <v>850</v>
      </c>
      <c r="AL50" s="175">
        <f t="shared" si="83"/>
        <v>27410</v>
      </c>
      <c r="AM50" s="187">
        <f t="shared" si="64"/>
        <v>91.3698630136986</v>
      </c>
      <c r="AN50" s="187">
        <f t="shared" si="52"/>
        <v>0</v>
      </c>
      <c r="AO50" s="187">
        <f t="shared" si="53"/>
        <v>6.71232876712329</v>
      </c>
      <c r="AP50" s="187">
        <f t="shared" si="54"/>
        <v>0</v>
      </c>
      <c r="AQ50" s="191">
        <f t="shared" si="55"/>
        <v>98.0821917808219</v>
      </c>
      <c r="AR50" s="187">
        <f t="shared" si="56"/>
        <v>3.28767123287671</v>
      </c>
      <c r="AS50" s="192">
        <f t="shared" si="57"/>
        <v>101.369863013699</v>
      </c>
      <c r="AT50" s="193">
        <f t="shared" si="65"/>
        <v>33.8082191780822</v>
      </c>
      <c r="AU50" s="187">
        <f t="shared" si="58"/>
        <v>0</v>
      </c>
      <c r="AV50" s="187">
        <f t="shared" si="59"/>
        <v>2.57534246575342</v>
      </c>
      <c r="AW50" s="187">
        <f t="shared" si="60"/>
        <v>0</v>
      </c>
      <c r="AX50" s="191">
        <f t="shared" si="61"/>
        <v>36.3835616438356</v>
      </c>
      <c r="AY50" s="187">
        <f t="shared" si="62"/>
        <v>1.16438356164384</v>
      </c>
      <c r="AZ50" s="192">
        <f t="shared" si="66"/>
        <v>37.5479452054795</v>
      </c>
    </row>
    <row r="51" spans="1:52">
      <c r="A51" s="17" t="s">
        <v>1994</v>
      </c>
      <c r="B51" s="17" t="s">
        <v>4696</v>
      </c>
      <c r="C51" s="17" t="s">
        <v>22</v>
      </c>
      <c r="D51" s="17" t="s">
        <v>4671</v>
      </c>
      <c r="E51" s="17">
        <v>2400</v>
      </c>
      <c r="F51" s="18" t="s">
        <v>5</v>
      </c>
      <c r="G51">
        <v>2004</v>
      </c>
      <c r="H51" s="18" t="s">
        <v>66</v>
      </c>
      <c r="I51" t="s">
        <v>488</v>
      </c>
      <c r="J51" t="s">
        <v>226</v>
      </c>
      <c r="W51" s="162" t="s">
        <v>21</v>
      </c>
      <c r="X51" s="163" t="s">
        <v>87</v>
      </c>
      <c r="Y51" s="162">
        <f>SUM(Y45:Y50)</f>
        <v>401100</v>
      </c>
      <c r="Z51" s="162">
        <f t="shared" ref="Z51:AF51" si="85">SUM(Z45:Z50)</f>
        <v>1100</v>
      </c>
      <c r="AA51" s="162">
        <f t="shared" si="85"/>
        <v>7500</v>
      </c>
      <c r="AB51" s="162">
        <f t="shared" si="85"/>
        <v>5000</v>
      </c>
      <c r="AC51" s="178">
        <f t="shared" si="63"/>
        <v>414700</v>
      </c>
      <c r="AD51" s="162">
        <f t="shared" si="85"/>
        <v>2400</v>
      </c>
      <c r="AE51" s="179">
        <f t="shared" si="50"/>
        <v>417100</v>
      </c>
      <c r="AF51" s="180">
        <f t="shared" si="85"/>
        <v>149080</v>
      </c>
      <c r="AG51" s="162">
        <f t="shared" ref="AG51:AL51" si="86">SUM(AG45:AG50)</f>
        <v>420</v>
      </c>
      <c r="AH51" s="162">
        <f t="shared" si="86"/>
        <v>2840</v>
      </c>
      <c r="AI51" s="162">
        <f t="shared" si="86"/>
        <v>1880</v>
      </c>
      <c r="AJ51" s="162">
        <f t="shared" si="86"/>
        <v>154220</v>
      </c>
      <c r="AK51" s="162">
        <f t="shared" si="86"/>
        <v>850</v>
      </c>
      <c r="AL51" s="162">
        <f t="shared" si="86"/>
        <v>155070</v>
      </c>
      <c r="AM51" s="187">
        <f t="shared" si="64"/>
        <v>549.452054794521</v>
      </c>
      <c r="AN51" s="187">
        <f t="shared" si="52"/>
        <v>1.50684931506849</v>
      </c>
      <c r="AO51" s="187">
        <f t="shared" si="53"/>
        <v>10.2739726027397</v>
      </c>
      <c r="AP51" s="187">
        <f t="shared" si="54"/>
        <v>6.84931506849315</v>
      </c>
      <c r="AQ51" s="191">
        <f t="shared" si="55"/>
        <v>568.082191780822</v>
      </c>
      <c r="AR51" s="187">
        <f t="shared" si="56"/>
        <v>3.28767123287671</v>
      </c>
      <c r="AS51" s="192">
        <f t="shared" si="57"/>
        <v>571.369863013699</v>
      </c>
      <c r="AT51" s="193">
        <f t="shared" si="65"/>
        <v>204.219178082192</v>
      </c>
      <c r="AU51" s="187">
        <f t="shared" si="58"/>
        <v>0.575342465753425</v>
      </c>
      <c r="AV51" s="187">
        <f t="shared" si="59"/>
        <v>3.89041095890411</v>
      </c>
      <c r="AW51" s="187">
        <f t="shared" si="60"/>
        <v>2.57534246575342</v>
      </c>
      <c r="AX51" s="191">
        <f t="shared" si="61"/>
        <v>211.260273972603</v>
      </c>
      <c r="AY51" s="187">
        <f t="shared" si="62"/>
        <v>1.16438356164384</v>
      </c>
      <c r="AZ51" s="192">
        <f t="shared" si="66"/>
        <v>212.424657534247</v>
      </c>
    </row>
    <row r="52" spans="1:52">
      <c r="A52" s="17" t="s">
        <v>1992</v>
      </c>
      <c r="B52" s="17" t="s">
        <v>4697</v>
      </c>
      <c r="C52" s="17" t="s">
        <v>22</v>
      </c>
      <c r="D52" s="17" t="s">
        <v>4671</v>
      </c>
      <c r="E52" s="17">
        <v>1900</v>
      </c>
      <c r="F52" s="18" t="s">
        <v>5</v>
      </c>
      <c r="G52">
        <v>2007</v>
      </c>
      <c r="H52" s="18" t="s">
        <v>66</v>
      </c>
      <c r="I52" t="s">
        <v>488</v>
      </c>
      <c r="J52" t="s">
        <v>226</v>
      </c>
      <c r="W52" s="158" t="s">
        <v>16</v>
      </c>
      <c r="X52" s="161" t="s">
        <v>199</v>
      </c>
      <c r="Y52" s="158">
        <f t="shared" ref="Y52:AB63" si="87">SUMIFS($E:$E,$J:$J,$X52,$F:$F,$X$2,$H:$H,Y$3)</f>
        <v>0</v>
      </c>
      <c r="Z52" s="158">
        <f t="shared" si="87"/>
        <v>0</v>
      </c>
      <c r="AA52" s="158">
        <f t="shared" si="87"/>
        <v>0</v>
      </c>
      <c r="AB52" s="158">
        <f t="shared" si="87"/>
        <v>0</v>
      </c>
      <c r="AC52" s="175">
        <f t="shared" si="63"/>
        <v>0</v>
      </c>
      <c r="AD52" s="158">
        <f t="shared" ref="AD52:AD63" si="88">SUMIFS($E:$E,$J:$J,$X52,$F:$F,$X$2,$H:$H,AD$3)</f>
        <v>0</v>
      </c>
      <c r="AE52" s="176">
        <f t="shared" si="50"/>
        <v>0</v>
      </c>
      <c r="AF52" s="177">
        <f t="shared" ref="AF52:AI63" si="89">SUMIFS($E:$E,$J:$J,$X52,$F:$F,$AG$2,$H:$H,AF$3)</f>
        <v>0</v>
      </c>
      <c r="AG52" s="175">
        <f t="shared" si="89"/>
        <v>0</v>
      </c>
      <c r="AH52" s="175">
        <f t="shared" si="89"/>
        <v>0</v>
      </c>
      <c r="AI52" s="175">
        <f t="shared" si="89"/>
        <v>0</v>
      </c>
      <c r="AJ52" s="175">
        <f t="shared" ref="AJ52:AJ63" si="90">AF52+AG52+AH52+AI52</f>
        <v>0</v>
      </c>
      <c r="AK52" s="175">
        <f t="shared" ref="AK52:AK63" si="91">SUMIFS($E:$E,$J:$J,$X52,$F:$F,$AG$2,$H:$H,AK$3)</f>
        <v>0</v>
      </c>
      <c r="AL52" s="175">
        <f t="shared" ref="AL52:AL63" si="92">AF52+AG52+AH52+AI52+AK52</f>
        <v>0</v>
      </c>
      <c r="AM52" s="187">
        <f t="shared" si="64"/>
        <v>0</v>
      </c>
      <c r="AN52" s="187">
        <f t="shared" si="52"/>
        <v>0</v>
      </c>
      <c r="AO52" s="187">
        <f t="shared" si="53"/>
        <v>0</v>
      </c>
      <c r="AP52" s="187">
        <f t="shared" si="54"/>
        <v>0</v>
      </c>
      <c r="AQ52" s="191">
        <f t="shared" si="55"/>
        <v>0</v>
      </c>
      <c r="AR52" s="187">
        <f t="shared" si="56"/>
        <v>0</v>
      </c>
      <c r="AS52" s="192">
        <f t="shared" si="57"/>
        <v>0</v>
      </c>
      <c r="AT52" s="193">
        <f t="shared" si="65"/>
        <v>0</v>
      </c>
      <c r="AU52" s="187">
        <f t="shared" si="58"/>
        <v>0</v>
      </c>
      <c r="AV52" s="187">
        <f t="shared" si="59"/>
        <v>0</v>
      </c>
      <c r="AW52" s="187">
        <f t="shared" si="60"/>
        <v>0</v>
      </c>
      <c r="AX52" s="191">
        <f t="shared" si="61"/>
        <v>0</v>
      </c>
      <c r="AY52" s="187">
        <f t="shared" si="62"/>
        <v>0</v>
      </c>
      <c r="AZ52" s="192">
        <f t="shared" si="66"/>
        <v>0</v>
      </c>
    </row>
    <row r="53" spans="1:52">
      <c r="A53" s="17" t="s">
        <v>1990</v>
      </c>
      <c r="B53" s="17" t="s">
        <v>4698</v>
      </c>
      <c r="C53" s="17" t="s">
        <v>22</v>
      </c>
      <c r="D53" s="17" t="s">
        <v>4671</v>
      </c>
      <c r="E53" s="17">
        <v>2100</v>
      </c>
      <c r="F53" s="18" t="s">
        <v>5</v>
      </c>
      <c r="G53">
        <v>2013</v>
      </c>
      <c r="H53" s="18" t="s">
        <v>66</v>
      </c>
      <c r="I53" t="s">
        <v>488</v>
      </c>
      <c r="J53" t="s">
        <v>226</v>
      </c>
      <c r="W53" s="160"/>
      <c r="X53" s="161" t="s">
        <v>190</v>
      </c>
      <c r="Y53" s="158">
        <f t="shared" si="87"/>
        <v>0</v>
      </c>
      <c r="Z53" s="158">
        <f t="shared" si="87"/>
        <v>0</v>
      </c>
      <c r="AA53" s="158">
        <f t="shared" si="87"/>
        <v>0</v>
      </c>
      <c r="AB53" s="158">
        <f t="shared" si="87"/>
        <v>0</v>
      </c>
      <c r="AC53" s="175">
        <f t="shared" si="63"/>
        <v>0</v>
      </c>
      <c r="AD53" s="158">
        <f t="shared" si="88"/>
        <v>0</v>
      </c>
      <c r="AE53" s="176">
        <f t="shared" si="50"/>
        <v>0</v>
      </c>
      <c r="AF53" s="177">
        <f t="shared" si="89"/>
        <v>0</v>
      </c>
      <c r="AG53" s="175">
        <f t="shared" si="89"/>
        <v>0</v>
      </c>
      <c r="AH53" s="175">
        <f t="shared" si="89"/>
        <v>0</v>
      </c>
      <c r="AI53" s="175">
        <f t="shared" si="89"/>
        <v>0</v>
      </c>
      <c r="AJ53" s="175">
        <f t="shared" si="90"/>
        <v>0</v>
      </c>
      <c r="AK53" s="175">
        <f t="shared" si="91"/>
        <v>0</v>
      </c>
      <c r="AL53" s="175">
        <f t="shared" si="92"/>
        <v>0</v>
      </c>
      <c r="AM53" s="187">
        <f t="shared" si="64"/>
        <v>0</v>
      </c>
      <c r="AN53" s="187">
        <f t="shared" si="52"/>
        <v>0</v>
      </c>
      <c r="AO53" s="187">
        <f t="shared" si="53"/>
        <v>0</v>
      </c>
      <c r="AP53" s="187">
        <f t="shared" si="54"/>
        <v>0</v>
      </c>
      <c r="AQ53" s="191">
        <f t="shared" si="55"/>
        <v>0</v>
      </c>
      <c r="AR53" s="187">
        <f t="shared" si="56"/>
        <v>0</v>
      </c>
      <c r="AS53" s="192">
        <f t="shared" si="57"/>
        <v>0</v>
      </c>
      <c r="AT53" s="193">
        <f t="shared" si="65"/>
        <v>0</v>
      </c>
      <c r="AU53" s="187">
        <f t="shared" si="58"/>
        <v>0</v>
      </c>
      <c r="AV53" s="187">
        <f t="shared" si="59"/>
        <v>0</v>
      </c>
      <c r="AW53" s="187">
        <f t="shared" si="60"/>
        <v>0</v>
      </c>
      <c r="AX53" s="191">
        <f t="shared" si="61"/>
        <v>0</v>
      </c>
      <c r="AY53" s="187">
        <f t="shared" si="62"/>
        <v>0</v>
      </c>
      <c r="AZ53" s="192">
        <f t="shared" si="66"/>
        <v>0</v>
      </c>
    </row>
    <row r="54" spans="1:52">
      <c r="A54" s="17" t="s">
        <v>1988</v>
      </c>
      <c r="B54" s="17" t="s">
        <v>4699</v>
      </c>
      <c r="C54" s="17" t="s">
        <v>22</v>
      </c>
      <c r="D54" s="17" t="s">
        <v>4671</v>
      </c>
      <c r="E54" s="17">
        <v>1200</v>
      </c>
      <c r="F54" s="18" t="s">
        <v>5</v>
      </c>
      <c r="G54">
        <v>2016</v>
      </c>
      <c r="H54" s="18" t="s">
        <v>82</v>
      </c>
      <c r="I54" t="s">
        <v>488</v>
      </c>
      <c r="J54" t="s">
        <v>226</v>
      </c>
      <c r="W54" s="160"/>
      <c r="X54" s="161" t="s">
        <v>193</v>
      </c>
      <c r="Y54" s="158">
        <f t="shared" si="87"/>
        <v>0</v>
      </c>
      <c r="Z54" s="158">
        <f t="shared" si="87"/>
        <v>0</v>
      </c>
      <c r="AA54" s="158">
        <f t="shared" si="87"/>
        <v>0</v>
      </c>
      <c r="AB54" s="158">
        <f t="shared" si="87"/>
        <v>0</v>
      </c>
      <c r="AC54" s="175">
        <f t="shared" si="63"/>
        <v>0</v>
      </c>
      <c r="AD54" s="158">
        <f t="shared" si="88"/>
        <v>0</v>
      </c>
      <c r="AE54" s="176">
        <f t="shared" si="50"/>
        <v>0</v>
      </c>
      <c r="AF54" s="177">
        <f t="shared" si="89"/>
        <v>0</v>
      </c>
      <c r="AG54" s="175">
        <f t="shared" si="89"/>
        <v>0</v>
      </c>
      <c r="AH54" s="175">
        <f t="shared" si="89"/>
        <v>0</v>
      </c>
      <c r="AI54" s="175">
        <f t="shared" si="89"/>
        <v>0</v>
      </c>
      <c r="AJ54" s="175">
        <f t="shared" si="90"/>
        <v>0</v>
      </c>
      <c r="AK54" s="175">
        <f t="shared" si="91"/>
        <v>0</v>
      </c>
      <c r="AL54" s="175">
        <f t="shared" si="92"/>
        <v>0</v>
      </c>
      <c r="AM54" s="187">
        <f t="shared" si="64"/>
        <v>0</v>
      </c>
      <c r="AN54" s="187">
        <f t="shared" si="52"/>
        <v>0</v>
      </c>
      <c r="AO54" s="187">
        <f t="shared" si="53"/>
        <v>0</v>
      </c>
      <c r="AP54" s="187">
        <f t="shared" si="54"/>
        <v>0</v>
      </c>
      <c r="AQ54" s="191">
        <f t="shared" si="55"/>
        <v>0</v>
      </c>
      <c r="AR54" s="187">
        <f t="shared" si="56"/>
        <v>0</v>
      </c>
      <c r="AS54" s="192">
        <f t="shared" si="57"/>
        <v>0</v>
      </c>
      <c r="AT54" s="193">
        <f t="shared" si="65"/>
        <v>0</v>
      </c>
      <c r="AU54" s="187">
        <f t="shared" si="58"/>
        <v>0</v>
      </c>
      <c r="AV54" s="187">
        <f t="shared" si="59"/>
        <v>0</v>
      </c>
      <c r="AW54" s="187">
        <f t="shared" si="60"/>
        <v>0</v>
      </c>
      <c r="AX54" s="191">
        <f t="shared" si="61"/>
        <v>0</v>
      </c>
      <c r="AY54" s="187">
        <f t="shared" si="62"/>
        <v>0</v>
      </c>
      <c r="AZ54" s="192">
        <f t="shared" si="66"/>
        <v>0</v>
      </c>
    </row>
    <row r="55" spans="1:52">
      <c r="A55" s="17" t="s">
        <v>1986</v>
      </c>
      <c r="B55" s="17" t="s">
        <v>4700</v>
      </c>
      <c r="C55" s="17" t="s">
        <v>22</v>
      </c>
      <c r="D55" s="17" t="s">
        <v>4671</v>
      </c>
      <c r="E55" s="17">
        <v>3100</v>
      </c>
      <c r="F55" s="18" t="s">
        <v>5</v>
      </c>
      <c r="G55">
        <v>2019</v>
      </c>
      <c r="H55" s="18" t="s">
        <v>85</v>
      </c>
      <c r="I55" t="s">
        <v>488</v>
      </c>
      <c r="J55" t="s">
        <v>226</v>
      </c>
      <c r="W55" s="160"/>
      <c r="X55" s="161" t="s">
        <v>196</v>
      </c>
      <c r="Y55" s="158">
        <f t="shared" si="87"/>
        <v>62900</v>
      </c>
      <c r="Z55" s="158">
        <f t="shared" si="87"/>
        <v>4800</v>
      </c>
      <c r="AA55" s="158">
        <f t="shared" si="87"/>
        <v>0</v>
      </c>
      <c r="AB55" s="158">
        <f t="shared" si="87"/>
        <v>0</v>
      </c>
      <c r="AC55" s="175">
        <f t="shared" si="63"/>
        <v>67700</v>
      </c>
      <c r="AD55" s="158">
        <f t="shared" si="88"/>
        <v>0</v>
      </c>
      <c r="AE55" s="176">
        <f t="shared" si="50"/>
        <v>67700</v>
      </c>
      <c r="AF55" s="177">
        <f t="shared" si="89"/>
        <v>23760</v>
      </c>
      <c r="AG55" s="175">
        <f t="shared" si="89"/>
        <v>1810</v>
      </c>
      <c r="AH55" s="175">
        <f t="shared" si="89"/>
        <v>0</v>
      </c>
      <c r="AI55" s="175">
        <f t="shared" si="89"/>
        <v>0</v>
      </c>
      <c r="AJ55" s="175">
        <f t="shared" si="90"/>
        <v>25570</v>
      </c>
      <c r="AK55" s="175">
        <f t="shared" si="91"/>
        <v>0</v>
      </c>
      <c r="AL55" s="175">
        <f t="shared" si="92"/>
        <v>25570</v>
      </c>
      <c r="AM55" s="187">
        <f t="shared" si="64"/>
        <v>86.1643835616438</v>
      </c>
      <c r="AN55" s="187">
        <f t="shared" si="52"/>
        <v>6.57534246575342</v>
      </c>
      <c r="AO55" s="187">
        <f t="shared" si="53"/>
        <v>0</v>
      </c>
      <c r="AP55" s="187">
        <f t="shared" si="54"/>
        <v>0</v>
      </c>
      <c r="AQ55" s="191">
        <f t="shared" si="55"/>
        <v>92.7397260273973</v>
      </c>
      <c r="AR55" s="187">
        <f t="shared" si="56"/>
        <v>0</v>
      </c>
      <c r="AS55" s="192">
        <f t="shared" si="57"/>
        <v>92.7397260273973</v>
      </c>
      <c r="AT55" s="193">
        <f t="shared" si="65"/>
        <v>32.5479452054795</v>
      </c>
      <c r="AU55" s="187">
        <f t="shared" si="58"/>
        <v>2.47945205479452</v>
      </c>
      <c r="AV55" s="187">
        <f t="shared" si="59"/>
        <v>0</v>
      </c>
      <c r="AW55" s="187">
        <f t="shared" si="60"/>
        <v>0</v>
      </c>
      <c r="AX55" s="191">
        <f t="shared" si="61"/>
        <v>35.027397260274</v>
      </c>
      <c r="AY55" s="187">
        <f t="shared" si="62"/>
        <v>0</v>
      </c>
      <c r="AZ55" s="192">
        <f t="shared" si="66"/>
        <v>35.027397260274</v>
      </c>
    </row>
    <row r="56" spans="1:52">
      <c r="A56" s="17" t="s">
        <v>1984</v>
      </c>
      <c r="B56" s="17" t="s">
        <v>4701</v>
      </c>
      <c r="C56" s="17" t="s">
        <v>22</v>
      </c>
      <c r="D56" s="17" t="s">
        <v>4671</v>
      </c>
      <c r="E56" s="17">
        <v>2700</v>
      </c>
      <c r="F56" s="18" t="s">
        <v>5</v>
      </c>
      <c r="G56">
        <v>2005</v>
      </c>
      <c r="H56" s="18" t="s">
        <v>66</v>
      </c>
      <c r="I56" t="s">
        <v>488</v>
      </c>
      <c r="J56" t="s">
        <v>226</v>
      </c>
      <c r="W56" s="160"/>
      <c r="X56" s="161" t="s">
        <v>160</v>
      </c>
      <c r="Y56" s="158">
        <f t="shared" si="87"/>
        <v>0</v>
      </c>
      <c r="Z56" s="158">
        <f t="shared" si="87"/>
        <v>0</v>
      </c>
      <c r="AA56" s="158">
        <f t="shared" si="87"/>
        <v>0</v>
      </c>
      <c r="AB56" s="158">
        <f t="shared" si="87"/>
        <v>0</v>
      </c>
      <c r="AC56" s="175">
        <f t="shared" si="63"/>
        <v>0</v>
      </c>
      <c r="AD56" s="158">
        <f t="shared" si="88"/>
        <v>0</v>
      </c>
      <c r="AE56" s="176">
        <f t="shared" si="50"/>
        <v>0</v>
      </c>
      <c r="AF56" s="177">
        <f t="shared" si="89"/>
        <v>0</v>
      </c>
      <c r="AG56" s="175">
        <f t="shared" si="89"/>
        <v>0</v>
      </c>
      <c r="AH56" s="175">
        <f t="shared" si="89"/>
        <v>0</v>
      </c>
      <c r="AI56" s="175">
        <f t="shared" si="89"/>
        <v>0</v>
      </c>
      <c r="AJ56" s="175">
        <f t="shared" si="90"/>
        <v>0</v>
      </c>
      <c r="AK56" s="175">
        <f t="shared" si="91"/>
        <v>0</v>
      </c>
      <c r="AL56" s="175">
        <f t="shared" si="92"/>
        <v>0</v>
      </c>
      <c r="AM56" s="187">
        <f t="shared" si="64"/>
        <v>0</v>
      </c>
      <c r="AN56" s="187">
        <f t="shared" si="52"/>
        <v>0</v>
      </c>
      <c r="AO56" s="187">
        <f t="shared" si="53"/>
        <v>0</v>
      </c>
      <c r="AP56" s="187">
        <f t="shared" si="54"/>
        <v>0</v>
      </c>
      <c r="AQ56" s="191">
        <f t="shared" si="55"/>
        <v>0</v>
      </c>
      <c r="AR56" s="187">
        <f t="shared" si="56"/>
        <v>0</v>
      </c>
      <c r="AS56" s="192">
        <f t="shared" si="57"/>
        <v>0</v>
      </c>
      <c r="AT56" s="193">
        <f t="shared" si="65"/>
        <v>0</v>
      </c>
      <c r="AU56" s="187">
        <f t="shared" si="58"/>
        <v>0</v>
      </c>
      <c r="AV56" s="187">
        <f t="shared" si="59"/>
        <v>0</v>
      </c>
      <c r="AW56" s="187">
        <f t="shared" si="60"/>
        <v>0</v>
      </c>
      <c r="AX56" s="191">
        <f t="shared" si="61"/>
        <v>0</v>
      </c>
      <c r="AY56" s="187">
        <f t="shared" si="62"/>
        <v>0</v>
      </c>
      <c r="AZ56" s="192">
        <f t="shared" si="66"/>
        <v>0</v>
      </c>
    </row>
    <row r="57" spans="1:52">
      <c r="A57" s="17" t="s">
        <v>1982</v>
      </c>
      <c r="B57" s="17" t="s">
        <v>4702</v>
      </c>
      <c r="C57" s="17" t="s">
        <v>22</v>
      </c>
      <c r="D57" s="17" t="s">
        <v>4671</v>
      </c>
      <c r="E57" s="17">
        <v>1900</v>
      </c>
      <c r="F57" s="18" t="s">
        <v>5</v>
      </c>
      <c r="G57">
        <v>2014</v>
      </c>
      <c r="H57" s="18" t="s">
        <v>66</v>
      </c>
      <c r="I57" t="s">
        <v>488</v>
      </c>
      <c r="J57" t="s">
        <v>226</v>
      </c>
      <c r="W57" s="160"/>
      <c r="X57" s="161" t="s">
        <v>163</v>
      </c>
      <c r="Y57" s="158">
        <f t="shared" si="87"/>
        <v>0</v>
      </c>
      <c r="Z57" s="158">
        <f t="shared" si="87"/>
        <v>0</v>
      </c>
      <c r="AA57" s="158">
        <f t="shared" si="87"/>
        <v>0</v>
      </c>
      <c r="AB57" s="158">
        <f t="shared" si="87"/>
        <v>0</v>
      </c>
      <c r="AC57" s="175">
        <f t="shared" si="63"/>
        <v>0</v>
      </c>
      <c r="AD57" s="158">
        <f t="shared" si="88"/>
        <v>0</v>
      </c>
      <c r="AE57" s="176">
        <f t="shared" si="50"/>
        <v>0</v>
      </c>
      <c r="AF57" s="177">
        <f t="shared" si="89"/>
        <v>0</v>
      </c>
      <c r="AG57" s="175">
        <f t="shared" si="89"/>
        <v>0</v>
      </c>
      <c r="AH57" s="175">
        <f t="shared" si="89"/>
        <v>0</v>
      </c>
      <c r="AI57" s="175">
        <f t="shared" si="89"/>
        <v>0</v>
      </c>
      <c r="AJ57" s="175">
        <f t="shared" si="90"/>
        <v>0</v>
      </c>
      <c r="AK57" s="175">
        <f t="shared" si="91"/>
        <v>0</v>
      </c>
      <c r="AL57" s="175">
        <f t="shared" si="92"/>
        <v>0</v>
      </c>
      <c r="AM57" s="187">
        <f t="shared" si="64"/>
        <v>0</v>
      </c>
      <c r="AN57" s="187">
        <f t="shared" si="52"/>
        <v>0</v>
      </c>
      <c r="AO57" s="187">
        <f t="shared" si="53"/>
        <v>0</v>
      </c>
      <c r="AP57" s="187">
        <f t="shared" si="54"/>
        <v>0</v>
      </c>
      <c r="AQ57" s="191">
        <f t="shared" si="55"/>
        <v>0</v>
      </c>
      <c r="AR57" s="187">
        <f t="shared" si="56"/>
        <v>0</v>
      </c>
      <c r="AS57" s="192">
        <f t="shared" si="57"/>
        <v>0</v>
      </c>
      <c r="AT57" s="193">
        <f t="shared" si="65"/>
        <v>0</v>
      </c>
      <c r="AU57" s="187">
        <f t="shared" si="58"/>
        <v>0</v>
      </c>
      <c r="AV57" s="187">
        <f t="shared" si="59"/>
        <v>0</v>
      </c>
      <c r="AW57" s="187">
        <f t="shared" si="60"/>
        <v>0</v>
      </c>
      <c r="AX57" s="191">
        <f t="shared" si="61"/>
        <v>0</v>
      </c>
      <c r="AY57" s="187">
        <f t="shared" si="62"/>
        <v>0</v>
      </c>
      <c r="AZ57" s="192">
        <f t="shared" si="66"/>
        <v>0</v>
      </c>
    </row>
    <row r="58" spans="1:52">
      <c r="A58" s="17" t="s">
        <v>1980</v>
      </c>
      <c r="B58" s="17" t="s">
        <v>4703</v>
      </c>
      <c r="C58" s="17" t="s">
        <v>22</v>
      </c>
      <c r="D58" s="17" t="s">
        <v>4671</v>
      </c>
      <c r="E58" s="17">
        <v>900</v>
      </c>
      <c r="F58" s="18" t="s">
        <v>5</v>
      </c>
      <c r="G58">
        <v>2019</v>
      </c>
      <c r="H58" s="18" t="s">
        <v>85</v>
      </c>
      <c r="I58" t="s">
        <v>488</v>
      </c>
      <c r="J58" t="s">
        <v>226</v>
      </c>
      <c r="W58" s="160"/>
      <c r="X58" s="161" t="s">
        <v>166</v>
      </c>
      <c r="Y58" s="158">
        <f t="shared" si="87"/>
        <v>0</v>
      </c>
      <c r="Z58" s="158">
        <f t="shared" si="87"/>
        <v>0</v>
      </c>
      <c r="AA58" s="158">
        <f t="shared" si="87"/>
        <v>0</v>
      </c>
      <c r="AB58" s="158">
        <f t="shared" si="87"/>
        <v>0</v>
      </c>
      <c r="AC58" s="175">
        <f t="shared" si="63"/>
        <v>0</v>
      </c>
      <c r="AD58" s="158">
        <f t="shared" si="88"/>
        <v>0</v>
      </c>
      <c r="AE58" s="176">
        <f t="shared" si="50"/>
        <v>0</v>
      </c>
      <c r="AF58" s="177">
        <f t="shared" si="89"/>
        <v>0</v>
      </c>
      <c r="AG58" s="175">
        <f t="shared" si="89"/>
        <v>0</v>
      </c>
      <c r="AH58" s="175">
        <f t="shared" si="89"/>
        <v>0</v>
      </c>
      <c r="AI58" s="175">
        <f t="shared" si="89"/>
        <v>0</v>
      </c>
      <c r="AJ58" s="175">
        <f t="shared" si="90"/>
        <v>0</v>
      </c>
      <c r="AK58" s="175">
        <f t="shared" si="91"/>
        <v>0</v>
      </c>
      <c r="AL58" s="175">
        <f t="shared" si="92"/>
        <v>0</v>
      </c>
      <c r="AM58" s="187">
        <f t="shared" si="64"/>
        <v>0</v>
      </c>
      <c r="AN58" s="187">
        <f t="shared" si="52"/>
        <v>0</v>
      </c>
      <c r="AO58" s="187">
        <f t="shared" si="53"/>
        <v>0</v>
      </c>
      <c r="AP58" s="187">
        <f t="shared" si="54"/>
        <v>0</v>
      </c>
      <c r="AQ58" s="191">
        <f t="shared" si="55"/>
        <v>0</v>
      </c>
      <c r="AR58" s="187">
        <f t="shared" si="56"/>
        <v>0</v>
      </c>
      <c r="AS58" s="192">
        <f t="shared" si="57"/>
        <v>0</v>
      </c>
      <c r="AT58" s="193">
        <f t="shared" si="65"/>
        <v>0</v>
      </c>
      <c r="AU58" s="187">
        <f t="shared" si="58"/>
        <v>0</v>
      </c>
      <c r="AV58" s="187">
        <f t="shared" si="59"/>
        <v>0</v>
      </c>
      <c r="AW58" s="187">
        <f t="shared" si="60"/>
        <v>0</v>
      </c>
      <c r="AX58" s="191">
        <f t="shared" si="61"/>
        <v>0</v>
      </c>
      <c r="AY58" s="187">
        <f t="shared" si="62"/>
        <v>0</v>
      </c>
      <c r="AZ58" s="192">
        <f t="shared" si="66"/>
        <v>0</v>
      </c>
    </row>
    <row r="59" spans="1:52">
      <c r="A59" s="17" t="s">
        <v>1978</v>
      </c>
      <c r="B59" s="17" t="s">
        <v>4704</v>
      </c>
      <c r="C59" s="17" t="s">
        <v>22</v>
      </c>
      <c r="D59" s="17" t="s">
        <v>4671</v>
      </c>
      <c r="E59" s="17">
        <v>2100</v>
      </c>
      <c r="F59" s="18" t="s">
        <v>5</v>
      </c>
      <c r="G59">
        <v>2010</v>
      </c>
      <c r="H59" s="18" t="s">
        <v>66</v>
      </c>
      <c r="I59" t="s">
        <v>488</v>
      </c>
      <c r="J59" t="s">
        <v>226</v>
      </c>
      <c r="W59" s="160"/>
      <c r="X59" s="159" t="s">
        <v>169</v>
      </c>
      <c r="Y59" s="158">
        <f t="shared" si="87"/>
        <v>0</v>
      </c>
      <c r="Z59" s="158">
        <f t="shared" si="87"/>
        <v>0</v>
      </c>
      <c r="AA59" s="158">
        <f t="shared" si="87"/>
        <v>0</v>
      </c>
      <c r="AB59" s="158">
        <f t="shared" si="87"/>
        <v>0</v>
      </c>
      <c r="AC59" s="175">
        <f t="shared" si="63"/>
        <v>0</v>
      </c>
      <c r="AD59" s="158">
        <f t="shared" si="88"/>
        <v>0</v>
      </c>
      <c r="AE59" s="176">
        <f t="shared" si="50"/>
        <v>0</v>
      </c>
      <c r="AF59" s="177">
        <f t="shared" si="89"/>
        <v>0</v>
      </c>
      <c r="AG59" s="175">
        <f t="shared" si="89"/>
        <v>0</v>
      </c>
      <c r="AH59" s="175">
        <f t="shared" si="89"/>
        <v>0</v>
      </c>
      <c r="AI59" s="175">
        <f t="shared" si="89"/>
        <v>0</v>
      </c>
      <c r="AJ59" s="175">
        <f t="shared" si="90"/>
        <v>0</v>
      </c>
      <c r="AK59" s="175">
        <f t="shared" si="91"/>
        <v>0</v>
      </c>
      <c r="AL59" s="175">
        <f t="shared" si="92"/>
        <v>0</v>
      </c>
      <c r="AM59" s="187">
        <f t="shared" si="64"/>
        <v>0</v>
      </c>
      <c r="AN59" s="187">
        <f t="shared" si="52"/>
        <v>0</v>
      </c>
      <c r="AO59" s="187">
        <f t="shared" si="53"/>
        <v>0</v>
      </c>
      <c r="AP59" s="187">
        <f t="shared" si="54"/>
        <v>0</v>
      </c>
      <c r="AQ59" s="191">
        <f t="shared" si="55"/>
        <v>0</v>
      </c>
      <c r="AR59" s="187">
        <f t="shared" si="56"/>
        <v>0</v>
      </c>
      <c r="AS59" s="192">
        <f t="shared" si="57"/>
        <v>0</v>
      </c>
      <c r="AT59" s="193">
        <f t="shared" si="65"/>
        <v>0</v>
      </c>
      <c r="AU59" s="187">
        <f t="shared" si="58"/>
        <v>0</v>
      </c>
      <c r="AV59" s="187">
        <f t="shared" si="59"/>
        <v>0</v>
      </c>
      <c r="AW59" s="187">
        <f t="shared" si="60"/>
        <v>0</v>
      </c>
      <c r="AX59" s="191">
        <f t="shared" si="61"/>
        <v>0</v>
      </c>
      <c r="AY59" s="187">
        <f t="shared" si="62"/>
        <v>0</v>
      </c>
      <c r="AZ59" s="192">
        <f t="shared" si="66"/>
        <v>0</v>
      </c>
    </row>
    <row r="60" spans="1:52">
      <c r="A60" s="17" t="s">
        <v>1976</v>
      </c>
      <c r="B60" s="17" t="s">
        <v>4705</v>
      </c>
      <c r="C60" s="17" t="s">
        <v>22</v>
      </c>
      <c r="D60" s="17" t="s">
        <v>4671</v>
      </c>
      <c r="E60" s="17">
        <v>2300</v>
      </c>
      <c r="F60" s="18" t="s">
        <v>5</v>
      </c>
      <c r="G60">
        <v>2016</v>
      </c>
      <c r="H60" s="18" t="s">
        <v>82</v>
      </c>
      <c r="I60" t="s">
        <v>488</v>
      </c>
      <c r="J60" t="s">
        <v>226</v>
      </c>
      <c r="W60" s="160"/>
      <c r="X60" s="161" t="s">
        <v>172</v>
      </c>
      <c r="Y60" s="158">
        <f t="shared" si="87"/>
        <v>0</v>
      </c>
      <c r="Z60" s="158">
        <f t="shared" si="87"/>
        <v>0</v>
      </c>
      <c r="AA60" s="158">
        <f t="shared" si="87"/>
        <v>0</v>
      </c>
      <c r="AB60" s="158">
        <f t="shared" si="87"/>
        <v>0</v>
      </c>
      <c r="AC60" s="175">
        <f t="shared" si="63"/>
        <v>0</v>
      </c>
      <c r="AD60" s="158">
        <f t="shared" si="88"/>
        <v>0</v>
      </c>
      <c r="AE60" s="176">
        <f t="shared" si="50"/>
        <v>0</v>
      </c>
      <c r="AF60" s="177">
        <f t="shared" si="89"/>
        <v>0</v>
      </c>
      <c r="AG60" s="175">
        <f t="shared" si="89"/>
        <v>0</v>
      </c>
      <c r="AH60" s="175">
        <f t="shared" si="89"/>
        <v>0</v>
      </c>
      <c r="AI60" s="175">
        <f t="shared" si="89"/>
        <v>0</v>
      </c>
      <c r="AJ60" s="175">
        <f t="shared" si="90"/>
        <v>0</v>
      </c>
      <c r="AK60" s="175">
        <f t="shared" si="91"/>
        <v>0</v>
      </c>
      <c r="AL60" s="175">
        <f t="shared" si="92"/>
        <v>0</v>
      </c>
      <c r="AM60" s="187">
        <f t="shared" si="64"/>
        <v>0</v>
      </c>
      <c r="AN60" s="187">
        <f t="shared" si="52"/>
        <v>0</v>
      </c>
      <c r="AO60" s="187">
        <f t="shared" si="53"/>
        <v>0</v>
      </c>
      <c r="AP60" s="187">
        <f t="shared" si="54"/>
        <v>0</v>
      </c>
      <c r="AQ60" s="191">
        <f t="shared" si="55"/>
        <v>0</v>
      </c>
      <c r="AR60" s="187">
        <f t="shared" si="56"/>
        <v>0</v>
      </c>
      <c r="AS60" s="192">
        <f t="shared" si="57"/>
        <v>0</v>
      </c>
      <c r="AT60" s="193">
        <f t="shared" si="65"/>
        <v>0</v>
      </c>
      <c r="AU60" s="187">
        <f t="shared" si="58"/>
        <v>0</v>
      </c>
      <c r="AV60" s="187">
        <f t="shared" si="59"/>
        <v>0</v>
      </c>
      <c r="AW60" s="187">
        <f t="shared" si="60"/>
        <v>0</v>
      </c>
      <c r="AX60" s="191">
        <f t="shared" si="61"/>
        <v>0</v>
      </c>
      <c r="AY60" s="187">
        <f t="shared" si="62"/>
        <v>0</v>
      </c>
      <c r="AZ60" s="192">
        <f t="shared" si="66"/>
        <v>0</v>
      </c>
    </row>
    <row r="61" spans="1:52">
      <c r="A61" s="17" t="s">
        <v>1974</v>
      </c>
      <c r="B61" s="17" t="s">
        <v>4706</v>
      </c>
      <c r="C61" s="17" t="s">
        <v>22</v>
      </c>
      <c r="D61" s="17" t="s">
        <v>4671</v>
      </c>
      <c r="E61" s="17">
        <v>2100</v>
      </c>
      <c r="F61" s="18" t="s">
        <v>5</v>
      </c>
      <c r="G61">
        <v>2010</v>
      </c>
      <c r="H61" s="18" t="s">
        <v>66</v>
      </c>
      <c r="I61" t="s">
        <v>488</v>
      </c>
      <c r="J61" t="s">
        <v>226</v>
      </c>
      <c r="W61" s="160"/>
      <c r="X61" s="161" t="s">
        <v>175</v>
      </c>
      <c r="Y61" s="158">
        <f t="shared" si="87"/>
        <v>0</v>
      </c>
      <c r="Z61" s="158">
        <f t="shared" si="87"/>
        <v>0</v>
      </c>
      <c r="AA61" s="158">
        <f t="shared" si="87"/>
        <v>0</v>
      </c>
      <c r="AB61" s="158">
        <f t="shared" si="87"/>
        <v>0</v>
      </c>
      <c r="AC61" s="175">
        <f t="shared" si="63"/>
        <v>0</v>
      </c>
      <c r="AD61" s="158">
        <f t="shared" si="88"/>
        <v>0</v>
      </c>
      <c r="AE61" s="176">
        <f t="shared" si="50"/>
        <v>0</v>
      </c>
      <c r="AF61" s="177">
        <f t="shared" si="89"/>
        <v>0</v>
      </c>
      <c r="AG61" s="175">
        <f t="shared" si="89"/>
        <v>0</v>
      </c>
      <c r="AH61" s="175">
        <f t="shared" si="89"/>
        <v>0</v>
      </c>
      <c r="AI61" s="175">
        <f t="shared" si="89"/>
        <v>0</v>
      </c>
      <c r="AJ61" s="175">
        <f t="shared" si="90"/>
        <v>0</v>
      </c>
      <c r="AK61" s="175">
        <f t="shared" si="91"/>
        <v>0</v>
      </c>
      <c r="AL61" s="175">
        <f t="shared" si="92"/>
        <v>0</v>
      </c>
      <c r="AM61" s="187">
        <f t="shared" si="64"/>
        <v>0</v>
      </c>
      <c r="AN61" s="187">
        <f t="shared" si="52"/>
        <v>0</v>
      </c>
      <c r="AO61" s="187">
        <f t="shared" si="53"/>
        <v>0</v>
      </c>
      <c r="AP61" s="187">
        <f t="shared" si="54"/>
        <v>0</v>
      </c>
      <c r="AQ61" s="191">
        <f t="shared" si="55"/>
        <v>0</v>
      </c>
      <c r="AR61" s="187">
        <f t="shared" si="56"/>
        <v>0</v>
      </c>
      <c r="AS61" s="192">
        <f t="shared" si="57"/>
        <v>0</v>
      </c>
      <c r="AT61" s="193">
        <f t="shared" si="65"/>
        <v>0</v>
      </c>
      <c r="AU61" s="187">
        <f t="shared" si="58"/>
        <v>0</v>
      </c>
      <c r="AV61" s="187">
        <f t="shared" si="59"/>
        <v>0</v>
      </c>
      <c r="AW61" s="187">
        <f t="shared" si="60"/>
        <v>0</v>
      </c>
      <c r="AX61" s="191">
        <f t="shared" si="61"/>
        <v>0</v>
      </c>
      <c r="AY61" s="187">
        <f t="shared" si="62"/>
        <v>0</v>
      </c>
      <c r="AZ61" s="192">
        <f t="shared" si="66"/>
        <v>0</v>
      </c>
    </row>
    <row r="62" spans="1:52">
      <c r="A62" s="17" t="s">
        <v>1972</v>
      </c>
      <c r="B62" s="17" t="s">
        <v>4707</v>
      </c>
      <c r="C62" s="17" t="s">
        <v>22</v>
      </c>
      <c r="D62" s="17" t="s">
        <v>4671</v>
      </c>
      <c r="E62" s="17">
        <v>2000</v>
      </c>
      <c r="F62" s="18" t="s">
        <v>5</v>
      </c>
      <c r="G62">
        <v>2009</v>
      </c>
      <c r="H62" s="18" t="s">
        <v>66</v>
      </c>
      <c r="I62" t="s">
        <v>488</v>
      </c>
      <c r="J62" t="s">
        <v>226</v>
      </c>
      <c r="W62" s="160"/>
      <c r="X62" s="161" t="s">
        <v>4708</v>
      </c>
      <c r="Y62" s="158">
        <f t="shared" si="87"/>
        <v>0</v>
      </c>
      <c r="Z62" s="158">
        <f t="shared" si="87"/>
        <v>0</v>
      </c>
      <c r="AA62" s="158">
        <f t="shared" si="87"/>
        <v>0</v>
      </c>
      <c r="AB62" s="158">
        <f t="shared" si="87"/>
        <v>0</v>
      </c>
      <c r="AC62" s="175">
        <f t="shared" si="63"/>
        <v>0</v>
      </c>
      <c r="AD62" s="158">
        <f t="shared" si="88"/>
        <v>0</v>
      </c>
      <c r="AE62" s="176">
        <f t="shared" si="50"/>
        <v>0</v>
      </c>
      <c r="AF62" s="177">
        <f t="shared" si="89"/>
        <v>0</v>
      </c>
      <c r="AG62" s="175">
        <f t="shared" si="89"/>
        <v>0</v>
      </c>
      <c r="AH62" s="175">
        <f t="shared" si="89"/>
        <v>0</v>
      </c>
      <c r="AI62" s="175">
        <f t="shared" si="89"/>
        <v>0</v>
      </c>
      <c r="AJ62" s="175">
        <f t="shared" si="90"/>
        <v>0</v>
      </c>
      <c r="AK62" s="175">
        <f t="shared" si="91"/>
        <v>0</v>
      </c>
      <c r="AL62" s="175">
        <f t="shared" si="92"/>
        <v>0</v>
      </c>
      <c r="AM62" s="187">
        <f t="shared" ref="AM62:AZ63" si="93">Y62/365*0.5</f>
        <v>0</v>
      </c>
      <c r="AN62" s="187">
        <f t="shared" si="93"/>
        <v>0</v>
      </c>
      <c r="AO62" s="187">
        <f t="shared" si="93"/>
        <v>0</v>
      </c>
      <c r="AP62" s="187">
        <f t="shared" si="93"/>
        <v>0</v>
      </c>
      <c r="AQ62" s="191">
        <f t="shared" si="93"/>
        <v>0</v>
      </c>
      <c r="AR62" s="187">
        <f t="shared" si="93"/>
        <v>0</v>
      </c>
      <c r="AS62" s="192">
        <f t="shared" si="93"/>
        <v>0</v>
      </c>
      <c r="AT62" s="193">
        <f t="shared" si="93"/>
        <v>0</v>
      </c>
      <c r="AU62" s="187">
        <f t="shared" si="93"/>
        <v>0</v>
      </c>
      <c r="AV62" s="187">
        <f t="shared" si="93"/>
        <v>0</v>
      </c>
      <c r="AW62" s="187">
        <f t="shared" si="93"/>
        <v>0</v>
      </c>
      <c r="AX62" s="191">
        <f t="shared" si="93"/>
        <v>0</v>
      </c>
      <c r="AY62" s="187">
        <f t="shared" si="93"/>
        <v>0</v>
      </c>
      <c r="AZ62" s="192">
        <f t="shared" si="93"/>
        <v>0</v>
      </c>
    </row>
    <row r="63" spans="1:52">
      <c r="A63" s="17" t="s">
        <v>1970</v>
      </c>
      <c r="B63" s="17" t="s">
        <v>4709</v>
      </c>
      <c r="C63" s="17" t="s">
        <v>22</v>
      </c>
      <c r="D63" s="17" t="s">
        <v>4671</v>
      </c>
      <c r="E63" s="17">
        <v>1600</v>
      </c>
      <c r="F63" s="18" t="s">
        <v>5</v>
      </c>
      <c r="G63">
        <v>2011</v>
      </c>
      <c r="H63" s="18" t="s">
        <v>66</v>
      </c>
      <c r="I63" t="s">
        <v>488</v>
      </c>
      <c r="J63" t="s">
        <v>226</v>
      </c>
      <c r="W63" s="160"/>
      <c r="X63" s="161" t="s">
        <v>4710</v>
      </c>
      <c r="Y63" s="158">
        <f>SUMIFS($E:$E,$J:$J,$X63,$F:$F,$X$2,$H:$H,Y$3)</f>
        <v>0</v>
      </c>
      <c r="Z63" s="158">
        <f t="shared" si="87"/>
        <v>0</v>
      </c>
      <c r="AA63" s="158">
        <f t="shared" si="87"/>
        <v>0</v>
      </c>
      <c r="AB63" s="158">
        <f t="shared" si="87"/>
        <v>0</v>
      </c>
      <c r="AC63" s="175">
        <f t="shared" si="63"/>
        <v>0</v>
      </c>
      <c r="AD63" s="158">
        <f t="shared" si="88"/>
        <v>0</v>
      </c>
      <c r="AE63" s="176">
        <f t="shared" si="50"/>
        <v>0</v>
      </c>
      <c r="AF63" s="177">
        <f t="shared" si="89"/>
        <v>0</v>
      </c>
      <c r="AG63" s="175">
        <f t="shared" si="89"/>
        <v>0</v>
      </c>
      <c r="AH63" s="175">
        <f t="shared" si="89"/>
        <v>0</v>
      </c>
      <c r="AI63" s="175">
        <f t="shared" si="89"/>
        <v>0</v>
      </c>
      <c r="AJ63" s="175">
        <f t="shared" si="90"/>
        <v>0</v>
      </c>
      <c r="AK63" s="175">
        <f t="shared" si="91"/>
        <v>0</v>
      </c>
      <c r="AL63" s="175">
        <f t="shared" si="92"/>
        <v>0</v>
      </c>
      <c r="AM63" s="187">
        <f t="shared" si="93"/>
        <v>0</v>
      </c>
      <c r="AN63" s="187">
        <f t="shared" si="93"/>
        <v>0</v>
      </c>
      <c r="AO63" s="187">
        <f t="shared" si="93"/>
        <v>0</v>
      </c>
      <c r="AP63" s="187">
        <f t="shared" si="93"/>
        <v>0</v>
      </c>
      <c r="AQ63" s="191">
        <f t="shared" si="93"/>
        <v>0</v>
      </c>
      <c r="AR63" s="187">
        <f t="shared" si="93"/>
        <v>0</v>
      </c>
      <c r="AS63" s="192">
        <f t="shared" si="93"/>
        <v>0</v>
      </c>
      <c r="AT63" s="193">
        <f t="shared" si="93"/>
        <v>0</v>
      </c>
      <c r="AU63" s="187">
        <f t="shared" si="93"/>
        <v>0</v>
      </c>
      <c r="AV63" s="187">
        <f t="shared" si="93"/>
        <v>0</v>
      </c>
      <c r="AW63" s="187">
        <f t="shared" si="93"/>
        <v>0</v>
      </c>
      <c r="AX63" s="191">
        <f t="shared" si="93"/>
        <v>0</v>
      </c>
      <c r="AY63" s="187">
        <f t="shared" si="93"/>
        <v>0</v>
      </c>
      <c r="AZ63" s="192">
        <f t="shared" si="93"/>
        <v>0</v>
      </c>
    </row>
    <row r="64" spans="1:52">
      <c r="A64" s="17" t="s">
        <v>1968</v>
      </c>
      <c r="B64" s="17" t="s">
        <v>4711</v>
      </c>
      <c r="C64" s="17" t="s">
        <v>22</v>
      </c>
      <c r="D64" s="17" t="s">
        <v>4671</v>
      </c>
      <c r="E64" s="17">
        <v>2900</v>
      </c>
      <c r="F64" s="18" t="s">
        <v>5</v>
      </c>
      <c r="G64">
        <v>2008</v>
      </c>
      <c r="H64" s="18" t="s">
        <v>66</v>
      </c>
      <c r="I64" t="s">
        <v>488</v>
      </c>
      <c r="J64" t="s">
        <v>226</v>
      </c>
      <c r="W64" s="162" t="s">
        <v>23</v>
      </c>
      <c r="X64" s="163" t="s">
        <v>87</v>
      </c>
      <c r="Y64" s="162">
        <f>SUM(Y52:Y63)</f>
        <v>62900</v>
      </c>
      <c r="Z64" s="162">
        <f t="shared" ref="Z64:AL64" si="94">SUM(Z52:Z63)</f>
        <v>4800</v>
      </c>
      <c r="AA64" s="162">
        <f t="shared" si="94"/>
        <v>0</v>
      </c>
      <c r="AB64" s="162">
        <f t="shared" si="94"/>
        <v>0</v>
      </c>
      <c r="AC64" s="178">
        <f t="shared" si="94"/>
        <v>67700</v>
      </c>
      <c r="AD64" s="162">
        <f t="shared" si="94"/>
        <v>0</v>
      </c>
      <c r="AE64" s="179">
        <f t="shared" si="94"/>
        <v>67700</v>
      </c>
      <c r="AF64" s="180">
        <f t="shared" si="94"/>
        <v>23760</v>
      </c>
      <c r="AG64" s="162">
        <f t="shared" si="94"/>
        <v>1810</v>
      </c>
      <c r="AH64" s="162">
        <f t="shared" si="94"/>
        <v>0</v>
      </c>
      <c r="AI64" s="162">
        <f t="shared" si="94"/>
        <v>0</v>
      </c>
      <c r="AJ64" s="162">
        <f t="shared" si="94"/>
        <v>25570</v>
      </c>
      <c r="AK64" s="162">
        <f t="shared" si="94"/>
        <v>0</v>
      </c>
      <c r="AL64" s="162">
        <f t="shared" si="94"/>
        <v>25570</v>
      </c>
      <c r="AM64" s="187">
        <f>Y64/365*0.5</f>
        <v>86.1643835616438</v>
      </c>
      <c r="AN64" s="187">
        <f t="shared" si="52"/>
        <v>6.57534246575342</v>
      </c>
      <c r="AO64" s="187">
        <f t="shared" si="53"/>
        <v>0</v>
      </c>
      <c r="AP64" s="187">
        <f t="shared" si="54"/>
        <v>0</v>
      </c>
      <c r="AQ64" s="191">
        <f t="shared" si="55"/>
        <v>92.7397260273973</v>
      </c>
      <c r="AR64" s="187">
        <f t="shared" si="56"/>
        <v>0</v>
      </c>
      <c r="AS64" s="192">
        <f t="shared" si="57"/>
        <v>92.7397260273973</v>
      </c>
      <c r="AT64" s="193">
        <f t="shared" si="65"/>
        <v>32.5479452054795</v>
      </c>
      <c r="AU64" s="187">
        <f t="shared" si="58"/>
        <v>2.47945205479452</v>
      </c>
      <c r="AV64" s="187">
        <f t="shared" si="59"/>
        <v>0</v>
      </c>
      <c r="AW64" s="187">
        <f t="shared" si="60"/>
        <v>0</v>
      </c>
      <c r="AX64" s="191">
        <f t="shared" si="61"/>
        <v>35.027397260274</v>
      </c>
      <c r="AY64" s="187">
        <f t="shared" si="62"/>
        <v>0</v>
      </c>
      <c r="AZ64" s="192">
        <f t="shared" si="66"/>
        <v>35.027397260274</v>
      </c>
    </row>
    <row r="65" spans="1:52">
      <c r="A65" s="17" t="s">
        <v>1966</v>
      </c>
      <c r="B65" s="17" t="s">
        <v>4712</v>
      </c>
      <c r="C65" s="17" t="s">
        <v>22</v>
      </c>
      <c r="D65" s="17" t="s">
        <v>4671</v>
      </c>
      <c r="E65" s="17">
        <v>1000</v>
      </c>
      <c r="F65" s="18" t="s">
        <v>5</v>
      </c>
      <c r="G65">
        <v>2015</v>
      </c>
      <c r="H65" s="18" t="s">
        <v>66</v>
      </c>
      <c r="I65" t="s">
        <v>488</v>
      </c>
      <c r="J65" t="s">
        <v>226</v>
      </c>
      <c r="W65" s="162" t="s">
        <v>25</v>
      </c>
      <c r="X65" s="163" t="s">
        <v>212</v>
      </c>
      <c r="Y65" s="162">
        <f t="shared" ref="Y65:AB67" si="95">SUMIFS($E:$E,$J:$J,$X65,$F:$F,$X$2,$H:$H,Y$3)</f>
        <v>312100</v>
      </c>
      <c r="Z65" s="162">
        <f t="shared" si="95"/>
        <v>9800</v>
      </c>
      <c r="AA65" s="162">
        <f t="shared" si="95"/>
        <v>8900</v>
      </c>
      <c r="AB65" s="162">
        <f t="shared" si="95"/>
        <v>6000</v>
      </c>
      <c r="AC65" s="178">
        <f t="shared" si="63"/>
        <v>336800</v>
      </c>
      <c r="AD65" s="162">
        <f>SUMIFS($E:$E,$J:$J,$X65,$F:$F,$X$2,$H:$H,AD$3)</f>
        <v>16400</v>
      </c>
      <c r="AE65" s="179">
        <f t="shared" si="50"/>
        <v>353200</v>
      </c>
      <c r="AF65" s="199">
        <f t="shared" ref="AF65:AI67" si="96">SUMIFS($E:$E,$J:$J,$X65,$F:$F,$AG$2,$H:$H,AF$3)</f>
        <v>115270</v>
      </c>
      <c r="AG65" s="178">
        <f t="shared" si="96"/>
        <v>3580</v>
      </c>
      <c r="AH65" s="178">
        <f t="shared" si="96"/>
        <v>3230</v>
      </c>
      <c r="AI65" s="178">
        <f t="shared" si="96"/>
        <v>2200</v>
      </c>
      <c r="AJ65" s="178">
        <f>AF65+AG65+AH65+AI65</f>
        <v>124280</v>
      </c>
      <c r="AK65" s="178">
        <f t="shared" ref="AK65:AK87" si="97">SUMIFS($E:$E,$J:$J,$X65,$F:$F,$AG$2,$H:$H,AK$3)</f>
        <v>5780</v>
      </c>
      <c r="AL65" s="178">
        <f>AF65+AG65+AH65+AI65+AK65</f>
        <v>130060</v>
      </c>
      <c r="AM65" s="187">
        <f t="shared" si="64"/>
        <v>427.534246575342</v>
      </c>
      <c r="AN65" s="187">
        <f t="shared" si="52"/>
        <v>13.4246575342466</v>
      </c>
      <c r="AO65" s="187">
        <f t="shared" si="53"/>
        <v>12.1917808219178</v>
      </c>
      <c r="AP65" s="187">
        <f t="shared" si="54"/>
        <v>8.21917808219178</v>
      </c>
      <c r="AQ65" s="191">
        <f t="shared" si="55"/>
        <v>461.369863013699</v>
      </c>
      <c r="AR65" s="187">
        <f t="shared" si="56"/>
        <v>22.4657534246575</v>
      </c>
      <c r="AS65" s="192">
        <f t="shared" si="57"/>
        <v>483.835616438356</v>
      </c>
      <c r="AT65" s="193">
        <f t="shared" si="65"/>
        <v>157.904109589041</v>
      </c>
      <c r="AU65" s="187">
        <f t="shared" si="58"/>
        <v>4.9041095890411</v>
      </c>
      <c r="AV65" s="187">
        <f t="shared" si="59"/>
        <v>4.42465753424658</v>
      </c>
      <c r="AW65" s="187">
        <f t="shared" si="60"/>
        <v>3.01369863013699</v>
      </c>
      <c r="AX65" s="191">
        <f t="shared" si="61"/>
        <v>170.246575342466</v>
      </c>
      <c r="AY65" s="187">
        <f t="shared" si="62"/>
        <v>7.91780821917808</v>
      </c>
      <c r="AZ65" s="192">
        <f t="shared" si="66"/>
        <v>178.164383561644</v>
      </c>
    </row>
    <row r="66" spans="1:52">
      <c r="A66" s="17" t="s">
        <v>1964</v>
      </c>
      <c r="B66" s="17" t="s">
        <v>4713</v>
      </c>
      <c r="C66" s="17" t="s">
        <v>22</v>
      </c>
      <c r="D66" s="17" t="s">
        <v>4671</v>
      </c>
      <c r="E66" s="17">
        <v>2200</v>
      </c>
      <c r="F66" s="18" t="s">
        <v>5</v>
      </c>
      <c r="G66">
        <v>2004</v>
      </c>
      <c r="H66" s="18" t="s">
        <v>66</v>
      </c>
      <c r="I66" t="s">
        <v>488</v>
      </c>
      <c r="J66" t="s">
        <v>226</v>
      </c>
      <c r="W66" s="158" t="s">
        <v>22</v>
      </c>
      <c r="X66" s="161" t="s">
        <v>231</v>
      </c>
      <c r="Y66" s="158">
        <f t="shared" si="95"/>
        <v>87700</v>
      </c>
      <c r="Z66" s="158">
        <f t="shared" si="95"/>
        <v>0</v>
      </c>
      <c r="AA66" s="158">
        <f t="shared" si="95"/>
        <v>0</v>
      </c>
      <c r="AB66" s="158">
        <f t="shared" si="95"/>
        <v>0</v>
      </c>
      <c r="AC66" s="175">
        <f t="shared" si="63"/>
        <v>87700</v>
      </c>
      <c r="AD66" s="158">
        <f>SUMIFS($E:$E,$J:$J,$X66,$F:$F,$X$2,$H:$H,AD$3)</f>
        <v>0</v>
      </c>
      <c r="AE66" s="176">
        <f t="shared" si="50"/>
        <v>87700</v>
      </c>
      <c r="AF66" s="177">
        <f t="shared" si="96"/>
        <v>32900</v>
      </c>
      <c r="AG66" s="175">
        <f t="shared" si="96"/>
        <v>0</v>
      </c>
      <c r="AH66" s="175">
        <f t="shared" si="96"/>
        <v>0</v>
      </c>
      <c r="AI66" s="175">
        <f t="shared" si="96"/>
        <v>0</v>
      </c>
      <c r="AJ66" s="175">
        <f>AF66+AG66+AH66+AI66</f>
        <v>32900</v>
      </c>
      <c r="AK66" s="175">
        <f t="shared" si="97"/>
        <v>0</v>
      </c>
      <c r="AL66" s="175">
        <f>AF66+AG66+AH66+AI66+AK66</f>
        <v>32900</v>
      </c>
      <c r="AM66" s="187">
        <f t="shared" ref="AM66:AM90" si="98">Y66/365*0.5</f>
        <v>120.13698630137</v>
      </c>
      <c r="AN66" s="187">
        <f t="shared" ref="AN66:AN90" si="99">Z66/365*0.5</f>
        <v>0</v>
      </c>
      <c r="AO66" s="187">
        <f t="shared" ref="AO66:AO90" si="100">AA66/365*0.5</f>
        <v>0</v>
      </c>
      <c r="AP66" s="187">
        <f t="shared" ref="AP66:AP90" si="101">AB66/365*0.5</f>
        <v>0</v>
      </c>
      <c r="AQ66" s="191">
        <f t="shared" ref="AQ66:AQ90" si="102">AC66/365*0.5</f>
        <v>120.13698630137</v>
      </c>
      <c r="AR66" s="187">
        <f t="shared" ref="AR66:AR90" si="103">AD66/365*0.5</f>
        <v>0</v>
      </c>
      <c r="AS66" s="192">
        <f t="shared" ref="AS66:AS90" si="104">AE66/365*0.5</f>
        <v>120.13698630137</v>
      </c>
      <c r="AT66" s="193">
        <f t="shared" ref="AT66:AT90" si="105">AF66/365*0.5</f>
        <v>45.0684931506849</v>
      </c>
      <c r="AU66" s="187">
        <f t="shared" ref="AU66:AU90" si="106">AG66/365*0.5</f>
        <v>0</v>
      </c>
      <c r="AV66" s="187">
        <f t="shared" ref="AV66:AV90" si="107">AH66/365*0.5</f>
        <v>0</v>
      </c>
      <c r="AW66" s="187">
        <f t="shared" ref="AW66:AW90" si="108">AI66/365*0.5</f>
        <v>0</v>
      </c>
      <c r="AX66" s="191">
        <f t="shared" ref="AX66:AX90" si="109">AJ66/365*0.5</f>
        <v>45.0684931506849</v>
      </c>
      <c r="AY66" s="187">
        <f t="shared" ref="AY66:AY90" si="110">AK66/365*0.5</f>
        <v>0</v>
      </c>
      <c r="AZ66" s="192">
        <f t="shared" ref="AZ66:AZ90" si="111">AL66/365*0.5</f>
        <v>45.0684931506849</v>
      </c>
    </row>
    <row r="67" spans="1:52">
      <c r="A67" s="17" t="s">
        <v>1962</v>
      </c>
      <c r="B67" s="17" t="s">
        <v>4714</v>
      </c>
      <c r="C67" s="17" t="s">
        <v>22</v>
      </c>
      <c r="D67" s="17" t="s">
        <v>4671</v>
      </c>
      <c r="E67" s="17">
        <v>1800</v>
      </c>
      <c r="F67" s="18" t="s">
        <v>5</v>
      </c>
      <c r="G67">
        <v>2007</v>
      </c>
      <c r="H67" s="18" t="s">
        <v>66</v>
      </c>
      <c r="I67" t="s">
        <v>488</v>
      </c>
      <c r="J67" t="s">
        <v>226</v>
      </c>
      <c r="W67" s="160"/>
      <c r="X67" s="159" t="s">
        <v>226</v>
      </c>
      <c r="Y67" s="158">
        <f t="shared" si="95"/>
        <v>60800</v>
      </c>
      <c r="Z67" s="158">
        <f t="shared" si="95"/>
        <v>11600</v>
      </c>
      <c r="AA67" s="158">
        <f t="shared" si="95"/>
        <v>2100</v>
      </c>
      <c r="AB67" s="158">
        <f t="shared" si="95"/>
        <v>2500</v>
      </c>
      <c r="AC67" s="175">
        <f t="shared" si="63"/>
        <v>77000</v>
      </c>
      <c r="AD67" s="158">
        <f>SUMIFS($E:$E,$J:$J,$X67,$F:$F,$X$2,$H:$H,AD$3)</f>
        <v>9800</v>
      </c>
      <c r="AE67" s="176">
        <f t="shared" si="50"/>
        <v>86800</v>
      </c>
      <c r="AF67" s="177">
        <f t="shared" si="96"/>
        <v>22250</v>
      </c>
      <c r="AG67" s="175">
        <f t="shared" si="96"/>
        <v>4250</v>
      </c>
      <c r="AH67" s="175">
        <f t="shared" si="96"/>
        <v>800</v>
      </c>
      <c r="AI67" s="175">
        <f t="shared" si="96"/>
        <v>920</v>
      </c>
      <c r="AJ67" s="175">
        <f>AF67+AG67+AH67+AI67</f>
        <v>28220</v>
      </c>
      <c r="AK67" s="175">
        <f t="shared" si="97"/>
        <v>3550</v>
      </c>
      <c r="AL67" s="175">
        <f>AF67+AG67+AH67+AI67+AK67</f>
        <v>31770</v>
      </c>
      <c r="AM67" s="187">
        <f t="shared" si="98"/>
        <v>83.2876712328767</v>
      </c>
      <c r="AN67" s="187">
        <f t="shared" si="99"/>
        <v>15.8904109589041</v>
      </c>
      <c r="AO67" s="187">
        <f t="shared" si="100"/>
        <v>2.87671232876712</v>
      </c>
      <c r="AP67" s="187">
        <f t="shared" si="101"/>
        <v>3.42465753424658</v>
      </c>
      <c r="AQ67" s="191">
        <f t="shared" si="102"/>
        <v>105.479452054795</v>
      </c>
      <c r="AR67" s="187">
        <f t="shared" si="103"/>
        <v>13.4246575342466</v>
      </c>
      <c r="AS67" s="192">
        <f t="shared" si="104"/>
        <v>118.904109589041</v>
      </c>
      <c r="AT67" s="193">
        <f t="shared" si="105"/>
        <v>30.4794520547945</v>
      </c>
      <c r="AU67" s="187">
        <f t="shared" si="106"/>
        <v>5.82191780821918</v>
      </c>
      <c r="AV67" s="187">
        <f t="shared" si="107"/>
        <v>1.0958904109589</v>
      </c>
      <c r="AW67" s="187">
        <f t="shared" si="108"/>
        <v>1.26027397260274</v>
      </c>
      <c r="AX67" s="191">
        <f t="shared" si="109"/>
        <v>38.6575342465753</v>
      </c>
      <c r="AY67" s="187">
        <f t="shared" si="110"/>
        <v>4.86301369863014</v>
      </c>
      <c r="AZ67" s="192">
        <f t="shared" si="111"/>
        <v>43.5205479452055</v>
      </c>
    </row>
    <row r="68" spans="1:52">
      <c r="A68" s="17" t="s">
        <v>1960</v>
      </c>
      <c r="B68" s="17" t="s">
        <v>4715</v>
      </c>
      <c r="C68" s="17" t="s">
        <v>22</v>
      </c>
      <c r="D68" s="17" t="s">
        <v>4671</v>
      </c>
      <c r="E68" s="17">
        <v>2500</v>
      </c>
      <c r="F68" s="18" t="s">
        <v>5</v>
      </c>
      <c r="G68">
        <v>2004</v>
      </c>
      <c r="H68" s="18" t="s">
        <v>66</v>
      </c>
      <c r="I68" t="s">
        <v>488</v>
      </c>
      <c r="J68" t="s">
        <v>226</v>
      </c>
      <c r="W68" s="162" t="s">
        <v>27</v>
      </c>
      <c r="X68" s="163" t="s">
        <v>87</v>
      </c>
      <c r="Y68" s="162">
        <f>SUM(Y66:Y67)</f>
        <v>148500</v>
      </c>
      <c r="Z68" s="162">
        <f t="shared" ref="Z68:AF68" si="112">SUM(Z66:Z67)</f>
        <v>11600</v>
      </c>
      <c r="AA68" s="162">
        <f t="shared" si="112"/>
        <v>2100</v>
      </c>
      <c r="AB68" s="162">
        <f t="shared" si="112"/>
        <v>2500</v>
      </c>
      <c r="AC68" s="178">
        <f t="shared" si="63"/>
        <v>164700</v>
      </c>
      <c r="AD68" s="162">
        <f t="shared" si="112"/>
        <v>9800</v>
      </c>
      <c r="AE68" s="179">
        <f t="shared" si="50"/>
        <v>174500</v>
      </c>
      <c r="AF68" s="180">
        <f t="shared" si="112"/>
        <v>55150</v>
      </c>
      <c r="AG68" s="162">
        <f t="shared" ref="AG68:AL68" si="113">SUM(AG66:AG67)</f>
        <v>4250</v>
      </c>
      <c r="AH68" s="162">
        <f t="shared" si="113"/>
        <v>800</v>
      </c>
      <c r="AI68" s="162">
        <f t="shared" si="113"/>
        <v>920</v>
      </c>
      <c r="AJ68" s="162">
        <f t="shared" si="113"/>
        <v>61120</v>
      </c>
      <c r="AK68" s="162">
        <f t="shared" si="113"/>
        <v>3550</v>
      </c>
      <c r="AL68" s="162">
        <f t="shared" si="113"/>
        <v>64670</v>
      </c>
      <c r="AM68" s="187">
        <f t="shared" si="98"/>
        <v>203.424657534247</v>
      </c>
      <c r="AN68" s="187">
        <f t="shared" si="99"/>
        <v>15.8904109589041</v>
      </c>
      <c r="AO68" s="187">
        <f t="shared" si="100"/>
        <v>2.87671232876712</v>
      </c>
      <c r="AP68" s="187">
        <f t="shared" si="101"/>
        <v>3.42465753424658</v>
      </c>
      <c r="AQ68" s="191">
        <f t="shared" si="102"/>
        <v>225.616438356164</v>
      </c>
      <c r="AR68" s="187">
        <f t="shared" si="103"/>
        <v>13.4246575342466</v>
      </c>
      <c r="AS68" s="192">
        <f t="shared" si="104"/>
        <v>239.041095890411</v>
      </c>
      <c r="AT68" s="193">
        <f t="shared" si="105"/>
        <v>75.5479452054795</v>
      </c>
      <c r="AU68" s="187">
        <f t="shared" si="106"/>
        <v>5.82191780821918</v>
      </c>
      <c r="AV68" s="187">
        <f t="shared" si="107"/>
        <v>1.0958904109589</v>
      </c>
      <c r="AW68" s="187">
        <f t="shared" si="108"/>
        <v>1.26027397260274</v>
      </c>
      <c r="AX68" s="191">
        <f t="shared" si="109"/>
        <v>83.7260273972603</v>
      </c>
      <c r="AY68" s="187">
        <f t="shared" si="110"/>
        <v>4.86301369863014</v>
      </c>
      <c r="AZ68" s="192">
        <f t="shared" si="111"/>
        <v>88.5890410958904</v>
      </c>
    </row>
    <row r="69" spans="1:52">
      <c r="A69" s="17" t="s">
        <v>1958</v>
      </c>
      <c r="B69" s="17" t="s">
        <v>4716</v>
      </c>
      <c r="C69" s="17" t="s">
        <v>22</v>
      </c>
      <c r="D69" s="17" t="s">
        <v>4671</v>
      </c>
      <c r="E69" s="17">
        <v>1200</v>
      </c>
      <c r="F69" s="18" t="s">
        <v>5</v>
      </c>
      <c r="G69">
        <v>2019</v>
      </c>
      <c r="H69" s="18" t="s">
        <v>85</v>
      </c>
      <c r="I69" t="s">
        <v>488</v>
      </c>
      <c r="J69" t="s">
        <v>226</v>
      </c>
      <c r="W69" s="158" t="s">
        <v>8</v>
      </c>
      <c r="X69" s="161" t="s">
        <v>241</v>
      </c>
      <c r="Y69" s="158">
        <f t="shared" ref="Y69:AB73" si="114">SUMIFS($E:$E,$J:$J,$X69,$F:$F,$X$2,$H:$H,Y$3)</f>
        <v>84500</v>
      </c>
      <c r="Z69" s="158">
        <f t="shared" si="114"/>
        <v>10800</v>
      </c>
      <c r="AA69" s="158">
        <f t="shared" si="114"/>
        <v>2200</v>
      </c>
      <c r="AB69" s="158">
        <f t="shared" si="114"/>
        <v>0</v>
      </c>
      <c r="AC69" s="175">
        <f t="shared" si="63"/>
        <v>97500</v>
      </c>
      <c r="AD69" s="158">
        <f>SUMIFS($E:$E,$J:$J,$X69,$F:$F,$X$2,$H:$H,AD$3)</f>
        <v>0</v>
      </c>
      <c r="AE69" s="176">
        <f t="shared" si="50"/>
        <v>97500</v>
      </c>
      <c r="AF69" s="177">
        <f t="shared" ref="AF69:AI73" si="115">SUMIFS($E:$E,$J:$J,$X69,$F:$F,$AG$2,$H:$H,AF$3)</f>
        <v>31960</v>
      </c>
      <c r="AG69" s="175">
        <f t="shared" si="115"/>
        <v>4040</v>
      </c>
      <c r="AH69" s="175">
        <f t="shared" si="115"/>
        <v>850</v>
      </c>
      <c r="AI69" s="175">
        <f t="shared" si="115"/>
        <v>0</v>
      </c>
      <c r="AJ69" s="175">
        <f>AF69+AG69+AH69+AI69</f>
        <v>36850</v>
      </c>
      <c r="AK69" s="175">
        <f t="shared" si="97"/>
        <v>0</v>
      </c>
      <c r="AL69" s="175">
        <f>AF69+AG69+AH69+AI69+AK69</f>
        <v>36850</v>
      </c>
      <c r="AM69" s="187">
        <f t="shared" si="98"/>
        <v>115.753424657534</v>
      </c>
      <c r="AN69" s="187">
        <f t="shared" si="99"/>
        <v>14.7945205479452</v>
      </c>
      <c r="AO69" s="187">
        <f t="shared" si="100"/>
        <v>3.01369863013699</v>
      </c>
      <c r="AP69" s="187">
        <f t="shared" si="101"/>
        <v>0</v>
      </c>
      <c r="AQ69" s="191">
        <f t="shared" si="102"/>
        <v>133.561643835616</v>
      </c>
      <c r="AR69" s="187">
        <f t="shared" si="103"/>
        <v>0</v>
      </c>
      <c r="AS69" s="192">
        <f t="shared" si="104"/>
        <v>133.561643835616</v>
      </c>
      <c r="AT69" s="193">
        <f t="shared" si="105"/>
        <v>43.7808219178082</v>
      </c>
      <c r="AU69" s="187">
        <f t="shared" si="106"/>
        <v>5.53424657534247</v>
      </c>
      <c r="AV69" s="187">
        <f t="shared" si="107"/>
        <v>1.16438356164384</v>
      </c>
      <c r="AW69" s="187">
        <f t="shared" si="108"/>
        <v>0</v>
      </c>
      <c r="AX69" s="191">
        <f t="shared" si="109"/>
        <v>50.4794520547945</v>
      </c>
      <c r="AY69" s="187">
        <f t="shared" si="110"/>
        <v>0</v>
      </c>
      <c r="AZ69" s="192">
        <f t="shared" si="111"/>
        <v>50.4794520547945</v>
      </c>
    </row>
    <row r="70" spans="1:52">
      <c r="A70" s="17" t="s">
        <v>1956</v>
      </c>
      <c r="B70" s="17" t="s">
        <v>4717</v>
      </c>
      <c r="C70" s="17" t="s">
        <v>22</v>
      </c>
      <c r="D70" s="17" t="s">
        <v>4671</v>
      </c>
      <c r="E70" s="17">
        <v>1300</v>
      </c>
      <c r="F70" s="18" t="s">
        <v>5</v>
      </c>
      <c r="G70">
        <v>2019</v>
      </c>
      <c r="H70" s="18" t="s">
        <v>85</v>
      </c>
      <c r="I70" t="s">
        <v>488</v>
      </c>
      <c r="J70" t="s">
        <v>226</v>
      </c>
      <c r="W70" s="160"/>
      <c r="X70" s="159" t="s">
        <v>244</v>
      </c>
      <c r="Y70" s="158">
        <f t="shared" si="114"/>
        <v>8100</v>
      </c>
      <c r="Z70" s="158">
        <f t="shared" si="114"/>
        <v>0</v>
      </c>
      <c r="AA70" s="158">
        <f t="shared" si="114"/>
        <v>0</v>
      </c>
      <c r="AB70" s="158">
        <f t="shared" si="114"/>
        <v>0</v>
      </c>
      <c r="AC70" s="175">
        <f t="shared" si="63"/>
        <v>8100</v>
      </c>
      <c r="AD70" s="158">
        <f>SUMIFS($E:$E,$J:$J,$X70,$F:$F,$X$2,$H:$H,AD$3)</f>
        <v>0</v>
      </c>
      <c r="AE70" s="176">
        <f t="shared" ref="AE70:AE90" si="116">Y70+Z70+AA70+AB70+AD70</f>
        <v>8100</v>
      </c>
      <c r="AF70" s="177">
        <f t="shared" si="115"/>
        <v>2940</v>
      </c>
      <c r="AG70" s="175">
        <f t="shared" si="115"/>
        <v>0</v>
      </c>
      <c r="AH70" s="175">
        <f t="shared" si="115"/>
        <v>0</v>
      </c>
      <c r="AI70" s="175">
        <f t="shared" si="115"/>
        <v>0</v>
      </c>
      <c r="AJ70" s="175">
        <f>AF70+AG70+AH70+AI70</f>
        <v>2940</v>
      </c>
      <c r="AK70" s="175">
        <f t="shared" si="97"/>
        <v>0</v>
      </c>
      <c r="AL70" s="175">
        <f>AF70+AG70+AH70+AI70+AK70</f>
        <v>2940</v>
      </c>
      <c r="AM70" s="187">
        <f t="shared" si="98"/>
        <v>11.0958904109589</v>
      </c>
      <c r="AN70" s="187">
        <f t="shared" si="99"/>
        <v>0</v>
      </c>
      <c r="AO70" s="187">
        <f t="shared" si="100"/>
        <v>0</v>
      </c>
      <c r="AP70" s="187">
        <f t="shared" si="101"/>
        <v>0</v>
      </c>
      <c r="AQ70" s="191">
        <f t="shared" si="102"/>
        <v>11.0958904109589</v>
      </c>
      <c r="AR70" s="187">
        <f t="shared" si="103"/>
        <v>0</v>
      </c>
      <c r="AS70" s="192">
        <f t="shared" si="104"/>
        <v>11.0958904109589</v>
      </c>
      <c r="AT70" s="193">
        <f t="shared" si="105"/>
        <v>4.02739726027397</v>
      </c>
      <c r="AU70" s="187">
        <f t="shared" si="106"/>
        <v>0</v>
      </c>
      <c r="AV70" s="187">
        <f t="shared" si="107"/>
        <v>0</v>
      </c>
      <c r="AW70" s="187">
        <f t="shared" si="108"/>
        <v>0</v>
      </c>
      <c r="AX70" s="191">
        <f t="shared" si="109"/>
        <v>4.02739726027397</v>
      </c>
      <c r="AY70" s="187">
        <f t="shared" si="110"/>
        <v>0</v>
      </c>
      <c r="AZ70" s="192">
        <f t="shared" si="111"/>
        <v>4.02739726027397</v>
      </c>
    </row>
    <row r="71" spans="1:52">
      <c r="A71" s="17" t="s">
        <v>1954</v>
      </c>
      <c r="B71" s="17" t="s">
        <v>4718</v>
      </c>
      <c r="C71" s="17" t="s">
        <v>22</v>
      </c>
      <c r="D71" s="17" t="s">
        <v>4671</v>
      </c>
      <c r="E71" s="17">
        <v>1500</v>
      </c>
      <c r="F71" s="18" t="s">
        <v>5</v>
      </c>
      <c r="G71">
        <v>2018</v>
      </c>
      <c r="H71" s="18" t="s">
        <v>84</v>
      </c>
      <c r="I71" t="s">
        <v>488</v>
      </c>
      <c r="J71" t="s">
        <v>226</v>
      </c>
      <c r="W71" s="160"/>
      <c r="X71" s="161" t="s">
        <v>247</v>
      </c>
      <c r="Y71" s="158">
        <f t="shared" si="114"/>
        <v>16900</v>
      </c>
      <c r="Z71" s="158">
        <f t="shared" si="114"/>
        <v>4800</v>
      </c>
      <c r="AA71" s="158">
        <f t="shared" si="114"/>
        <v>2000</v>
      </c>
      <c r="AB71" s="158">
        <f t="shared" si="114"/>
        <v>0</v>
      </c>
      <c r="AC71" s="175">
        <f t="shared" si="63"/>
        <v>23700</v>
      </c>
      <c r="AD71" s="158">
        <f>SUMIFS($E:$E,$J:$J,$X71,$F:$F,$X$2,$H:$H,AD$3)</f>
        <v>0</v>
      </c>
      <c r="AE71" s="176">
        <f t="shared" si="116"/>
        <v>23700</v>
      </c>
      <c r="AF71" s="177">
        <f t="shared" si="115"/>
        <v>6350</v>
      </c>
      <c r="AG71" s="175">
        <f t="shared" si="115"/>
        <v>1830</v>
      </c>
      <c r="AH71" s="175">
        <f t="shared" si="115"/>
        <v>740</v>
      </c>
      <c r="AI71" s="175">
        <f t="shared" si="115"/>
        <v>0</v>
      </c>
      <c r="AJ71" s="175">
        <f>AF71+AG71+AH71+AI71</f>
        <v>8920</v>
      </c>
      <c r="AK71" s="175">
        <f t="shared" si="97"/>
        <v>0</v>
      </c>
      <c r="AL71" s="175">
        <f>AF71+AG71+AH71+AI71+AK71</f>
        <v>8920</v>
      </c>
      <c r="AM71" s="187">
        <f t="shared" si="98"/>
        <v>23.1506849315068</v>
      </c>
      <c r="AN71" s="187">
        <f t="shared" si="99"/>
        <v>6.57534246575342</v>
      </c>
      <c r="AO71" s="187">
        <f t="shared" si="100"/>
        <v>2.73972602739726</v>
      </c>
      <c r="AP71" s="187">
        <f t="shared" si="101"/>
        <v>0</v>
      </c>
      <c r="AQ71" s="191">
        <f t="shared" si="102"/>
        <v>32.4657534246575</v>
      </c>
      <c r="AR71" s="187">
        <f t="shared" si="103"/>
        <v>0</v>
      </c>
      <c r="AS71" s="192">
        <f t="shared" si="104"/>
        <v>32.4657534246575</v>
      </c>
      <c r="AT71" s="193">
        <f t="shared" si="105"/>
        <v>8.6986301369863</v>
      </c>
      <c r="AU71" s="187">
        <f t="shared" si="106"/>
        <v>2.50684931506849</v>
      </c>
      <c r="AV71" s="187">
        <f t="shared" si="107"/>
        <v>1.01369863013699</v>
      </c>
      <c r="AW71" s="187">
        <f t="shared" si="108"/>
        <v>0</v>
      </c>
      <c r="AX71" s="191">
        <f t="shared" si="109"/>
        <v>12.2191780821918</v>
      </c>
      <c r="AY71" s="187">
        <f t="shared" si="110"/>
        <v>0</v>
      </c>
      <c r="AZ71" s="192">
        <f t="shared" si="111"/>
        <v>12.2191780821918</v>
      </c>
    </row>
    <row r="72" spans="1:52">
      <c r="A72" s="17" t="s">
        <v>1952</v>
      </c>
      <c r="B72" s="17" t="s">
        <v>4719</v>
      </c>
      <c r="C72" s="17" t="s">
        <v>22</v>
      </c>
      <c r="D72" s="17" t="s">
        <v>4671</v>
      </c>
      <c r="E72" s="17">
        <v>1000</v>
      </c>
      <c r="F72" s="18" t="s">
        <v>5</v>
      </c>
      <c r="G72">
        <v>2019</v>
      </c>
      <c r="H72" s="18" t="s">
        <v>85</v>
      </c>
      <c r="I72" t="s">
        <v>488</v>
      </c>
      <c r="J72" t="s">
        <v>226</v>
      </c>
      <c r="W72" s="160"/>
      <c r="X72" s="161" t="s">
        <v>238</v>
      </c>
      <c r="Y72" s="158">
        <f t="shared" si="114"/>
        <v>69900</v>
      </c>
      <c r="Z72" s="158">
        <f t="shared" si="114"/>
        <v>34600</v>
      </c>
      <c r="AA72" s="158">
        <f t="shared" si="114"/>
        <v>1400</v>
      </c>
      <c r="AB72" s="158">
        <f t="shared" si="114"/>
        <v>0</v>
      </c>
      <c r="AC72" s="175">
        <f t="shared" si="63"/>
        <v>105900</v>
      </c>
      <c r="AD72" s="158">
        <f>SUMIFS($E:$E,$J:$J,$X72,$F:$F,$X$2,$H:$H,AD$3)</f>
        <v>0</v>
      </c>
      <c r="AE72" s="176">
        <f t="shared" si="116"/>
        <v>105900</v>
      </c>
      <c r="AF72" s="177">
        <f t="shared" si="115"/>
        <v>26280</v>
      </c>
      <c r="AG72" s="175">
        <f t="shared" si="115"/>
        <v>12990</v>
      </c>
      <c r="AH72" s="175">
        <f t="shared" si="115"/>
        <v>500</v>
      </c>
      <c r="AI72" s="175">
        <f t="shared" si="115"/>
        <v>0</v>
      </c>
      <c r="AJ72" s="175">
        <f>AF72+AG72+AH72+AI72</f>
        <v>39770</v>
      </c>
      <c r="AK72" s="175">
        <f t="shared" si="97"/>
        <v>0</v>
      </c>
      <c r="AL72" s="175">
        <f>AF72+AG72+AH72+AI72+AK72</f>
        <v>39770</v>
      </c>
      <c r="AM72" s="187">
        <f t="shared" si="98"/>
        <v>95.7534246575343</v>
      </c>
      <c r="AN72" s="187">
        <f t="shared" si="99"/>
        <v>47.3972602739726</v>
      </c>
      <c r="AO72" s="187">
        <f t="shared" si="100"/>
        <v>1.91780821917808</v>
      </c>
      <c r="AP72" s="187">
        <f t="shared" si="101"/>
        <v>0</v>
      </c>
      <c r="AQ72" s="191">
        <f t="shared" si="102"/>
        <v>145.068493150685</v>
      </c>
      <c r="AR72" s="187">
        <f t="shared" si="103"/>
        <v>0</v>
      </c>
      <c r="AS72" s="192">
        <f t="shared" si="104"/>
        <v>145.068493150685</v>
      </c>
      <c r="AT72" s="193">
        <f t="shared" si="105"/>
        <v>36</v>
      </c>
      <c r="AU72" s="187">
        <f t="shared" si="106"/>
        <v>17.7945205479452</v>
      </c>
      <c r="AV72" s="187">
        <f t="shared" si="107"/>
        <v>0.684931506849315</v>
      </c>
      <c r="AW72" s="187">
        <f t="shared" si="108"/>
        <v>0</v>
      </c>
      <c r="AX72" s="191">
        <f t="shared" si="109"/>
        <v>54.4794520547945</v>
      </c>
      <c r="AY72" s="187">
        <f t="shared" si="110"/>
        <v>0</v>
      </c>
      <c r="AZ72" s="192">
        <f t="shared" si="111"/>
        <v>54.4794520547945</v>
      </c>
    </row>
    <row r="73" spans="1:52">
      <c r="A73" s="17" t="s">
        <v>1950</v>
      </c>
      <c r="B73" s="17" t="s">
        <v>4720</v>
      </c>
      <c r="C73" s="17" t="s">
        <v>22</v>
      </c>
      <c r="D73" s="17" t="s">
        <v>4671</v>
      </c>
      <c r="E73" s="17">
        <v>1500</v>
      </c>
      <c r="F73" s="18" t="s">
        <v>5</v>
      </c>
      <c r="G73">
        <v>2019</v>
      </c>
      <c r="H73" s="18" t="s">
        <v>85</v>
      </c>
      <c r="I73" t="s">
        <v>488</v>
      </c>
      <c r="J73" t="s">
        <v>226</v>
      </c>
      <c r="W73" s="160"/>
      <c r="X73" s="161" t="s">
        <v>4721</v>
      </c>
      <c r="Y73" s="158">
        <f t="shared" si="114"/>
        <v>0</v>
      </c>
      <c r="Z73" s="158">
        <f t="shared" si="114"/>
        <v>0</v>
      </c>
      <c r="AA73" s="158">
        <f t="shared" si="114"/>
        <v>0</v>
      </c>
      <c r="AB73" s="158">
        <f t="shared" si="114"/>
        <v>0</v>
      </c>
      <c r="AC73" s="175">
        <f t="shared" si="63"/>
        <v>0</v>
      </c>
      <c r="AD73" s="158">
        <f>SUMIFS($E:$E,$J:$J,$X73,$F:$F,$X$2,$H:$H,AD$3)</f>
        <v>0</v>
      </c>
      <c r="AE73" s="176">
        <f t="shared" si="116"/>
        <v>0</v>
      </c>
      <c r="AF73" s="177">
        <f t="shared" si="115"/>
        <v>0</v>
      </c>
      <c r="AG73" s="175">
        <f t="shared" si="115"/>
        <v>0</v>
      </c>
      <c r="AH73" s="175">
        <f t="shared" si="115"/>
        <v>0</v>
      </c>
      <c r="AI73" s="175">
        <f t="shared" si="115"/>
        <v>0</v>
      </c>
      <c r="AJ73" s="175">
        <f>AF73+AG73+AH73+AI73</f>
        <v>0</v>
      </c>
      <c r="AK73" s="175">
        <f t="shared" si="97"/>
        <v>0</v>
      </c>
      <c r="AL73" s="175">
        <f>AF73+AG73+AH73+AI73+AK73</f>
        <v>0</v>
      </c>
      <c r="AM73" s="187">
        <f t="shared" ref="AM73:AZ73" si="117">Y73/365*0.5</f>
        <v>0</v>
      </c>
      <c r="AN73" s="187">
        <f t="shared" si="117"/>
        <v>0</v>
      </c>
      <c r="AO73" s="187">
        <f t="shared" si="117"/>
        <v>0</v>
      </c>
      <c r="AP73" s="187">
        <f t="shared" si="117"/>
        <v>0</v>
      </c>
      <c r="AQ73" s="191">
        <f t="shared" si="117"/>
        <v>0</v>
      </c>
      <c r="AR73" s="187">
        <f t="shared" si="117"/>
        <v>0</v>
      </c>
      <c r="AS73" s="192">
        <f t="shared" si="117"/>
        <v>0</v>
      </c>
      <c r="AT73" s="193">
        <f t="shared" si="117"/>
        <v>0</v>
      </c>
      <c r="AU73" s="187">
        <f t="shared" si="117"/>
        <v>0</v>
      </c>
      <c r="AV73" s="187">
        <f t="shared" si="117"/>
        <v>0</v>
      </c>
      <c r="AW73" s="187">
        <f t="shared" si="117"/>
        <v>0</v>
      </c>
      <c r="AX73" s="191">
        <f t="shared" si="117"/>
        <v>0</v>
      </c>
      <c r="AY73" s="187">
        <f t="shared" si="117"/>
        <v>0</v>
      </c>
      <c r="AZ73" s="192">
        <f t="shared" si="117"/>
        <v>0</v>
      </c>
    </row>
    <row r="74" spans="1:52">
      <c r="A74" s="17" t="s">
        <v>1948</v>
      </c>
      <c r="B74" s="17" t="s">
        <v>1949</v>
      </c>
      <c r="C74" s="17" t="s">
        <v>22</v>
      </c>
      <c r="D74" s="17" t="s">
        <v>4671</v>
      </c>
      <c r="E74" s="17">
        <v>1900</v>
      </c>
      <c r="F74" s="18" t="s">
        <v>5</v>
      </c>
      <c r="G74">
        <v>2006</v>
      </c>
      <c r="H74" s="18" t="s">
        <v>66</v>
      </c>
      <c r="I74" t="s">
        <v>488</v>
      </c>
      <c r="J74" t="s">
        <v>226</v>
      </c>
      <c r="W74" s="162" t="s">
        <v>29</v>
      </c>
      <c r="X74" s="163" t="s">
        <v>87</v>
      </c>
      <c r="Y74" s="162">
        <f>SUM(Y69:Y73)</f>
        <v>179400</v>
      </c>
      <c r="Z74" s="162">
        <f t="shared" ref="Z74:AL74" si="118">SUM(Z69:Z73)</f>
        <v>50200</v>
      </c>
      <c r="AA74" s="162">
        <f t="shared" si="118"/>
        <v>5600</v>
      </c>
      <c r="AB74" s="162">
        <f t="shared" si="118"/>
        <v>0</v>
      </c>
      <c r="AC74" s="178">
        <f t="shared" si="118"/>
        <v>235200</v>
      </c>
      <c r="AD74" s="162">
        <f t="shared" si="118"/>
        <v>0</v>
      </c>
      <c r="AE74" s="179">
        <f t="shared" si="118"/>
        <v>235200</v>
      </c>
      <c r="AF74" s="180">
        <f t="shared" si="118"/>
        <v>67530</v>
      </c>
      <c r="AG74" s="162">
        <f t="shared" si="118"/>
        <v>18860</v>
      </c>
      <c r="AH74" s="162">
        <f t="shared" si="118"/>
        <v>2090</v>
      </c>
      <c r="AI74" s="162">
        <f t="shared" si="118"/>
        <v>0</v>
      </c>
      <c r="AJ74" s="162">
        <f t="shared" si="118"/>
        <v>88480</v>
      </c>
      <c r="AK74" s="162">
        <f t="shared" si="118"/>
        <v>0</v>
      </c>
      <c r="AL74" s="162">
        <f t="shared" si="118"/>
        <v>88480</v>
      </c>
      <c r="AM74" s="187">
        <f t="shared" si="98"/>
        <v>245.753424657534</v>
      </c>
      <c r="AN74" s="187">
        <f t="shared" si="99"/>
        <v>68.7671232876712</v>
      </c>
      <c r="AO74" s="187">
        <f t="shared" si="100"/>
        <v>7.67123287671233</v>
      </c>
      <c r="AP74" s="187">
        <f t="shared" si="101"/>
        <v>0</v>
      </c>
      <c r="AQ74" s="191">
        <f t="shared" si="102"/>
        <v>322.191780821918</v>
      </c>
      <c r="AR74" s="187">
        <f t="shared" si="103"/>
        <v>0</v>
      </c>
      <c r="AS74" s="192">
        <f t="shared" si="104"/>
        <v>322.191780821918</v>
      </c>
      <c r="AT74" s="193">
        <f t="shared" si="105"/>
        <v>92.5068493150685</v>
      </c>
      <c r="AU74" s="187">
        <f t="shared" si="106"/>
        <v>25.8356164383562</v>
      </c>
      <c r="AV74" s="187">
        <f t="shared" si="107"/>
        <v>2.86301369863014</v>
      </c>
      <c r="AW74" s="187">
        <f t="shared" si="108"/>
        <v>0</v>
      </c>
      <c r="AX74" s="191">
        <f t="shared" si="109"/>
        <v>121.205479452055</v>
      </c>
      <c r="AY74" s="187">
        <f t="shared" si="110"/>
        <v>0</v>
      </c>
      <c r="AZ74" s="192">
        <f t="shared" si="111"/>
        <v>121.205479452055</v>
      </c>
    </row>
    <row r="75" spans="1:52">
      <c r="A75" s="17" t="s">
        <v>1946</v>
      </c>
      <c r="B75" s="17" t="s">
        <v>1947</v>
      </c>
      <c r="C75" s="17" t="s">
        <v>22</v>
      </c>
      <c r="D75" s="17" t="s">
        <v>4671</v>
      </c>
      <c r="E75" s="17">
        <v>12700</v>
      </c>
      <c r="F75" s="18" t="s">
        <v>5</v>
      </c>
      <c r="G75">
        <v>2006</v>
      </c>
      <c r="H75" s="18" t="s">
        <v>66</v>
      </c>
      <c r="I75" t="s">
        <v>488</v>
      </c>
      <c r="J75" t="s">
        <v>226</v>
      </c>
      <c r="W75" s="162" t="s">
        <v>31</v>
      </c>
      <c r="X75" s="163" t="s">
        <v>254</v>
      </c>
      <c r="Y75" s="162">
        <f t="shared" ref="Y75:AB77" si="119">SUMIFS($E:$E,$J:$J,$X75,$F:$F,$X$2,$H:$H,Y$3)</f>
        <v>109300</v>
      </c>
      <c r="Z75" s="162">
        <f t="shared" si="119"/>
        <v>14000</v>
      </c>
      <c r="AA75" s="162">
        <f t="shared" si="119"/>
        <v>0</v>
      </c>
      <c r="AB75" s="162">
        <f t="shared" si="119"/>
        <v>29500</v>
      </c>
      <c r="AC75" s="178">
        <f t="shared" si="63"/>
        <v>152800</v>
      </c>
      <c r="AD75" s="162">
        <f>SUMIFS($E:$E,$J:$J,$X75,$F:$F,$X$2,$H:$H,AD$3)</f>
        <v>15800</v>
      </c>
      <c r="AE75" s="179">
        <f t="shared" si="116"/>
        <v>168600</v>
      </c>
      <c r="AF75" s="199">
        <f t="shared" ref="AF75:AI77" si="120">SUMIFS($E:$E,$J:$J,$X75,$F:$F,$AG$2,$H:$H,AF$3)</f>
        <v>41090</v>
      </c>
      <c r="AG75" s="178">
        <f t="shared" si="120"/>
        <v>5270</v>
      </c>
      <c r="AH75" s="178">
        <f t="shared" si="120"/>
        <v>0</v>
      </c>
      <c r="AI75" s="178">
        <f t="shared" si="120"/>
        <v>10900</v>
      </c>
      <c r="AJ75" s="178">
        <f>AF75+AG75+AH75+AI75</f>
        <v>57260</v>
      </c>
      <c r="AK75" s="178">
        <f t="shared" si="97"/>
        <v>5650</v>
      </c>
      <c r="AL75" s="178">
        <f>AF75+AG75+AH75+AI75+AK75</f>
        <v>62910</v>
      </c>
      <c r="AM75" s="187">
        <f t="shared" si="98"/>
        <v>149.72602739726</v>
      </c>
      <c r="AN75" s="187">
        <f t="shared" si="99"/>
        <v>19.1780821917808</v>
      </c>
      <c r="AO75" s="187">
        <f t="shared" si="100"/>
        <v>0</v>
      </c>
      <c r="AP75" s="187">
        <f t="shared" si="101"/>
        <v>40.4109589041096</v>
      </c>
      <c r="AQ75" s="191">
        <f t="shared" si="102"/>
        <v>209.315068493151</v>
      </c>
      <c r="AR75" s="187">
        <f t="shared" si="103"/>
        <v>21.6438356164384</v>
      </c>
      <c r="AS75" s="192">
        <f t="shared" si="104"/>
        <v>230.958904109589</v>
      </c>
      <c r="AT75" s="193">
        <f t="shared" si="105"/>
        <v>56.2876712328767</v>
      </c>
      <c r="AU75" s="187">
        <f t="shared" si="106"/>
        <v>7.21917808219178</v>
      </c>
      <c r="AV75" s="187">
        <f t="shared" si="107"/>
        <v>0</v>
      </c>
      <c r="AW75" s="187">
        <f t="shared" si="108"/>
        <v>14.9315068493151</v>
      </c>
      <c r="AX75" s="191">
        <f t="shared" si="109"/>
        <v>78.4383561643836</v>
      </c>
      <c r="AY75" s="187">
        <f t="shared" si="110"/>
        <v>7.73972602739726</v>
      </c>
      <c r="AZ75" s="192">
        <f t="shared" si="111"/>
        <v>86.1780821917808</v>
      </c>
    </row>
    <row r="76" spans="1:52">
      <c r="A76" s="17" t="s">
        <v>1944</v>
      </c>
      <c r="B76" s="17" t="s">
        <v>1945</v>
      </c>
      <c r="C76" s="17" t="s">
        <v>22</v>
      </c>
      <c r="D76" s="17" t="s">
        <v>4671</v>
      </c>
      <c r="E76" s="17">
        <v>3500</v>
      </c>
      <c r="F76" s="18" t="s">
        <v>5</v>
      </c>
      <c r="G76">
        <v>2013</v>
      </c>
      <c r="H76" s="18" t="s">
        <v>66</v>
      </c>
      <c r="I76" t="s">
        <v>488</v>
      </c>
      <c r="J76" t="s">
        <v>226</v>
      </c>
      <c r="W76" s="158" t="s">
        <v>26</v>
      </c>
      <c r="X76" s="161" t="s">
        <v>261</v>
      </c>
      <c r="Y76" s="158">
        <f t="shared" si="119"/>
        <v>10800</v>
      </c>
      <c r="Z76" s="158">
        <f t="shared" si="119"/>
        <v>7500</v>
      </c>
      <c r="AA76" s="158">
        <f t="shared" si="119"/>
        <v>8700</v>
      </c>
      <c r="AB76" s="158">
        <f t="shared" si="119"/>
        <v>0</v>
      </c>
      <c r="AC76" s="175">
        <f t="shared" si="63"/>
        <v>27000</v>
      </c>
      <c r="AD76" s="158">
        <f>SUMIFS($E:$E,$J:$J,$X76,$F:$F,$X$2,$H:$H,AD$3)</f>
        <v>0</v>
      </c>
      <c r="AE76" s="176">
        <f t="shared" si="116"/>
        <v>27000</v>
      </c>
      <c r="AF76" s="177">
        <f t="shared" si="120"/>
        <v>4100</v>
      </c>
      <c r="AG76" s="175">
        <f t="shared" si="120"/>
        <v>2850</v>
      </c>
      <c r="AH76" s="175">
        <f t="shared" si="120"/>
        <v>3250</v>
      </c>
      <c r="AI76" s="175">
        <f t="shared" si="120"/>
        <v>0</v>
      </c>
      <c r="AJ76" s="175">
        <f>AF76+AG76+AH76+AI76</f>
        <v>10200</v>
      </c>
      <c r="AK76" s="175">
        <f t="shared" si="97"/>
        <v>0</v>
      </c>
      <c r="AL76" s="175">
        <f>AF76+AG76+AH76+AI76+AK76</f>
        <v>10200</v>
      </c>
      <c r="AM76" s="187">
        <f t="shared" si="98"/>
        <v>14.7945205479452</v>
      </c>
      <c r="AN76" s="187">
        <f t="shared" si="99"/>
        <v>10.2739726027397</v>
      </c>
      <c r="AO76" s="187">
        <f t="shared" si="100"/>
        <v>11.9178082191781</v>
      </c>
      <c r="AP76" s="187">
        <f t="shared" si="101"/>
        <v>0</v>
      </c>
      <c r="AQ76" s="191">
        <f t="shared" si="102"/>
        <v>36.986301369863</v>
      </c>
      <c r="AR76" s="187">
        <f t="shared" si="103"/>
        <v>0</v>
      </c>
      <c r="AS76" s="192">
        <f t="shared" si="104"/>
        <v>36.986301369863</v>
      </c>
      <c r="AT76" s="193">
        <f t="shared" si="105"/>
        <v>5.61643835616438</v>
      </c>
      <c r="AU76" s="187">
        <f t="shared" si="106"/>
        <v>3.9041095890411</v>
      </c>
      <c r="AV76" s="187">
        <f t="shared" si="107"/>
        <v>4.45205479452055</v>
      </c>
      <c r="AW76" s="187">
        <f t="shared" si="108"/>
        <v>0</v>
      </c>
      <c r="AX76" s="191">
        <f t="shared" si="109"/>
        <v>13.972602739726</v>
      </c>
      <c r="AY76" s="187">
        <f t="shared" si="110"/>
        <v>0</v>
      </c>
      <c r="AZ76" s="192">
        <f t="shared" si="111"/>
        <v>13.972602739726</v>
      </c>
    </row>
    <row r="77" spans="1:52">
      <c r="A77" s="17" t="s">
        <v>1942</v>
      </c>
      <c r="B77" s="17" t="s">
        <v>1943</v>
      </c>
      <c r="C77" s="17" t="s">
        <v>22</v>
      </c>
      <c r="D77" s="17" t="s">
        <v>4671</v>
      </c>
      <c r="E77" s="17">
        <v>1700</v>
      </c>
      <c r="F77" s="18" t="s">
        <v>5</v>
      </c>
      <c r="G77">
        <v>2013</v>
      </c>
      <c r="H77" s="18" t="s">
        <v>66</v>
      </c>
      <c r="I77" t="s">
        <v>488</v>
      </c>
      <c r="J77" t="s">
        <v>226</v>
      </c>
      <c r="W77" s="160"/>
      <c r="X77" s="159" t="s">
        <v>264</v>
      </c>
      <c r="Y77" s="158">
        <f t="shared" si="119"/>
        <v>31100</v>
      </c>
      <c r="Z77" s="158">
        <f t="shared" si="119"/>
        <v>0</v>
      </c>
      <c r="AA77" s="158">
        <f t="shared" si="119"/>
        <v>1800</v>
      </c>
      <c r="AB77" s="158">
        <f t="shared" si="119"/>
        <v>1300</v>
      </c>
      <c r="AC77" s="175">
        <f t="shared" si="63"/>
        <v>34200</v>
      </c>
      <c r="AD77" s="158">
        <f>SUMIFS($E:$E,$J:$J,$X77,$F:$F,$X$2,$H:$H,AD$3)</f>
        <v>0</v>
      </c>
      <c r="AE77" s="176">
        <f t="shared" si="116"/>
        <v>34200</v>
      </c>
      <c r="AF77" s="177">
        <f t="shared" si="120"/>
        <v>11780</v>
      </c>
      <c r="AG77" s="175">
        <f t="shared" si="120"/>
        <v>0</v>
      </c>
      <c r="AH77" s="175">
        <f t="shared" si="120"/>
        <v>660</v>
      </c>
      <c r="AI77" s="175">
        <f t="shared" si="120"/>
        <v>490</v>
      </c>
      <c r="AJ77" s="175">
        <f>AF77+AG77+AH77+AI77</f>
        <v>12930</v>
      </c>
      <c r="AK77" s="175">
        <f t="shared" si="97"/>
        <v>0</v>
      </c>
      <c r="AL77" s="175">
        <f>AF77+AG77+AH77+AI77+AK77</f>
        <v>12930</v>
      </c>
      <c r="AM77" s="187">
        <f t="shared" si="98"/>
        <v>42.6027397260274</v>
      </c>
      <c r="AN77" s="187">
        <f t="shared" si="99"/>
        <v>0</v>
      </c>
      <c r="AO77" s="187">
        <f t="shared" si="100"/>
        <v>2.46575342465753</v>
      </c>
      <c r="AP77" s="187">
        <f t="shared" si="101"/>
        <v>1.78082191780822</v>
      </c>
      <c r="AQ77" s="191">
        <f t="shared" si="102"/>
        <v>46.8493150684931</v>
      </c>
      <c r="AR77" s="187">
        <f t="shared" si="103"/>
        <v>0</v>
      </c>
      <c r="AS77" s="192">
        <f t="shared" si="104"/>
        <v>46.8493150684931</v>
      </c>
      <c r="AT77" s="193">
        <f t="shared" si="105"/>
        <v>16.1369863013699</v>
      </c>
      <c r="AU77" s="187">
        <f t="shared" si="106"/>
        <v>0</v>
      </c>
      <c r="AV77" s="187">
        <f t="shared" si="107"/>
        <v>0.904109589041096</v>
      </c>
      <c r="AW77" s="187">
        <f t="shared" si="108"/>
        <v>0.671232876712329</v>
      </c>
      <c r="AX77" s="191">
        <f t="shared" si="109"/>
        <v>17.7123287671233</v>
      </c>
      <c r="AY77" s="187">
        <f t="shared" si="110"/>
        <v>0</v>
      </c>
      <c r="AZ77" s="192">
        <f t="shared" si="111"/>
        <v>17.7123287671233</v>
      </c>
    </row>
    <row r="78" spans="1:52">
      <c r="A78" s="17" t="s">
        <v>1940</v>
      </c>
      <c r="B78" s="17" t="s">
        <v>1941</v>
      </c>
      <c r="C78" s="17" t="s">
        <v>22</v>
      </c>
      <c r="D78" s="17" t="s">
        <v>4671</v>
      </c>
      <c r="E78" s="17">
        <v>1800</v>
      </c>
      <c r="F78" s="18" t="s">
        <v>5</v>
      </c>
      <c r="G78">
        <v>2011</v>
      </c>
      <c r="H78" s="18" t="s">
        <v>66</v>
      </c>
      <c r="I78" t="s">
        <v>488</v>
      </c>
      <c r="J78" t="s">
        <v>226</v>
      </c>
      <c r="W78" s="162" t="s">
        <v>33</v>
      </c>
      <c r="X78" s="163" t="s">
        <v>87</v>
      </c>
      <c r="Y78" s="162">
        <f>SUM(Y76:Y77)</f>
        <v>41900</v>
      </c>
      <c r="Z78" s="162">
        <f t="shared" ref="Z78:AF78" si="121">SUM(Z76:Z77)</f>
        <v>7500</v>
      </c>
      <c r="AA78" s="162">
        <f t="shared" si="121"/>
        <v>10500</v>
      </c>
      <c r="AB78" s="162">
        <f t="shared" si="121"/>
        <v>1300</v>
      </c>
      <c r="AC78" s="178">
        <f t="shared" si="63"/>
        <v>61200</v>
      </c>
      <c r="AD78" s="162">
        <f t="shared" si="121"/>
        <v>0</v>
      </c>
      <c r="AE78" s="179">
        <f t="shared" si="116"/>
        <v>61200</v>
      </c>
      <c r="AF78" s="180">
        <f t="shared" si="121"/>
        <v>15880</v>
      </c>
      <c r="AG78" s="162">
        <f t="shared" ref="AG78:AL78" si="122">SUM(AG76:AG77)</f>
        <v>2850</v>
      </c>
      <c r="AH78" s="162">
        <f t="shared" si="122"/>
        <v>3910</v>
      </c>
      <c r="AI78" s="162">
        <f t="shared" si="122"/>
        <v>490</v>
      </c>
      <c r="AJ78" s="162">
        <f t="shared" si="122"/>
        <v>23130</v>
      </c>
      <c r="AK78" s="162">
        <f t="shared" si="122"/>
        <v>0</v>
      </c>
      <c r="AL78" s="162">
        <f t="shared" si="122"/>
        <v>23130</v>
      </c>
      <c r="AM78" s="187">
        <f t="shared" si="98"/>
        <v>57.3972602739726</v>
      </c>
      <c r="AN78" s="187">
        <f t="shared" si="99"/>
        <v>10.2739726027397</v>
      </c>
      <c r="AO78" s="187">
        <f t="shared" si="100"/>
        <v>14.3835616438356</v>
      </c>
      <c r="AP78" s="187">
        <f t="shared" si="101"/>
        <v>1.78082191780822</v>
      </c>
      <c r="AQ78" s="191">
        <f t="shared" si="102"/>
        <v>83.8356164383562</v>
      </c>
      <c r="AR78" s="187">
        <f t="shared" si="103"/>
        <v>0</v>
      </c>
      <c r="AS78" s="192">
        <f t="shared" si="104"/>
        <v>83.8356164383562</v>
      </c>
      <c r="AT78" s="193">
        <f t="shared" si="105"/>
        <v>21.7534246575342</v>
      </c>
      <c r="AU78" s="187">
        <f t="shared" si="106"/>
        <v>3.9041095890411</v>
      </c>
      <c r="AV78" s="187">
        <f t="shared" si="107"/>
        <v>5.35616438356164</v>
      </c>
      <c r="AW78" s="187">
        <f t="shared" si="108"/>
        <v>0.671232876712329</v>
      </c>
      <c r="AX78" s="191">
        <f t="shared" si="109"/>
        <v>31.6849315068493</v>
      </c>
      <c r="AY78" s="187">
        <f t="shared" si="110"/>
        <v>0</v>
      </c>
      <c r="AZ78" s="192">
        <f t="shared" si="111"/>
        <v>31.6849315068493</v>
      </c>
    </row>
    <row r="79" spans="1:52">
      <c r="A79" s="17" t="s">
        <v>1938</v>
      </c>
      <c r="B79" s="17" t="s">
        <v>1939</v>
      </c>
      <c r="C79" s="17" t="s">
        <v>22</v>
      </c>
      <c r="D79" s="17" t="s">
        <v>4671</v>
      </c>
      <c r="E79" s="17">
        <v>1600</v>
      </c>
      <c r="F79" s="18" t="s">
        <v>5</v>
      </c>
      <c r="G79">
        <v>2004</v>
      </c>
      <c r="H79" s="18" t="s">
        <v>66</v>
      </c>
      <c r="I79" t="s">
        <v>488</v>
      </c>
      <c r="J79" t="s">
        <v>226</v>
      </c>
      <c r="W79" s="196" t="s">
        <v>4722</v>
      </c>
      <c r="X79" s="159" t="s">
        <v>279</v>
      </c>
      <c r="Y79" s="158">
        <f t="shared" ref="Y79:AB83" si="123">SUMIFS($E:$E,$J:$J,$X79,$F:$F,$X$2,$H:$H,Y$3)</f>
        <v>0</v>
      </c>
      <c r="Z79" s="158">
        <f t="shared" si="123"/>
        <v>0</v>
      </c>
      <c r="AA79" s="158">
        <f t="shared" si="123"/>
        <v>0</v>
      </c>
      <c r="AB79" s="158">
        <f t="shared" si="123"/>
        <v>0</v>
      </c>
      <c r="AC79" s="175">
        <f t="shared" si="63"/>
        <v>0</v>
      </c>
      <c r="AD79" s="158">
        <f>SUMIFS($E:$E,$J:$J,$X79,$F:$F,$X$2,$H:$H,AD$3)</f>
        <v>0</v>
      </c>
      <c r="AE79" s="176">
        <f t="shared" si="116"/>
        <v>0</v>
      </c>
      <c r="AF79" s="177">
        <f t="shared" ref="AF79:AI83" si="124">SUMIFS($E:$E,$J:$J,$X79,$F:$F,$AG$2,$H:$H,AF$3)</f>
        <v>0</v>
      </c>
      <c r="AG79" s="175">
        <f t="shared" si="124"/>
        <v>0</v>
      </c>
      <c r="AH79" s="175">
        <f t="shared" si="124"/>
        <v>0</v>
      </c>
      <c r="AI79" s="175">
        <f t="shared" si="124"/>
        <v>0</v>
      </c>
      <c r="AJ79" s="175">
        <f>AF79+AG79+AH79+AI79</f>
        <v>0</v>
      </c>
      <c r="AK79" s="175">
        <f t="shared" si="97"/>
        <v>0</v>
      </c>
      <c r="AL79" s="175">
        <f>AF79+AG79+AH79+AI79+AK79</f>
        <v>0</v>
      </c>
      <c r="AM79" s="187">
        <f t="shared" si="98"/>
        <v>0</v>
      </c>
      <c r="AN79" s="187">
        <f t="shared" si="99"/>
        <v>0</v>
      </c>
      <c r="AO79" s="187">
        <f t="shared" si="100"/>
        <v>0</v>
      </c>
      <c r="AP79" s="187">
        <f t="shared" si="101"/>
        <v>0</v>
      </c>
      <c r="AQ79" s="191">
        <f t="shared" si="102"/>
        <v>0</v>
      </c>
      <c r="AR79" s="187">
        <f t="shared" si="103"/>
        <v>0</v>
      </c>
      <c r="AS79" s="192">
        <f t="shared" si="104"/>
        <v>0</v>
      </c>
      <c r="AT79" s="193">
        <f t="shared" si="105"/>
        <v>0</v>
      </c>
      <c r="AU79" s="187">
        <f t="shared" si="106"/>
        <v>0</v>
      </c>
      <c r="AV79" s="187">
        <f t="shared" si="107"/>
        <v>0</v>
      </c>
      <c r="AW79" s="187">
        <f t="shared" si="108"/>
        <v>0</v>
      </c>
      <c r="AX79" s="191">
        <f t="shared" si="109"/>
        <v>0</v>
      </c>
      <c r="AY79" s="187">
        <f t="shared" si="110"/>
        <v>0</v>
      </c>
      <c r="AZ79" s="192">
        <f t="shared" si="111"/>
        <v>0</v>
      </c>
    </row>
    <row r="80" spans="1:52">
      <c r="A80" s="17" t="s">
        <v>1936</v>
      </c>
      <c r="B80" s="17" t="s">
        <v>1937</v>
      </c>
      <c r="C80" s="17" t="s">
        <v>22</v>
      </c>
      <c r="D80" s="17" t="s">
        <v>4671</v>
      </c>
      <c r="E80" s="17">
        <v>1600</v>
      </c>
      <c r="F80" s="18" t="s">
        <v>5</v>
      </c>
      <c r="G80">
        <v>2015</v>
      </c>
      <c r="H80" s="18" t="s">
        <v>66</v>
      </c>
      <c r="I80" t="s">
        <v>488</v>
      </c>
      <c r="J80" t="s">
        <v>226</v>
      </c>
      <c r="W80" s="196"/>
      <c r="X80" s="159" t="s">
        <v>282</v>
      </c>
      <c r="Y80" s="158">
        <f t="shared" si="123"/>
        <v>0</v>
      </c>
      <c r="Z80" s="158">
        <f t="shared" si="123"/>
        <v>0</v>
      </c>
      <c r="AA80" s="158">
        <f t="shared" si="123"/>
        <v>0</v>
      </c>
      <c r="AB80" s="158">
        <f t="shared" si="123"/>
        <v>0</v>
      </c>
      <c r="AC80" s="175">
        <f t="shared" si="63"/>
        <v>0</v>
      </c>
      <c r="AD80" s="158">
        <f>SUMIFS($E:$E,$J:$J,$X80,$F:$F,$X$2,$H:$H,AD$3)</f>
        <v>0</v>
      </c>
      <c r="AE80" s="176">
        <f t="shared" si="116"/>
        <v>0</v>
      </c>
      <c r="AF80" s="177">
        <f t="shared" si="124"/>
        <v>0</v>
      </c>
      <c r="AG80" s="175">
        <f t="shared" si="124"/>
        <v>0</v>
      </c>
      <c r="AH80" s="175">
        <f t="shared" si="124"/>
        <v>0</v>
      </c>
      <c r="AI80" s="175">
        <f t="shared" si="124"/>
        <v>0</v>
      </c>
      <c r="AJ80" s="175">
        <f>AF80+AG80+AH80+AI80</f>
        <v>0</v>
      </c>
      <c r="AK80" s="175">
        <f t="shared" si="97"/>
        <v>0</v>
      </c>
      <c r="AL80" s="175">
        <f>AF80+AG80+AH80+AI80+AK80</f>
        <v>0</v>
      </c>
      <c r="AM80" s="187">
        <f t="shared" si="98"/>
        <v>0</v>
      </c>
      <c r="AN80" s="187">
        <f t="shared" si="99"/>
        <v>0</v>
      </c>
      <c r="AO80" s="187">
        <f t="shared" si="100"/>
        <v>0</v>
      </c>
      <c r="AP80" s="187">
        <f t="shared" si="101"/>
        <v>0</v>
      </c>
      <c r="AQ80" s="191">
        <f t="shared" si="102"/>
        <v>0</v>
      </c>
      <c r="AR80" s="187">
        <f t="shared" si="103"/>
        <v>0</v>
      </c>
      <c r="AS80" s="192">
        <f t="shared" si="104"/>
        <v>0</v>
      </c>
      <c r="AT80" s="193">
        <f t="shared" si="105"/>
        <v>0</v>
      </c>
      <c r="AU80" s="187">
        <f t="shared" si="106"/>
        <v>0</v>
      </c>
      <c r="AV80" s="187">
        <f t="shared" si="107"/>
        <v>0</v>
      </c>
      <c r="AW80" s="187">
        <f t="shared" si="108"/>
        <v>0</v>
      </c>
      <c r="AX80" s="191">
        <f t="shared" si="109"/>
        <v>0</v>
      </c>
      <c r="AY80" s="187">
        <f t="shared" si="110"/>
        <v>0</v>
      </c>
      <c r="AZ80" s="192">
        <f t="shared" si="111"/>
        <v>0</v>
      </c>
    </row>
    <row r="81" spans="1:52">
      <c r="A81" s="17" t="s">
        <v>1934</v>
      </c>
      <c r="B81" s="17" t="s">
        <v>1935</v>
      </c>
      <c r="C81" s="17" t="s">
        <v>22</v>
      </c>
      <c r="D81" s="17" t="s">
        <v>4671</v>
      </c>
      <c r="E81" s="17">
        <v>1500</v>
      </c>
      <c r="F81" s="18" t="s">
        <v>5</v>
      </c>
      <c r="G81">
        <v>2015</v>
      </c>
      <c r="H81" s="18" t="s">
        <v>66</v>
      </c>
      <c r="I81" t="s">
        <v>488</v>
      </c>
      <c r="J81" t="s">
        <v>226</v>
      </c>
      <c r="W81" s="196"/>
      <c r="X81" s="159" t="s">
        <v>269</v>
      </c>
      <c r="Y81" s="158">
        <f t="shared" si="123"/>
        <v>0</v>
      </c>
      <c r="Z81" s="158">
        <f t="shared" si="123"/>
        <v>0</v>
      </c>
      <c r="AA81" s="158">
        <f t="shared" si="123"/>
        <v>0</v>
      </c>
      <c r="AB81" s="158">
        <f t="shared" si="123"/>
        <v>0</v>
      </c>
      <c r="AC81" s="175">
        <f t="shared" si="63"/>
        <v>0</v>
      </c>
      <c r="AD81" s="158">
        <f>SUMIFS($E:$E,$J:$J,$X81,$F:$F,$X$2,$H:$H,AD$3)</f>
        <v>0</v>
      </c>
      <c r="AE81" s="176">
        <f t="shared" si="116"/>
        <v>0</v>
      </c>
      <c r="AF81" s="177">
        <f t="shared" si="124"/>
        <v>0</v>
      </c>
      <c r="AG81" s="175">
        <f t="shared" si="124"/>
        <v>0</v>
      </c>
      <c r="AH81" s="175">
        <f t="shared" si="124"/>
        <v>0</v>
      </c>
      <c r="AI81" s="175">
        <f t="shared" si="124"/>
        <v>0</v>
      </c>
      <c r="AJ81" s="175">
        <f>AF81+AG81+AH81+AI81</f>
        <v>0</v>
      </c>
      <c r="AK81" s="175">
        <f t="shared" si="97"/>
        <v>0</v>
      </c>
      <c r="AL81" s="175">
        <f>AF81+AG81+AH81+AI81+AK81</f>
        <v>0</v>
      </c>
      <c r="AM81" s="187">
        <f t="shared" si="98"/>
        <v>0</v>
      </c>
      <c r="AN81" s="187">
        <f t="shared" si="99"/>
        <v>0</v>
      </c>
      <c r="AO81" s="187">
        <f t="shared" si="100"/>
        <v>0</v>
      </c>
      <c r="AP81" s="187">
        <f t="shared" si="101"/>
        <v>0</v>
      </c>
      <c r="AQ81" s="191">
        <f t="shared" si="102"/>
        <v>0</v>
      </c>
      <c r="AR81" s="187">
        <f t="shared" si="103"/>
        <v>0</v>
      </c>
      <c r="AS81" s="192">
        <f t="shared" si="104"/>
        <v>0</v>
      </c>
      <c r="AT81" s="193">
        <f t="shared" si="105"/>
        <v>0</v>
      </c>
      <c r="AU81" s="187">
        <f t="shared" si="106"/>
        <v>0</v>
      </c>
      <c r="AV81" s="187">
        <f t="shared" si="107"/>
        <v>0</v>
      </c>
      <c r="AW81" s="187">
        <f t="shared" si="108"/>
        <v>0</v>
      </c>
      <c r="AX81" s="191">
        <f t="shared" si="109"/>
        <v>0</v>
      </c>
      <c r="AY81" s="187">
        <f t="shared" si="110"/>
        <v>0</v>
      </c>
      <c r="AZ81" s="192">
        <f t="shared" si="111"/>
        <v>0</v>
      </c>
    </row>
    <row r="82" spans="1:52">
      <c r="A82" s="17" t="s">
        <v>1932</v>
      </c>
      <c r="B82" s="17" t="s">
        <v>1933</v>
      </c>
      <c r="C82" s="17" t="s">
        <v>22</v>
      </c>
      <c r="D82" s="17" t="s">
        <v>4671</v>
      </c>
      <c r="E82" s="17">
        <v>1400</v>
      </c>
      <c r="F82" s="18" t="s">
        <v>5</v>
      </c>
      <c r="G82">
        <v>2015</v>
      </c>
      <c r="H82" s="18" t="s">
        <v>66</v>
      </c>
      <c r="I82" t="s">
        <v>488</v>
      </c>
      <c r="J82" t="s">
        <v>226</v>
      </c>
      <c r="W82" s="196"/>
      <c r="X82" s="159" t="s">
        <v>272</v>
      </c>
      <c r="Y82" s="158">
        <f t="shared" si="123"/>
        <v>0</v>
      </c>
      <c r="Z82" s="158">
        <f t="shared" si="123"/>
        <v>0</v>
      </c>
      <c r="AA82" s="158">
        <f t="shared" si="123"/>
        <v>0</v>
      </c>
      <c r="AB82" s="158">
        <f t="shared" si="123"/>
        <v>0</v>
      </c>
      <c r="AC82" s="175">
        <f t="shared" si="63"/>
        <v>0</v>
      </c>
      <c r="AD82" s="158">
        <f>SUMIFS($E:$E,$J:$J,$X82,$F:$F,$X$2,$H:$H,AD$3)</f>
        <v>0</v>
      </c>
      <c r="AE82" s="176">
        <f t="shared" si="116"/>
        <v>0</v>
      </c>
      <c r="AF82" s="177">
        <f t="shared" si="124"/>
        <v>0</v>
      </c>
      <c r="AG82" s="175">
        <f t="shared" si="124"/>
        <v>0</v>
      </c>
      <c r="AH82" s="175">
        <f t="shared" si="124"/>
        <v>0</v>
      </c>
      <c r="AI82" s="175">
        <f t="shared" si="124"/>
        <v>0</v>
      </c>
      <c r="AJ82" s="175">
        <f>AF82+AG82+AH82+AI82</f>
        <v>0</v>
      </c>
      <c r="AK82" s="175">
        <f t="shared" si="97"/>
        <v>0</v>
      </c>
      <c r="AL82" s="175">
        <f>AF82+AG82+AH82+AI82+AK82</f>
        <v>0</v>
      </c>
      <c r="AM82" s="187">
        <f t="shared" si="98"/>
        <v>0</v>
      </c>
      <c r="AN82" s="187">
        <f t="shared" si="99"/>
        <v>0</v>
      </c>
      <c r="AO82" s="187">
        <f t="shared" si="100"/>
        <v>0</v>
      </c>
      <c r="AP82" s="187">
        <f t="shared" si="101"/>
        <v>0</v>
      </c>
      <c r="AQ82" s="191">
        <f t="shared" si="102"/>
        <v>0</v>
      </c>
      <c r="AR82" s="187">
        <f t="shared" si="103"/>
        <v>0</v>
      </c>
      <c r="AS82" s="192">
        <f t="shared" si="104"/>
        <v>0</v>
      </c>
      <c r="AT82" s="193">
        <f t="shared" si="105"/>
        <v>0</v>
      </c>
      <c r="AU82" s="187">
        <f t="shared" si="106"/>
        <v>0</v>
      </c>
      <c r="AV82" s="187">
        <f t="shared" si="107"/>
        <v>0</v>
      </c>
      <c r="AW82" s="187">
        <f t="shared" si="108"/>
        <v>0</v>
      </c>
      <c r="AX82" s="191">
        <f t="shared" si="109"/>
        <v>0</v>
      </c>
      <c r="AY82" s="187">
        <f t="shared" si="110"/>
        <v>0</v>
      </c>
      <c r="AZ82" s="192">
        <f t="shared" si="111"/>
        <v>0</v>
      </c>
    </row>
    <row r="83" spans="1:52">
      <c r="A83" s="17" t="s">
        <v>1930</v>
      </c>
      <c r="B83" s="17" t="s">
        <v>1931</v>
      </c>
      <c r="C83" s="17" t="s">
        <v>22</v>
      </c>
      <c r="D83" s="17" t="s">
        <v>4671</v>
      </c>
      <c r="E83" s="17">
        <v>1200</v>
      </c>
      <c r="F83" s="18" t="s">
        <v>5</v>
      </c>
      <c r="G83">
        <v>2015</v>
      </c>
      <c r="H83" s="18" t="s">
        <v>66</v>
      </c>
      <c r="I83" t="s">
        <v>488</v>
      </c>
      <c r="J83" t="s">
        <v>226</v>
      </c>
      <c r="W83" s="196"/>
      <c r="X83" s="159" t="s">
        <v>276</v>
      </c>
      <c r="Y83" s="158">
        <f t="shared" si="123"/>
        <v>0</v>
      </c>
      <c r="Z83" s="158">
        <f t="shared" si="123"/>
        <v>0</v>
      </c>
      <c r="AA83" s="158">
        <f t="shared" si="123"/>
        <v>0</v>
      </c>
      <c r="AB83" s="158">
        <f t="shared" si="123"/>
        <v>0</v>
      </c>
      <c r="AC83" s="175">
        <f t="shared" si="63"/>
        <v>0</v>
      </c>
      <c r="AD83" s="158">
        <f>SUMIFS($E:$E,$J:$J,$X83,$F:$F,$X$2,$H:$H,AD$3)</f>
        <v>0</v>
      </c>
      <c r="AE83" s="176">
        <f t="shared" si="116"/>
        <v>0</v>
      </c>
      <c r="AF83" s="177">
        <f t="shared" si="124"/>
        <v>0</v>
      </c>
      <c r="AG83" s="175">
        <f t="shared" si="124"/>
        <v>0</v>
      </c>
      <c r="AH83" s="175">
        <f t="shared" si="124"/>
        <v>0</v>
      </c>
      <c r="AI83" s="175">
        <f t="shared" si="124"/>
        <v>0</v>
      </c>
      <c r="AJ83" s="175">
        <f>AF83+AG83+AH83+AI83</f>
        <v>0</v>
      </c>
      <c r="AK83" s="175">
        <f t="shared" si="97"/>
        <v>0</v>
      </c>
      <c r="AL83" s="175">
        <f>AF83+AG83+AH83+AI83+AK83</f>
        <v>0</v>
      </c>
      <c r="AM83" s="187">
        <f t="shared" si="98"/>
        <v>0</v>
      </c>
      <c r="AN83" s="187">
        <f t="shared" si="99"/>
        <v>0</v>
      </c>
      <c r="AO83" s="187">
        <f t="shared" si="100"/>
        <v>0</v>
      </c>
      <c r="AP83" s="187">
        <f t="shared" si="101"/>
        <v>0</v>
      </c>
      <c r="AQ83" s="191">
        <f t="shared" si="102"/>
        <v>0</v>
      </c>
      <c r="AR83" s="187">
        <f t="shared" si="103"/>
        <v>0</v>
      </c>
      <c r="AS83" s="192">
        <f t="shared" si="104"/>
        <v>0</v>
      </c>
      <c r="AT83" s="193">
        <f t="shared" si="105"/>
        <v>0</v>
      </c>
      <c r="AU83" s="187">
        <f t="shared" si="106"/>
        <v>0</v>
      </c>
      <c r="AV83" s="187">
        <f t="shared" si="107"/>
        <v>0</v>
      </c>
      <c r="AW83" s="187">
        <f t="shared" si="108"/>
        <v>0</v>
      </c>
      <c r="AX83" s="191">
        <f t="shared" si="109"/>
        <v>0</v>
      </c>
      <c r="AY83" s="187">
        <f t="shared" si="110"/>
        <v>0</v>
      </c>
      <c r="AZ83" s="192">
        <f t="shared" si="111"/>
        <v>0</v>
      </c>
    </row>
    <row r="84" spans="1:52">
      <c r="A84" s="17" t="s">
        <v>1928</v>
      </c>
      <c r="B84" s="17" t="s">
        <v>1929</v>
      </c>
      <c r="C84" s="17" t="s">
        <v>22</v>
      </c>
      <c r="D84" s="17" t="s">
        <v>4671</v>
      </c>
      <c r="E84" s="17">
        <v>1600</v>
      </c>
      <c r="F84" s="18" t="s">
        <v>5</v>
      </c>
      <c r="G84">
        <v>2016</v>
      </c>
      <c r="H84" s="18" t="s">
        <v>82</v>
      </c>
      <c r="I84" t="s">
        <v>488</v>
      </c>
      <c r="J84" t="s">
        <v>226</v>
      </c>
      <c r="W84" s="197" t="s">
        <v>4723</v>
      </c>
      <c r="X84" s="198" t="s">
        <v>87</v>
      </c>
      <c r="Y84" s="197">
        <f>SUM(Y79:Y83)</f>
        <v>0</v>
      </c>
      <c r="Z84" s="197">
        <f t="shared" ref="Z84:AF84" si="125">SUM(Z79:Z83)</f>
        <v>0</v>
      </c>
      <c r="AA84" s="197">
        <f t="shared" si="125"/>
        <v>0</v>
      </c>
      <c r="AB84" s="197">
        <f t="shared" si="125"/>
        <v>0</v>
      </c>
      <c r="AC84" s="200">
        <f t="shared" si="63"/>
        <v>0</v>
      </c>
      <c r="AD84" s="197">
        <f t="shared" si="125"/>
        <v>0</v>
      </c>
      <c r="AE84" s="201">
        <f t="shared" si="116"/>
        <v>0</v>
      </c>
      <c r="AF84" s="202">
        <f t="shared" si="125"/>
        <v>0</v>
      </c>
      <c r="AG84" s="197">
        <f t="shared" ref="AG84:AL84" si="126">SUM(AG79:AG83)</f>
        <v>0</v>
      </c>
      <c r="AH84" s="197">
        <f t="shared" si="126"/>
        <v>0</v>
      </c>
      <c r="AI84" s="197">
        <f t="shared" si="126"/>
        <v>0</v>
      </c>
      <c r="AJ84" s="197">
        <f t="shared" si="126"/>
        <v>0</v>
      </c>
      <c r="AK84" s="197">
        <f t="shared" si="126"/>
        <v>0</v>
      </c>
      <c r="AL84" s="197">
        <f t="shared" si="126"/>
        <v>0</v>
      </c>
      <c r="AM84" s="187">
        <f t="shared" si="98"/>
        <v>0</v>
      </c>
      <c r="AN84" s="187">
        <f t="shared" si="99"/>
        <v>0</v>
      </c>
      <c r="AO84" s="187">
        <f t="shared" si="100"/>
        <v>0</v>
      </c>
      <c r="AP84" s="187">
        <f t="shared" si="101"/>
        <v>0</v>
      </c>
      <c r="AQ84" s="191">
        <f t="shared" si="102"/>
        <v>0</v>
      </c>
      <c r="AR84" s="187">
        <f t="shared" si="103"/>
        <v>0</v>
      </c>
      <c r="AS84" s="192">
        <f t="shared" si="104"/>
        <v>0</v>
      </c>
      <c r="AT84" s="193">
        <f t="shared" si="105"/>
        <v>0</v>
      </c>
      <c r="AU84" s="187">
        <f t="shared" si="106"/>
        <v>0</v>
      </c>
      <c r="AV84" s="187">
        <f t="shared" si="107"/>
        <v>0</v>
      </c>
      <c r="AW84" s="187">
        <f t="shared" si="108"/>
        <v>0</v>
      </c>
      <c r="AX84" s="191">
        <f t="shared" si="109"/>
        <v>0</v>
      </c>
      <c r="AY84" s="187">
        <f t="shared" si="110"/>
        <v>0</v>
      </c>
      <c r="AZ84" s="192">
        <f t="shared" si="111"/>
        <v>0</v>
      </c>
    </row>
    <row r="85" spans="1:52">
      <c r="A85" s="17" t="s">
        <v>1926</v>
      </c>
      <c r="B85" s="17" t="s">
        <v>1927</v>
      </c>
      <c r="C85" s="17" t="s">
        <v>22</v>
      </c>
      <c r="D85" s="17" t="s">
        <v>4671</v>
      </c>
      <c r="E85" s="17">
        <v>1600</v>
      </c>
      <c r="F85" s="18" t="s">
        <v>5</v>
      </c>
      <c r="G85">
        <v>2016</v>
      </c>
      <c r="H85" s="18" t="s">
        <v>82</v>
      </c>
      <c r="I85" t="s">
        <v>488</v>
      </c>
      <c r="J85" t="s">
        <v>226</v>
      </c>
      <c r="W85" s="196" t="s">
        <v>4722</v>
      </c>
      <c r="X85" s="159" t="s">
        <v>288</v>
      </c>
      <c r="Y85" s="158">
        <f t="shared" ref="Y85:AB87" si="127">SUMIFS($E:$E,$J:$J,$X85,$F:$F,$X$2,$H:$H,Y$3)</f>
        <v>0</v>
      </c>
      <c r="Z85" s="158">
        <f t="shared" si="127"/>
        <v>0</v>
      </c>
      <c r="AA85" s="158">
        <f t="shared" si="127"/>
        <v>0</v>
      </c>
      <c r="AB85" s="158">
        <f t="shared" si="127"/>
        <v>0</v>
      </c>
      <c r="AC85" s="175">
        <f t="shared" si="63"/>
        <v>0</v>
      </c>
      <c r="AD85" s="158">
        <f>SUMIFS($E:$E,$J:$J,$X85,$F:$F,$X$2,$H:$H,AD$3)</f>
        <v>0</v>
      </c>
      <c r="AE85" s="176">
        <f t="shared" si="116"/>
        <v>0</v>
      </c>
      <c r="AF85" s="177">
        <f t="shared" ref="AF85:AI87" si="128">SUMIFS($E:$E,$J:$J,$X85,$F:$F,$AG$2,$H:$H,AF$3)</f>
        <v>0</v>
      </c>
      <c r="AG85" s="175">
        <f t="shared" si="128"/>
        <v>0</v>
      </c>
      <c r="AH85" s="175">
        <f t="shared" si="128"/>
        <v>0</v>
      </c>
      <c r="AI85" s="175">
        <f t="shared" si="128"/>
        <v>0</v>
      </c>
      <c r="AJ85" s="175">
        <f>AF85+AG85+AH85+AI85</f>
        <v>0</v>
      </c>
      <c r="AK85" s="175">
        <f t="shared" si="97"/>
        <v>0</v>
      </c>
      <c r="AL85" s="175">
        <f>AF85+AG85+AH85+AI85+AK85</f>
        <v>0</v>
      </c>
      <c r="AM85" s="187">
        <f t="shared" si="98"/>
        <v>0</v>
      </c>
      <c r="AN85" s="187">
        <f t="shared" si="99"/>
        <v>0</v>
      </c>
      <c r="AO85" s="187">
        <f t="shared" si="100"/>
        <v>0</v>
      </c>
      <c r="AP85" s="187">
        <f t="shared" si="101"/>
        <v>0</v>
      </c>
      <c r="AQ85" s="191">
        <f t="shared" si="102"/>
        <v>0</v>
      </c>
      <c r="AR85" s="187">
        <f t="shared" si="103"/>
        <v>0</v>
      </c>
      <c r="AS85" s="192">
        <f t="shared" si="104"/>
        <v>0</v>
      </c>
      <c r="AT85" s="193">
        <f t="shared" si="105"/>
        <v>0</v>
      </c>
      <c r="AU85" s="187">
        <f t="shared" si="106"/>
        <v>0</v>
      </c>
      <c r="AV85" s="187">
        <f t="shared" si="107"/>
        <v>0</v>
      </c>
      <c r="AW85" s="187">
        <f t="shared" si="108"/>
        <v>0</v>
      </c>
      <c r="AX85" s="191">
        <f t="shared" si="109"/>
        <v>0</v>
      </c>
      <c r="AY85" s="187">
        <f t="shared" si="110"/>
        <v>0</v>
      </c>
      <c r="AZ85" s="192">
        <f t="shared" si="111"/>
        <v>0</v>
      </c>
    </row>
    <row r="86" spans="1:52">
      <c r="A86" s="17" t="s">
        <v>1924</v>
      </c>
      <c r="B86" s="17" t="s">
        <v>1925</v>
      </c>
      <c r="C86" s="17" t="s">
        <v>22</v>
      </c>
      <c r="D86" s="17" t="s">
        <v>4671</v>
      </c>
      <c r="E86" s="17">
        <v>1500</v>
      </c>
      <c r="F86" s="18" t="s">
        <v>5</v>
      </c>
      <c r="G86">
        <v>2016</v>
      </c>
      <c r="H86" s="18" t="s">
        <v>82</v>
      </c>
      <c r="I86" t="s">
        <v>488</v>
      </c>
      <c r="J86" t="s">
        <v>226</v>
      </c>
      <c r="W86" s="196"/>
      <c r="X86" s="159" t="s">
        <v>291</v>
      </c>
      <c r="Y86" s="158">
        <f t="shared" si="127"/>
        <v>0</v>
      </c>
      <c r="Z86" s="158">
        <f t="shared" si="127"/>
        <v>0</v>
      </c>
      <c r="AA86" s="158">
        <f t="shared" si="127"/>
        <v>0</v>
      </c>
      <c r="AB86" s="158">
        <f t="shared" si="127"/>
        <v>0</v>
      </c>
      <c r="AC86" s="175">
        <f t="shared" si="63"/>
        <v>0</v>
      </c>
      <c r="AD86" s="158">
        <f>SUMIFS($E:$E,$J:$J,$X86,$F:$F,$X$2,$H:$H,AD$3)</f>
        <v>0</v>
      </c>
      <c r="AE86" s="176">
        <f t="shared" si="116"/>
        <v>0</v>
      </c>
      <c r="AF86" s="177">
        <f t="shared" si="128"/>
        <v>0</v>
      </c>
      <c r="AG86" s="175">
        <f t="shared" si="128"/>
        <v>0</v>
      </c>
      <c r="AH86" s="175">
        <f t="shared" si="128"/>
        <v>0</v>
      </c>
      <c r="AI86" s="175">
        <f t="shared" si="128"/>
        <v>0</v>
      </c>
      <c r="AJ86" s="175">
        <f>AF86+AG86+AH86+AI86</f>
        <v>0</v>
      </c>
      <c r="AK86" s="175">
        <f t="shared" si="97"/>
        <v>0</v>
      </c>
      <c r="AL86" s="175">
        <f>AF86+AG86+AH86+AI86+AK86</f>
        <v>0</v>
      </c>
      <c r="AM86" s="187">
        <f t="shared" si="98"/>
        <v>0</v>
      </c>
      <c r="AN86" s="187">
        <f t="shared" si="99"/>
        <v>0</v>
      </c>
      <c r="AO86" s="187">
        <f t="shared" si="100"/>
        <v>0</v>
      </c>
      <c r="AP86" s="187">
        <f t="shared" si="101"/>
        <v>0</v>
      </c>
      <c r="AQ86" s="191">
        <f t="shared" si="102"/>
        <v>0</v>
      </c>
      <c r="AR86" s="187">
        <f t="shared" si="103"/>
        <v>0</v>
      </c>
      <c r="AS86" s="192">
        <f t="shared" si="104"/>
        <v>0</v>
      </c>
      <c r="AT86" s="193">
        <f t="shared" si="105"/>
        <v>0</v>
      </c>
      <c r="AU86" s="187">
        <f t="shared" si="106"/>
        <v>0</v>
      </c>
      <c r="AV86" s="187">
        <f t="shared" si="107"/>
        <v>0</v>
      </c>
      <c r="AW86" s="187">
        <f t="shared" si="108"/>
        <v>0</v>
      </c>
      <c r="AX86" s="191">
        <f t="shared" si="109"/>
        <v>0</v>
      </c>
      <c r="AY86" s="187">
        <f t="shared" si="110"/>
        <v>0</v>
      </c>
      <c r="AZ86" s="192">
        <f t="shared" si="111"/>
        <v>0</v>
      </c>
    </row>
    <row r="87" spans="1:52">
      <c r="A87" s="17" t="s">
        <v>1922</v>
      </c>
      <c r="B87" s="17" t="s">
        <v>1923</v>
      </c>
      <c r="C87" s="17" t="s">
        <v>22</v>
      </c>
      <c r="D87" s="17" t="s">
        <v>4671</v>
      </c>
      <c r="E87" s="17">
        <v>1500</v>
      </c>
      <c r="F87" s="18" t="s">
        <v>5</v>
      </c>
      <c r="G87">
        <v>2016</v>
      </c>
      <c r="H87" s="18" t="s">
        <v>82</v>
      </c>
      <c r="I87" t="s">
        <v>488</v>
      </c>
      <c r="J87" t="s">
        <v>226</v>
      </c>
      <c r="W87" s="196"/>
      <c r="X87" s="159" t="s">
        <v>285</v>
      </c>
      <c r="Y87" s="158">
        <f t="shared" si="127"/>
        <v>0</v>
      </c>
      <c r="Z87" s="158">
        <f t="shared" si="127"/>
        <v>0</v>
      </c>
      <c r="AA87" s="158">
        <f t="shared" si="127"/>
        <v>0</v>
      </c>
      <c r="AB87" s="158">
        <f t="shared" si="127"/>
        <v>0</v>
      </c>
      <c r="AC87" s="175">
        <f t="shared" si="63"/>
        <v>0</v>
      </c>
      <c r="AD87" s="158">
        <f>SUMIFS($E:$E,$J:$J,$X87,$F:$F,$X$2,$H:$H,AD$3)</f>
        <v>0</v>
      </c>
      <c r="AE87" s="176">
        <f t="shared" si="116"/>
        <v>0</v>
      </c>
      <c r="AF87" s="177">
        <f t="shared" si="128"/>
        <v>0</v>
      </c>
      <c r="AG87" s="175">
        <f t="shared" si="128"/>
        <v>0</v>
      </c>
      <c r="AH87" s="175">
        <f t="shared" si="128"/>
        <v>0</v>
      </c>
      <c r="AI87" s="175">
        <f t="shared" si="128"/>
        <v>0</v>
      </c>
      <c r="AJ87" s="175">
        <f>AF87+AG87+AH87+AI87</f>
        <v>0</v>
      </c>
      <c r="AK87" s="175">
        <f t="shared" si="97"/>
        <v>0</v>
      </c>
      <c r="AL87" s="175">
        <f>AF87+AG87+AH87+AI87+AK87</f>
        <v>0</v>
      </c>
      <c r="AM87" s="187">
        <f t="shared" si="98"/>
        <v>0</v>
      </c>
      <c r="AN87" s="187">
        <f t="shared" si="99"/>
        <v>0</v>
      </c>
      <c r="AO87" s="187">
        <f t="shared" si="100"/>
        <v>0</v>
      </c>
      <c r="AP87" s="187">
        <f t="shared" si="101"/>
        <v>0</v>
      </c>
      <c r="AQ87" s="191">
        <f t="shared" si="102"/>
        <v>0</v>
      </c>
      <c r="AR87" s="187">
        <f t="shared" si="103"/>
        <v>0</v>
      </c>
      <c r="AS87" s="192">
        <f t="shared" si="104"/>
        <v>0</v>
      </c>
      <c r="AT87" s="193">
        <f t="shared" si="105"/>
        <v>0</v>
      </c>
      <c r="AU87" s="187">
        <f t="shared" si="106"/>
        <v>0</v>
      </c>
      <c r="AV87" s="187">
        <f t="shared" si="107"/>
        <v>0</v>
      </c>
      <c r="AW87" s="187">
        <f t="shared" si="108"/>
        <v>0</v>
      </c>
      <c r="AX87" s="191">
        <f t="shared" si="109"/>
        <v>0</v>
      </c>
      <c r="AY87" s="187">
        <f t="shared" si="110"/>
        <v>0</v>
      </c>
      <c r="AZ87" s="192">
        <f t="shared" si="111"/>
        <v>0</v>
      </c>
    </row>
    <row r="88" spans="1:52">
      <c r="A88" s="17" t="s">
        <v>1920</v>
      </c>
      <c r="B88" s="17" t="s">
        <v>1921</v>
      </c>
      <c r="C88" s="17" t="s">
        <v>22</v>
      </c>
      <c r="D88" s="17" t="s">
        <v>4671</v>
      </c>
      <c r="E88" s="17">
        <v>1900</v>
      </c>
      <c r="F88" s="18" t="s">
        <v>5</v>
      </c>
      <c r="G88">
        <v>2016</v>
      </c>
      <c r="H88" s="18" t="s">
        <v>82</v>
      </c>
      <c r="I88" t="s">
        <v>488</v>
      </c>
      <c r="J88" t="s">
        <v>226</v>
      </c>
      <c r="W88" s="197" t="s">
        <v>4724</v>
      </c>
      <c r="X88" s="198" t="s">
        <v>87</v>
      </c>
      <c r="Y88" s="197">
        <f>SUM(Y85:Y87)</f>
        <v>0</v>
      </c>
      <c r="Z88" s="197">
        <f t="shared" ref="Z88:AF88" si="129">SUM(Z85:Z87)</f>
        <v>0</v>
      </c>
      <c r="AA88" s="197">
        <f t="shared" si="129"/>
        <v>0</v>
      </c>
      <c r="AB88" s="197">
        <f t="shared" si="129"/>
        <v>0</v>
      </c>
      <c r="AC88" s="200">
        <f t="shared" si="63"/>
        <v>0</v>
      </c>
      <c r="AD88" s="197">
        <f t="shared" si="129"/>
        <v>0</v>
      </c>
      <c r="AE88" s="201">
        <f t="shared" si="116"/>
        <v>0</v>
      </c>
      <c r="AF88" s="202">
        <f t="shared" si="129"/>
        <v>0</v>
      </c>
      <c r="AG88" s="197">
        <f t="shared" ref="AG88:AL88" si="130">SUM(AG85:AG87)</f>
        <v>0</v>
      </c>
      <c r="AH88" s="197">
        <f t="shared" si="130"/>
        <v>0</v>
      </c>
      <c r="AI88" s="197">
        <f t="shared" si="130"/>
        <v>0</v>
      </c>
      <c r="AJ88" s="197">
        <f t="shared" si="130"/>
        <v>0</v>
      </c>
      <c r="AK88" s="197">
        <f t="shared" si="130"/>
        <v>0</v>
      </c>
      <c r="AL88" s="197">
        <f t="shared" si="130"/>
        <v>0</v>
      </c>
      <c r="AM88" s="187">
        <f t="shared" si="98"/>
        <v>0</v>
      </c>
      <c r="AN88" s="187">
        <f t="shared" si="99"/>
        <v>0</v>
      </c>
      <c r="AO88" s="187">
        <f t="shared" si="100"/>
        <v>0</v>
      </c>
      <c r="AP88" s="187">
        <f t="shared" si="101"/>
        <v>0</v>
      </c>
      <c r="AQ88" s="191">
        <f t="shared" si="102"/>
        <v>0</v>
      </c>
      <c r="AR88" s="187">
        <f t="shared" si="103"/>
        <v>0</v>
      </c>
      <c r="AS88" s="192">
        <f t="shared" si="104"/>
        <v>0</v>
      </c>
      <c r="AT88" s="193">
        <f t="shared" si="105"/>
        <v>0</v>
      </c>
      <c r="AU88" s="187">
        <f t="shared" si="106"/>
        <v>0</v>
      </c>
      <c r="AV88" s="187">
        <f t="shared" si="107"/>
        <v>0</v>
      </c>
      <c r="AW88" s="187">
        <f t="shared" si="108"/>
        <v>0</v>
      </c>
      <c r="AX88" s="191">
        <f t="shared" si="109"/>
        <v>0</v>
      </c>
      <c r="AY88" s="187">
        <f t="shared" si="110"/>
        <v>0</v>
      </c>
      <c r="AZ88" s="192">
        <f t="shared" si="111"/>
        <v>0</v>
      </c>
    </row>
    <row r="89" spans="1:52">
      <c r="A89" s="17" t="s">
        <v>1918</v>
      </c>
      <c r="B89" s="17" t="s">
        <v>1919</v>
      </c>
      <c r="C89" s="17" t="s">
        <v>22</v>
      </c>
      <c r="D89" s="17" t="s">
        <v>4671</v>
      </c>
      <c r="E89" s="17">
        <v>1000</v>
      </c>
      <c r="F89" s="18" t="s">
        <v>5</v>
      </c>
      <c r="G89">
        <v>2017</v>
      </c>
      <c r="H89" s="18" t="s">
        <v>83</v>
      </c>
      <c r="I89" t="s">
        <v>488</v>
      </c>
      <c r="J89" t="s">
        <v>226</v>
      </c>
      <c r="W89" s="162" t="s">
        <v>34</v>
      </c>
      <c r="X89" s="163" t="s">
        <v>4725</v>
      </c>
      <c r="Y89" s="162">
        <f>Y88+Y84</f>
        <v>0</v>
      </c>
      <c r="Z89" s="162">
        <f t="shared" ref="Z89:AF89" si="131">Z88+Z84</f>
        <v>0</v>
      </c>
      <c r="AA89" s="162">
        <f t="shared" si="131"/>
        <v>0</v>
      </c>
      <c r="AB89" s="162">
        <f t="shared" si="131"/>
        <v>0</v>
      </c>
      <c r="AC89" s="178">
        <f t="shared" si="63"/>
        <v>0</v>
      </c>
      <c r="AD89" s="162">
        <f t="shared" si="131"/>
        <v>0</v>
      </c>
      <c r="AE89" s="179">
        <f t="shared" si="116"/>
        <v>0</v>
      </c>
      <c r="AF89" s="180">
        <f t="shared" si="131"/>
        <v>0</v>
      </c>
      <c r="AG89" s="162">
        <f t="shared" ref="AG89:AL89" si="132">AG88+AG84</f>
        <v>0</v>
      </c>
      <c r="AH89" s="162">
        <f t="shared" si="132"/>
        <v>0</v>
      </c>
      <c r="AI89" s="162">
        <f t="shared" si="132"/>
        <v>0</v>
      </c>
      <c r="AJ89" s="162">
        <f t="shared" si="132"/>
        <v>0</v>
      </c>
      <c r="AK89" s="162">
        <f t="shared" si="132"/>
        <v>0</v>
      </c>
      <c r="AL89" s="162">
        <f t="shared" si="132"/>
        <v>0</v>
      </c>
      <c r="AM89" s="187">
        <f t="shared" si="98"/>
        <v>0</v>
      </c>
      <c r="AN89" s="187">
        <f t="shared" si="99"/>
        <v>0</v>
      </c>
      <c r="AO89" s="187">
        <f t="shared" si="100"/>
        <v>0</v>
      </c>
      <c r="AP89" s="187">
        <f t="shared" si="101"/>
        <v>0</v>
      </c>
      <c r="AQ89" s="191">
        <f t="shared" si="102"/>
        <v>0</v>
      </c>
      <c r="AR89" s="187">
        <f t="shared" si="103"/>
        <v>0</v>
      </c>
      <c r="AS89" s="192">
        <f t="shared" si="104"/>
        <v>0</v>
      </c>
      <c r="AT89" s="193">
        <f t="shared" si="105"/>
        <v>0</v>
      </c>
      <c r="AU89" s="187">
        <f t="shared" si="106"/>
        <v>0</v>
      </c>
      <c r="AV89" s="187">
        <f t="shared" si="107"/>
        <v>0</v>
      </c>
      <c r="AW89" s="187">
        <f t="shared" si="108"/>
        <v>0</v>
      </c>
      <c r="AX89" s="191">
        <f t="shared" si="109"/>
        <v>0</v>
      </c>
      <c r="AY89" s="187">
        <f t="shared" si="110"/>
        <v>0</v>
      </c>
      <c r="AZ89" s="192">
        <f t="shared" si="111"/>
        <v>0</v>
      </c>
    </row>
    <row r="90" spans="1:52">
      <c r="A90" s="17" t="s">
        <v>1916</v>
      </c>
      <c r="B90" s="17" t="s">
        <v>4726</v>
      </c>
      <c r="C90" s="17" t="s">
        <v>22</v>
      </c>
      <c r="D90" s="17" t="s">
        <v>4671</v>
      </c>
      <c r="E90" s="17">
        <v>1100</v>
      </c>
      <c r="F90" s="18" t="s">
        <v>5</v>
      </c>
      <c r="G90">
        <v>2017</v>
      </c>
      <c r="H90" s="18" t="s">
        <v>83</v>
      </c>
      <c r="I90" t="s">
        <v>488</v>
      </c>
      <c r="J90" t="s">
        <v>226</v>
      </c>
      <c r="W90" s="162" t="s">
        <v>4635</v>
      </c>
      <c r="X90" s="163" t="s">
        <v>36</v>
      </c>
      <c r="Y90" s="162">
        <f>Y89+Y78+Y75+Y74+Y68+Y65+Y64+Y51+Y44+Y36</f>
        <v>1621700</v>
      </c>
      <c r="Z90" s="162">
        <f>Z89+Z78+Z75+Z74+Z68+Z65+Z64+Z51+Z44+Z36</f>
        <v>129500</v>
      </c>
      <c r="AA90" s="162">
        <f>AA89+AA78+AA75+AA74+AA68+AA65+AA64+AA51+AA44+AA36</f>
        <v>52900</v>
      </c>
      <c r="AB90" s="162">
        <f>AB89+AB78+AB75+AB74+AB68+AB65+AB64+AB51+AB44+AB36</f>
        <v>63800</v>
      </c>
      <c r="AC90" s="178">
        <f t="shared" si="63"/>
        <v>1867900</v>
      </c>
      <c r="AD90" s="162">
        <f>AD89+AD78+AD75+AD74+AD68+AD65+AD64+AD51+AD44+AD36</f>
        <v>45500</v>
      </c>
      <c r="AE90" s="179">
        <f t="shared" si="116"/>
        <v>1913400</v>
      </c>
      <c r="AF90" s="180">
        <f t="shared" ref="AF90:AL90" si="133">AF89+AF78+AF75+AF74+AF68+AF65+AF64+AF51+AF44+AF36</f>
        <v>605680</v>
      </c>
      <c r="AG90" s="162">
        <f t="shared" si="133"/>
        <v>48320</v>
      </c>
      <c r="AH90" s="162">
        <f t="shared" si="133"/>
        <v>19760</v>
      </c>
      <c r="AI90" s="162">
        <f t="shared" si="133"/>
        <v>23640</v>
      </c>
      <c r="AJ90" s="162">
        <f t="shared" si="133"/>
        <v>697400</v>
      </c>
      <c r="AK90" s="162">
        <f t="shared" si="133"/>
        <v>16250</v>
      </c>
      <c r="AL90" s="162">
        <f t="shared" si="133"/>
        <v>713650</v>
      </c>
      <c r="AM90" s="187">
        <f t="shared" si="98"/>
        <v>2221.50684931507</v>
      </c>
      <c r="AN90" s="187">
        <f t="shared" si="99"/>
        <v>177.397260273973</v>
      </c>
      <c r="AO90" s="187">
        <f t="shared" si="100"/>
        <v>72.4657534246575</v>
      </c>
      <c r="AP90" s="187">
        <f t="shared" si="101"/>
        <v>87.3972602739726</v>
      </c>
      <c r="AQ90" s="191">
        <f t="shared" si="102"/>
        <v>2558.76712328767</v>
      </c>
      <c r="AR90" s="187">
        <f t="shared" si="103"/>
        <v>62.3287671232877</v>
      </c>
      <c r="AS90" s="192">
        <f t="shared" si="104"/>
        <v>2621.09589041096</v>
      </c>
      <c r="AT90" s="193">
        <f t="shared" si="105"/>
        <v>829.698630136986</v>
      </c>
      <c r="AU90" s="187">
        <f t="shared" si="106"/>
        <v>66.1917808219178</v>
      </c>
      <c r="AV90" s="187">
        <f t="shared" si="107"/>
        <v>27.0684931506849</v>
      </c>
      <c r="AW90" s="187">
        <f t="shared" si="108"/>
        <v>32.3835616438356</v>
      </c>
      <c r="AX90" s="191">
        <f t="shared" si="109"/>
        <v>955.342465753425</v>
      </c>
      <c r="AY90" s="187">
        <f t="shared" si="110"/>
        <v>22.2602739726027</v>
      </c>
      <c r="AZ90" s="192">
        <f t="shared" si="111"/>
        <v>977.602739726027</v>
      </c>
    </row>
    <row r="91" spans="1:52">
      <c r="A91" s="17" t="s">
        <v>1914</v>
      </c>
      <c r="B91" s="17" t="s">
        <v>1915</v>
      </c>
      <c r="C91" s="17" t="s">
        <v>22</v>
      </c>
      <c r="D91" s="17" t="s">
        <v>4671</v>
      </c>
      <c r="E91" s="17">
        <v>1300</v>
      </c>
      <c r="F91" s="18" t="s">
        <v>5</v>
      </c>
      <c r="G91">
        <v>2005</v>
      </c>
      <c r="H91" s="18" t="s">
        <v>66</v>
      </c>
      <c r="I91" t="s">
        <v>488</v>
      </c>
      <c r="J91" t="s">
        <v>226</v>
      </c>
      <c r="AE91" s="203">
        <f>AE90+AE31-U22</f>
        <v>0</v>
      </c>
      <c r="AL91" s="204">
        <f>AL90+AL31-U23</f>
        <v>0</v>
      </c>
      <c r="AS91" s="191">
        <f>AS90+AS31-U22/365*0.5</f>
        <v>0</v>
      </c>
      <c r="AZ91" s="191">
        <f>AZ90+AZ31-U23/365*0.5</f>
        <v>0</v>
      </c>
    </row>
    <row r="92" spans="1:10">
      <c r="A92" s="17" t="s">
        <v>1912</v>
      </c>
      <c r="B92" s="17" t="s">
        <v>1913</v>
      </c>
      <c r="C92" s="17" t="s">
        <v>22</v>
      </c>
      <c r="D92" s="17" t="s">
        <v>4671</v>
      </c>
      <c r="E92" s="17">
        <v>1000</v>
      </c>
      <c r="F92" s="18" t="s">
        <v>5</v>
      </c>
      <c r="G92">
        <v>2018</v>
      </c>
      <c r="H92" s="18" t="s">
        <v>84</v>
      </c>
      <c r="I92" t="s">
        <v>488</v>
      </c>
      <c r="J92" t="s">
        <v>226</v>
      </c>
    </row>
    <row r="93" spans="1:10">
      <c r="A93" s="17" t="s">
        <v>1909</v>
      </c>
      <c r="B93" s="17" t="s">
        <v>1910</v>
      </c>
      <c r="C93" s="17" t="s">
        <v>22</v>
      </c>
      <c r="D93" s="17" t="s">
        <v>4671</v>
      </c>
      <c r="E93" s="17">
        <v>800</v>
      </c>
      <c r="F93" s="18" t="s">
        <v>5</v>
      </c>
      <c r="G93">
        <v>2019</v>
      </c>
      <c r="H93" s="18" t="s">
        <v>85</v>
      </c>
      <c r="I93" t="s">
        <v>488</v>
      </c>
      <c r="J93" t="s">
        <v>226</v>
      </c>
    </row>
    <row r="94" spans="1:10">
      <c r="A94" s="17" t="s">
        <v>4727</v>
      </c>
      <c r="B94" s="17" t="s">
        <v>4728</v>
      </c>
      <c r="C94" s="17" t="s">
        <v>24</v>
      </c>
      <c r="D94" s="17" t="s">
        <v>4658</v>
      </c>
      <c r="E94" s="17">
        <v>1400</v>
      </c>
      <c r="F94" s="18" t="s">
        <v>5</v>
      </c>
      <c r="G94" s="118">
        <v>2019</v>
      </c>
      <c r="H94" s="18" t="s">
        <v>85</v>
      </c>
      <c r="I94" t="s">
        <v>64</v>
      </c>
      <c r="J94" t="s">
        <v>65</v>
      </c>
    </row>
    <row r="95" spans="1:10">
      <c r="A95" s="17" t="s">
        <v>1907</v>
      </c>
      <c r="B95" s="17" t="s">
        <v>1908</v>
      </c>
      <c r="C95" s="17" t="s">
        <v>24</v>
      </c>
      <c r="D95" s="17" t="s">
        <v>4658</v>
      </c>
      <c r="E95" s="17">
        <v>1100</v>
      </c>
      <c r="F95" s="18" t="s">
        <v>5</v>
      </c>
      <c r="G95">
        <v>2019</v>
      </c>
      <c r="H95" s="18" t="s">
        <v>85</v>
      </c>
      <c r="I95" t="s">
        <v>64</v>
      </c>
      <c r="J95" t="s">
        <v>65</v>
      </c>
    </row>
    <row r="96" spans="1:10">
      <c r="A96" s="17" t="s">
        <v>1905</v>
      </c>
      <c r="B96" s="17" t="s">
        <v>1906</v>
      </c>
      <c r="C96" s="17" t="s">
        <v>8</v>
      </c>
      <c r="D96" s="17" t="s">
        <v>4588</v>
      </c>
      <c r="E96" s="17">
        <v>3000</v>
      </c>
      <c r="F96" s="18" t="s">
        <v>5</v>
      </c>
      <c r="G96">
        <v>2019</v>
      </c>
      <c r="H96" s="18" t="s">
        <v>85</v>
      </c>
      <c r="I96" t="s">
        <v>64</v>
      </c>
      <c r="J96" t="s">
        <v>65</v>
      </c>
    </row>
    <row r="97" spans="1:10">
      <c r="A97" s="17" t="s">
        <v>1903</v>
      </c>
      <c r="B97" s="17" t="s">
        <v>1904</v>
      </c>
      <c r="C97" s="17" t="s">
        <v>8</v>
      </c>
      <c r="D97" s="17" t="s">
        <v>4646</v>
      </c>
      <c r="E97" s="17">
        <v>2400</v>
      </c>
      <c r="F97" s="18" t="s">
        <v>5</v>
      </c>
      <c r="G97">
        <v>2019</v>
      </c>
      <c r="H97" s="18" t="s">
        <v>85</v>
      </c>
      <c r="I97" t="s">
        <v>64</v>
      </c>
      <c r="J97" t="s">
        <v>65</v>
      </c>
    </row>
    <row r="98" spans="1:10">
      <c r="A98" s="17" t="s">
        <v>4729</v>
      </c>
      <c r="B98" s="17" t="s">
        <v>4730</v>
      </c>
      <c r="C98" s="17" t="s">
        <v>20</v>
      </c>
      <c r="D98" s="17" t="s">
        <v>4731</v>
      </c>
      <c r="E98" s="17">
        <v>1500</v>
      </c>
      <c r="F98" s="18" t="s">
        <v>5</v>
      </c>
      <c r="G98" s="118">
        <v>2019</v>
      </c>
      <c r="H98" s="18" t="s">
        <v>85</v>
      </c>
      <c r="I98" t="s">
        <v>64</v>
      </c>
      <c r="J98" t="s">
        <v>65</v>
      </c>
    </row>
    <row r="99" spans="1:10">
      <c r="A99" s="17" t="s">
        <v>4732</v>
      </c>
      <c r="B99" s="17" t="s">
        <v>4733</v>
      </c>
      <c r="C99" s="17" t="s">
        <v>16</v>
      </c>
      <c r="D99" s="17" t="s">
        <v>4631</v>
      </c>
      <c r="E99" s="17">
        <v>2000</v>
      </c>
      <c r="F99" s="18" t="s">
        <v>5</v>
      </c>
      <c r="G99" s="118">
        <v>2019</v>
      </c>
      <c r="H99" s="18" t="s">
        <v>85</v>
      </c>
      <c r="I99" t="s">
        <v>64</v>
      </c>
      <c r="J99" t="s">
        <v>65</v>
      </c>
    </row>
    <row r="100" spans="1:10">
      <c r="A100" s="17" t="s">
        <v>4734</v>
      </c>
      <c r="B100" s="17" t="s">
        <v>4735</v>
      </c>
      <c r="C100" s="17" t="s">
        <v>22</v>
      </c>
      <c r="D100" s="17" t="s">
        <v>4671</v>
      </c>
      <c r="E100" s="17">
        <v>1400</v>
      </c>
      <c r="F100" s="18" t="s">
        <v>5</v>
      </c>
      <c r="G100" s="118">
        <v>2019</v>
      </c>
      <c r="H100" s="18" t="s">
        <v>85</v>
      </c>
      <c r="I100" t="s">
        <v>64</v>
      </c>
      <c r="J100" t="s">
        <v>65</v>
      </c>
    </row>
    <row r="101" spans="1:10">
      <c r="A101" s="17" t="s">
        <v>4736</v>
      </c>
      <c r="B101" s="17" t="s">
        <v>4737</v>
      </c>
      <c r="C101" s="17" t="s">
        <v>22</v>
      </c>
      <c r="D101" s="17" t="s">
        <v>4671</v>
      </c>
      <c r="E101" s="17">
        <v>1800</v>
      </c>
      <c r="F101" s="18" t="s">
        <v>5</v>
      </c>
      <c r="G101" s="118">
        <v>2019</v>
      </c>
      <c r="H101" s="18" t="s">
        <v>85</v>
      </c>
      <c r="I101" t="s">
        <v>64</v>
      </c>
      <c r="J101" t="s">
        <v>65</v>
      </c>
    </row>
    <row r="102" spans="1:10">
      <c r="A102" s="17" t="s">
        <v>1788</v>
      </c>
      <c r="B102" s="17" t="s">
        <v>1789</v>
      </c>
      <c r="C102" s="17" t="s">
        <v>22</v>
      </c>
      <c r="D102" s="17" t="s">
        <v>4674</v>
      </c>
      <c r="E102" s="17">
        <v>900</v>
      </c>
      <c r="F102" s="18" t="s">
        <v>5</v>
      </c>
      <c r="G102">
        <v>2019</v>
      </c>
      <c r="H102" s="18" t="s">
        <v>85</v>
      </c>
      <c r="I102" t="s">
        <v>64</v>
      </c>
      <c r="J102" t="s">
        <v>65</v>
      </c>
    </row>
    <row r="103" spans="1:10">
      <c r="A103" s="17" t="s">
        <v>4738</v>
      </c>
      <c r="B103" s="17" t="s">
        <v>4739</v>
      </c>
      <c r="C103" s="17" t="s">
        <v>16</v>
      </c>
      <c r="D103" s="17" t="s">
        <v>4631</v>
      </c>
      <c r="E103" s="17">
        <v>1800</v>
      </c>
      <c r="F103" s="18" t="s">
        <v>5</v>
      </c>
      <c r="G103" s="118">
        <v>2019</v>
      </c>
      <c r="H103" s="18" t="s">
        <v>85</v>
      </c>
      <c r="I103" t="s">
        <v>64</v>
      </c>
      <c r="J103" t="s">
        <v>65</v>
      </c>
    </row>
    <row r="104" spans="1:10">
      <c r="A104" s="17" t="s">
        <v>4740</v>
      </c>
      <c r="B104" s="17" t="s">
        <v>4741</v>
      </c>
      <c r="C104" s="17" t="s">
        <v>26</v>
      </c>
      <c r="D104" s="17" t="s">
        <v>4742</v>
      </c>
      <c r="E104" s="17">
        <v>1800</v>
      </c>
      <c r="F104" s="18" t="s">
        <v>5</v>
      </c>
      <c r="G104" s="118">
        <v>2019</v>
      </c>
      <c r="H104" s="18" t="s">
        <v>85</v>
      </c>
      <c r="I104" t="s">
        <v>64</v>
      </c>
      <c r="J104" t="s">
        <v>65</v>
      </c>
    </row>
    <row r="105" spans="1:10">
      <c r="A105" s="17" t="s">
        <v>4743</v>
      </c>
      <c r="B105" s="17" t="s">
        <v>4744</v>
      </c>
      <c r="C105" s="17" t="s">
        <v>20</v>
      </c>
      <c r="D105" s="17" t="s">
        <v>4745</v>
      </c>
      <c r="E105" s="17">
        <v>1800</v>
      </c>
      <c r="F105" s="18" t="s">
        <v>5</v>
      </c>
      <c r="G105" s="118">
        <v>2019</v>
      </c>
      <c r="H105" s="18" t="s">
        <v>85</v>
      </c>
      <c r="I105" t="s">
        <v>64</v>
      </c>
      <c r="J105" t="s">
        <v>65</v>
      </c>
    </row>
    <row r="106" spans="1:10">
      <c r="A106" s="17" t="s">
        <v>1786</v>
      </c>
      <c r="B106" s="17" t="s">
        <v>1787</v>
      </c>
      <c r="C106" s="17" t="s">
        <v>28</v>
      </c>
      <c r="D106" s="17" t="s">
        <v>4634</v>
      </c>
      <c r="E106" s="17">
        <v>2200</v>
      </c>
      <c r="F106" s="18" t="s">
        <v>5</v>
      </c>
      <c r="G106">
        <v>2019</v>
      </c>
      <c r="H106" s="18" t="s">
        <v>85</v>
      </c>
      <c r="I106" t="s">
        <v>64</v>
      </c>
      <c r="J106" t="s">
        <v>65</v>
      </c>
    </row>
    <row r="107" spans="1:10">
      <c r="A107" s="17" t="s">
        <v>1784</v>
      </c>
      <c r="B107" s="17" t="s">
        <v>1785</v>
      </c>
      <c r="C107" s="17" t="s">
        <v>16</v>
      </c>
      <c r="D107" s="17" t="s">
        <v>4694</v>
      </c>
      <c r="E107" s="17">
        <v>1500</v>
      </c>
      <c r="F107" s="18" t="s">
        <v>5</v>
      </c>
      <c r="G107">
        <v>2019</v>
      </c>
      <c r="H107" s="18" t="s">
        <v>85</v>
      </c>
      <c r="I107" t="s">
        <v>64</v>
      </c>
      <c r="J107" t="s">
        <v>65</v>
      </c>
    </row>
    <row r="108" spans="1:10">
      <c r="A108" s="17" t="s">
        <v>1782</v>
      </c>
      <c r="B108" s="17" t="s">
        <v>1783</v>
      </c>
      <c r="C108" s="17" t="s">
        <v>26</v>
      </c>
      <c r="D108" s="17" t="s">
        <v>4668</v>
      </c>
      <c r="E108" s="17">
        <v>1500</v>
      </c>
      <c r="F108" s="18" t="s">
        <v>5</v>
      </c>
      <c r="G108">
        <v>2019</v>
      </c>
      <c r="H108" s="18" t="s">
        <v>85</v>
      </c>
      <c r="I108" t="s">
        <v>64</v>
      </c>
      <c r="J108" t="s">
        <v>65</v>
      </c>
    </row>
    <row r="109" spans="1:10">
      <c r="A109" s="17" t="s">
        <v>1780</v>
      </c>
      <c r="B109" s="17" t="s">
        <v>1781</v>
      </c>
      <c r="C109" s="17" t="s">
        <v>8</v>
      </c>
      <c r="D109" s="17" t="s">
        <v>4588</v>
      </c>
      <c r="E109" s="17">
        <v>2600</v>
      </c>
      <c r="F109" s="18" t="s">
        <v>5</v>
      </c>
      <c r="G109">
        <v>2019</v>
      </c>
      <c r="H109" s="18" t="s">
        <v>85</v>
      </c>
      <c r="I109" t="s">
        <v>64</v>
      </c>
      <c r="J109" t="s">
        <v>65</v>
      </c>
    </row>
    <row r="110" spans="1:10">
      <c r="A110" s="17" t="s">
        <v>1772</v>
      </c>
      <c r="B110" s="17" t="s">
        <v>1773</v>
      </c>
      <c r="C110" s="17" t="s">
        <v>22</v>
      </c>
      <c r="D110" s="17" t="s">
        <v>4649</v>
      </c>
      <c r="E110" s="17">
        <v>1400</v>
      </c>
      <c r="F110" s="18" t="s">
        <v>5</v>
      </c>
      <c r="G110">
        <v>2019</v>
      </c>
      <c r="H110" s="18" t="s">
        <v>85</v>
      </c>
      <c r="I110" t="s">
        <v>64</v>
      </c>
      <c r="J110" t="s">
        <v>65</v>
      </c>
    </row>
    <row r="111" spans="1:10">
      <c r="A111" s="17" t="s">
        <v>4746</v>
      </c>
      <c r="B111" s="17" t="s">
        <v>4747</v>
      </c>
      <c r="C111" s="17" t="s">
        <v>22</v>
      </c>
      <c r="D111" s="17" t="s">
        <v>4671</v>
      </c>
      <c r="E111" s="17">
        <v>1400</v>
      </c>
      <c r="F111" s="18" t="s">
        <v>5</v>
      </c>
      <c r="G111" s="118">
        <v>2019</v>
      </c>
      <c r="H111" s="18" t="s">
        <v>85</v>
      </c>
      <c r="I111" t="s">
        <v>64</v>
      </c>
      <c r="J111" t="s">
        <v>65</v>
      </c>
    </row>
    <row r="112" spans="1:10">
      <c r="A112" s="17" t="s">
        <v>1770</v>
      </c>
      <c r="B112" s="17" t="s">
        <v>1771</v>
      </c>
      <c r="C112" s="17" t="s">
        <v>24</v>
      </c>
      <c r="D112" s="17" t="s">
        <v>4748</v>
      </c>
      <c r="E112" s="17">
        <v>2000</v>
      </c>
      <c r="F112" s="18" t="s">
        <v>5</v>
      </c>
      <c r="G112">
        <v>2019</v>
      </c>
      <c r="H112" s="18" t="s">
        <v>85</v>
      </c>
      <c r="I112" t="s">
        <v>64</v>
      </c>
      <c r="J112" t="s">
        <v>65</v>
      </c>
    </row>
    <row r="113" spans="1:10">
      <c r="A113" s="17" t="s">
        <v>1768</v>
      </c>
      <c r="B113" s="17" t="s">
        <v>1769</v>
      </c>
      <c r="C113" s="17" t="s">
        <v>15</v>
      </c>
      <c r="D113" s="17" t="s">
        <v>4655</v>
      </c>
      <c r="E113" s="17">
        <v>2400</v>
      </c>
      <c r="F113" s="18" t="s">
        <v>5</v>
      </c>
      <c r="G113">
        <v>2019</v>
      </c>
      <c r="H113" s="18" t="s">
        <v>85</v>
      </c>
      <c r="I113" t="s">
        <v>380</v>
      </c>
      <c r="J113" t="s">
        <v>254</v>
      </c>
    </row>
    <row r="114" spans="1:10">
      <c r="A114" s="17" t="s">
        <v>1766</v>
      </c>
      <c r="B114" s="17" t="s">
        <v>1767</v>
      </c>
      <c r="C114" s="17" t="s">
        <v>22</v>
      </c>
      <c r="D114" s="17" t="s">
        <v>4674</v>
      </c>
      <c r="E114" s="17">
        <v>1000</v>
      </c>
      <c r="F114" s="18" t="s">
        <v>5</v>
      </c>
      <c r="G114">
        <v>2019</v>
      </c>
      <c r="H114" s="18" t="s">
        <v>85</v>
      </c>
      <c r="I114" t="s">
        <v>64</v>
      </c>
      <c r="J114" t="s">
        <v>65</v>
      </c>
    </row>
    <row r="115" spans="1:10">
      <c r="A115" s="17" t="s">
        <v>1764</v>
      </c>
      <c r="B115" s="17" t="s">
        <v>1765</v>
      </c>
      <c r="C115" s="17" t="s">
        <v>26</v>
      </c>
      <c r="D115" s="17" t="s">
        <v>4742</v>
      </c>
      <c r="E115" s="17">
        <v>1900</v>
      </c>
      <c r="F115" s="18" t="s">
        <v>5</v>
      </c>
      <c r="G115">
        <v>2019</v>
      </c>
      <c r="H115" s="18" t="s">
        <v>85</v>
      </c>
      <c r="I115" t="s">
        <v>64</v>
      </c>
      <c r="J115" t="s">
        <v>65</v>
      </c>
    </row>
    <row r="116" spans="1:10">
      <c r="A116" s="17" t="s">
        <v>1762</v>
      </c>
      <c r="B116" s="17" t="s">
        <v>1763</v>
      </c>
      <c r="C116" s="17" t="s">
        <v>26</v>
      </c>
      <c r="D116" s="17" t="s">
        <v>4668</v>
      </c>
      <c r="E116" s="17">
        <v>1100</v>
      </c>
      <c r="F116" s="18" t="s">
        <v>5</v>
      </c>
      <c r="G116">
        <v>2019</v>
      </c>
      <c r="H116" s="18" t="s">
        <v>85</v>
      </c>
      <c r="I116" t="s">
        <v>64</v>
      </c>
      <c r="J116" t="s">
        <v>65</v>
      </c>
    </row>
    <row r="117" spans="1:10">
      <c r="A117" s="17" t="s">
        <v>1760</v>
      </c>
      <c r="B117" s="17" t="s">
        <v>1761</v>
      </c>
      <c r="C117" s="17" t="s">
        <v>16</v>
      </c>
      <c r="D117" s="17" t="s">
        <v>4663</v>
      </c>
      <c r="E117" s="17">
        <v>2700</v>
      </c>
      <c r="F117" s="18" t="s">
        <v>5</v>
      </c>
      <c r="G117">
        <v>2019</v>
      </c>
      <c r="H117" s="18" t="s">
        <v>85</v>
      </c>
      <c r="I117" t="s">
        <v>64</v>
      </c>
      <c r="J117" t="s">
        <v>65</v>
      </c>
    </row>
    <row r="118" spans="1:10">
      <c r="A118" s="17" t="s">
        <v>1758</v>
      </c>
      <c r="B118" s="17" t="s">
        <v>1759</v>
      </c>
      <c r="C118" s="17" t="s">
        <v>18</v>
      </c>
      <c r="D118" s="17" t="s">
        <v>4686</v>
      </c>
      <c r="E118" s="17">
        <v>2300</v>
      </c>
      <c r="F118" s="18" t="s">
        <v>5</v>
      </c>
      <c r="G118">
        <v>2019</v>
      </c>
      <c r="H118" s="18" t="s">
        <v>85</v>
      </c>
      <c r="I118" t="s">
        <v>64</v>
      </c>
      <c r="J118" t="s">
        <v>65</v>
      </c>
    </row>
    <row r="119" spans="1:10">
      <c r="A119" s="17" t="s">
        <v>1756</v>
      </c>
      <c r="B119" s="17" t="s">
        <v>1757</v>
      </c>
      <c r="C119" s="17" t="s">
        <v>18</v>
      </c>
      <c r="D119" s="17" t="s">
        <v>4687</v>
      </c>
      <c r="E119" s="17">
        <v>2300</v>
      </c>
      <c r="F119" s="18" t="s">
        <v>5</v>
      </c>
      <c r="G119">
        <v>2019</v>
      </c>
      <c r="H119" s="18" t="s">
        <v>85</v>
      </c>
      <c r="I119" t="s">
        <v>64</v>
      </c>
      <c r="J119" t="s">
        <v>65</v>
      </c>
    </row>
    <row r="120" spans="1:10">
      <c r="A120" s="17" t="s">
        <v>1754</v>
      </c>
      <c r="B120" s="17" t="s">
        <v>1755</v>
      </c>
      <c r="C120" s="17" t="s">
        <v>24</v>
      </c>
      <c r="D120" s="17" t="s">
        <v>4658</v>
      </c>
      <c r="E120" s="17">
        <v>1300</v>
      </c>
      <c r="F120" s="18" t="s">
        <v>5</v>
      </c>
      <c r="G120">
        <v>2019</v>
      </c>
      <c r="H120" s="18" t="s">
        <v>85</v>
      </c>
      <c r="I120" t="s">
        <v>64</v>
      </c>
      <c r="J120" t="s">
        <v>65</v>
      </c>
    </row>
    <row r="121" spans="1:10">
      <c r="A121" s="17" t="s">
        <v>1746</v>
      </c>
      <c r="B121" s="17" t="s">
        <v>1747</v>
      </c>
      <c r="C121" s="17" t="s">
        <v>28</v>
      </c>
      <c r="D121" s="17" t="s">
        <v>4749</v>
      </c>
      <c r="E121" s="17">
        <v>1900</v>
      </c>
      <c r="F121" s="18" t="s">
        <v>5</v>
      </c>
      <c r="G121">
        <v>2019</v>
      </c>
      <c r="H121" s="18" t="s">
        <v>85</v>
      </c>
      <c r="I121" t="s">
        <v>64</v>
      </c>
      <c r="J121" t="s">
        <v>65</v>
      </c>
    </row>
    <row r="122" spans="1:10">
      <c r="A122" s="17" t="s">
        <v>1744</v>
      </c>
      <c r="B122" s="17" t="s">
        <v>1745</v>
      </c>
      <c r="C122" s="17" t="s">
        <v>28</v>
      </c>
      <c r="D122" s="17" t="s">
        <v>4749</v>
      </c>
      <c r="E122" s="17">
        <v>2000</v>
      </c>
      <c r="F122" s="18" t="s">
        <v>5</v>
      </c>
      <c r="G122">
        <v>2019</v>
      </c>
      <c r="H122" s="18" t="s">
        <v>85</v>
      </c>
      <c r="I122" t="s">
        <v>64</v>
      </c>
      <c r="J122" t="s">
        <v>65</v>
      </c>
    </row>
    <row r="123" spans="1:10">
      <c r="A123" s="17" t="s">
        <v>1742</v>
      </c>
      <c r="B123" s="17" t="s">
        <v>1743</v>
      </c>
      <c r="C123" s="17" t="s">
        <v>16</v>
      </c>
      <c r="D123" s="17" t="s">
        <v>4663</v>
      </c>
      <c r="E123" s="17">
        <v>1400</v>
      </c>
      <c r="F123" s="18" t="s">
        <v>5</v>
      </c>
      <c r="G123">
        <v>2019</v>
      </c>
      <c r="H123" s="18" t="s">
        <v>85</v>
      </c>
      <c r="I123" t="s">
        <v>64</v>
      </c>
      <c r="J123" t="s">
        <v>65</v>
      </c>
    </row>
    <row r="124" spans="1:10">
      <c r="A124" s="17" t="s">
        <v>1740</v>
      </c>
      <c r="B124" s="17" t="s">
        <v>1741</v>
      </c>
      <c r="C124" s="17" t="s">
        <v>20</v>
      </c>
      <c r="D124" s="17" t="s">
        <v>4745</v>
      </c>
      <c r="E124" s="17">
        <v>1200</v>
      </c>
      <c r="F124" s="18" t="s">
        <v>5</v>
      </c>
      <c r="G124">
        <v>2019</v>
      </c>
      <c r="H124" s="18" t="s">
        <v>85</v>
      </c>
      <c r="I124" t="s">
        <v>64</v>
      </c>
      <c r="J124" t="s">
        <v>65</v>
      </c>
    </row>
    <row r="125" spans="1:10">
      <c r="A125" s="17" t="s">
        <v>1738</v>
      </c>
      <c r="B125" s="17" t="s">
        <v>1739</v>
      </c>
      <c r="C125" s="17" t="s">
        <v>15</v>
      </c>
      <c r="D125" s="17" t="s">
        <v>4655</v>
      </c>
      <c r="E125" s="17">
        <v>3100</v>
      </c>
      <c r="F125" s="18" t="s">
        <v>5</v>
      </c>
      <c r="G125">
        <v>2019</v>
      </c>
      <c r="H125" s="18" t="s">
        <v>85</v>
      </c>
      <c r="I125" t="s">
        <v>380</v>
      </c>
      <c r="J125" t="s">
        <v>254</v>
      </c>
    </row>
    <row r="126" spans="1:10">
      <c r="A126" s="17" t="s">
        <v>1736</v>
      </c>
      <c r="B126" s="17" t="s">
        <v>1737</v>
      </c>
      <c r="C126" s="17" t="s">
        <v>26</v>
      </c>
      <c r="D126" s="17" t="s">
        <v>4668</v>
      </c>
      <c r="E126" s="17">
        <v>1200</v>
      </c>
      <c r="F126" s="18" t="s">
        <v>5</v>
      </c>
      <c r="G126">
        <v>2019</v>
      </c>
      <c r="H126" s="18" t="s">
        <v>85</v>
      </c>
      <c r="I126" t="s">
        <v>64</v>
      </c>
      <c r="J126" t="s">
        <v>65</v>
      </c>
    </row>
    <row r="127" spans="1:10">
      <c r="A127" s="17" t="s">
        <v>1734</v>
      </c>
      <c r="B127" s="17" t="s">
        <v>1735</v>
      </c>
      <c r="C127" s="17" t="s">
        <v>22</v>
      </c>
      <c r="D127" s="17" t="s">
        <v>4671</v>
      </c>
      <c r="E127" s="17">
        <v>1200</v>
      </c>
      <c r="F127" s="18" t="s">
        <v>5</v>
      </c>
      <c r="G127">
        <v>2019</v>
      </c>
      <c r="H127" s="18" t="s">
        <v>85</v>
      </c>
      <c r="I127" t="s">
        <v>64</v>
      </c>
      <c r="J127" t="s">
        <v>65</v>
      </c>
    </row>
    <row r="128" spans="1:10">
      <c r="A128" s="17" t="s">
        <v>1732</v>
      </c>
      <c r="B128" s="17" t="s">
        <v>1733</v>
      </c>
      <c r="C128" s="17" t="s">
        <v>24</v>
      </c>
      <c r="D128" s="17" t="s">
        <v>4658</v>
      </c>
      <c r="E128" s="17">
        <v>1300</v>
      </c>
      <c r="F128" s="18" t="s">
        <v>5</v>
      </c>
      <c r="G128">
        <v>2019</v>
      </c>
      <c r="H128" s="18" t="s">
        <v>85</v>
      </c>
      <c r="I128" t="s">
        <v>64</v>
      </c>
      <c r="J128" t="s">
        <v>65</v>
      </c>
    </row>
    <row r="129" spans="1:10">
      <c r="A129" s="17" t="s">
        <v>4750</v>
      </c>
      <c r="B129" s="17" t="s">
        <v>4751</v>
      </c>
      <c r="C129" s="17" t="s">
        <v>24</v>
      </c>
      <c r="D129" s="17" t="s">
        <v>4748</v>
      </c>
      <c r="E129" s="17">
        <v>1400</v>
      </c>
      <c r="F129" s="18" t="s">
        <v>5</v>
      </c>
      <c r="G129" s="118">
        <v>2019</v>
      </c>
      <c r="H129" s="18" t="s">
        <v>85</v>
      </c>
      <c r="I129" t="s">
        <v>64</v>
      </c>
      <c r="J129" t="s">
        <v>65</v>
      </c>
    </row>
    <row r="130" spans="1:10">
      <c r="A130" s="17" t="s">
        <v>1730</v>
      </c>
      <c r="B130" s="17" t="s">
        <v>1731</v>
      </c>
      <c r="C130" s="17" t="s">
        <v>24</v>
      </c>
      <c r="D130" s="17" t="s">
        <v>4658</v>
      </c>
      <c r="E130" s="17">
        <v>1200</v>
      </c>
      <c r="F130" s="18" t="s">
        <v>5</v>
      </c>
      <c r="G130">
        <v>2019</v>
      </c>
      <c r="H130" s="18" t="s">
        <v>85</v>
      </c>
      <c r="I130" t="s">
        <v>64</v>
      </c>
      <c r="J130" t="s">
        <v>65</v>
      </c>
    </row>
    <row r="131" spans="1:10">
      <c r="A131" s="17" t="s">
        <v>1724</v>
      </c>
      <c r="B131" s="17" t="s">
        <v>1725</v>
      </c>
      <c r="C131" s="17" t="s">
        <v>24</v>
      </c>
      <c r="D131" s="17" t="s">
        <v>4658</v>
      </c>
      <c r="E131" s="17">
        <v>1500</v>
      </c>
      <c r="F131" s="18" t="s">
        <v>5</v>
      </c>
      <c r="G131">
        <v>2019</v>
      </c>
      <c r="H131" s="18" t="s">
        <v>85</v>
      </c>
      <c r="I131" t="s">
        <v>64</v>
      </c>
      <c r="J131" t="s">
        <v>65</v>
      </c>
    </row>
    <row r="132" spans="1:10">
      <c r="A132" s="17" t="s">
        <v>1722</v>
      </c>
      <c r="B132" s="17" t="s">
        <v>1723</v>
      </c>
      <c r="C132" s="17" t="s">
        <v>8</v>
      </c>
      <c r="D132" s="17" t="s">
        <v>4646</v>
      </c>
      <c r="E132" s="17">
        <v>2900</v>
      </c>
      <c r="F132" s="18" t="s">
        <v>5</v>
      </c>
      <c r="G132">
        <v>2019</v>
      </c>
      <c r="H132" s="18" t="s">
        <v>85</v>
      </c>
      <c r="I132" t="s">
        <v>64</v>
      </c>
      <c r="J132" t="s">
        <v>65</v>
      </c>
    </row>
    <row r="133" spans="1:10">
      <c r="A133" s="17" t="s">
        <v>1720</v>
      </c>
      <c r="B133" s="17" t="s">
        <v>1721</v>
      </c>
      <c r="C133" s="17" t="s">
        <v>8</v>
      </c>
      <c r="D133" s="17" t="s">
        <v>4646</v>
      </c>
      <c r="E133" s="17">
        <v>2400</v>
      </c>
      <c r="F133" s="18" t="s">
        <v>5</v>
      </c>
      <c r="G133">
        <v>2019</v>
      </c>
      <c r="H133" s="18" t="s">
        <v>85</v>
      </c>
      <c r="I133" t="s">
        <v>64</v>
      </c>
      <c r="J133" t="s">
        <v>65</v>
      </c>
    </row>
    <row r="134" spans="1:10">
      <c r="A134" s="17" t="s">
        <v>1718</v>
      </c>
      <c r="B134" s="17" t="s">
        <v>1719</v>
      </c>
      <c r="C134" s="17" t="s">
        <v>22</v>
      </c>
      <c r="D134" s="17" t="s">
        <v>4674</v>
      </c>
      <c r="E134" s="17">
        <v>1100</v>
      </c>
      <c r="F134" s="18" t="s">
        <v>5</v>
      </c>
      <c r="G134">
        <v>2019</v>
      </c>
      <c r="H134" s="18" t="s">
        <v>85</v>
      </c>
      <c r="I134" t="s">
        <v>64</v>
      </c>
      <c r="J134" t="s">
        <v>65</v>
      </c>
    </row>
    <row r="135" spans="1:10">
      <c r="A135" s="17" t="s">
        <v>1716</v>
      </c>
      <c r="B135" s="17" t="s">
        <v>1717</v>
      </c>
      <c r="C135" s="17" t="s">
        <v>26</v>
      </c>
      <c r="D135" s="17" t="s">
        <v>4668</v>
      </c>
      <c r="E135" s="17">
        <v>1100</v>
      </c>
      <c r="F135" s="18" t="s">
        <v>5</v>
      </c>
      <c r="G135">
        <v>2019</v>
      </c>
      <c r="H135" s="18" t="s">
        <v>85</v>
      </c>
      <c r="I135" t="s">
        <v>64</v>
      </c>
      <c r="J135" t="s">
        <v>65</v>
      </c>
    </row>
    <row r="136" spans="1:10">
      <c r="A136" s="17" t="s">
        <v>1714</v>
      </c>
      <c r="B136" s="17" t="s">
        <v>1715</v>
      </c>
      <c r="C136" s="17" t="s">
        <v>22</v>
      </c>
      <c r="D136" s="17" t="s">
        <v>4674</v>
      </c>
      <c r="E136" s="17">
        <v>1300</v>
      </c>
      <c r="F136" s="18" t="s">
        <v>5</v>
      </c>
      <c r="G136">
        <v>2019</v>
      </c>
      <c r="H136" s="18" t="s">
        <v>85</v>
      </c>
      <c r="I136" t="s">
        <v>64</v>
      </c>
      <c r="J136" t="s">
        <v>65</v>
      </c>
    </row>
    <row r="137" spans="1:10">
      <c r="A137" s="17" t="s">
        <v>1712</v>
      </c>
      <c r="B137" s="17" t="s">
        <v>1713</v>
      </c>
      <c r="C137" s="17" t="s">
        <v>22</v>
      </c>
      <c r="D137" s="17" t="s">
        <v>4674</v>
      </c>
      <c r="E137" s="17">
        <v>2000</v>
      </c>
      <c r="F137" s="18" t="s">
        <v>5</v>
      </c>
      <c r="G137">
        <v>2019</v>
      </c>
      <c r="H137" s="18" t="s">
        <v>85</v>
      </c>
      <c r="I137" t="s">
        <v>64</v>
      </c>
      <c r="J137" t="s">
        <v>65</v>
      </c>
    </row>
    <row r="138" spans="1:10">
      <c r="A138" s="17" t="s">
        <v>1708</v>
      </c>
      <c r="B138" s="17" t="s">
        <v>1709</v>
      </c>
      <c r="C138" s="17" t="s">
        <v>28</v>
      </c>
      <c r="D138" s="17" t="s">
        <v>4638</v>
      </c>
      <c r="E138" s="17">
        <v>1900</v>
      </c>
      <c r="F138" s="18" t="s">
        <v>5</v>
      </c>
      <c r="G138">
        <v>2019</v>
      </c>
      <c r="H138" s="18" t="s">
        <v>85</v>
      </c>
      <c r="I138" t="s">
        <v>64</v>
      </c>
      <c r="J138" t="s">
        <v>65</v>
      </c>
    </row>
    <row r="139" spans="1:10">
      <c r="A139" s="17" t="s">
        <v>1706</v>
      </c>
      <c r="B139" s="17" t="s">
        <v>1707</v>
      </c>
      <c r="C139" s="17" t="s">
        <v>28</v>
      </c>
      <c r="D139" s="17" t="s">
        <v>4749</v>
      </c>
      <c r="E139" s="17">
        <v>1600</v>
      </c>
      <c r="F139" s="18" t="s">
        <v>5</v>
      </c>
      <c r="G139">
        <v>2019</v>
      </c>
      <c r="H139" s="18" t="s">
        <v>85</v>
      </c>
      <c r="I139" t="s">
        <v>64</v>
      </c>
      <c r="J139" t="s">
        <v>65</v>
      </c>
    </row>
    <row r="140" spans="1:10">
      <c r="A140" s="17" t="s">
        <v>1704</v>
      </c>
      <c r="B140" s="17" t="s">
        <v>1705</v>
      </c>
      <c r="C140" s="17" t="s">
        <v>28</v>
      </c>
      <c r="D140" s="17" t="s">
        <v>4634</v>
      </c>
      <c r="E140" s="17">
        <v>1800</v>
      </c>
      <c r="F140" s="18" t="s">
        <v>5</v>
      </c>
      <c r="G140">
        <v>2019</v>
      </c>
      <c r="H140" s="18" t="s">
        <v>85</v>
      </c>
      <c r="I140" t="s">
        <v>64</v>
      </c>
      <c r="J140" t="s">
        <v>65</v>
      </c>
    </row>
    <row r="141" spans="1:10">
      <c r="A141" s="17" t="s">
        <v>1702</v>
      </c>
      <c r="B141" s="17" t="s">
        <v>1703</v>
      </c>
      <c r="C141" s="17" t="s">
        <v>28</v>
      </c>
      <c r="D141" s="17" t="s">
        <v>4583</v>
      </c>
      <c r="E141" s="17">
        <v>1400</v>
      </c>
      <c r="F141" s="18" t="s">
        <v>5</v>
      </c>
      <c r="G141">
        <v>2019</v>
      </c>
      <c r="H141" s="18" t="s">
        <v>85</v>
      </c>
      <c r="I141" t="s">
        <v>64</v>
      </c>
      <c r="J141" t="s">
        <v>65</v>
      </c>
    </row>
    <row r="142" spans="1:10">
      <c r="A142" s="17" t="s">
        <v>1688</v>
      </c>
      <c r="B142" s="17" t="s">
        <v>1689</v>
      </c>
      <c r="C142" s="17" t="s">
        <v>28</v>
      </c>
      <c r="D142" s="17" t="s">
        <v>4638</v>
      </c>
      <c r="E142" s="17">
        <v>1900</v>
      </c>
      <c r="F142" s="18" t="s">
        <v>5</v>
      </c>
      <c r="G142">
        <v>2019</v>
      </c>
      <c r="H142" s="18" t="s">
        <v>85</v>
      </c>
      <c r="I142" t="s">
        <v>64</v>
      </c>
      <c r="J142" t="s">
        <v>65</v>
      </c>
    </row>
    <row r="143" spans="1:10">
      <c r="A143" s="17" t="s">
        <v>1680</v>
      </c>
      <c r="B143" s="17" t="s">
        <v>1681</v>
      </c>
      <c r="C143" s="17" t="s">
        <v>20</v>
      </c>
      <c r="D143" s="17" t="s">
        <v>4752</v>
      </c>
      <c r="E143" s="17">
        <v>900</v>
      </c>
      <c r="F143" s="18" t="s">
        <v>5</v>
      </c>
      <c r="G143">
        <v>2019</v>
      </c>
      <c r="H143" s="18" t="s">
        <v>85</v>
      </c>
      <c r="I143" t="s">
        <v>488</v>
      </c>
      <c r="J143" t="s">
        <v>139</v>
      </c>
    </row>
    <row r="144" spans="1:10">
      <c r="A144" s="17" t="s">
        <v>1678</v>
      </c>
      <c r="B144" s="17" t="s">
        <v>1679</v>
      </c>
      <c r="C144" s="17" t="s">
        <v>8</v>
      </c>
      <c r="D144" s="17" t="s">
        <v>4588</v>
      </c>
      <c r="E144" s="17">
        <v>4900</v>
      </c>
      <c r="F144" s="18" t="s">
        <v>5</v>
      </c>
      <c r="G144">
        <v>2019</v>
      </c>
      <c r="H144" s="18" t="s">
        <v>85</v>
      </c>
      <c r="I144" t="s">
        <v>64</v>
      </c>
      <c r="J144" t="s">
        <v>65</v>
      </c>
    </row>
    <row r="145" spans="1:10">
      <c r="A145" s="17" t="s">
        <v>1676</v>
      </c>
      <c r="B145" s="17" t="s">
        <v>1677</v>
      </c>
      <c r="C145" s="17" t="s">
        <v>22</v>
      </c>
      <c r="D145" s="17" t="s">
        <v>4671</v>
      </c>
      <c r="E145" s="17">
        <v>1300</v>
      </c>
      <c r="F145" s="18" t="s">
        <v>5</v>
      </c>
      <c r="G145">
        <v>2019</v>
      </c>
      <c r="H145" s="18" t="s">
        <v>85</v>
      </c>
      <c r="I145" t="s">
        <v>64</v>
      </c>
      <c r="J145" t="s">
        <v>65</v>
      </c>
    </row>
    <row r="146" spans="1:10">
      <c r="A146" s="17" t="s">
        <v>1672</v>
      </c>
      <c r="B146" s="17" t="s">
        <v>1673</v>
      </c>
      <c r="C146" s="17" t="s">
        <v>8</v>
      </c>
      <c r="D146" s="17" t="s">
        <v>4646</v>
      </c>
      <c r="E146" s="17">
        <v>2800</v>
      </c>
      <c r="F146" s="18" t="s">
        <v>5</v>
      </c>
      <c r="G146">
        <v>2019</v>
      </c>
      <c r="H146" s="18" t="s">
        <v>85</v>
      </c>
      <c r="I146" t="s">
        <v>64</v>
      </c>
      <c r="J146" t="s">
        <v>65</v>
      </c>
    </row>
    <row r="147" spans="1:10">
      <c r="A147" s="17" t="s">
        <v>1668</v>
      </c>
      <c r="B147" s="17" t="s">
        <v>1669</v>
      </c>
      <c r="C147" s="17" t="s">
        <v>24</v>
      </c>
      <c r="D147" s="17" t="s">
        <v>4658</v>
      </c>
      <c r="E147" s="17">
        <v>1600</v>
      </c>
      <c r="F147" s="18" t="s">
        <v>5</v>
      </c>
      <c r="G147">
        <v>2019</v>
      </c>
      <c r="H147" s="18" t="s">
        <v>85</v>
      </c>
      <c r="I147" t="s">
        <v>64</v>
      </c>
      <c r="J147" t="s">
        <v>65</v>
      </c>
    </row>
    <row r="148" spans="1:10">
      <c r="A148" s="17" t="s">
        <v>1666</v>
      </c>
      <c r="B148" s="17" t="s">
        <v>1667</v>
      </c>
      <c r="C148" s="17" t="s">
        <v>22</v>
      </c>
      <c r="D148" s="17" t="s">
        <v>4671</v>
      </c>
      <c r="E148" s="17">
        <v>1200</v>
      </c>
      <c r="F148" s="18" t="s">
        <v>5</v>
      </c>
      <c r="G148">
        <v>2019</v>
      </c>
      <c r="H148" s="18" t="s">
        <v>85</v>
      </c>
      <c r="I148" t="s">
        <v>64</v>
      </c>
      <c r="J148" t="s">
        <v>65</v>
      </c>
    </row>
    <row r="149" spans="1:10">
      <c r="A149" s="17" t="s">
        <v>1660</v>
      </c>
      <c r="B149" s="17" t="s">
        <v>1661</v>
      </c>
      <c r="C149" s="17" t="s">
        <v>28</v>
      </c>
      <c r="D149" s="17" t="s">
        <v>4638</v>
      </c>
      <c r="E149" s="17">
        <v>1600</v>
      </c>
      <c r="F149" s="18" t="s">
        <v>5</v>
      </c>
      <c r="G149">
        <v>2019</v>
      </c>
      <c r="H149" s="18" t="s">
        <v>85</v>
      </c>
      <c r="I149" t="s">
        <v>64</v>
      </c>
      <c r="J149" t="s">
        <v>65</v>
      </c>
    </row>
    <row r="150" spans="1:10">
      <c r="A150" s="17" t="s">
        <v>1658</v>
      </c>
      <c r="B150" s="17" t="s">
        <v>1659</v>
      </c>
      <c r="C150" s="17" t="s">
        <v>28</v>
      </c>
      <c r="D150" s="17" t="s">
        <v>4638</v>
      </c>
      <c r="E150" s="17">
        <v>1300</v>
      </c>
      <c r="F150" s="18" t="s">
        <v>5</v>
      </c>
      <c r="G150">
        <v>2019</v>
      </c>
      <c r="H150" s="18" t="s">
        <v>85</v>
      </c>
      <c r="I150" t="s">
        <v>64</v>
      </c>
      <c r="J150" t="s">
        <v>65</v>
      </c>
    </row>
    <row r="151" spans="1:10">
      <c r="A151" s="17" t="s">
        <v>1656</v>
      </c>
      <c r="B151" s="17" t="s">
        <v>1657</v>
      </c>
      <c r="C151" s="17" t="s">
        <v>26</v>
      </c>
      <c r="D151" s="17" t="s">
        <v>4742</v>
      </c>
      <c r="E151" s="17">
        <v>1700</v>
      </c>
      <c r="F151" s="18" t="s">
        <v>5</v>
      </c>
      <c r="G151">
        <v>2019</v>
      </c>
      <c r="H151" s="18" t="s">
        <v>85</v>
      </c>
      <c r="I151" t="s">
        <v>64</v>
      </c>
      <c r="J151" t="s">
        <v>65</v>
      </c>
    </row>
    <row r="152" spans="1:10">
      <c r="A152" s="17" t="s">
        <v>1650</v>
      </c>
      <c r="B152" s="17" t="s">
        <v>1651</v>
      </c>
      <c r="C152" s="17" t="s">
        <v>16</v>
      </c>
      <c r="D152" s="17" t="s">
        <v>4631</v>
      </c>
      <c r="E152" s="17">
        <v>1500</v>
      </c>
      <c r="F152" s="18" t="s">
        <v>5</v>
      </c>
      <c r="G152">
        <v>2019</v>
      </c>
      <c r="H152" s="18" t="s">
        <v>85</v>
      </c>
      <c r="I152" t="s">
        <v>64</v>
      </c>
      <c r="J152" t="s">
        <v>65</v>
      </c>
    </row>
    <row r="153" spans="1:10">
      <c r="A153" s="17" t="s">
        <v>1644</v>
      </c>
      <c r="B153" s="17" t="s">
        <v>1645</v>
      </c>
      <c r="C153" s="17" t="s">
        <v>16</v>
      </c>
      <c r="D153" s="17" t="s">
        <v>4694</v>
      </c>
      <c r="E153" s="17">
        <v>1800</v>
      </c>
      <c r="F153" s="18" t="s">
        <v>5</v>
      </c>
      <c r="G153">
        <v>2019</v>
      </c>
      <c r="H153" s="18" t="s">
        <v>85</v>
      </c>
      <c r="I153" t="s">
        <v>64</v>
      </c>
      <c r="J153" t="s">
        <v>65</v>
      </c>
    </row>
    <row r="154" spans="1:10">
      <c r="A154" s="17" t="s">
        <v>1642</v>
      </c>
      <c r="B154" s="17" t="s">
        <v>1643</v>
      </c>
      <c r="C154" s="17" t="s">
        <v>16</v>
      </c>
      <c r="D154" s="17" t="s">
        <v>4694</v>
      </c>
      <c r="E154" s="17">
        <v>1900</v>
      </c>
      <c r="F154" s="18" t="s">
        <v>5</v>
      </c>
      <c r="G154">
        <v>2019</v>
      </c>
      <c r="H154" s="18" t="s">
        <v>85</v>
      </c>
      <c r="I154" t="s">
        <v>64</v>
      </c>
      <c r="J154" t="s">
        <v>65</v>
      </c>
    </row>
    <row r="155" spans="1:10">
      <c r="A155" s="17" t="s">
        <v>1624</v>
      </c>
      <c r="B155" s="17" t="s">
        <v>1625</v>
      </c>
      <c r="C155" s="17" t="s">
        <v>8</v>
      </c>
      <c r="D155" s="17" t="s">
        <v>4753</v>
      </c>
      <c r="E155" s="17">
        <v>2400</v>
      </c>
      <c r="F155" s="18" t="s">
        <v>5</v>
      </c>
      <c r="G155">
        <v>2019</v>
      </c>
      <c r="H155" s="18" t="s">
        <v>85</v>
      </c>
      <c r="I155" t="s">
        <v>64</v>
      </c>
      <c r="J155" t="s">
        <v>65</v>
      </c>
    </row>
    <row r="156" spans="1:10">
      <c r="A156" s="17" t="s">
        <v>1622</v>
      </c>
      <c r="B156" s="17" t="s">
        <v>1623</v>
      </c>
      <c r="C156" s="17" t="s">
        <v>8</v>
      </c>
      <c r="D156" s="17" t="s">
        <v>4753</v>
      </c>
      <c r="E156" s="17">
        <v>2800</v>
      </c>
      <c r="F156" s="18" t="s">
        <v>5</v>
      </c>
      <c r="G156">
        <v>2019</v>
      </c>
      <c r="H156" s="18" t="s">
        <v>85</v>
      </c>
      <c r="I156" t="s">
        <v>64</v>
      </c>
      <c r="J156" t="s">
        <v>65</v>
      </c>
    </row>
    <row r="157" spans="1:10">
      <c r="A157" s="17" t="s">
        <v>1620</v>
      </c>
      <c r="B157" s="17" t="s">
        <v>1621</v>
      </c>
      <c r="C157" s="17" t="s">
        <v>18</v>
      </c>
      <c r="D157" s="17" t="s">
        <v>4687</v>
      </c>
      <c r="E157" s="17">
        <v>2100</v>
      </c>
      <c r="F157" s="18" t="s">
        <v>5</v>
      </c>
      <c r="G157">
        <v>2019</v>
      </c>
      <c r="H157" s="18" t="s">
        <v>85</v>
      </c>
      <c r="I157" t="s">
        <v>64</v>
      </c>
      <c r="J157" t="s">
        <v>204</v>
      </c>
    </row>
    <row r="158" spans="1:10">
      <c r="A158" s="17" t="s">
        <v>1618</v>
      </c>
      <c r="B158" s="17" t="s">
        <v>1619</v>
      </c>
      <c r="C158" s="17" t="s">
        <v>8</v>
      </c>
      <c r="D158" s="17" t="s">
        <v>4588</v>
      </c>
      <c r="E158" s="17">
        <v>2500</v>
      </c>
      <c r="F158" s="18" t="s">
        <v>5</v>
      </c>
      <c r="G158">
        <v>2019</v>
      </c>
      <c r="H158" s="18" t="s">
        <v>85</v>
      </c>
      <c r="I158" t="s">
        <v>64</v>
      </c>
      <c r="J158" t="s">
        <v>65</v>
      </c>
    </row>
    <row r="159" spans="1:10">
      <c r="A159" s="17" t="s">
        <v>1616</v>
      </c>
      <c r="B159" s="17" t="s">
        <v>1617</v>
      </c>
      <c r="C159" s="17" t="s">
        <v>8</v>
      </c>
      <c r="D159" s="17" t="s">
        <v>4588</v>
      </c>
      <c r="E159" s="17">
        <v>2400</v>
      </c>
      <c r="F159" s="18" t="s">
        <v>5</v>
      </c>
      <c r="G159">
        <v>2019</v>
      </c>
      <c r="H159" s="18" t="s">
        <v>85</v>
      </c>
      <c r="I159" t="s">
        <v>64</v>
      </c>
      <c r="J159" t="s">
        <v>65</v>
      </c>
    </row>
    <row r="160" spans="1:10">
      <c r="A160" s="17" t="s">
        <v>1612</v>
      </c>
      <c r="B160" s="17" t="s">
        <v>1613</v>
      </c>
      <c r="C160" s="17" t="s">
        <v>24</v>
      </c>
      <c r="D160" s="17" t="s">
        <v>4748</v>
      </c>
      <c r="E160" s="17">
        <v>2300</v>
      </c>
      <c r="F160" s="18" t="s">
        <v>5</v>
      </c>
      <c r="G160">
        <v>2019</v>
      </c>
      <c r="H160" s="18" t="s">
        <v>85</v>
      </c>
      <c r="I160" t="s">
        <v>64</v>
      </c>
      <c r="J160" t="s">
        <v>65</v>
      </c>
    </row>
    <row r="161" spans="1:10">
      <c r="A161" s="17" t="s">
        <v>1610</v>
      </c>
      <c r="B161" s="17" t="s">
        <v>1611</v>
      </c>
      <c r="C161" s="17" t="s">
        <v>24</v>
      </c>
      <c r="D161" s="17" t="s">
        <v>4681</v>
      </c>
      <c r="E161" s="17">
        <v>1500</v>
      </c>
      <c r="F161" s="18" t="s">
        <v>5</v>
      </c>
      <c r="G161">
        <v>2019</v>
      </c>
      <c r="H161" s="18" t="s">
        <v>85</v>
      </c>
      <c r="I161" t="s">
        <v>64</v>
      </c>
      <c r="J161" t="s">
        <v>65</v>
      </c>
    </row>
    <row r="162" spans="1:10">
      <c r="A162" s="17" t="s">
        <v>1608</v>
      </c>
      <c r="B162" s="17" t="s">
        <v>1609</v>
      </c>
      <c r="C162" s="17" t="s">
        <v>22</v>
      </c>
      <c r="D162" s="17" t="s">
        <v>4649</v>
      </c>
      <c r="E162" s="17">
        <v>1600</v>
      </c>
      <c r="F162" s="18" t="s">
        <v>5</v>
      </c>
      <c r="G162">
        <v>2019</v>
      </c>
      <c r="H162" s="18" t="s">
        <v>85</v>
      </c>
      <c r="I162" t="s">
        <v>64</v>
      </c>
      <c r="J162" t="s">
        <v>65</v>
      </c>
    </row>
    <row r="163" spans="1:10">
      <c r="A163" s="17" t="s">
        <v>1606</v>
      </c>
      <c r="B163" s="17" t="s">
        <v>1607</v>
      </c>
      <c r="C163" s="17" t="s">
        <v>18</v>
      </c>
      <c r="D163" s="17" t="s">
        <v>4687</v>
      </c>
      <c r="E163" s="17">
        <v>1200</v>
      </c>
      <c r="F163" s="18" t="s">
        <v>5</v>
      </c>
      <c r="G163">
        <v>2019</v>
      </c>
      <c r="H163" s="18" t="s">
        <v>85</v>
      </c>
      <c r="I163" t="s">
        <v>64</v>
      </c>
      <c r="J163" t="s">
        <v>204</v>
      </c>
    </row>
    <row r="164" spans="1:10">
      <c r="A164" s="17" t="s">
        <v>1604</v>
      </c>
      <c r="B164" s="17" t="s">
        <v>1605</v>
      </c>
      <c r="C164" s="17" t="s">
        <v>26</v>
      </c>
      <c r="D164" s="17" t="s">
        <v>4668</v>
      </c>
      <c r="E164" s="17">
        <v>1200</v>
      </c>
      <c r="F164" s="18" t="s">
        <v>5</v>
      </c>
      <c r="G164">
        <v>2019</v>
      </c>
      <c r="H164" s="18" t="s">
        <v>85</v>
      </c>
      <c r="I164" t="s">
        <v>64</v>
      </c>
      <c r="J164" t="s">
        <v>65</v>
      </c>
    </row>
    <row r="165" spans="1:10">
      <c r="A165" s="17" t="s">
        <v>1602</v>
      </c>
      <c r="B165" s="17" t="s">
        <v>1603</v>
      </c>
      <c r="C165" s="17" t="s">
        <v>26</v>
      </c>
      <c r="D165" s="17" t="s">
        <v>4668</v>
      </c>
      <c r="E165" s="17">
        <v>1100</v>
      </c>
      <c r="F165" s="18" t="s">
        <v>5</v>
      </c>
      <c r="G165">
        <v>2019</v>
      </c>
      <c r="H165" s="18" t="s">
        <v>85</v>
      </c>
      <c r="I165" t="s">
        <v>64</v>
      </c>
      <c r="J165" t="s">
        <v>65</v>
      </c>
    </row>
    <row r="166" spans="1:10">
      <c r="A166" s="17" t="s">
        <v>4754</v>
      </c>
      <c r="B166" s="17" t="s">
        <v>4755</v>
      </c>
      <c r="C166" s="17" t="s">
        <v>26</v>
      </c>
      <c r="D166" s="17" t="s">
        <v>4668</v>
      </c>
      <c r="E166" s="17">
        <v>1300</v>
      </c>
      <c r="F166" s="18" t="s">
        <v>5</v>
      </c>
      <c r="G166" s="118">
        <v>2019</v>
      </c>
      <c r="H166" s="18" t="s">
        <v>85</v>
      </c>
      <c r="I166" t="s">
        <v>64</v>
      </c>
      <c r="J166" t="s">
        <v>65</v>
      </c>
    </row>
    <row r="167" spans="1:10">
      <c r="A167" s="17" t="s">
        <v>1600</v>
      </c>
      <c r="B167" s="17" t="s">
        <v>1601</v>
      </c>
      <c r="C167" s="17" t="s">
        <v>22</v>
      </c>
      <c r="D167" s="17" t="s">
        <v>4649</v>
      </c>
      <c r="E167" s="17">
        <v>1600</v>
      </c>
      <c r="F167" s="18" t="s">
        <v>5</v>
      </c>
      <c r="G167">
        <v>2019</v>
      </c>
      <c r="H167" s="18" t="s">
        <v>85</v>
      </c>
      <c r="I167" t="s">
        <v>64</v>
      </c>
      <c r="J167" t="s">
        <v>65</v>
      </c>
    </row>
    <row r="168" spans="1:10">
      <c r="A168" s="17" t="s">
        <v>1598</v>
      </c>
      <c r="B168" s="17" t="s">
        <v>1599</v>
      </c>
      <c r="C168" s="17" t="s">
        <v>28</v>
      </c>
      <c r="D168" s="17" t="s">
        <v>4638</v>
      </c>
      <c r="E168" s="17">
        <v>1800</v>
      </c>
      <c r="F168" s="18" t="s">
        <v>5</v>
      </c>
      <c r="G168">
        <v>2019</v>
      </c>
      <c r="H168" s="18" t="s">
        <v>85</v>
      </c>
      <c r="I168" t="s">
        <v>64</v>
      </c>
      <c r="J168" t="s">
        <v>65</v>
      </c>
    </row>
    <row r="169" spans="1:10">
      <c r="A169" s="17" t="s">
        <v>1596</v>
      </c>
      <c r="B169" s="17" t="s">
        <v>1597</v>
      </c>
      <c r="C169" s="17" t="s">
        <v>24</v>
      </c>
      <c r="D169" s="17" t="s">
        <v>4658</v>
      </c>
      <c r="E169" s="17">
        <v>900</v>
      </c>
      <c r="F169" s="18" t="s">
        <v>5</v>
      </c>
      <c r="G169">
        <v>2019</v>
      </c>
      <c r="H169" s="18" t="s">
        <v>85</v>
      </c>
      <c r="I169" t="s">
        <v>64</v>
      </c>
      <c r="J169" t="s">
        <v>65</v>
      </c>
    </row>
    <row r="170" spans="1:10">
      <c r="A170" s="17" t="s">
        <v>1594</v>
      </c>
      <c r="B170" s="17" t="s">
        <v>1595</v>
      </c>
      <c r="C170" s="17" t="s">
        <v>24</v>
      </c>
      <c r="D170" s="17" t="s">
        <v>4748</v>
      </c>
      <c r="E170" s="17">
        <v>1000</v>
      </c>
      <c r="F170" s="18" t="s">
        <v>5</v>
      </c>
      <c r="G170">
        <v>2019</v>
      </c>
      <c r="H170" s="18" t="s">
        <v>85</v>
      </c>
      <c r="I170" t="s">
        <v>64</v>
      </c>
      <c r="J170" t="s">
        <v>65</v>
      </c>
    </row>
    <row r="171" spans="1:10">
      <c r="A171" s="17" t="s">
        <v>1592</v>
      </c>
      <c r="B171" s="17" t="s">
        <v>1593</v>
      </c>
      <c r="C171" s="17" t="s">
        <v>8</v>
      </c>
      <c r="D171" s="17" t="s">
        <v>4588</v>
      </c>
      <c r="E171" s="17">
        <v>2400</v>
      </c>
      <c r="F171" s="18" t="s">
        <v>5</v>
      </c>
      <c r="G171">
        <v>2019</v>
      </c>
      <c r="H171" s="18" t="s">
        <v>85</v>
      </c>
      <c r="I171" t="s">
        <v>64</v>
      </c>
      <c r="J171" t="s">
        <v>65</v>
      </c>
    </row>
    <row r="172" spans="1:10">
      <c r="A172" s="17" t="s">
        <v>1590</v>
      </c>
      <c r="B172" s="17" t="s">
        <v>1591</v>
      </c>
      <c r="C172" s="17" t="s">
        <v>28</v>
      </c>
      <c r="D172" s="17" t="s">
        <v>4583</v>
      </c>
      <c r="E172" s="17">
        <v>1700</v>
      </c>
      <c r="F172" s="18" t="s">
        <v>5</v>
      </c>
      <c r="G172">
        <v>2019</v>
      </c>
      <c r="H172" s="18" t="s">
        <v>85</v>
      </c>
      <c r="I172" t="s">
        <v>64</v>
      </c>
      <c r="J172" t="s">
        <v>65</v>
      </c>
    </row>
    <row r="173" spans="1:10">
      <c r="A173" s="17" t="s">
        <v>1588</v>
      </c>
      <c r="B173" s="17" t="s">
        <v>1589</v>
      </c>
      <c r="C173" s="17" t="s">
        <v>28</v>
      </c>
      <c r="D173" s="17" t="s">
        <v>4638</v>
      </c>
      <c r="E173" s="17">
        <v>1900</v>
      </c>
      <c r="F173" s="18" t="s">
        <v>5</v>
      </c>
      <c r="G173">
        <v>2019</v>
      </c>
      <c r="H173" s="18" t="s">
        <v>85</v>
      </c>
      <c r="I173" t="s">
        <v>64</v>
      </c>
      <c r="J173" t="s">
        <v>65</v>
      </c>
    </row>
    <row r="174" spans="1:10">
      <c r="A174" s="17" t="s">
        <v>1586</v>
      </c>
      <c r="B174" s="17" t="s">
        <v>1587</v>
      </c>
      <c r="C174" s="17" t="s">
        <v>8</v>
      </c>
      <c r="D174" s="17" t="s">
        <v>4646</v>
      </c>
      <c r="E174" s="17">
        <v>3500</v>
      </c>
      <c r="F174" s="18" t="s">
        <v>5</v>
      </c>
      <c r="G174">
        <v>2019</v>
      </c>
      <c r="H174" s="18" t="s">
        <v>85</v>
      </c>
      <c r="I174" t="s">
        <v>64</v>
      </c>
      <c r="J174" t="s">
        <v>65</v>
      </c>
    </row>
    <row r="175" spans="1:10">
      <c r="A175" s="17" t="s">
        <v>1584</v>
      </c>
      <c r="B175" s="17" t="s">
        <v>1585</v>
      </c>
      <c r="C175" s="17" t="s">
        <v>22</v>
      </c>
      <c r="D175" s="17" t="s">
        <v>4649</v>
      </c>
      <c r="E175" s="17">
        <v>1400</v>
      </c>
      <c r="F175" s="18" t="s">
        <v>5</v>
      </c>
      <c r="G175">
        <v>2019</v>
      </c>
      <c r="H175" s="18" t="s">
        <v>85</v>
      </c>
      <c r="I175" t="s">
        <v>64</v>
      </c>
      <c r="J175" t="s">
        <v>65</v>
      </c>
    </row>
    <row r="176" spans="1:10">
      <c r="A176" s="17" t="s">
        <v>1582</v>
      </c>
      <c r="B176" s="17" t="s">
        <v>1583</v>
      </c>
      <c r="C176" s="17" t="s">
        <v>18</v>
      </c>
      <c r="D176" s="17" t="s">
        <v>4756</v>
      </c>
      <c r="E176" s="17">
        <v>1300</v>
      </c>
      <c r="F176" s="18" t="s">
        <v>5</v>
      </c>
      <c r="G176">
        <v>2019</v>
      </c>
      <c r="H176" s="18" t="s">
        <v>85</v>
      </c>
      <c r="I176" t="s">
        <v>64</v>
      </c>
      <c r="J176" t="s">
        <v>65</v>
      </c>
    </row>
    <row r="177" spans="1:10">
      <c r="A177" s="17" t="s">
        <v>1580</v>
      </c>
      <c r="B177" s="17" t="s">
        <v>1581</v>
      </c>
      <c r="C177" s="17" t="s">
        <v>28</v>
      </c>
      <c r="D177" s="17" t="s">
        <v>4638</v>
      </c>
      <c r="E177" s="17">
        <v>1300</v>
      </c>
      <c r="F177" s="18" t="s">
        <v>5</v>
      </c>
      <c r="G177">
        <v>2019</v>
      </c>
      <c r="H177" s="18" t="s">
        <v>85</v>
      </c>
      <c r="I177" t="s">
        <v>64</v>
      </c>
      <c r="J177" t="s">
        <v>65</v>
      </c>
    </row>
    <row r="178" spans="1:10">
      <c r="A178" s="17" t="s">
        <v>1578</v>
      </c>
      <c r="B178" s="17" t="s">
        <v>1579</v>
      </c>
      <c r="C178" s="17" t="s">
        <v>18</v>
      </c>
      <c r="D178" s="17" t="s">
        <v>4686</v>
      </c>
      <c r="E178" s="17">
        <v>2100</v>
      </c>
      <c r="F178" s="18" t="s">
        <v>5</v>
      </c>
      <c r="G178">
        <v>2019</v>
      </c>
      <c r="H178" s="18" t="s">
        <v>85</v>
      </c>
      <c r="I178" t="s">
        <v>64</v>
      </c>
      <c r="J178" t="s">
        <v>65</v>
      </c>
    </row>
    <row r="179" spans="1:10">
      <c r="A179" s="17" t="s">
        <v>1576</v>
      </c>
      <c r="B179" s="17" t="s">
        <v>1577</v>
      </c>
      <c r="C179" s="17" t="s">
        <v>16</v>
      </c>
      <c r="D179" s="17" t="s">
        <v>4694</v>
      </c>
      <c r="E179" s="17">
        <v>1900</v>
      </c>
      <c r="F179" s="18" t="s">
        <v>5</v>
      </c>
      <c r="G179">
        <v>2019</v>
      </c>
      <c r="H179" s="18" t="s">
        <v>85</v>
      </c>
      <c r="I179" t="s">
        <v>64</v>
      </c>
      <c r="J179" t="s">
        <v>65</v>
      </c>
    </row>
    <row r="180" spans="1:10">
      <c r="A180" s="17" t="s">
        <v>1574</v>
      </c>
      <c r="B180" s="17" t="s">
        <v>1575</v>
      </c>
      <c r="C180" s="17" t="s">
        <v>16</v>
      </c>
      <c r="D180" s="17" t="s">
        <v>4663</v>
      </c>
      <c r="E180" s="17">
        <v>1500</v>
      </c>
      <c r="F180" s="18" t="s">
        <v>5</v>
      </c>
      <c r="G180">
        <v>2019</v>
      </c>
      <c r="H180" s="18" t="s">
        <v>85</v>
      </c>
      <c r="I180" t="s">
        <v>64</v>
      </c>
      <c r="J180" t="s">
        <v>65</v>
      </c>
    </row>
    <row r="181" spans="1:10">
      <c r="A181" s="17" t="s">
        <v>1572</v>
      </c>
      <c r="B181" s="17" t="s">
        <v>1573</v>
      </c>
      <c r="C181" s="17" t="s">
        <v>28</v>
      </c>
      <c r="D181" s="17" t="s">
        <v>4583</v>
      </c>
      <c r="E181" s="17">
        <v>1400</v>
      </c>
      <c r="F181" s="18" t="s">
        <v>5</v>
      </c>
      <c r="G181">
        <v>2019</v>
      </c>
      <c r="H181" s="18" t="s">
        <v>85</v>
      </c>
      <c r="I181" t="s">
        <v>64</v>
      </c>
      <c r="J181" t="s">
        <v>65</v>
      </c>
    </row>
    <row r="182" spans="1:10">
      <c r="A182" s="17" t="s">
        <v>1570</v>
      </c>
      <c r="B182" s="17" t="s">
        <v>1571</v>
      </c>
      <c r="C182" s="17" t="s">
        <v>28</v>
      </c>
      <c r="D182" s="17" t="s">
        <v>4749</v>
      </c>
      <c r="E182" s="17">
        <v>1800</v>
      </c>
      <c r="F182" s="18" t="s">
        <v>5</v>
      </c>
      <c r="G182">
        <v>2019</v>
      </c>
      <c r="H182" s="18" t="s">
        <v>85</v>
      </c>
      <c r="I182" t="s">
        <v>64</v>
      </c>
      <c r="J182" t="s">
        <v>65</v>
      </c>
    </row>
    <row r="183" spans="1:10">
      <c r="A183" s="17" t="s">
        <v>1568</v>
      </c>
      <c r="B183" s="17" t="s">
        <v>1569</v>
      </c>
      <c r="C183" s="17" t="s">
        <v>20</v>
      </c>
      <c r="D183" s="17" t="s">
        <v>4745</v>
      </c>
      <c r="E183" s="17">
        <v>1700</v>
      </c>
      <c r="F183" s="18" t="s">
        <v>5</v>
      </c>
      <c r="G183">
        <v>2019</v>
      </c>
      <c r="H183" s="18" t="s">
        <v>85</v>
      </c>
      <c r="I183" t="s">
        <v>64</v>
      </c>
      <c r="J183" t="s">
        <v>65</v>
      </c>
    </row>
    <row r="184" spans="1:10">
      <c r="A184" s="17" t="s">
        <v>1566</v>
      </c>
      <c r="B184" s="17" t="s">
        <v>1567</v>
      </c>
      <c r="C184" s="17" t="s">
        <v>20</v>
      </c>
      <c r="D184" s="17" t="s">
        <v>4745</v>
      </c>
      <c r="E184" s="17">
        <v>2200</v>
      </c>
      <c r="F184" s="18" t="s">
        <v>5</v>
      </c>
      <c r="G184">
        <v>2019</v>
      </c>
      <c r="H184" s="18" t="s">
        <v>85</v>
      </c>
      <c r="I184" t="s">
        <v>64</v>
      </c>
      <c r="J184" t="s">
        <v>65</v>
      </c>
    </row>
    <row r="185" spans="1:10">
      <c r="A185" s="17" t="s">
        <v>1564</v>
      </c>
      <c r="B185" s="17" t="s">
        <v>1565</v>
      </c>
      <c r="C185" s="17" t="s">
        <v>8</v>
      </c>
      <c r="D185" s="17" t="s">
        <v>4646</v>
      </c>
      <c r="E185" s="17">
        <v>2900</v>
      </c>
      <c r="F185" s="18" t="s">
        <v>5</v>
      </c>
      <c r="G185">
        <v>2019</v>
      </c>
      <c r="H185" s="18" t="s">
        <v>85</v>
      </c>
      <c r="I185" t="s">
        <v>64</v>
      </c>
      <c r="J185" t="s">
        <v>65</v>
      </c>
    </row>
    <row r="186" spans="1:10">
      <c r="A186" s="17" t="s">
        <v>1562</v>
      </c>
      <c r="B186" s="17" t="s">
        <v>1563</v>
      </c>
      <c r="C186" s="17" t="s">
        <v>22</v>
      </c>
      <c r="D186" s="17" t="s">
        <v>4674</v>
      </c>
      <c r="E186" s="17">
        <v>1600</v>
      </c>
      <c r="F186" s="18" t="s">
        <v>5</v>
      </c>
      <c r="G186">
        <v>2019</v>
      </c>
      <c r="H186" s="18" t="s">
        <v>85</v>
      </c>
      <c r="I186" t="s">
        <v>64</v>
      </c>
      <c r="J186" t="s">
        <v>65</v>
      </c>
    </row>
    <row r="187" spans="1:10">
      <c r="A187" s="17" t="s">
        <v>1560</v>
      </c>
      <c r="B187" s="17" t="s">
        <v>1561</v>
      </c>
      <c r="C187" s="17" t="s">
        <v>26</v>
      </c>
      <c r="D187" s="17" t="s">
        <v>4742</v>
      </c>
      <c r="E187" s="17">
        <v>1700</v>
      </c>
      <c r="F187" s="18" t="s">
        <v>5</v>
      </c>
      <c r="G187">
        <v>2019</v>
      </c>
      <c r="H187" s="18" t="s">
        <v>85</v>
      </c>
      <c r="I187" t="s">
        <v>64</v>
      </c>
      <c r="J187" t="s">
        <v>65</v>
      </c>
    </row>
    <row r="188" spans="1:10">
      <c r="A188" s="17" t="s">
        <v>1558</v>
      </c>
      <c r="B188" s="17" t="s">
        <v>1559</v>
      </c>
      <c r="C188" s="17" t="s">
        <v>26</v>
      </c>
      <c r="D188" s="17" t="s">
        <v>4668</v>
      </c>
      <c r="E188" s="17">
        <v>1900</v>
      </c>
      <c r="F188" s="18" t="s">
        <v>5</v>
      </c>
      <c r="G188">
        <v>2019</v>
      </c>
      <c r="H188" s="18" t="s">
        <v>85</v>
      </c>
      <c r="I188" t="s">
        <v>64</v>
      </c>
      <c r="J188" t="s">
        <v>65</v>
      </c>
    </row>
    <row r="189" spans="1:10">
      <c r="A189" s="17" t="s">
        <v>1556</v>
      </c>
      <c r="B189" s="17" t="s">
        <v>1557</v>
      </c>
      <c r="C189" s="17" t="s">
        <v>22</v>
      </c>
      <c r="D189" s="17" t="s">
        <v>4674</v>
      </c>
      <c r="E189" s="17">
        <v>1300</v>
      </c>
      <c r="F189" s="18" t="s">
        <v>5</v>
      </c>
      <c r="G189">
        <v>2019</v>
      </c>
      <c r="H189" s="18" t="s">
        <v>85</v>
      </c>
      <c r="I189" t="s">
        <v>64</v>
      </c>
      <c r="J189" t="s">
        <v>65</v>
      </c>
    </row>
    <row r="190" spans="1:10">
      <c r="A190" s="17" t="s">
        <v>1554</v>
      </c>
      <c r="B190" s="17" t="s">
        <v>1555</v>
      </c>
      <c r="C190" s="17" t="s">
        <v>16</v>
      </c>
      <c r="D190" s="17" t="s">
        <v>4631</v>
      </c>
      <c r="E190" s="17">
        <v>27900</v>
      </c>
      <c r="F190" s="18" t="s">
        <v>5</v>
      </c>
      <c r="G190">
        <v>2019</v>
      </c>
      <c r="H190" s="18" t="s">
        <v>85</v>
      </c>
      <c r="I190" t="s">
        <v>64</v>
      </c>
      <c r="J190" t="s">
        <v>181</v>
      </c>
    </row>
    <row r="191" spans="1:10">
      <c r="A191" s="17" t="s">
        <v>1552</v>
      </c>
      <c r="B191" s="17" t="s">
        <v>1553</v>
      </c>
      <c r="C191" s="17" t="s">
        <v>28</v>
      </c>
      <c r="D191" s="17" t="s">
        <v>4638</v>
      </c>
      <c r="E191" s="17">
        <v>1800</v>
      </c>
      <c r="F191" s="18" t="s">
        <v>5</v>
      </c>
      <c r="G191">
        <v>2019</v>
      </c>
      <c r="H191" s="18" t="s">
        <v>85</v>
      </c>
      <c r="I191" t="s">
        <v>64</v>
      </c>
      <c r="J191" t="s">
        <v>65</v>
      </c>
    </row>
    <row r="192" spans="1:10">
      <c r="A192" s="17" t="s">
        <v>1550</v>
      </c>
      <c r="B192" s="17" t="s">
        <v>1551</v>
      </c>
      <c r="C192" s="17" t="s">
        <v>16</v>
      </c>
      <c r="D192" s="17" t="s">
        <v>4631</v>
      </c>
      <c r="E192" s="17">
        <v>2000</v>
      </c>
      <c r="F192" s="18" t="s">
        <v>5</v>
      </c>
      <c r="G192">
        <v>2019</v>
      </c>
      <c r="H192" s="18" t="s">
        <v>85</v>
      </c>
      <c r="I192" t="s">
        <v>64</v>
      </c>
      <c r="J192" t="s">
        <v>65</v>
      </c>
    </row>
    <row r="193" spans="1:10">
      <c r="A193" s="17" t="s">
        <v>1548</v>
      </c>
      <c r="B193" s="17" t="s">
        <v>1549</v>
      </c>
      <c r="C193" s="17" t="s">
        <v>16</v>
      </c>
      <c r="D193" s="17" t="s">
        <v>4663</v>
      </c>
      <c r="E193" s="17">
        <v>2500</v>
      </c>
      <c r="F193" s="18" t="s">
        <v>5</v>
      </c>
      <c r="G193">
        <v>2019</v>
      </c>
      <c r="H193" s="18" t="s">
        <v>85</v>
      </c>
      <c r="I193" t="s">
        <v>64</v>
      </c>
      <c r="J193" t="s">
        <v>65</v>
      </c>
    </row>
    <row r="194" spans="1:10">
      <c r="A194" s="17" t="s">
        <v>1546</v>
      </c>
      <c r="B194" s="17" t="s">
        <v>1547</v>
      </c>
      <c r="C194" s="17" t="s">
        <v>26</v>
      </c>
      <c r="D194" s="17" t="s">
        <v>4668</v>
      </c>
      <c r="E194" s="17">
        <v>1500</v>
      </c>
      <c r="F194" s="18" t="s">
        <v>5</v>
      </c>
      <c r="G194">
        <v>2019</v>
      </c>
      <c r="H194" s="18" t="s">
        <v>85</v>
      </c>
      <c r="I194" t="s">
        <v>64</v>
      </c>
      <c r="J194" t="s">
        <v>65</v>
      </c>
    </row>
    <row r="195" spans="1:10">
      <c r="A195" s="17" t="s">
        <v>1544</v>
      </c>
      <c r="B195" s="17" t="s">
        <v>1545</v>
      </c>
      <c r="C195" s="17" t="s">
        <v>28</v>
      </c>
      <c r="D195" s="17" t="s">
        <v>4749</v>
      </c>
      <c r="E195" s="17">
        <v>1700</v>
      </c>
      <c r="F195" s="18" t="s">
        <v>5</v>
      </c>
      <c r="G195">
        <v>2019</v>
      </c>
      <c r="H195" s="18" t="s">
        <v>85</v>
      </c>
      <c r="I195" t="s">
        <v>64</v>
      </c>
      <c r="J195" t="s">
        <v>65</v>
      </c>
    </row>
    <row r="196" spans="1:10">
      <c r="A196" s="17" t="s">
        <v>1542</v>
      </c>
      <c r="B196" s="17" t="s">
        <v>1543</v>
      </c>
      <c r="C196" s="17" t="s">
        <v>28</v>
      </c>
      <c r="D196" s="17" t="s">
        <v>4749</v>
      </c>
      <c r="E196" s="17">
        <v>1800</v>
      </c>
      <c r="F196" s="18" t="s">
        <v>5</v>
      </c>
      <c r="G196">
        <v>2019</v>
      </c>
      <c r="H196" s="18" t="s">
        <v>85</v>
      </c>
      <c r="I196" t="s">
        <v>64</v>
      </c>
      <c r="J196" t="s">
        <v>65</v>
      </c>
    </row>
    <row r="197" spans="1:10">
      <c r="A197" s="17" t="s">
        <v>1540</v>
      </c>
      <c r="B197" s="17" t="s">
        <v>1541</v>
      </c>
      <c r="C197" s="17" t="s">
        <v>8</v>
      </c>
      <c r="D197" s="17" t="s">
        <v>4588</v>
      </c>
      <c r="E197" s="17">
        <v>2400</v>
      </c>
      <c r="F197" s="18" t="s">
        <v>5</v>
      </c>
      <c r="G197">
        <v>2019</v>
      </c>
      <c r="H197" s="18" t="s">
        <v>85</v>
      </c>
      <c r="I197" t="s">
        <v>64</v>
      </c>
      <c r="J197" t="s">
        <v>65</v>
      </c>
    </row>
    <row r="198" spans="1:10">
      <c r="A198" s="17" t="s">
        <v>1538</v>
      </c>
      <c r="B198" s="17" t="s">
        <v>1539</v>
      </c>
      <c r="C198" s="17" t="s">
        <v>18</v>
      </c>
      <c r="D198" s="17" t="s">
        <v>4757</v>
      </c>
      <c r="E198" s="17">
        <v>2400</v>
      </c>
      <c r="F198" s="18" t="s">
        <v>5</v>
      </c>
      <c r="G198">
        <v>2019</v>
      </c>
      <c r="H198" s="18" t="s">
        <v>85</v>
      </c>
      <c r="I198" t="s">
        <v>488</v>
      </c>
      <c r="J198" t="s">
        <v>212</v>
      </c>
    </row>
    <row r="199" spans="1:10">
      <c r="A199" s="17" t="s">
        <v>1536</v>
      </c>
      <c r="B199" s="17" t="s">
        <v>1537</v>
      </c>
      <c r="C199" s="17" t="s">
        <v>22</v>
      </c>
      <c r="D199" s="17" t="s">
        <v>4674</v>
      </c>
      <c r="E199" s="17">
        <v>2000</v>
      </c>
      <c r="F199" s="18" t="s">
        <v>5</v>
      </c>
      <c r="G199">
        <v>2019</v>
      </c>
      <c r="H199" s="18" t="s">
        <v>85</v>
      </c>
      <c r="I199" t="s">
        <v>64</v>
      </c>
      <c r="J199" t="s">
        <v>65</v>
      </c>
    </row>
    <row r="200" spans="1:10">
      <c r="A200" s="17" t="s">
        <v>1534</v>
      </c>
      <c r="B200" s="17" t="s">
        <v>1535</v>
      </c>
      <c r="C200" s="17" t="s">
        <v>24</v>
      </c>
      <c r="D200" s="17" t="s">
        <v>4681</v>
      </c>
      <c r="E200" s="17">
        <v>1800</v>
      </c>
      <c r="F200" s="18" t="s">
        <v>5</v>
      </c>
      <c r="G200">
        <v>2019</v>
      </c>
      <c r="H200" s="18" t="s">
        <v>85</v>
      </c>
      <c r="I200" t="s">
        <v>64</v>
      </c>
      <c r="J200" t="s">
        <v>65</v>
      </c>
    </row>
    <row r="201" spans="1:10">
      <c r="A201" s="17" t="s">
        <v>1532</v>
      </c>
      <c r="B201" s="17" t="s">
        <v>1533</v>
      </c>
      <c r="C201" s="17" t="s">
        <v>24</v>
      </c>
      <c r="D201" s="17" t="s">
        <v>4681</v>
      </c>
      <c r="E201" s="17">
        <v>1200</v>
      </c>
      <c r="F201" s="18" t="s">
        <v>5</v>
      </c>
      <c r="G201">
        <v>2019</v>
      </c>
      <c r="H201" s="18" t="s">
        <v>85</v>
      </c>
      <c r="I201" t="s">
        <v>64</v>
      </c>
      <c r="J201" t="s">
        <v>65</v>
      </c>
    </row>
    <row r="202" spans="1:10">
      <c r="A202" s="17" t="s">
        <v>1530</v>
      </c>
      <c r="B202" s="17" t="s">
        <v>1531</v>
      </c>
      <c r="C202" s="17" t="s">
        <v>18</v>
      </c>
      <c r="D202" s="17" t="s">
        <v>4758</v>
      </c>
      <c r="E202" s="17">
        <v>2500</v>
      </c>
      <c r="F202" s="18" t="s">
        <v>5</v>
      </c>
      <c r="G202">
        <v>2019</v>
      </c>
      <c r="H202" s="18" t="s">
        <v>85</v>
      </c>
      <c r="I202" t="s">
        <v>488</v>
      </c>
      <c r="J202" t="s">
        <v>212</v>
      </c>
    </row>
    <row r="203" spans="1:10">
      <c r="A203" s="17" t="s">
        <v>1522</v>
      </c>
      <c r="B203" s="17" t="s">
        <v>1523</v>
      </c>
      <c r="C203" s="17" t="s">
        <v>28</v>
      </c>
      <c r="D203" s="17" t="s">
        <v>4634</v>
      </c>
      <c r="E203" s="17">
        <v>1700</v>
      </c>
      <c r="F203" s="18" t="s">
        <v>5</v>
      </c>
      <c r="G203">
        <v>2019</v>
      </c>
      <c r="H203" s="18" t="s">
        <v>85</v>
      </c>
      <c r="I203" t="s">
        <v>64</v>
      </c>
      <c r="J203" t="s">
        <v>65</v>
      </c>
    </row>
    <row r="204" spans="1:10">
      <c r="A204" s="17" t="s">
        <v>1520</v>
      </c>
      <c r="B204" s="17" t="s">
        <v>1521</v>
      </c>
      <c r="C204" s="17" t="s">
        <v>28</v>
      </c>
      <c r="D204" s="17" t="s">
        <v>4638</v>
      </c>
      <c r="E204" s="17">
        <v>1500</v>
      </c>
      <c r="F204" s="18" t="s">
        <v>5</v>
      </c>
      <c r="G204">
        <v>2019</v>
      </c>
      <c r="H204" s="18" t="s">
        <v>85</v>
      </c>
      <c r="I204" t="s">
        <v>64</v>
      </c>
      <c r="J204" t="s">
        <v>65</v>
      </c>
    </row>
    <row r="205" spans="1:10">
      <c r="A205" s="17" t="s">
        <v>1518</v>
      </c>
      <c r="B205" s="17" t="s">
        <v>1519</v>
      </c>
      <c r="C205" s="17" t="s">
        <v>18</v>
      </c>
      <c r="D205" s="17" t="s">
        <v>4758</v>
      </c>
      <c r="E205" s="17">
        <v>3000</v>
      </c>
      <c r="F205" s="18" t="s">
        <v>5</v>
      </c>
      <c r="G205">
        <v>2019</v>
      </c>
      <c r="H205" s="18" t="s">
        <v>85</v>
      </c>
      <c r="I205" t="s">
        <v>488</v>
      </c>
      <c r="J205" t="s">
        <v>212</v>
      </c>
    </row>
    <row r="206" spans="1:10">
      <c r="A206" s="17" t="s">
        <v>1516</v>
      </c>
      <c r="B206" s="17" t="s">
        <v>1517</v>
      </c>
      <c r="C206" s="17" t="s">
        <v>8</v>
      </c>
      <c r="D206" s="17" t="s">
        <v>4753</v>
      </c>
      <c r="E206" s="17">
        <v>2700</v>
      </c>
      <c r="F206" s="18" t="s">
        <v>5</v>
      </c>
      <c r="G206">
        <v>2019</v>
      </c>
      <c r="H206" s="18" t="s">
        <v>85</v>
      </c>
      <c r="I206" t="s">
        <v>64</v>
      </c>
      <c r="J206" t="s">
        <v>65</v>
      </c>
    </row>
    <row r="207" spans="1:10">
      <c r="A207" s="17" t="s">
        <v>1514</v>
      </c>
      <c r="B207" s="17" t="s">
        <v>1515</v>
      </c>
      <c r="C207" s="17" t="s">
        <v>8</v>
      </c>
      <c r="D207" s="17" t="s">
        <v>4588</v>
      </c>
      <c r="E207" s="17">
        <v>2600</v>
      </c>
      <c r="F207" s="18" t="s">
        <v>5</v>
      </c>
      <c r="G207">
        <v>2019</v>
      </c>
      <c r="H207" s="18" t="s">
        <v>85</v>
      </c>
      <c r="I207" t="s">
        <v>64</v>
      </c>
      <c r="J207" t="s">
        <v>65</v>
      </c>
    </row>
    <row r="208" spans="1:10">
      <c r="A208" s="17" t="s">
        <v>1512</v>
      </c>
      <c r="B208" s="17" t="s">
        <v>1513</v>
      </c>
      <c r="C208" s="17" t="s">
        <v>8</v>
      </c>
      <c r="D208" s="17" t="s">
        <v>4588</v>
      </c>
      <c r="E208" s="17">
        <v>2400</v>
      </c>
      <c r="F208" s="18" t="s">
        <v>5</v>
      </c>
      <c r="G208">
        <v>2019</v>
      </c>
      <c r="H208" s="18" t="s">
        <v>85</v>
      </c>
      <c r="I208" t="s">
        <v>64</v>
      </c>
      <c r="J208" t="s">
        <v>65</v>
      </c>
    </row>
    <row r="209" spans="1:10">
      <c r="A209" s="17" t="s">
        <v>1508</v>
      </c>
      <c r="B209" s="17" t="s">
        <v>1509</v>
      </c>
      <c r="C209" s="17" t="s">
        <v>8</v>
      </c>
      <c r="D209" s="17" t="s">
        <v>4646</v>
      </c>
      <c r="E209" s="17">
        <v>2500</v>
      </c>
      <c r="F209" s="18" t="s">
        <v>5</v>
      </c>
      <c r="G209">
        <v>2019</v>
      </c>
      <c r="H209" s="18" t="s">
        <v>85</v>
      </c>
      <c r="I209" t="s">
        <v>64</v>
      </c>
      <c r="J209" t="s">
        <v>65</v>
      </c>
    </row>
    <row r="210" spans="1:10">
      <c r="A210" s="17" t="s">
        <v>1506</v>
      </c>
      <c r="B210" s="17" t="s">
        <v>1507</v>
      </c>
      <c r="C210" s="17" t="s">
        <v>24</v>
      </c>
      <c r="D210" s="17" t="s">
        <v>4658</v>
      </c>
      <c r="E210" s="17">
        <v>1300</v>
      </c>
      <c r="F210" s="18" t="s">
        <v>5</v>
      </c>
      <c r="G210">
        <v>2019</v>
      </c>
      <c r="H210" s="18" t="s">
        <v>85</v>
      </c>
      <c r="I210" t="s">
        <v>64</v>
      </c>
      <c r="J210" t="s">
        <v>65</v>
      </c>
    </row>
    <row r="211" spans="1:10">
      <c r="A211" s="17" t="s">
        <v>1504</v>
      </c>
      <c r="B211" s="17" t="s">
        <v>1505</v>
      </c>
      <c r="C211" s="17" t="s">
        <v>24</v>
      </c>
      <c r="D211" s="17" t="s">
        <v>4748</v>
      </c>
      <c r="E211" s="17">
        <v>7600</v>
      </c>
      <c r="F211" s="18" t="s">
        <v>5</v>
      </c>
      <c r="G211">
        <v>2019</v>
      </c>
      <c r="H211" s="18" t="s">
        <v>85</v>
      </c>
      <c r="I211" t="s">
        <v>64</v>
      </c>
      <c r="J211" t="s">
        <v>65</v>
      </c>
    </row>
    <row r="212" spans="1:10">
      <c r="A212" s="17" t="s">
        <v>1502</v>
      </c>
      <c r="B212" s="17" t="s">
        <v>1503</v>
      </c>
      <c r="C212" s="17" t="s">
        <v>28</v>
      </c>
      <c r="D212" s="17" t="s">
        <v>4749</v>
      </c>
      <c r="E212" s="17">
        <v>1700</v>
      </c>
      <c r="F212" s="18" t="s">
        <v>5</v>
      </c>
      <c r="G212">
        <v>2019</v>
      </c>
      <c r="H212" s="18" t="s">
        <v>85</v>
      </c>
      <c r="I212" t="s">
        <v>64</v>
      </c>
      <c r="J212" t="s">
        <v>65</v>
      </c>
    </row>
    <row r="213" spans="1:10">
      <c r="A213" s="17" t="s">
        <v>1498</v>
      </c>
      <c r="B213" s="17" t="s">
        <v>1499</v>
      </c>
      <c r="C213" s="17" t="s">
        <v>26</v>
      </c>
      <c r="D213" s="17" t="s">
        <v>4668</v>
      </c>
      <c r="E213" s="17">
        <v>1100</v>
      </c>
      <c r="F213" s="18" t="s">
        <v>5</v>
      </c>
      <c r="G213">
        <v>2019</v>
      </c>
      <c r="H213" s="18" t="s">
        <v>85</v>
      </c>
      <c r="I213" t="s">
        <v>64</v>
      </c>
      <c r="J213" t="s">
        <v>65</v>
      </c>
    </row>
    <row r="214" spans="1:10">
      <c r="A214" s="17" t="s">
        <v>1496</v>
      </c>
      <c r="B214" s="17" t="s">
        <v>1497</v>
      </c>
      <c r="C214" s="17" t="s">
        <v>26</v>
      </c>
      <c r="D214" s="17" t="s">
        <v>4668</v>
      </c>
      <c r="E214" s="17">
        <v>1300</v>
      </c>
      <c r="F214" s="18" t="s">
        <v>5</v>
      </c>
      <c r="G214">
        <v>2019</v>
      </c>
      <c r="H214" s="18" t="s">
        <v>85</v>
      </c>
      <c r="I214" t="s">
        <v>64</v>
      </c>
      <c r="J214" t="s">
        <v>65</v>
      </c>
    </row>
    <row r="215" spans="1:10">
      <c r="A215" s="17" t="s">
        <v>1494</v>
      </c>
      <c r="B215" s="17" t="s">
        <v>1495</v>
      </c>
      <c r="C215" s="17" t="s">
        <v>26</v>
      </c>
      <c r="D215" s="17" t="s">
        <v>4668</v>
      </c>
      <c r="E215" s="17">
        <v>1700</v>
      </c>
      <c r="F215" s="18" t="s">
        <v>5</v>
      </c>
      <c r="G215">
        <v>2019</v>
      </c>
      <c r="H215" s="18" t="s">
        <v>85</v>
      </c>
      <c r="I215" t="s">
        <v>64</v>
      </c>
      <c r="J215" t="s">
        <v>65</v>
      </c>
    </row>
    <row r="216" spans="1:10">
      <c r="A216" s="17" t="s">
        <v>1492</v>
      </c>
      <c r="B216" s="17" t="s">
        <v>1493</v>
      </c>
      <c r="C216" s="17" t="s">
        <v>24</v>
      </c>
      <c r="D216" s="17" t="s">
        <v>4658</v>
      </c>
      <c r="E216" s="17">
        <v>1100</v>
      </c>
      <c r="F216" s="18" t="s">
        <v>5</v>
      </c>
      <c r="G216">
        <v>2019</v>
      </c>
      <c r="H216" s="18" t="s">
        <v>85</v>
      </c>
      <c r="I216" t="s">
        <v>64</v>
      </c>
      <c r="J216" t="s">
        <v>65</v>
      </c>
    </row>
    <row r="217" spans="1:10">
      <c r="A217" s="17" t="s">
        <v>1490</v>
      </c>
      <c r="B217" s="17" t="s">
        <v>1491</v>
      </c>
      <c r="C217" s="17" t="s">
        <v>28</v>
      </c>
      <c r="D217" s="17" t="s">
        <v>4638</v>
      </c>
      <c r="E217" s="17">
        <v>1700</v>
      </c>
      <c r="F217" s="18" t="s">
        <v>5</v>
      </c>
      <c r="G217">
        <v>2019</v>
      </c>
      <c r="H217" s="18" t="s">
        <v>85</v>
      </c>
      <c r="I217" t="s">
        <v>64</v>
      </c>
      <c r="J217" t="s">
        <v>65</v>
      </c>
    </row>
    <row r="218" spans="1:10">
      <c r="A218" s="17" t="s">
        <v>1488</v>
      </c>
      <c r="B218" s="17" t="s">
        <v>1489</v>
      </c>
      <c r="C218" s="17" t="s">
        <v>22</v>
      </c>
      <c r="D218" s="17" t="s">
        <v>4671</v>
      </c>
      <c r="E218" s="17">
        <v>1600</v>
      </c>
      <c r="F218" s="18" t="s">
        <v>5</v>
      </c>
      <c r="G218">
        <v>2019</v>
      </c>
      <c r="H218" s="18" t="s">
        <v>85</v>
      </c>
      <c r="I218" t="s">
        <v>64</v>
      </c>
      <c r="J218" t="s">
        <v>65</v>
      </c>
    </row>
    <row r="219" spans="1:10">
      <c r="A219" s="17" t="s">
        <v>1486</v>
      </c>
      <c r="B219" s="17" t="s">
        <v>1487</v>
      </c>
      <c r="C219" s="17" t="s">
        <v>22</v>
      </c>
      <c r="D219" s="17" t="s">
        <v>4649</v>
      </c>
      <c r="E219" s="17">
        <v>1500</v>
      </c>
      <c r="F219" s="18" t="s">
        <v>5</v>
      </c>
      <c r="G219">
        <v>2019</v>
      </c>
      <c r="H219" s="18" t="s">
        <v>85</v>
      </c>
      <c r="I219" t="s">
        <v>64</v>
      </c>
      <c r="J219" t="s">
        <v>65</v>
      </c>
    </row>
    <row r="220" spans="1:10">
      <c r="A220" s="17" t="s">
        <v>1484</v>
      </c>
      <c r="B220" s="17" t="s">
        <v>1485</v>
      </c>
      <c r="C220" s="17" t="s">
        <v>22</v>
      </c>
      <c r="D220" s="17" t="s">
        <v>4671</v>
      </c>
      <c r="E220" s="17">
        <v>1200</v>
      </c>
      <c r="F220" s="18" t="s">
        <v>5</v>
      </c>
      <c r="G220">
        <v>2019</v>
      </c>
      <c r="H220" s="18" t="s">
        <v>85</v>
      </c>
      <c r="I220" t="s">
        <v>64</v>
      </c>
      <c r="J220" t="s">
        <v>65</v>
      </c>
    </row>
    <row r="221" spans="1:10">
      <c r="A221" s="17" t="s">
        <v>1482</v>
      </c>
      <c r="B221" s="17" t="s">
        <v>1483</v>
      </c>
      <c r="C221" s="17" t="s">
        <v>22</v>
      </c>
      <c r="D221" s="17" t="s">
        <v>4649</v>
      </c>
      <c r="E221" s="17">
        <v>1200</v>
      </c>
      <c r="F221" s="18" t="s">
        <v>5</v>
      </c>
      <c r="G221">
        <v>2019</v>
      </c>
      <c r="H221" s="18" t="s">
        <v>85</v>
      </c>
      <c r="I221" t="s">
        <v>64</v>
      </c>
      <c r="J221" t="s">
        <v>65</v>
      </c>
    </row>
    <row r="222" spans="1:10">
      <c r="A222" s="17" t="s">
        <v>1480</v>
      </c>
      <c r="B222" s="17" t="s">
        <v>1481</v>
      </c>
      <c r="C222" s="17" t="s">
        <v>16</v>
      </c>
      <c r="D222" s="17" t="s">
        <v>4663</v>
      </c>
      <c r="E222" s="17">
        <v>10600</v>
      </c>
      <c r="F222" s="18" t="s">
        <v>5</v>
      </c>
      <c r="G222">
        <v>2019</v>
      </c>
      <c r="H222" s="18" t="s">
        <v>85</v>
      </c>
      <c r="I222" t="s">
        <v>64</v>
      </c>
      <c r="J222" t="s">
        <v>65</v>
      </c>
    </row>
    <row r="223" spans="1:10">
      <c r="A223" s="17" t="s">
        <v>1478</v>
      </c>
      <c r="B223" s="17" t="s">
        <v>1479</v>
      </c>
      <c r="C223" s="17" t="s">
        <v>18</v>
      </c>
      <c r="D223" s="17" t="s">
        <v>4758</v>
      </c>
      <c r="E223" s="17">
        <v>1800</v>
      </c>
      <c r="F223" s="18" t="s">
        <v>5</v>
      </c>
      <c r="G223">
        <v>2019</v>
      </c>
      <c r="H223" s="18" t="s">
        <v>85</v>
      </c>
      <c r="I223" t="s">
        <v>488</v>
      </c>
      <c r="J223" t="s">
        <v>212</v>
      </c>
    </row>
    <row r="224" spans="1:10">
      <c r="A224" s="17" t="s">
        <v>1476</v>
      </c>
      <c r="B224" s="17" t="s">
        <v>1477</v>
      </c>
      <c r="C224" s="17" t="s">
        <v>22</v>
      </c>
      <c r="D224" s="17" t="s">
        <v>4649</v>
      </c>
      <c r="E224" s="17">
        <v>1800</v>
      </c>
      <c r="F224" s="18" t="s">
        <v>5</v>
      </c>
      <c r="G224">
        <v>2019</v>
      </c>
      <c r="H224" s="18" t="s">
        <v>85</v>
      </c>
      <c r="I224" t="s">
        <v>64</v>
      </c>
      <c r="J224" t="s">
        <v>65</v>
      </c>
    </row>
    <row r="225" spans="1:10">
      <c r="A225" s="17" t="s">
        <v>1474</v>
      </c>
      <c r="B225" s="17" t="s">
        <v>1475</v>
      </c>
      <c r="C225" s="17" t="s">
        <v>22</v>
      </c>
      <c r="D225" s="17" t="s">
        <v>4674</v>
      </c>
      <c r="E225" s="17">
        <v>1400</v>
      </c>
      <c r="F225" s="18" t="s">
        <v>5</v>
      </c>
      <c r="G225">
        <v>2019</v>
      </c>
      <c r="H225" s="18" t="s">
        <v>85</v>
      </c>
      <c r="I225" t="s">
        <v>64</v>
      </c>
      <c r="J225" t="s">
        <v>65</v>
      </c>
    </row>
    <row r="226" spans="1:10">
      <c r="A226" s="17" t="s">
        <v>1464</v>
      </c>
      <c r="B226" s="17" t="s">
        <v>1465</v>
      </c>
      <c r="C226" s="17" t="s">
        <v>28</v>
      </c>
      <c r="D226" s="17" t="s">
        <v>4583</v>
      </c>
      <c r="E226" s="17">
        <v>1900</v>
      </c>
      <c r="F226" s="18" t="s">
        <v>5</v>
      </c>
      <c r="G226">
        <v>2019</v>
      </c>
      <c r="H226" s="18" t="s">
        <v>85</v>
      </c>
      <c r="I226" t="s">
        <v>64</v>
      </c>
      <c r="J226" t="s">
        <v>65</v>
      </c>
    </row>
    <row r="227" spans="1:10">
      <c r="A227" s="17" t="s">
        <v>1462</v>
      </c>
      <c r="B227" s="17" t="s">
        <v>1463</v>
      </c>
      <c r="C227" s="17" t="s">
        <v>28</v>
      </c>
      <c r="D227" s="17" t="s">
        <v>4583</v>
      </c>
      <c r="E227" s="17">
        <v>1400</v>
      </c>
      <c r="F227" s="18" t="s">
        <v>5</v>
      </c>
      <c r="G227">
        <v>2019</v>
      </c>
      <c r="H227" s="18" t="s">
        <v>85</v>
      </c>
      <c r="I227" t="s">
        <v>64</v>
      </c>
      <c r="J227" t="s">
        <v>65</v>
      </c>
    </row>
    <row r="228" spans="1:10">
      <c r="A228" s="17" t="s">
        <v>1460</v>
      </c>
      <c r="B228" s="17" t="s">
        <v>1461</v>
      </c>
      <c r="C228" s="17" t="s">
        <v>26</v>
      </c>
      <c r="D228" s="17" t="s">
        <v>4742</v>
      </c>
      <c r="E228" s="17">
        <v>1900</v>
      </c>
      <c r="F228" s="18" t="s">
        <v>5</v>
      </c>
      <c r="G228">
        <v>2019</v>
      </c>
      <c r="H228" s="18" t="s">
        <v>85</v>
      </c>
      <c r="I228" t="s">
        <v>64</v>
      </c>
      <c r="J228" t="s">
        <v>65</v>
      </c>
    </row>
    <row r="229" spans="1:10">
      <c r="A229" s="17" t="s">
        <v>1458</v>
      </c>
      <c r="B229" s="17" t="s">
        <v>1459</v>
      </c>
      <c r="C229" s="17" t="s">
        <v>8</v>
      </c>
      <c r="D229" s="17" t="s">
        <v>4646</v>
      </c>
      <c r="E229" s="17">
        <v>2600</v>
      </c>
      <c r="F229" s="18" t="s">
        <v>5</v>
      </c>
      <c r="G229">
        <v>2019</v>
      </c>
      <c r="H229" s="18" t="s">
        <v>85</v>
      </c>
      <c r="I229" t="s">
        <v>64</v>
      </c>
      <c r="J229" t="s">
        <v>65</v>
      </c>
    </row>
    <row r="230" spans="1:10">
      <c r="A230" s="17">
        <v>9996</v>
      </c>
      <c r="B230" s="17" t="s">
        <v>1457</v>
      </c>
      <c r="C230" s="17" t="s">
        <v>15</v>
      </c>
      <c r="D230" s="17" t="s">
        <v>4759</v>
      </c>
      <c r="E230" s="17">
        <v>1500</v>
      </c>
      <c r="F230" s="18" t="s">
        <v>5</v>
      </c>
      <c r="G230">
        <v>2019</v>
      </c>
      <c r="H230" s="18" t="s">
        <v>85</v>
      </c>
      <c r="I230" t="s">
        <v>64</v>
      </c>
      <c r="J230" t="s">
        <v>65</v>
      </c>
    </row>
    <row r="231" spans="1:10">
      <c r="A231" s="17">
        <v>9995</v>
      </c>
      <c r="B231" s="17" t="s">
        <v>4100</v>
      </c>
      <c r="C231" s="17" t="s">
        <v>28</v>
      </c>
      <c r="D231" s="17" t="s">
        <v>4638</v>
      </c>
      <c r="E231" s="17">
        <v>1600</v>
      </c>
      <c r="F231" s="18" t="s">
        <v>5</v>
      </c>
      <c r="G231">
        <v>2019</v>
      </c>
      <c r="H231" s="18" t="s">
        <v>85</v>
      </c>
      <c r="I231" t="s">
        <v>64</v>
      </c>
      <c r="J231" t="s">
        <v>65</v>
      </c>
    </row>
    <row r="232" spans="1:10">
      <c r="A232" s="17">
        <v>9993</v>
      </c>
      <c r="B232" s="17" t="s">
        <v>1456</v>
      </c>
      <c r="C232" s="17" t="s">
        <v>8</v>
      </c>
      <c r="D232" s="17" t="s">
        <v>4588</v>
      </c>
      <c r="E232" s="17">
        <v>2600</v>
      </c>
      <c r="F232" s="18" t="s">
        <v>5</v>
      </c>
      <c r="G232">
        <v>2019</v>
      </c>
      <c r="H232" s="18" t="s">
        <v>85</v>
      </c>
      <c r="I232" t="s">
        <v>64</v>
      </c>
      <c r="J232" t="s">
        <v>65</v>
      </c>
    </row>
    <row r="233" spans="1:10">
      <c r="A233" s="17">
        <v>9992</v>
      </c>
      <c r="B233" s="17" t="s">
        <v>1455</v>
      </c>
      <c r="C233" s="17" t="s">
        <v>18</v>
      </c>
      <c r="D233" s="17" t="s">
        <v>4686</v>
      </c>
      <c r="E233" s="17">
        <v>3000</v>
      </c>
      <c r="F233" s="18" t="s">
        <v>5</v>
      </c>
      <c r="G233">
        <v>2019</v>
      </c>
      <c r="H233" s="18" t="s">
        <v>85</v>
      </c>
      <c r="I233" t="s">
        <v>64</v>
      </c>
      <c r="J233" t="s">
        <v>204</v>
      </c>
    </row>
    <row r="234" spans="1:10">
      <c r="A234" s="17">
        <v>9991</v>
      </c>
      <c r="B234" s="17" t="s">
        <v>2106</v>
      </c>
      <c r="C234" s="17" t="s">
        <v>20</v>
      </c>
      <c r="D234" s="17" t="s">
        <v>4745</v>
      </c>
      <c r="E234" s="17">
        <v>1800</v>
      </c>
      <c r="F234" s="18" t="s">
        <v>5</v>
      </c>
      <c r="G234">
        <v>2019</v>
      </c>
      <c r="H234" s="18" t="s">
        <v>85</v>
      </c>
      <c r="I234" t="s">
        <v>64</v>
      </c>
      <c r="J234" t="s">
        <v>65</v>
      </c>
    </row>
    <row r="235" spans="1:10">
      <c r="A235" s="17">
        <v>9990</v>
      </c>
      <c r="B235" s="17" t="s">
        <v>1454</v>
      </c>
      <c r="C235" s="17" t="s">
        <v>16</v>
      </c>
      <c r="D235" s="17" t="s">
        <v>4663</v>
      </c>
      <c r="E235" s="17">
        <v>3200</v>
      </c>
      <c r="F235" s="18" t="s">
        <v>5</v>
      </c>
      <c r="G235">
        <v>2019</v>
      </c>
      <c r="H235" s="18" t="s">
        <v>85</v>
      </c>
      <c r="I235" t="s">
        <v>64</v>
      </c>
      <c r="J235" t="s">
        <v>184</v>
      </c>
    </row>
    <row r="236" spans="1:10">
      <c r="A236" s="17">
        <v>9986</v>
      </c>
      <c r="B236" s="17" t="s">
        <v>1453</v>
      </c>
      <c r="C236" s="17" t="s">
        <v>8</v>
      </c>
      <c r="D236" s="17" t="s">
        <v>4588</v>
      </c>
      <c r="E236" s="17">
        <v>2400</v>
      </c>
      <c r="F236" s="18" t="s">
        <v>5</v>
      </c>
      <c r="G236">
        <v>2019</v>
      </c>
      <c r="H236" s="18" t="s">
        <v>85</v>
      </c>
      <c r="I236" t="s">
        <v>64</v>
      </c>
      <c r="J236" t="s">
        <v>65</v>
      </c>
    </row>
    <row r="237" spans="1:10">
      <c r="A237" s="17">
        <v>9985</v>
      </c>
      <c r="B237" s="17" t="s">
        <v>1452</v>
      </c>
      <c r="C237" s="17" t="s">
        <v>8</v>
      </c>
      <c r="D237" s="17" t="s">
        <v>4588</v>
      </c>
      <c r="E237" s="17">
        <v>2600</v>
      </c>
      <c r="F237" s="18" t="s">
        <v>5</v>
      </c>
      <c r="G237">
        <v>2019</v>
      </c>
      <c r="H237" s="18" t="s">
        <v>85</v>
      </c>
      <c r="I237" t="s">
        <v>64</v>
      </c>
      <c r="J237" t="s">
        <v>65</v>
      </c>
    </row>
    <row r="238" spans="1:10">
      <c r="A238" s="17">
        <v>9984</v>
      </c>
      <c r="B238" s="17" t="s">
        <v>1451</v>
      </c>
      <c r="C238" s="17" t="s">
        <v>22</v>
      </c>
      <c r="D238" s="17" t="s">
        <v>4649</v>
      </c>
      <c r="E238" s="17">
        <v>1800</v>
      </c>
      <c r="F238" s="18" t="s">
        <v>5</v>
      </c>
      <c r="G238">
        <v>2019</v>
      </c>
      <c r="H238" s="18" t="s">
        <v>85</v>
      </c>
      <c r="I238" t="s">
        <v>64</v>
      </c>
      <c r="J238" t="s">
        <v>65</v>
      </c>
    </row>
    <row r="239" spans="1:10">
      <c r="A239" s="17">
        <v>9983</v>
      </c>
      <c r="B239" s="17" t="s">
        <v>1450</v>
      </c>
      <c r="C239" s="17" t="s">
        <v>22</v>
      </c>
      <c r="D239" s="17" t="s">
        <v>4671</v>
      </c>
      <c r="E239" s="17">
        <v>1700</v>
      </c>
      <c r="F239" s="18" t="s">
        <v>5</v>
      </c>
      <c r="G239">
        <v>2019</v>
      </c>
      <c r="H239" s="18" t="s">
        <v>85</v>
      </c>
      <c r="I239" t="s">
        <v>64</v>
      </c>
      <c r="J239" t="s">
        <v>65</v>
      </c>
    </row>
    <row r="240" spans="1:10">
      <c r="A240" s="17">
        <v>9982</v>
      </c>
      <c r="B240" s="17" t="s">
        <v>1449</v>
      </c>
      <c r="C240" s="17" t="s">
        <v>18</v>
      </c>
      <c r="D240" s="17" t="s">
        <v>4758</v>
      </c>
      <c r="E240" s="17">
        <v>2100</v>
      </c>
      <c r="F240" s="18" t="s">
        <v>5</v>
      </c>
      <c r="G240">
        <v>2019</v>
      </c>
      <c r="H240" s="18" t="s">
        <v>85</v>
      </c>
      <c r="I240" t="s">
        <v>488</v>
      </c>
      <c r="J240" t="s">
        <v>212</v>
      </c>
    </row>
    <row r="241" spans="1:10">
      <c r="A241" s="17">
        <v>9977</v>
      </c>
      <c r="B241" s="17" t="s">
        <v>1446</v>
      </c>
      <c r="C241" s="17" t="s">
        <v>24</v>
      </c>
      <c r="D241" s="17" t="s">
        <v>4658</v>
      </c>
      <c r="E241" s="17">
        <v>1800</v>
      </c>
      <c r="F241" s="18" t="s">
        <v>5</v>
      </c>
      <c r="G241">
        <v>2019</v>
      </c>
      <c r="H241" s="18" t="s">
        <v>85</v>
      </c>
      <c r="I241" t="s">
        <v>64</v>
      </c>
      <c r="J241" t="s">
        <v>65</v>
      </c>
    </row>
    <row r="242" spans="1:10">
      <c r="A242" s="17">
        <v>9972</v>
      </c>
      <c r="B242" s="17" t="s">
        <v>1445</v>
      </c>
      <c r="C242" s="17" t="s">
        <v>28</v>
      </c>
      <c r="D242" s="17" t="s">
        <v>4749</v>
      </c>
      <c r="E242" s="17">
        <v>2300</v>
      </c>
      <c r="F242" s="18" t="s">
        <v>5</v>
      </c>
      <c r="G242">
        <v>2019</v>
      </c>
      <c r="H242" s="18" t="s">
        <v>85</v>
      </c>
      <c r="I242" t="s">
        <v>64</v>
      </c>
      <c r="J242" t="s">
        <v>65</v>
      </c>
    </row>
    <row r="243" spans="1:10">
      <c r="A243" s="17">
        <v>9971</v>
      </c>
      <c r="B243" s="17" t="s">
        <v>1444</v>
      </c>
      <c r="C243" s="17" t="s">
        <v>24</v>
      </c>
      <c r="D243" s="17" t="s">
        <v>4681</v>
      </c>
      <c r="E243" s="17">
        <v>1300</v>
      </c>
      <c r="F243" s="18" t="s">
        <v>5</v>
      </c>
      <c r="G243">
        <v>2019</v>
      </c>
      <c r="H243" s="18" t="s">
        <v>85</v>
      </c>
      <c r="I243" t="s">
        <v>64</v>
      </c>
      <c r="J243" t="s">
        <v>65</v>
      </c>
    </row>
    <row r="244" spans="1:10">
      <c r="A244" s="17">
        <v>9968</v>
      </c>
      <c r="B244" s="17" t="s">
        <v>1443</v>
      </c>
      <c r="C244" s="17" t="s">
        <v>24</v>
      </c>
      <c r="D244" s="17" t="s">
        <v>4681</v>
      </c>
      <c r="E244" s="17">
        <v>1600</v>
      </c>
      <c r="F244" s="18" t="s">
        <v>5</v>
      </c>
      <c r="G244">
        <v>2019</v>
      </c>
      <c r="H244" s="18" t="s">
        <v>85</v>
      </c>
      <c r="I244" t="s">
        <v>64</v>
      </c>
      <c r="J244" t="s">
        <v>65</v>
      </c>
    </row>
    <row r="245" spans="1:10">
      <c r="A245" s="17">
        <v>9966</v>
      </c>
      <c r="B245" s="17" t="s">
        <v>1441</v>
      </c>
      <c r="C245" s="17" t="s">
        <v>24</v>
      </c>
      <c r="D245" s="17" t="s">
        <v>4658</v>
      </c>
      <c r="E245" s="17">
        <v>1600</v>
      </c>
      <c r="F245" s="18" t="s">
        <v>5</v>
      </c>
      <c r="G245">
        <v>2019</v>
      </c>
      <c r="H245" s="18" t="s">
        <v>85</v>
      </c>
      <c r="I245" t="s">
        <v>64</v>
      </c>
      <c r="J245" t="s">
        <v>65</v>
      </c>
    </row>
    <row r="246" spans="1:10">
      <c r="A246" s="17">
        <v>9965</v>
      </c>
      <c r="B246" s="17" t="s">
        <v>1440</v>
      </c>
      <c r="C246" s="17" t="s">
        <v>24</v>
      </c>
      <c r="D246" s="17" t="s">
        <v>4658</v>
      </c>
      <c r="E246" s="17">
        <v>1700</v>
      </c>
      <c r="F246" s="18" t="s">
        <v>5</v>
      </c>
      <c r="G246">
        <v>2019</v>
      </c>
      <c r="H246" s="18" t="s">
        <v>85</v>
      </c>
      <c r="I246" t="s">
        <v>64</v>
      </c>
      <c r="J246" t="s">
        <v>65</v>
      </c>
    </row>
    <row r="247" spans="1:10">
      <c r="A247" s="17">
        <v>9961</v>
      </c>
      <c r="B247" s="17" t="s">
        <v>1437</v>
      </c>
      <c r="C247" s="17" t="s">
        <v>28</v>
      </c>
      <c r="D247" s="17" t="s">
        <v>4638</v>
      </c>
      <c r="E247" s="17">
        <v>2100</v>
      </c>
      <c r="F247" s="18" t="s">
        <v>5</v>
      </c>
      <c r="G247">
        <v>2019</v>
      </c>
      <c r="H247" s="18" t="s">
        <v>85</v>
      </c>
      <c r="I247" t="s">
        <v>64</v>
      </c>
      <c r="J247" t="s">
        <v>65</v>
      </c>
    </row>
    <row r="248" spans="1:10">
      <c r="A248" s="17">
        <v>9959</v>
      </c>
      <c r="B248" s="17" t="s">
        <v>3489</v>
      </c>
      <c r="C248" s="17" t="s">
        <v>16</v>
      </c>
      <c r="D248" s="17" t="s">
        <v>4694</v>
      </c>
      <c r="E248" s="17">
        <v>2000</v>
      </c>
      <c r="F248" s="18" t="s">
        <v>5</v>
      </c>
      <c r="G248">
        <v>2019</v>
      </c>
      <c r="H248" s="18" t="s">
        <v>85</v>
      </c>
      <c r="I248" t="s">
        <v>64</v>
      </c>
      <c r="J248" t="s">
        <v>65</v>
      </c>
    </row>
    <row r="249" spans="1:10">
      <c r="A249" s="17">
        <v>9956</v>
      </c>
      <c r="B249" s="17" t="s">
        <v>1436</v>
      </c>
      <c r="C249" s="17" t="s">
        <v>22</v>
      </c>
      <c r="D249" s="17" t="s">
        <v>4674</v>
      </c>
      <c r="E249" s="17">
        <v>1400</v>
      </c>
      <c r="F249" s="18" t="s">
        <v>5</v>
      </c>
      <c r="G249">
        <v>2019</v>
      </c>
      <c r="H249" s="18" t="s">
        <v>85</v>
      </c>
      <c r="I249" t="s">
        <v>64</v>
      </c>
      <c r="J249" t="s">
        <v>65</v>
      </c>
    </row>
    <row r="250" spans="1:10">
      <c r="A250" s="17">
        <v>9955</v>
      </c>
      <c r="B250" s="17" t="s">
        <v>1435</v>
      </c>
      <c r="C250" s="17" t="s">
        <v>22</v>
      </c>
      <c r="D250" s="17" t="s">
        <v>4649</v>
      </c>
      <c r="E250" s="17">
        <v>1600</v>
      </c>
      <c r="F250" s="18" t="s">
        <v>5</v>
      </c>
      <c r="G250">
        <v>2019</v>
      </c>
      <c r="H250" s="18" t="s">
        <v>85</v>
      </c>
      <c r="I250" t="s">
        <v>64</v>
      </c>
      <c r="J250" t="s">
        <v>207</v>
      </c>
    </row>
    <row r="251" spans="1:10">
      <c r="A251" s="17">
        <v>9954</v>
      </c>
      <c r="B251" s="17" t="s">
        <v>1434</v>
      </c>
      <c r="C251" s="17" t="s">
        <v>22</v>
      </c>
      <c r="D251" s="17" t="s">
        <v>4649</v>
      </c>
      <c r="E251" s="17">
        <v>1400</v>
      </c>
      <c r="F251" s="18" t="s">
        <v>5</v>
      </c>
      <c r="G251">
        <v>2019</v>
      </c>
      <c r="H251" s="18" t="s">
        <v>85</v>
      </c>
      <c r="I251" t="s">
        <v>64</v>
      </c>
      <c r="J251" t="s">
        <v>65</v>
      </c>
    </row>
    <row r="252" spans="1:10">
      <c r="A252" s="17">
        <v>9953</v>
      </c>
      <c r="B252" s="17" t="s">
        <v>1433</v>
      </c>
      <c r="C252" s="17" t="s">
        <v>22</v>
      </c>
      <c r="D252" s="17" t="s">
        <v>4671</v>
      </c>
      <c r="E252" s="17">
        <v>1200</v>
      </c>
      <c r="F252" s="18" t="s">
        <v>5</v>
      </c>
      <c r="G252">
        <v>2019</v>
      </c>
      <c r="H252" s="18" t="s">
        <v>85</v>
      </c>
      <c r="I252" t="s">
        <v>64</v>
      </c>
      <c r="J252" t="s">
        <v>65</v>
      </c>
    </row>
    <row r="253" spans="1:10">
      <c r="A253" s="17">
        <v>9952</v>
      </c>
      <c r="B253" s="17" t="s">
        <v>1432</v>
      </c>
      <c r="C253" s="17" t="s">
        <v>22</v>
      </c>
      <c r="D253" s="17" t="s">
        <v>4674</v>
      </c>
      <c r="E253" s="17">
        <v>1400</v>
      </c>
      <c r="F253" s="18" t="s">
        <v>5</v>
      </c>
      <c r="G253">
        <v>2019</v>
      </c>
      <c r="H253" s="18" t="s">
        <v>85</v>
      </c>
      <c r="I253" t="s">
        <v>64</v>
      </c>
      <c r="J253" t="s">
        <v>65</v>
      </c>
    </row>
    <row r="254" spans="1:10">
      <c r="A254" s="17">
        <v>9951</v>
      </c>
      <c r="B254" s="17" t="s">
        <v>1431</v>
      </c>
      <c r="C254" s="17" t="s">
        <v>22</v>
      </c>
      <c r="D254" s="17" t="s">
        <v>4649</v>
      </c>
      <c r="E254" s="17">
        <v>1600</v>
      </c>
      <c r="F254" s="18" t="s">
        <v>5</v>
      </c>
      <c r="G254">
        <v>2019</v>
      </c>
      <c r="H254" s="18" t="s">
        <v>85</v>
      </c>
      <c r="I254" t="s">
        <v>64</v>
      </c>
      <c r="J254" t="s">
        <v>65</v>
      </c>
    </row>
    <row r="255" spans="1:10">
      <c r="A255" s="17">
        <v>9950</v>
      </c>
      <c r="B255" s="17" t="s">
        <v>1430</v>
      </c>
      <c r="C255" s="17" t="s">
        <v>22</v>
      </c>
      <c r="D255" s="17" t="s">
        <v>4649</v>
      </c>
      <c r="E255" s="17">
        <v>1600</v>
      </c>
      <c r="F255" s="18" t="s">
        <v>5</v>
      </c>
      <c r="G255">
        <v>2019</v>
      </c>
      <c r="H255" s="18" t="s">
        <v>85</v>
      </c>
      <c r="I255" t="s">
        <v>64</v>
      </c>
      <c r="J255" t="s">
        <v>65</v>
      </c>
    </row>
    <row r="256" spans="1:10">
      <c r="A256" s="17">
        <v>9949</v>
      </c>
      <c r="B256" s="17" t="s">
        <v>1429</v>
      </c>
      <c r="C256" s="17" t="s">
        <v>22</v>
      </c>
      <c r="D256" s="17" t="s">
        <v>4649</v>
      </c>
      <c r="E256" s="17">
        <v>1600</v>
      </c>
      <c r="F256" s="18" t="s">
        <v>5</v>
      </c>
      <c r="G256">
        <v>2019</v>
      </c>
      <c r="H256" s="18" t="s">
        <v>85</v>
      </c>
      <c r="I256" t="s">
        <v>64</v>
      </c>
      <c r="J256" t="s">
        <v>65</v>
      </c>
    </row>
    <row r="257" spans="1:10">
      <c r="A257" s="17">
        <v>9930</v>
      </c>
      <c r="B257" s="17" t="s">
        <v>1428</v>
      </c>
      <c r="C257" s="17" t="s">
        <v>28</v>
      </c>
      <c r="D257" s="17" t="s">
        <v>4583</v>
      </c>
      <c r="E257" s="17">
        <v>1800</v>
      </c>
      <c r="F257" s="18" t="s">
        <v>5</v>
      </c>
      <c r="G257">
        <v>2019</v>
      </c>
      <c r="H257" s="18" t="s">
        <v>85</v>
      </c>
      <c r="I257" t="s">
        <v>64</v>
      </c>
      <c r="J257" t="s">
        <v>65</v>
      </c>
    </row>
    <row r="258" spans="1:10">
      <c r="A258" s="17">
        <v>9927</v>
      </c>
      <c r="B258" s="17" t="s">
        <v>1425</v>
      </c>
      <c r="C258" s="17" t="s">
        <v>18</v>
      </c>
      <c r="D258" s="17" t="s">
        <v>4687</v>
      </c>
      <c r="E258" s="17">
        <v>2600</v>
      </c>
      <c r="F258" s="18" t="s">
        <v>5</v>
      </c>
      <c r="G258">
        <v>2019</v>
      </c>
      <c r="H258" s="18" t="s">
        <v>85</v>
      </c>
      <c r="I258" t="s">
        <v>64</v>
      </c>
      <c r="J258" t="s">
        <v>65</v>
      </c>
    </row>
    <row r="259" spans="1:10">
      <c r="A259" s="17">
        <v>9915</v>
      </c>
      <c r="B259" s="17" t="s">
        <v>1418</v>
      </c>
      <c r="C259" s="17" t="s">
        <v>24</v>
      </c>
      <c r="D259" s="17" t="s">
        <v>4748</v>
      </c>
      <c r="E259" s="17">
        <v>1300</v>
      </c>
      <c r="F259" s="18" t="s">
        <v>5</v>
      </c>
      <c r="G259">
        <v>2019</v>
      </c>
      <c r="H259" s="18" t="s">
        <v>85</v>
      </c>
      <c r="I259" t="s">
        <v>64</v>
      </c>
      <c r="J259" t="s">
        <v>65</v>
      </c>
    </row>
    <row r="260" spans="1:10">
      <c r="A260" s="17">
        <v>9914</v>
      </c>
      <c r="B260" s="17" t="s">
        <v>1417</v>
      </c>
      <c r="C260" s="17" t="s">
        <v>24</v>
      </c>
      <c r="D260" s="17" t="s">
        <v>4748</v>
      </c>
      <c r="E260" s="17">
        <v>1100</v>
      </c>
      <c r="F260" s="18" t="s">
        <v>5</v>
      </c>
      <c r="G260">
        <v>2019</v>
      </c>
      <c r="H260" s="18" t="s">
        <v>85</v>
      </c>
      <c r="I260" t="s">
        <v>64</v>
      </c>
      <c r="J260" t="s">
        <v>65</v>
      </c>
    </row>
    <row r="261" spans="1:10">
      <c r="A261" s="17">
        <v>9913</v>
      </c>
      <c r="B261" s="17" t="s">
        <v>2206</v>
      </c>
      <c r="C261" s="17" t="s">
        <v>20</v>
      </c>
      <c r="D261" s="17" t="s">
        <v>4731</v>
      </c>
      <c r="E261" s="17">
        <v>1400</v>
      </c>
      <c r="F261" s="18" t="s">
        <v>5</v>
      </c>
      <c r="G261">
        <v>2019</v>
      </c>
      <c r="H261" s="18" t="s">
        <v>85</v>
      </c>
      <c r="I261" t="s">
        <v>64</v>
      </c>
      <c r="J261" t="s">
        <v>65</v>
      </c>
    </row>
    <row r="262" spans="1:10">
      <c r="A262" s="17">
        <v>9912</v>
      </c>
      <c r="B262" s="17" t="s">
        <v>2029</v>
      </c>
      <c r="C262" s="17" t="s">
        <v>20</v>
      </c>
      <c r="D262" s="17" t="s">
        <v>4745</v>
      </c>
      <c r="E262" s="17">
        <v>1900</v>
      </c>
      <c r="F262" s="18" t="s">
        <v>5</v>
      </c>
      <c r="G262">
        <v>2019</v>
      </c>
      <c r="H262" s="18" t="s">
        <v>85</v>
      </c>
      <c r="I262" t="s">
        <v>64</v>
      </c>
      <c r="J262" t="s">
        <v>65</v>
      </c>
    </row>
    <row r="263" spans="1:10">
      <c r="A263" s="17">
        <v>9911</v>
      </c>
      <c r="B263" s="17" t="s">
        <v>1416</v>
      </c>
      <c r="C263" s="17" t="s">
        <v>24</v>
      </c>
      <c r="D263" s="17" t="s">
        <v>4658</v>
      </c>
      <c r="E263" s="17">
        <v>1700</v>
      </c>
      <c r="F263" s="18" t="s">
        <v>5</v>
      </c>
      <c r="G263">
        <v>2019</v>
      </c>
      <c r="H263" s="18" t="s">
        <v>85</v>
      </c>
      <c r="I263" t="s">
        <v>64</v>
      </c>
      <c r="J263" t="s">
        <v>65</v>
      </c>
    </row>
    <row r="264" spans="1:10">
      <c r="A264" s="17">
        <v>9909</v>
      </c>
      <c r="B264" s="17" t="s">
        <v>1415</v>
      </c>
      <c r="C264" s="17" t="s">
        <v>22</v>
      </c>
      <c r="D264" s="17" t="s">
        <v>4649</v>
      </c>
      <c r="E264" s="17">
        <v>1000</v>
      </c>
      <c r="F264" s="18" t="s">
        <v>5</v>
      </c>
      <c r="G264">
        <v>2019</v>
      </c>
      <c r="H264" s="18" t="s">
        <v>85</v>
      </c>
      <c r="I264" t="s">
        <v>64</v>
      </c>
      <c r="J264" t="s">
        <v>65</v>
      </c>
    </row>
    <row r="265" spans="1:10">
      <c r="A265" s="17">
        <v>9907</v>
      </c>
      <c r="B265" s="17" t="s">
        <v>1414</v>
      </c>
      <c r="C265" s="17" t="s">
        <v>24</v>
      </c>
      <c r="D265" s="17" t="s">
        <v>4681</v>
      </c>
      <c r="E265" s="17">
        <v>1100</v>
      </c>
      <c r="F265" s="18" t="s">
        <v>5</v>
      </c>
      <c r="G265">
        <v>2019</v>
      </c>
      <c r="H265" s="18" t="s">
        <v>85</v>
      </c>
      <c r="I265" t="s">
        <v>64</v>
      </c>
      <c r="J265" t="s">
        <v>65</v>
      </c>
    </row>
    <row r="266" spans="1:10">
      <c r="A266" s="17">
        <v>9906</v>
      </c>
      <c r="B266" s="17" t="s">
        <v>1413</v>
      </c>
      <c r="C266" s="17" t="s">
        <v>8</v>
      </c>
      <c r="D266" s="17" t="s">
        <v>4588</v>
      </c>
      <c r="E266" s="17">
        <v>2800</v>
      </c>
      <c r="F266" s="18" t="s">
        <v>5</v>
      </c>
      <c r="G266">
        <v>2019</v>
      </c>
      <c r="H266" s="18" t="s">
        <v>85</v>
      </c>
      <c r="I266" t="s">
        <v>64</v>
      </c>
      <c r="J266" t="s">
        <v>65</v>
      </c>
    </row>
    <row r="267" spans="1:10">
      <c r="A267" s="17">
        <v>9905</v>
      </c>
      <c r="B267" s="17" t="s">
        <v>1412</v>
      </c>
      <c r="C267" s="17" t="s">
        <v>24</v>
      </c>
      <c r="D267" s="17" t="s">
        <v>4658</v>
      </c>
      <c r="E267" s="17">
        <v>900</v>
      </c>
      <c r="F267" s="18" t="s">
        <v>5</v>
      </c>
      <c r="G267">
        <v>2019</v>
      </c>
      <c r="H267" s="18" t="s">
        <v>85</v>
      </c>
      <c r="I267" t="s">
        <v>64</v>
      </c>
      <c r="J267" t="s">
        <v>65</v>
      </c>
    </row>
    <row r="268" spans="1:10">
      <c r="A268" s="17">
        <v>9904</v>
      </c>
      <c r="B268" s="17" t="s">
        <v>1411</v>
      </c>
      <c r="C268" s="17" t="s">
        <v>28</v>
      </c>
      <c r="D268" s="17" t="s">
        <v>4638</v>
      </c>
      <c r="E268" s="17">
        <v>1600</v>
      </c>
      <c r="F268" s="18" t="s">
        <v>5</v>
      </c>
      <c r="G268">
        <v>2019</v>
      </c>
      <c r="H268" s="18" t="s">
        <v>85</v>
      </c>
      <c r="I268" t="s">
        <v>64</v>
      </c>
      <c r="J268" t="s">
        <v>65</v>
      </c>
    </row>
    <row r="269" spans="1:10">
      <c r="A269" s="17">
        <v>9888</v>
      </c>
      <c r="B269" s="17" t="s">
        <v>1409</v>
      </c>
      <c r="C269" s="17" t="s">
        <v>8</v>
      </c>
      <c r="D269" s="17" t="s">
        <v>4588</v>
      </c>
      <c r="E269" s="17">
        <v>3200</v>
      </c>
      <c r="F269" s="18" t="s">
        <v>5</v>
      </c>
      <c r="G269">
        <v>2019</v>
      </c>
      <c r="H269" s="18" t="s">
        <v>85</v>
      </c>
      <c r="I269" t="s">
        <v>64</v>
      </c>
      <c r="J269" t="s">
        <v>65</v>
      </c>
    </row>
    <row r="270" spans="1:10">
      <c r="A270" s="17">
        <v>9887</v>
      </c>
      <c r="B270" s="17" t="s">
        <v>1408</v>
      </c>
      <c r="C270" s="17" t="s">
        <v>16</v>
      </c>
      <c r="D270" s="17" t="s">
        <v>4631</v>
      </c>
      <c r="E270" s="17">
        <v>1200</v>
      </c>
      <c r="F270" s="18" t="s">
        <v>5</v>
      </c>
      <c r="G270">
        <v>2019</v>
      </c>
      <c r="H270" s="18" t="s">
        <v>85</v>
      </c>
      <c r="I270" t="s">
        <v>64</v>
      </c>
      <c r="J270" t="s">
        <v>65</v>
      </c>
    </row>
    <row r="271" spans="1:10">
      <c r="A271" s="17">
        <v>9886</v>
      </c>
      <c r="B271" s="17" t="s">
        <v>1407</v>
      </c>
      <c r="C271" s="17" t="s">
        <v>15</v>
      </c>
      <c r="D271" s="17" t="s">
        <v>4655</v>
      </c>
      <c r="E271" s="17">
        <v>1600</v>
      </c>
      <c r="F271" s="18" t="s">
        <v>5</v>
      </c>
      <c r="G271">
        <v>2019</v>
      </c>
      <c r="H271" s="18" t="s">
        <v>85</v>
      </c>
      <c r="I271" t="s">
        <v>380</v>
      </c>
      <c r="J271" t="s">
        <v>254</v>
      </c>
    </row>
    <row r="272" spans="1:10">
      <c r="A272" s="17">
        <v>9884</v>
      </c>
      <c r="B272" s="17" t="s">
        <v>1406</v>
      </c>
      <c r="C272" s="17" t="s">
        <v>22</v>
      </c>
      <c r="D272" s="17" t="s">
        <v>4649</v>
      </c>
      <c r="E272" s="17">
        <v>1100</v>
      </c>
      <c r="F272" s="18" t="s">
        <v>5</v>
      </c>
      <c r="G272">
        <v>2019</v>
      </c>
      <c r="H272" s="18" t="s">
        <v>85</v>
      </c>
      <c r="I272" t="s">
        <v>64</v>
      </c>
      <c r="J272" t="s">
        <v>65</v>
      </c>
    </row>
    <row r="273" spans="1:10">
      <c r="A273" s="17">
        <v>9882</v>
      </c>
      <c r="B273" s="17" t="s">
        <v>1405</v>
      </c>
      <c r="C273" s="17" t="s">
        <v>22</v>
      </c>
      <c r="D273" s="17" t="s">
        <v>4649</v>
      </c>
      <c r="E273" s="17">
        <v>1400</v>
      </c>
      <c r="F273" s="18" t="s">
        <v>5</v>
      </c>
      <c r="G273">
        <v>2019</v>
      </c>
      <c r="H273" s="18" t="s">
        <v>85</v>
      </c>
      <c r="I273" t="s">
        <v>64</v>
      </c>
      <c r="J273" t="s">
        <v>65</v>
      </c>
    </row>
    <row r="274" spans="1:10">
      <c r="A274" s="17">
        <v>9881</v>
      </c>
      <c r="B274" s="17" t="s">
        <v>1404</v>
      </c>
      <c r="C274" s="17" t="s">
        <v>28</v>
      </c>
      <c r="D274" s="17" t="s">
        <v>4583</v>
      </c>
      <c r="E274" s="17">
        <v>2300</v>
      </c>
      <c r="F274" s="18" t="s">
        <v>5</v>
      </c>
      <c r="G274">
        <v>2019</v>
      </c>
      <c r="H274" s="18" t="s">
        <v>85</v>
      </c>
      <c r="I274" t="s">
        <v>64</v>
      </c>
      <c r="J274" t="s">
        <v>65</v>
      </c>
    </row>
    <row r="275" spans="1:10">
      <c r="A275" s="17">
        <v>9855</v>
      </c>
      <c r="B275" s="17" t="s">
        <v>1403</v>
      </c>
      <c r="C275" s="17" t="s">
        <v>24</v>
      </c>
      <c r="D275" s="17" t="s">
        <v>4681</v>
      </c>
      <c r="E275" s="17">
        <v>2300</v>
      </c>
      <c r="F275" s="18" t="s">
        <v>5</v>
      </c>
      <c r="G275">
        <v>2019</v>
      </c>
      <c r="H275" s="18" t="s">
        <v>85</v>
      </c>
      <c r="I275" t="s">
        <v>64</v>
      </c>
      <c r="J275" t="s">
        <v>65</v>
      </c>
    </row>
    <row r="276" spans="1:10">
      <c r="A276" s="17">
        <v>9854</v>
      </c>
      <c r="B276" s="17" t="s">
        <v>2046</v>
      </c>
      <c r="C276" s="17" t="s">
        <v>20</v>
      </c>
      <c r="D276" s="17" t="s">
        <v>4745</v>
      </c>
      <c r="E276" s="17">
        <v>1700</v>
      </c>
      <c r="F276" s="18" t="s">
        <v>5</v>
      </c>
      <c r="G276">
        <v>2019</v>
      </c>
      <c r="H276" s="18" t="s">
        <v>85</v>
      </c>
      <c r="I276" t="s">
        <v>64</v>
      </c>
      <c r="J276" t="s">
        <v>65</v>
      </c>
    </row>
    <row r="277" spans="1:10">
      <c r="A277" s="17">
        <v>9853</v>
      </c>
      <c r="B277" s="17" t="s">
        <v>2137</v>
      </c>
      <c r="C277" s="17" t="s">
        <v>20</v>
      </c>
      <c r="D277" s="17" t="s">
        <v>4745</v>
      </c>
      <c r="E277" s="17">
        <v>2100</v>
      </c>
      <c r="F277" s="18" t="s">
        <v>5</v>
      </c>
      <c r="G277">
        <v>2019</v>
      </c>
      <c r="H277" s="18" t="s">
        <v>85</v>
      </c>
      <c r="I277" t="s">
        <v>64</v>
      </c>
      <c r="J277" t="s">
        <v>65</v>
      </c>
    </row>
    <row r="278" spans="1:10">
      <c r="A278" s="17">
        <v>9847</v>
      </c>
      <c r="B278" s="17" t="s">
        <v>2128</v>
      </c>
      <c r="C278" s="17" t="s">
        <v>20</v>
      </c>
      <c r="D278" s="17" t="s">
        <v>4752</v>
      </c>
      <c r="E278" s="17">
        <v>1500</v>
      </c>
      <c r="F278" s="18" t="s">
        <v>5</v>
      </c>
      <c r="G278">
        <v>2019</v>
      </c>
      <c r="H278" s="18" t="s">
        <v>85</v>
      </c>
      <c r="I278" t="s">
        <v>488</v>
      </c>
      <c r="J278" t="s">
        <v>139</v>
      </c>
    </row>
    <row r="279" spans="1:10">
      <c r="A279" s="17">
        <v>9841</v>
      </c>
      <c r="B279" s="17" t="s">
        <v>1398</v>
      </c>
      <c r="C279" s="17" t="s">
        <v>22</v>
      </c>
      <c r="D279" s="17" t="s">
        <v>4649</v>
      </c>
      <c r="E279" s="17">
        <v>1800</v>
      </c>
      <c r="F279" s="18" t="s">
        <v>5</v>
      </c>
      <c r="G279">
        <v>2019</v>
      </c>
      <c r="H279" s="18" t="s">
        <v>85</v>
      </c>
      <c r="I279" t="s">
        <v>64</v>
      </c>
      <c r="J279" t="s">
        <v>65</v>
      </c>
    </row>
    <row r="280" spans="1:10">
      <c r="A280" s="17">
        <v>9840</v>
      </c>
      <c r="B280" s="17" t="s">
        <v>1397</v>
      </c>
      <c r="C280" s="17" t="s">
        <v>22</v>
      </c>
      <c r="D280" s="17" t="s">
        <v>4674</v>
      </c>
      <c r="E280" s="17">
        <v>1800</v>
      </c>
      <c r="F280" s="18" t="s">
        <v>5</v>
      </c>
      <c r="G280">
        <v>2019</v>
      </c>
      <c r="H280" s="18" t="s">
        <v>85</v>
      </c>
      <c r="I280" t="s">
        <v>64</v>
      </c>
      <c r="J280" t="s">
        <v>65</v>
      </c>
    </row>
    <row r="281" spans="1:10">
      <c r="A281" s="17">
        <v>9839</v>
      </c>
      <c r="B281" s="17" t="s">
        <v>1396</v>
      </c>
      <c r="C281" s="17" t="s">
        <v>22</v>
      </c>
      <c r="D281" s="17" t="s">
        <v>4671</v>
      </c>
      <c r="E281" s="17">
        <v>1400</v>
      </c>
      <c r="F281" s="18" t="s">
        <v>5</v>
      </c>
      <c r="G281">
        <v>2019</v>
      </c>
      <c r="H281" s="18" t="s">
        <v>85</v>
      </c>
      <c r="I281" t="s">
        <v>64</v>
      </c>
      <c r="J281" t="s">
        <v>65</v>
      </c>
    </row>
    <row r="282" spans="1:10">
      <c r="A282" s="17">
        <v>9836</v>
      </c>
      <c r="B282" s="17" t="s">
        <v>1395</v>
      </c>
      <c r="C282" s="17" t="s">
        <v>8</v>
      </c>
      <c r="D282" s="17" t="s">
        <v>4646</v>
      </c>
      <c r="E282" s="17">
        <v>2900</v>
      </c>
      <c r="F282" s="18" t="s">
        <v>5</v>
      </c>
      <c r="G282">
        <v>2019</v>
      </c>
      <c r="H282" s="18" t="s">
        <v>85</v>
      </c>
      <c r="I282" t="s">
        <v>64</v>
      </c>
      <c r="J282" t="s">
        <v>65</v>
      </c>
    </row>
    <row r="283" spans="1:10">
      <c r="A283" s="17">
        <v>9835</v>
      </c>
      <c r="B283" s="17" t="s">
        <v>4170</v>
      </c>
      <c r="C283" s="17" t="s">
        <v>28</v>
      </c>
      <c r="D283" s="17" t="s">
        <v>4638</v>
      </c>
      <c r="E283" s="17">
        <v>2100</v>
      </c>
      <c r="F283" s="18" t="s">
        <v>5</v>
      </c>
      <c r="G283">
        <v>2019</v>
      </c>
      <c r="H283" s="18" t="s">
        <v>85</v>
      </c>
      <c r="I283" t="s">
        <v>64</v>
      </c>
      <c r="J283" t="s">
        <v>65</v>
      </c>
    </row>
    <row r="284" spans="1:10">
      <c r="A284" s="17">
        <v>9834</v>
      </c>
      <c r="B284" s="17" t="s">
        <v>1394</v>
      </c>
      <c r="C284" s="17" t="s">
        <v>24</v>
      </c>
      <c r="D284" s="17" t="s">
        <v>4748</v>
      </c>
      <c r="E284" s="17">
        <v>1700</v>
      </c>
      <c r="F284" s="18" t="s">
        <v>5</v>
      </c>
      <c r="G284">
        <v>2019</v>
      </c>
      <c r="H284" s="18" t="s">
        <v>85</v>
      </c>
      <c r="I284" t="s">
        <v>64</v>
      </c>
      <c r="J284" t="s">
        <v>65</v>
      </c>
    </row>
    <row r="285" spans="1:10">
      <c r="A285" s="17">
        <v>9833</v>
      </c>
      <c r="B285" s="17" t="s">
        <v>1393</v>
      </c>
      <c r="C285" s="17" t="s">
        <v>22</v>
      </c>
      <c r="D285" s="17" t="s">
        <v>4649</v>
      </c>
      <c r="E285" s="17">
        <v>2000</v>
      </c>
      <c r="F285" s="18" t="s">
        <v>5</v>
      </c>
      <c r="G285">
        <v>2019</v>
      </c>
      <c r="H285" s="18" t="s">
        <v>85</v>
      </c>
      <c r="I285" t="s">
        <v>64</v>
      </c>
      <c r="J285" t="s">
        <v>65</v>
      </c>
    </row>
    <row r="286" spans="1:10">
      <c r="A286" s="17">
        <v>9832</v>
      </c>
      <c r="B286" s="17" t="s">
        <v>4235</v>
      </c>
      <c r="C286" s="17" t="s">
        <v>22</v>
      </c>
      <c r="D286" s="17" t="s">
        <v>4671</v>
      </c>
      <c r="E286" s="17">
        <v>1800</v>
      </c>
      <c r="F286" s="18" t="s">
        <v>5</v>
      </c>
      <c r="G286">
        <v>2019</v>
      </c>
      <c r="H286" s="18" t="s">
        <v>85</v>
      </c>
      <c r="I286" t="s">
        <v>64</v>
      </c>
      <c r="J286" t="s">
        <v>65</v>
      </c>
    </row>
    <row r="287" spans="1:10">
      <c r="A287" s="17">
        <v>9831</v>
      </c>
      <c r="B287" s="17" t="s">
        <v>1392</v>
      </c>
      <c r="C287" s="17" t="s">
        <v>24</v>
      </c>
      <c r="D287" s="17" t="s">
        <v>4681</v>
      </c>
      <c r="E287" s="17">
        <v>1400</v>
      </c>
      <c r="F287" s="18" t="s">
        <v>5</v>
      </c>
      <c r="G287">
        <v>2019</v>
      </c>
      <c r="H287" s="18" t="s">
        <v>85</v>
      </c>
      <c r="I287" t="s">
        <v>64</v>
      </c>
      <c r="J287" t="s">
        <v>65</v>
      </c>
    </row>
    <row r="288" spans="1:10">
      <c r="A288" s="17">
        <v>9825</v>
      </c>
      <c r="B288" s="17" t="s">
        <v>1391</v>
      </c>
      <c r="C288" s="17" t="s">
        <v>18</v>
      </c>
      <c r="D288" s="17" t="s">
        <v>4687</v>
      </c>
      <c r="E288" s="17">
        <v>2000</v>
      </c>
      <c r="F288" s="18" t="s">
        <v>5</v>
      </c>
      <c r="G288">
        <v>2019</v>
      </c>
      <c r="H288" s="18" t="s">
        <v>85</v>
      </c>
      <c r="I288" t="s">
        <v>64</v>
      </c>
      <c r="J288" t="s">
        <v>65</v>
      </c>
    </row>
    <row r="289" spans="1:10">
      <c r="A289" s="17">
        <v>9823</v>
      </c>
      <c r="B289" s="17" t="s">
        <v>1390</v>
      </c>
      <c r="C289" s="17" t="s">
        <v>22</v>
      </c>
      <c r="D289" s="17" t="s">
        <v>4649</v>
      </c>
      <c r="E289" s="17">
        <v>1300</v>
      </c>
      <c r="F289" s="18" t="s">
        <v>5</v>
      </c>
      <c r="G289">
        <v>2019</v>
      </c>
      <c r="H289" s="18" t="s">
        <v>85</v>
      </c>
      <c r="I289" t="s">
        <v>64</v>
      </c>
      <c r="J289" t="s">
        <v>65</v>
      </c>
    </row>
    <row r="290" spans="1:10">
      <c r="A290" s="17">
        <v>9822</v>
      </c>
      <c r="B290" s="17" t="s">
        <v>1389</v>
      </c>
      <c r="C290" s="17" t="s">
        <v>24</v>
      </c>
      <c r="D290" s="17" t="s">
        <v>4681</v>
      </c>
      <c r="E290" s="17">
        <v>2100</v>
      </c>
      <c r="F290" s="18" t="s">
        <v>5</v>
      </c>
      <c r="G290">
        <v>2019</v>
      </c>
      <c r="H290" s="18" t="s">
        <v>85</v>
      </c>
      <c r="I290" t="s">
        <v>64</v>
      </c>
      <c r="J290" t="s">
        <v>65</v>
      </c>
    </row>
    <row r="291" spans="1:10">
      <c r="A291" s="17">
        <v>9818</v>
      </c>
      <c r="B291" s="17" t="s">
        <v>2211</v>
      </c>
      <c r="C291" s="17" t="s">
        <v>20</v>
      </c>
      <c r="D291" s="17" t="s">
        <v>4745</v>
      </c>
      <c r="E291" s="17">
        <v>900</v>
      </c>
      <c r="F291" s="18" t="s">
        <v>5</v>
      </c>
      <c r="G291">
        <v>2019</v>
      </c>
      <c r="H291" s="18" t="s">
        <v>85</v>
      </c>
      <c r="I291" t="s">
        <v>64</v>
      </c>
      <c r="J291" t="s">
        <v>123</v>
      </c>
    </row>
    <row r="292" spans="1:10">
      <c r="A292" s="17">
        <v>9817</v>
      </c>
      <c r="B292" s="17" t="s">
        <v>4524</v>
      </c>
      <c r="C292" s="17" t="s">
        <v>8</v>
      </c>
      <c r="D292" s="17" t="s">
        <v>4588</v>
      </c>
      <c r="E292" s="17">
        <v>2900</v>
      </c>
      <c r="F292" s="18" t="s">
        <v>5</v>
      </c>
      <c r="G292">
        <v>2019</v>
      </c>
      <c r="H292" s="18" t="s">
        <v>85</v>
      </c>
      <c r="I292" t="s">
        <v>64</v>
      </c>
      <c r="J292" t="s">
        <v>65</v>
      </c>
    </row>
    <row r="293" spans="1:10">
      <c r="A293" s="17">
        <v>9812</v>
      </c>
      <c r="B293" s="17" t="s">
        <v>1388</v>
      </c>
      <c r="C293" s="17" t="s">
        <v>15</v>
      </c>
      <c r="D293" s="17" t="s">
        <v>4759</v>
      </c>
      <c r="E293" s="17">
        <v>1800</v>
      </c>
      <c r="F293" s="18" t="s">
        <v>5</v>
      </c>
      <c r="G293">
        <v>2019</v>
      </c>
      <c r="H293" s="18" t="s">
        <v>85</v>
      </c>
      <c r="I293" t="s">
        <v>64</v>
      </c>
      <c r="J293" t="s">
        <v>65</v>
      </c>
    </row>
    <row r="294" spans="1:10">
      <c r="A294" s="17">
        <v>9811</v>
      </c>
      <c r="B294" s="17" t="s">
        <v>4320</v>
      </c>
      <c r="C294" s="17" t="s">
        <v>28</v>
      </c>
      <c r="D294" s="17" t="s">
        <v>4638</v>
      </c>
      <c r="E294" s="17">
        <v>1600</v>
      </c>
      <c r="F294" s="18" t="s">
        <v>5</v>
      </c>
      <c r="G294">
        <v>2019</v>
      </c>
      <c r="H294" s="18" t="s">
        <v>85</v>
      </c>
      <c r="I294" t="s">
        <v>64</v>
      </c>
      <c r="J294" t="s">
        <v>65</v>
      </c>
    </row>
    <row r="295" spans="1:10">
      <c r="A295" s="17">
        <v>9807</v>
      </c>
      <c r="B295" s="17" t="s">
        <v>1387</v>
      </c>
      <c r="C295" s="17" t="s">
        <v>26</v>
      </c>
      <c r="D295" s="17" t="s">
        <v>4742</v>
      </c>
      <c r="E295" s="17">
        <v>2000</v>
      </c>
      <c r="F295" s="18" t="s">
        <v>5</v>
      </c>
      <c r="G295">
        <v>2019</v>
      </c>
      <c r="H295" s="18" t="s">
        <v>85</v>
      </c>
      <c r="I295" t="s">
        <v>64</v>
      </c>
      <c r="J295" t="s">
        <v>65</v>
      </c>
    </row>
    <row r="296" spans="1:10">
      <c r="A296" s="17">
        <v>9806</v>
      </c>
      <c r="B296" s="17" t="s">
        <v>1386</v>
      </c>
      <c r="C296" s="17" t="s">
        <v>24</v>
      </c>
      <c r="D296" s="17" t="s">
        <v>4658</v>
      </c>
      <c r="E296" s="17">
        <v>2300</v>
      </c>
      <c r="F296" s="18" t="s">
        <v>5</v>
      </c>
      <c r="G296">
        <v>2019</v>
      </c>
      <c r="H296" s="18" t="s">
        <v>85</v>
      </c>
      <c r="I296" t="s">
        <v>64</v>
      </c>
      <c r="J296" t="s">
        <v>65</v>
      </c>
    </row>
    <row r="297" spans="1:10">
      <c r="A297" s="17">
        <v>9800</v>
      </c>
      <c r="B297" s="17" t="s">
        <v>1384</v>
      </c>
      <c r="C297" s="17" t="s">
        <v>22</v>
      </c>
      <c r="D297" s="17" t="s">
        <v>4649</v>
      </c>
      <c r="E297" s="17">
        <v>2200</v>
      </c>
      <c r="F297" s="18" t="s">
        <v>5</v>
      </c>
      <c r="G297">
        <v>2019</v>
      </c>
      <c r="H297" s="18" t="s">
        <v>85</v>
      </c>
      <c r="I297" t="s">
        <v>64</v>
      </c>
      <c r="J297" t="s">
        <v>65</v>
      </c>
    </row>
    <row r="298" spans="1:10">
      <c r="A298" s="17">
        <v>9796</v>
      </c>
      <c r="B298" s="17" t="s">
        <v>1382</v>
      </c>
      <c r="C298" s="17" t="s">
        <v>22</v>
      </c>
      <c r="D298" s="17" t="s">
        <v>4674</v>
      </c>
      <c r="E298" s="17">
        <v>1600</v>
      </c>
      <c r="F298" s="18" t="s">
        <v>5</v>
      </c>
      <c r="G298">
        <v>2019</v>
      </c>
      <c r="H298" s="18" t="s">
        <v>85</v>
      </c>
      <c r="I298" t="s">
        <v>64</v>
      </c>
      <c r="J298" t="s">
        <v>65</v>
      </c>
    </row>
    <row r="299" spans="1:10">
      <c r="A299" s="17">
        <v>9793</v>
      </c>
      <c r="B299" s="17" t="s">
        <v>1379</v>
      </c>
      <c r="C299" s="17" t="s">
        <v>16</v>
      </c>
      <c r="D299" s="17" t="s">
        <v>4631</v>
      </c>
      <c r="E299" s="17">
        <v>2100</v>
      </c>
      <c r="F299" s="18" t="s">
        <v>5</v>
      </c>
      <c r="G299">
        <v>2019</v>
      </c>
      <c r="H299" s="18" t="s">
        <v>85</v>
      </c>
      <c r="I299" t="s">
        <v>64</v>
      </c>
      <c r="J299" t="s">
        <v>65</v>
      </c>
    </row>
    <row r="300" spans="1:10">
      <c r="A300" s="17">
        <v>9792</v>
      </c>
      <c r="B300" s="17" t="s">
        <v>1378</v>
      </c>
      <c r="C300" s="17" t="s">
        <v>16</v>
      </c>
      <c r="D300" s="17" t="s">
        <v>4663</v>
      </c>
      <c r="E300" s="17">
        <v>2000</v>
      </c>
      <c r="F300" s="18" t="s">
        <v>5</v>
      </c>
      <c r="G300">
        <v>2019</v>
      </c>
      <c r="H300" s="18" t="s">
        <v>85</v>
      </c>
      <c r="I300" t="s">
        <v>64</v>
      </c>
      <c r="J300" t="s">
        <v>184</v>
      </c>
    </row>
    <row r="301" spans="1:10">
      <c r="A301" s="17">
        <v>9791</v>
      </c>
      <c r="B301" s="17" t="s">
        <v>1377</v>
      </c>
      <c r="C301" s="17" t="s">
        <v>22</v>
      </c>
      <c r="D301" s="17" t="s">
        <v>4649</v>
      </c>
      <c r="E301" s="17">
        <v>2000</v>
      </c>
      <c r="F301" s="18" t="s">
        <v>5</v>
      </c>
      <c r="G301">
        <v>2019</v>
      </c>
      <c r="H301" s="18" t="s">
        <v>85</v>
      </c>
      <c r="I301" t="s">
        <v>64</v>
      </c>
      <c r="J301" t="s">
        <v>65</v>
      </c>
    </row>
    <row r="302" spans="1:10">
      <c r="A302" s="17">
        <v>9790</v>
      </c>
      <c r="B302" s="17" t="s">
        <v>1376</v>
      </c>
      <c r="C302" s="17" t="s">
        <v>22</v>
      </c>
      <c r="D302" s="17" t="s">
        <v>4649</v>
      </c>
      <c r="E302" s="17">
        <v>1900</v>
      </c>
      <c r="F302" s="18" t="s">
        <v>5</v>
      </c>
      <c r="G302">
        <v>2019</v>
      </c>
      <c r="H302" s="18" t="s">
        <v>85</v>
      </c>
      <c r="I302" t="s">
        <v>64</v>
      </c>
      <c r="J302" t="s">
        <v>65</v>
      </c>
    </row>
    <row r="303" spans="1:10">
      <c r="A303" s="17">
        <v>9789</v>
      </c>
      <c r="B303" s="17" t="s">
        <v>1375</v>
      </c>
      <c r="C303" s="17" t="s">
        <v>22</v>
      </c>
      <c r="D303" s="17" t="s">
        <v>4671</v>
      </c>
      <c r="E303" s="17">
        <v>1900</v>
      </c>
      <c r="F303" s="18" t="s">
        <v>5</v>
      </c>
      <c r="G303">
        <v>2019</v>
      </c>
      <c r="H303" s="18" t="s">
        <v>85</v>
      </c>
      <c r="I303" t="s">
        <v>64</v>
      </c>
      <c r="J303" t="s">
        <v>65</v>
      </c>
    </row>
    <row r="304" spans="1:10">
      <c r="A304" s="17">
        <v>9788</v>
      </c>
      <c r="B304" s="17" t="s">
        <v>1374</v>
      </c>
      <c r="C304" s="17" t="s">
        <v>26</v>
      </c>
      <c r="D304" s="17" t="s">
        <v>4742</v>
      </c>
      <c r="E304" s="17">
        <v>2100</v>
      </c>
      <c r="F304" s="18" t="s">
        <v>5</v>
      </c>
      <c r="G304">
        <v>2019</v>
      </c>
      <c r="H304" s="18" t="s">
        <v>85</v>
      </c>
      <c r="I304" t="s">
        <v>64</v>
      </c>
      <c r="J304" t="s">
        <v>65</v>
      </c>
    </row>
    <row r="305" spans="1:10">
      <c r="A305" s="17">
        <v>9785</v>
      </c>
      <c r="B305" s="17" t="s">
        <v>1373</v>
      </c>
      <c r="C305" s="17" t="s">
        <v>26</v>
      </c>
      <c r="D305" s="17" t="s">
        <v>4742</v>
      </c>
      <c r="E305" s="17">
        <v>1500</v>
      </c>
      <c r="F305" s="18" t="s">
        <v>5</v>
      </c>
      <c r="G305">
        <v>2019</v>
      </c>
      <c r="H305" s="18" t="s">
        <v>85</v>
      </c>
      <c r="I305" t="s">
        <v>64</v>
      </c>
      <c r="J305" t="s">
        <v>65</v>
      </c>
    </row>
    <row r="306" spans="1:10">
      <c r="A306" s="17">
        <v>9784</v>
      </c>
      <c r="B306" s="17" t="s">
        <v>1372</v>
      </c>
      <c r="C306" s="17" t="s">
        <v>8</v>
      </c>
      <c r="D306" s="17" t="s">
        <v>4588</v>
      </c>
      <c r="E306" s="17">
        <v>2800</v>
      </c>
      <c r="F306" s="18" t="s">
        <v>5</v>
      </c>
      <c r="G306">
        <v>2019</v>
      </c>
      <c r="H306" s="18" t="s">
        <v>85</v>
      </c>
      <c r="I306" t="s">
        <v>64</v>
      </c>
      <c r="J306" t="s">
        <v>65</v>
      </c>
    </row>
    <row r="307" spans="1:10">
      <c r="A307" s="17">
        <v>9783</v>
      </c>
      <c r="B307" s="17" t="s">
        <v>1371</v>
      </c>
      <c r="C307" s="17" t="s">
        <v>8</v>
      </c>
      <c r="D307" s="17" t="s">
        <v>4646</v>
      </c>
      <c r="E307" s="17">
        <v>2900</v>
      </c>
      <c r="F307" s="18" t="s">
        <v>5</v>
      </c>
      <c r="G307">
        <v>2019</v>
      </c>
      <c r="H307" s="18" t="s">
        <v>85</v>
      </c>
      <c r="I307" t="s">
        <v>64</v>
      </c>
      <c r="J307" t="s">
        <v>65</v>
      </c>
    </row>
    <row r="308" spans="1:10">
      <c r="A308" s="17">
        <v>9782</v>
      </c>
      <c r="B308" s="17" t="s">
        <v>1370</v>
      </c>
      <c r="C308" s="17" t="s">
        <v>16</v>
      </c>
      <c r="D308" s="17" t="s">
        <v>4631</v>
      </c>
      <c r="E308" s="17">
        <v>2200</v>
      </c>
      <c r="F308" s="18" t="s">
        <v>5</v>
      </c>
      <c r="G308">
        <v>2019</v>
      </c>
      <c r="H308" s="18" t="s">
        <v>85</v>
      </c>
      <c r="I308" t="s">
        <v>64</v>
      </c>
      <c r="J308" t="s">
        <v>65</v>
      </c>
    </row>
    <row r="309" spans="1:10">
      <c r="A309" s="17">
        <v>9781</v>
      </c>
      <c r="B309" s="17" t="s">
        <v>1369</v>
      </c>
      <c r="C309" s="17" t="s">
        <v>16</v>
      </c>
      <c r="D309" s="17" t="s">
        <v>4631</v>
      </c>
      <c r="E309" s="17">
        <v>11900</v>
      </c>
      <c r="F309" s="18" t="s">
        <v>5</v>
      </c>
      <c r="G309">
        <v>2019</v>
      </c>
      <c r="H309" s="18" t="s">
        <v>85</v>
      </c>
      <c r="I309" t="s">
        <v>64</v>
      </c>
      <c r="J309" t="s">
        <v>65</v>
      </c>
    </row>
    <row r="310" spans="1:10">
      <c r="A310" s="17">
        <v>9780</v>
      </c>
      <c r="B310" s="17" t="s">
        <v>1368</v>
      </c>
      <c r="C310" s="17" t="s">
        <v>16</v>
      </c>
      <c r="D310" s="17" t="s">
        <v>4663</v>
      </c>
      <c r="E310" s="17">
        <v>2700</v>
      </c>
      <c r="F310" s="18" t="s">
        <v>5</v>
      </c>
      <c r="G310">
        <v>2019</v>
      </c>
      <c r="H310" s="18" t="s">
        <v>85</v>
      </c>
      <c r="I310" t="s">
        <v>64</v>
      </c>
      <c r="J310" t="s">
        <v>65</v>
      </c>
    </row>
    <row r="311" spans="1:10">
      <c r="A311" s="17">
        <v>9778</v>
      </c>
      <c r="B311" s="17" t="s">
        <v>3981</v>
      </c>
      <c r="C311" s="17" t="s">
        <v>28</v>
      </c>
      <c r="D311" s="17" t="s">
        <v>4638</v>
      </c>
      <c r="E311" s="17">
        <v>2000</v>
      </c>
      <c r="F311" s="18" t="s">
        <v>5</v>
      </c>
      <c r="G311">
        <v>2019</v>
      </c>
      <c r="H311" s="18" t="s">
        <v>85</v>
      </c>
      <c r="I311" t="s">
        <v>64</v>
      </c>
      <c r="J311" t="s">
        <v>65</v>
      </c>
    </row>
    <row r="312" spans="1:10">
      <c r="A312" s="17">
        <v>9777</v>
      </c>
      <c r="B312" s="17" t="s">
        <v>1367</v>
      </c>
      <c r="C312" s="17" t="s">
        <v>22</v>
      </c>
      <c r="D312" s="17" t="s">
        <v>4674</v>
      </c>
      <c r="E312" s="17">
        <v>1100</v>
      </c>
      <c r="F312" s="18" t="s">
        <v>5</v>
      </c>
      <c r="G312">
        <v>2019</v>
      </c>
      <c r="H312" s="18" t="s">
        <v>85</v>
      </c>
      <c r="I312" t="s">
        <v>64</v>
      </c>
      <c r="J312" t="s">
        <v>65</v>
      </c>
    </row>
    <row r="313" spans="1:10">
      <c r="A313" s="17">
        <v>9775</v>
      </c>
      <c r="B313" s="17" t="s">
        <v>1366</v>
      </c>
      <c r="C313" s="17" t="s">
        <v>28</v>
      </c>
      <c r="D313" s="17" t="s">
        <v>4749</v>
      </c>
      <c r="E313" s="17">
        <v>2200</v>
      </c>
      <c r="F313" s="18" t="s">
        <v>5</v>
      </c>
      <c r="G313">
        <v>2019</v>
      </c>
      <c r="H313" s="18" t="s">
        <v>85</v>
      </c>
      <c r="I313" t="s">
        <v>64</v>
      </c>
      <c r="J313" t="s">
        <v>65</v>
      </c>
    </row>
    <row r="314" spans="1:10">
      <c r="A314" s="17">
        <v>9773</v>
      </c>
      <c r="B314" s="17" t="s">
        <v>3485</v>
      </c>
      <c r="C314" s="17" t="s">
        <v>28</v>
      </c>
      <c r="D314" s="17" t="s">
        <v>4749</v>
      </c>
      <c r="E314" s="17">
        <v>2100</v>
      </c>
      <c r="F314" s="18" t="s">
        <v>5</v>
      </c>
      <c r="G314">
        <v>2019</v>
      </c>
      <c r="H314" s="18" t="s">
        <v>85</v>
      </c>
      <c r="I314" t="s">
        <v>64</v>
      </c>
      <c r="J314" t="s">
        <v>65</v>
      </c>
    </row>
    <row r="315" spans="1:10">
      <c r="A315" s="17">
        <v>9772</v>
      </c>
      <c r="B315" s="17" t="s">
        <v>2272</v>
      </c>
      <c r="C315" s="17" t="s">
        <v>20</v>
      </c>
      <c r="D315" s="17" t="s">
        <v>4731</v>
      </c>
      <c r="E315" s="17">
        <v>800</v>
      </c>
      <c r="F315" s="18" t="s">
        <v>5</v>
      </c>
      <c r="G315">
        <v>2010</v>
      </c>
      <c r="H315" s="18" t="s">
        <v>66</v>
      </c>
      <c r="I315" t="s">
        <v>488</v>
      </c>
      <c r="J315" t="s">
        <v>136</v>
      </c>
    </row>
    <row r="316" spans="1:10">
      <c r="A316" s="17">
        <v>9765</v>
      </c>
      <c r="B316" s="17" t="s">
        <v>2590</v>
      </c>
      <c r="C316" s="17" t="s">
        <v>20</v>
      </c>
      <c r="D316" s="17" t="s">
        <v>4731</v>
      </c>
      <c r="E316" s="17">
        <v>1100</v>
      </c>
      <c r="F316" s="18" t="s">
        <v>5</v>
      </c>
      <c r="G316">
        <v>2019</v>
      </c>
      <c r="H316" s="18" t="s">
        <v>85</v>
      </c>
      <c r="I316" t="s">
        <v>64</v>
      </c>
      <c r="J316" t="s">
        <v>65</v>
      </c>
    </row>
    <row r="317" spans="1:10">
      <c r="A317" s="17">
        <v>9764</v>
      </c>
      <c r="B317" s="17" t="s">
        <v>2081</v>
      </c>
      <c r="C317" s="17" t="s">
        <v>20</v>
      </c>
      <c r="D317" s="17" t="s">
        <v>4731</v>
      </c>
      <c r="E317" s="17">
        <v>2100</v>
      </c>
      <c r="F317" s="18" t="s">
        <v>5</v>
      </c>
      <c r="G317">
        <v>2004</v>
      </c>
      <c r="H317" s="18" t="s">
        <v>66</v>
      </c>
      <c r="I317" t="s">
        <v>488</v>
      </c>
      <c r="J317" t="s">
        <v>136</v>
      </c>
    </row>
    <row r="318" spans="1:10">
      <c r="A318" s="17">
        <v>9763</v>
      </c>
      <c r="B318" s="17" t="s">
        <v>2159</v>
      </c>
      <c r="C318" s="17" t="s">
        <v>20</v>
      </c>
      <c r="D318" s="17" t="s">
        <v>4731</v>
      </c>
      <c r="E318" s="17">
        <v>700</v>
      </c>
      <c r="F318" s="18" t="s">
        <v>5</v>
      </c>
      <c r="G318">
        <v>2017</v>
      </c>
      <c r="H318" s="18" t="s">
        <v>83</v>
      </c>
      <c r="I318" t="s">
        <v>488</v>
      </c>
      <c r="J318" t="s">
        <v>133</v>
      </c>
    </row>
    <row r="319" spans="1:10">
      <c r="A319" s="17">
        <v>9762</v>
      </c>
      <c r="B319" s="17" t="s">
        <v>2105</v>
      </c>
      <c r="C319" s="17" t="s">
        <v>20</v>
      </c>
      <c r="D319" s="17" t="s">
        <v>4731</v>
      </c>
      <c r="E319" s="17">
        <v>700</v>
      </c>
      <c r="F319" s="18" t="s">
        <v>5</v>
      </c>
      <c r="G319">
        <v>2017</v>
      </c>
      <c r="H319" s="18" t="s">
        <v>83</v>
      </c>
      <c r="I319" t="s">
        <v>488</v>
      </c>
      <c r="J319" t="s">
        <v>133</v>
      </c>
    </row>
    <row r="320" spans="1:10">
      <c r="A320" s="17">
        <v>9761</v>
      </c>
      <c r="B320" s="17" t="s">
        <v>2194</v>
      </c>
      <c r="C320" s="17" t="s">
        <v>20</v>
      </c>
      <c r="D320" s="17" t="s">
        <v>4731</v>
      </c>
      <c r="E320" s="17">
        <v>1100</v>
      </c>
      <c r="F320" s="18" t="s">
        <v>5</v>
      </c>
      <c r="G320">
        <v>2016</v>
      </c>
      <c r="H320" s="18" t="s">
        <v>82</v>
      </c>
      <c r="I320" t="s">
        <v>488</v>
      </c>
      <c r="J320" t="s">
        <v>133</v>
      </c>
    </row>
    <row r="321" spans="1:10">
      <c r="A321" s="17">
        <v>9760</v>
      </c>
      <c r="B321" s="17" t="s">
        <v>2403</v>
      </c>
      <c r="C321" s="17" t="s">
        <v>20</v>
      </c>
      <c r="D321" s="17" t="s">
        <v>4731</v>
      </c>
      <c r="E321" s="17">
        <v>1000</v>
      </c>
      <c r="F321" s="18" t="s">
        <v>5</v>
      </c>
      <c r="G321">
        <v>2015</v>
      </c>
      <c r="H321" s="18" t="s">
        <v>66</v>
      </c>
      <c r="I321" t="s">
        <v>488</v>
      </c>
      <c r="J321" t="s">
        <v>133</v>
      </c>
    </row>
    <row r="322" spans="1:10">
      <c r="A322" s="17">
        <v>9759</v>
      </c>
      <c r="B322" s="17" t="s">
        <v>2322</v>
      </c>
      <c r="C322" s="17" t="s">
        <v>20</v>
      </c>
      <c r="D322" s="17" t="s">
        <v>4731</v>
      </c>
      <c r="E322" s="17">
        <v>17800</v>
      </c>
      <c r="F322" s="18" t="s">
        <v>5</v>
      </c>
      <c r="G322">
        <v>2012</v>
      </c>
      <c r="H322" s="18" t="s">
        <v>66</v>
      </c>
      <c r="I322" t="s">
        <v>488</v>
      </c>
      <c r="J322" t="s">
        <v>136</v>
      </c>
    </row>
    <row r="323" spans="1:10">
      <c r="A323" s="17">
        <v>9758</v>
      </c>
      <c r="B323" s="17" t="s">
        <v>2560</v>
      </c>
      <c r="C323" s="17" t="s">
        <v>20</v>
      </c>
      <c r="D323" s="17" t="s">
        <v>4731</v>
      </c>
      <c r="E323" s="17">
        <v>500</v>
      </c>
      <c r="F323" s="18" t="s">
        <v>5</v>
      </c>
      <c r="G323">
        <v>2015</v>
      </c>
      <c r="H323" s="18" t="s">
        <v>66</v>
      </c>
      <c r="I323" t="s">
        <v>488</v>
      </c>
      <c r="J323" t="s">
        <v>133</v>
      </c>
    </row>
    <row r="324" spans="1:10">
      <c r="A324" s="17">
        <v>9757</v>
      </c>
      <c r="B324" s="17" t="s">
        <v>2197</v>
      </c>
      <c r="C324" s="17" t="s">
        <v>20</v>
      </c>
      <c r="D324" s="17" t="s">
        <v>4731</v>
      </c>
      <c r="E324" s="17">
        <v>27100</v>
      </c>
      <c r="F324" s="18" t="s">
        <v>5</v>
      </c>
      <c r="G324">
        <v>2006</v>
      </c>
      <c r="H324" s="18" t="s">
        <v>66</v>
      </c>
      <c r="I324" t="s">
        <v>488</v>
      </c>
      <c r="J324" t="s">
        <v>136</v>
      </c>
    </row>
    <row r="325" spans="1:10">
      <c r="A325" s="17">
        <v>9756</v>
      </c>
      <c r="B325" s="17" t="s">
        <v>1360</v>
      </c>
      <c r="C325" s="17" t="s">
        <v>24</v>
      </c>
      <c r="D325" s="17" t="s">
        <v>4681</v>
      </c>
      <c r="E325" s="17">
        <v>1000</v>
      </c>
      <c r="F325" s="18" t="s">
        <v>5</v>
      </c>
      <c r="G325">
        <v>2019</v>
      </c>
      <c r="H325" s="18" t="s">
        <v>85</v>
      </c>
      <c r="I325" t="s">
        <v>64</v>
      </c>
      <c r="J325" t="s">
        <v>65</v>
      </c>
    </row>
    <row r="326" spans="1:10">
      <c r="A326" s="17">
        <v>9755</v>
      </c>
      <c r="B326" s="17" t="s">
        <v>1359</v>
      </c>
      <c r="C326" s="17" t="s">
        <v>24</v>
      </c>
      <c r="D326" s="17" t="s">
        <v>4681</v>
      </c>
      <c r="E326" s="17">
        <v>2200</v>
      </c>
      <c r="F326" s="18" t="s">
        <v>5</v>
      </c>
      <c r="G326">
        <v>2019</v>
      </c>
      <c r="H326" s="18" t="s">
        <v>85</v>
      </c>
      <c r="I326" t="s">
        <v>64</v>
      </c>
      <c r="J326" t="s">
        <v>65</v>
      </c>
    </row>
    <row r="327" spans="1:10">
      <c r="A327" s="17">
        <v>9754</v>
      </c>
      <c r="B327" s="17" t="s">
        <v>1358</v>
      </c>
      <c r="C327" s="17" t="s">
        <v>24</v>
      </c>
      <c r="D327" s="17" t="s">
        <v>4658</v>
      </c>
      <c r="E327" s="17">
        <v>2300</v>
      </c>
      <c r="F327" s="18" t="s">
        <v>5</v>
      </c>
      <c r="G327">
        <v>2019</v>
      </c>
      <c r="H327" s="18" t="s">
        <v>85</v>
      </c>
      <c r="I327" t="s">
        <v>64</v>
      </c>
      <c r="J327" t="s">
        <v>65</v>
      </c>
    </row>
    <row r="328" spans="1:10">
      <c r="A328" s="17">
        <v>9751</v>
      </c>
      <c r="B328" s="17" t="s">
        <v>2344</v>
      </c>
      <c r="C328" s="17" t="s">
        <v>20</v>
      </c>
      <c r="D328" s="17" t="s">
        <v>4745</v>
      </c>
      <c r="E328" s="17">
        <v>1900</v>
      </c>
      <c r="F328" s="18" t="s">
        <v>5</v>
      </c>
      <c r="G328">
        <v>2019</v>
      </c>
      <c r="H328" s="18" t="s">
        <v>85</v>
      </c>
      <c r="I328" t="s">
        <v>64</v>
      </c>
      <c r="J328" t="s">
        <v>65</v>
      </c>
    </row>
    <row r="329" spans="1:10">
      <c r="A329" s="17">
        <v>9750</v>
      </c>
      <c r="B329" s="17" t="s">
        <v>2275</v>
      </c>
      <c r="C329" s="17" t="s">
        <v>20</v>
      </c>
      <c r="D329" s="17" t="s">
        <v>4745</v>
      </c>
      <c r="E329" s="17">
        <v>1700</v>
      </c>
      <c r="F329" s="18" t="s">
        <v>5</v>
      </c>
      <c r="G329">
        <v>2019</v>
      </c>
      <c r="H329" s="18" t="s">
        <v>85</v>
      </c>
      <c r="I329" t="s">
        <v>64</v>
      </c>
      <c r="J329" t="s">
        <v>65</v>
      </c>
    </row>
    <row r="330" spans="1:10">
      <c r="A330" s="17">
        <v>9735</v>
      </c>
      <c r="B330" s="17" t="s">
        <v>1357</v>
      </c>
      <c r="C330" s="17" t="s">
        <v>24</v>
      </c>
      <c r="D330" s="17" t="s">
        <v>4681</v>
      </c>
      <c r="E330" s="17">
        <v>1300</v>
      </c>
      <c r="F330" s="18" t="s">
        <v>5</v>
      </c>
      <c r="G330">
        <v>2019</v>
      </c>
      <c r="H330" s="18" t="s">
        <v>85</v>
      </c>
      <c r="I330" t="s">
        <v>64</v>
      </c>
      <c r="J330" t="s">
        <v>65</v>
      </c>
    </row>
    <row r="331" spans="1:10">
      <c r="A331" s="17">
        <v>9734</v>
      </c>
      <c r="B331" s="17" t="s">
        <v>1356</v>
      </c>
      <c r="C331" s="17" t="s">
        <v>24</v>
      </c>
      <c r="D331" s="17" t="s">
        <v>4681</v>
      </c>
      <c r="E331" s="17">
        <v>1700</v>
      </c>
      <c r="F331" s="18" t="s">
        <v>5</v>
      </c>
      <c r="G331">
        <v>2019</v>
      </c>
      <c r="H331" s="18" t="s">
        <v>85</v>
      </c>
      <c r="I331" t="s">
        <v>64</v>
      </c>
      <c r="J331" t="s">
        <v>65</v>
      </c>
    </row>
    <row r="332" spans="1:10">
      <c r="A332" s="17">
        <v>9733</v>
      </c>
      <c r="B332" s="17" t="s">
        <v>1355</v>
      </c>
      <c r="C332" s="17" t="s">
        <v>8</v>
      </c>
      <c r="D332" s="17" t="s">
        <v>4588</v>
      </c>
      <c r="E332" s="17">
        <v>2900</v>
      </c>
      <c r="F332" s="18" t="s">
        <v>5</v>
      </c>
      <c r="G332">
        <v>2019</v>
      </c>
      <c r="H332" s="18" t="s">
        <v>85</v>
      </c>
      <c r="I332" t="s">
        <v>64</v>
      </c>
      <c r="J332" t="s">
        <v>65</v>
      </c>
    </row>
    <row r="333" spans="1:10">
      <c r="A333" s="17">
        <v>9729</v>
      </c>
      <c r="B333" s="17" t="s">
        <v>1354</v>
      </c>
      <c r="C333" s="17" t="s">
        <v>24</v>
      </c>
      <c r="D333" s="17" t="s">
        <v>4681</v>
      </c>
      <c r="E333" s="17">
        <v>1800</v>
      </c>
      <c r="F333" s="18" t="s">
        <v>5</v>
      </c>
      <c r="G333">
        <v>2019</v>
      </c>
      <c r="H333" s="18" t="s">
        <v>85</v>
      </c>
      <c r="I333" t="s">
        <v>64</v>
      </c>
      <c r="J333" t="s">
        <v>65</v>
      </c>
    </row>
    <row r="334" spans="1:10">
      <c r="A334" s="17">
        <v>9710</v>
      </c>
      <c r="B334" s="17" t="s">
        <v>3827</v>
      </c>
      <c r="C334" s="17" t="s">
        <v>28</v>
      </c>
      <c r="D334" s="17" t="s">
        <v>4638</v>
      </c>
      <c r="E334" s="17">
        <v>1900</v>
      </c>
      <c r="F334" s="18" t="s">
        <v>5</v>
      </c>
      <c r="G334">
        <v>2019</v>
      </c>
      <c r="H334" s="18" t="s">
        <v>85</v>
      </c>
      <c r="I334" t="s">
        <v>64</v>
      </c>
      <c r="J334" t="s">
        <v>65</v>
      </c>
    </row>
    <row r="335" spans="1:10">
      <c r="A335" s="17">
        <v>9709</v>
      </c>
      <c r="B335" s="17" t="s">
        <v>1352</v>
      </c>
      <c r="C335" s="17" t="s">
        <v>16</v>
      </c>
      <c r="D335" s="17" t="s">
        <v>4631</v>
      </c>
      <c r="E335" s="17">
        <v>1500</v>
      </c>
      <c r="F335" s="18" t="s">
        <v>5</v>
      </c>
      <c r="G335">
        <v>2019</v>
      </c>
      <c r="H335" s="18" t="s">
        <v>85</v>
      </c>
      <c r="I335" t="s">
        <v>64</v>
      </c>
      <c r="J335" t="s">
        <v>65</v>
      </c>
    </row>
    <row r="336" spans="1:10">
      <c r="A336" s="17">
        <v>9708</v>
      </c>
      <c r="B336" s="17" t="s">
        <v>1351</v>
      </c>
      <c r="C336" s="17" t="s">
        <v>16</v>
      </c>
      <c r="D336" s="17" t="s">
        <v>4694</v>
      </c>
      <c r="E336" s="17">
        <v>2500</v>
      </c>
      <c r="F336" s="18" t="s">
        <v>5</v>
      </c>
      <c r="G336">
        <v>2019</v>
      </c>
      <c r="H336" s="18" t="s">
        <v>85</v>
      </c>
      <c r="I336" t="s">
        <v>64</v>
      </c>
      <c r="J336" t="s">
        <v>65</v>
      </c>
    </row>
    <row r="337" spans="1:10">
      <c r="A337" s="17">
        <v>9707</v>
      </c>
      <c r="B337" s="17" t="s">
        <v>1350</v>
      </c>
      <c r="C337" s="17" t="s">
        <v>16</v>
      </c>
      <c r="D337" s="17" t="s">
        <v>4694</v>
      </c>
      <c r="E337" s="17">
        <v>2800</v>
      </c>
      <c r="F337" s="18" t="s">
        <v>5</v>
      </c>
      <c r="G337">
        <v>2019</v>
      </c>
      <c r="H337" s="18" t="s">
        <v>85</v>
      </c>
      <c r="I337" t="s">
        <v>64</v>
      </c>
      <c r="J337" t="s">
        <v>65</v>
      </c>
    </row>
    <row r="338" spans="1:10">
      <c r="A338" s="17">
        <v>9705</v>
      </c>
      <c r="B338" s="17" t="s">
        <v>1348</v>
      </c>
      <c r="C338" s="17" t="s">
        <v>26</v>
      </c>
      <c r="D338" s="17" t="s">
        <v>4668</v>
      </c>
      <c r="E338" s="17">
        <v>2100</v>
      </c>
      <c r="F338" s="18" t="s">
        <v>5</v>
      </c>
      <c r="G338">
        <v>2019</v>
      </c>
      <c r="H338" s="18" t="s">
        <v>85</v>
      </c>
      <c r="I338" t="s">
        <v>64</v>
      </c>
      <c r="J338" t="s">
        <v>65</v>
      </c>
    </row>
    <row r="339" spans="1:10">
      <c r="A339" s="17">
        <v>9704</v>
      </c>
      <c r="B339" s="17" t="s">
        <v>1347</v>
      </c>
      <c r="C339" s="17" t="s">
        <v>26</v>
      </c>
      <c r="D339" s="17" t="s">
        <v>4668</v>
      </c>
      <c r="E339" s="17">
        <v>1200</v>
      </c>
      <c r="F339" s="18" t="s">
        <v>5</v>
      </c>
      <c r="G339">
        <v>2019</v>
      </c>
      <c r="H339" s="18" t="s">
        <v>85</v>
      </c>
      <c r="I339" t="s">
        <v>64</v>
      </c>
      <c r="J339" t="s">
        <v>65</v>
      </c>
    </row>
    <row r="340" spans="1:10">
      <c r="A340" s="17">
        <v>9703</v>
      </c>
      <c r="B340" s="17" t="s">
        <v>1346</v>
      </c>
      <c r="C340" s="17" t="s">
        <v>26</v>
      </c>
      <c r="D340" s="17" t="s">
        <v>4668</v>
      </c>
      <c r="E340" s="17">
        <v>2200</v>
      </c>
      <c r="F340" s="18" t="s">
        <v>5</v>
      </c>
      <c r="G340">
        <v>2019</v>
      </c>
      <c r="H340" s="18" t="s">
        <v>85</v>
      </c>
      <c r="I340" t="s">
        <v>64</v>
      </c>
      <c r="J340" t="s">
        <v>65</v>
      </c>
    </row>
    <row r="341" spans="1:10">
      <c r="A341" s="17">
        <v>9702</v>
      </c>
      <c r="B341" s="17" t="s">
        <v>1345</v>
      </c>
      <c r="C341" s="17" t="s">
        <v>16</v>
      </c>
      <c r="D341" s="17" t="s">
        <v>4631</v>
      </c>
      <c r="E341" s="17">
        <v>2600</v>
      </c>
      <c r="F341" s="18" t="s">
        <v>5</v>
      </c>
      <c r="G341">
        <v>2019</v>
      </c>
      <c r="H341" s="18" t="s">
        <v>85</v>
      </c>
      <c r="I341" t="s">
        <v>64</v>
      </c>
      <c r="J341" t="s">
        <v>65</v>
      </c>
    </row>
    <row r="342" spans="1:10">
      <c r="A342" s="17">
        <v>9695</v>
      </c>
      <c r="B342" s="17" t="s">
        <v>4525</v>
      </c>
      <c r="C342" s="17" t="s">
        <v>16</v>
      </c>
      <c r="D342" s="17" t="s">
        <v>4694</v>
      </c>
      <c r="E342" s="17">
        <v>2800</v>
      </c>
      <c r="F342" s="18" t="s">
        <v>5</v>
      </c>
      <c r="G342">
        <v>2019</v>
      </c>
      <c r="H342" s="18" t="s">
        <v>85</v>
      </c>
      <c r="I342" t="s">
        <v>64</v>
      </c>
      <c r="J342" t="s">
        <v>65</v>
      </c>
    </row>
    <row r="343" spans="1:10">
      <c r="A343" s="17">
        <v>9694</v>
      </c>
      <c r="B343" s="17" t="s">
        <v>1339</v>
      </c>
      <c r="C343" s="17" t="s">
        <v>16</v>
      </c>
      <c r="D343" s="17" t="s">
        <v>4663</v>
      </c>
      <c r="E343" s="17">
        <v>2100</v>
      </c>
      <c r="F343" s="18" t="s">
        <v>5</v>
      </c>
      <c r="G343">
        <v>2019</v>
      </c>
      <c r="H343" s="18" t="s">
        <v>85</v>
      </c>
      <c r="I343" t="s">
        <v>64</v>
      </c>
      <c r="J343" t="s">
        <v>65</v>
      </c>
    </row>
    <row r="344" spans="1:10">
      <c r="A344" s="17">
        <v>9693</v>
      </c>
      <c r="B344" s="17" t="s">
        <v>2482</v>
      </c>
      <c r="C344" s="17" t="s">
        <v>28</v>
      </c>
      <c r="D344" s="17" t="s">
        <v>4638</v>
      </c>
      <c r="E344" s="17">
        <v>1900</v>
      </c>
      <c r="F344" s="18" t="s">
        <v>5</v>
      </c>
      <c r="G344">
        <v>2019</v>
      </c>
      <c r="H344" s="18" t="s">
        <v>85</v>
      </c>
      <c r="I344" t="s">
        <v>64</v>
      </c>
      <c r="J344" t="s">
        <v>65</v>
      </c>
    </row>
    <row r="345" spans="1:10">
      <c r="A345" s="17">
        <v>9675</v>
      </c>
      <c r="B345" s="17" t="s">
        <v>1324</v>
      </c>
      <c r="C345" s="17" t="s">
        <v>22</v>
      </c>
      <c r="D345" s="17" t="s">
        <v>4671</v>
      </c>
      <c r="E345" s="17">
        <v>1900</v>
      </c>
      <c r="F345" s="18" t="s">
        <v>5</v>
      </c>
      <c r="G345">
        <v>2019</v>
      </c>
      <c r="H345" s="18" t="s">
        <v>85</v>
      </c>
      <c r="I345" t="s">
        <v>64</v>
      </c>
      <c r="J345" t="s">
        <v>65</v>
      </c>
    </row>
    <row r="346" spans="1:10">
      <c r="A346" s="17">
        <v>9667</v>
      </c>
      <c r="B346" s="17" t="s">
        <v>1323</v>
      </c>
      <c r="C346" s="17" t="s">
        <v>8</v>
      </c>
      <c r="D346" s="17" t="s">
        <v>4588</v>
      </c>
      <c r="E346" s="17">
        <v>2600</v>
      </c>
      <c r="F346" s="18" t="s">
        <v>5</v>
      </c>
      <c r="G346">
        <v>2019</v>
      </c>
      <c r="H346" s="18" t="s">
        <v>85</v>
      </c>
      <c r="I346" t="s">
        <v>64</v>
      </c>
      <c r="J346" t="s">
        <v>65</v>
      </c>
    </row>
    <row r="347" spans="1:10">
      <c r="A347" s="17">
        <v>9665</v>
      </c>
      <c r="B347" s="17" t="s">
        <v>1322</v>
      </c>
      <c r="C347" s="17" t="s">
        <v>18</v>
      </c>
      <c r="D347" s="17" t="s">
        <v>4687</v>
      </c>
      <c r="E347" s="17">
        <v>2400</v>
      </c>
      <c r="F347" s="18" t="s">
        <v>5</v>
      </c>
      <c r="G347">
        <v>2019</v>
      </c>
      <c r="H347" s="18" t="s">
        <v>85</v>
      </c>
      <c r="I347" t="s">
        <v>64</v>
      </c>
      <c r="J347" t="s">
        <v>65</v>
      </c>
    </row>
    <row r="348" spans="1:10">
      <c r="A348" s="17">
        <v>9653</v>
      </c>
      <c r="B348" s="17" t="s">
        <v>1321</v>
      </c>
      <c r="C348" s="17" t="s">
        <v>8</v>
      </c>
      <c r="D348" s="17" t="s">
        <v>4753</v>
      </c>
      <c r="E348" s="17">
        <v>3100</v>
      </c>
      <c r="F348" s="18" t="s">
        <v>5</v>
      </c>
      <c r="G348">
        <v>2019</v>
      </c>
      <c r="H348" s="18" t="s">
        <v>85</v>
      </c>
      <c r="I348" t="s">
        <v>64</v>
      </c>
      <c r="J348" t="s">
        <v>65</v>
      </c>
    </row>
    <row r="349" spans="1:10">
      <c r="A349" s="17">
        <v>9652</v>
      </c>
      <c r="B349" s="17" t="s">
        <v>1320</v>
      </c>
      <c r="C349" s="17" t="s">
        <v>15</v>
      </c>
      <c r="D349" s="17" t="s">
        <v>4655</v>
      </c>
      <c r="E349" s="17">
        <v>1800</v>
      </c>
      <c r="F349" s="18" t="s">
        <v>5</v>
      </c>
      <c r="G349">
        <v>2019</v>
      </c>
      <c r="H349" s="18" t="s">
        <v>85</v>
      </c>
      <c r="I349" t="s">
        <v>380</v>
      </c>
      <c r="J349" t="s">
        <v>254</v>
      </c>
    </row>
    <row r="350" spans="1:10">
      <c r="A350" s="17">
        <v>9651</v>
      </c>
      <c r="B350" s="17" t="s">
        <v>1319</v>
      </c>
      <c r="C350" s="17" t="s">
        <v>24</v>
      </c>
      <c r="D350" s="17" t="s">
        <v>4681</v>
      </c>
      <c r="E350" s="17">
        <v>1900</v>
      </c>
      <c r="F350" s="18" t="s">
        <v>5</v>
      </c>
      <c r="G350">
        <v>2019</v>
      </c>
      <c r="H350" s="18" t="s">
        <v>85</v>
      </c>
      <c r="I350" t="s">
        <v>64</v>
      </c>
      <c r="J350" t="s">
        <v>65</v>
      </c>
    </row>
    <row r="351" spans="1:10">
      <c r="A351" s="17">
        <v>9650</v>
      </c>
      <c r="B351" s="17" t="s">
        <v>1318</v>
      </c>
      <c r="C351" s="17" t="s">
        <v>24</v>
      </c>
      <c r="D351" s="17" t="s">
        <v>4681</v>
      </c>
      <c r="E351" s="17">
        <v>1900</v>
      </c>
      <c r="F351" s="18" t="s">
        <v>5</v>
      </c>
      <c r="G351">
        <v>2019</v>
      </c>
      <c r="H351" s="18" t="s">
        <v>85</v>
      </c>
      <c r="I351" t="s">
        <v>64</v>
      </c>
      <c r="J351" t="s">
        <v>65</v>
      </c>
    </row>
    <row r="352" spans="1:10">
      <c r="A352" s="17">
        <v>9649</v>
      </c>
      <c r="B352" s="17" t="s">
        <v>1317</v>
      </c>
      <c r="C352" s="17" t="s">
        <v>24</v>
      </c>
      <c r="D352" s="17" t="s">
        <v>4681</v>
      </c>
      <c r="E352" s="17">
        <v>1400</v>
      </c>
      <c r="F352" s="18" t="s">
        <v>5</v>
      </c>
      <c r="G352">
        <v>2019</v>
      </c>
      <c r="H352" s="18" t="s">
        <v>85</v>
      </c>
      <c r="I352" t="s">
        <v>64</v>
      </c>
      <c r="J352" t="s">
        <v>65</v>
      </c>
    </row>
    <row r="353" spans="1:10">
      <c r="A353" s="17">
        <v>9648</v>
      </c>
      <c r="B353" s="17" t="s">
        <v>1316</v>
      </c>
      <c r="C353" s="17" t="s">
        <v>24</v>
      </c>
      <c r="D353" s="17" t="s">
        <v>4748</v>
      </c>
      <c r="E353" s="17">
        <v>1600</v>
      </c>
      <c r="F353" s="18" t="s">
        <v>5</v>
      </c>
      <c r="G353">
        <v>2019</v>
      </c>
      <c r="H353" s="18" t="s">
        <v>85</v>
      </c>
      <c r="I353" t="s">
        <v>64</v>
      </c>
      <c r="J353" t="s">
        <v>65</v>
      </c>
    </row>
    <row r="354" spans="1:10">
      <c r="A354" s="17">
        <v>9647</v>
      </c>
      <c r="B354" s="17" t="s">
        <v>1315</v>
      </c>
      <c r="C354" s="17" t="s">
        <v>24</v>
      </c>
      <c r="D354" s="17" t="s">
        <v>4681</v>
      </c>
      <c r="E354" s="17">
        <v>1500</v>
      </c>
      <c r="F354" s="18" t="s">
        <v>5</v>
      </c>
      <c r="G354">
        <v>2019</v>
      </c>
      <c r="H354" s="18" t="s">
        <v>85</v>
      </c>
      <c r="I354" t="s">
        <v>64</v>
      </c>
      <c r="J354" t="s">
        <v>65</v>
      </c>
    </row>
    <row r="355" spans="1:10">
      <c r="A355" s="17">
        <v>9646</v>
      </c>
      <c r="B355" s="17" t="s">
        <v>1314</v>
      </c>
      <c r="C355" s="17" t="s">
        <v>24</v>
      </c>
      <c r="D355" s="17" t="s">
        <v>4658</v>
      </c>
      <c r="E355" s="17">
        <v>2400</v>
      </c>
      <c r="F355" s="18" t="s">
        <v>5</v>
      </c>
      <c r="G355">
        <v>2019</v>
      </c>
      <c r="H355" s="18" t="s">
        <v>85</v>
      </c>
      <c r="I355" t="s">
        <v>64</v>
      </c>
      <c r="J355" t="s">
        <v>65</v>
      </c>
    </row>
    <row r="356" spans="1:10">
      <c r="A356" s="17">
        <v>9645</v>
      </c>
      <c r="B356" s="17" t="s">
        <v>1313</v>
      </c>
      <c r="C356" s="17" t="s">
        <v>24</v>
      </c>
      <c r="D356" s="17" t="s">
        <v>4658</v>
      </c>
      <c r="E356" s="17">
        <v>2400</v>
      </c>
      <c r="F356" s="18" t="s">
        <v>5</v>
      </c>
      <c r="G356">
        <v>2019</v>
      </c>
      <c r="H356" s="18" t="s">
        <v>85</v>
      </c>
      <c r="I356" t="s">
        <v>64</v>
      </c>
      <c r="J356" t="s">
        <v>65</v>
      </c>
    </row>
    <row r="357" spans="1:10">
      <c r="A357" s="17">
        <v>9644</v>
      </c>
      <c r="B357" s="17" t="s">
        <v>1312</v>
      </c>
      <c r="C357" s="17" t="s">
        <v>24</v>
      </c>
      <c r="D357" s="17" t="s">
        <v>4748</v>
      </c>
      <c r="E357" s="17">
        <v>2800</v>
      </c>
      <c r="F357" s="18" t="s">
        <v>5</v>
      </c>
      <c r="G357">
        <v>2019</v>
      </c>
      <c r="H357" s="18" t="s">
        <v>85</v>
      </c>
      <c r="I357" t="s">
        <v>64</v>
      </c>
      <c r="J357" t="s">
        <v>65</v>
      </c>
    </row>
    <row r="358" spans="1:10">
      <c r="A358" s="17">
        <v>9542</v>
      </c>
      <c r="B358" s="17" t="s">
        <v>3453</v>
      </c>
      <c r="C358" s="17" t="s">
        <v>28</v>
      </c>
      <c r="D358" s="17" t="s">
        <v>4638</v>
      </c>
      <c r="E358" s="17">
        <v>2900</v>
      </c>
      <c r="F358" s="18" t="s">
        <v>5</v>
      </c>
      <c r="G358">
        <v>2019</v>
      </c>
      <c r="H358" s="18" t="s">
        <v>85</v>
      </c>
      <c r="I358" t="s">
        <v>64</v>
      </c>
      <c r="J358" t="s">
        <v>65</v>
      </c>
    </row>
    <row r="359" spans="1:10">
      <c r="A359" s="17">
        <v>9541</v>
      </c>
      <c r="B359" s="17" t="s">
        <v>1311</v>
      </c>
      <c r="C359" s="17" t="s">
        <v>18</v>
      </c>
      <c r="D359" s="17" t="s">
        <v>4756</v>
      </c>
      <c r="E359" s="17">
        <v>2000</v>
      </c>
      <c r="F359" s="18" t="s">
        <v>5</v>
      </c>
      <c r="G359">
        <v>2019</v>
      </c>
      <c r="H359" s="18" t="s">
        <v>85</v>
      </c>
      <c r="I359" t="s">
        <v>64</v>
      </c>
      <c r="J359" t="s">
        <v>65</v>
      </c>
    </row>
    <row r="360" spans="1:10">
      <c r="A360" s="17">
        <v>9525</v>
      </c>
      <c r="B360" s="17" t="s">
        <v>1302</v>
      </c>
      <c r="C360" s="17" t="s">
        <v>8</v>
      </c>
      <c r="D360" s="17" t="s">
        <v>4588</v>
      </c>
      <c r="E360" s="17">
        <v>2500</v>
      </c>
      <c r="F360" s="18" t="s">
        <v>5</v>
      </c>
      <c r="G360">
        <v>2019</v>
      </c>
      <c r="H360" s="18" t="s">
        <v>85</v>
      </c>
      <c r="I360" t="s">
        <v>64</v>
      </c>
      <c r="J360" t="s">
        <v>65</v>
      </c>
    </row>
    <row r="361" spans="1:10">
      <c r="A361" s="17">
        <v>9522</v>
      </c>
      <c r="B361" s="17" t="s">
        <v>1301</v>
      </c>
      <c r="C361" s="17" t="s">
        <v>18</v>
      </c>
      <c r="D361" s="17" t="s">
        <v>4686</v>
      </c>
      <c r="E361" s="17">
        <v>2900</v>
      </c>
      <c r="F361" s="18" t="s">
        <v>5</v>
      </c>
      <c r="G361">
        <v>2019</v>
      </c>
      <c r="H361" s="18" t="s">
        <v>85</v>
      </c>
      <c r="I361" t="s">
        <v>64</v>
      </c>
      <c r="J361" t="s">
        <v>204</v>
      </c>
    </row>
    <row r="362" spans="1:10">
      <c r="A362" s="17">
        <v>9520</v>
      </c>
      <c r="B362" s="17" t="s">
        <v>1300</v>
      </c>
      <c r="C362" s="17" t="s">
        <v>15</v>
      </c>
      <c r="D362" s="17" t="s">
        <v>4759</v>
      </c>
      <c r="E362" s="17">
        <v>2200</v>
      </c>
      <c r="F362" s="18" t="s">
        <v>5</v>
      </c>
      <c r="G362">
        <v>2019</v>
      </c>
      <c r="H362" s="18" t="s">
        <v>85</v>
      </c>
      <c r="I362" t="s">
        <v>64</v>
      </c>
      <c r="J362" t="s">
        <v>65</v>
      </c>
    </row>
    <row r="363" spans="1:10">
      <c r="A363" s="17">
        <v>9506</v>
      </c>
      <c r="B363" s="17" t="s">
        <v>1288</v>
      </c>
      <c r="C363" s="17" t="s">
        <v>28</v>
      </c>
      <c r="D363" s="17" t="s">
        <v>4583</v>
      </c>
      <c r="E363" s="17">
        <v>2200</v>
      </c>
      <c r="F363" s="18" t="s">
        <v>5</v>
      </c>
      <c r="G363">
        <v>2019</v>
      </c>
      <c r="H363" s="18" t="s">
        <v>85</v>
      </c>
      <c r="I363" t="s">
        <v>64</v>
      </c>
      <c r="J363" t="s">
        <v>65</v>
      </c>
    </row>
    <row r="364" spans="1:10">
      <c r="A364" s="17">
        <v>9503</v>
      </c>
      <c r="B364" s="17" t="s">
        <v>1287</v>
      </c>
      <c r="C364" s="17" t="s">
        <v>22</v>
      </c>
      <c r="D364" s="17" t="s">
        <v>4671</v>
      </c>
      <c r="E364" s="17">
        <v>1700</v>
      </c>
      <c r="F364" s="18" t="s">
        <v>5</v>
      </c>
      <c r="G364">
        <v>2019</v>
      </c>
      <c r="H364" s="18" t="s">
        <v>85</v>
      </c>
      <c r="I364" t="s">
        <v>64</v>
      </c>
      <c r="J364" t="s">
        <v>65</v>
      </c>
    </row>
    <row r="365" spans="1:10">
      <c r="A365" s="17">
        <v>9502</v>
      </c>
      <c r="B365" s="17" t="s">
        <v>1286</v>
      </c>
      <c r="C365" s="17" t="s">
        <v>22</v>
      </c>
      <c r="D365" s="17" t="s">
        <v>4671</v>
      </c>
      <c r="E365" s="17">
        <v>1900</v>
      </c>
      <c r="F365" s="18" t="s">
        <v>5</v>
      </c>
      <c r="G365">
        <v>2019</v>
      </c>
      <c r="H365" s="18" t="s">
        <v>85</v>
      </c>
      <c r="I365" t="s">
        <v>64</v>
      </c>
      <c r="J365" t="s">
        <v>65</v>
      </c>
    </row>
    <row r="366" spans="1:10">
      <c r="A366" s="17">
        <v>9501</v>
      </c>
      <c r="B366" s="17" t="s">
        <v>1285</v>
      </c>
      <c r="C366" s="17" t="s">
        <v>22</v>
      </c>
      <c r="D366" s="17" t="s">
        <v>4674</v>
      </c>
      <c r="E366" s="17">
        <v>1900</v>
      </c>
      <c r="F366" s="18" t="s">
        <v>5</v>
      </c>
      <c r="G366">
        <v>2019</v>
      </c>
      <c r="H366" s="18" t="s">
        <v>85</v>
      </c>
      <c r="I366" t="s">
        <v>64</v>
      </c>
      <c r="J366" t="s">
        <v>65</v>
      </c>
    </row>
    <row r="367" spans="1:10">
      <c r="A367" s="17">
        <v>9408</v>
      </c>
      <c r="B367" s="17" t="s">
        <v>3207</v>
      </c>
      <c r="C367" s="17" t="s">
        <v>28</v>
      </c>
      <c r="D367" s="17" t="s">
        <v>4634</v>
      </c>
      <c r="E367" s="17">
        <v>2000</v>
      </c>
      <c r="F367" s="18" t="s">
        <v>5</v>
      </c>
      <c r="G367">
        <v>2019</v>
      </c>
      <c r="H367" s="18" t="s">
        <v>85</v>
      </c>
      <c r="I367" t="s">
        <v>64</v>
      </c>
      <c r="J367" t="s">
        <v>65</v>
      </c>
    </row>
    <row r="368" spans="1:10">
      <c r="A368" s="17">
        <v>9407</v>
      </c>
      <c r="B368" s="17" t="s">
        <v>1195</v>
      </c>
      <c r="C368" s="17" t="s">
        <v>22</v>
      </c>
      <c r="D368" s="17" t="s">
        <v>4649</v>
      </c>
      <c r="E368" s="17">
        <v>2100</v>
      </c>
      <c r="F368" s="18" t="s">
        <v>5</v>
      </c>
      <c r="G368">
        <v>2019</v>
      </c>
      <c r="H368" s="18" t="s">
        <v>85</v>
      </c>
      <c r="I368" t="s">
        <v>64</v>
      </c>
      <c r="J368" t="s">
        <v>65</v>
      </c>
    </row>
    <row r="369" spans="1:10">
      <c r="A369" s="17">
        <v>9406</v>
      </c>
      <c r="B369" s="17" t="s">
        <v>1194</v>
      </c>
      <c r="C369" s="17" t="s">
        <v>22</v>
      </c>
      <c r="D369" s="17" t="s">
        <v>4649</v>
      </c>
      <c r="E369" s="17">
        <v>1800</v>
      </c>
      <c r="F369" s="18" t="s">
        <v>5</v>
      </c>
      <c r="G369">
        <v>2019</v>
      </c>
      <c r="H369" s="18" t="s">
        <v>85</v>
      </c>
      <c r="I369" t="s">
        <v>64</v>
      </c>
      <c r="J369" t="s">
        <v>65</v>
      </c>
    </row>
    <row r="370" spans="1:10">
      <c r="A370" s="17">
        <v>9405</v>
      </c>
      <c r="B370" s="17" t="s">
        <v>1193</v>
      </c>
      <c r="C370" s="17" t="s">
        <v>22</v>
      </c>
      <c r="D370" s="17" t="s">
        <v>4649</v>
      </c>
      <c r="E370" s="17">
        <v>1600</v>
      </c>
      <c r="F370" s="18" t="s">
        <v>5</v>
      </c>
      <c r="G370">
        <v>2019</v>
      </c>
      <c r="H370" s="18" t="s">
        <v>85</v>
      </c>
      <c r="I370" t="s">
        <v>64</v>
      </c>
      <c r="J370" t="s">
        <v>207</v>
      </c>
    </row>
    <row r="371" spans="1:10">
      <c r="A371" s="17">
        <v>9404</v>
      </c>
      <c r="B371" s="17" t="s">
        <v>1192</v>
      </c>
      <c r="C371" s="17" t="s">
        <v>22</v>
      </c>
      <c r="D371" s="17" t="s">
        <v>4649</v>
      </c>
      <c r="E371" s="17">
        <v>2500</v>
      </c>
      <c r="F371" s="18" t="s">
        <v>5</v>
      </c>
      <c r="G371">
        <v>2019</v>
      </c>
      <c r="H371" s="18" t="s">
        <v>85</v>
      </c>
      <c r="I371" t="s">
        <v>64</v>
      </c>
      <c r="J371" t="s">
        <v>65</v>
      </c>
    </row>
    <row r="372" spans="1:10">
      <c r="A372" s="17">
        <v>9403</v>
      </c>
      <c r="B372" s="17" t="s">
        <v>1191</v>
      </c>
      <c r="C372" s="17" t="s">
        <v>22</v>
      </c>
      <c r="D372" s="17" t="s">
        <v>4649</v>
      </c>
      <c r="E372" s="17">
        <v>2200</v>
      </c>
      <c r="F372" s="18" t="s">
        <v>5</v>
      </c>
      <c r="G372">
        <v>2019</v>
      </c>
      <c r="H372" s="18" t="s">
        <v>85</v>
      </c>
      <c r="I372" t="s">
        <v>64</v>
      </c>
      <c r="J372" t="s">
        <v>65</v>
      </c>
    </row>
    <row r="373" spans="1:10">
      <c r="A373" s="17">
        <v>9402</v>
      </c>
      <c r="B373" s="17" t="s">
        <v>2649</v>
      </c>
      <c r="C373" s="17" t="s">
        <v>20</v>
      </c>
      <c r="D373" s="17" t="s">
        <v>4745</v>
      </c>
      <c r="E373" s="17">
        <v>1700</v>
      </c>
      <c r="F373" s="18" t="s">
        <v>5</v>
      </c>
      <c r="G373">
        <v>2019</v>
      </c>
      <c r="H373" s="18" t="s">
        <v>85</v>
      </c>
      <c r="I373" t="s">
        <v>64</v>
      </c>
      <c r="J373" t="s">
        <v>65</v>
      </c>
    </row>
    <row r="374" spans="1:10">
      <c r="A374" s="17">
        <v>9401</v>
      </c>
      <c r="B374" s="17" t="s">
        <v>1190</v>
      </c>
      <c r="C374" s="17" t="s">
        <v>24</v>
      </c>
      <c r="D374" s="17" t="s">
        <v>4658</v>
      </c>
      <c r="E374" s="17">
        <v>1800</v>
      </c>
      <c r="F374" s="18" t="s">
        <v>5</v>
      </c>
      <c r="G374">
        <v>2019</v>
      </c>
      <c r="H374" s="18" t="s">
        <v>85</v>
      </c>
      <c r="I374" t="s">
        <v>64</v>
      </c>
      <c r="J374" t="s">
        <v>65</v>
      </c>
    </row>
    <row r="375" spans="1:10">
      <c r="A375" s="17">
        <v>9400</v>
      </c>
      <c r="B375" s="17" t="s">
        <v>1189</v>
      </c>
      <c r="C375" s="17" t="s">
        <v>24</v>
      </c>
      <c r="D375" s="17" t="s">
        <v>4658</v>
      </c>
      <c r="E375" s="17">
        <v>2000</v>
      </c>
      <c r="F375" s="18" t="s">
        <v>5</v>
      </c>
      <c r="G375">
        <v>2019</v>
      </c>
      <c r="H375" s="18" t="s">
        <v>85</v>
      </c>
      <c r="I375" t="s">
        <v>64</v>
      </c>
      <c r="J375" t="s">
        <v>65</v>
      </c>
    </row>
    <row r="376" spans="1:10">
      <c r="A376" s="17">
        <v>9399</v>
      </c>
      <c r="B376" s="17" t="s">
        <v>1188</v>
      </c>
      <c r="C376" s="17" t="s">
        <v>16</v>
      </c>
      <c r="D376" s="17" t="s">
        <v>4631</v>
      </c>
      <c r="E376" s="17">
        <v>1400</v>
      </c>
      <c r="F376" s="18" t="s">
        <v>5</v>
      </c>
      <c r="G376">
        <v>2019</v>
      </c>
      <c r="H376" s="18" t="s">
        <v>85</v>
      </c>
      <c r="I376" t="s">
        <v>64</v>
      </c>
      <c r="J376" t="s">
        <v>65</v>
      </c>
    </row>
    <row r="377" spans="1:10">
      <c r="A377" s="17">
        <v>9398</v>
      </c>
      <c r="B377" s="17" t="s">
        <v>3382</v>
      </c>
      <c r="C377" s="17" t="s">
        <v>16</v>
      </c>
      <c r="D377" s="17" t="s">
        <v>4631</v>
      </c>
      <c r="E377" s="17">
        <v>2600</v>
      </c>
      <c r="F377" s="18" t="s">
        <v>5</v>
      </c>
      <c r="G377">
        <v>2019</v>
      </c>
      <c r="H377" s="18" t="s">
        <v>85</v>
      </c>
      <c r="I377" t="s">
        <v>64</v>
      </c>
      <c r="J377" t="s">
        <v>65</v>
      </c>
    </row>
    <row r="378" spans="1:10">
      <c r="A378" s="17">
        <v>9394</v>
      </c>
      <c r="B378" s="17" t="s">
        <v>1186</v>
      </c>
      <c r="C378" s="17" t="s">
        <v>15</v>
      </c>
      <c r="D378" s="17" t="s">
        <v>4655</v>
      </c>
      <c r="E378" s="17">
        <v>2100</v>
      </c>
      <c r="F378" s="18" t="s">
        <v>5</v>
      </c>
      <c r="G378">
        <v>2019</v>
      </c>
      <c r="H378" s="18" t="s">
        <v>85</v>
      </c>
      <c r="I378" t="s">
        <v>380</v>
      </c>
      <c r="J378" t="s">
        <v>254</v>
      </c>
    </row>
    <row r="379" spans="1:10">
      <c r="A379" s="17">
        <v>9391</v>
      </c>
      <c r="B379" s="17" t="s">
        <v>2237</v>
      </c>
      <c r="C379" s="17" t="s">
        <v>20</v>
      </c>
      <c r="D379" s="17" t="s">
        <v>4731</v>
      </c>
      <c r="E379" s="17">
        <v>1900</v>
      </c>
      <c r="F379" s="18" t="s">
        <v>5</v>
      </c>
      <c r="G379">
        <v>2019</v>
      </c>
      <c r="H379" s="18" t="s">
        <v>85</v>
      </c>
      <c r="I379" t="s">
        <v>64</v>
      </c>
      <c r="J379" t="s">
        <v>65</v>
      </c>
    </row>
    <row r="380" spans="1:10">
      <c r="A380" s="17">
        <v>9390</v>
      </c>
      <c r="B380" s="17" t="s">
        <v>2731</v>
      </c>
      <c r="C380" s="17" t="s">
        <v>20</v>
      </c>
      <c r="D380" s="17" t="s">
        <v>4745</v>
      </c>
      <c r="E380" s="17">
        <v>1300</v>
      </c>
      <c r="F380" s="18" t="s">
        <v>5</v>
      </c>
      <c r="G380">
        <v>2019</v>
      </c>
      <c r="H380" s="18" t="s">
        <v>85</v>
      </c>
      <c r="I380" t="s">
        <v>64</v>
      </c>
      <c r="J380" t="s">
        <v>65</v>
      </c>
    </row>
    <row r="381" spans="1:10">
      <c r="A381" s="17">
        <v>9389</v>
      </c>
      <c r="B381" s="17" t="s">
        <v>2238</v>
      </c>
      <c r="C381" s="17" t="s">
        <v>20</v>
      </c>
      <c r="D381" s="17" t="s">
        <v>4745</v>
      </c>
      <c r="E381" s="17">
        <v>1600</v>
      </c>
      <c r="F381" s="18" t="s">
        <v>5</v>
      </c>
      <c r="G381">
        <v>2019</v>
      </c>
      <c r="H381" s="18" t="s">
        <v>85</v>
      </c>
      <c r="I381" t="s">
        <v>64</v>
      </c>
      <c r="J381" t="s">
        <v>65</v>
      </c>
    </row>
    <row r="382" spans="1:10">
      <c r="A382" s="17">
        <v>9388</v>
      </c>
      <c r="B382" s="17" t="s">
        <v>2522</v>
      </c>
      <c r="C382" s="17" t="s">
        <v>20</v>
      </c>
      <c r="D382" s="17" t="s">
        <v>4745</v>
      </c>
      <c r="E382" s="17">
        <v>1100</v>
      </c>
      <c r="F382" s="18" t="s">
        <v>5</v>
      </c>
      <c r="G382">
        <v>2019</v>
      </c>
      <c r="H382" s="18" t="s">
        <v>85</v>
      </c>
      <c r="I382" t="s">
        <v>64</v>
      </c>
      <c r="J382" t="s">
        <v>65</v>
      </c>
    </row>
    <row r="383" spans="1:10">
      <c r="A383" s="17">
        <v>9381</v>
      </c>
      <c r="B383" s="17" t="s">
        <v>2981</v>
      </c>
      <c r="C383" s="17" t="s">
        <v>22</v>
      </c>
      <c r="D383" s="17" t="s">
        <v>4674</v>
      </c>
      <c r="E383" s="17">
        <v>1800</v>
      </c>
      <c r="F383" s="18" t="s">
        <v>5</v>
      </c>
      <c r="G383">
        <v>2019</v>
      </c>
      <c r="H383" s="18" t="s">
        <v>85</v>
      </c>
      <c r="I383" t="s">
        <v>64</v>
      </c>
      <c r="J383" t="s">
        <v>65</v>
      </c>
    </row>
    <row r="384" spans="1:10">
      <c r="A384" s="17">
        <v>9380</v>
      </c>
      <c r="B384" s="17" t="s">
        <v>1185</v>
      </c>
      <c r="C384" s="17" t="s">
        <v>22</v>
      </c>
      <c r="D384" s="17" t="s">
        <v>4671</v>
      </c>
      <c r="E384" s="17">
        <v>1900</v>
      </c>
      <c r="F384" s="18" t="s">
        <v>5</v>
      </c>
      <c r="G384">
        <v>2019</v>
      </c>
      <c r="H384" s="18" t="s">
        <v>85</v>
      </c>
      <c r="I384" t="s">
        <v>64</v>
      </c>
      <c r="J384" t="s">
        <v>65</v>
      </c>
    </row>
    <row r="385" spans="1:10">
      <c r="A385" s="17">
        <v>9379</v>
      </c>
      <c r="B385" s="17" t="s">
        <v>1184</v>
      </c>
      <c r="C385" s="17" t="s">
        <v>22</v>
      </c>
      <c r="D385" s="17" t="s">
        <v>4671</v>
      </c>
      <c r="E385" s="17">
        <v>1700</v>
      </c>
      <c r="F385" s="18" t="s">
        <v>5</v>
      </c>
      <c r="G385">
        <v>2019</v>
      </c>
      <c r="H385" s="18" t="s">
        <v>85</v>
      </c>
      <c r="I385" t="s">
        <v>64</v>
      </c>
      <c r="J385" t="s">
        <v>65</v>
      </c>
    </row>
    <row r="386" spans="1:10">
      <c r="A386" s="17">
        <v>9378</v>
      </c>
      <c r="B386" s="17" t="s">
        <v>1183</v>
      </c>
      <c r="C386" s="17" t="s">
        <v>22</v>
      </c>
      <c r="D386" s="17" t="s">
        <v>4671</v>
      </c>
      <c r="E386" s="17">
        <v>2400</v>
      </c>
      <c r="F386" s="18" t="s">
        <v>5</v>
      </c>
      <c r="G386">
        <v>2019</v>
      </c>
      <c r="H386" s="18" t="s">
        <v>85</v>
      </c>
      <c r="I386" t="s">
        <v>64</v>
      </c>
      <c r="J386" t="s">
        <v>65</v>
      </c>
    </row>
    <row r="387" spans="1:10">
      <c r="A387" s="17">
        <v>9377</v>
      </c>
      <c r="B387" s="17" t="s">
        <v>1182</v>
      </c>
      <c r="C387" s="17" t="s">
        <v>18</v>
      </c>
      <c r="D387" s="17" t="s">
        <v>4686</v>
      </c>
      <c r="E387" s="17">
        <v>2300</v>
      </c>
      <c r="F387" s="18" t="s">
        <v>5</v>
      </c>
      <c r="G387">
        <v>2019</v>
      </c>
      <c r="H387" s="18" t="s">
        <v>85</v>
      </c>
      <c r="I387" t="s">
        <v>64</v>
      </c>
      <c r="J387" t="s">
        <v>204</v>
      </c>
    </row>
    <row r="388" spans="1:10">
      <c r="A388" s="17">
        <v>9376</v>
      </c>
      <c r="B388" s="17" t="s">
        <v>1181</v>
      </c>
      <c r="C388" s="17" t="s">
        <v>18</v>
      </c>
      <c r="D388" s="17" t="s">
        <v>4756</v>
      </c>
      <c r="E388" s="17">
        <v>1700</v>
      </c>
      <c r="F388" s="18" t="s">
        <v>5</v>
      </c>
      <c r="G388">
        <v>2019</v>
      </c>
      <c r="H388" s="18" t="s">
        <v>85</v>
      </c>
      <c r="I388" t="s">
        <v>64</v>
      </c>
      <c r="J388" t="s">
        <v>65</v>
      </c>
    </row>
    <row r="389" spans="1:10">
      <c r="A389" s="17">
        <v>9375</v>
      </c>
      <c r="B389" s="17" t="s">
        <v>1180</v>
      </c>
      <c r="C389" s="17" t="s">
        <v>8</v>
      </c>
      <c r="D389" s="17" t="s">
        <v>4588</v>
      </c>
      <c r="E389" s="17">
        <v>2600</v>
      </c>
      <c r="F389" s="18" t="s">
        <v>5</v>
      </c>
      <c r="G389">
        <v>2019</v>
      </c>
      <c r="H389" s="18" t="s">
        <v>85</v>
      </c>
      <c r="I389" t="s">
        <v>64</v>
      </c>
      <c r="J389" t="s">
        <v>65</v>
      </c>
    </row>
    <row r="390" spans="1:10">
      <c r="A390" s="17">
        <v>9374</v>
      </c>
      <c r="B390" s="17" t="s">
        <v>1179</v>
      </c>
      <c r="C390" s="17" t="s">
        <v>26</v>
      </c>
      <c r="D390" s="17" t="s">
        <v>4742</v>
      </c>
      <c r="E390" s="17">
        <v>2500</v>
      </c>
      <c r="F390" s="18" t="s">
        <v>5</v>
      </c>
      <c r="G390">
        <v>2019</v>
      </c>
      <c r="H390" s="18" t="s">
        <v>85</v>
      </c>
      <c r="I390" t="s">
        <v>64</v>
      </c>
      <c r="J390" t="s">
        <v>65</v>
      </c>
    </row>
    <row r="391" spans="1:10">
      <c r="A391" s="17">
        <v>9373</v>
      </c>
      <c r="B391" s="17" t="s">
        <v>1178</v>
      </c>
      <c r="C391" s="17" t="s">
        <v>26</v>
      </c>
      <c r="D391" s="17" t="s">
        <v>4668</v>
      </c>
      <c r="E391" s="17">
        <v>1900</v>
      </c>
      <c r="F391" s="18" t="s">
        <v>5</v>
      </c>
      <c r="G391">
        <v>2019</v>
      </c>
      <c r="H391" s="18" t="s">
        <v>85</v>
      </c>
      <c r="I391" t="s">
        <v>64</v>
      </c>
      <c r="J391" t="s">
        <v>65</v>
      </c>
    </row>
    <row r="392" spans="1:10">
      <c r="A392" s="17">
        <v>9361</v>
      </c>
      <c r="B392" s="17" t="s">
        <v>1170</v>
      </c>
      <c r="C392" s="17" t="s">
        <v>28</v>
      </c>
      <c r="D392" s="17" t="s">
        <v>4583</v>
      </c>
      <c r="E392" s="17">
        <v>1400</v>
      </c>
      <c r="F392" s="18" t="s">
        <v>5</v>
      </c>
      <c r="G392">
        <v>2019</v>
      </c>
      <c r="H392" s="18" t="s">
        <v>85</v>
      </c>
      <c r="I392" t="s">
        <v>64</v>
      </c>
      <c r="J392" t="s">
        <v>65</v>
      </c>
    </row>
    <row r="393" spans="1:10">
      <c r="A393" s="17">
        <v>9360</v>
      </c>
      <c r="B393" s="17" t="s">
        <v>1169</v>
      </c>
      <c r="C393" s="17" t="s">
        <v>8</v>
      </c>
      <c r="D393" s="17" t="s">
        <v>4588</v>
      </c>
      <c r="E393" s="17">
        <v>2600</v>
      </c>
      <c r="F393" s="18" t="s">
        <v>5</v>
      </c>
      <c r="G393">
        <v>2019</v>
      </c>
      <c r="H393" s="18" t="s">
        <v>85</v>
      </c>
      <c r="I393" t="s">
        <v>64</v>
      </c>
      <c r="J393" t="s">
        <v>65</v>
      </c>
    </row>
    <row r="394" spans="1:10">
      <c r="A394" s="17">
        <v>9359</v>
      </c>
      <c r="B394" s="17" t="s">
        <v>3626</v>
      </c>
      <c r="C394" s="17" t="s">
        <v>8</v>
      </c>
      <c r="D394" s="17" t="s">
        <v>4588</v>
      </c>
      <c r="E394" s="17">
        <v>2900</v>
      </c>
      <c r="F394" s="18" t="s">
        <v>5</v>
      </c>
      <c r="G394">
        <v>2019</v>
      </c>
      <c r="H394" s="18" t="s">
        <v>85</v>
      </c>
      <c r="I394" t="s">
        <v>64</v>
      </c>
      <c r="J394" t="s">
        <v>65</v>
      </c>
    </row>
    <row r="395" spans="1:10">
      <c r="A395" s="17">
        <v>9358</v>
      </c>
      <c r="B395" s="17" t="s">
        <v>1168</v>
      </c>
      <c r="C395" s="17" t="s">
        <v>26</v>
      </c>
      <c r="D395" s="17" t="s">
        <v>4668</v>
      </c>
      <c r="E395" s="17">
        <v>1600</v>
      </c>
      <c r="F395" s="18" t="s">
        <v>5</v>
      </c>
      <c r="G395">
        <v>2019</v>
      </c>
      <c r="H395" s="18" t="s">
        <v>85</v>
      </c>
      <c r="I395" t="s">
        <v>64</v>
      </c>
      <c r="J395" t="s">
        <v>65</v>
      </c>
    </row>
    <row r="396" spans="1:10">
      <c r="A396" s="17">
        <v>9352</v>
      </c>
      <c r="B396" s="17" t="s">
        <v>3027</v>
      </c>
      <c r="C396" s="17" t="s">
        <v>28</v>
      </c>
      <c r="D396" s="17" t="s">
        <v>4638</v>
      </c>
      <c r="E396" s="17">
        <v>2200</v>
      </c>
      <c r="F396" s="18" t="s">
        <v>5</v>
      </c>
      <c r="G396">
        <v>2019</v>
      </c>
      <c r="H396" s="18" t="s">
        <v>85</v>
      </c>
      <c r="I396" t="s">
        <v>64</v>
      </c>
      <c r="J396" t="s">
        <v>65</v>
      </c>
    </row>
    <row r="397" spans="1:10">
      <c r="A397" s="17">
        <v>9351</v>
      </c>
      <c r="B397" s="17" t="s">
        <v>4193</v>
      </c>
      <c r="C397" s="17" t="s">
        <v>28</v>
      </c>
      <c r="D397" s="17" t="s">
        <v>4638</v>
      </c>
      <c r="E397" s="17">
        <v>1100</v>
      </c>
      <c r="F397" s="18" t="s">
        <v>5</v>
      </c>
      <c r="G397">
        <v>2018</v>
      </c>
      <c r="H397" s="18" t="s">
        <v>84</v>
      </c>
      <c r="I397" t="s">
        <v>380</v>
      </c>
      <c r="J397" t="s">
        <v>115</v>
      </c>
    </row>
    <row r="398" spans="1:10">
      <c r="A398" s="17">
        <v>9350</v>
      </c>
      <c r="B398" s="17" t="s">
        <v>1167</v>
      </c>
      <c r="C398" s="17" t="s">
        <v>28</v>
      </c>
      <c r="D398" s="17" t="s">
        <v>4638</v>
      </c>
      <c r="E398" s="17">
        <v>1000</v>
      </c>
      <c r="F398" s="18" t="s">
        <v>5</v>
      </c>
      <c r="G398">
        <v>2017</v>
      </c>
      <c r="H398" s="18" t="s">
        <v>83</v>
      </c>
      <c r="I398" t="s">
        <v>380</v>
      </c>
      <c r="J398" t="s">
        <v>115</v>
      </c>
    </row>
    <row r="399" spans="1:10">
      <c r="A399" s="17">
        <v>9349</v>
      </c>
      <c r="B399" s="17" t="s">
        <v>2630</v>
      </c>
      <c r="C399" s="17" t="s">
        <v>28</v>
      </c>
      <c r="D399" s="17" t="s">
        <v>4638</v>
      </c>
      <c r="E399" s="17">
        <v>1500</v>
      </c>
      <c r="F399" s="18" t="s">
        <v>5</v>
      </c>
      <c r="G399">
        <v>2015</v>
      </c>
      <c r="H399" s="18" t="s">
        <v>66</v>
      </c>
      <c r="I399" t="s">
        <v>380</v>
      </c>
      <c r="J399" t="s">
        <v>115</v>
      </c>
    </row>
    <row r="400" spans="1:10">
      <c r="A400" s="17">
        <v>9348</v>
      </c>
      <c r="B400" s="17" t="s">
        <v>4221</v>
      </c>
      <c r="C400" s="17" t="s">
        <v>28</v>
      </c>
      <c r="D400" s="17" t="s">
        <v>4638</v>
      </c>
      <c r="E400" s="17">
        <v>2200</v>
      </c>
      <c r="F400" s="18" t="s">
        <v>5</v>
      </c>
      <c r="G400">
        <v>2014</v>
      </c>
      <c r="H400" s="18" t="s">
        <v>66</v>
      </c>
      <c r="I400" t="s">
        <v>380</v>
      </c>
      <c r="J400" t="s">
        <v>115</v>
      </c>
    </row>
    <row r="401" spans="1:10">
      <c r="A401" s="17">
        <v>9347</v>
      </c>
      <c r="B401" s="17" t="s">
        <v>3805</v>
      </c>
      <c r="C401" s="17" t="s">
        <v>28</v>
      </c>
      <c r="D401" s="17" t="s">
        <v>4638</v>
      </c>
      <c r="E401" s="17">
        <v>1800</v>
      </c>
      <c r="F401" s="18" t="s">
        <v>5</v>
      </c>
      <c r="G401">
        <v>2013</v>
      </c>
      <c r="H401" s="18" t="s">
        <v>66</v>
      </c>
      <c r="I401" t="s">
        <v>380</v>
      </c>
      <c r="J401" t="s">
        <v>115</v>
      </c>
    </row>
    <row r="402" spans="1:10">
      <c r="A402" s="17">
        <v>9346</v>
      </c>
      <c r="B402" s="17" t="s">
        <v>4220</v>
      </c>
      <c r="C402" s="17" t="s">
        <v>28</v>
      </c>
      <c r="D402" s="17" t="s">
        <v>4638</v>
      </c>
      <c r="E402" s="17">
        <v>2900</v>
      </c>
      <c r="F402" s="18" t="s">
        <v>5</v>
      </c>
      <c r="G402">
        <v>2009</v>
      </c>
      <c r="H402" s="18" t="s">
        <v>66</v>
      </c>
      <c r="I402" t="s">
        <v>380</v>
      </c>
      <c r="J402" t="s">
        <v>115</v>
      </c>
    </row>
    <row r="403" spans="1:10">
      <c r="A403" s="17">
        <v>9345</v>
      </c>
      <c r="B403" s="17" t="s">
        <v>4145</v>
      </c>
      <c r="C403" s="17" t="s">
        <v>28</v>
      </c>
      <c r="D403" s="17" t="s">
        <v>4634</v>
      </c>
      <c r="E403" s="17">
        <v>3700</v>
      </c>
      <c r="F403" s="18" t="s">
        <v>5</v>
      </c>
      <c r="G403">
        <v>2018</v>
      </c>
      <c r="H403" s="18" t="s">
        <v>84</v>
      </c>
      <c r="I403" t="s">
        <v>380</v>
      </c>
      <c r="J403" t="s">
        <v>115</v>
      </c>
    </row>
    <row r="404" spans="1:10">
      <c r="A404" s="17">
        <v>9344</v>
      </c>
      <c r="B404" s="17" t="s">
        <v>3149</v>
      </c>
      <c r="C404" s="17" t="s">
        <v>28</v>
      </c>
      <c r="D404" s="17" t="s">
        <v>4638</v>
      </c>
      <c r="E404" s="17">
        <v>5400</v>
      </c>
      <c r="F404" s="18" t="s">
        <v>5</v>
      </c>
      <c r="G404">
        <v>2009</v>
      </c>
      <c r="H404" s="18" t="s">
        <v>66</v>
      </c>
      <c r="I404" t="s">
        <v>380</v>
      </c>
      <c r="J404" t="s">
        <v>115</v>
      </c>
    </row>
    <row r="405" spans="1:10">
      <c r="A405" s="17">
        <v>9343</v>
      </c>
      <c r="B405" s="17" t="s">
        <v>3900</v>
      </c>
      <c r="C405" s="17" t="s">
        <v>28</v>
      </c>
      <c r="D405" s="17" t="s">
        <v>4638</v>
      </c>
      <c r="E405" s="17">
        <v>3200</v>
      </c>
      <c r="F405" s="18" t="s">
        <v>5</v>
      </c>
      <c r="G405">
        <v>2009</v>
      </c>
      <c r="H405" s="18" t="s">
        <v>66</v>
      </c>
      <c r="I405" t="s">
        <v>380</v>
      </c>
      <c r="J405" t="s">
        <v>115</v>
      </c>
    </row>
    <row r="406" spans="1:10">
      <c r="A406" s="17">
        <v>9342</v>
      </c>
      <c r="B406" s="17" t="s">
        <v>1165</v>
      </c>
      <c r="C406" s="17" t="s">
        <v>28</v>
      </c>
      <c r="D406" s="17" t="s">
        <v>4638</v>
      </c>
      <c r="E406" s="17">
        <v>4000</v>
      </c>
      <c r="F406" s="18" t="s">
        <v>5</v>
      </c>
      <c r="G406">
        <v>2009</v>
      </c>
      <c r="H406" s="18" t="s">
        <v>66</v>
      </c>
      <c r="I406" t="s">
        <v>380</v>
      </c>
      <c r="J406" t="s">
        <v>115</v>
      </c>
    </row>
    <row r="407" spans="1:10">
      <c r="A407" s="17">
        <v>9341</v>
      </c>
      <c r="B407" s="17" t="s">
        <v>4127</v>
      </c>
      <c r="C407" s="17" t="s">
        <v>28</v>
      </c>
      <c r="D407" s="17" t="s">
        <v>4638</v>
      </c>
      <c r="E407" s="17">
        <v>4600</v>
      </c>
      <c r="F407" s="18" t="s">
        <v>5</v>
      </c>
      <c r="G407">
        <v>2009</v>
      </c>
      <c r="H407" s="18" t="s">
        <v>66</v>
      </c>
      <c r="I407" t="s">
        <v>380</v>
      </c>
      <c r="J407" t="s">
        <v>115</v>
      </c>
    </row>
    <row r="408" spans="1:10">
      <c r="A408" s="17">
        <v>9337</v>
      </c>
      <c r="B408" s="17" t="s">
        <v>3778</v>
      </c>
      <c r="C408" s="17" t="s">
        <v>26</v>
      </c>
      <c r="D408" s="17" t="s">
        <v>4668</v>
      </c>
      <c r="E408" s="17">
        <v>2800</v>
      </c>
      <c r="F408" s="18" t="s">
        <v>5</v>
      </c>
      <c r="G408">
        <v>2019</v>
      </c>
      <c r="H408" s="18" t="s">
        <v>85</v>
      </c>
      <c r="I408" t="s">
        <v>64</v>
      </c>
      <c r="J408" t="s">
        <v>65</v>
      </c>
    </row>
    <row r="409" spans="1:10">
      <c r="A409" s="17">
        <v>9336</v>
      </c>
      <c r="B409" s="17" t="s">
        <v>1163</v>
      </c>
      <c r="C409" s="17" t="s">
        <v>24</v>
      </c>
      <c r="D409" s="17" t="s">
        <v>4748</v>
      </c>
      <c r="E409" s="17">
        <v>3500</v>
      </c>
      <c r="F409" s="18" t="s">
        <v>5</v>
      </c>
      <c r="G409">
        <v>2019</v>
      </c>
      <c r="H409" s="18" t="s">
        <v>85</v>
      </c>
      <c r="I409" t="s">
        <v>64</v>
      </c>
      <c r="J409" t="s">
        <v>65</v>
      </c>
    </row>
    <row r="410" spans="1:10">
      <c r="A410" s="17">
        <v>9335</v>
      </c>
      <c r="B410" s="17" t="s">
        <v>1162</v>
      </c>
      <c r="C410" s="17" t="s">
        <v>24</v>
      </c>
      <c r="D410" s="17" t="s">
        <v>4681</v>
      </c>
      <c r="E410" s="17">
        <v>2100</v>
      </c>
      <c r="F410" s="18" t="s">
        <v>5</v>
      </c>
      <c r="G410">
        <v>2019</v>
      </c>
      <c r="H410" s="18" t="s">
        <v>85</v>
      </c>
      <c r="I410" t="s">
        <v>64</v>
      </c>
      <c r="J410" t="s">
        <v>65</v>
      </c>
    </row>
    <row r="411" spans="1:10">
      <c r="A411" s="17">
        <v>9334</v>
      </c>
      <c r="B411" s="17" t="s">
        <v>1161</v>
      </c>
      <c r="C411" s="17" t="s">
        <v>24</v>
      </c>
      <c r="D411" s="17" t="s">
        <v>4658</v>
      </c>
      <c r="E411" s="17">
        <v>2200</v>
      </c>
      <c r="F411" s="18" t="s">
        <v>5</v>
      </c>
      <c r="G411">
        <v>2019</v>
      </c>
      <c r="H411" s="18" t="s">
        <v>85</v>
      </c>
      <c r="I411" t="s">
        <v>64</v>
      </c>
      <c r="J411" t="s">
        <v>65</v>
      </c>
    </row>
    <row r="412" spans="1:10">
      <c r="A412" s="17">
        <v>9333</v>
      </c>
      <c r="B412" s="17" t="s">
        <v>1160</v>
      </c>
      <c r="C412" s="17" t="s">
        <v>24</v>
      </c>
      <c r="D412" s="17" t="s">
        <v>4658</v>
      </c>
      <c r="E412" s="17">
        <v>1700</v>
      </c>
      <c r="F412" s="18" t="s">
        <v>5</v>
      </c>
      <c r="G412">
        <v>2019</v>
      </c>
      <c r="H412" s="18" t="s">
        <v>85</v>
      </c>
      <c r="I412" t="s">
        <v>64</v>
      </c>
      <c r="J412" t="s">
        <v>65</v>
      </c>
    </row>
    <row r="413" spans="1:10">
      <c r="A413" s="17">
        <v>9332</v>
      </c>
      <c r="B413" s="17" t="s">
        <v>1159</v>
      </c>
      <c r="C413" s="17" t="s">
        <v>24</v>
      </c>
      <c r="D413" s="17" t="s">
        <v>4658</v>
      </c>
      <c r="E413" s="17">
        <v>1900</v>
      </c>
      <c r="F413" s="18" t="s">
        <v>5</v>
      </c>
      <c r="G413">
        <v>2019</v>
      </c>
      <c r="H413" s="18" t="s">
        <v>85</v>
      </c>
      <c r="I413" t="s">
        <v>64</v>
      </c>
      <c r="J413" t="s">
        <v>65</v>
      </c>
    </row>
    <row r="414" spans="1:10">
      <c r="A414" s="17">
        <v>9330</v>
      </c>
      <c r="B414" s="17" t="s">
        <v>2224</v>
      </c>
      <c r="C414" s="17" t="s">
        <v>20</v>
      </c>
      <c r="D414" s="17" t="s">
        <v>4745</v>
      </c>
      <c r="E414" s="17">
        <v>2100</v>
      </c>
      <c r="F414" s="18" t="s">
        <v>5</v>
      </c>
      <c r="G414">
        <v>2019</v>
      </c>
      <c r="H414" s="18" t="s">
        <v>85</v>
      </c>
      <c r="I414" t="s">
        <v>64</v>
      </c>
      <c r="J414" t="s">
        <v>65</v>
      </c>
    </row>
    <row r="415" spans="1:10">
      <c r="A415" s="17">
        <v>9329</v>
      </c>
      <c r="B415" s="17" t="s">
        <v>1158</v>
      </c>
      <c r="C415" s="17" t="s">
        <v>28</v>
      </c>
      <c r="D415" s="17" t="s">
        <v>4583</v>
      </c>
      <c r="E415" s="17">
        <v>1300</v>
      </c>
      <c r="F415" s="18" t="s">
        <v>5</v>
      </c>
      <c r="G415">
        <v>2019</v>
      </c>
      <c r="H415" s="18" t="s">
        <v>85</v>
      </c>
      <c r="I415" t="s">
        <v>64</v>
      </c>
      <c r="J415" t="s">
        <v>65</v>
      </c>
    </row>
    <row r="416" spans="1:10">
      <c r="A416" s="17">
        <v>9328</v>
      </c>
      <c r="B416" s="17" t="s">
        <v>1157</v>
      </c>
      <c r="C416" s="17" t="s">
        <v>28</v>
      </c>
      <c r="D416" s="17" t="s">
        <v>4749</v>
      </c>
      <c r="E416" s="17">
        <v>2000</v>
      </c>
      <c r="F416" s="18" t="s">
        <v>5</v>
      </c>
      <c r="G416">
        <v>2019</v>
      </c>
      <c r="H416" s="18" t="s">
        <v>85</v>
      </c>
      <c r="I416" t="s">
        <v>64</v>
      </c>
      <c r="J416" t="s">
        <v>65</v>
      </c>
    </row>
    <row r="417" spans="1:10">
      <c r="A417" s="17">
        <v>9327</v>
      </c>
      <c r="B417" s="17" t="s">
        <v>1156</v>
      </c>
      <c r="C417" s="17" t="s">
        <v>28</v>
      </c>
      <c r="D417" s="17" t="s">
        <v>4749</v>
      </c>
      <c r="E417" s="17">
        <v>1600</v>
      </c>
      <c r="F417" s="18" t="s">
        <v>5</v>
      </c>
      <c r="G417">
        <v>2019</v>
      </c>
      <c r="H417" s="18" t="s">
        <v>85</v>
      </c>
      <c r="I417" t="s">
        <v>64</v>
      </c>
      <c r="J417" t="s">
        <v>65</v>
      </c>
    </row>
    <row r="418" spans="1:10">
      <c r="A418" s="17">
        <v>9326</v>
      </c>
      <c r="B418" s="17" t="s">
        <v>1155</v>
      </c>
      <c r="C418" s="17" t="s">
        <v>18</v>
      </c>
      <c r="D418" s="17" t="s">
        <v>4686</v>
      </c>
      <c r="E418" s="17">
        <v>2400</v>
      </c>
      <c r="F418" s="18" t="s">
        <v>5</v>
      </c>
      <c r="G418">
        <v>2019</v>
      </c>
      <c r="H418" s="18" t="s">
        <v>85</v>
      </c>
      <c r="I418" t="s">
        <v>64</v>
      </c>
      <c r="J418" t="s">
        <v>65</v>
      </c>
    </row>
    <row r="419" spans="1:10">
      <c r="A419" s="17">
        <v>9323</v>
      </c>
      <c r="B419" s="17" t="s">
        <v>3904</v>
      </c>
      <c r="C419" s="17" t="s">
        <v>28</v>
      </c>
      <c r="D419" s="17" t="s">
        <v>4638</v>
      </c>
      <c r="E419" s="17">
        <v>2100</v>
      </c>
      <c r="F419" s="18" t="s">
        <v>5</v>
      </c>
      <c r="G419">
        <v>2019</v>
      </c>
      <c r="H419" s="18" t="s">
        <v>85</v>
      </c>
      <c r="I419" t="s">
        <v>64</v>
      </c>
      <c r="J419" t="s">
        <v>65</v>
      </c>
    </row>
    <row r="420" spans="1:10">
      <c r="A420" s="17">
        <v>9322</v>
      </c>
      <c r="B420" s="17" t="s">
        <v>1154</v>
      </c>
      <c r="C420" s="17" t="s">
        <v>8</v>
      </c>
      <c r="D420" s="17" t="s">
        <v>4646</v>
      </c>
      <c r="E420" s="17">
        <v>2900</v>
      </c>
      <c r="F420" s="18" t="s">
        <v>5</v>
      </c>
      <c r="G420">
        <v>2019</v>
      </c>
      <c r="H420" s="18" t="s">
        <v>85</v>
      </c>
      <c r="I420" t="s">
        <v>64</v>
      </c>
      <c r="J420" t="s">
        <v>65</v>
      </c>
    </row>
    <row r="421" spans="1:10">
      <c r="A421" s="17">
        <v>9321</v>
      </c>
      <c r="B421" s="17" t="s">
        <v>1153</v>
      </c>
      <c r="C421" s="17" t="s">
        <v>8</v>
      </c>
      <c r="D421" s="17" t="s">
        <v>4588</v>
      </c>
      <c r="E421" s="17">
        <v>3300</v>
      </c>
      <c r="F421" s="18" t="s">
        <v>5</v>
      </c>
      <c r="G421">
        <v>2019</v>
      </c>
      <c r="H421" s="18" t="s">
        <v>85</v>
      </c>
      <c r="I421" t="s">
        <v>64</v>
      </c>
      <c r="J421" t="s">
        <v>65</v>
      </c>
    </row>
    <row r="422" spans="1:10">
      <c r="A422" s="17">
        <v>9314</v>
      </c>
      <c r="B422" s="17" t="s">
        <v>1146</v>
      </c>
      <c r="C422" s="17" t="s">
        <v>22</v>
      </c>
      <c r="D422" s="17" t="s">
        <v>4674</v>
      </c>
      <c r="E422" s="17">
        <v>1800</v>
      </c>
      <c r="F422" s="18" t="s">
        <v>5</v>
      </c>
      <c r="G422">
        <v>2019</v>
      </c>
      <c r="H422" s="18" t="s">
        <v>85</v>
      </c>
      <c r="I422" t="s">
        <v>64</v>
      </c>
      <c r="J422" t="s">
        <v>65</v>
      </c>
    </row>
    <row r="423" spans="1:10">
      <c r="A423" s="17">
        <v>9313</v>
      </c>
      <c r="B423" s="17" t="s">
        <v>1145</v>
      </c>
      <c r="C423" s="17" t="s">
        <v>8</v>
      </c>
      <c r="D423" s="17" t="s">
        <v>4646</v>
      </c>
      <c r="E423" s="17">
        <v>1200</v>
      </c>
      <c r="F423" s="18" t="s">
        <v>5</v>
      </c>
      <c r="G423">
        <v>2018</v>
      </c>
      <c r="H423" s="18" t="s">
        <v>84</v>
      </c>
      <c r="I423" t="s">
        <v>64</v>
      </c>
      <c r="J423" t="s">
        <v>65</v>
      </c>
    </row>
    <row r="424" spans="1:10">
      <c r="A424" s="17">
        <v>9312</v>
      </c>
      <c r="B424" s="17" t="s">
        <v>1144</v>
      </c>
      <c r="C424" s="17" t="s">
        <v>8</v>
      </c>
      <c r="D424" s="17" t="s">
        <v>4646</v>
      </c>
      <c r="E424" s="17">
        <v>3100</v>
      </c>
      <c r="F424" s="18" t="s">
        <v>5</v>
      </c>
      <c r="G424">
        <v>2019</v>
      </c>
      <c r="H424" s="18" t="s">
        <v>85</v>
      </c>
      <c r="I424" t="s">
        <v>64</v>
      </c>
      <c r="J424" t="s">
        <v>65</v>
      </c>
    </row>
    <row r="425" spans="1:10">
      <c r="A425" s="17">
        <v>9311</v>
      </c>
      <c r="B425" s="17" t="s">
        <v>1143</v>
      </c>
      <c r="C425" s="17" t="s">
        <v>16</v>
      </c>
      <c r="D425" s="17" t="s">
        <v>4694</v>
      </c>
      <c r="E425" s="17">
        <v>2300</v>
      </c>
      <c r="F425" s="18" t="s">
        <v>5</v>
      </c>
      <c r="G425">
        <v>2019</v>
      </c>
      <c r="H425" s="18" t="s">
        <v>85</v>
      </c>
      <c r="I425" t="s">
        <v>64</v>
      </c>
      <c r="J425" t="s">
        <v>65</v>
      </c>
    </row>
    <row r="426" spans="1:10">
      <c r="A426" s="17">
        <v>9310</v>
      </c>
      <c r="B426" s="17" t="s">
        <v>1142</v>
      </c>
      <c r="C426" s="17" t="s">
        <v>24</v>
      </c>
      <c r="D426" s="17" t="s">
        <v>4658</v>
      </c>
      <c r="E426" s="17">
        <v>1800</v>
      </c>
      <c r="F426" s="18" t="s">
        <v>5</v>
      </c>
      <c r="G426">
        <v>2019</v>
      </c>
      <c r="H426" s="18" t="s">
        <v>85</v>
      </c>
      <c r="I426" t="s">
        <v>64</v>
      </c>
      <c r="J426" t="s">
        <v>65</v>
      </c>
    </row>
    <row r="427" spans="1:10">
      <c r="A427" s="17">
        <v>9309</v>
      </c>
      <c r="B427" s="17" t="s">
        <v>1141</v>
      </c>
      <c r="C427" s="17" t="s">
        <v>24</v>
      </c>
      <c r="D427" s="17" t="s">
        <v>4748</v>
      </c>
      <c r="E427" s="17">
        <v>1400</v>
      </c>
      <c r="F427" s="18" t="s">
        <v>5</v>
      </c>
      <c r="G427">
        <v>2019</v>
      </c>
      <c r="H427" s="18" t="s">
        <v>85</v>
      </c>
      <c r="I427" t="s">
        <v>64</v>
      </c>
      <c r="J427" t="s">
        <v>65</v>
      </c>
    </row>
    <row r="428" spans="1:10">
      <c r="A428" s="17">
        <v>9308</v>
      </c>
      <c r="B428" s="17" t="s">
        <v>1140</v>
      </c>
      <c r="C428" s="17" t="s">
        <v>28</v>
      </c>
      <c r="D428" s="17" t="s">
        <v>4749</v>
      </c>
      <c r="E428" s="17">
        <v>1700</v>
      </c>
      <c r="F428" s="18" t="s">
        <v>5</v>
      </c>
      <c r="G428">
        <v>2018</v>
      </c>
      <c r="H428" s="18" t="s">
        <v>84</v>
      </c>
      <c r="I428" t="s">
        <v>64</v>
      </c>
      <c r="J428" t="s">
        <v>65</v>
      </c>
    </row>
    <row r="429" spans="1:10">
      <c r="A429" s="17">
        <v>9307</v>
      </c>
      <c r="B429" s="17" t="s">
        <v>1139</v>
      </c>
      <c r="C429" s="17" t="s">
        <v>28</v>
      </c>
      <c r="D429" s="17" t="s">
        <v>4583</v>
      </c>
      <c r="E429" s="17">
        <v>1400</v>
      </c>
      <c r="F429" s="18" t="s">
        <v>5</v>
      </c>
      <c r="G429">
        <v>2018</v>
      </c>
      <c r="H429" s="18" t="s">
        <v>84</v>
      </c>
      <c r="I429" t="s">
        <v>64</v>
      </c>
      <c r="J429" t="s">
        <v>65</v>
      </c>
    </row>
    <row r="430" spans="1:10">
      <c r="A430" s="17">
        <v>9306</v>
      </c>
      <c r="B430" s="17" t="s">
        <v>1138</v>
      </c>
      <c r="C430" s="17" t="s">
        <v>24</v>
      </c>
      <c r="D430" s="17" t="s">
        <v>4748</v>
      </c>
      <c r="E430" s="17">
        <v>2100</v>
      </c>
      <c r="F430" s="18" t="s">
        <v>5</v>
      </c>
      <c r="G430">
        <v>2019</v>
      </c>
      <c r="H430" s="18" t="s">
        <v>85</v>
      </c>
      <c r="I430" t="s">
        <v>64</v>
      </c>
      <c r="J430" t="s">
        <v>65</v>
      </c>
    </row>
    <row r="431" spans="1:10">
      <c r="A431" s="17">
        <v>9305</v>
      </c>
      <c r="B431" s="17" t="s">
        <v>1137</v>
      </c>
      <c r="C431" s="17" t="s">
        <v>24</v>
      </c>
      <c r="D431" s="17" t="s">
        <v>4748</v>
      </c>
      <c r="E431" s="17">
        <v>2700</v>
      </c>
      <c r="F431" s="18" t="s">
        <v>5</v>
      </c>
      <c r="G431">
        <v>2019</v>
      </c>
      <c r="H431" s="18" t="s">
        <v>85</v>
      </c>
      <c r="I431" t="s">
        <v>64</v>
      </c>
      <c r="J431" t="s">
        <v>65</v>
      </c>
    </row>
    <row r="432" spans="1:10">
      <c r="A432" s="17">
        <v>9304</v>
      </c>
      <c r="B432" s="17" t="s">
        <v>1136</v>
      </c>
      <c r="C432" s="17" t="s">
        <v>15</v>
      </c>
      <c r="D432" s="17" t="s">
        <v>4759</v>
      </c>
      <c r="E432" s="17">
        <v>1200</v>
      </c>
      <c r="F432" s="18" t="s">
        <v>5</v>
      </c>
      <c r="G432">
        <v>2019</v>
      </c>
      <c r="H432" s="18" t="s">
        <v>85</v>
      </c>
      <c r="I432" t="s">
        <v>64</v>
      </c>
      <c r="J432" t="s">
        <v>65</v>
      </c>
    </row>
    <row r="433" spans="1:10">
      <c r="A433" s="17">
        <v>9303</v>
      </c>
      <c r="B433" s="17" t="s">
        <v>2116</v>
      </c>
      <c r="C433" s="17" t="s">
        <v>20</v>
      </c>
      <c r="D433" s="17" t="s">
        <v>4731</v>
      </c>
      <c r="E433" s="17">
        <v>2200</v>
      </c>
      <c r="F433" s="18" t="s">
        <v>5</v>
      </c>
      <c r="G433">
        <v>2019</v>
      </c>
      <c r="H433" s="18" t="s">
        <v>85</v>
      </c>
      <c r="I433" t="s">
        <v>64</v>
      </c>
      <c r="J433" t="s">
        <v>65</v>
      </c>
    </row>
    <row r="434" spans="1:10">
      <c r="A434" s="17">
        <v>9302</v>
      </c>
      <c r="B434" s="17" t="s">
        <v>2599</v>
      </c>
      <c r="C434" s="17" t="s">
        <v>20</v>
      </c>
      <c r="D434" s="17" t="s">
        <v>4745</v>
      </c>
      <c r="E434" s="17">
        <v>1800</v>
      </c>
      <c r="F434" s="18" t="s">
        <v>5</v>
      </c>
      <c r="G434">
        <v>2019</v>
      </c>
      <c r="H434" s="18" t="s">
        <v>85</v>
      </c>
      <c r="I434" t="s">
        <v>64</v>
      </c>
      <c r="J434" t="s">
        <v>65</v>
      </c>
    </row>
    <row r="435" spans="1:10">
      <c r="A435" s="17">
        <v>9290</v>
      </c>
      <c r="B435" s="17" t="s">
        <v>1131</v>
      </c>
      <c r="C435" s="17" t="s">
        <v>16</v>
      </c>
      <c r="D435" s="17" t="s">
        <v>4663</v>
      </c>
      <c r="E435" s="17">
        <v>1600</v>
      </c>
      <c r="F435" s="18" t="s">
        <v>5</v>
      </c>
      <c r="G435">
        <v>2019</v>
      </c>
      <c r="H435" s="18" t="s">
        <v>85</v>
      </c>
      <c r="I435" t="s">
        <v>64</v>
      </c>
      <c r="J435" t="s">
        <v>65</v>
      </c>
    </row>
    <row r="436" spans="1:10">
      <c r="A436" s="17">
        <v>9289</v>
      </c>
      <c r="B436" s="17" t="s">
        <v>3632</v>
      </c>
      <c r="C436" s="17" t="s">
        <v>16</v>
      </c>
      <c r="D436" s="17" t="s">
        <v>4631</v>
      </c>
      <c r="E436" s="17">
        <v>1900</v>
      </c>
      <c r="F436" s="18" t="s">
        <v>5</v>
      </c>
      <c r="G436">
        <v>2019</v>
      </c>
      <c r="H436" s="18" t="s">
        <v>85</v>
      </c>
      <c r="I436" t="s">
        <v>64</v>
      </c>
      <c r="J436" t="s">
        <v>65</v>
      </c>
    </row>
    <row r="437" spans="1:10">
      <c r="A437" s="17">
        <v>9285</v>
      </c>
      <c r="B437" s="17" t="s">
        <v>2695</v>
      </c>
      <c r="C437" s="17" t="s">
        <v>26</v>
      </c>
      <c r="D437" s="17" t="s">
        <v>4742</v>
      </c>
      <c r="E437" s="17">
        <v>2500</v>
      </c>
      <c r="F437" s="18" t="s">
        <v>5</v>
      </c>
      <c r="G437">
        <v>2019</v>
      </c>
      <c r="H437" s="18" t="s">
        <v>85</v>
      </c>
      <c r="I437" t="s">
        <v>64</v>
      </c>
      <c r="J437" t="s">
        <v>65</v>
      </c>
    </row>
    <row r="438" spans="1:10">
      <c r="A438" s="17">
        <v>9284</v>
      </c>
      <c r="B438" s="17" t="s">
        <v>1130</v>
      </c>
      <c r="C438" s="17" t="s">
        <v>22</v>
      </c>
      <c r="D438" s="17" t="s">
        <v>4671</v>
      </c>
      <c r="E438" s="17">
        <v>2800</v>
      </c>
      <c r="F438" s="18" t="s">
        <v>5</v>
      </c>
      <c r="G438">
        <v>2018</v>
      </c>
      <c r="H438" s="18" t="s">
        <v>84</v>
      </c>
      <c r="I438" t="s">
        <v>64</v>
      </c>
      <c r="J438" t="s">
        <v>65</v>
      </c>
    </row>
    <row r="439" spans="1:10">
      <c r="A439" s="17">
        <v>9283</v>
      </c>
      <c r="B439" s="17" t="s">
        <v>1129</v>
      </c>
      <c r="C439" s="17" t="s">
        <v>22</v>
      </c>
      <c r="D439" s="17" t="s">
        <v>4671</v>
      </c>
      <c r="E439" s="17">
        <v>800</v>
      </c>
      <c r="F439" s="18" t="s">
        <v>5</v>
      </c>
      <c r="G439">
        <v>2018</v>
      </c>
      <c r="H439" s="18" t="s">
        <v>84</v>
      </c>
      <c r="I439" t="s">
        <v>64</v>
      </c>
      <c r="J439" t="s">
        <v>65</v>
      </c>
    </row>
    <row r="440" spans="1:10">
      <c r="A440" s="17">
        <v>9282</v>
      </c>
      <c r="B440" s="17" t="s">
        <v>1128</v>
      </c>
      <c r="C440" s="17" t="s">
        <v>22</v>
      </c>
      <c r="D440" s="17" t="s">
        <v>4674</v>
      </c>
      <c r="E440" s="17">
        <v>1300</v>
      </c>
      <c r="F440" s="18" t="s">
        <v>5</v>
      </c>
      <c r="G440">
        <v>2018</v>
      </c>
      <c r="H440" s="18" t="s">
        <v>84</v>
      </c>
      <c r="I440" t="s">
        <v>64</v>
      </c>
      <c r="J440" t="s">
        <v>65</v>
      </c>
    </row>
    <row r="441" spans="1:10">
      <c r="A441" s="17">
        <v>9281</v>
      </c>
      <c r="B441" s="17" t="s">
        <v>1127</v>
      </c>
      <c r="C441" s="17" t="s">
        <v>22</v>
      </c>
      <c r="D441" s="17" t="s">
        <v>4674</v>
      </c>
      <c r="E441" s="17">
        <v>2200</v>
      </c>
      <c r="F441" s="18" t="s">
        <v>5</v>
      </c>
      <c r="G441">
        <v>2018</v>
      </c>
      <c r="H441" s="18" t="s">
        <v>84</v>
      </c>
      <c r="I441" t="s">
        <v>64</v>
      </c>
      <c r="J441" t="s">
        <v>65</v>
      </c>
    </row>
    <row r="442" spans="1:10">
      <c r="A442" s="17">
        <v>9280</v>
      </c>
      <c r="B442" s="17" t="s">
        <v>1126</v>
      </c>
      <c r="C442" s="17" t="s">
        <v>22</v>
      </c>
      <c r="D442" s="17" t="s">
        <v>4671</v>
      </c>
      <c r="E442" s="17">
        <v>3800</v>
      </c>
      <c r="F442" s="18" t="s">
        <v>5</v>
      </c>
      <c r="G442">
        <v>2018</v>
      </c>
      <c r="H442" s="18" t="s">
        <v>84</v>
      </c>
      <c r="I442" t="s">
        <v>64</v>
      </c>
      <c r="J442" t="s">
        <v>65</v>
      </c>
    </row>
    <row r="443" spans="1:10">
      <c r="A443" s="17">
        <v>9279</v>
      </c>
      <c r="B443" s="17" t="s">
        <v>1125</v>
      </c>
      <c r="C443" s="17" t="s">
        <v>22</v>
      </c>
      <c r="D443" s="17" t="s">
        <v>4671</v>
      </c>
      <c r="E443" s="17">
        <v>2300</v>
      </c>
      <c r="F443" s="18" t="s">
        <v>5</v>
      </c>
      <c r="G443">
        <v>2018</v>
      </c>
      <c r="H443" s="18" t="s">
        <v>84</v>
      </c>
      <c r="I443" t="s">
        <v>64</v>
      </c>
      <c r="J443" t="s">
        <v>65</v>
      </c>
    </row>
    <row r="444" spans="1:10">
      <c r="A444" s="17">
        <v>9278</v>
      </c>
      <c r="B444" s="17" t="s">
        <v>1124</v>
      </c>
      <c r="C444" s="17" t="s">
        <v>22</v>
      </c>
      <c r="D444" s="17" t="s">
        <v>4671</v>
      </c>
      <c r="E444" s="17">
        <v>1700</v>
      </c>
      <c r="F444" s="18" t="s">
        <v>5</v>
      </c>
      <c r="G444">
        <v>2019</v>
      </c>
      <c r="H444" s="18" t="s">
        <v>85</v>
      </c>
      <c r="I444" t="s">
        <v>64</v>
      </c>
      <c r="J444" t="s">
        <v>65</v>
      </c>
    </row>
    <row r="445" spans="1:10">
      <c r="A445" s="17">
        <v>9277</v>
      </c>
      <c r="B445" s="17" t="s">
        <v>3268</v>
      </c>
      <c r="C445" s="17" t="s">
        <v>28</v>
      </c>
      <c r="D445" s="17" t="s">
        <v>4638</v>
      </c>
      <c r="E445" s="17">
        <v>1900</v>
      </c>
      <c r="F445" s="18" t="s">
        <v>5</v>
      </c>
      <c r="G445">
        <v>2019</v>
      </c>
      <c r="H445" s="18" t="s">
        <v>85</v>
      </c>
      <c r="I445" t="s">
        <v>64</v>
      </c>
      <c r="J445" t="s">
        <v>65</v>
      </c>
    </row>
    <row r="446" spans="1:10">
      <c r="A446" s="17">
        <v>9276</v>
      </c>
      <c r="B446" s="17" t="s">
        <v>1123</v>
      </c>
      <c r="C446" s="17" t="s">
        <v>8</v>
      </c>
      <c r="D446" s="17" t="s">
        <v>4588</v>
      </c>
      <c r="E446" s="17">
        <v>3500</v>
      </c>
      <c r="F446" s="18" t="s">
        <v>5</v>
      </c>
      <c r="G446">
        <v>2019</v>
      </c>
      <c r="H446" s="18" t="s">
        <v>85</v>
      </c>
      <c r="I446" t="s">
        <v>64</v>
      </c>
      <c r="J446" t="s">
        <v>65</v>
      </c>
    </row>
    <row r="447" spans="1:10">
      <c r="A447" s="17">
        <v>9275</v>
      </c>
      <c r="B447" s="17" t="s">
        <v>1122</v>
      </c>
      <c r="C447" s="17" t="s">
        <v>24</v>
      </c>
      <c r="D447" s="17" t="s">
        <v>4681</v>
      </c>
      <c r="E447" s="17">
        <v>2500</v>
      </c>
      <c r="F447" s="18" t="s">
        <v>5</v>
      </c>
      <c r="G447">
        <v>2019</v>
      </c>
      <c r="H447" s="18" t="s">
        <v>85</v>
      </c>
      <c r="I447" t="s">
        <v>64</v>
      </c>
      <c r="J447" t="s">
        <v>65</v>
      </c>
    </row>
    <row r="448" spans="1:10">
      <c r="A448" s="17">
        <v>9274</v>
      </c>
      <c r="B448" s="17" t="s">
        <v>1121</v>
      </c>
      <c r="C448" s="17" t="s">
        <v>28</v>
      </c>
      <c r="D448" s="17" t="s">
        <v>4749</v>
      </c>
      <c r="E448" s="17">
        <v>2000</v>
      </c>
      <c r="F448" s="18" t="s">
        <v>5</v>
      </c>
      <c r="G448">
        <v>2019</v>
      </c>
      <c r="H448" s="18" t="s">
        <v>85</v>
      </c>
      <c r="I448" t="s">
        <v>64</v>
      </c>
      <c r="J448" t="s">
        <v>65</v>
      </c>
    </row>
    <row r="449" spans="1:10">
      <c r="A449" s="17">
        <v>9270</v>
      </c>
      <c r="B449" s="17" t="s">
        <v>1120</v>
      </c>
      <c r="C449" s="17" t="s">
        <v>15</v>
      </c>
      <c r="D449" s="17" t="s">
        <v>4655</v>
      </c>
      <c r="E449" s="17">
        <v>1900</v>
      </c>
      <c r="F449" s="18" t="s">
        <v>5</v>
      </c>
      <c r="G449">
        <v>2018</v>
      </c>
      <c r="H449" s="18" t="s">
        <v>84</v>
      </c>
      <c r="I449" t="s">
        <v>380</v>
      </c>
      <c r="J449" t="s">
        <v>254</v>
      </c>
    </row>
    <row r="450" spans="1:10">
      <c r="A450" s="17">
        <v>9269</v>
      </c>
      <c r="B450" s="17" t="s">
        <v>1119</v>
      </c>
      <c r="C450" s="17" t="s">
        <v>28</v>
      </c>
      <c r="D450" s="17" t="s">
        <v>4749</v>
      </c>
      <c r="E450" s="17">
        <v>2200</v>
      </c>
      <c r="F450" s="18" t="s">
        <v>5</v>
      </c>
      <c r="G450">
        <v>2019</v>
      </c>
      <c r="H450" s="18" t="s">
        <v>85</v>
      </c>
      <c r="I450" t="s">
        <v>64</v>
      </c>
      <c r="J450" t="s">
        <v>65</v>
      </c>
    </row>
    <row r="451" spans="1:10">
      <c r="A451" s="17">
        <v>9268</v>
      </c>
      <c r="B451" s="17" t="s">
        <v>3356</v>
      </c>
      <c r="C451" s="17" t="s">
        <v>26</v>
      </c>
      <c r="D451" s="17" t="s">
        <v>4742</v>
      </c>
      <c r="E451" s="17">
        <v>1700</v>
      </c>
      <c r="F451" s="18" t="s">
        <v>5</v>
      </c>
      <c r="G451">
        <v>2019</v>
      </c>
      <c r="H451" s="18" t="s">
        <v>85</v>
      </c>
      <c r="I451" t="s">
        <v>64</v>
      </c>
      <c r="J451" t="s">
        <v>65</v>
      </c>
    </row>
    <row r="452" spans="1:10">
      <c r="A452" s="17">
        <v>9263</v>
      </c>
      <c r="B452" s="17" t="s">
        <v>3679</v>
      </c>
      <c r="C452" s="17" t="s">
        <v>28</v>
      </c>
      <c r="D452" s="17" t="s">
        <v>4638</v>
      </c>
      <c r="E452" s="17">
        <v>1600</v>
      </c>
      <c r="F452" s="18" t="s">
        <v>5</v>
      </c>
      <c r="G452">
        <v>2019</v>
      </c>
      <c r="H452" s="18" t="s">
        <v>85</v>
      </c>
      <c r="I452" t="s">
        <v>64</v>
      </c>
      <c r="J452" t="s">
        <v>65</v>
      </c>
    </row>
    <row r="453" spans="1:10">
      <c r="A453" s="17">
        <v>9262</v>
      </c>
      <c r="B453" s="17" t="s">
        <v>3386</v>
      </c>
      <c r="C453" s="17" t="s">
        <v>28</v>
      </c>
      <c r="D453" s="17" t="s">
        <v>4634</v>
      </c>
      <c r="E453" s="17">
        <v>1700</v>
      </c>
      <c r="F453" s="18" t="s">
        <v>5</v>
      </c>
      <c r="G453">
        <v>2018</v>
      </c>
      <c r="H453" s="18" t="s">
        <v>84</v>
      </c>
      <c r="I453" t="s">
        <v>64</v>
      </c>
      <c r="J453" t="s">
        <v>65</v>
      </c>
    </row>
    <row r="454" spans="1:10">
      <c r="A454" s="17">
        <v>9259</v>
      </c>
      <c r="B454" s="17" t="s">
        <v>1115</v>
      </c>
      <c r="C454" s="17" t="s">
        <v>8</v>
      </c>
      <c r="D454" s="17" t="s">
        <v>4646</v>
      </c>
      <c r="E454" s="17">
        <v>900</v>
      </c>
      <c r="F454" s="18" t="s">
        <v>5</v>
      </c>
      <c r="G454">
        <v>1905</v>
      </c>
      <c r="H454" s="18" t="s">
        <v>66</v>
      </c>
      <c r="I454" t="s">
        <v>380</v>
      </c>
      <c r="J454" t="s">
        <v>244</v>
      </c>
    </row>
    <row r="455" spans="1:10">
      <c r="A455" s="17">
        <v>9258</v>
      </c>
      <c r="B455" s="17" t="s">
        <v>1113</v>
      </c>
      <c r="C455" s="17" t="s">
        <v>8</v>
      </c>
      <c r="D455" s="17" t="s">
        <v>4646</v>
      </c>
      <c r="E455" s="17">
        <v>500</v>
      </c>
      <c r="F455" s="18" t="s">
        <v>5</v>
      </c>
      <c r="G455">
        <v>1905</v>
      </c>
      <c r="H455" s="18" t="s">
        <v>66</v>
      </c>
      <c r="I455" t="s">
        <v>380</v>
      </c>
      <c r="J455" t="s">
        <v>244</v>
      </c>
    </row>
    <row r="456" spans="1:10">
      <c r="A456" s="17">
        <v>9257</v>
      </c>
      <c r="B456" s="17" t="s">
        <v>1111</v>
      </c>
      <c r="C456" s="17" t="s">
        <v>8</v>
      </c>
      <c r="D456" s="17" t="s">
        <v>4646</v>
      </c>
      <c r="E456" s="17">
        <v>1200</v>
      </c>
      <c r="F456" s="18" t="s">
        <v>5</v>
      </c>
      <c r="G456">
        <v>1905</v>
      </c>
      <c r="H456" s="18" t="s">
        <v>66</v>
      </c>
      <c r="I456" t="s">
        <v>380</v>
      </c>
      <c r="J456" t="s">
        <v>244</v>
      </c>
    </row>
    <row r="457" spans="1:10">
      <c r="A457" s="17">
        <v>9256</v>
      </c>
      <c r="B457" s="17" t="s">
        <v>1109</v>
      </c>
      <c r="C457" s="17" t="s">
        <v>8</v>
      </c>
      <c r="D457" s="17" t="s">
        <v>4646</v>
      </c>
      <c r="E457" s="17">
        <v>1000</v>
      </c>
      <c r="F457" s="18" t="s">
        <v>5</v>
      </c>
      <c r="G457">
        <v>1905</v>
      </c>
      <c r="H457" s="18" t="s">
        <v>66</v>
      </c>
      <c r="I457" t="s">
        <v>380</v>
      </c>
      <c r="J457" t="s">
        <v>244</v>
      </c>
    </row>
    <row r="458" spans="1:10">
      <c r="A458" s="17">
        <v>9255</v>
      </c>
      <c r="B458" s="17" t="s">
        <v>1107</v>
      </c>
      <c r="C458" s="17" t="s">
        <v>8</v>
      </c>
      <c r="D458" s="17" t="s">
        <v>4646</v>
      </c>
      <c r="E458" s="17">
        <v>1000</v>
      </c>
      <c r="F458" s="18" t="s">
        <v>5</v>
      </c>
      <c r="G458">
        <v>1905</v>
      </c>
      <c r="H458" s="18" t="s">
        <v>66</v>
      </c>
      <c r="I458" t="s">
        <v>380</v>
      </c>
      <c r="J458" t="s">
        <v>244</v>
      </c>
    </row>
    <row r="459" spans="1:10">
      <c r="A459" s="17">
        <v>9254</v>
      </c>
      <c r="B459" s="17" t="s">
        <v>1105</v>
      </c>
      <c r="C459" s="17" t="s">
        <v>8</v>
      </c>
      <c r="D459" s="17" t="s">
        <v>4646</v>
      </c>
      <c r="E459" s="17">
        <v>700</v>
      </c>
      <c r="F459" s="18" t="s">
        <v>5</v>
      </c>
      <c r="G459">
        <v>1905</v>
      </c>
      <c r="H459" s="18" t="s">
        <v>66</v>
      </c>
      <c r="I459" t="s">
        <v>380</v>
      </c>
      <c r="J459" t="s">
        <v>244</v>
      </c>
    </row>
    <row r="460" spans="1:10">
      <c r="A460" s="17">
        <v>9253</v>
      </c>
      <c r="B460" s="17" t="s">
        <v>1103</v>
      </c>
      <c r="C460" s="17" t="s">
        <v>8</v>
      </c>
      <c r="D460" s="17" t="s">
        <v>4646</v>
      </c>
      <c r="E460" s="17">
        <v>1100</v>
      </c>
      <c r="F460" s="18" t="s">
        <v>5</v>
      </c>
      <c r="G460">
        <v>1905</v>
      </c>
      <c r="H460" s="18" t="s">
        <v>66</v>
      </c>
      <c r="I460" t="s">
        <v>380</v>
      </c>
      <c r="J460" t="s">
        <v>244</v>
      </c>
    </row>
    <row r="461" spans="1:10">
      <c r="A461" s="17">
        <v>9252</v>
      </c>
      <c r="B461" s="17" t="s">
        <v>1101</v>
      </c>
      <c r="C461" s="17" t="s">
        <v>8</v>
      </c>
      <c r="D461" s="17" t="s">
        <v>4646</v>
      </c>
      <c r="E461" s="17">
        <v>700</v>
      </c>
      <c r="F461" s="18" t="s">
        <v>5</v>
      </c>
      <c r="G461">
        <v>1905</v>
      </c>
      <c r="H461" s="18" t="s">
        <v>66</v>
      </c>
      <c r="I461" t="s">
        <v>380</v>
      </c>
      <c r="J461" t="s">
        <v>244</v>
      </c>
    </row>
    <row r="462" spans="1:10">
      <c r="A462" s="17">
        <v>9251</v>
      </c>
      <c r="B462" s="17" t="s">
        <v>1098</v>
      </c>
      <c r="C462" s="17" t="s">
        <v>8</v>
      </c>
      <c r="D462" s="17" t="s">
        <v>4646</v>
      </c>
      <c r="E462" s="17">
        <v>1000</v>
      </c>
      <c r="F462" s="18" t="s">
        <v>5</v>
      </c>
      <c r="G462">
        <v>1905</v>
      </c>
      <c r="H462" s="18" t="s">
        <v>66</v>
      </c>
      <c r="I462" t="s">
        <v>380</v>
      </c>
      <c r="J462" t="s">
        <v>244</v>
      </c>
    </row>
    <row r="463" spans="1:10">
      <c r="A463" s="17">
        <v>9249</v>
      </c>
      <c r="B463" s="17" t="s">
        <v>1097</v>
      </c>
      <c r="C463" s="17" t="s">
        <v>16</v>
      </c>
      <c r="D463" s="17" t="s">
        <v>4663</v>
      </c>
      <c r="E463" s="17">
        <v>2400</v>
      </c>
      <c r="F463" s="18" t="s">
        <v>5</v>
      </c>
      <c r="G463">
        <v>2019</v>
      </c>
      <c r="H463" s="18" t="s">
        <v>85</v>
      </c>
      <c r="I463" t="s">
        <v>64</v>
      </c>
      <c r="J463" t="s">
        <v>65</v>
      </c>
    </row>
    <row r="464" spans="1:10">
      <c r="A464" s="17">
        <v>9248</v>
      </c>
      <c r="B464" s="17" t="s">
        <v>2746</v>
      </c>
      <c r="C464" s="17" t="s">
        <v>16</v>
      </c>
      <c r="D464" s="17" t="s">
        <v>4663</v>
      </c>
      <c r="E464" s="17">
        <v>3100</v>
      </c>
      <c r="F464" s="18" t="s">
        <v>5</v>
      </c>
      <c r="G464">
        <v>2019</v>
      </c>
      <c r="H464" s="18" t="s">
        <v>85</v>
      </c>
      <c r="I464" t="s">
        <v>64</v>
      </c>
      <c r="J464" t="s">
        <v>65</v>
      </c>
    </row>
    <row r="465" spans="1:10">
      <c r="A465" s="17">
        <v>9247</v>
      </c>
      <c r="B465" s="17" t="s">
        <v>1096</v>
      </c>
      <c r="C465" s="17" t="s">
        <v>16</v>
      </c>
      <c r="D465" s="17" t="s">
        <v>4631</v>
      </c>
      <c r="E465" s="17">
        <v>1900</v>
      </c>
      <c r="F465" s="18" t="s">
        <v>5</v>
      </c>
      <c r="G465">
        <v>2019</v>
      </c>
      <c r="H465" s="18" t="s">
        <v>85</v>
      </c>
      <c r="I465" t="s">
        <v>64</v>
      </c>
      <c r="J465" t="s">
        <v>65</v>
      </c>
    </row>
    <row r="466" spans="1:10">
      <c r="A466" s="17">
        <v>9246</v>
      </c>
      <c r="B466" s="17" t="s">
        <v>1095</v>
      </c>
      <c r="C466" s="17" t="s">
        <v>18</v>
      </c>
      <c r="D466" s="17" t="s">
        <v>4687</v>
      </c>
      <c r="E466" s="17">
        <v>2100</v>
      </c>
      <c r="F466" s="18" t="s">
        <v>5</v>
      </c>
      <c r="G466">
        <v>2018</v>
      </c>
      <c r="H466" s="18" t="s">
        <v>84</v>
      </c>
      <c r="I466" t="s">
        <v>64</v>
      </c>
      <c r="J466" t="s">
        <v>207</v>
      </c>
    </row>
    <row r="467" spans="1:10">
      <c r="A467" s="17">
        <v>9218</v>
      </c>
      <c r="B467" s="17" t="s">
        <v>1079</v>
      </c>
      <c r="C467" s="17" t="s">
        <v>8</v>
      </c>
      <c r="D467" s="17" t="s">
        <v>4646</v>
      </c>
      <c r="E467" s="17">
        <v>3000</v>
      </c>
      <c r="F467" s="18" t="s">
        <v>5</v>
      </c>
      <c r="G467">
        <v>2018</v>
      </c>
      <c r="H467" s="18" t="s">
        <v>84</v>
      </c>
      <c r="I467" t="s">
        <v>64</v>
      </c>
      <c r="J467" t="s">
        <v>65</v>
      </c>
    </row>
    <row r="468" spans="1:10">
      <c r="A468" s="17">
        <v>9217</v>
      </c>
      <c r="B468" s="17" t="s">
        <v>1078</v>
      </c>
      <c r="C468" s="17" t="s">
        <v>8</v>
      </c>
      <c r="D468" s="17" t="s">
        <v>4588</v>
      </c>
      <c r="E468" s="17">
        <v>2500</v>
      </c>
      <c r="F468" s="18" t="s">
        <v>5</v>
      </c>
      <c r="G468">
        <v>2018</v>
      </c>
      <c r="H468" s="18" t="s">
        <v>84</v>
      </c>
      <c r="I468" t="s">
        <v>64</v>
      </c>
      <c r="J468" t="s">
        <v>65</v>
      </c>
    </row>
    <row r="469" spans="1:10">
      <c r="A469" s="17">
        <v>9216</v>
      </c>
      <c r="B469" s="17" t="s">
        <v>3229</v>
      </c>
      <c r="C469" s="17" t="s">
        <v>28</v>
      </c>
      <c r="D469" s="17" t="s">
        <v>4749</v>
      </c>
      <c r="E469" s="17">
        <v>2100</v>
      </c>
      <c r="F469" s="18" t="s">
        <v>5</v>
      </c>
      <c r="G469">
        <v>2018</v>
      </c>
      <c r="H469" s="18" t="s">
        <v>84</v>
      </c>
      <c r="I469" t="s">
        <v>64</v>
      </c>
      <c r="J469" t="s">
        <v>65</v>
      </c>
    </row>
    <row r="470" spans="1:10">
      <c r="A470" s="17">
        <v>9215</v>
      </c>
      <c r="B470" s="17" t="s">
        <v>4239</v>
      </c>
      <c r="C470" s="17" t="s">
        <v>28</v>
      </c>
      <c r="D470" s="17" t="s">
        <v>4749</v>
      </c>
      <c r="E470" s="17">
        <v>1600</v>
      </c>
      <c r="F470" s="18" t="s">
        <v>5</v>
      </c>
      <c r="G470">
        <v>2018</v>
      </c>
      <c r="H470" s="18" t="s">
        <v>84</v>
      </c>
      <c r="I470" t="s">
        <v>64</v>
      </c>
      <c r="J470" t="s">
        <v>65</v>
      </c>
    </row>
    <row r="471" spans="1:10">
      <c r="A471" s="17">
        <v>9214</v>
      </c>
      <c r="B471" s="17" t="s">
        <v>1077</v>
      </c>
      <c r="C471" s="17" t="s">
        <v>24</v>
      </c>
      <c r="D471" s="17" t="s">
        <v>4658</v>
      </c>
      <c r="E471" s="17">
        <v>1700</v>
      </c>
      <c r="F471" s="18" t="s">
        <v>5</v>
      </c>
      <c r="G471">
        <v>2018</v>
      </c>
      <c r="H471" s="18" t="s">
        <v>84</v>
      </c>
      <c r="I471" t="s">
        <v>64</v>
      </c>
      <c r="J471" t="s">
        <v>65</v>
      </c>
    </row>
    <row r="472" spans="1:10">
      <c r="A472" s="17">
        <v>9213</v>
      </c>
      <c r="B472" s="17" t="s">
        <v>1076</v>
      </c>
      <c r="C472" s="17" t="s">
        <v>24</v>
      </c>
      <c r="D472" s="17" t="s">
        <v>4658</v>
      </c>
      <c r="E472" s="17">
        <v>1600</v>
      </c>
      <c r="F472" s="18" t="s">
        <v>5</v>
      </c>
      <c r="G472">
        <v>2018</v>
      </c>
      <c r="H472" s="18" t="s">
        <v>84</v>
      </c>
      <c r="I472" t="s">
        <v>64</v>
      </c>
      <c r="J472" t="s">
        <v>65</v>
      </c>
    </row>
    <row r="473" spans="1:10">
      <c r="A473" s="17">
        <v>9208</v>
      </c>
      <c r="B473" s="17" t="s">
        <v>3431</v>
      </c>
      <c r="C473" s="17" t="s">
        <v>26</v>
      </c>
      <c r="D473" s="17" t="s">
        <v>4742</v>
      </c>
      <c r="E473" s="17">
        <v>1700</v>
      </c>
      <c r="F473" s="18" t="s">
        <v>5</v>
      </c>
      <c r="G473">
        <v>2018</v>
      </c>
      <c r="H473" s="18" t="s">
        <v>84</v>
      </c>
      <c r="I473" t="s">
        <v>64</v>
      </c>
      <c r="J473" t="s">
        <v>65</v>
      </c>
    </row>
    <row r="474" spans="1:10">
      <c r="A474" s="17">
        <v>9207</v>
      </c>
      <c r="B474" s="17" t="s">
        <v>1075</v>
      </c>
      <c r="C474" s="17" t="s">
        <v>24</v>
      </c>
      <c r="D474" s="17" t="s">
        <v>4748</v>
      </c>
      <c r="E474" s="17">
        <v>2400</v>
      </c>
      <c r="F474" s="18" t="s">
        <v>5</v>
      </c>
      <c r="G474">
        <v>2018</v>
      </c>
      <c r="H474" s="18" t="s">
        <v>84</v>
      </c>
      <c r="I474" t="s">
        <v>64</v>
      </c>
      <c r="J474" t="s">
        <v>65</v>
      </c>
    </row>
    <row r="475" spans="1:10">
      <c r="A475" s="17">
        <v>9206</v>
      </c>
      <c r="B475" s="17" t="s">
        <v>3939</v>
      </c>
      <c r="C475" s="17" t="s">
        <v>24</v>
      </c>
      <c r="D475" s="17" t="s">
        <v>4681</v>
      </c>
      <c r="E475" s="17">
        <v>1200</v>
      </c>
      <c r="F475" s="18" t="s">
        <v>5</v>
      </c>
      <c r="G475">
        <v>2018</v>
      </c>
      <c r="H475" s="18" t="s">
        <v>84</v>
      </c>
      <c r="I475" t="s">
        <v>64</v>
      </c>
      <c r="J475" t="s">
        <v>65</v>
      </c>
    </row>
    <row r="476" spans="1:10">
      <c r="A476" s="17">
        <v>9205</v>
      </c>
      <c r="B476" s="17" t="s">
        <v>1074</v>
      </c>
      <c r="C476" s="17" t="s">
        <v>24</v>
      </c>
      <c r="D476" s="17" t="s">
        <v>4681</v>
      </c>
      <c r="E476" s="17">
        <v>2000</v>
      </c>
      <c r="F476" s="18" t="s">
        <v>5</v>
      </c>
      <c r="G476">
        <v>2019</v>
      </c>
      <c r="H476" s="18" t="s">
        <v>85</v>
      </c>
      <c r="I476" t="s">
        <v>64</v>
      </c>
      <c r="J476" t="s">
        <v>65</v>
      </c>
    </row>
    <row r="477" spans="1:10">
      <c r="A477" s="17">
        <v>9204</v>
      </c>
      <c r="B477" s="17" t="s">
        <v>2526</v>
      </c>
      <c r="C477" s="17" t="s">
        <v>28</v>
      </c>
      <c r="D477" s="17" t="s">
        <v>4638</v>
      </c>
      <c r="E477" s="17">
        <v>1400</v>
      </c>
      <c r="F477" s="18" t="s">
        <v>5</v>
      </c>
      <c r="G477">
        <v>2018</v>
      </c>
      <c r="H477" s="18" t="s">
        <v>84</v>
      </c>
      <c r="I477" t="s">
        <v>64</v>
      </c>
      <c r="J477" t="s">
        <v>65</v>
      </c>
    </row>
    <row r="478" spans="1:10">
      <c r="A478" s="17">
        <v>9203</v>
      </c>
      <c r="B478" s="17" t="s">
        <v>3599</v>
      </c>
      <c r="C478" s="17" t="s">
        <v>28</v>
      </c>
      <c r="D478" s="17" t="s">
        <v>4638</v>
      </c>
      <c r="E478" s="17">
        <v>1300</v>
      </c>
      <c r="F478" s="18" t="s">
        <v>5</v>
      </c>
      <c r="G478">
        <v>2018</v>
      </c>
      <c r="H478" s="18" t="s">
        <v>84</v>
      </c>
      <c r="I478" t="s">
        <v>64</v>
      </c>
      <c r="J478" t="s">
        <v>65</v>
      </c>
    </row>
    <row r="479" spans="1:10">
      <c r="A479" s="17">
        <v>9202</v>
      </c>
      <c r="B479" s="17" t="s">
        <v>2453</v>
      </c>
      <c r="C479" s="17" t="s">
        <v>20</v>
      </c>
      <c r="D479" s="17" t="s">
        <v>4731</v>
      </c>
      <c r="E479" s="17">
        <v>1500</v>
      </c>
      <c r="F479" s="18" t="s">
        <v>5</v>
      </c>
      <c r="G479">
        <v>2018</v>
      </c>
      <c r="H479" s="18" t="s">
        <v>84</v>
      </c>
      <c r="I479" t="s">
        <v>64</v>
      </c>
      <c r="J479" t="s">
        <v>65</v>
      </c>
    </row>
    <row r="480" spans="1:10">
      <c r="A480" s="17">
        <v>9201</v>
      </c>
      <c r="B480" s="17" t="s">
        <v>2284</v>
      </c>
      <c r="C480" s="17" t="s">
        <v>20</v>
      </c>
      <c r="D480" s="17" t="s">
        <v>4731</v>
      </c>
      <c r="E480" s="17">
        <v>2500</v>
      </c>
      <c r="F480" s="18" t="s">
        <v>5</v>
      </c>
      <c r="G480">
        <v>2019</v>
      </c>
      <c r="H480" s="18" t="s">
        <v>85</v>
      </c>
      <c r="I480" t="s">
        <v>64</v>
      </c>
      <c r="J480" t="s">
        <v>65</v>
      </c>
    </row>
    <row r="481" spans="1:10">
      <c r="A481" s="17">
        <v>9193</v>
      </c>
      <c r="B481" s="17" t="s">
        <v>3250</v>
      </c>
      <c r="C481" s="17" t="s">
        <v>24</v>
      </c>
      <c r="D481" s="17" t="s">
        <v>4681</v>
      </c>
      <c r="E481" s="17">
        <v>2300</v>
      </c>
      <c r="F481" s="18" t="s">
        <v>5</v>
      </c>
      <c r="G481">
        <v>2018</v>
      </c>
      <c r="H481" s="18" t="s">
        <v>84</v>
      </c>
      <c r="I481" t="s">
        <v>380</v>
      </c>
      <c r="J481" t="s">
        <v>95</v>
      </c>
    </row>
    <row r="482" spans="1:10">
      <c r="A482" s="17">
        <v>9192</v>
      </c>
      <c r="B482" s="17" t="s">
        <v>4290</v>
      </c>
      <c r="C482" s="17" t="s">
        <v>24</v>
      </c>
      <c r="D482" s="17" t="s">
        <v>4681</v>
      </c>
      <c r="E482" s="17">
        <v>3400</v>
      </c>
      <c r="F482" s="18" t="s">
        <v>5</v>
      </c>
      <c r="G482">
        <v>2018</v>
      </c>
      <c r="H482" s="18" t="s">
        <v>84</v>
      </c>
      <c r="I482" t="s">
        <v>380</v>
      </c>
      <c r="J482" t="s">
        <v>95</v>
      </c>
    </row>
    <row r="483" spans="1:10">
      <c r="A483" s="17">
        <v>9191</v>
      </c>
      <c r="B483" s="17" t="s">
        <v>1072</v>
      </c>
      <c r="C483" s="17" t="s">
        <v>24</v>
      </c>
      <c r="D483" s="17" t="s">
        <v>4681</v>
      </c>
      <c r="E483" s="17">
        <v>800</v>
      </c>
      <c r="F483" s="18" t="s">
        <v>5</v>
      </c>
      <c r="G483">
        <v>2018</v>
      </c>
      <c r="H483" s="18" t="s">
        <v>84</v>
      </c>
      <c r="I483" t="s">
        <v>380</v>
      </c>
      <c r="J483" t="s">
        <v>95</v>
      </c>
    </row>
    <row r="484" spans="1:10">
      <c r="A484" s="17">
        <v>9190</v>
      </c>
      <c r="B484" s="17" t="s">
        <v>1071</v>
      </c>
      <c r="C484" s="17" t="s">
        <v>22</v>
      </c>
      <c r="D484" s="17" t="s">
        <v>4674</v>
      </c>
      <c r="E484" s="17">
        <v>1600</v>
      </c>
      <c r="F484" s="18" t="s">
        <v>5</v>
      </c>
      <c r="G484">
        <v>2019</v>
      </c>
      <c r="H484" s="18" t="s">
        <v>85</v>
      </c>
      <c r="I484" t="s">
        <v>64</v>
      </c>
      <c r="J484" t="s">
        <v>65</v>
      </c>
    </row>
    <row r="485" spans="1:10">
      <c r="A485" s="17">
        <v>9189</v>
      </c>
      <c r="B485" s="17" t="s">
        <v>1070</v>
      </c>
      <c r="C485" s="17" t="s">
        <v>24</v>
      </c>
      <c r="D485" s="17" t="s">
        <v>4748</v>
      </c>
      <c r="E485" s="17">
        <v>1900</v>
      </c>
      <c r="F485" s="18" t="s">
        <v>5</v>
      </c>
      <c r="G485">
        <v>2018</v>
      </c>
      <c r="H485" s="18" t="s">
        <v>84</v>
      </c>
      <c r="I485" t="s">
        <v>64</v>
      </c>
      <c r="J485" t="s">
        <v>65</v>
      </c>
    </row>
    <row r="486" spans="1:10">
      <c r="A486" s="17">
        <v>9188</v>
      </c>
      <c r="B486" s="17" t="s">
        <v>1069</v>
      </c>
      <c r="C486" s="17" t="s">
        <v>24</v>
      </c>
      <c r="D486" s="17" t="s">
        <v>4681</v>
      </c>
      <c r="E486" s="17">
        <v>1700</v>
      </c>
      <c r="F486" s="18" t="s">
        <v>5</v>
      </c>
      <c r="G486">
        <v>2018</v>
      </c>
      <c r="H486" s="18" t="s">
        <v>84</v>
      </c>
      <c r="I486" t="s">
        <v>64</v>
      </c>
      <c r="J486" t="s">
        <v>65</v>
      </c>
    </row>
    <row r="487" spans="1:10">
      <c r="A487" s="17">
        <v>9184</v>
      </c>
      <c r="B487" s="17" t="s">
        <v>1068</v>
      </c>
      <c r="C487" s="17" t="s">
        <v>22</v>
      </c>
      <c r="D487" s="17" t="s">
        <v>4671</v>
      </c>
      <c r="E487" s="17">
        <v>1700</v>
      </c>
      <c r="F487" s="18" t="s">
        <v>5</v>
      </c>
      <c r="G487">
        <v>2018</v>
      </c>
      <c r="H487" s="18" t="s">
        <v>84</v>
      </c>
      <c r="I487" t="s">
        <v>64</v>
      </c>
      <c r="J487" t="s">
        <v>65</v>
      </c>
    </row>
    <row r="488" spans="1:10">
      <c r="A488" s="17">
        <v>9183</v>
      </c>
      <c r="B488" s="17" t="s">
        <v>4322</v>
      </c>
      <c r="C488" s="17" t="s">
        <v>22</v>
      </c>
      <c r="D488" s="17" t="s">
        <v>4649</v>
      </c>
      <c r="E488" s="17">
        <v>2200</v>
      </c>
      <c r="F488" s="18" t="s">
        <v>5</v>
      </c>
      <c r="G488">
        <v>2018</v>
      </c>
      <c r="H488" s="18" t="s">
        <v>84</v>
      </c>
      <c r="I488" t="s">
        <v>64</v>
      </c>
      <c r="J488" t="s">
        <v>65</v>
      </c>
    </row>
    <row r="489" spans="1:10">
      <c r="A489" s="17">
        <v>9182</v>
      </c>
      <c r="B489" s="17" t="s">
        <v>2795</v>
      </c>
      <c r="C489" s="17" t="s">
        <v>26</v>
      </c>
      <c r="D489" s="17" t="s">
        <v>4742</v>
      </c>
      <c r="E489" s="17">
        <v>2600</v>
      </c>
      <c r="F489" s="18" t="s">
        <v>5</v>
      </c>
      <c r="G489">
        <v>2018</v>
      </c>
      <c r="H489" s="18" t="s">
        <v>84</v>
      </c>
      <c r="I489" t="s">
        <v>64</v>
      </c>
      <c r="J489" t="s">
        <v>65</v>
      </c>
    </row>
    <row r="490" spans="1:10">
      <c r="A490" s="17">
        <v>9181</v>
      </c>
      <c r="B490" s="17" t="s">
        <v>1067</v>
      </c>
      <c r="C490" s="17" t="s">
        <v>26</v>
      </c>
      <c r="D490" s="17" t="s">
        <v>4668</v>
      </c>
      <c r="E490" s="17">
        <v>1700</v>
      </c>
      <c r="F490" s="18" t="s">
        <v>5</v>
      </c>
      <c r="G490">
        <v>2018</v>
      </c>
      <c r="H490" s="18" t="s">
        <v>84</v>
      </c>
      <c r="I490" t="s">
        <v>64</v>
      </c>
      <c r="J490" t="s">
        <v>65</v>
      </c>
    </row>
    <row r="491" spans="1:10">
      <c r="A491" s="17">
        <v>9180</v>
      </c>
      <c r="B491" s="17" t="s">
        <v>1066</v>
      </c>
      <c r="C491" s="17" t="s">
        <v>22</v>
      </c>
      <c r="D491" s="17" t="s">
        <v>4671</v>
      </c>
      <c r="E491" s="17">
        <v>1700</v>
      </c>
      <c r="F491" s="18" t="s">
        <v>5</v>
      </c>
      <c r="G491">
        <v>2019</v>
      </c>
      <c r="H491" s="18" t="s">
        <v>85</v>
      </c>
      <c r="I491" t="s">
        <v>64</v>
      </c>
      <c r="J491" t="s">
        <v>65</v>
      </c>
    </row>
    <row r="492" spans="1:10">
      <c r="A492" s="17">
        <v>9178</v>
      </c>
      <c r="B492" s="17" t="s">
        <v>1065</v>
      </c>
      <c r="C492" s="17" t="s">
        <v>22</v>
      </c>
      <c r="D492" s="17" t="s">
        <v>4671</v>
      </c>
      <c r="E492" s="17">
        <v>2600</v>
      </c>
      <c r="F492" s="18" t="s">
        <v>5</v>
      </c>
      <c r="G492">
        <v>2018</v>
      </c>
      <c r="H492" s="18" t="s">
        <v>84</v>
      </c>
      <c r="I492" t="s">
        <v>64</v>
      </c>
      <c r="J492" t="s">
        <v>65</v>
      </c>
    </row>
    <row r="493" spans="1:10">
      <c r="A493" s="17">
        <v>9177</v>
      </c>
      <c r="B493" s="17" t="s">
        <v>1064</v>
      </c>
      <c r="C493" s="17" t="s">
        <v>22</v>
      </c>
      <c r="D493" s="17" t="s">
        <v>4671</v>
      </c>
      <c r="E493" s="17">
        <v>1900</v>
      </c>
      <c r="F493" s="18" t="s">
        <v>5</v>
      </c>
      <c r="G493">
        <v>2018</v>
      </c>
      <c r="H493" s="18" t="s">
        <v>84</v>
      </c>
      <c r="I493" t="s">
        <v>64</v>
      </c>
      <c r="J493" t="s">
        <v>65</v>
      </c>
    </row>
    <row r="494" spans="1:10">
      <c r="A494" s="17">
        <v>9176</v>
      </c>
      <c r="B494" s="17" t="s">
        <v>1063</v>
      </c>
      <c r="C494" s="17" t="s">
        <v>22</v>
      </c>
      <c r="D494" s="17" t="s">
        <v>4649</v>
      </c>
      <c r="E494" s="17">
        <v>2600</v>
      </c>
      <c r="F494" s="18" t="s">
        <v>5</v>
      </c>
      <c r="G494">
        <v>2018</v>
      </c>
      <c r="H494" s="18" t="s">
        <v>84</v>
      </c>
      <c r="I494" t="s">
        <v>64</v>
      </c>
      <c r="J494" t="s">
        <v>65</v>
      </c>
    </row>
    <row r="495" spans="1:10">
      <c r="A495" s="17">
        <v>9175</v>
      </c>
      <c r="B495" s="17" t="s">
        <v>1062</v>
      </c>
      <c r="C495" s="17" t="s">
        <v>22</v>
      </c>
      <c r="D495" s="17" t="s">
        <v>4674</v>
      </c>
      <c r="E495" s="17">
        <v>2200</v>
      </c>
      <c r="F495" s="18" t="s">
        <v>5</v>
      </c>
      <c r="G495">
        <v>2018</v>
      </c>
      <c r="H495" s="18" t="s">
        <v>84</v>
      </c>
      <c r="I495" t="s">
        <v>64</v>
      </c>
      <c r="J495" t="s">
        <v>65</v>
      </c>
    </row>
    <row r="496" spans="1:10">
      <c r="A496" s="17">
        <v>9174</v>
      </c>
      <c r="B496" s="17" t="s">
        <v>4088</v>
      </c>
      <c r="C496" s="17" t="s">
        <v>28</v>
      </c>
      <c r="D496" s="17" t="s">
        <v>4638</v>
      </c>
      <c r="E496" s="17">
        <v>2200</v>
      </c>
      <c r="F496" s="18" t="s">
        <v>5</v>
      </c>
      <c r="G496">
        <v>2018</v>
      </c>
      <c r="H496" s="18" t="s">
        <v>84</v>
      </c>
      <c r="I496" t="s">
        <v>64</v>
      </c>
      <c r="J496" t="s">
        <v>65</v>
      </c>
    </row>
    <row r="497" spans="1:10">
      <c r="A497" s="17">
        <v>9173</v>
      </c>
      <c r="B497" s="17" t="s">
        <v>2623</v>
      </c>
      <c r="C497" s="17" t="s">
        <v>28</v>
      </c>
      <c r="D497" s="17" t="s">
        <v>4638</v>
      </c>
      <c r="E497" s="17">
        <v>3200</v>
      </c>
      <c r="F497" s="18" t="s">
        <v>5</v>
      </c>
      <c r="G497">
        <v>2018</v>
      </c>
      <c r="H497" s="18" t="s">
        <v>84</v>
      </c>
      <c r="I497" t="s">
        <v>64</v>
      </c>
      <c r="J497" t="s">
        <v>65</v>
      </c>
    </row>
    <row r="498" spans="1:10">
      <c r="A498" s="17">
        <v>9172</v>
      </c>
      <c r="B498" s="17" t="s">
        <v>3362</v>
      </c>
      <c r="C498" s="17" t="s">
        <v>8</v>
      </c>
      <c r="D498" s="17" t="s">
        <v>4588</v>
      </c>
      <c r="E498" s="17">
        <v>2800</v>
      </c>
      <c r="F498" s="18" t="s">
        <v>5</v>
      </c>
      <c r="G498">
        <v>2018</v>
      </c>
      <c r="H498" s="18" t="s">
        <v>84</v>
      </c>
      <c r="I498" t="s">
        <v>64</v>
      </c>
      <c r="J498" t="s">
        <v>65</v>
      </c>
    </row>
    <row r="499" spans="1:10">
      <c r="A499" s="17">
        <v>9169</v>
      </c>
      <c r="B499" s="17" t="s">
        <v>3457</v>
      </c>
      <c r="C499" s="17" t="s">
        <v>28</v>
      </c>
      <c r="D499" s="17" t="s">
        <v>4638</v>
      </c>
      <c r="E499" s="17">
        <v>1900</v>
      </c>
      <c r="F499" s="18" t="s">
        <v>5</v>
      </c>
      <c r="G499">
        <v>2018</v>
      </c>
      <c r="H499" s="18" t="s">
        <v>84</v>
      </c>
      <c r="I499" t="s">
        <v>64</v>
      </c>
      <c r="J499" t="s">
        <v>65</v>
      </c>
    </row>
    <row r="500" spans="1:10">
      <c r="A500" s="17">
        <v>9168</v>
      </c>
      <c r="B500" s="17" t="s">
        <v>2659</v>
      </c>
      <c r="C500" s="17" t="s">
        <v>28</v>
      </c>
      <c r="D500" s="17" t="s">
        <v>4638</v>
      </c>
      <c r="E500" s="17">
        <v>1600</v>
      </c>
      <c r="F500" s="18" t="s">
        <v>5</v>
      </c>
      <c r="G500">
        <v>2018</v>
      </c>
      <c r="H500" s="18" t="s">
        <v>84</v>
      </c>
      <c r="I500" t="s">
        <v>64</v>
      </c>
      <c r="J500" t="s">
        <v>65</v>
      </c>
    </row>
    <row r="501" spans="1:10">
      <c r="A501" s="17">
        <v>9167</v>
      </c>
      <c r="B501" s="17" t="s">
        <v>3635</v>
      </c>
      <c r="C501" s="17" t="s">
        <v>28</v>
      </c>
      <c r="D501" s="17" t="s">
        <v>4749</v>
      </c>
      <c r="E501" s="17">
        <v>2300</v>
      </c>
      <c r="F501" s="18" t="s">
        <v>5</v>
      </c>
      <c r="G501">
        <v>2018</v>
      </c>
      <c r="H501" s="18" t="s">
        <v>84</v>
      </c>
      <c r="I501" t="s">
        <v>64</v>
      </c>
      <c r="J501" t="s">
        <v>65</v>
      </c>
    </row>
    <row r="502" spans="1:10">
      <c r="A502" s="17">
        <v>9166</v>
      </c>
      <c r="B502" s="17" t="s">
        <v>4023</v>
      </c>
      <c r="C502" s="17" t="s">
        <v>16</v>
      </c>
      <c r="D502" s="17" t="s">
        <v>4694</v>
      </c>
      <c r="E502" s="17">
        <v>1600</v>
      </c>
      <c r="F502" s="18" t="s">
        <v>5</v>
      </c>
      <c r="G502">
        <v>2018</v>
      </c>
      <c r="H502" s="18" t="s">
        <v>84</v>
      </c>
      <c r="I502" t="s">
        <v>64</v>
      </c>
      <c r="J502" t="s">
        <v>65</v>
      </c>
    </row>
    <row r="503" spans="1:10">
      <c r="A503" s="17">
        <v>9165</v>
      </c>
      <c r="B503" s="17" t="s">
        <v>2993</v>
      </c>
      <c r="C503" s="17" t="s">
        <v>16</v>
      </c>
      <c r="D503" s="17" t="s">
        <v>4663</v>
      </c>
      <c r="E503" s="17">
        <v>1800</v>
      </c>
      <c r="F503" s="18" t="s">
        <v>5</v>
      </c>
      <c r="G503">
        <v>2018</v>
      </c>
      <c r="H503" s="18" t="s">
        <v>84</v>
      </c>
      <c r="I503" t="s">
        <v>64</v>
      </c>
      <c r="J503" t="s">
        <v>65</v>
      </c>
    </row>
    <row r="504" spans="1:10">
      <c r="A504" s="17">
        <v>9164</v>
      </c>
      <c r="B504" s="17" t="s">
        <v>1060</v>
      </c>
      <c r="C504" s="17" t="s">
        <v>26</v>
      </c>
      <c r="D504" s="17" t="s">
        <v>4668</v>
      </c>
      <c r="E504" s="17">
        <v>1700</v>
      </c>
      <c r="F504" s="18" t="s">
        <v>5</v>
      </c>
      <c r="G504">
        <v>2018</v>
      </c>
      <c r="H504" s="18" t="s">
        <v>84</v>
      </c>
      <c r="I504" t="s">
        <v>64</v>
      </c>
      <c r="J504" t="s">
        <v>65</v>
      </c>
    </row>
    <row r="505" spans="1:10">
      <c r="A505" s="17">
        <v>9156</v>
      </c>
      <c r="B505" s="17" t="s">
        <v>1059</v>
      </c>
      <c r="C505" s="17" t="s">
        <v>18</v>
      </c>
      <c r="D505" s="17" t="s">
        <v>4686</v>
      </c>
      <c r="E505" s="17">
        <v>2400</v>
      </c>
      <c r="F505" s="18" t="s">
        <v>5</v>
      </c>
      <c r="G505">
        <v>2018</v>
      </c>
      <c r="H505" s="18" t="s">
        <v>84</v>
      </c>
      <c r="I505" t="s">
        <v>64</v>
      </c>
      <c r="J505" t="s">
        <v>207</v>
      </c>
    </row>
    <row r="506" spans="1:10">
      <c r="A506" s="17">
        <v>9155</v>
      </c>
      <c r="B506" s="17" t="s">
        <v>1058</v>
      </c>
      <c r="C506" s="17" t="s">
        <v>22</v>
      </c>
      <c r="D506" s="17" t="s">
        <v>4671</v>
      </c>
      <c r="E506" s="17">
        <v>2300</v>
      </c>
      <c r="F506" s="18" t="s">
        <v>5</v>
      </c>
      <c r="G506">
        <v>2018</v>
      </c>
      <c r="H506" s="18" t="s">
        <v>84</v>
      </c>
      <c r="I506" t="s">
        <v>64</v>
      </c>
      <c r="J506" t="s">
        <v>65</v>
      </c>
    </row>
    <row r="507" spans="1:10">
      <c r="A507" s="17">
        <v>9154</v>
      </c>
      <c r="B507" s="17" t="s">
        <v>1057</v>
      </c>
      <c r="C507" s="17" t="s">
        <v>22</v>
      </c>
      <c r="D507" s="17" t="s">
        <v>4674</v>
      </c>
      <c r="E507" s="17">
        <v>2400</v>
      </c>
      <c r="F507" s="18" t="s">
        <v>5</v>
      </c>
      <c r="G507">
        <v>2018</v>
      </c>
      <c r="H507" s="18" t="s">
        <v>84</v>
      </c>
      <c r="I507" t="s">
        <v>64</v>
      </c>
      <c r="J507" t="s">
        <v>65</v>
      </c>
    </row>
    <row r="508" spans="1:10">
      <c r="A508" s="17">
        <v>9153</v>
      </c>
      <c r="B508" s="17" t="s">
        <v>4091</v>
      </c>
      <c r="C508" s="17" t="s">
        <v>8</v>
      </c>
      <c r="D508" s="17" t="s">
        <v>4588</v>
      </c>
      <c r="E508" s="17">
        <v>2000</v>
      </c>
      <c r="F508" s="18" t="s">
        <v>5</v>
      </c>
      <c r="G508">
        <v>2018</v>
      </c>
      <c r="H508" s="18" t="s">
        <v>84</v>
      </c>
      <c r="I508" t="s">
        <v>64</v>
      </c>
      <c r="J508" t="s">
        <v>65</v>
      </c>
    </row>
    <row r="509" spans="1:10">
      <c r="A509" s="17">
        <v>9152</v>
      </c>
      <c r="B509" s="17" t="s">
        <v>4441</v>
      </c>
      <c r="C509" s="17" t="s">
        <v>28</v>
      </c>
      <c r="D509" s="17" t="s">
        <v>4638</v>
      </c>
      <c r="E509" s="17">
        <v>1800</v>
      </c>
      <c r="F509" s="18" t="s">
        <v>5</v>
      </c>
      <c r="G509">
        <v>2018</v>
      </c>
      <c r="H509" s="18" t="s">
        <v>84</v>
      </c>
      <c r="I509" t="s">
        <v>64</v>
      </c>
      <c r="J509" t="s">
        <v>65</v>
      </c>
    </row>
    <row r="510" spans="1:10">
      <c r="A510" s="17">
        <v>9151</v>
      </c>
      <c r="B510" s="17" t="s">
        <v>2545</v>
      </c>
      <c r="C510" s="17" t="s">
        <v>28</v>
      </c>
      <c r="D510" s="17" t="s">
        <v>4634</v>
      </c>
      <c r="E510" s="17">
        <v>1900</v>
      </c>
      <c r="F510" s="18" t="s">
        <v>5</v>
      </c>
      <c r="G510">
        <v>2018</v>
      </c>
      <c r="H510" s="18" t="s">
        <v>84</v>
      </c>
      <c r="I510" t="s">
        <v>64</v>
      </c>
      <c r="J510" t="s">
        <v>65</v>
      </c>
    </row>
    <row r="511" spans="1:10">
      <c r="A511" s="17">
        <v>9142</v>
      </c>
      <c r="B511" s="17" t="s">
        <v>2250</v>
      </c>
      <c r="C511" s="17" t="s">
        <v>20</v>
      </c>
      <c r="D511" s="17" t="s">
        <v>4731</v>
      </c>
      <c r="E511" s="17">
        <v>2200</v>
      </c>
      <c r="F511" s="18" t="s">
        <v>5</v>
      </c>
      <c r="G511">
        <v>2018</v>
      </c>
      <c r="H511" s="18" t="s">
        <v>84</v>
      </c>
      <c r="I511" t="s">
        <v>64</v>
      </c>
      <c r="J511" t="s">
        <v>65</v>
      </c>
    </row>
    <row r="512" spans="1:10">
      <c r="A512" s="17">
        <v>8643</v>
      </c>
      <c r="B512" s="17" t="s">
        <v>4202</v>
      </c>
      <c r="C512" s="17" t="s">
        <v>26</v>
      </c>
      <c r="D512" s="17" t="s">
        <v>4742</v>
      </c>
      <c r="E512" s="17">
        <v>2000</v>
      </c>
      <c r="F512" s="18" t="s">
        <v>5</v>
      </c>
      <c r="G512">
        <v>2018</v>
      </c>
      <c r="H512" s="18" t="s">
        <v>84</v>
      </c>
      <c r="I512" t="s">
        <v>64</v>
      </c>
      <c r="J512" t="s">
        <v>65</v>
      </c>
    </row>
    <row r="513" spans="1:10">
      <c r="A513" s="17">
        <v>8642</v>
      </c>
      <c r="B513" s="17" t="s">
        <v>3806</v>
      </c>
      <c r="C513" s="17" t="s">
        <v>26</v>
      </c>
      <c r="D513" s="17" t="s">
        <v>4742</v>
      </c>
      <c r="E513" s="17">
        <v>1600</v>
      </c>
      <c r="F513" s="18" t="s">
        <v>5</v>
      </c>
      <c r="G513">
        <v>2018</v>
      </c>
      <c r="H513" s="18" t="s">
        <v>84</v>
      </c>
      <c r="I513" t="s">
        <v>64</v>
      </c>
      <c r="J513" t="s">
        <v>65</v>
      </c>
    </row>
    <row r="514" spans="1:10">
      <c r="A514" s="17">
        <v>8637</v>
      </c>
      <c r="B514" s="17" t="s">
        <v>912</v>
      </c>
      <c r="C514" s="17" t="s">
        <v>18</v>
      </c>
      <c r="D514" s="17" t="s">
        <v>4756</v>
      </c>
      <c r="E514" s="17">
        <v>2400</v>
      </c>
      <c r="F514" s="18" t="s">
        <v>5</v>
      </c>
      <c r="G514">
        <v>2018</v>
      </c>
      <c r="H514" s="18" t="s">
        <v>84</v>
      </c>
      <c r="I514" t="s">
        <v>64</v>
      </c>
      <c r="J514" t="s">
        <v>215</v>
      </c>
    </row>
    <row r="515" spans="1:10">
      <c r="A515" s="17">
        <v>8636</v>
      </c>
      <c r="B515" s="17" t="s">
        <v>3316</v>
      </c>
      <c r="C515" s="17" t="s">
        <v>28</v>
      </c>
      <c r="D515" s="17" t="s">
        <v>4749</v>
      </c>
      <c r="E515" s="17">
        <v>7000</v>
      </c>
      <c r="F515" s="18" t="s">
        <v>5</v>
      </c>
      <c r="G515">
        <v>2018</v>
      </c>
      <c r="H515" s="18" t="s">
        <v>84</v>
      </c>
      <c r="I515" t="s">
        <v>64</v>
      </c>
      <c r="J515" t="s">
        <v>65</v>
      </c>
    </row>
    <row r="516" spans="1:10">
      <c r="A516" s="17">
        <v>8635</v>
      </c>
      <c r="B516" s="17" t="s">
        <v>911</v>
      </c>
      <c r="C516" s="17" t="s">
        <v>28</v>
      </c>
      <c r="D516" s="17" t="s">
        <v>4749</v>
      </c>
      <c r="E516" s="17">
        <v>1200</v>
      </c>
      <c r="F516" s="18" t="s">
        <v>5</v>
      </c>
      <c r="G516">
        <v>2018</v>
      </c>
      <c r="H516" s="18" t="s">
        <v>84</v>
      </c>
      <c r="I516" t="s">
        <v>64</v>
      </c>
      <c r="J516" t="s">
        <v>65</v>
      </c>
    </row>
    <row r="517" spans="1:10">
      <c r="A517" s="17">
        <v>8634</v>
      </c>
      <c r="B517" s="17" t="s">
        <v>910</v>
      </c>
      <c r="C517" s="17" t="s">
        <v>28</v>
      </c>
      <c r="D517" s="17" t="s">
        <v>4749</v>
      </c>
      <c r="E517" s="17">
        <v>2100</v>
      </c>
      <c r="F517" s="18" t="s">
        <v>5</v>
      </c>
      <c r="G517">
        <v>2018</v>
      </c>
      <c r="H517" s="18" t="s">
        <v>84</v>
      </c>
      <c r="I517" t="s">
        <v>64</v>
      </c>
      <c r="J517" t="s">
        <v>65</v>
      </c>
    </row>
    <row r="518" spans="1:10">
      <c r="A518" s="17">
        <v>8632</v>
      </c>
      <c r="B518" s="17" t="s">
        <v>908</v>
      </c>
      <c r="C518" s="17" t="s">
        <v>26</v>
      </c>
      <c r="D518" s="17" t="s">
        <v>4742</v>
      </c>
      <c r="E518" s="17">
        <v>1900</v>
      </c>
      <c r="F518" s="18" t="s">
        <v>5</v>
      </c>
      <c r="G518">
        <v>2004</v>
      </c>
      <c r="H518" s="18" t="s">
        <v>66</v>
      </c>
      <c r="I518" t="s">
        <v>380</v>
      </c>
      <c r="J518" t="s">
        <v>264</v>
      </c>
    </row>
    <row r="519" spans="1:10">
      <c r="A519" s="17">
        <v>8631</v>
      </c>
      <c r="B519" s="17" t="s">
        <v>906</v>
      </c>
      <c r="C519" s="17" t="s">
        <v>26</v>
      </c>
      <c r="D519" s="17" t="s">
        <v>4742</v>
      </c>
      <c r="E519" s="17">
        <v>1300</v>
      </c>
      <c r="F519" s="18" t="s">
        <v>5</v>
      </c>
      <c r="G519">
        <v>2018</v>
      </c>
      <c r="H519" s="18" t="s">
        <v>84</v>
      </c>
      <c r="I519" t="s">
        <v>380</v>
      </c>
      <c r="J519" t="s">
        <v>264</v>
      </c>
    </row>
    <row r="520" spans="1:10">
      <c r="A520" s="17">
        <v>8630</v>
      </c>
      <c r="B520" s="17" t="s">
        <v>3625</v>
      </c>
      <c r="C520" s="17" t="s">
        <v>26</v>
      </c>
      <c r="D520" s="17" t="s">
        <v>4742</v>
      </c>
      <c r="E520" s="17">
        <v>1900</v>
      </c>
      <c r="F520" s="18" t="s">
        <v>5</v>
      </c>
      <c r="G520">
        <v>2010</v>
      </c>
      <c r="H520" s="18" t="s">
        <v>66</v>
      </c>
      <c r="I520" t="s">
        <v>380</v>
      </c>
      <c r="J520" t="s">
        <v>264</v>
      </c>
    </row>
    <row r="521" spans="1:10">
      <c r="A521" s="17">
        <v>8629</v>
      </c>
      <c r="B521" s="17" t="s">
        <v>905</v>
      </c>
      <c r="C521" s="17" t="s">
        <v>26</v>
      </c>
      <c r="D521" s="17" t="s">
        <v>4742</v>
      </c>
      <c r="E521" s="17">
        <v>1500</v>
      </c>
      <c r="F521" s="18" t="s">
        <v>5</v>
      </c>
      <c r="G521">
        <v>2009</v>
      </c>
      <c r="H521" s="18" t="s">
        <v>66</v>
      </c>
      <c r="I521" t="s">
        <v>380</v>
      </c>
      <c r="J521" t="s">
        <v>264</v>
      </c>
    </row>
    <row r="522" spans="1:10">
      <c r="A522" s="17">
        <v>8628</v>
      </c>
      <c r="B522" s="17" t="s">
        <v>904</v>
      </c>
      <c r="C522" s="17" t="s">
        <v>26</v>
      </c>
      <c r="D522" s="17" t="s">
        <v>4742</v>
      </c>
      <c r="E522" s="17">
        <v>1800</v>
      </c>
      <c r="F522" s="18" t="s">
        <v>5</v>
      </c>
      <c r="G522">
        <v>2017</v>
      </c>
      <c r="H522" s="18" t="s">
        <v>83</v>
      </c>
      <c r="I522" t="s">
        <v>380</v>
      </c>
      <c r="J522" t="s">
        <v>264</v>
      </c>
    </row>
    <row r="523" spans="1:10">
      <c r="A523" s="17">
        <v>8627</v>
      </c>
      <c r="B523" s="17" t="s">
        <v>903</v>
      </c>
      <c r="C523" s="17" t="s">
        <v>26</v>
      </c>
      <c r="D523" s="17" t="s">
        <v>4742</v>
      </c>
      <c r="E523" s="17">
        <v>2500</v>
      </c>
      <c r="F523" s="18" t="s">
        <v>5</v>
      </c>
      <c r="G523">
        <v>2009</v>
      </c>
      <c r="H523" s="18" t="s">
        <v>66</v>
      </c>
      <c r="I523" t="s">
        <v>380</v>
      </c>
      <c r="J523" t="s">
        <v>264</v>
      </c>
    </row>
    <row r="524" spans="1:10">
      <c r="A524" s="17">
        <v>8626</v>
      </c>
      <c r="B524" s="17" t="s">
        <v>902</v>
      </c>
      <c r="C524" s="17" t="s">
        <v>26</v>
      </c>
      <c r="D524" s="17" t="s">
        <v>4742</v>
      </c>
      <c r="E524" s="17">
        <v>3800</v>
      </c>
      <c r="F524" s="18" t="s">
        <v>5</v>
      </c>
      <c r="G524">
        <v>2009</v>
      </c>
      <c r="H524" s="18" t="s">
        <v>66</v>
      </c>
      <c r="I524" t="s">
        <v>380</v>
      </c>
      <c r="J524" t="s">
        <v>264</v>
      </c>
    </row>
    <row r="525" spans="1:10">
      <c r="A525" s="17">
        <v>8625</v>
      </c>
      <c r="B525" s="17" t="s">
        <v>901</v>
      </c>
      <c r="C525" s="17" t="s">
        <v>26</v>
      </c>
      <c r="D525" s="17" t="s">
        <v>4742</v>
      </c>
      <c r="E525" s="17">
        <v>1300</v>
      </c>
      <c r="F525" s="18" t="s">
        <v>5</v>
      </c>
      <c r="G525">
        <v>2010</v>
      </c>
      <c r="H525" s="18" t="s">
        <v>66</v>
      </c>
      <c r="I525" t="s">
        <v>380</v>
      </c>
      <c r="J525" t="s">
        <v>264</v>
      </c>
    </row>
    <row r="526" spans="1:10">
      <c r="A526" s="17">
        <v>8624</v>
      </c>
      <c r="B526" s="17" t="s">
        <v>899</v>
      </c>
      <c r="C526" s="17" t="s">
        <v>26</v>
      </c>
      <c r="D526" s="17" t="s">
        <v>4742</v>
      </c>
      <c r="E526" s="17">
        <v>3600</v>
      </c>
      <c r="F526" s="18" t="s">
        <v>5</v>
      </c>
      <c r="G526">
        <v>2007</v>
      </c>
      <c r="H526" s="18" t="s">
        <v>66</v>
      </c>
      <c r="I526" t="s">
        <v>380</v>
      </c>
      <c r="J526" t="s">
        <v>264</v>
      </c>
    </row>
    <row r="527" spans="1:10">
      <c r="A527" s="17">
        <v>8623</v>
      </c>
      <c r="B527" s="17" t="s">
        <v>2071</v>
      </c>
      <c r="C527" s="17" t="s">
        <v>26</v>
      </c>
      <c r="D527" s="17" t="s">
        <v>4742</v>
      </c>
      <c r="E527" s="17">
        <v>14600</v>
      </c>
      <c r="F527" s="18" t="s">
        <v>5</v>
      </c>
      <c r="G527">
        <v>2005</v>
      </c>
      <c r="H527" s="18" t="s">
        <v>66</v>
      </c>
      <c r="I527" t="s">
        <v>380</v>
      </c>
      <c r="J527" t="s">
        <v>264</v>
      </c>
    </row>
    <row r="528" spans="1:10">
      <c r="A528" s="17">
        <v>8621</v>
      </c>
      <c r="B528" s="17" t="s">
        <v>3567</v>
      </c>
      <c r="C528" s="17" t="s">
        <v>24</v>
      </c>
      <c r="D528" s="17" t="s">
        <v>4681</v>
      </c>
      <c r="E528" s="17">
        <v>1600</v>
      </c>
      <c r="F528" s="18" t="s">
        <v>5</v>
      </c>
      <c r="G528">
        <v>2018</v>
      </c>
      <c r="H528" s="18" t="s">
        <v>84</v>
      </c>
      <c r="I528" t="s">
        <v>64</v>
      </c>
      <c r="J528" t="s">
        <v>65</v>
      </c>
    </row>
    <row r="529" spans="1:10">
      <c r="A529" s="17">
        <v>8620</v>
      </c>
      <c r="B529" s="17" t="s">
        <v>898</v>
      </c>
      <c r="C529" s="17" t="s">
        <v>24</v>
      </c>
      <c r="D529" s="17" t="s">
        <v>4748</v>
      </c>
      <c r="E529" s="17">
        <v>1900</v>
      </c>
      <c r="F529" s="18" t="s">
        <v>5</v>
      </c>
      <c r="G529">
        <v>2018</v>
      </c>
      <c r="H529" s="18" t="s">
        <v>84</v>
      </c>
      <c r="I529" t="s">
        <v>64</v>
      </c>
      <c r="J529" t="s">
        <v>65</v>
      </c>
    </row>
    <row r="530" spans="1:10">
      <c r="A530" s="17">
        <v>8619</v>
      </c>
      <c r="B530" s="17" t="s">
        <v>897</v>
      </c>
      <c r="C530" s="17" t="s">
        <v>24</v>
      </c>
      <c r="D530" s="17" t="s">
        <v>4748</v>
      </c>
      <c r="E530" s="17">
        <v>1900</v>
      </c>
      <c r="F530" s="18" t="s">
        <v>5</v>
      </c>
      <c r="G530">
        <v>2018</v>
      </c>
      <c r="H530" s="18" t="s">
        <v>84</v>
      </c>
      <c r="I530" t="s">
        <v>64</v>
      </c>
      <c r="J530" t="s">
        <v>65</v>
      </c>
    </row>
    <row r="531" spans="1:10">
      <c r="A531" s="17">
        <v>8618</v>
      </c>
      <c r="B531" s="17" t="s">
        <v>896</v>
      </c>
      <c r="C531" s="17" t="s">
        <v>18</v>
      </c>
      <c r="D531" s="17" t="s">
        <v>4686</v>
      </c>
      <c r="E531" s="17">
        <v>1900</v>
      </c>
      <c r="F531" s="18" t="s">
        <v>5</v>
      </c>
      <c r="G531">
        <v>2018</v>
      </c>
      <c r="H531" s="18" t="s">
        <v>84</v>
      </c>
      <c r="I531" t="s">
        <v>64</v>
      </c>
      <c r="J531" t="s">
        <v>207</v>
      </c>
    </row>
    <row r="532" spans="1:10">
      <c r="A532" s="17">
        <v>8617</v>
      </c>
      <c r="B532" s="17" t="s">
        <v>895</v>
      </c>
      <c r="C532" s="17" t="s">
        <v>18</v>
      </c>
      <c r="D532" s="17" t="s">
        <v>4686</v>
      </c>
      <c r="E532" s="17">
        <v>1700</v>
      </c>
      <c r="F532" s="18" t="s">
        <v>5</v>
      </c>
      <c r="G532">
        <v>2018</v>
      </c>
      <c r="H532" s="18" t="s">
        <v>84</v>
      </c>
      <c r="I532" t="s">
        <v>64</v>
      </c>
      <c r="J532" t="s">
        <v>207</v>
      </c>
    </row>
    <row r="533" spans="1:10">
      <c r="A533" s="17">
        <v>8616</v>
      </c>
      <c r="B533" s="17" t="s">
        <v>894</v>
      </c>
      <c r="C533" s="17" t="s">
        <v>16</v>
      </c>
      <c r="D533" s="17" t="s">
        <v>4694</v>
      </c>
      <c r="E533" s="17">
        <v>2400</v>
      </c>
      <c r="F533" s="18" t="s">
        <v>5</v>
      </c>
      <c r="G533">
        <v>2019</v>
      </c>
      <c r="H533" s="18" t="s">
        <v>85</v>
      </c>
      <c r="I533" t="s">
        <v>64</v>
      </c>
      <c r="J533" t="s">
        <v>65</v>
      </c>
    </row>
    <row r="534" spans="1:10">
      <c r="A534" s="17">
        <v>8615</v>
      </c>
      <c r="B534" s="17" t="s">
        <v>893</v>
      </c>
      <c r="C534" s="17" t="s">
        <v>24</v>
      </c>
      <c r="D534" s="17" t="s">
        <v>4658</v>
      </c>
      <c r="E534" s="17">
        <v>1300</v>
      </c>
      <c r="F534" s="18" t="s">
        <v>5</v>
      </c>
      <c r="G534">
        <v>2018</v>
      </c>
      <c r="H534" s="18" t="s">
        <v>84</v>
      </c>
      <c r="I534" t="s">
        <v>64</v>
      </c>
      <c r="J534" t="s">
        <v>65</v>
      </c>
    </row>
    <row r="535" spans="1:10">
      <c r="A535" s="17">
        <v>8614</v>
      </c>
      <c r="B535" s="17" t="s">
        <v>4038</v>
      </c>
      <c r="C535" s="17" t="s">
        <v>16</v>
      </c>
      <c r="D535" s="17" t="s">
        <v>4631</v>
      </c>
      <c r="E535" s="17">
        <v>1700</v>
      </c>
      <c r="F535" s="18" t="s">
        <v>5</v>
      </c>
      <c r="G535">
        <v>2019</v>
      </c>
      <c r="H535" s="18" t="s">
        <v>85</v>
      </c>
      <c r="I535" t="s">
        <v>64</v>
      </c>
      <c r="J535" t="s">
        <v>65</v>
      </c>
    </row>
    <row r="536" spans="1:10">
      <c r="A536" s="17">
        <v>8613</v>
      </c>
      <c r="B536" s="17" t="s">
        <v>892</v>
      </c>
      <c r="C536" s="17" t="s">
        <v>22</v>
      </c>
      <c r="D536" s="17" t="s">
        <v>4674</v>
      </c>
      <c r="E536" s="17">
        <v>1400</v>
      </c>
      <c r="F536" s="18" t="s">
        <v>5</v>
      </c>
      <c r="G536">
        <v>2018</v>
      </c>
      <c r="H536" s="18" t="s">
        <v>84</v>
      </c>
      <c r="I536" t="s">
        <v>64</v>
      </c>
      <c r="J536" t="s">
        <v>65</v>
      </c>
    </row>
    <row r="537" spans="1:10">
      <c r="A537" s="17">
        <v>8609</v>
      </c>
      <c r="B537" s="17" t="s">
        <v>891</v>
      </c>
      <c r="C537" s="17" t="s">
        <v>18</v>
      </c>
      <c r="D537" s="17" t="s">
        <v>4756</v>
      </c>
      <c r="E537" s="17">
        <v>2100</v>
      </c>
      <c r="F537" s="18" t="s">
        <v>5</v>
      </c>
      <c r="G537">
        <v>2018</v>
      </c>
      <c r="H537" s="18" t="s">
        <v>84</v>
      </c>
      <c r="I537" t="s">
        <v>64</v>
      </c>
      <c r="J537" t="s">
        <v>65</v>
      </c>
    </row>
    <row r="538" spans="1:10">
      <c r="A538" s="17">
        <v>8603</v>
      </c>
      <c r="B538" s="17" t="s">
        <v>4007</v>
      </c>
      <c r="C538" s="17" t="s">
        <v>16</v>
      </c>
      <c r="D538" s="17" t="s">
        <v>4631</v>
      </c>
      <c r="E538" s="17">
        <v>1600</v>
      </c>
      <c r="F538" s="18" t="s">
        <v>5</v>
      </c>
      <c r="G538">
        <v>2018</v>
      </c>
      <c r="H538" s="18" t="s">
        <v>84</v>
      </c>
      <c r="I538" t="s">
        <v>64</v>
      </c>
      <c r="J538" t="s">
        <v>65</v>
      </c>
    </row>
    <row r="539" spans="1:10">
      <c r="A539" s="17">
        <v>8602</v>
      </c>
      <c r="B539" s="17" t="s">
        <v>890</v>
      </c>
      <c r="C539" s="17" t="s">
        <v>8</v>
      </c>
      <c r="D539" s="17" t="s">
        <v>4646</v>
      </c>
      <c r="E539" s="17">
        <v>2500</v>
      </c>
      <c r="F539" s="18" t="s">
        <v>5</v>
      </c>
      <c r="G539">
        <v>2018</v>
      </c>
      <c r="H539" s="18" t="s">
        <v>84</v>
      </c>
      <c r="I539" t="s">
        <v>64</v>
      </c>
      <c r="J539" t="s">
        <v>65</v>
      </c>
    </row>
    <row r="540" spans="1:10">
      <c r="A540" s="17">
        <v>8601</v>
      </c>
      <c r="B540" s="17" t="s">
        <v>889</v>
      </c>
      <c r="C540" s="17" t="s">
        <v>8</v>
      </c>
      <c r="D540" s="17" t="s">
        <v>4646</v>
      </c>
      <c r="E540" s="17">
        <v>2400</v>
      </c>
      <c r="F540" s="18" t="s">
        <v>5</v>
      </c>
      <c r="G540">
        <v>2018</v>
      </c>
      <c r="H540" s="18" t="s">
        <v>84</v>
      </c>
      <c r="I540" t="s">
        <v>64</v>
      </c>
      <c r="J540" t="s">
        <v>65</v>
      </c>
    </row>
    <row r="541" spans="1:10">
      <c r="A541" s="17">
        <v>8600</v>
      </c>
      <c r="B541" s="17" t="s">
        <v>888</v>
      </c>
      <c r="C541" s="17" t="s">
        <v>22</v>
      </c>
      <c r="D541" s="17" t="s">
        <v>4649</v>
      </c>
      <c r="E541" s="17">
        <v>2900</v>
      </c>
      <c r="F541" s="18" t="s">
        <v>5</v>
      </c>
      <c r="G541">
        <v>2018</v>
      </c>
      <c r="H541" s="18" t="s">
        <v>84</v>
      </c>
      <c r="I541" t="s">
        <v>64</v>
      </c>
      <c r="J541" t="s">
        <v>65</v>
      </c>
    </row>
    <row r="542" spans="1:10">
      <c r="A542" s="17">
        <v>8599</v>
      </c>
      <c r="B542" s="17" t="s">
        <v>887</v>
      </c>
      <c r="C542" s="17" t="s">
        <v>18</v>
      </c>
      <c r="D542" s="17" t="s">
        <v>4686</v>
      </c>
      <c r="E542" s="17">
        <v>3600</v>
      </c>
      <c r="F542" s="18" t="s">
        <v>5</v>
      </c>
      <c r="G542">
        <v>2018</v>
      </c>
      <c r="H542" s="18" t="s">
        <v>84</v>
      </c>
      <c r="I542" t="s">
        <v>64</v>
      </c>
      <c r="J542" t="s">
        <v>204</v>
      </c>
    </row>
    <row r="543" spans="1:10">
      <c r="A543" s="17">
        <v>8598</v>
      </c>
      <c r="B543" s="17" t="s">
        <v>886</v>
      </c>
      <c r="C543" s="17" t="s">
        <v>8</v>
      </c>
      <c r="D543" s="17" t="s">
        <v>4753</v>
      </c>
      <c r="E543" s="17">
        <v>2500</v>
      </c>
      <c r="F543" s="18" t="s">
        <v>5</v>
      </c>
      <c r="G543">
        <v>2018</v>
      </c>
      <c r="H543" s="18" t="s">
        <v>84</v>
      </c>
      <c r="I543" t="s">
        <v>64</v>
      </c>
      <c r="J543" t="s">
        <v>65</v>
      </c>
    </row>
    <row r="544" spans="1:10">
      <c r="A544" s="17">
        <v>8595</v>
      </c>
      <c r="B544" s="17" t="s">
        <v>885</v>
      </c>
      <c r="C544" s="17" t="s">
        <v>8</v>
      </c>
      <c r="D544" s="17" t="s">
        <v>4753</v>
      </c>
      <c r="E544" s="17">
        <v>1700</v>
      </c>
      <c r="F544" s="18" t="s">
        <v>5</v>
      </c>
      <c r="G544">
        <v>2018</v>
      </c>
      <c r="H544" s="18" t="s">
        <v>84</v>
      </c>
      <c r="I544" t="s">
        <v>64</v>
      </c>
      <c r="J544" t="s">
        <v>65</v>
      </c>
    </row>
    <row r="545" spans="1:10">
      <c r="A545" s="17">
        <v>8594</v>
      </c>
      <c r="B545" s="17" t="s">
        <v>884</v>
      </c>
      <c r="C545" s="17" t="s">
        <v>24</v>
      </c>
      <c r="D545" s="17" t="s">
        <v>4748</v>
      </c>
      <c r="E545" s="17">
        <v>2100</v>
      </c>
      <c r="F545" s="18" t="s">
        <v>5</v>
      </c>
      <c r="G545">
        <v>2018</v>
      </c>
      <c r="H545" s="18" t="s">
        <v>84</v>
      </c>
      <c r="I545" t="s">
        <v>64</v>
      </c>
      <c r="J545" t="s">
        <v>65</v>
      </c>
    </row>
    <row r="546" spans="1:10">
      <c r="A546" s="17">
        <v>8592</v>
      </c>
      <c r="B546" s="17" t="s">
        <v>883</v>
      </c>
      <c r="C546" s="17" t="s">
        <v>24</v>
      </c>
      <c r="D546" s="17" t="s">
        <v>4748</v>
      </c>
      <c r="E546" s="17">
        <v>2200</v>
      </c>
      <c r="F546" s="18" t="s">
        <v>5</v>
      </c>
      <c r="G546">
        <v>2018</v>
      </c>
      <c r="H546" s="18" t="s">
        <v>84</v>
      </c>
      <c r="I546" t="s">
        <v>64</v>
      </c>
      <c r="J546" t="s">
        <v>65</v>
      </c>
    </row>
    <row r="547" spans="1:10">
      <c r="A547" s="17">
        <v>8591</v>
      </c>
      <c r="B547" s="17" t="s">
        <v>882</v>
      </c>
      <c r="C547" s="17" t="s">
        <v>28</v>
      </c>
      <c r="D547" s="17" t="s">
        <v>4749</v>
      </c>
      <c r="E547" s="17">
        <v>2900</v>
      </c>
      <c r="F547" s="18" t="s">
        <v>5</v>
      </c>
      <c r="G547">
        <v>2018</v>
      </c>
      <c r="H547" s="18" t="s">
        <v>84</v>
      </c>
      <c r="I547" t="s">
        <v>64</v>
      </c>
      <c r="J547" t="s">
        <v>65</v>
      </c>
    </row>
    <row r="548" spans="1:10">
      <c r="A548" s="17">
        <v>8588</v>
      </c>
      <c r="B548" s="17" t="s">
        <v>881</v>
      </c>
      <c r="C548" s="17" t="s">
        <v>28</v>
      </c>
      <c r="D548" s="17" t="s">
        <v>4583</v>
      </c>
      <c r="E548" s="17">
        <v>1800</v>
      </c>
      <c r="F548" s="18" t="s">
        <v>5</v>
      </c>
      <c r="G548">
        <v>2018</v>
      </c>
      <c r="H548" s="18" t="s">
        <v>84</v>
      </c>
      <c r="I548" t="s">
        <v>64</v>
      </c>
      <c r="J548" t="s">
        <v>65</v>
      </c>
    </row>
    <row r="549" spans="1:10">
      <c r="A549" s="17">
        <v>8586</v>
      </c>
      <c r="B549" s="17" t="s">
        <v>880</v>
      </c>
      <c r="C549" s="17" t="s">
        <v>15</v>
      </c>
      <c r="D549" s="17" t="s">
        <v>4655</v>
      </c>
      <c r="E549" s="17">
        <v>3200</v>
      </c>
      <c r="F549" s="18" t="s">
        <v>5</v>
      </c>
      <c r="G549">
        <v>2019</v>
      </c>
      <c r="H549" s="18" t="s">
        <v>85</v>
      </c>
      <c r="I549" t="s">
        <v>380</v>
      </c>
      <c r="J549" t="s">
        <v>254</v>
      </c>
    </row>
    <row r="550" spans="1:10">
      <c r="A550" s="17">
        <v>8585</v>
      </c>
      <c r="B550" s="17" t="s">
        <v>3889</v>
      </c>
      <c r="C550" s="17" t="s">
        <v>26</v>
      </c>
      <c r="D550" s="17" t="s">
        <v>4742</v>
      </c>
      <c r="E550" s="17">
        <v>2400</v>
      </c>
      <c r="F550" s="18" t="s">
        <v>5</v>
      </c>
      <c r="G550">
        <v>2018</v>
      </c>
      <c r="H550" s="18" t="s">
        <v>84</v>
      </c>
      <c r="I550" t="s">
        <v>64</v>
      </c>
      <c r="J550" t="s">
        <v>65</v>
      </c>
    </row>
    <row r="551" spans="1:10">
      <c r="A551" s="17">
        <v>8584</v>
      </c>
      <c r="B551" s="17" t="s">
        <v>879</v>
      </c>
      <c r="C551" s="17" t="s">
        <v>8</v>
      </c>
      <c r="D551" s="17" t="s">
        <v>4588</v>
      </c>
      <c r="E551" s="17">
        <v>4600</v>
      </c>
      <c r="F551" s="18" t="s">
        <v>5</v>
      </c>
      <c r="G551">
        <v>2018</v>
      </c>
      <c r="H551" s="18" t="s">
        <v>84</v>
      </c>
      <c r="I551" t="s">
        <v>64</v>
      </c>
      <c r="J551" t="s">
        <v>65</v>
      </c>
    </row>
    <row r="552" spans="1:10">
      <c r="A552" s="17">
        <v>8583</v>
      </c>
      <c r="B552" s="17" t="s">
        <v>3504</v>
      </c>
      <c r="C552" s="17" t="s">
        <v>26</v>
      </c>
      <c r="D552" s="17" t="s">
        <v>4742</v>
      </c>
      <c r="E552" s="17">
        <v>2800</v>
      </c>
      <c r="F552" s="18" t="s">
        <v>5</v>
      </c>
      <c r="G552">
        <v>2018</v>
      </c>
      <c r="H552" s="18" t="s">
        <v>84</v>
      </c>
      <c r="I552" t="s">
        <v>64</v>
      </c>
      <c r="J552" t="s">
        <v>65</v>
      </c>
    </row>
    <row r="553" spans="1:10">
      <c r="A553" s="17">
        <v>8582</v>
      </c>
      <c r="B553" s="17" t="s">
        <v>878</v>
      </c>
      <c r="C553" s="17" t="s">
        <v>8</v>
      </c>
      <c r="D553" s="17" t="s">
        <v>4588</v>
      </c>
      <c r="E553" s="17">
        <v>1700</v>
      </c>
      <c r="F553" s="18" t="s">
        <v>5</v>
      </c>
      <c r="G553">
        <v>2018</v>
      </c>
      <c r="H553" s="18" t="s">
        <v>84</v>
      </c>
      <c r="I553" t="s">
        <v>64</v>
      </c>
      <c r="J553" t="s">
        <v>65</v>
      </c>
    </row>
    <row r="554" spans="1:10">
      <c r="A554" s="17">
        <v>8581</v>
      </c>
      <c r="B554" s="17" t="s">
        <v>877</v>
      </c>
      <c r="C554" s="17" t="s">
        <v>8</v>
      </c>
      <c r="D554" s="17" t="s">
        <v>4588</v>
      </c>
      <c r="E554" s="17">
        <v>3000</v>
      </c>
      <c r="F554" s="18" t="s">
        <v>5</v>
      </c>
      <c r="G554">
        <v>2018</v>
      </c>
      <c r="H554" s="18" t="s">
        <v>84</v>
      </c>
      <c r="I554" t="s">
        <v>64</v>
      </c>
      <c r="J554" t="s">
        <v>65</v>
      </c>
    </row>
    <row r="555" spans="1:10">
      <c r="A555" s="17">
        <v>8580</v>
      </c>
      <c r="B555" s="17" t="s">
        <v>3788</v>
      </c>
      <c r="C555" s="17" t="s">
        <v>8</v>
      </c>
      <c r="D555" s="17" t="s">
        <v>4588</v>
      </c>
      <c r="E555" s="17">
        <v>2100</v>
      </c>
      <c r="F555" s="18" t="s">
        <v>5</v>
      </c>
      <c r="G555">
        <v>2018</v>
      </c>
      <c r="H555" s="18" t="s">
        <v>84</v>
      </c>
      <c r="I555" t="s">
        <v>64</v>
      </c>
      <c r="J555" t="s">
        <v>65</v>
      </c>
    </row>
    <row r="556" spans="1:10">
      <c r="A556" s="17">
        <v>8579</v>
      </c>
      <c r="B556" s="17" t="s">
        <v>3830</v>
      </c>
      <c r="C556" s="17" t="s">
        <v>8</v>
      </c>
      <c r="D556" s="17" t="s">
        <v>4588</v>
      </c>
      <c r="E556" s="17">
        <v>2000</v>
      </c>
      <c r="F556" s="18" t="s">
        <v>5</v>
      </c>
      <c r="G556">
        <v>2018</v>
      </c>
      <c r="H556" s="18" t="s">
        <v>84</v>
      </c>
      <c r="I556" t="s">
        <v>64</v>
      </c>
      <c r="J556" t="s">
        <v>65</v>
      </c>
    </row>
    <row r="557" spans="1:10">
      <c r="A557" s="17">
        <v>8573</v>
      </c>
      <c r="B557" s="17" t="s">
        <v>876</v>
      </c>
      <c r="C557" s="17" t="s">
        <v>18</v>
      </c>
      <c r="D557" s="17" t="s">
        <v>4756</v>
      </c>
      <c r="E557" s="17">
        <v>2200</v>
      </c>
      <c r="F557" s="18" t="s">
        <v>5</v>
      </c>
      <c r="G557">
        <v>2018</v>
      </c>
      <c r="H557" s="18" t="s">
        <v>84</v>
      </c>
      <c r="I557" t="s">
        <v>64</v>
      </c>
      <c r="J557" t="s">
        <v>207</v>
      </c>
    </row>
    <row r="558" spans="1:10">
      <c r="A558" s="17">
        <v>8570</v>
      </c>
      <c r="B558" s="17" t="s">
        <v>2243</v>
      </c>
      <c r="C558" s="17" t="s">
        <v>20</v>
      </c>
      <c r="D558" s="17" t="s">
        <v>4745</v>
      </c>
      <c r="E558" s="17">
        <v>2800</v>
      </c>
      <c r="F558" s="18" t="s">
        <v>5</v>
      </c>
      <c r="G558">
        <v>2018</v>
      </c>
      <c r="H558" s="18" t="s">
        <v>84</v>
      </c>
      <c r="I558" t="s">
        <v>64</v>
      </c>
      <c r="J558" t="s">
        <v>65</v>
      </c>
    </row>
    <row r="559" spans="1:10">
      <c r="A559" s="17">
        <v>8565</v>
      </c>
      <c r="B559" s="17" t="s">
        <v>2617</v>
      </c>
      <c r="C559" s="17" t="s">
        <v>16</v>
      </c>
      <c r="D559" s="17" t="s">
        <v>4663</v>
      </c>
      <c r="E559" s="17">
        <v>11400</v>
      </c>
      <c r="F559" s="18" t="s">
        <v>5</v>
      </c>
      <c r="G559">
        <v>2019</v>
      </c>
      <c r="H559" s="18" t="s">
        <v>85</v>
      </c>
      <c r="I559" t="s">
        <v>64</v>
      </c>
      <c r="J559" t="s">
        <v>184</v>
      </c>
    </row>
    <row r="560" spans="1:10">
      <c r="A560" s="17">
        <v>8563</v>
      </c>
      <c r="B560" s="17" t="s">
        <v>3085</v>
      </c>
      <c r="C560" s="17" t="s">
        <v>28</v>
      </c>
      <c r="D560" s="17" t="s">
        <v>4638</v>
      </c>
      <c r="E560" s="17">
        <v>2600</v>
      </c>
      <c r="F560" s="18" t="s">
        <v>5</v>
      </c>
      <c r="G560">
        <v>2018</v>
      </c>
      <c r="H560" s="18" t="s">
        <v>84</v>
      </c>
      <c r="I560" t="s">
        <v>64</v>
      </c>
      <c r="J560" t="s">
        <v>65</v>
      </c>
    </row>
    <row r="561" spans="1:10">
      <c r="A561" s="17">
        <v>8561</v>
      </c>
      <c r="B561" s="17" t="s">
        <v>875</v>
      </c>
      <c r="C561" s="17" t="s">
        <v>22</v>
      </c>
      <c r="D561" s="17" t="s">
        <v>4674</v>
      </c>
      <c r="E561" s="17">
        <v>2500</v>
      </c>
      <c r="F561" s="18" t="s">
        <v>5</v>
      </c>
      <c r="G561">
        <v>2018</v>
      </c>
      <c r="H561" s="18" t="s">
        <v>84</v>
      </c>
      <c r="I561" t="s">
        <v>64</v>
      </c>
      <c r="J561" t="s">
        <v>65</v>
      </c>
    </row>
    <row r="562" spans="1:10">
      <c r="A562" s="17">
        <v>8560</v>
      </c>
      <c r="B562" s="17" t="s">
        <v>3439</v>
      </c>
      <c r="C562" s="17" t="s">
        <v>22</v>
      </c>
      <c r="D562" s="17" t="s">
        <v>4649</v>
      </c>
      <c r="E562" s="17">
        <v>4000</v>
      </c>
      <c r="F562" s="18" t="s">
        <v>5</v>
      </c>
      <c r="G562">
        <v>2018</v>
      </c>
      <c r="H562" s="18" t="s">
        <v>84</v>
      </c>
      <c r="I562" t="s">
        <v>64</v>
      </c>
      <c r="J562" t="s">
        <v>65</v>
      </c>
    </row>
    <row r="563" spans="1:10">
      <c r="A563" s="17">
        <v>8559</v>
      </c>
      <c r="B563" s="17" t="s">
        <v>874</v>
      </c>
      <c r="C563" s="17" t="s">
        <v>22</v>
      </c>
      <c r="D563" s="17" t="s">
        <v>4671</v>
      </c>
      <c r="E563" s="17">
        <v>1200</v>
      </c>
      <c r="F563" s="18" t="s">
        <v>5</v>
      </c>
      <c r="G563">
        <v>2018</v>
      </c>
      <c r="H563" s="18" t="s">
        <v>84</v>
      </c>
      <c r="I563" t="s">
        <v>64</v>
      </c>
      <c r="J563" t="s">
        <v>65</v>
      </c>
    </row>
    <row r="564" spans="1:10">
      <c r="A564" s="17">
        <v>8556</v>
      </c>
      <c r="B564" s="17" t="s">
        <v>2846</v>
      </c>
      <c r="C564" s="17" t="s">
        <v>26</v>
      </c>
      <c r="D564" s="17" t="s">
        <v>4668</v>
      </c>
      <c r="E564" s="17">
        <v>1800</v>
      </c>
      <c r="F564" s="18" t="s">
        <v>5</v>
      </c>
      <c r="G564">
        <v>2018</v>
      </c>
      <c r="H564" s="18" t="s">
        <v>84</v>
      </c>
      <c r="I564" t="s">
        <v>64</v>
      </c>
      <c r="J564" t="s">
        <v>65</v>
      </c>
    </row>
    <row r="565" spans="1:10">
      <c r="A565" s="17">
        <v>8555</v>
      </c>
      <c r="B565" s="17" t="s">
        <v>2102</v>
      </c>
      <c r="C565" s="17" t="s">
        <v>20</v>
      </c>
      <c r="D565" s="17" t="s">
        <v>4745</v>
      </c>
      <c r="E565" s="17">
        <v>2900</v>
      </c>
      <c r="F565" s="18" t="s">
        <v>5</v>
      </c>
      <c r="G565">
        <v>2018</v>
      </c>
      <c r="H565" s="18" t="s">
        <v>84</v>
      </c>
      <c r="I565" t="s">
        <v>64</v>
      </c>
      <c r="J565" t="s">
        <v>65</v>
      </c>
    </row>
    <row r="566" spans="1:10">
      <c r="A566" s="17">
        <v>8551</v>
      </c>
      <c r="B566" s="17" t="s">
        <v>873</v>
      </c>
      <c r="C566" s="17" t="s">
        <v>28</v>
      </c>
      <c r="D566" s="17" t="s">
        <v>4749</v>
      </c>
      <c r="E566" s="17">
        <v>2500</v>
      </c>
      <c r="F566" s="18" t="s">
        <v>5</v>
      </c>
      <c r="G566">
        <v>2018</v>
      </c>
      <c r="H566" s="18" t="s">
        <v>84</v>
      </c>
      <c r="I566" t="s">
        <v>64</v>
      </c>
      <c r="J566" t="s">
        <v>65</v>
      </c>
    </row>
    <row r="567" spans="1:10">
      <c r="A567" s="17">
        <v>8550</v>
      </c>
      <c r="B567" s="17" t="s">
        <v>2494</v>
      </c>
      <c r="C567" s="17" t="s">
        <v>28</v>
      </c>
      <c r="D567" s="17" t="s">
        <v>4638</v>
      </c>
      <c r="E567" s="17">
        <v>1800</v>
      </c>
      <c r="F567" s="18" t="s">
        <v>5</v>
      </c>
      <c r="G567">
        <v>2018</v>
      </c>
      <c r="H567" s="18" t="s">
        <v>84</v>
      </c>
      <c r="I567" t="s">
        <v>64</v>
      </c>
      <c r="J567" t="s">
        <v>65</v>
      </c>
    </row>
    <row r="568" spans="1:10">
      <c r="A568" s="17">
        <v>8549</v>
      </c>
      <c r="B568" s="17" t="s">
        <v>872</v>
      </c>
      <c r="C568" s="17" t="s">
        <v>24</v>
      </c>
      <c r="D568" s="17" t="s">
        <v>4681</v>
      </c>
      <c r="E568" s="17">
        <v>1900</v>
      </c>
      <c r="F568" s="18" t="s">
        <v>5</v>
      </c>
      <c r="G568">
        <v>2018</v>
      </c>
      <c r="H568" s="18" t="s">
        <v>84</v>
      </c>
      <c r="I568" t="s">
        <v>64</v>
      </c>
      <c r="J568" t="s">
        <v>65</v>
      </c>
    </row>
    <row r="569" spans="1:10">
      <c r="A569" s="17">
        <v>8548</v>
      </c>
      <c r="B569" s="17" t="s">
        <v>871</v>
      </c>
      <c r="C569" s="17" t="s">
        <v>15</v>
      </c>
      <c r="D569" s="17" t="s">
        <v>4655</v>
      </c>
      <c r="E569" s="17">
        <v>1900</v>
      </c>
      <c r="F569" s="18" t="s">
        <v>5</v>
      </c>
      <c r="G569">
        <v>2018</v>
      </c>
      <c r="H569" s="18" t="s">
        <v>84</v>
      </c>
      <c r="I569" t="s">
        <v>380</v>
      </c>
      <c r="J569" t="s">
        <v>254</v>
      </c>
    </row>
    <row r="570" spans="1:10">
      <c r="A570" s="17">
        <v>8547</v>
      </c>
      <c r="B570" s="17" t="s">
        <v>870</v>
      </c>
      <c r="C570" s="17" t="s">
        <v>15</v>
      </c>
      <c r="D570" s="17" t="s">
        <v>4759</v>
      </c>
      <c r="E570" s="17">
        <v>7800</v>
      </c>
      <c r="F570" s="18" t="s">
        <v>5</v>
      </c>
      <c r="G570">
        <v>2018</v>
      </c>
      <c r="H570" s="18" t="s">
        <v>84</v>
      </c>
      <c r="I570" t="s">
        <v>64</v>
      </c>
      <c r="J570" t="s">
        <v>65</v>
      </c>
    </row>
    <row r="571" spans="1:10">
      <c r="A571" s="17">
        <v>8546</v>
      </c>
      <c r="B571" s="17" t="s">
        <v>869</v>
      </c>
      <c r="C571" s="17" t="s">
        <v>26</v>
      </c>
      <c r="D571" s="17" t="s">
        <v>4668</v>
      </c>
      <c r="E571" s="17">
        <v>1900</v>
      </c>
      <c r="F571" s="18" t="s">
        <v>5</v>
      </c>
      <c r="G571">
        <v>2018</v>
      </c>
      <c r="H571" s="18" t="s">
        <v>84</v>
      </c>
      <c r="I571" t="s">
        <v>64</v>
      </c>
      <c r="J571" t="s">
        <v>65</v>
      </c>
    </row>
    <row r="572" spans="1:10">
      <c r="A572" s="17">
        <v>8545</v>
      </c>
      <c r="B572" s="17" t="s">
        <v>868</v>
      </c>
      <c r="C572" s="17" t="s">
        <v>8</v>
      </c>
      <c r="D572" s="17" t="s">
        <v>4646</v>
      </c>
      <c r="E572" s="17">
        <v>5400</v>
      </c>
      <c r="F572" s="18" t="s">
        <v>5</v>
      </c>
      <c r="G572">
        <v>2018</v>
      </c>
      <c r="H572" s="18" t="s">
        <v>84</v>
      </c>
      <c r="I572" t="s">
        <v>64</v>
      </c>
      <c r="J572" t="s">
        <v>65</v>
      </c>
    </row>
    <row r="573" spans="1:10">
      <c r="A573" s="17">
        <v>8542</v>
      </c>
      <c r="B573" s="17" t="s">
        <v>2516</v>
      </c>
      <c r="C573" s="17" t="s">
        <v>20</v>
      </c>
      <c r="D573" s="17" t="s">
        <v>4731</v>
      </c>
      <c r="E573" s="17">
        <v>2400</v>
      </c>
      <c r="F573" s="18" t="s">
        <v>5</v>
      </c>
      <c r="G573">
        <v>2018</v>
      </c>
      <c r="H573" s="18" t="s">
        <v>84</v>
      </c>
      <c r="I573" t="s">
        <v>64</v>
      </c>
      <c r="J573" t="s">
        <v>65</v>
      </c>
    </row>
    <row r="574" spans="1:10">
      <c r="A574" s="17">
        <v>8538</v>
      </c>
      <c r="B574" s="17" t="s">
        <v>3359</v>
      </c>
      <c r="C574" s="17" t="s">
        <v>18</v>
      </c>
      <c r="D574" s="17" t="s">
        <v>4686</v>
      </c>
      <c r="E574" s="17">
        <v>1800</v>
      </c>
      <c r="F574" s="18" t="s">
        <v>5</v>
      </c>
      <c r="G574">
        <v>2018</v>
      </c>
      <c r="H574" s="18" t="s">
        <v>84</v>
      </c>
      <c r="I574" t="s">
        <v>64</v>
      </c>
      <c r="J574" t="s">
        <v>207</v>
      </c>
    </row>
    <row r="575" spans="1:10">
      <c r="A575" s="17">
        <v>8536</v>
      </c>
      <c r="B575" s="17" t="s">
        <v>866</v>
      </c>
      <c r="C575" s="17" t="s">
        <v>16</v>
      </c>
      <c r="D575" s="17" t="s">
        <v>4694</v>
      </c>
      <c r="E575" s="17">
        <v>2100</v>
      </c>
      <c r="F575" s="18" t="s">
        <v>5</v>
      </c>
      <c r="G575">
        <v>2019</v>
      </c>
      <c r="H575" s="18" t="s">
        <v>85</v>
      </c>
      <c r="I575" t="s">
        <v>64</v>
      </c>
      <c r="J575" t="s">
        <v>65</v>
      </c>
    </row>
    <row r="576" spans="1:10">
      <c r="A576" s="17">
        <v>8534</v>
      </c>
      <c r="B576" s="17" t="s">
        <v>2848</v>
      </c>
      <c r="C576" s="17" t="s">
        <v>16</v>
      </c>
      <c r="D576" s="17" t="s">
        <v>4694</v>
      </c>
      <c r="E576" s="17">
        <v>2000</v>
      </c>
      <c r="F576" s="18" t="s">
        <v>5</v>
      </c>
      <c r="G576">
        <v>2018</v>
      </c>
      <c r="H576" s="18" t="s">
        <v>84</v>
      </c>
      <c r="I576" t="s">
        <v>64</v>
      </c>
      <c r="J576" t="s">
        <v>65</v>
      </c>
    </row>
    <row r="577" spans="1:10">
      <c r="A577" s="17">
        <v>8533</v>
      </c>
      <c r="B577" s="17" t="s">
        <v>3808</v>
      </c>
      <c r="C577" s="17" t="s">
        <v>16</v>
      </c>
      <c r="D577" s="17" t="s">
        <v>4631</v>
      </c>
      <c r="E577" s="17">
        <v>9600</v>
      </c>
      <c r="F577" s="18" t="s">
        <v>5</v>
      </c>
      <c r="G577">
        <v>2018</v>
      </c>
      <c r="H577" s="18" t="s">
        <v>84</v>
      </c>
      <c r="I577" t="s">
        <v>64</v>
      </c>
      <c r="J577" t="s">
        <v>65</v>
      </c>
    </row>
    <row r="578" spans="1:10">
      <c r="A578" s="17">
        <v>8532</v>
      </c>
      <c r="B578" s="17" t="s">
        <v>2927</v>
      </c>
      <c r="C578" s="17" t="s">
        <v>16</v>
      </c>
      <c r="D578" s="17" t="s">
        <v>4694</v>
      </c>
      <c r="E578" s="17">
        <v>2300</v>
      </c>
      <c r="F578" s="18" t="s">
        <v>5</v>
      </c>
      <c r="G578">
        <v>2018</v>
      </c>
      <c r="H578" s="18" t="s">
        <v>84</v>
      </c>
      <c r="I578" t="s">
        <v>64</v>
      </c>
      <c r="J578" t="s">
        <v>65</v>
      </c>
    </row>
    <row r="579" spans="1:10">
      <c r="A579" s="17">
        <v>8529</v>
      </c>
      <c r="B579" s="17" t="s">
        <v>3556</v>
      </c>
      <c r="C579" s="17" t="s">
        <v>16</v>
      </c>
      <c r="D579" s="17" t="s">
        <v>4663</v>
      </c>
      <c r="E579" s="17">
        <v>2800</v>
      </c>
      <c r="F579" s="18" t="s">
        <v>5</v>
      </c>
      <c r="G579">
        <v>2018</v>
      </c>
      <c r="H579" s="18" t="s">
        <v>84</v>
      </c>
      <c r="I579" t="s">
        <v>64</v>
      </c>
      <c r="J579" t="s">
        <v>181</v>
      </c>
    </row>
    <row r="580" spans="1:10">
      <c r="A580" s="17">
        <v>8528</v>
      </c>
      <c r="B580" s="17" t="s">
        <v>865</v>
      </c>
      <c r="C580" s="17" t="s">
        <v>16</v>
      </c>
      <c r="D580" s="17" t="s">
        <v>4663</v>
      </c>
      <c r="E580" s="17">
        <v>1800</v>
      </c>
      <c r="F580" s="18" t="s">
        <v>5</v>
      </c>
      <c r="G580">
        <v>2018</v>
      </c>
      <c r="H580" s="18" t="s">
        <v>84</v>
      </c>
      <c r="I580" t="s">
        <v>64</v>
      </c>
      <c r="J580" t="s">
        <v>65</v>
      </c>
    </row>
    <row r="581" spans="1:10">
      <c r="A581" s="17">
        <v>8526</v>
      </c>
      <c r="B581" s="17" t="s">
        <v>863</v>
      </c>
      <c r="C581" s="17" t="s">
        <v>28</v>
      </c>
      <c r="D581" s="17" t="s">
        <v>4749</v>
      </c>
      <c r="E581" s="17">
        <v>3600</v>
      </c>
      <c r="F581" s="18" t="s">
        <v>5</v>
      </c>
      <c r="G581">
        <v>2018</v>
      </c>
      <c r="H581" s="18" t="s">
        <v>84</v>
      </c>
      <c r="I581" t="s">
        <v>64</v>
      </c>
      <c r="J581" t="s">
        <v>65</v>
      </c>
    </row>
    <row r="582" spans="1:10">
      <c r="A582" s="17">
        <v>8525</v>
      </c>
      <c r="B582" s="17" t="s">
        <v>862</v>
      </c>
      <c r="C582" s="17" t="s">
        <v>24</v>
      </c>
      <c r="D582" s="17" t="s">
        <v>4748</v>
      </c>
      <c r="E582" s="17">
        <v>1600</v>
      </c>
      <c r="F582" s="18" t="s">
        <v>5</v>
      </c>
      <c r="G582">
        <v>2018</v>
      </c>
      <c r="H582" s="18" t="s">
        <v>84</v>
      </c>
      <c r="I582" t="s">
        <v>64</v>
      </c>
      <c r="J582" t="s">
        <v>65</v>
      </c>
    </row>
    <row r="583" spans="1:10">
      <c r="A583" s="17">
        <v>8524</v>
      </c>
      <c r="B583" s="17" t="s">
        <v>861</v>
      </c>
      <c r="C583" s="17" t="s">
        <v>24</v>
      </c>
      <c r="D583" s="17" t="s">
        <v>4658</v>
      </c>
      <c r="E583" s="17">
        <v>1700</v>
      </c>
      <c r="F583" s="18" t="s">
        <v>5</v>
      </c>
      <c r="G583">
        <v>2018</v>
      </c>
      <c r="H583" s="18" t="s">
        <v>84</v>
      </c>
      <c r="I583" t="s">
        <v>64</v>
      </c>
      <c r="J583" t="s">
        <v>65</v>
      </c>
    </row>
    <row r="584" spans="1:10">
      <c r="A584" s="17">
        <v>8523</v>
      </c>
      <c r="B584" s="17" t="s">
        <v>860</v>
      </c>
      <c r="C584" s="17" t="s">
        <v>24</v>
      </c>
      <c r="D584" s="17" t="s">
        <v>4658</v>
      </c>
      <c r="E584" s="17">
        <v>1800</v>
      </c>
      <c r="F584" s="18" t="s">
        <v>5</v>
      </c>
      <c r="G584">
        <v>2018</v>
      </c>
      <c r="H584" s="18" t="s">
        <v>84</v>
      </c>
      <c r="I584" t="s">
        <v>64</v>
      </c>
      <c r="J584" t="s">
        <v>65</v>
      </c>
    </row>
    <row r="585" spans="1:10">
      <c r="A585" s="17">
        <v>8522</v>
      </c>
      <c r="B585" s="17" t="s">
        <v>2635</v>
      </c>
      <c r="C585" s="17" t="s">
        <v>24</v>
      </c>
      <c r="D585" s="17" t="s">
        <v>4681</v>
      </c>
      <c r="E585" s="17">
        <v>1600</v>
      </c>
      <c r="F585" s="18" t="s">
        <v>5</v>
      </c>
      <c r="G585">
        <v>2018</v>
      </c>
      <c r="H585" s="18" t="s">
        <v>84</v>
      </c>
      <c r="I585" t="s">
        <v>64</v>
      </c>
      <c r="J585" t="s">
        <v>65</v>
      </c>
    </row>
    <row r="586" spans="1:10">
      <c r="A586" s="17">
        <v>8521</v>
      </c>
      <c r="B586" s="17" t="s">
        <v>859</v>
      </c>
      <c r="C586" s="17" t="s">
        <v>8</v>
      </c>
      <c r="D586" s="17" t="s">
        <v>4753</v>
      </c>
      <c r="E586" s="17">
        <v>2000</v>
      </c>
      <c r="F586" s="18" t="s">
        <v>5</v>
      </c>
      <c r="G586">
        <v>2018</v>
      </c>
      <c r="H586" s="18" t="s">
        <v>84</v>
      </c>
      <c r="I586" t="s">
        <v>64</v>
      </c>
      <c r="J586" t="s">
        <v>65</v>
      </c>
    </row>
    <row r="587" spans="1:10">
      <c r="A587" s="17">
        <v>8520</v>
      </c>
      <c r="B587" s="17" t="s">
        <v>3392</v>
      </c>
      <c r="C587" s="17" t="s">
        <v>26</v>
      </c>
      <c r="D587" s="17" t="s">
        <v>4742</v>
      </c>
      <c r="E587" s="17">
        <v>2700</v>
      </c>
      <c r="F587" s="18" t="s">
        <v>5</v>
      </c>
      <c r="G587">
        <v>2018</v>
      </c>
      <c r="H587" s="18" t="s">
        <v>84</v>
      </c>
      <c r="I587" t="s">
        <v>64</v>
      </c>
      <c r="J587" t="s">
        <v>65</v>
      </c>
    </row>
    <row r="588" spans="1:10">
      <c r="A588" s="17">
        <v>8519</v>
      </c>
      <c r="B588" s="17" t="s">
        <v>4113</v>
      </c>
      <c r="C588" s="17" t="s">
        <v>8</v>
      </c>
      <c r="D588" s="17" t="s">
        <v>4588</v>
      </c>
      <c r="E588" s="17">
        <v>2400</v>
      </c>
      <c r="F588" s="18" t="s">
        <v>5</v>
      </c>
      <c r="G588">
        <v>2018</v>
      </c>
      <c r="H588" s="18" t="s">
        <v>84</v>
      </c>
      <c r="I588" t="s">
        <v>64</v>
      </c>
      <c r="J588" t="s">
        <v>65</v>
      </c>
    </row>
    <row r="589" spans="1:10">
      <c r="A589" s="17">
        <v>8518</v>
      </c>
      <c r="B589" s="17" t="s">
        <v>858</v>
      </c>
      <c r="C589" s="17" t="s">
        <v>22</v>
      </c>
      <c r="D589" s="17" t="s">
        <v>4674</v>
      </c>
      <c r="E589" s="17">
        <v>4200</v>
      </c>
      <c r="F589" s="18" t="s">
        <v>5</v>
      </c>
      <c r="G589">
        <v>2018</v>
      </c>
      <c r="H589" s="18" t="s">
        <v>84</v>
      </c>
      <c r="I589" t="s">
        <v>64</v>
      </c>
      <c r="J589" t="s">
        <v>65</v>
      </c>
    </row>
    <row r="590" spans="1:10">
      <c r="A590" s="17">
        <v>8516</v>
      </c>
      <c r="B590" s="17" t="s">
        <v>857</v>
      </c>
      <c r="C590" s="17" t="s">
        <v>28</v>
      </c>
      <c r="D590" s="17" t="s">
        <v>4749</v>
      </c>
      <c r="E590" s="17">
        <v>1300</v>
      </c>
      <c r="F590" s="18" t="s">
        <v>5</v>
      </c>
      <c r="G590">
        <v>2018</v>
      </c>
      <c r="H590" s="18" t="s">
        <v>84</v>
      </c>
      <c r="I590" t="s">
        <v>64</v>
      </c>
      <c r="J590" t="s">
        <v>65</v>
      </c>
    </row>
    <row r="591" spans="1:10">
      <c r="A591" s="17">
        <v>8502</v>
      </c>
      <c r="B591" s="17" t="s">
        <v>2398</v>
      </c>
      <c r="C591" s="17" t="s">
        <v>20</v>
      </c>
      <c r="D591" s="17" t="s">
        <v>4731</v>
      </c>
      <c r="E591" s="17">
        <v>1800</v>
      </c>
      <c r="F591" s="18" t="s">
        <v>5</v>
      </c>
      <c r="G591">
        <v>2018</v>
      </c>
      <c r="H591" s="18" t="s">
        <v>84</v>
      </c>
      <c r="I591" t="s">
        <v>64</v>
      </c>
      <c r="J591" t="s">
        <v>65</v>
      </c>
    </row>
    <row r="592" spans="1:10">
      <c r="A592" s="17">
        <v>8501</v>
      </c>
      <c r="B592" s="17" t="s">
        <v>856</v>
      </c>
      <c r="C592" s="17" t="s">
        <v>28</v>
      </c>
      <c r="D592" s="17" t="s">
        <v>4749</v>
      </c>
      <c r="E592" s="17">
        <v>2100</v>
      </c>
      <c r="F592" s="18" t="s">
        <v>5</v>
      </c>
      <c r="G592">
        <v>2018</v>
      </c>
      <c r="H592" s="18" t="s">
        <v>84</v>
      </c>
      <c r="I592" t="s">
        <v>64</v>
      </c>
      <c r="J592" t="s">
        <v>65</v>
      </c>
    </row>
    <row r="593" spans="1:10">
      <c r="A593" s="17">
        <v>8500</v>
      </c>
      <c r="B593" s="17" t="s">
        <v>2296</v>
      </c>
      <c r="C593" s="17" t="s">
        <v>20</v>
      </c>
      <c r="D593" s="17" t="s">
        <v>4731</v>
      </c>
      <c r="E593" s="17">
        <v>2700</v>
      </c>
      <c r="F593" s="18" t="s">
        <v>5</v>
      </c>
      <c r="G593">
        <v>2018</v>
      </c>
      <c r="H593" s="18" t="s">
        <v>84</v>
      </c>
      <c r="I593" t="s">
        <v>64</v>
      </c>
      <c r="J593" t="s">
        <v>65</v>
      </c>
    </row>
    <row r="594" spans="1:10">
      <c r="A594" s="17">
        <v>8499</v>
      </c>
      <c r="B594" s="17" t="s">
        <v>855</v>
      </c>
      <c r="C594" s="17" t="s">
        <v>24</v>
      </c>
      <c r="D594" s="17" t="s">
        <v>4748</v>
      </c>
      <c r="E594" s="17">
        <v>1900</v>
      </c>
      <c r="F594" s="18" t="s">
        <v>5</v>
      </c>
      <c r="G594">
        <v>2018</v>
      </c>
      <c r="H594" s="18" t="s">
        <v>84</v>
      </c>
      <c r="I594" t="s">
        <v>64</v>
      </c>
      <c r="J594" t="s">
        <v>65</v>
      </c>
    </row>
    <row r="595" spans="1:10">
      <c r="A595" s="17">
        <v>8498</v>
      </c>
      <c r="B595" s="17" t="s">
        <v>854</v>
      </c>
      <c r="C595" s="17" t="s">
        <v>22</v>
      </c>
      <c r="D595" s="17" t="s">
        <v>4671</v>
      </c>
      <c r="E595" s="17">
        <v>2400</v>
      </c>
      <c r="F595" s="18" t="s">
        <v>5</v>
      </c>
      <c r="G595">
        <v>2019</v>
      </c>
      <c r="H595" s="18" t="s">
        <v>85</v>
      </c>
      <c r="I595" t="s">
        <v>64</v>
      </c>
      <c r="J595" t="s">
        <v>65</v>
      </c>
    </row>
    <row r="596" spans="1:10">
      <c r="A596" s="17">
        <v>8497</v>
      </c>
      <c r="B596" s="17" t="s">
        <v>3228</v>
      </c>
      <c r="C596" s="17" t="s">
        <v>22</v>
      </c>
      <c r="D596" s="17" t="s">
        <v>4671</v>
      </c>
      <c r="E596" s="17">
        <v>2300</v>
      </c>
      <c r="F596" s="18" t="s">
        <v>5</v>
      </c>
      <c r="G596">
        <v>2018</v>
      </c>
      <c r="H596" s="18" t="s">
        <v>84</v>
      </c>
      <c r="I596" t="s">
        <v>64</v>
      </c>
      <c r="J596" t="s">
        <v>65</v>
      </c>
    </row>
    <row r="597" spans="1:10">
      <c r="A597" s="17">
        <v>8496</v>
      </c>
      <c r="B597" s="17" t="s">
        <v>853</v>
      </c>
      <c r="C597" s="17" t="s">
        <v>22</v>
      </c>
      <c r="D597" s="17" t="s">
        <v>4671</v>
      </c>
      <c r="E597" s="17">
        <v>3600</v>
      </c>
      <c r="F597" s="18" t="s">
        <v>5</v>
      </c>
      <c r="G597">
        <v>2018</v>
      </c>
      <c r="H597" s="18" t="s">
        <v>84</v>
      </c>
      <c r="I597" t="s">
        <v>64</v>
      </c>
      <c r="J597" t="s">
        <v>65</v>
      </c>
    </row>
    <row r="598" spans="1:10">
      <c r="A598" s="17">
        <v>8495</v>
      </c>
      <c r="B598" s="17" t="s">
        <v>852</v>
      </c>
      <c r="C598" s="17" t="s">
        <v>22</v>
      </c>
      <c r="D598" s="17" t="s">
        <v>4674</v>
      </c>
      <c r="E598" s="17">
        <v>2700</v>
      </c>
      <c r="F598" s="18" t="s">
        <v>5</v>
      </c>
      <c r="G598">
        <v>2018</v>
      </c>
      <c r="H598" s="18" t="s">
        <v>84</v>
      </c>
      <c r="I598" t="s">
        <v>64</v>
      </c>
      <c r="J598" t="s">
        <v>65</v>
      </c>
    </row>
    <row r="599" spans="1:10">
      <c r="A599" s="17">
        <v>8494</v>
      </c>
      <c r="B599" s="17" t="s">
        <v>851</v>
      </c>
      <c r="C599" s="17" t="s">
        <v>22</v>
      </c>
      <c r="D599" s="17" t="s">
        <v>4674</v>
      </c>
      <c r="E599" s="17">
        <v>2500</v>
      </c>
      <c r="F599" s="18" t="s">
        <v>5</v>
      </c>
      <c r="G599">
        <v>2018</v>
      </c>
      <c r="H599" s="18" t="s">
        <v>84</v>
      </c>
      <c r="I599" t="s">
        <v>64</v>
      </c>
      <c r="J599" t="s">
        <v>65</v>
      </c>
    </row>
    <row r="600" spans="1:10">
      <c r="A600" s="17">
        <v>8492</v>
      </c>
      <c r="B600" s="17" t="s">
        <v>3295</v>
      </c>
      <c r="C600" s="17" t="s">
        <v>18</v>
      </c>
      <c r="D600" s="17" t="s">
        <v>4687</v>
      </c>
      <c r="E600" s="17">
        <v>2600</v>
      </c>
      <c r="F600" s="18" t="s">
        <v>5</v>
      </c>
      <c r="G600">
        <v>2018</v>
      </c>
      <c r="H600" s="18" t="s">
        <v>84</v>
      </c>
      <c r="I600" t="s">
        <v>64</v>
      </c>
      <c r="J600" t="s">
        <v>215</v>
      </c>
    </row>
    <row r="601" spans="1:10">
      <c r="A601" s="17">
        <v>8491</v>
      </c>
      <c r="B601" s="17" t="s">
        <v>2506</v>
      </c>
      <c r="C601" s="17" t="s">
        <v>28</v>
      </c>
      <c r="D601" s="17" t="s">
        <v>4634</v>
      </c>
      <c r="E601" s="17">
        <v>3200</v>
      </c>
      <c r="F601" s="18" t="s">
        <v>5</v>
      </c>
      <c r="G601">
        <v>2018</v>
      </c>
      <c r="H601" s="18" t="s">
        <v>84</v>
      </c>
      <c r="I601" t="s">
        <v>64</v>
      </c>
      <c r="J601" t="s">
        <v>65</v>
      </c>
    </row>
    <row r="602" spans="1:10">
      <c r="A602" s="17">
        <v>8490</v>
      </c>
      <c r="B602" s="17" t="s">
        <v>3196</v>
      </c>
      <c r="C602" s="17" t="s">
        <v>28</v>
      </c>
      <c r="D602" s="17" t="s">
        <v>4638</v>
      </c>
      <c r="E602" s="17">
        <v>2000</v>
      </c>
      <c r="F602" s="18" t="s">
        <v>5</v>
      </c>
      <c r="G602">
        <v>2018</v>
      </c>
      <c r="H602" s="18" t="s">
        <v>84</v>
      </c>
      <c r="I602" t="s">
        <v>64</v>
      </c>
      <c r="J602" t="s">
        <v>65</v>
      </c>
    </row>
    <row r="603" spans="1:10">
      <c r="A603" s="17">
        <v>8489</v>
      </c>
      <c r="B603" s="17" t="s">
        <v>850</v>
      </c>
      <c r="C603" s="17" t="s">
        <v>15</v>
      </c>
      <c r="D603" s="17" t="s">
        <v>4759</v>
      </c>
      <c r="E603" s="17">
        <v>2700</v>
      </c>
      <c r="F603" s="18" t="s">
        <v>5</v>
      </c>
      <c r="G603">
        <v>2018</v>
      </c>
      <c r="H603" s="18" t="s">
        <v>84</v>
      </c>
      <c r="I603" t="s">
        <v>64</v>
      </c>
      <c r="J603" t="s">
        <v>65</v>
      </c>
    </row>
    <row r="604" spans="1:10">
      <c r="A604" s="17">
        <v>8488</v>
      </c>
      <c r="B604" s="17" t="s">
        <v>4473</v>
      </c>
      <c r="C604" s="17" t="s">
        <v>15</v>
      </c>
      <c r="D604" s="17" t="s">
        <v>4655</v>
      </c>
      <c r="E604" s="17">
        <v>2800</v>
      </c>
      <c r="F604" s="18" t="s">
        <v>5</v>
      </c>
      <c r="G604">
        <v>2018</v>
      </c>
      <c r="H604" s="18" t="s">
        <v>84</v>
      </c>
      <c r="I604" t="s">
        <v>380</v>
      </c>
      <c r="J604" t="s">
        <v>254</v>
      </c>
    </row>
    <row r="605" spans="1:10">
      <c r="A605" s="17">
        <v>8487</v>
      </c>
      <c r="B605" s="17" t="s">
        <v>2047</v>
      </c>
      <c r="C605" s="17" t="s">
        <v>20</v>
      </c>
      <c r="D605" s="17" t="s">
        <v>4745</v>
      </c>
      <c r="E605" s="17">
        <v>4600</v>
      </c>
      <c r="F605" s="18" t="s">
        <v>5</v>
      </c>
      <c r="G605">
        <v>2018</v>
      </c>
      <c r="H605" s="18" t="s">
        <v>84</v>
      </c>
      <c r="I605" t="s">
        <v>64</v>
      </c>
      <c r="J605" t="s">
        <v>65</v>
      </c>
    </row>
    <row r="606" spans="1:10">
      <c r="A606" s="17">
        <v>8486</v>
      </c>
      <c r="B606" s="17" t="s">
        <v>849</v>
      </c>
      <c r="C606" s="17" t="s">
        <v>22</v>
      </c>
      <c r="D606" s="17" t="s">
        <v>4671</v>
      </c>
      <c r="E606" s="17">
        <v>3300</v>
      </c>
      <c r="F606" s="18" t="s">
        <v>5</v>
      </c>
      <c r="G606">
        <v>2018</v>
      </c>
      <c r="H606" s="18" t="s">
        <v>84</v>
      </c>
      <c r="I606" t="s">
        <v>64</v>
      </c>
      <c r="J606" t="s">
        <v>65</v>
      </c>
    </row>
    <row r="607" spans="1:10">
      <c r="A607" s="17">
        <v>8485</v>
      </c>
      <c r="B607" s="17" t="s">
        <v>848</v>
      </c>
      <c r="C607" s="17" t="s">
        <v>22</v>
      </c>
      <c r="D607" s="17" t="s">
        <v>4649</v>
      </c>
      <c r="E607" s="17">
        <v>2600</v>
      </c>
      <c r="F607" s="18" t="s">
        <v>5</v>
      </c>
      <c r="G607">
        <v>2018</v>
      </c>
      <c r="H607" s="18" t="s">
        <v>84</v>
      </c>
      <c r="I607" t="s">
        <v>64</v>
      </c>
      <c r="J607" t="s">
        <v>65</v>
      </c>
    </row>
    <row r="608" spans="1:10">
      <c r="A608" s="17">
        <v>8483</v>
      </c>
      <c r="B608" s="17" t="s">
        <v>2652</v>
      </c>
      <c r="C608" s="17" t="s">
        <v>8</v>
      </c>
      <c r="D608" s="17" t="s">
        <v>4753</v>
      </c>
      <c r="E608" s="17">
        <v>2000</v>
      </c>
      <c r="F608" s="18" t="s">
        <v>5</v>
      </c>
      <c r="G608">
        <v>2018</v>
      </c>
      <c r="H608" s="18" t="s">
        <v>84</v>
      </c>
      <c r="I608" t="s">
        <v>64</v>
      </c>
      <c r="J608" t="s">
        <v>65</v>
      </c>
    </row>
    <row r="609" spans="1:10">
      <c r="A609" s="17">
        <v>8457</v>
      </c>
      <c r="B609" s="17" t="s">
        <v>2878</v>
      </c>
      <c r="C609" s="17" t="s">
        <v>16</v>
      </c>
      <c r="D609" s="17" t="s">
        <v>4663</v>
      </c>
      <c r="E609" s="17">
        <v>2200</v>
      </c>
      <c r="F609" s="18" t="s">
        <v>5</v>
      </c>
      <c r="G609">
        <v>2018</v>
      </c>
      <c r="H609" s="18" t="s">
        <v>84</v>
      </c>
      <c r="I609" t="s">
        <v>64</v>
      </c>
      <c r="J609" t="s">
        <v>65</v>
      </c>
    </row>
    <row r="610" spans="1:10">
      <c r="A610" s="17">
        <v>8455</v>
      </c>
      <c r="B610" s="17" t="s">
        <v>3819</v>
      </c>
      <c r="C610" s="17" t="s">
        <v>26</v>
      </c>
      <c r="D610" s="17" t="s">
        <v>4668</v>
      </c>
      <c r="E610" s="17">
        <v>2200</v>
      </c>
      <c r="F610" s="18" t="s">
        <v>5</v>
      </c>
      <c r="G610">
        <v>2018</v>
      </c>
      <c r="H610" s="18" t="s">
        <v>84</v>
      </c>
      <c r="I610" t="s">
        <v>64</v>
      </c>
      <c r="J610" t="s">
        <v>65</v>
      </c>
    </row>
    <row r="611" spans="1:10">
      <c r="A611" s="17">
        <v>8454</v>
      </c>
      <c r="B611" s="17" t="s">
        <v>2359</v>
      </c>
      <c r="C611" s="17" t="s">
        <v>20</v>
      </c>
      <c r="D611" s="17" t="s">
        <v>4752</v>
      </c>
      <c r="E611" s="17">
        <v>2700</v>
      </c>
      <c r="F611" s="18" t="s">
        <v>5</v>
      </c>
      <c r="G611">
        <v>2017</v>
      </c>
      <c r="H611" s="18" t="s">
        <v>83</v>
      </c>
      <c r="I611" t="s">
        <v>488</v>
      </c>
      <c r="J611" t="s">
        <v>139</v>
      </c>
    </row>
    <row r="612" spans="1:10">
      <c r="A612" s="17">
        <v>8453</v>
      </c>
      <c r="B612" s="17" t="s">
        <v>2270</v>
      </c>
      <c r="C612" s="17" t="s">
        <v>20</v>
      </c>
      <c r="D612" s="17" t="s">
        <v>4752</v>
      </c>
      <c r="E612" s="17">
        <v>5800</v>
      </c>
      <c r="F612" s="18" t="s">
        <v>5</v>
      </c>
      <c r="G612">
        <v>2004</v>
      </c>
      <c r="H612" s="18" t="s">
        <v>66</v>
      </c>
      <c r="I612" t="s">
        <v>488</v>
      </c>
      <c r="J612" t="s">
        <v>139</v>
      </c>
    </row>
    <row r="613" spans="1:10">
      <c r="A613" s="17">
        <v>8452</v>
      </c>
      <c r="B613" s="17" t="s">
        <v>2219</v>
      </c>
      <c r="C613" s="17" t="s">
        <v>20</v>
      </c>
      <c r="D613" s="17" t="s">
        <v>4752</v>
      </c>
      <c r="E613" s="17">
        <v>3700</v>
      </c>
      <c r="F613" s="18" t="s">
        <v>5</v>
      </c>
      <c r="G613">
        <v>2000</v>
      </c>
      <c r="H613" s="18" t="s">
        <v>66</v>
      </c>
      <c r="I613" t="s">
        <v>488</v>
      </c>
      <c r="J613" t="s">
        <v>142</v>
      </c>
    </row>
    <row r="614" spans="1:10">
      <c r="A614" s="17">
        <v>8451</v>
      </c>
      <c r="B614" s="17" t="s">
        <v>2057</v>
      </c>
      <c r="C614" s="17" t="s">
        <v>20</v>
      </c>
      <c r="D614" s="17" t="s">
        <v>4752</v>
      </c>
      <c r="E614" s="17">
        <v>35300</v>
      </c>
      <c r="F614" s="18" t="s">
        <v>5</v>
      </c>
      <c r="G614">
        <v>1982</v>
      </c>
      <c r="H614" s="18" t="s">
        <v>66</v>
      </c>
      <c r="I614" t="s">
        <v>488</v>
      </c>
      <c r="J614" t="s">
        <v>142</v>
      </c>
    </row>
    <row r="615" spans="1:10">
      <c r="A615" s="17">
        <v>8450</v>
      </c>
      <c r="B615" s="17" t="s">
        <v>2303</v>
      </c>
      <c r="C615" s="17" t="s">
        <v>20</v>
      </c>
      <c r="D615" s="17" t="s">
        <v>4752</v>
      </c>
      <c r="E615" s="17">
        <v>4500</v>
      </c>
      <c r="F615" s="18" t="s">
        <v>5</v>
      </c>
      <c r="G615">
        <v>1999</v>
      </c>
      <c r="H615" s="18" t="s">
        <v>66</v>
      </c>
      <c r="I615" t="s">
        <v>488</v>
      </c>
      <c r="J615" t="s">
        <v>139</v>
      </c>
    </row>
    <row r="616" spans="1:10">
      <c r="A616" s="17">
        <v>8449</v>
      </c>
      <c r="B616" s="17" t="s">
        <v>2173</v>
      </c>
      <c r="C616" s="17" t="s">
        <v>20</v>
      </c>
      <c r="D616" s="17" t="s">
        <v>4752</v>
      </c>
      <c r="E616" s="17">
        <v>4800</v>
      </c>
      <c r="F616" s="18" t="s">
        <v>5</v>
      </c>
      <c r="G616">
        <v>2007</v>
      </c>
      <c r="H616" s="18" t="s">
        <v>66</v>
      </c>
      <c r="I616" t="s">
        <v>488</v>
      </c>
      <c r="J616" t="s">
        <v>142</v>
      </c>
    </row>
    <row r="617" spans="1:10">
      <c r="A617" s="17">
        <v>8448</v>
      </c>
      <c r="B617" s="17" t="s">
        <v>2714</v>
      </c>
      <c r="C617" s="17" t="s">
        <v>20</v>
      </c>
      <c r="D617" s="17" t="s">
        <v>4752</v>
      </c>
      <c r="E617" s="17">
        <v>4400</v>
      </c>
      <c r="F617" s="18" t="s">
        <v>5</v>
      </c>
      <c r="G617">
        <v>2009</v>
      </c>
      <c r="H617" s="18" t="s">
        <v>66</v>
      </c>
      <c r="I617" t="s">
        <v>488</v>
      </c>
      <c r="J617" t="s">
        <v>139</v>
      </c>
    </row>
    <row r="618" spans="1:10">
      <c r="A618" s="17">
        <v>8447</v>
      </c>
      <c r="B618" s="17" t="s">
        <v>2452</v>
      </c>
      <c r="C618" s="17" t="s">
        <v>20</v>
      </c>
      <c r="D618" s="17" t="s">
        <v>4752</v>
      </c>
      <c r="E618" s="17">
        <v>18700</v>
      </c>
      <c r="F618" s="18" t="s">
        <v>5</v>
      </c>
      <c r="G618">
        <v>2009</v>
      </c>
      <c r="H618" s="18" t="s">
        <v>66</v>
      </c>
      <c r="I618" t="s">
        <v>488</v>
      </c>
      <c r="J618" t="s">
        <v>142</v>
      </c>
    </row>
    <row r="619" spans="1:10">
      <c r="A619" s="17">
        <v>8446</v>
      </c>
      <c r="B619" s="17" t="s">
        <v>2329</v>
      </c>
      <c r="C619" s="17" t="s">
        <v>20</v>
      </c>
      <c r="D619" s="17" t="s">
        <v>4752</v>
      </c>
      <c r="E619" s="17">
        <v>13800</v>
      </c>
      <c r="F619" s="18" t="s">
        <v>5</v>
      </c>
      <c r="G619">
        <v>1996</v>
      </c>
      <c r="H619" s="18" t="s">
        <v>66</v>
      </c>
      <c r="I619" t="s">
        <v>488</v>
      </c>
      <c r="J619" t="s">
        <v>142</v>
      </c>
    </row>
    <row r="620" spans="1:10">
      <c r="A620" s="17">
        <v>8444</v>
      </c>
      <c r="B620" s="17" t="s">
        <v>2327</v>
      </c>
      <c r="C620" s="17" t="s">
        <v>20</v>
      </c>
      <c r="D620" s="17" t="s">
        <v>4752</v>
      </c>
      <c r="E620" s="17">
        <v>5700</v>
      </c>
      <c r="F620" s="18" t="s">
        <v>5</v>
      </c>
      <c r="G620">
        <v>2000</v>
      </c>
      <c r="H620" s="18" t="s">
        <v>66</v>
      </c>
      <c r="I620" t="s">
        <v>488</v>
      </c>
      <c r="J620" t="s">
        <v>142</v>
      </c>
    </row>
    <row r="621" spans="1:10">
      <c r="A621" s="17">
        <v>8443</v>
      </c>
      <c r="B621" s="17" t="s">
        <v>2316</v>
      </c>
      <c r="C621" s="17" t="s">
        <v>20</v>
      </c>
      <c r="D621" s="17" t="s">
        <v>4752</v>
      </c>
      <c r="E621" s="17">
        <v>4300</v>
      </c>
      <c r="F621" s="18" t="s">
        <v>5</v>
      </c>
      <c r="G621">
        <v>2000</v>
      </c>
      <c r="H621" s="18" t="s">
        <v>66</v>
      </c>
      <c r="I621" t="s">
        <v>488</v>
      </c>
      <c r="J621" t="s">
        <v>142</v>
      </c>
    </row>
    <row r="622" spans="1:10">
      <c r="A622" s="17">
        <v>8442</v>
      </c>
      <c r="B622" s="17" t="s">
        <v>2331</v>
      </c>
      <c r="C622" s="17" t="s">
        <v>20</v>
      </c>
      <c r="D622" s="17" t="s">
        <v>4752</v>
      </c>
      <c r="E622" s="17">
        <v>900</v>
      </c>
      <c r="F622" s="18" t="s">
        <v>5</v>
      </c>
      <c r="G622">
        <v>2002</v>
      </c>
      <c r="H622" s="18" t="s">
        <v>66</v>
      </c>
      <c r="I622" t="s">
        <v>488</v>
      </c>
      <c r="J622" t="s">
        <v>139</v>
      </c>
    </row>
    <row r="623" spans="1:10">
      <c r="A623" s="17">
        <v>8441</v>
      </c>
      <c r="B623" s="17" t="s">
        <v>2210</v>
      </c>
      <c r="C623" s="17" t="s">
        <v>20</v>
      </c>
      <c r="D623" s="17" t="s">
        <v>4752</v>
      </c>
      <c r="E623" s="17">
        <v>5700</v>
      </c>
      <c r="F623" s="18" t="s">
        <v>5</v>
      </c>
      <c r="G623">
        <v>2003</v>
      </c>
      <c r="H623" s="18" t="s">
        <v>66</v>
      </c>
      <c r="I623" t="s">
        <v>488</v>
      </c>
      <c r="J623" t="s">
        <v>139</v>
      </c>
    </row>
    <row r="624" spans="1:10">
      <c r="A624" s="17">
        <v>8440</v>
      </c>
      <c r="B624" s="17" t="s">
        <v>2593</v>
      </c>
      <c r="C624" s="17" t="s">
        <v>20</v>
      </c>
      <c r="D624" s="17" t="s">
        <v>4752</v>
      </c>
      <c r="E624" s="17">
        <v>1800</v>
      </c>
      <c r="F624" s="18" t="s">
        <v>5</v>
      </c>
      <c r="G624">
        <v>2003</v>
      </c>
      <c r="H624" s="18" t="s">
        <v>66</v>
      </c>
      <c r="I624" s="205" t="s">
        <v>488</v>
      </c>
      <c r="J624" s="205" t="s">
        <v>139</v>
      </c>
    </row>
    <row r="625" spans="1:10">
      <c r="A625" s="17">
        <v>8439</v>
      </c>
      <c r="B625" s="17" t="s">
        <v>2115</v>
      </c>
      <c r="C625" s="17" t="s">
        <v>20</v>
      </c>
      <c r="D625" s="17" t="s">
        <v>4752</v>
      </c>
      <c r="E625" s="17">
        <v>2500</v>
      </c>
      <c r="F625" s="18" t="s">
        <v>5</v>
      </c>
      <c r="G625">
        <v>1982</v>
      </c>
      <c r="H625" s="18" t="s">
        <v>66</v>
      </c>
      <c r="I625" t="s">
        <v>488</v>
      </c>
      <c r="J625" t="s">
        <v>142</v>
      </c>
    </row>
    <row r="626" spans="1:10">
      <c r="A626" s="17">
        <v>8438</v>
      </c>
      <c r="B626" s="17" t="s">
        <v>2032</v>
      </c>
      <c r="C626" s="17" t="s">
        <v>20</v>
      </c>
      <c r="D626" s="17" t="s">
        <v>4752</v>
      </c>
      <c r="E626" s="17">
        <v>13000</v>
      </c>
      <c r="F626" s="18" t="s">
        <v>5</v>
      </c>
      <c r="G626">
        <v>2009</v>
      </c>
      <c r="H626" s="18" t="s">
        <v>66</v>
      </c>
      <c r="I626" t="s">
        <v>488</v>
      </c>
      <c r="J626" t="s">
        <v>142</v>
      </c>
    </row>
    <row r="627" spans="1:10">
      <c r="A627" s="17">
        <v>8437</v>
      </c>
      <c r="B627" s="17" t="s">
        <v>3001</v>
      </c>
      <c r="C627" s="17" t="s">
        <v>20</v>
      </c>
      <c r="D627" s="17" t="s">
        <v>4752</v>
      </c>
      <c r="E627" s="17">
        <v>4600</v>
      </c>
      <c r="F627" s="18" t="s">
        <v>5</v>
      </c>
      <c r="G627">
        <v>1985</v>
      </c>
      <c r="H627" s="18" t="s">
        <v>66</v>
      </c>
      <c r="I627" t="s">
        <v>488</v>
      </c>
      <c r="J627" t="s">
        <v>142</v>
      </c>
    </row>
    <row r="628" spans="1:10">
      <c r="A628" s="17">
        <v>8436</v>
      </c>
      <c r="B628" s="17" t="s">
        <v>2363</v>
      </c>
      <c r="C628" s="17" t="s">
        <v>20</v>
      </c>
      <c r="D628" s="17" t="s">
        <v>4752</v>
      </c>
      <c r="E628" s="17">
        <v>8600</v>
      </c>
      <c r="F628" s="18" t="s">
        <v>5</v>
      </c>
      <c r="G628">
        <v>2004</v>
      </c>
      <c r="H628" s="18" t="s">
        <v>66</v>
      </c>
      <c r="I628" t="s">
        <v>488</v>
      </c>
      <c r="J628" t="s">
        <v>142</v>
      </c>
    </row>
    <row r="629" spans="1:10">
      <c r="A629" s="17">
        <v>8435</v>
      </c>
      <c r="B629" s="17" t="s">
        <v>2214</v>
      </c>
      <c r="C629" s="17" t="s">
        <v>20</v>
      </c>
      <c r="D629" s="17" t="s">
        <v>4752</v>
      </c>
      <c r="E629" s="17">
        <v>3200</v>
      </c>
      <c r="F629" s="18" t="s">
        <v>5</v>
      </c>
      <c r="G629">
        <v>2000</v>
      </c>
      <c r="H629" s="18" t="s">
        <v>66</v>
      </c>
      <c r="I629" t="s">
        <v>488</v>
      </c>
      <c r="J629" t="s">
        <v>142</v>
      </c>
    </row>
    <row r="630" spans="1:10">
      <c r="A630" s="17">
        <v>8434</v>
      </c>
      <c r="B630" s="17" t="s">
        <v>2412</v>
      </c>
      <c r="C630" s="17" t="s">
        <v>20</v>
      </c>
      <c r="D630" s="17" t="s">
        <v>4752</v>
      </c>
      <c r="E630" s="17">
        <v>6200</v>
      </c>
      <c r="F630" s="18" t="s">
        <v>5</v>
      </c>
      <c r="G630">
        <v>1990</v>
      </c>
      <c r="H630" s="18" t="s">
        <v>66</v>
      </c>
      <c r="I630" t="s">
        <v>488</v>
      </c>
      <c r="J630" t="s">
        <v>139</v>
      </c>
    </row>
    <row r="631" spans="1:10">
      <c r="A631" s="17">
        <v>8433</v>
      </c>
      <c r="B631" s="17" t="s">
        <v>2031</v>
      </c>
      <c r="C631" s="17" t="s">
        <v>20</v>
      </c>
      <c r="D631" s="17" t="s">
        <v>4752</v>
      </c>
      <c r="E631" s="17">
        <v>6600</v>
      </c>
      <c r="F631" s="18" t="s">
        <v>5</v>
      </c>
      <c r="G631">
        <v>2001</v>
      </c>
      <c r="H631" s="18" t="s">
        <v>66</v>
      </c>
      <c r="I631" t="s">
        <v>488</v>
      </c>
      <c r="J631" t="s">
        <v>142</v>
      </c>
    </row>
    <row r="632" spans="1:10">
      <c r="A632" s="17">
        <v>8432</v>
      </c>
      <c r="B632" s="17" t="s">
        <v>2229</v>
      </c>
      <c r="C632" s="17" t="s">
        <v>20</v>
      </c>
      <c r="D632" s="17" t="s">
        <v>4752</v>
      </c>
      <c r="E632" s="17">
        <v>5000</v>
      </c>
      <c r="F632" s="18" t="s">
        <v>5</v>
      </c>
      <c r="G632">
        <v>2018</v>
      </c>
      <c r="H632" s="18" t="s">
        <v>84</v>
      </c>
      <c r="I632" t="s">
        <v>488</v>
      </c>
      <c r="J632" t="s">
        <v>142</v>
      </c>
    </row>
    <row r="633" spans="1:10">
      <c r="A633" s="17">
        <v>8431</v>
      </c>
      <c r="B633" s="17" t="s">
        <v>2439</v>
      </c>
      <c r="C633" s="17" t="s">
        <v>20</v>
      </c>
      <c r="D633" s="17" t="s">
        <v>4752</v>
      </c>
      <c r="E633" s="17">
        <v>2200</v>
      </c>
      <c r="F633" s="18" t="s">
        <v>5</v>
      </c>
      <c r="G633">
        <v>2017</v>
      </c>
      <c r="H633" s="18" t="s">
        <v>83</v>
      </c>
      <c r="I633" t="s">
        <v>488</v>
      </c>
      <c r="J633" t="s">
        <v>139</v>
      </c>
    </row>
    <row r="634" spans="1:10">
      <c r="A634" s="17">
        <v>8430</v>
      </c>
      <c r="B634" s="17" t="s">
        <v>2421</v>
      </c>
      <c r="C634" s="17" t="s">
        <v>20</v>
      </c>
      <c r="D634" s="17" t="s">
        <v>4752</v>
      </c>
      <c r="E634" s="17">
        <v>8300</v>
      </c>
      <c r="F634" s="18" t="s">
        <v>5</v>
      </c>
      <c r="G634">
        <v>2002</v>
      </c>
      <c r="H634" s="18" t="s">
        <v>66</v>
      </c>
      <c r="I634" t="s">
        <v>488</v>
      </c>
      <c r="J634" t="s">
        <v>142</v>
      </c>
    </row>
    <row r="635" spans="1:10">
      <c r="A635" s="17">
        <v>8429</v>
      </c>
      <c r="B635" s="17" t="s">
        <v>2400</v>
      </c>
      <c r="C635" s="17" t="s">
        <v>20</v>
      </c>
      <c r="D635" s="17" t="s">
        <v>4752</v>
      </c>
      <c r="E635" s="17">
        <v>4000</v>
      </c>
      <c r="F635" s="18" t="s">
        <v>5</v>
      </c>
      <c r="G635">
        <v>2004</v>
      </c>
      <c r="H635" s="18" t="s">
        <v>66</v>
      </c>
      <c r="I635" t="s">
        <v>488</v>
      </c>
      <c r="J635" t="s">
        <v>139</v>
      </c>
    </row>
    <row r="636" spans="1:10">
      <c r="A636" s="17">
        <v>8428</v>
      </c>
      <c r="B636" s="17" t="s">
        <v>2414</v>
      </c>
      <c r="C636" s="17" t="s">
        <v>20</v>
      </c>
      <c r="D636" s="17" t="s">
        <v>4752</v>
      </c>
      <c r="E636" s="17">
        <v>3800</v>
      </c>
      <c r="F636" s="18" t="s">
        <v>5</v>
      </c>
      <c r="G636">
        <v>2005</v>
      </c>
      <c r="H636" s="18" t="s">
        <v>66</v>
      </c>
      <c r="I636" t="s">
        <v>488</v>
      </c>
      <c r="J636" t="s">
        <v>139</v>
      </c>
    </row>
    <row r="637" spans="1:10">
      <c r="A637" s="17">
        <v>8427</v>
      </c>
      <c r="B637" s="17" t="s">
        <v>2648</v>
      </c>
      <c r="C637" s="17" t="s">
        <v>20</v>
      </c>
      <c r="D637" s="17" t="s">
        <v>4752</v>
      </c>
      <c r="E637" s="17">
        <v>13200</v>
      </c>
      <c r="F637" s="18" t="s">
        <v>5</v>
      </c>
      <c r="G637">
        <v>1993</v>
      </c>
      <c r="H637" s="18" t="s">
        <v>66</v>
      </c>
      <c r="I637" t="s">
        <v>488</v>
      </c>
      <c r="J637" t="s">
        <v>142</v>
      </c>
    </row>
    <row r="638" spans="1:10">
      <c r="A638" s="17">
        <v>8426</v>
      </c>
      <c r="B638" s="17" t="s">
        <v>2189</v>
      </c>
      <c r="C638" s="17" t="s">
        <v>20</v>
      </c>
      <c r="D638" s="17" t="s">
        <v>4752</v>
      </c>
      <c r="E638" s="17">
        <v>12400</v>
      </c>
      <c r="F638" s="18" t="s">
        <v>5</v>
      </c>
      <c r="G638">
        <v>2002</v>
      </c>
      <c r="H638" s="18" t="s">
        <v>66</v>
      </c>
      <c r="I638" t="s">
        <v>488</v>
      </c>
      <c r="J638" t="s">
        <v>142</v>
      </c>
    </row>
    <row r="639" spans="1:10">
      <c r="A639" s="17">
        <v>8425</v>
      </c>
      <c r="B639" s="17" t="s">
        <v>2111</v>
      </c>
      <c r="C639" s="17" t="s">
        <v>20</v>
      </c>
      <c r="D639" s="17" t="s">
        <v>4752</v>
      </c>
      <c r="E639" s="17">
        <v>7100</v>
      </c>
      <c r="F639" s="18" t="s">
        <v>5</v>
      </c>
      <c r="G639">
        <v>2009</v>
      </c>
      <c r="H639" s="18" t="s">
        <v>66</v>
      </c>
      <c r="I639" t="s">
        <v>488</v>
      </c>
      <c r="J639" t="s">
        <v>139</v>
      </c>
    </row>
    <row r="640" spans="1:10">
      <c r="A640" s="17">
        <v>8424</v>
      </c>
      <c r="B640" s="17" t="s">
        <v>2136</v>
      </c>
      <c r="C640" s="17" t="s">
        <v>20</v>
      </c>
      <c r="D640" s="17" t="s">
        <v>4752</v>
      </c>
      <c r="E640" s="17">
        <v>1200</v>
      </c>
      <c r="F640" s="18" t="s">
        <v>5</v>
      </c>
      <c r="G640">
        <v>2017</v>
      </c>
      <c r="H640" s="18" t="s">
        <v>83</v>
      </c>
      <c r="I640" t="s">
        <v>488</v>
      </c>
      <c r="J640" t="s">
        <v>142</v>
      </c>
    </row>
    <row r="641" spans="1:10">
      <c r="A641" s="17">
        <v>8423</v>
      </c>
      <c r="B641" s="17" t="s">
        <v>2152</v>
      </c>
      <c r="C641" s="17" t="s">
        <v>20</v>
      </c>
      <c r="D641" s="17" t="s">
        <v>4752</v>
      </c>
      <c r="E641" s="17">
        <v>13000</v>
      </c>
      <c r="F641" s="18" t="s">
        <v>5</v>
      </c>
      <c r="G641">
        <v>1994</v>
      </c>
      <c r="H641" s="18" t="s">
        <v>66</v>
      </c>
      <c r="I641" t="s">
        <v>488</v>
      </c>
      <c r="J641" t="s">
        <v>142</v>
      </c>
    </row>
    <row r="642" spans="1:10">
      <c r="A642" s="17">
        <v>8422</v>
      </c>
      <c r="B642" s="17" t="s">
        <v>2172</v>
      </c>
      <c r="C642" s="17" t="s">
        <v>20</v>
      </c>
      <c r="D642" s="17" t="s">
        <v>4752</v>
      </c>
      <c r="E642" s="17">
        <v>3900</v>
      </c>
      <c r="F642" s="18" t="s">
        <v>5</v>
      </c>
      <c r="G642">
        <v>1995</v>
      </c>
      <c r="H642" s="18" t="s">
        <v>66</v>
      </c>
      <c r="I642" t="s">
        <v>488</v>
      </c>
      <c r="J642" t="s">
        <v>142</v>
      </c>
    </row>
    <row r="643" spans="1:10">
      <c r="A643" s="17">
        <v>8421</v>
      </c>
      <c r="B643" s="17" t="s">
        <v>2614</v>
      </c>
      <c r="C643" s="17" t="s">
        <v>20</v>
      </c>
      <c r="D643" s="17" t="s">
        <v>4752</v>
      </c>
      <c r="E643" s="17">
        <v>8800</v>
      </c>
      <c r="F643" s="18" t="s">
        <v>5</v>
      </c>
      <c r="G643">
        <v>1985</v>
      </c>
      <c r="H643" s="18" t="s">
        <v>66</v>
      </c>
      <c r="I643" t="s">
        <v>488</v>
      </c>
      <c r="J643" t="s">
        <v>142</v>
      </c>
    </row>
    <row r="644" spans="1:10">
      <c r="A644" s="17">
        <v>8420</v>
      </c>
      <c r="B644" s="17" t="s">
        <v>2893</v>
      </c>
      <c r="C644" s="17" t="s">
        <v>20</v>
      </c>
      <c r="D644" s="17" t="s">
        <v>4752</v>
      </c>
      <c r="E644" s="17">
        <v>5400</v>
      </c>
      <c r="F644" s="18" t="s">
        <v>5</v>
      </c>
      <c r="G644">
        <v>2009</v>
      </c>
      <c r="H644" s="18" t="s">
        <v>66</v>
      </c>
      <c r="I644" t="s">
        <v>488</v>
      </c>
      <c r="J644" t="s">
        <v>142</v>
      </c>
    </row>
    <row r="645" spans="1:10">
      <c r="A645" s="17">
        <v>8418</v>
      </c>
      <c r="B645" s="17" t="s">
        <v>2727</v>
      </c>
      <c r="C645" s="17" t="s">
        <v>20</v>
      </c>
      <c r="D645" s="17" t="s">
        <v>4752</v>
      </c>
      <c r="E645" s="17">
        <v>4800</v>
      </c>
      <c r="F645" s="18" t="s">
        <v>5</v>
      </c>
      <c r="G645">
        <v>2009</v>
      </c>
      <c r="H645" s="18" t="s">
        <v>66</v>
      </c>
      <c r="I645" t="s">
        <v>488</v>
      </c>
      <c r="J645" t="s">
        <v>139</v>
      </c>
    </row>
    <row r="646" spans="1:10">
      <c r="A646" s="17">
        <v>8417</v>
      </c>
      <c r="B646" s="17" t="s">
        <v>2553</v>
      </c>
      <c r="C646" s="17" t="s">
        <v>20</v>
      </c>
      <c r="D646" s="17" t="s">
        <v>4752</v>
      </c>
      <c r="E646" s="17">
        <v>12500</v>
      </c>
      <c r="F646" s="18" t="s">
        <v>5</v>
      </c>
      <c r="G646">
        <v>1985</v>
      </c>
      <c r="H646" s="18" t="s">
        <v>66</v>
      </c>
      <c r="I646" t="s">
        <v>488</v>
      </c>
      <c r="J646" t="s">
        <v>142</v>
      </c>
    </row>
    <row r="647" spans="1:10">
      <c r="A647" s="17">
        <v>8416</v>
      </c>
      <c r="B647" s="17" t="s">
        <v>2463</v>
      </c>
      <c r="C647" s="17" t="s">
        <v>20</v>
      </c>
      <c r="D647" s="17" t="s">
        <v>4752</v>
      </c>
      <c r="E647" s="17">
        <v>16200</v>
      </c>
      <c r="F647" s="18" t="s">
        <v>5</v>
      </c>
      <c r="G647">
        <v>1982</v>
      </c>
      <c r="H647" s="18" t="s">
        <v>66</v>
      </c>
      <c r="I647" t="s">
        <v>488</v>
      </c>
      <c r="J647" t="s">
        <v>142</v>
      </c>
    </row>
    <row r="648" spans="1:10">
      <c r="A648" s="17">
        <v>8415</v>
      </c>
      <c r="B648" s="17" t="s">
        <v>2358</v>
      </c>
      <c r="C648" s="17" t="s">
        <v>20</v>
      </c>
      <c r="D648" s="17" t="s">
        <v>4752</v>
      </c>
      <c r="E648" s="17">
        <v>5500</v>
      </c>
      <c r="F648" s="18" t="s">
        <v>5</v>
      </c>
      <c r="G648">
        <v>1985</v>
      </c>
      <c r="H648" s="18" t="s">
        <v>66</v>
      </c>
      <c r="I648" t="s">
        <v>488</v>
      </c>
      <c r="J648" t="s">
        <v>142</v>
      </c>
    </row>
    <row r="649" spans="1:10">
      <c r="A649" s="17">
        <v>8413</v>
      </c>
      <c r="B649" s="17" t="s">
        <v>2713</v>
      </c>
      <c r="C649" s="17" t="s">
        <v>20</v>
      </c>
      <c r="D649" s="17" t="s">
        <v>4752</v>
      </c>
      <c r="E649" s="17">
        <v>3500</v>
      </c>
      <c r="F649" s="18" t="s">
        <v>5</v>
      </c>
      <c r="G649">
        <v>2008</v>
      </c>
      <c r="H649" s="18" t="s">
        <v>66</v>
      </c>
      <c r="I649" t="s">
        <v>488</v>
      </c>
      <c r="J649" t="s">
        <v>139</v>
      </c>
    </row>
    <row r="650" spans="1:10">
      <c r="A650" s="17">
        <v>8412</v>
      </c>
      <c r="B650" s="17" t="s">
        <v>2498</v>
      </c>
      <c r="C650" s="17" t="s">
        <v>20</v>
      </c>
      <c r="D650" s="17" t="s">
        <v>4752</v>
      </c>
      <c r="E650" s="17">
        <v>5600</v>
      </c>
      <c r="F650" s="18" t="s">
        <v>5</v>
      </c>
      <c r="G650">
        <v>2009</v>
      </c>
      <c r="H650" s="18" t="s">
        <v>66</v>
      </c>
      <c r="I650" t="s">
        <v>488</v>
      </c>
      <c r="J650" t="s">
        <v>142</v>
      </c>
    </row>
    <row r="651" spans="1:10">
      <c r="A651" s="17">
        <v>8411</v>
      </c>
      <c r="B651" s="17" t="s">
        <v>2209</v>
      </c>
      <c r="C651" s="17" t="s">
        <v>20</v>
      </c>
      <c r="D651" s="17" t="s">
        <v>4752</v>
      </c>
      <c r="E651" s="17">
        <v>3800</v>
      </c>
      <c r="F651" s="18" t="s">
        <v>5</v>
      </c>
      <c r="G651">
        <v>2012</v>
      </c>
      <c r="H651" s="18" t="s">
        <v>66</v>
      </c>
      <c r="I651" t="s">
        <v>488</v>
      </c>
      <c r="J651" t="s">
        <v>142</v>
      </c>
    </row>
    <row r="652" spans="1:10">
      <c r="A652" s="17">
        <v>8410</v>
      </c>
      <c r="B652" s="17" t="s">
        <v>2710</v>
      </c>
      <c r="C652" s="17" t="s">
        <v>20</v>
      </c>
      <c r="D652" s="17" t="s">
        <v>4752</v>
      </c>
      <c r="E652" s="17">
        <v>3200</v>
      </c>
      <c r="F652" s="18" t="s">
        <v>5</v>
      </c>
      <c r="G652">
        <v>2012</v>
      </c>
      <c r="H652" s="18" t="s">
        <v>66</v>
      </c>
      <c r="I652" t="s">
        <v>488</v>
      </c>
      <c r="J652" t="s">
        <v>142</v>
      </c>
    </row>
    <row r="653" spans="1:10">
      <c r="A653" s="17">
        <v>8408</v>
      </c>
      <c r="B653" s="17" t="s">
        <v>2150</v>
      </c>
      <c r="C653" s="17" t="s">
        <v>20</v>
      </c>
      <c r="D653" s="17" t="s">
        <v>4752</v>
      </c>
      <c r="E653" s="17">
        <v>3100</v>
      </c>
      <c r="F653" s="18" t="s">
        <v>5</v>
      </c>
      <c r="G653">
        <v>2002</v>
      </c>
      <c r="H653" s="18" t="s">
        <v>66</v>
      </c>
      <c r="I653" t="s">
        <v>488</v>
      </c>
      <c r="J653" t="s">
        <v>139</v>
      </c>
    </row>
    <row r="654" spans="1:10">
      <c r="A654" s="17">
        <v>8407</v>
      </c>
      <c r="B654" s="17" t="s">
        <v>2554</v>
      </c>
      <c r="C654" s="17" t="s">
        <v>20</v>
      </c>
      <c r="D654" s="17" t="s">
        <v>4752</v>
      </c>
      <c r="E654" s="17">
        <v>9500</v>
      </c>
      <c r="F654" s="18" t="s">
        <v>5</v>
      </c>
      <c r="G654">
        <v>2002</v>
      </c>
      <c r="H654" s="18" t="s">
        <v>66</v>
      </c>
      <c r="I654" t="s">
        <v>488</v>
      </c>
      <c r="J654" t="s">
        <v>142</v>
      </c>
    </row>
    <row r="655" spans="1:10">
      <c r="A655" s="17">
        <v>8406</v>
      </c>
      <c r="B655" s="17" t="s">
        <v>2384</v>
      </c>
      <c r="C655" s="17" t="s">
        <v>20</v>
      </c>
      <c r="D655" s="17" t="s">
        <v>4752</v>
      </c>
      <c r="E655" s="17">
        <v>2800</v>
      </c>
      <c r="F655" s="18" t="s">
        <v>5</v>
      </c>
      <c r="G655">
        <v>2003</v>
      </c>
      <c r="H655" s="18" t="s">
        <v>66</v>
      </c>
      <c r="I655" t="s">
        <v>488</v>
      </c>
      <c r="J655" t="s">
        <v>139</v>
      </c>
    </row>
    <row r="656" spans="1:10">
      <c r="A656" s="17">
        <v>8405</v>
      </c>
      <c r="B656" s="17" t="s">
        <v>2627</v>
      </c>
      <c r="C656" s="17" t="s">
        <v>20</v>
      </c>
      <c r="D656" s="17" t="s">
        <v>4752</v>
      </c>
      <c r="E656" s="17">
        <v>10800</v>
      </c>
      <c r="F656" s="18" t="s">
        <v>5</v>
      </c>
      <c r="G656">
        <v>1985</v>
      </c>
      <c r="H656" s="18" t="s">
        <v>66</v>
      </c>
      <c r="I656" t="s">
        <v>488</v>
      </c>
      <c r="J656" t="s">
        <v>142</v>
      </c>
    </row>
    <row r="657" spans="1:10">
      <c r="A657" s="17">
        <v>8404</v>
      </c>
      <c r="B657" s="17" t="s">
        <v>3588</v>
      </c>
      <c r="C657" s="17" t="s">
        <v>20</v>
      </c>
      <c r="D657" s="17" t="s">
        <v>4752</v>
      </c>
      <c r="E657" s="17">
        <v>4800</v>
      </c>
      <c r="F657" s="18" t="s">
        <v>5</v>
      </c>
      <c r="G657">
        <v>1985</v>
      </c>
      <c r="H657" s="18" t="s">
        <v>66</v>
      </c>
      <c r="I657" t="s">
        <v>488</v>
      </c>
      <c r="J657" t="s">
        <v>139</v>
      </c>
    </row>
    <row r="658" spans="1:10">
      <c r="A658" s="17">
        <v>8403</v>
      </c>
      <c r="B658" s="17" t="s">
        <v>2476</v>
      </c>
      <c r="C658" s="17" t="s">
        <v>20</v>
      </c>
      <c r="D658" s="17" t="s">
        <v>4752</v>
      </c>
      <c r="E658" s="17">
        <v>3500</v>
      </c>
      <c r="F658" s="18" t="s">
        <v>5</v>
      </c>
      <c r="G658">
        <v>2005</v>
      </c>
      <c r="H658" s="18" t="s">
        <v>66</v>
      </c>
      <c r="I658" t="s">
        <v>488</v>
      </c>
      <c r="J658" t="s">
        <v>139</v>
      </c>
    </row>
    <row r="659" spans="1:10">
      <c r="A659" s="17">
        <v>8402</v>
      </c>
      <c r="B659" s="17" t="s">
        <v>2420</v>
      </c>
      <c r="C659" s="17" t="s">
        <v>20</v>
      </c>
      <c r="D659" s="17" t="s">
        <v>4752</v>
      </c>
      <c r="E659" s="17">
        <v>10200</v>
      </c>
      <c r="F659" s="18" t="s">
        <v>5</v>
      </c>
      <c r="G659">
        <v>1985</v>
      </c>
      <c r="H659" s="18" t="s">
        <v>66</v>
      </c>
      <c r="I659" t="s">
        <v>488</v>
      </c>
      <c r="J659" t="s">
        <v>142</v>
      </c>
    </row>
    <row r="660" spans="1:10">
      <c r="A660" s="17">
        <v>8375</v>
      </c>
      <c r="B660" s="17" t="s">
        <v>2262</v>
      </c>
      <c r="C660" s="17" t="s">
        <v>28</v>
      </c>
      <c r="D660" s="17" t="s">
        <v>4634</v>
      </c>
      <c r="E660" s="17">
        <v>3200</v>
      </c>
      <c r="F660" s="18" t="s">
        <v>5</v>
      </c>
      <c r="G660">
        <v>2018</v>
      </c>
      <c r="H660" s="18" t="s">
        <v>84</v>
      </c>
      <c r="I660" t="s">
        <v>64</v>
      </c>
      <c r="J660" t="s">
        <v>65</v>
      </c>
    </row>
    <row r="661" spans="1:10">
      <c r="A661" s="17">
        <v>8372</v>
      </c>
      <c r="B661" s="17" t="s">
        <v>797</v>
      </c>
      <c r="C661" s="17" t="s">
        <v>24</v>
      </c>
      <c r="D661" s="17" t="s">
        <v>4658</v>
      </c>
      <c r="E661" s="17">
        <v>1600</v>
      </c>
      <c r="F661" s="18" t="s">
        <v>5</v>
      </c>
      <c r="G661">
        <v>2018</v>
      </c>
      <c r="H661" s="18" t="s">
        <v>84</v>
      </c>
      <c r="I661" t="s">
        <v>64</v>
      </c>
      <c r="J661" t="s">
        <v>65</v>
      </c>
    </row>
    <row r="662" spans="1:10">
      <c r="A662" s="17">
        <v>8370</v>
      </c>
      <c r="B662" s="17" t="s">
        <v>4459</v>
      </c>
      <c r="C662" s="17" t="s">
        <v>8</v>
      </c>
      <c r="D662" s="17" t="s">
        <v>4588</v>
      </c>
      <c r="E662" s="17">
        <v>1800</v>
      </c>
      <c r="F662" s="18" t="s">
        <v>5</v>
      </c>
      <c r="G662">
        <v>2018</v>
      </c>
      <c r="H662" s="18" t="s">
        <v>84</v>
      </c>
      <c r="I662" t="s">
        <v>64</v>
      </c>
      <c r="J662" t="s">
        <v>65</v>
      </c>
    </row>
    <row r="663" spans="1:10">
      <c r="A663" s="17">
        <v>8369</v>
      </c>
      <c r="B663" s="17" t="s">
        <v>796</v>
      </c>
      <c r="C663" s="17" t="s">
        <v>8</v>
      </c>
      <c r="D663" s="17" t="s">
        <v>4646</v>
      </c>
      <c r="E663" s="17">
        <v>2500</v>
      </c>
      <c r="F663" s="18" t="s">
        <v>5</v>
      </c>
      <c r="G663">
        <v>2018</v>
      </c>
      <c r="H663" s="18" t="s">
        <v>84</v>
      </c>
      <c r="I663" t="s">
        <v>64</v>
      </c>
      <c r="J663" t="s">
        <v>65</v>
      </c>
    </row>
    <row r="664" spans="1:10">
      <c r="A664" s="17">
        <v>8368</v>
      </c>
      <c r="B664" s="17" t="s">
        <v>2775</v>
      </c>
      <c r="C664" s="17" t="s">
        <v>28</v>
      </c>
      <c r="D664" s="17" t="s">
        <v>4638</v>
      </c>
      <c r="E664" s="17">
        <v>3100</v>
      </c>
      <c r="F664" s="18" t="s">
        <v>5</v>
      </c>
      <c r="G664">
        <v>2018</v>
      </c>
      <c r="H664" s="18" t="s">
        <v>84</v>
      </c>
      <c r="I664" t="s">
        <v>64</v>
      </c>
      <c r="J664" t="s">
        <v>65</v>
      </c>
    </row>
    <row r="665" spans="1:10">
      <c r="A665" s="17">
        <v>8367</v>
      </c>
      <c r="B665" s="17" t="s">
        <v>4094</v>
      </c>
      <c r="C665" s="17" t="s">
        <v>15</v>
      </c>
      <c r="D665" s="17" t="s">
        <v>4655</v>
      </c>
      <c r="E665" s="17">
        <v>2300</v>
      </c>
      <c r="F665" s="18" t="s">
        <v>5</v>
      </c>
      <c r="G665">
        <v>2018</v>
      </c>
      <c r="H665" s="18" t="s">
        <v>84</v>
      </c>
      <c r="I665" t="s">
        <v>380</v>
      </c>
      <c r="J665" t="s">
        <v>254</v>
      </c>
    </row>
    <row r="666" spans="1:10">
      <c r="A666" s="17">
        <v>8365</v>
      </c>
      <c r="B666" s="17" t="s">
        <v>2880</v>
      </c>
      <c r="C666" s="17" t="s">
        <v>24</v>
      </c>
      <c r="D666" s="17" t="s">
        <v>4681</v>
      </c>
      <c r="E666" s="17">
        <v>1900</v>
      </c>
      <c r="F666" s="18" t="s">
        <v>5</v>
      </c>
      <c r="G666">
        <v>2018</v>
      </c>
      <c r="H666" s="18" t="s">
        <v>84</v>
      </c>
      <c r="I666" t="s">
        <v>64</v>
      </c>
      <c r="J666" t="s">
        <v>65</v>
      </c>
    </row>
    <row r="667" spans="1:10">
      <c r="A667" s="17">
        <v>8364</v>
      </c>
      <c r="B667" s="17" t="s">
        <v>795</v>
      </c>
      <c r="C667" s="17" t="s">
        <v>24</v>
      </c>
      <c r="D667" s="17" t="s">
        <v>4658</v>
      </c>
      <c r="E667" s="17">
        <v>1800</v>
      </c>
      <c r="F667" s="18" t="s">
        <v>5</v>
      </c>
      <c r="G667">
        <v>2018</v>
      </c>
      <c r="H667" s="18" t="s">
        <v>84</v>
      </c>
      <c r="I667" t="s">
        <v>64</v>
      </c>
      <c r="J667" t="s">
        <v>65</v>
      </c>
    </row>
    <row r="668" spans="1:10">
      <c r="A668" s="17">
        <v>8363</v>
      </c>
      <c r="B668" s="17" t="s">
        <v>2432</v>
      </c>
      <c r="C668" s="17" t="s">
        <v>24</v>
      </c>
      <c r="D668" s="17" t="s">
        <v>4681</v>
      </c>
      <c r="E668" s="17">
        <v>1600</v>
      </c>
      <c r="F668" s="18" t="s">
        <v>5</v>
      </c>
      <c r="G668">
        <v>2018</v>
      </c>
      <c r="H668" s="18" t="s">
        <v>84</v>
      </c>
      <c r="I668" t="s">
        <v>64</v>
      </c>
      <c r="J668" t="s">
        <v>65</v>
      </c>
    </row>
    <row r="669" spans="1:10">
      <c r="A669" s="17">
        <v>8362</v>
      </c>
      <c r="B669" s="17" t="s">
        <v>2892</v>
      </c>
      <c r="C669" s="17" t="s">
        <v>24</v>
      </c>
      <c r="D669" s="17" t="s">
        <v>4681</v>
      </c>
      <c r="E669" s="17">
        <v>1800</v>
      </c>
      <c r="F669" s="18" t="s">
        <v>5</v>
      </c>
      <c r="G669">
        <v>2018</v>
      </c>
      <c r="H669" s="18" t="s">
        <v>84</v>
      </c>
      <c r="I669" t="s">
        <v>64</v>
      </c>
      <c r="J669" t="s">
        <v>65</v>
      </c>
    </row>
    <row r="670" spans="1:10">
      <c r="A670" s="17">
        <v>8361</v>
      </c>
      <c r="B670" s="17" t="s">
        <v>794</v>
      </c>
      <c r="C670" s="17" t="s">
        <v>18</v>
      </c>
      <c r="D670" s="17" t="s">
        <v>4687</v>
      </c>
      <c r="E670" s="17">
        <v>2900</v>
      </c>
      <c r="F670" s="18" t="s">
        <v>5</v>
      </c>
      <c r="G670">
        <v>2018</v>
      </c>
      <c r="H670" s="18" t="s">
        <v>84</v>
      </c>
      <c r="I670" t="s">
        <v>64</v>
      </c>
      <c r="J670" t="s">
        <v>215</v>
      </c>
    </row>
    <row r="671" spans="1:10">
      <c r="A671" s="17">
        <v>8360</v>
      </c>
      <c r="B671" s="17" t="s">
        <v>2990</v>
      </c>
      <c r="C671" s="17" t="s">
        <v>18</v>
      </c>
      <c r="D671" s="17" t="s">
        <v>4756</v>
      </c>
      <c r="E671" s="17">
        <v>1300</v>
      </c>
      <c r="F671" s="18" t="s">
        <v>5</v>
      </c>
      <c r="G671">
        <v>2018</v>
      </c>
      <c r="H671" s="18" t="s">
        <v>84</v>
      </c>
      <c r="I671" t="s">
        <v>64</v>
      </c>
      <c r="J671" t="s">
        <v>65</v>
      </c>
    </row>
    <row r="672" spans="1:10">
      <c r="A672" s="17">
        <v>8358</v>
      </c>
      <c r="B672" s="17" t="s">
        <v>793</v>
      </c>
      <c r="C672" s="17" t="s">
        <v>15</v>
      </c>
      <c r="D672" s="17" t="s">
        <v>4759</v>
      </c>
      <c r="E672" s="17">
        <v>1200</v>
      </c>
      <c r="F672" s="18" t="s">
        <v>5</v>
      </c>
      <c r="G672">
        <v>2018</v>
      </c>
      <c r="H672" s="18" t="s">
        <v>84</v>
      </c>
      <c r="I672" t="s">
        <v>64</v>
      </c>
      <c r="J672" t="s">
        <v>65</v>
      </c>
    </row>
    <row r="673" spans="1:10">
      <c r="A673" s="17">
        <v>8353</v>
      </c>
      <c r="B673" s="17" t="s">
        <v>792</v>
      </c>
      <c r="C673" s="17" t="s">
        <v>22</v>
      </c>
      <c r="D673" s="17" t="s">
        <v>4674</v>
      </c>
      <c r="E673" s="17">
        <v>2400</v>
      </c>
      <c r="F673" s="18" t="s">
        <v>5</v>
      </c>
      <c r="G673">
        <v>2018</v>
      </c>
      <c r="H673" s="18" t="s">
        <v>84</v>
      </c>
      <c r="I673" t="s">
        <v>64</v>
      </c>
      <c r="J673" t="s">
        <v>65</v>
      </c>
    </row>
    <row r="674" spans="1:10">
      <c r="A674" s="17">
        <v>8352</v>
      </c>
      <c r="B674" s="17" t="s">
        <v>791</v>
      </c>
      <c r="C674" s="17" t="s">
        <v>28</v>
      </c>
      <c r="D674" s="17" t="s">
        <v>4749</v>
      </c>
      <c r="E674" s="17">
        <v>1700</v>
      </c>
      <c r="F674" s="18" t="s">
        <v>5</v>
      </c>
      <c r="G674">
        <v>2018</v>
      </c>
      <c r="H674" s="18" t="s">
        <v>84</v>
      </c>
      <c r="I674" t="s">
        <v>64</v>
      </c>
      <c r="J674" t="s">
        <v>65</v>
      </c>
    </row>
    <row r="675" spans="1:10">
      <c r="A675" s="17">
        <v>8347</v>
      </c>
      <c r="B675" s="17" t="s">
        <v>2521</v>
      </c>
      <c r="C675" s="17" t="s">
        <v>16</v>
      </c>
      <c r="D675" s="17" t="s">
        <v>4663</v>
      </c>
      <c r="E675" s="17">
        <v>2600</v>
      </c>
      <c r="F675" s="18" t="s">
        <v>5</v>
      </c>
      <c r="G675">
        <v>2018</v>
      </c>
      <c r="H675" s="18" t="s">
        <v>84</v>
      </c>
      <c r="I675" t="s">
        <v>64</v>
      </c>
      <c r="J675" t="s">
        <v>65</v>
      </c>
    </row>
    <row r="676" spans="1:10">
      <c r="A676" s="17">
        <v>8346</v>
      </c>
      <c r="B676" s="17" t="s">
        <v>788</v>
      </c>
      <c r="C676" s="17" t="s">
        <v>8</v>
      </c>
      <c r="D676" s="17" t="s">
        <v>4646</v>
      </c>
      <c r="E676" s="17">
        <v>2000</v>
      </c>
      <c r="F676" s="18" t="s">
        <v>5</v>
      </c>
      <c r="G676">
        <v>2018</v>
      </c>
      <c r="H676" s="18" t="s">
        <v>84</v>
      </c>
      <c r="I676" t="s">
        <v>64</v>
      </c>
      <c r="J676" t="s">
        <v>65</v>
      </c>
    </row>
    <row r="677" spans="1:10">
      <c r="A677" s="17">
        <v>8345</v>
      </c>
      <c r="B677" s="17" t="s">
        <v>4375</v>
      </c>
      <c r="C677" s="17" t="s">
        <v>8</v>
      </c>
      <c r="D677" s="17" t="s">
        <v>4646</v>
      </c>
      <c r="E677" s="17">
        <v>2500</v>
      </c>
      <c r="F677" s="18" t="s">
        <v>5</v>
      </c>
      <c r="G677">
        <v>2018</v>
      </c>
      <c r="H677" s="18" t="s">
        <v>84</v>
      </c>
      <c r="I677" t="s">
        <v>64</v>
      </c>
      <c r="J677" t="s">
        <v>65</v>
      </c>
    </row>
    <row r="678" spans="1:10">
      <c r="A678" s="17">
        <v>8344</v>
      </c>
      <c r="B678" s="17" t="s">
        <v>3414</v>
      </c>
      <c r="C678" s="17" t="s">
        <v>26</v>
      </c>
      <c r="D678" s="17" t="s">
        <v>4742</v>
      </c>
      <c r="E678" s="17">
        <v>4300</v>
      </c>
      <c r="F678" s="18" t="s">
        <v>5</v>
      </c>
      <c r="G678">
        <v>2018</v>
      </c>
      <c r="H678" s="18" t="s">
        <v>84</v>
      </c>
      <c r="I678" t="s">
        <v>64</v>
      </c>
      <c r="J678" t="s">
        <v>65</v>
      </c>
    </row>
    <row r="679" spans="1:10">
      <c r="A679" s="17">
        <v>8342</v>
      </c>
      <c r="B679" s="17" t="s">
        <v>2765</v>
      </c>
      <c r="C679" s="17" t="s">
        <v>28</v>
      </c>
      <c r="D679" s="17" t="s">
        <v>4634</v>
      </c>
      <c r="E679" s="17">
        <v>2500</v>
      </c>
      <c r="F679" s="18" t="s">
        <v>5</v>
      </c>
      <c r="G679">
        <v>2018</v>
      </c>
      <c r="H679" s="18" t="s">
        <v>84</v>
      </c>
      <c r="I679" t="s">
        <v>64</v>
      </c>
      <c r="J679" t="s">
        <v>65</v>
      </c>
    </row>
    <row r="680" spans="1:10">
      <c r="A680" s="17">
        <v>8341</v>
      </c>
      <c r="B680" s="17" t="s">
        <v>2870</v>
      </c>
      <c r="C680" s="17" t="s">
        <v>26</v>
      </c>
      <c r="D680" s="17" t="s">
        <v>4668</v>
      </c>
      <c r="E680" s="17">
        <v>1500</v>
      </c>
      <c r="F680" s="18" t="s">
        <v>5</v>
      </c>
      <c r="G680">
        <v>2018</v>
      </c>
      <c r="H680" s="18" t="s">
        <v>84</v>
      </c>
      <c r="I680" t="s">
        <v>64</v>
      </c>
      <c r="J680" t="s">
        <v>65</v>
      </c>
    </row>
    <row r="681" spans="1:10">
      <c r="A681" s="17">
        <v>8340</v>
      </c>
      <c r="B681" s="17" t="s">
        <v>3888</v>
      </c>
      <c r="C681" s="17" t="s">
        <v>16</v>
      </c>
      <c r="D681" s="17" t="s">
        <v>4663</v>
      </c>
      <c r="E681" s="17">
        <v>1700</v>
      </c>
      <c r="F681" s="18" t="s">
        <v>5</v>
      </c>
      <c r="G681">
        <v>2018</v>
      </c>
      <c r="H681" s="18" t="s">
        <v>84</v>
      </c>
      <c r="I681" t="s">
        <v>64</v>
      </c>
      <c r="J681" t="s">
        <v>65</v>
      </c>
    </row>
    <row r="682" spans="1:10">
      <c r="A682" s="17">
        <v>8338</v>
      </c>
      <c r="B682" s="17" t="s">
        <v>2783</v>
      </c>
      <c r="C682" s="17" t="s">
        <v>16</v>
      </c>
      <c r="D682" s="17" t="s">
        <v>4663</v>
      </c>
      <c r="E682" s="17">
        <v>2400</v>
      </c>
      <c r="F682" s="18" t="s">
        <v>5</v>
      </c>
      <c r="G682">
        <v>2018</v>
      </c>
      <c r="H682" s="18" t="s">
        <v>84</v>
      </c>
      <c r="I682" t="s">
        <v>64</v>
      </c>
      <c r="J682" t="s">
        <v>65</v>
      </c>
    </row>
    <row r="683" spans="1:10">
      <c r="A683" s="17">
        <v>8337</v>
      </c>
      <c r="B683" s="17" t="s">
        <v>3666</v>
      </c>
      <c r="C683" s="17" t="s">
        <v>16</v>
      </c>
      <c r="D683" s="17" t="s">
        <v>4663</v>
      </c>
      <c r="E683" s="17">
        <v>2700</v>
      </c>
      <c r="F683" s="18" t="s">
        <v>5</v>
      </c>
      <c r="G683">
        <v>2018</v>
      </c>
      <c r="H683" s="18" t="s">
        <v>84</v>
      </c>
      <c r="I683" t="s">
        <v>64</v>
      </c>
      <c r="J683" t="s">
        <v>65</v>
      </c>
    </row>
    <row r="684" spans="1:10">
      <c r="A684" s="17">
        <v>8336</v>
      </c>
      <c r="B684" s="17" t="s">
        <v>3897</v>
      </c>
      <c r="C684" s="17" t="s">
        <v>16</v>
      </c>
      <c r="D684" s="17" t="s">
        <v>4694</v>
      </c>
      <c r="E684" s="17">
        <v>2500</v>
      </c>
      <c r="F684" s="18" t="s">
        <v>5</v>
      </c>
      <c r="G684">
        <v>2018</v>
      </c>
      <c r="H684" s="18" t="s">
        <v>84</v>
      </c>
      <c r="I684" t="s">
        <v>64</v>
      </c>
      <c r="J684" t="s">
        <v>65</v>
      </c>
    </row>
    <row r="685" spans="1:10">
      <c r="A685" s="17">
        <v>8335</v>
      </c>
      <c r="B685" s="17" t="s">
        <v>2221</v>
      </c>
      <c r="C685" s="17" t="s">
        <v>16</v>
      </c>
      <c r="D685" s="17" t="s">
        <v>4694</v>
      </c>
      <c r="E685" s="17">
        <v>2900</v>
      </c>
      <c r="F685" s="18" t="s">
        <v>5</v>
      </c>
      <c r="G685">
        <v>2018</v>
      </c>
      <c r="H685" s="18" t="s">
        <v>84</v>
      </c>
      <c r="I685" t="s">
        <v>64</v>
      </c>
      <c r="J685" t="s">
        <v>65</v>
      </c>
    </row>
    <row r="686" spans="1:10">
      <c r="A686" s="17">
        <v>8334</v>
      </c>
      <c r="B686" s="17" t="s">
        <v>3909</v>
      </c>
      <c r="C686" s="17" t="s">
        <v>16</v>
      </c>
      <c r="D686" s="17" t="s">
        <v>4694</v>
      </c>
      <c r="E686" s="17">
        <v>2800</v>
      </c>
      <c r="F686" s="18" t="s">
        <v>5</v>
      </c>
      <c r="G686">
        <v>2018</v>
      </c>
      <c r="H686" s="18" t="s">
        <v>84</v>
      </c>
      <c r="I686" t="s">
        <v>64</v>
      </c>
      <c r="J686" t="s">
        <v>65</v>
      </c>
    </row>
    <row r="687" spans="1:10">
      <c r="A687" s="17">
        <v>8333</v>
      </c>
      <c r="B687" s="17" t="s">
        <v>787</v>
      </c>
      <c r="C687" s="17" t="s">
        <v>24</v>
      </c>
      <c r="D687" s="17" t="s">
        <v>4658</v>
      </c>
      <c r="E687" s="17">
        <v>2100</v>
      </c>
      <c r="F687" s="18" t="s">
        <v>5</v>
      </c>
      <c r="G687">
        <v>2018</v>
      </c>
      <c r="H687" s="18" t="s">
        <v>84</v>
      </c>
      <c r="I687" t="s">
        <v>64</v>
      </c>
      <c r="J687" t="s">
        <v>65</v>
      </c>
    </row>
    <row r="688" spans="1:10">
      <c r="A688" s="17">
        <v>8332</v>
      </c>
      <c r="B688" s="17" t="s">
        <v>786</v>
      </c>
      <c r="C688" s="17" t="s">
        <v>24</v>
      </c>
      <c r="D688" s="17" t="s">
        <v>4748</v>
      </c>
      <c r="E688" s="17">
        <v>2300</v>
      </c>
      <c r="F688" s="18" t="s">
        <v>5</v>
      </c>
      <c r="G688">
        <v>2018</v>
      </c>
      <c r="H688" s="18" t="s">
        <v>84</v>
      </c>
      <c r="I688" t="s">
        <v>64</v>
      </c>
      <c r="J688" t="s">
        <v>65</v>
      </c>
    </row>
    <row r="689" spans="1:10">
      <c r="A689" s="17">
        <v>8329</v>
      </c>
      <c r="B689" s="17" t="s">
        <v>2186</v>
      </c>
      <c r="C689" s="17" t="s">
        <v>20</v>
      </c>
      <c r="D689" s="17" t="s">
        <v>4731</v>
      </c>
      <c r="E689" s="17">
        <v>2700</v>
      </c>
      <c r="F689" s="18" t="s">
        <v>5</v>
      </c>
      <c r="G689">
        <v>2018</v>
      </c>
      <c r="H689" s="18" t="s">
        <v>84</v>
      </c>
      <c r="I689" t="s">
        <v>64</v>
      </c>
      <c r="J689" t="s">
        <v>65</v>
      </c>
    </row>
    <row r="690" spans="1:10">
      <c r="A690" s="17">
        <v>8328</v>
      </c>
      <c r="B690" s="17" t="s">
        <v>2204</v>
      </c>
      <c r="C690" s="17" t="s">
        <v>20</v>
      </c>
      <c r="D690" s="17" t="s">
        <v>4745</v>
      </c>
      <c r="E690" s="17">
        <v>3000</v>
      </c>
      <c r="F690" s="18" t="s">
        <v>5</v>
      </c>
      <c r="G690">
        <v>2018</v>
      </c>
      <c r="H690" s="18" t="s">
        <v>84</v>
      </c>
      <c r="I690" t="s">
        <v>64</v>
      </c>
      <c r="J690" t="s">
        <v>65</v>
      </c>
    </row>
    <row r="691" spans="1:10">
      <c r="A691" s="17">
        <v>8327</v>
      </c>
      <c r="B691" s="17" t="s">
        <v>785</v>
      </c>
      <c r="C691" s="17" t="s">
        <v>22</v>
      </c>
      <c r="D691" s="17" t="s">
        <v>4674</v>
      </c>
      <c r="E691" s="17">
        <v>1700</v>
      </c>
      <c r="F691" s="18" t="s">
        <v>5</v>
      </c>
      <c r="G691">
        <v>2018</v>
      </c>
      <c r="H691" s="18" t="s">
        <v>84</v>
      </c>
      <c r="I691" t="s">
        <v>64</v>
      </c>
      <c r="J691" t="s">
        <v>65</v>
      </c>
    </row>
    <row r="692" spans="1:10">
      <c r="A692" s="17">
        <v>8326</v>
      </c>
      <c r="B692" s="17" t="s">
        <v>784</v>
      </c>
      <c r="C692" s="17" t="s">
        <v>22</v>
      </c>
      <c r="D692" s="17" t="s">
        <v>4671</v>
      </c>
      <c r="E692" s="17">
        <v>2000</v>
      </c>
      <c r="F692" s="18" t="s">
        <v>5</v>
      </c>
      <c r="G692">
        <v>2018</v>
      </c>
      <c r="H692" s="18" t="s">
        <v>84</v>
      </c>
      <c r="I692" t="s">
        <v>64</v>
      </c>
      <c r="J692" t="s">
        <v>65</v>
      </c>
    </row>
    <row r="693" spans="1:10">
      <c r="A693" s="17">
        <v>8325</v>
      </c>
      <c r="B693" s="17" t="s">
        <v>2923</v>
      </c>
      <c r="C693" s="17" t="s">
        <v>16</v>
      </c>
      <c r="D693" s="17" t="s">
        <v>4631</v>
      </c>
      <c r="E693" s="17">
        <v>2300</v>
      </c>
      <c r="F693" s="18" t="s">
        <v>5</v>
      </c>
      <c r="G693">
        <v>2018</v>
      </c>
      <c r="H693" s="18" t="s">
        <v>84</v>
      </c>
      <c r="I693" t="s">
        <v>64</v>
      </c>
      <c r="J693" t="s">
        <v>65</v>
      </c>
    </row>
    <row r="694" spans="1:10">
      <c r="A694" s="17">
        <v>8324</v>
      </c>
      <c r="B694" s="17" t="s">
        <v>3768</v>
      </c>
      <c r="C694" s="17" t="s">
        <v>16</v>
      </c>
      <c r="D694" s="17" t="s">
        <v>4663</v>
      </c>
      <c r="E694" s="17">
        <v>2000</v>
      </c>
      <c r="F694" s="18" t="s">
        <v>5</v>
      </c>
      <c r="G694">
        <v>2018</v>
      </c>
      <c r="H694" s="18" t="s">
        <v>84</v>
      </c>
      <c r="I694" t="s">
        <v>64</v>
      </c>
      <c r="J694" t="s">
        <v>65</v>
      </c>
    </row>
    <row r="695" spans="1:10">
      <c r="A695" s="17">
        <v>8323</v>
      </c>
      <c r="B695" s="17" t="s">
        <v>783</v>
      </c>
      <c r="C695" s="17" t="s">
        <v>18</v>
      </c>
      <c r="D695" s="17" t="s">
        <v>4686</v>
      </c>
      <c r="E695" s="17">
        <v>3800</v>
      </c>
      <c r="F695" s="18" t="s">
        <v>5</v>
      </c>
      <c r="G695">
        <v>2018</v>
      </c>
      <c r="H695" s="18" t="s">
        <v>84</v>
      </c>
      <c r="I695" t="s">
        <v>64</v>
      </c>
      <c r="J695" t="s">
        <v>204</v>
      </c>
    </row>
    <row r="696" spans="1:10">
      <c r="A696" s="17">
        <v>8321</v>
      </c>
      <c r="B696" s="17" t="s">
        <v>4345</v>
      </c>
      <c r="C696" s="17" t="s">
        <v>15</v>
      </c>
      <c r="D696" s="17" t="s">
        <v>4655</v>
      </c>
      <c r="E696" s="17">
        <v>6600</v>
      </c>
      <c r="F696" s="18" t="s">
        <v>5</v>
      </c>
      <c r="G696">
        <v>2018</v>
      </c>
      <c r="H696" s="18" t="s">
        <v>84</v>
      </c>
      <c r="I696" t="s">
        <v>380</v>
      </c>
      <c r="J696" t="s">
        <v>254</v>
      </c>
    </row>
    <row r="697" spans="1:10">
      <c r="A697" s="17">
        <v>8320</v>
      </c>
      <c r="B697" s="17" t="s">
        <v>3018</v>
      </c>
      <c r="C697" s="17" t="s">
        <v>28</v>
      </c>
      <c r="D697" s="17" t="s">
        <v>4638</v>
      </c>
      <c r="E697" s="17">
        <v>2100</v>
      </c>
      <c r="F697" s="18" t="s">
        <v>5</v>
      </c>
      <c r="G697">
        <v>2018</v>
      </c>
      <c r="H697" s="18" t="s">
        <v>84</v>
      </c>
      <c r="I697" t="s">
        <v>64</v>
      </c>
      <c r="J697" t="s">
        <v>65</v>
      </c>
    </row>
    <row r="698" spans="1:10">
      <c r="A698" s="17">
        <v>8319</v>
      </c>
      <c r="B698" s="17" t="s">
        <v>782</v>
      </c>
      <c r="C698" s="17" t="s">
        <v>28</v>
      </c>
      <c r="D698" s="17" t="s">
        <v>4583</v>
      </c>
      <c r="E698" s="17">
        <v>2500</v>
      </c>
      <c r="F698" s="18" t="s">
        <v>5</v>
      </c>
      <c r="G698">
        <v>2018</v>
      </c>
      <c r="H698" s="18" t="s">
        <v>84</v>
      </c>
      <c r="I698" t="s">
        <v>64</v>
      </c>
      <c r="J698" t="s">
        <v>65</v>
      </c>
    </row>
    <row r="699" spans="1:10">
      <c r="A699" s="17">
        <v>8318</v>
      </c>
      <c r="B699" s="17" t="s">
        <v>781</v>
      </c>
      <c r="C699" s="17" t="s">
        <v>24</v>
      </c>
      <c r="D699" s="17" t="s">
        <v>4658</v>
      </c>
      <c r="E699" s="17">
        <v>1800</v>
      </c>
      <c r="F699" s="18" t="s">
        <v>5</v>
      </c>
      <c r="G699">
        <v>2018</v>
      </c>
      <c r="H699" s="18" t="s">
        <v>84</v>
      </c>
      <c r="I699" t="s">
        <v>64</v>
      </c>
      <c r="J699" t="s">
        <v>65</v>
      </c>
    </row>
    <row r="700" spans="1:10">
      <c r="A700" s="17">
        <v>8317</v>
      </c>
      <c r="B700" s="17" t="s">
        <v>3323</v>
      </c>
      <c r="C700" s="17" t="s">
        <v>26</v>
      </c>
      <c r="D700" s="17" t="s">
        <v>4668</v>
      </c>
      <c r="E700" s="17">
        <v>2200</v>
      </c>
      <c r="F700" s="18" t="s">
        <v>5</v>
      </c>
      <c r="G700">
        <v>2018</v>
      </c>
      <c r="H700" s="18" t="s">
        <v>84</v>
      </c>
      <c r="I700" t="s">
        <v>64</v>
      </c>
      <c r="J700" t="s">
        <v>65</v>
      </c>
    </row>
    <row r="701" spans="1:10">
      <c r="A701" s="17">
        <v>8316</v>
      </c>
      <c r="B701" s="17" t="s">
        <v>3650</v>
      </c>
      <c r="C701" s="17" t="s">
        <v>26</v>
      </c>
      <c r="D701" s="17" t="s">
        <v>4668</v>
      </c>
      <c r="E701" s="17">
        <v>2400</v>
      </c>
      <c r="F701" s="18" t="s">
        <v>5</v>
      </c>
      <c r="G701">
        <v>2018</v>
      </c>
      <c r="H701" s="18" t="s">
        <v>84</v>
      </c>
      <c r="I701" t="s">
        <v>64</v>
      </c>
      <c r="J701" t="s">
        <v>65</v>
      </c>
    </row>
    <row r="702" spans="1:10">
      <c r="A702" s="17">
        <v>8315</v>
      </c>
      <c r="B702" s="17" t="s">
        <v>4123</v>
      </c>
      <c r="C702" s="17" t="s">
        <v>26</v>
      </c>
      <c r="D702" s="17" t="s">
        <v>4668</v>
      </c>
      <c r="E702" s="17">
        <v>3400</v>
      </c>
      <c r="F702" s="18" t="s">
        <v>5</v>
      </c>
      <c r="G702">
        <v>2018</v>
      </c>
      <c r="H702" s="18" t="s">
        <v>84</v>
      </c>
      <c r="I702" t="s">
        <v>64</v>
      </c>
      <c r="J702" t="s">
        <v>65</v>
      </c>
    </row>
    <row r="703" spans="1:10">
      <c r="A703" s="17">
        <v>8314</v>
      </c>
      <c r="B703" s="17" t="s">
        <v>780</v>
      </c>
      <c r="C703" s="17" t="s">
        <v>8</v>
      </c>
      <c r="D703" s="17" t="s">
        <v>4646</v>
      </c>
      <c r="E703" s="17">
        <v>1800</v>
      </c>
      <c r="F703" s="18" t="s">
        <v>5</v>
      </c>
      <c r="G703">
        <v>2018</v>
      </c>
      <c r="H703" s="18" t="s">
        <v>84</v>
      </c>
      <c r="I703" t="s">
        <v>64</v>
      </c>
      <c r="J703" t="s">
        <v>65</v>
      </c>
    </row>
    <row r="704" spans="1:10">
      <c r="A704" s="17">
        <v>8313</v>
      </c>
      <c r="B704" s="17" t="s">
        <v>3286</v>
      </c>
      <c r="C704" s="17" t="s">
        <v>8</v>
      </c>
      <c r="D704" s="17" t="s">
        <v>4646</v>
      </c>
      <c r="E704" s="17">
        <v>3400</v>
      </c>
      <c r="F704" s="18" t="s">
        <v>5</v>
      </c>
      <c r="G704">
        <v>2018</v>
      </c>
      <c r="H704" s="18" t="s">
        <v>84</v>
      </c>
      <c r="I704" t="s">
        <v>64</v>
      </c>
      <c r="J704" t="s">
        <v>65</v>
      </c>
    </row>
    <row r="705" spans="1:10">
      <c r="A705" s="17">
        <v>8311</v>
      </c>
      <c r="B705" s="17" t="s">
        <v>779</v>
      </c>
      <c r="C705" s="17" t="s">
        <v>26</v>
      </c>
      <c r="D705" s="17" t="s">
        <v>4742</v>
      </c>
      <c r="E705" s="17">
        <v>2200</v>
      </c>
      <c r="F705" s="18" t="s">
        <v>5</v>
      </c>
      <c r="G705">
        <v>2018</v>
      </c>
      <c r="H705" s="18" t="s">
        <v>84</v>
      </c>
      <c r="I705" t="s">
        <v>64</v>
      </c>
      <c r="J705" t="s">
        <v>65</v>
      </c>
    </row>
    <row r="706" spans="1:10">
      <c r="A706" s="17">
        <v>8310</v>
      </c>
      <c r="B706" s="17" t="s">
        <v>778</v>
      </c>
      <c r="C706" s="17" t="s">
        <v>28</v>
      </c>
      <c r="D706" s="17" t="s">
        <v>4583</v>
      </c>
      <c r="E706" s="17">
        <v>2100</v>
      </c>
      <c r="F706" s="18" t="s">
        <v>5</v>
      </c>
      <c r="G706">
        <v>2018</v>
      </c>
      <c r="H706" s="18" t="s">
        <v>84</v>
      </c>
      <c r="I706" t="s">
        <v>64</v>
      </c>
      <c r="J706" t="s">
        <v>65</v>
      </c>
    </row>
    <row r="707" spans="1:10">
      <c r="A707" s="17">
        <v>8309</v>
      </c>
      <c r="B707" s="17" t="s">
        <v>2440</v>
      </c>
      <c r="C707" s="17" t="s">
        <v>28</v>
      </c>
      <c r="D707" s="17" t="s">
        <v>4638</v>
      </c>
      <c r="E707" s="17">
        <v>2800</v>
      </c>
      <c r="F707" s="18" t="s">
        <v>5</v>
      </c>
      <c r="G707">
        <v>2018</v>
      </c>
      <c r="H707" s="18" t="s">
        <v>84</v>
      </c>
      <c r="I707" t="s">
        <v>64</v>
      </c>
      <c r="J707" t="s">
        <v>65</v>
      </c>
    </row>
    <row r="708" spans="1:10">
      <c r="A708" s="17">
        <v>8308</v>
      </c>
      <c r="B708" s="17" t="s">
        <v>777</v>
      </c>
      <c r="C708" s="17" t="s">
        <v>15</v>
      </c>
      <c r="D708" s="17" t="s">
        <v>4759</v>
      </c>
      <c r="E708" s="17">
        <v>2400</v>
      </c>
      <c r="F708" s="18" t="s">
        <v>5</v>
      </c>
      <c r="G708">
        <v>2018</v>
      </c>
      <c r="H708" s="18" t="s">
        <v>84</v>
      </c>
      <c r="I708" t="s">
        <v>64</v>
      </c>
      <c r="J708" t="s">
        <v>65</v>
      </c>
    </row>
    <row r="709" spans="1:10">
      <c r="A709" s="17">
        <v>8307</v>
      </c>
      <c r="B709" s="17" t="s">
        <v>3709</v>
      </c>
      <c r="C709" s="17" t="s">
        <v>18</v>
      </c>
      <c r="D709" s="17" t="s">
        <v>4686</v>
      </c>
      <c r="E709" s="17">
        <v>2500</v>
      </c>
      <c r="F709" s="18" t="s">
        <v>5</v>
      </c>
      <c r="G709">
        <v>2018</v>
      </c>
      <c r="H709" s="18" t="s">
        <v>84</v>
      </c>
      <c r="I709" t="s">
        <v>64</v>
      </c>
      <c r="J709" t="s">
        <v>65</v>
      </c>
    </row>
    <row r="710" spans="1:10">
      <c r="A710" s="17">
        <v>8306</v>
      </c>
      <c r="B710" s="17" t="s">
        <v>4167</v>
      </c>
      <c r="C710" s="17" t="s">
        <v>18</v>
      </c>
      <c r="D710" s="17" t="s">
        <v>4756</v>
      </c>
      <c r="E710" s="17">
        <v>2400</v>
      </c>
      <c r="F710" s="18" t="s">
        <v>5</v>
      </c>
      <c r="G710">
        <v>2018</v>
      </c>
      <c r="H710" s="18" t="s">
        <v>84</v>
      </c>
      <c r="I710" t="s">
        <v>64</v>
      </c>
      <c r="J710" t="s">
        <v>207</v>
      </c>
    </row>
    <row r="711" spans="1:10">
      <c r="A711" s="17">
        <v>8305</v>
      </c>
      <c r="B711" s="17" t="s">
        <v>776</v>
      </c>
      <c r="C711" s="17" t="s">
        <v>24</v>
      </c>
      <c r="D711" s="17" t="s">
        <v>4748</v>
      </c>
      <c r="E711" s="17">
        <v>1900</v>
      </c>
      <c r="F711" s="18" t="s">
        <v>5</v>
      </c>
      <c r="G711">
        <v>2018</v>
      </c>
      <c r="H711" s="18" t="s">
        <v>84</v>
      </c>
      <c r="I711" t="s">
        <v>64</v>
      </c>
      <c r="J711" t="s">
        <v>65</v>
      </c>
    </row>
    <row r="712" spans="1:10">
      <c r="A712" s="17">
        <v>8304</v>
      </c>
      <c r="B712" s="17" t="s">
        <v>775</v>
      </c>
      <c r="C712" s="17" t="s">
        <v>24</v>
      </c>
      <c r="D712" s="17" t="s">
        <v>4748</v>
      </c>
      <c r="E712" s="17">
        <v>1900</v>
      </c>
      <c r="F712" s="18" t="s">
        <v>5</v>
      </c>
      <c r="G712">
        <v>2018</v>
      </c>
      <c r="H712" s="18" t="s">
        <v>84</v>
      </c>
      <c r="I712" t="s">
        <v>64</v>
      </c>
      <c r="J712" t="s">
        <v>65</v>
      </c>
    </row>
    <row r="713" spans="1:10">
      <c r="A713" s="17">
        <v>8303</v>
      </c>
      <c r="B713" s="17" t="s">
        <v>774</v>
      </c>
      <c r="C713" s="17" t="s">
        <v>16</v>
      </c>
      <c r="D713" s="17" t="s">
        <v>4631</v>
      </c>
      <c r="E713" s="17">
        <v>2200</v>
      </c>
      <c r="F713" s="18" t="s">
        <v>5</v>
      </c>
      <c r="G713">
        <v>2018</v>
      </c>
      <c r="H713" s="18" t="s">
        <v>84</v>
      </c>
      <c r="I713" t="s">
        <v>64</v>
      </c>
      <c r="J713" t="s">
        <v>65</v>
      </c>
    </row>
    <row r="714" spans="1:10">
      <c r="A714" s="17">
        <v>8302</v>
      </c>
      <c r="B714" s="17" t="s">
        <v>3375</v>
      </c>
      <c r="C714" s="17" t="s">
        <v>16</v>
      </c>
      <c r="D714" s="17" t="s">
        <v>4631</v>
      </c>
      <c r="E714" s="17">
        <v>1600</v>
      </c>
      <c r="F714" s="18" t="s">
        <v>5</v>
      </c>
      <c r="G714">
        <v>2018</v>
      </c>
      <c r="H714" s="18" t="s">
        <v>84</v>
      </c>
      <c r="I714" t="s">
        <v>64</v>
      </c>
      <c r="J714" t="s">
        <v>65</v>
      </c>
    </row>
    <row r="715" spans="1:10">
      <c r="A715" s="17">
        <v>8300</v>
      </c>
      <c r="B715" s="17" t="s">
        <v>3883</v>
      </c>
      <c r="C715" s="17" t="s">
        <v>8</v>
      </c>
      <c r="D715" s="17" t="s">
        <v>4588</v>
      </c>
      <c r="E715" s="17">
        <v>2900</v>
      </c>
      <c r="F715" s="18" t="s">
        <v>5</v>
      </c>
      <c r="G715">
        <v>2018</v>
      </c>
      <c r="H715" s="18" t="s">
        <v>84</v>
      </c>
      <c r="I715" t="s">
        <v>64</v>
      </c>
      <c r="J715" t="s">
        <v>65</v>
      </c>
    </row>
    <row r="716" spans="1:10">
      <c r="A716" s="17">
        <v>8296</v>
      </c>
      <c r="B716" s="17" t="s">
        <v>2664</v>
      </c>
      <c r="C716" s="17" t="s">
        <v>24</v>
      </c>
      <c r="D716" s="17" t="s">
        <v>4681</v>
      </c>
      <c r="E716" s="17">
        <v>1800</v>
      </c>
      <c r="F716" s="18" t="s">
        <v>5</v>
      </c>
      <c r="G716">
        <v>2018</v>
      </c>
      <c r="H716" s="18" t="s">
        <v>84</v>
      </c>
      <c r="I716" t="s">
        <v>64</v>
      </c>
      <c r="J716" t="s">
        <v>65</v>
      </c>
    </row>
    <row r="717" spans="1:10">
      <c r="A717" s="17">
        <v>8293</v>
      </c>
      <c r="B717" s="17" t="s">
        <v>4138</v>
      </c>
      <c r="C717" s="17" t="s">
        <v>24</v>
      </c>
      <c r="D717" s="17" t="s">
        <v>4658</v>
      </c>
      <c r="E717" s="17">
        <v>1500</v>
      </c>
      <c r="F717" s="18" t="s">
        <v>5</v>
      </c>
      <c r="G717">
        <v>2018</v>
      </c>
      <c r="H717" s="18" t="s">
        <v>84</v>
      </c>
      <c r="I717" t="s">
        <v>64</v>
      </c>
      <c r="J717" t="s">
        <v>65</v>
      </c>
    </row>
    <row r="718" spans="1:10">
      <c r="A718" s="17">
        <v>8292</v>
      </c>
      <c r="B718" s="17" t="s">
        <v>3239</v>
      </c>
      <c r="C718" s="17" t="s">
        <v>16</v>
      </c>
      <c r="D718" s="17" t="s">
        <v>4663</v>
      </c>
      <c r="E718" s="17">
        <v>2300</v>
      </c>
      <c r="F718" s="18" t="s">
        <v>5</v>
      </c>
      <c r="G718">
        <v>2018</v>
      </c>
      <c r="H718" s="18" t="s">
        <v>84</v>
      </c>
      <c r="I718" t="s">
        <v>64</v>
      </c>
      <c r="J718" t="s">
        <v>65</v>
      </c>
    </row>
    <row r="719" spans="1:10">
      <c r="A719" s="17">
        <v>8291</v>
      </c>
      <c r="B719" s="17" t="s">
        <v>4019</v>
      </c>
      <c r="C719" s="17" t="s">
        <v>16</v>
      </c>
      <c r="D719" s="17" t="s">
        <v>4631</v>
      </c>
      <c r="E719" s="17">
        <v>1700</v>
      </c>
      <c r="F719" s="18" t="s">
        <v>5</v>
      </c>
      <c r="G719">
        <v>2018</v>
      </c>
      <c r="H719" s="18" t="s">
        <v>84</v>
      </c>
      <c r="I719" t="s">
        <v>64</v>
      </c>
      <c r="J719" t="s">
        <v>65</v>
      </c>
    </row>
    <row r="720" spans="1:10">
      <c r="A720" s="17">
        <v>8290</v>
      </c>
      <c r="B720" s="17" t="s">
        <v>3533</v>
      </c>
      <c r="C720" s="17" t="s">
        <v>16</v>
      </c>
      <c r="D720" s="17" t="s">
        <v>4631</v>
      </c>
      <c r="E720" s="17">
        <v>3600</v>
      </c>
      <c r="F720" s="18" t="s">
        <v>5</v>
      </c>
      <c r="G720">
        <v>2018</v>
      </c>
      <c r="H720" s="18" t="s">
        <v>84</v>
      </c>
      <c r="I720" t="s">
        <v>64</v>
      </c>
      <c r="J720" t="s">
        <v>184</v>
      </c>
    </row>
    <row r="721" spans="1:10">
      <c r="A721" s="17">
        <v>8289</v>
      </c>
      <c r="B721" s="17" t="s">
        <v>2552</v>
      </c>
      <c r="C721" s="17" t="s">
        <v>16</v>
      </c>
      <c r="D721" s="17" t="s">
        <v>4631</v>
      </c>
      <c r="E721" s="17">
        <v>2700</v>
      </c>
      <c r="F721" s="18" t="s">
        <v>5</v>
      </c>
      <c r="G721">
        <v>2018</v>
      </c>
      <c r="H721" s="18" t="s">
        <v>84</v>
      </c>
      <c r="I721" t="s">
        <v>64</v>
      </c>
      <c r="J721" t="s">
        <v>65</v>
      </c>
    </row>
    <row r="722" spans="1:10">
      <c r="A722" s="17">
        <v>8287</v>
      </c>
      <c r="B722" s="17" t="s">
        <v>2916</v>
      </c>
      <c r="C722" s="17" t="s">
        <v>26</v>
      </c>
      <c r="D722" s="17" t="s">
        <v>4742</v>
      </c>
      <c r="E722" s="17">
        <v>4700</v>
      </c>
      <c r="F722" s="18" t="s">
        <v>5</v>
      </c>
      <c r="G722">
        <v>2018</v>
      </c>
      <c r="H722" s="18" t="s">
        <v>84</v>
      </c>
      <c r="I722" t="s">
        <v>64</v>
      </c>
      <c r="J722" t="s">
        <v>65</v>
      </c>
    </row>
    <row r="723" spans="1:10">
      <c r="A723" s="17">
        <v>8286</v>
      </c>
      <c r="B723" s="17" t="s">
        <v>2672</v>
      </c>
      <c r="C723" s="17" t="s">
        <v>28</v>
      </c>
      <c r="D723" s="17" t="s">
        <v>4638</v>
      </c>
      <c r="E723" s="17">
        <v>4300</v>
      </c>
      <c r="F723" s="18" t="s">
        <v>5</v>
      </c>
      <c r="G723">
        <v>2018</v>
      </c>
      <c r="H723" s="18" t="s">
        <v>84</v>
      </c>
      <c r="I723" t="s">
        <v>64</v>
      </c>
      <c r="J723" t="s">
        <v>65</v>
      </c>
    </row>
    <row r="724" spans="1:10">
      <c r="A724" s="17">
        <v>8285</v>
      </c>
      <c r="B724" s="17" t="s">
        <v>4434</v>
      </c>
      <c r="C724" s="17" t="s">
        <v>28</v>
      </c>
      <c r="D724" s="17" t="s">
        <v>4749</v>
      </c>
      <c r="E724" s="17">
        <v>2100</v>
      </c>
      <c r="F724" s="18" t="s">
        <v>5</v>
      </c>
      <c r="G724">
        <v>2018</v>
      </c>
      <c r="H724" s="18" t="s">
        <v>84</v>
      </c>
      <c r="I724" t="s">
        <v>64</v>
      </c>
      <c r="J724" t="s">
        <v>65</v>
      </c>
    </row>
    <row r="725" spans="1:10">
      <c r="A725" s="17">
        <v>8284</v>
      </c>
      <c r="B725" s="17" t="s">
        <v>773</v>
      </c>
      <c r="C725" s="17" t="s">
        <v>28</v>
      </c>
      <c r="D725" s="17" t="s">
        <v>4749</v>
      </c>
      <c r="E725" s="17">
        <v>2900</v>
      </c>
      <c r="F725" s="18" t="s">
        <v>5</v>
      </c>
      <c r="G725">
        <v>2018</v>
      </c>
      <c r="H725" s="18" t="s">
        <v>84</v>
      </c>
      <c r="I725" t="s">
        <v>64</v>
      </c>
      <c r="J725" t="s">
        <v>65</v>
      </c>
    </row>
    <row r="726" spans="1:10">
      <c r="A726" s="17">
        <v>8283</v>
      </c>
      <c r="B726" s="17" t="s">
        <v>3550</v>
      </c>
      <c r="C726" s="17" t="s">
        <v>18</v>
      </c>
      <c r="D726" s="17" t="s">
        <v>4756</v>
      </c>
      <c r="E726" s="17">
        <v>5300</v>
      </c>
      <c r="F726" s="18" t="s">
        <v>5</v>
      </c>
      <c r="G726">
        <v>2018</v>
      </c>
      <c r="H726" s="18" t="s">
        <v>84</v>
      </c>
      <c r="I726" t="s">
        <v>64</v>
      </c>
      <c r="J726" t="s">
        <v>204</v>
      </c>
    </row>
    <row r="727" spans="1:10">
      <c r="A727" s="17">
        <v>8282</v>
      </c>
      <c r="B727" s="17" t="s">
        <v>3009</v>
      </c>
      <c r="C727" s="17" t="s">
        <v>18</v>
      </c>
      <c r="D727" s="17" t="s">
        <v>4756</v>
      </c>
      <c r="E727" s="17">
        <v>2000</v>
      </c>
      <c r="F727" s="18" t="s">
        <v>5</v>
      </c>
      <c r="G727">
        <v>2018</v>
      </c>
      <c r="H727" s="18" t="s">
        <v>84</v>
      </c>
      <c r="I727" t="s">
        <v>64</v>
      </c>
      <c r="J727" t="s">
        <v>207</v>
      </c>
    </row>
    <row r="728" spans="1:10">
      <c r="A728" s="17">
        <v>8281</v>
      </c>
      <c r="B728" s="17" t="s">
        <v>2742</v>
      </c>
      <c r="C728" s="17" t="s">
        <v>18</v>
      </c>
      <c r="D728" s="17" t="s">
        <v>4756</v>
      </c>
      <c r="E728" s="17">
        <v>2300</v>
      </c>
      <c r="F728" s="18" t="s">
        <v>5</v>
      </c>
      <c r="G728">
        <v>2018</v>
      </c>
      <c r="H728" s="18" t="s">
        <v>84</v>
      </c>
      <c r="I728" t="s">
        <v>64</v>
      </c>
      <c r="J728" t="s">
        <v>207</v>
      </c>
    </row>
    <row r="729" spans="1:10">
      <c r="A729" s="17">
        <v>8267</v>
      </c>
      <c r="B729" s="17" t="s">
        <v>4302</v>
      </c>
      <c r="C729" s="17" t="s">
        <v>26</v>
      </c>
      <c r="D729" s="17" t="s">
        <v>4668</v>
      </c>
      <c r="E729" s="17">
        <v>2300</v>
      </c>
      <c r="F729" s="18" t="s">
        <v>5</v>
      </c>
      <c r="G729">
        <v>2018</v>
      </c>
      <c r="H729" s="18" t="s">
        <v>84</v>
      </c>
      <c r="I729" t="s">
        <v>64</v>
      </c>
      <c r="J729" t="s">
        <v>65</v>
      </c>
    </row>
    <row r="730" spans="1:10">
      <c r="A730" s="17">
        <v>8266</v>
      </c>
      <c r="B730" s="17" t="s">
        <v>3505</v>
      </c>
      <c r="C730" s="17" t="s">
        <v>8</v>
      </c>
      <c r="D730" s="17" t="s">
        <v>4646</v>
      </c>
      <c r="E730" s="17">
        <v>3200</v>
      </c>
      <c r="F730" s="18" t="s">
        <v>5</v>
      </c>
      <c r="G730">
        <v>2018</v>
      </c>
      <c r="H730" s="18" t="s">
        <v>84</v>
      </c>
      <c r="I730" t="s">
        <v>64</v>
      </c>
      <c r="J730" t="s">
        <v>65</v>
      </c>
    </row>
    <row r="731" spans="1:10">
      <c r="A731" s="17">
        <v>8265</v>
      </c>
      <c r="B731" s="17" t="s">
        <v>3934</v>
      </c>
      <c r="C731" s="17" t="s">
        <v>8</v>
      </c>
      <c r="D731" s="17" t="s">
        <v>4588</v>
      </c>
      <c r="E731" s="17">
        <v>1500</v>
      </c>
      <c r="F731" s="18" t="s">
        <v>5</v>
      </c>
      <c r="G731">
        <v>2018</v>
      </c>
      <c r="H731" s="18" t="s">
        <v>84</v>
      </c>
      <c r="I731" t="s">
        <v>64</v>
      </c>
      <c r="J731" t="s">
        <v>65</v>
      </c>
    </row>
    <row r="732" spans="1:10">
      <c r="A732" s="17">
        <v>8264</v>
      </c>
      <c r="B732" s="17" t="s">
        <v>772</v>
      </c>
      <c r="C732" s="17" t="s">
        <v>26</v>
      </c>
      <c r="D732" s="17" t="s">
        <v>4742</v>
      </c>
      <c r="E732" s="17">
        <v>2200</v>
      </c>
      <c r="F732" s="18" t="s">
        <v>5</v>
      </c>
      <c r="G732">
        <v>2018</v>
      </c>
      <c r="H732" s="18" t="s">
        <v>84</v>
      </c>
      <c r="I732" t="s">
        <v>64</v>
      </c>
      <c r="J732" t="s">
        <v>65</v>
      </c>
    </row>
    <row r="733" spans="1:10">
      <c r="A733" s="17">
        <v>8225</v>
      </c>
      <c r="B733" s="17" t="s">
        <v>743</v>
      </c>
      <c r="C733" s="17" t="s">
        <v>8</v>
      </c>
      <c r="D733" s="17" t="s">
        <v>4753</v>
      </c>
      <c r="E733" s="17">
        <v>1300</v>
      </c>
      <c r="F733" s="18" t="s">
        <v>5</v>
      </c>
      <c r="G733">
        <v>2018</v>
      </c>
      <c r="H733" s="18" t="s">
        <v>84</v>
      </c>
      <c r="I733" t="s">
        <v>64</v>
      </c>
      <c r="J733" t="s">
        <v>65</v>
      </c>
    </row>
    <row r="734" spans="1:10">
      <c r="A734" s="17">
        <v>8223</v>
      </c>
      <c r="B734" s="17" t="s">
        <v>3943</v>
      </c>
      <c r="C734" s="17" t="s">
        <v>18</v>
      </c>
      <c r="D734" s="17" t="s">
        <v>4757</v>
      </c>
      <c r="E734" s="17">
        <v>1300</v>
      </c>
      <c r="F734" s="18" t="s">
        <v>5</v>
      </c>
      <c r="G734">
        <v>2018</v>
      </c>
      <c r="H734" s="18" t="s">
        <v>84</v>
      </c>
      <c r="I734" t="s">
        <v>488</v>
      </c>
      <c r="J734" t="s">
        <v>212</v>
      </c>
    </row>
    <row r="735" spans="1:10">
      <c r="A735" s="17">
        <v>8221</v>
      </c>
      <c r="B735" s="17" t="s">
        <v>3378</v>
      </c>
      <c r="C735" s="17" t="s">
        <v>18</v>
      </c>
      <c r="D735" s="17" t="s">
        <v>4757</v>
      </c>
      <c r="E735" s="17">
        <v>1600</v>
      </c>
      <c r="F735" s="18" t="s">
        <v>5</v>
      </c>
      <c r="G735">
        <v>2018</v>
      </c>
      <c r="H735" s="18" t="s">
        <v>84</v>
      </c>
      <c r="I735" t="s">
        <v>488</v>
      </c>
      <c r="J735" t="s">
        <v>212</v>
      </c>
    </row>
    <row r="736" spans="1:10">
      <c r="A736" s="17">
        <v>8220</v>
      </c>
      <c r="B736" s="17" t="s">
        <v>4456</v>
      </c>
      <c r="C736" s="17" t="s">
        <v>18</v>
      </c>
      <c r="D736" s="17" t="s">
        <v>4757</v>
      </c>
      <c r="E736" s="17">
        <v>3200</v>
      </c>
      <c r="F736" s="18" t="s">
        <v>5</v>
      </c>
      <c r="G736">
        <v>2014</v>
      </c>
      <c r="H736" s="18" t="s">
        <v>66</v>
      </c>
      <c r="I736" t="s">
        <v>488</v>
      </c>
      <c r="J736" t="s">
        <v>212</v>
      </c>
    </row>
    <row r="737" spans="1:10">
      <c r="A737" s="17">
        <v>8219</v>
      </c>
      <c r="B737" s="17" t="s">
        <v>742</v>
      </c>
      <c r="C737" s="17" t="s">
        <v>18</v>
      </c>
      <c r="D737" s="17" t="s">
        <v>4757</v>
      </c>
      <c r="E737" s="17">
        <v>1800</v>
      </c>
      <c r="F737" s="18" t="s">
        <v>5</v>
      </c>
      <c r="G737">
        <v>2014</v>
      </c>
      <c r="H737" s="18" t="s">
        <v>66</v>
      </c>
      <c r="I737" t="s">
        <v>488</v>
      </c>
      <c r="J737" t="s">
        <v>212</v>
      </c>
    </row>
    <row r="738" spans="1:10">
      <c r="A738" s="17">
        <v>8218</v>
      </c>
      <c r="B738" s="17" t="s">
        <v>741</v>
      </c>
      <c r="C738" s="17" t="s">
        <v>18</v>
      </c>
      <c r="D738" s="17" t="s">
        <v>4757</v>
      </c>
      <c r="E738" s="17">
        <v>1800</v>
      </c>
      <c r="F738" s="18" t="s">
        <v>5</v>
      </c>
      <c r="G738">
        <v>2014</v>
      </c>
      <c r="H738" s="18" t="s">
        <v>66</v>
      </c>
      <c r="I738" t="s">
        <v>488</v>
      </c>
      <c r="J738" t="s">
        <v>212</v>
      </c>
    </row>
    <row r="739" spans="1:10">
      <c r="A739" s="17">
        <v>8217</v>
      </c>
      <c r="B739" s="17" t="s">
        <v>740</v>
      </c>
      <c r="C739" s="17" t="s">
        <v>18</v>
      </c>
      <c r="D739" s="17" t="s">
        <v>4757</v>
      </c>
      <c r="E739" s="17">
        <v>1600</v>
      </c>
      <c r="F739" s="18" t="s">
        <v>5</v>
      </c>
      <c r="G739">
        <v>2014</v>
      </c>
      <c r="H739" s="18" t="s">
        <v>66</v>
      </c>
      <c r="I739" t="s">
        <v>488</v>
      </c>
      <c r="J739" t="s">
        <v>212</v>
      </c>
    </row>
    <row r="740" spans="1:10">
      <c r="A740" s="17">
        <v>8216</v>
      </c>
      <c r="B740" s="17" t="s">
        <v>739</v>
      </c>
      <c r="C740" s="17" t="s">
        <v>18</v>
      </c>
      <c r="D740" s="17" t="s">
        <v>4757</v>
      </c>
      <c r="E740" s="17">
        <v>2200</v>
      </c>
      <c r="F740" s="18" t="s">
        <v>5</v>
      </c>
      <c r="G740">
        <v>2014</v>
      </c>
      <c r="H740" s="18" t="s">
        <v>66</v>
      </c>
      <c r="I740" t="s">
        <v>488</v>
      </c>
      <c r="J740" t="s">
        <v>212</v>
      </c>
    </row>
    <row r="741" spans="1:10">
      <c r="A741" s="17">
        <v>8215</v>
      </c>
      <c r="B741" s="17" t="s">
        <v>738</v>
      </c>
      <c r="C741" s="17" t="s">
        <v>18</v>
      </c>
      <c r="D741" s="17" t="s">
        <v>4757</v>
      </c>
      <c r="E741" s="17">
        <v>3200</v>
      </c>
      <c r="F741" s="18" t="s">
        <v>5</v>
      </c>
      <c r="G741">
        <v>2014</v>
      </c>
      <c r="H741" s="18" t="s">
        <v>66</v>
      </c>
      <c r="I741" t="s">
        <v>488</v>
      </c>
      <c r="J741" t="s">
        <v>212</v>
      </c>
    </row>
    <row r="742" spans="1:10">
      <c r="A742" s="17">
        <v>8214</v>
      </c>
      <c r="B742" s="17" t="s">
        <v>737</v>
      </c>
      <c r="C742" s="17" t="s">
        <v>18</v>
      </c>
      <c r="D742" s="17" t="s">
        <v>4757</v>
      </c>
      <c r="E742" s="17">
        <v>3300</v>
      </c>
      <c r="F742" s="18" t="s">
        <v>5</v>
      </c>
      <c r="G742">
        <v>2014</v>
      </c>
      <c r="H742" s="18" t="s">
        <v>66</v>
      </c>
      <c r="I742" t="s">
        <v>488</v>
      </c>
      <c r="J742" t="s">
        <v>212</v>
      </c>
    </row>
    <row r="743" spans="1:10">
      <c r="A743" s="17">
        <v>8213</v>
      </c>
      <c r="B743" s="17" t="s">
        <v>4336</v>
      </c>
      <c r="C743" s="17" t="s">
        <v>18</v>
      </c>
      <c r="D743" s="17" t="s">
        <v>4757</v>
      </c>
      <c r="E743" s="17">
        <v>4300</v>
      </c>
      <c r="F743" s="18" t="s">
        <v>5</v>
      </c>
      <c r="G743">
        <v>2013</v>
      </c>
      <c r="H743" s="18" t="s">
        <v>66</v>
      </c>
      <c r="I743" t="s">
        <v>488</v>
      </c>
      <c r="J743" t="s">
        <v>212</v>
      </c>
    </row>
    <row r="744" spans="1:10">
      <c r="A744" s="17">
        <v>8212</v>
      </c>
      <c r="B744" s="17" t="s">
        <v>4198</v>
      </c>
      <c r="C744" s="17" t="s">
        <v>18</v>
      </c>
      <c r="D744" s="17" t="s">
        <v>4757</v>
      </c>
      <c r="E744" s="17">
        <v>3300</v>
      </c>
      <c r="F744" s="18" t="s">
        <v>5</v>
      </c>
      <c r="G744">
        <v>2014</v>
      </c>
      <c r="H744" s="18" t="s">
        <v>66</v>
      </c>
      <c r="I744" t="s">
        <v>488</v>
      </c>
      <c r="J744" t="s">
        <v>212</v>
      </c>
    </row>
    <row r="745" spans="1:10">
      <c r="A745" s="17">
        <v>8211</v>
      </c>
      <c r="B745" s="17" t="s">
        <v>736</v>
      </c>
      <c r="C745" s="17" t="s">
        <v>18</v>
      </c>
      <c r="D745" s="17" t="s">
        <v>4757</v>
      </c>
      <c r="E745" s="17">
        <v>1700</v>
      </c>
      <c r="F745" s="18" t="s">
        <v>5</v>
      </c>
      <c r="G745">
        <v>2015</v>
      </c>
      <c r="H745" s="18" t="s">
        <v>66</v>
      </c>
      <c r="I745" t="s">
        <v>488</v>
      </c>
      <c r="J745" t="s">
        <v>212</v>
      </c>
    </row>
    <row r="746" spans="1:10">
      <c r="A746" s="17">
        <v>8210</v>
      </c>
      <c r="B746" s="17" t="s">
        <v>735</v>
      </c>
      <c r="C746" s="17" t="s">
        <v>18</v>
      </c>
      <c r="D746" s="17" t="s">
        <v>4757</v>
      </c>
      <c r="E746" s="17">
        <v>3100</v>
      </c>
      <c r="F746" s="18" t="s">
        <v>5</v>
      </c>
      <c r="G746">
        <v>2014</v>
      </c>
      <c r="H746" s="18" t="s">
        <v>66</v>
      </c>
      <c r="I746" t="s">
        <v>488</v>
      </c>
      <c r="J746" t="s">
        <v>212</v>
      </c>
    </row>
    <row r="747" spans="1:10">
      <c r="A747" s="17">
        <v>8208</v>
      </c>
      <c r="B747" s="17" t="s">
        <v>734</v>
      </c>
      <c r="C747" s="17" t="s">
        <v>18</v>
      </c>
      <c r="D747" s="17" t="s">
        <v>4757</v>
      </c>
      <c r="E747" s="17">
        <v>1500</v>
      </c>
      <c r="F747" s="18" t="s">
        <v>5</v>
      </c>
      <c r="G747">
        <v>2014</v>
      </c>
      <c r="H747" s="18" t="s">
        <v>66</v>
      </c>
      <c r="I747" t="s">
        <v>488</v>
      </c>
      <c r="J747" t="s">
        <v>212</v>
      </c>
    </row>
    <row r="748" spans="1:10">
      <c r="A748" s="17">
        <v>8207</v>
      </c>
      <c r="B748" s="17" t="s">
        <v>733</v>
      </c>
      <c r="C748" s="17" t="s">
        <v>18</v>
      </c>
      <c r="D748" s="17" t="s">
        <v>4757</v>
      </c>
      <c r="E748" s="17">
        <v>1400</v>
      </c>
      <c r="F748" s="18" t="s">
        <v>5</v>
      </c>
      <c r="G748">
        <v>2013</v>
      </c>
      <c r="H748" s="18" t="s">
        <v>66</v>
      </c>
      <c r="I748" t="s">
        <v>488</v>
      </c>
      <c r="J748" t="s">
        <v>212</v>
      </c>
    </row>
    <row r="749" spans="1:10">
      <c r="A749" s="17">
        <v>8206</v>
      </c>
      <c r="B749" s="17" t="s">
        <v>732</v>
      </c>
      <c r="C749" s="17" t="s">
        <v>18</v>
      </c>
      <c r="D749" s="17" t="s">
        <v>4757</v>
      </c>
      <c r="E749" s="17">
        <v>800</v>
      </c>
      <c r="F749" s="18" t="s">
        <v>5</v>
      </c>
      <c r="G749">
        <v>2013</v>
      </c>
      <c r="H749" s="18" t="s">
        <v>66</v>
      </c>
      <c r="I749" t="s">
        <v>488</v>
      </c>
      <c r="J749" t="s">
        <v>212</v>
      </c>
    </row>
    <row r="750" spans="1:10">
      <c r="A750" s="17">
        <v>8205</v>
      </c>
      <c r="B750" s="17" t="s">
        <v>731</v>
      </c>
      <c r="C750" s="17" t="s">
        <v>18</v>
      </c>
      <c r="D750" s="17" t="s">
        <v>4757</v>
      </c>
      <c r="E750" s="17">
        <v>2200</v>
      </c>
      <c r="F750" s="18" t="s">
        <v>5</v>
      </c>
      <c r="G750">
        <v>2013</v>
      </c>
      <c r="H750" s="18" t="s">
        <v>66</v>
      </c>
      <c r="I750" t="s">
        <v>488</v>
      </c>
      <c r="J750" t="s">
        <v>212</v>
      </c>
    </row>
    <row r="751" spans="1:10">
      <c r="A751" s="17">
        <v>8204</v>
      </c>
      <c r="B751" s="17" t="s">
        <v>730</v>
      </c>
      <c r="C751" s="17" t="s">
        <v>18</v>
      </c>
      <c r="D751" s="17" t="s">
        <v>4757</v>
      </c>
      <c r="E751" s="17">
        <v>3300</v>
      </c>
      <c r="F751" s="18" t="s">
        <v>5</v>
      </c>
      <c r="G751">
        <v>2012</v>
      </c>
      <c r="H751" s="18" t="s">
        <v>66</v>
      </c>
      <c r="I751" t="s">
        <v>488</v>
      </c>
      <c r="J751" t="s">
        <v>212</v>
      </c>
    </row>
    <row r="752" spans="1:10">
      <c r="A752" s="17">
        <v>8203</v>
      </c>
      <c r="B752" s="17" t="s">
        <v>729</v>
      </c>
      <c r="C752" s="17" t="s">
        <v>18</v>
      </c>
      <c r="D752" s="17" t="s">
        <v>4757</v>
      </c>
      <c r="E752" s="17">
        <v>1700</v>
      </c>
      <c r="F752" s="18" t="s">
        <v>5</v>
      </c>
      <c r="G752">
        <v>2012</v>
      </c>
      <c r="H752" s="18" t="s">
        <v>66</v>
      </c>
      <c r="I752" t="s">
        <v>488</v>
      </c>
      <c r="J752" t="s">
        <v>212</v>
      </c>
    </row>
    <row r="753" spans="1:10">
      <c r="A753" s="17">
        <v>8202</v>
      </c>
      <c r="B753" s="17" t="s">
        <v>4134</v>
      </c>
      <c r="C753" s="17" t="s">
        <v>18</v>
      </c>
      <c r="D753" s="17" t="s">
        <v>4757</v>
      </c>
      <c r="E753" s="17">
        <v>2800</v>
      </c>
      <c r="F753" s="18" t="s">
        <v>5</v>
      </c>
      <c r="G753">
        <v>2012</v>
      </c>
      <c r="H753" s="18" t="s">
        <v>66</v>
      </c>
      <c r="I753" t="s">
        <v>488</v>
      </c>
      <c r="J753" t="s">
        <v>212</v>
      </c>
    </row>
    <row r="754" spans="1:10">
      <c r="A754" s="17">
        <v>8201</v>
      </c>
      <c r="B754" s="17" t="s">
        <v>728</v>
      </c>
      <c r="C754" s="17" t="s">
        <v>18</v>
      </c>
      <c r="D754" s="17" t="s">
        <v>4757</v>
      </c>
      <c r="E754" s="17">
        <v>1700</v>
      </c>
      <c r="F754" s="18" t="s">
        <v>5</v>
      </c>
      <c r="G754">
        <v>2015</v>
      </c>
      <c r="H754" s="18" t="s">
        <v>66</v>
      </c>
      <c r="I754" t="s">
        <v>488</v>
      </c>
      <c r="J754" t="s">
        <v>212</v>
      </c>
    </row>
    <row r="755" spans="1:10">
      <c r="A755" s="17">
        <v>8200</v>
      </c>
      <c r="B755" s="17" t="s">
        <v>727</v>
      </c>
      <c r="C755" s="17" t="s">
        <v>18</v>
      </c>
      <c r="D755" s="17" t="s">
        <v>4757</v>
      </c>
      <c r="E755" s="17">
        <v>2200</v>
      </c>
      <c r="F755" s="18" t="s">
        <v>5</v>
      </c>
      <c r="G755">
        <v>2015</v>
      </c>
      <c r="H755" s="18" t="s">
        <v>66</v>
      </c>
      <c r="I755" t="s">
        <v>488</v>
      </c>
      <c r="J755" t="s">
        <v>212</v>
      </c>
    </row>
    <row r="756" spans="1:10">
      <c r="A756" s="17">
        <v>8199</v>
      </c>
      <c r="B756" s="17" t="s">
        <v>726</v>
      </c>
      <c r="C756" s="17" t="s">
        <v>18</v>
      </c>
      <c r="D756" s="17" t="s">
        <v>4757</v>
      </c>
      <c r="E756" s="17">
        <v>1600</v>
      </c>
      <c r="F756" s="18" t="s">
        <v>5</v>
      </c>
      <c r="G756">
        <v>2013</v>
      </c>
      <c r="H756" s="18" t="s">
        <v>66</v>
      </c>
      <c r="I756" t="s">
        <v>488</v>
      </c>
      <c r="J756" t="s">
        <v>212</v>
      </c>
    </row>
    <row r="757" spans="1:10">
      <c r="A757" s="17">
        <v>8198</v>
      </c>
      <c r="B757" s="17" t="s">
        <v>725</v>
      </c>
      <c r="C757" s="17" t="s">
        <v>18</v>
      </c>
      <c r="D757" s="17" t="s">
        <v>4687</v>
      </c>
      <c r="E757" s="17">
        <v>3000</v>
      </c>
      <c r="F757" s="18" t="s">
        <v>5</v>
      </c>
      <c r="G757">
        <v>2018</v>
      </c>
      <c r="H757" s="18" t="s">
        <v>84</v>
      </c>
      <c r="I757" t="s">
        <v>64</v>
      </c>
      <c r="J757" t="s">
        <v>207</v>
      </c>
    </row>
    <row r="758" spans="1:10">
      <c r="A758" s="17">
        <v>8197</v>
      </c>
      <c r="B758" s="17" t="s">
        <v>724</v>
      </c>
      <c r="C758" s="17" t="s">
        <v>26</v>
      </c>
      <c r="D758" s="17" t="s">
        <v>4742</v>
      </c>
      <c r="E758" s="17">
        <v>2400</v>
      </c>
      <c r="F758" s="18" t="s">
        <v>5</v>
      </c>
      <c r="G758">
        <v>2018</v>
      </c>
      <c r="H758" s="18" t="s">
        <v>84</v>
      </c>
      <c r="I758" t="s">
        <v>64</v>
      </c>
      <c r="J758" t="s">
        <v>65</v>
      </c>
    </row>
    <row r="759" spans="1:10">
      <c r="A759" s="17">
        <v>8196</v>
      </c>
      <c r="B759" s="17" t="s">
        <v>723</v>
      </c>
      <c r="C759" s="17" t="s">
        <v>24</v>
      </c>
      <c r="D759" s="17" t="s">
        <v>4748</v>
      </c>
      <c r="E759" s="17">
        <v>1600</v>
      </c>
      <c r="F759" s="18" t="s">
        <v>5</v>
      </c>
      <c r="G759">
        <v>2018</v>
      </c>
      <c r="H759" s="18" t="s">
        <v>84</v>
      </c>
      <c r="I759" t="s">
        <v>64</v>
      </c>
      <c r="J759" t="s">
        <v>65</v>
      </c>
    </row>
    <row r="760" spans="1:10">
      <c r="A760" s="17">
        <v>8195</v>
      </c>
      <c r="B760" s="17" t="s">
        <v>722</v>
      </c>
      <c r="C760" s="17" t="s">
        <v>18</v>
      </c>
      <c r="D760" s="17" t="s">
        <v>4757</v>
      </c>
      <c r="E760" s="17">
        <v>2000</v>
      </c>
      <c r="F760" s="18" t="s">
        <v>5</v>
      </c>
      <c r="G760">
        <v>2012</v>
      </c>
      <c r="H760" s="18" t="s">
        <v>66</v>
      </c>
      <c r="I760" t="s">
        <v>488</v>
      </c>
      <c r="J760" t="s">
        <v>212</v>
      </c>
    </row>
    <row r="761" spans="1:10">
      <c r="A761" s="17">
        <v>8194</v>
      </c>
      <c r="B761" s="17" t="s">
        <v>721</v>
      </c>
      <c r="C761" s="17" t="s">
        <v>18</v>
      </c>
      <c r="D761" s="17" t="s">
        <v>4757</v>
      </c>
      <c r="E761" s="17">
        <v>1700</v>
      </c>
      <c r="F761" s="18" t="s">
        <v>5</v>
      </c>
      <c r="G761">
        <v>2012</v>
      </c>
      <c r="H761" s="18" t="s">
        <v>66</v>
      </c>
      <c r="I761" t="s">
        <v>488</v>
      </c>
      <c r="J761" t="s">
        <v>212</v>
      </c>
    </row>
    <row r="762" spans="1:10">
      <c r="A762" s="17">
        <v>8193</v>
      </c>
      <c r="B762" s="17" t="s">
        <v>720</v>
      </c>
      <c r="C762" s="17" t="s">
        <v>18</v>
      </c>
      <c r="D762" s="17" t="s">
        <v>4757</v>
      </c>
      <c r="E762" s="17">
        <v>1100</v>
      </c>
      <c r="F762" s="18" t="s">
        <v>5</v>
      </c>
      <c r="G762">
        <v>2014</v>
      </c>
      <c r="H762" s="18" t="s">
        <v>66</v>
      </c>
      <c r="I762" t="s">
        <v>488</v>
      </c>
      <c r="J762" t="s">
        <v>212</v>
      </c>
    </row>
    <row r="763" spans="1:10">
      <c r="A763" s="17">
        <v>8192</v>
      </c>
      <c r="B763" s="17" t="s">
        <v>719</v>
      </c>
      <c r="C763" s="17" t="s">
        <v>18</v>
      </c>
      <c r="D763" s="17" t="s">
        <v>4757</v>
      </c>
      <c r="E763" s="17">
        <v>2200</v>
      </c>
      <c r="F763" s="18" t="s">
        <v>5</v>
      </c>
      <c r="G763">
        <v>2012</v>
      </c>
      <c r="H763" s="18" t="s">
        <v>66</v>
      </c>
      <c r="I763" t="s">
        <v>488</v>
      </c>
      <c r="J763" t="s">
        <v>212</v>
      </c>
    </row>
    <row r="764" spans="1:10">
      <c r="A764" s="17">
        <v>8191</v>
      </c>
      <c r="B764" s="17" t="s">
        <v>718</v>
      </c>
      <c r="C764" s="17" t="s">
        <v>18</v>
      </c>
      <c r="D764" s="17" t="s">
        <v>4757</v>
      </c>
      <c r="E764" s="17">
        <v>2000</v>
      </c>
      <c r="F764" s="18" t="s">
        <v>5</v>
      </c>
      <c r="G764">
        <v>2012</v>
      </c>
      <c r="H764" s="18" t="s">
        <v>66</v>
      </c>
      <c r="I764" t="s">
        <v>488</v>
      </c>
      <c r="J764" t="s">
        <v>212</v>
      </c>
    </row>
    <row r="765" spans="1:10">
      <c r="A765" s="17">
        <v>8190</v>
      </c>
      <c r="B765" s="17" t="s">
        <v>4114</v>
      </c>
      <c r="C765" s="17" t="s">
        <v>18</v>
      </c>
      <c r="D765" s="17" t="s">
        <v>4757</v>
      </c>
      <c r="E765" s="17">
        <v>4000</v>
      </c>
      <c r="F765" s="18" t="s">
        <v>5</v>
      </c>
      <c r="G765">
        <v>2011</v>
      </c>
      <c r="H765" s="18" t="s">
        <v>66</v>
      </c>
      <c r="I765" t="s">
        <v>488</v>
      </c>
      <c r="J765" t="s">
        <v>212</v>
      </c>
    </row>
    <row r="766" spans="1:10">
      <c r="A766" s="17">
        <v>8189</v>
      </c>
      <c r="B766" s="17" t="s">
        <v>717</v>
      </c>
      <c r="C766" s="17" t="s">
        <v>18</v>
      </c>
      <c r="D766" s="17" t="s">
        <v>4757</v>
      </c>
      <c r="E766" s="17">
        <v>2500</v>
      </c>
      <c r="F766" s="18" t="s">
        <v>5</v>
      </c>
      <c r="G766">
        <v>2014</v>
      </c>
      <c r="H766" s="18" t="s">
        <v>66</v>
      </c>
      <c r="I766" t="s">
        <v>488</v>
      </c>
      <c r="J766" t="s">
        <v>212</v>
      </c>
    </row>
    <row r="767" spans="1:10">
      <c r="A767" s="17">
        <v>8188</v>
      </c>
      <c r="B767" s="17" t="s">
        <v>716</v>
      </c>
      <c r="C767" s="17" t="s">
        <v>18</v>
      </c>
      <c r="D767" s="17" t="s">
        <v>4757</v>
      </c>
      <c r="E767" s="17">
        <v>3700</v>
      </c>
      <c r="F767" s="18" t="s">
        <v>5</v>
      </c>
      <c r="G767">
        <v>2013</v>
      </c>
      <c r="H767" s="18" t="s">
        <v>66</v>
      </c>
      <c r="I767" t="s">
        <v>488</v>
      </c>
      <c r="J767" t="s">
        <v>212</v>
      </c>
    </row>
    <row r="768" spans="1:10">
      <c r="A768" s="17">
        <v>8187</v>
      </c>
      <c r="B768" s="17" t="s">
        <v>715</v>
      </c>
      <c r="C768" s="17" t="s">
        <v>18</v>
      </c>
      <c r="D768" s="17" t="s">
        <v>4757</v>
      </c>
      <c r="E768" s="17">
        <v>900</v>
      </c>
      <c r="F768" s="18" t="s">
        <v>5</v>
      </c>
      <c r="G768">
        <v>2015</v>
      </c>
      <c r="H768" s="18" t="s">
        <v>66</v>
      </c>
      <c r="I768" t="s">
        <v>488</v>
      </c>
      <c r="J768" t="s">
        <v>212</v>
      </c>
    </row>
    <row r="769" spans="1:10">
      <c r="A769" s="17">
        <v>8186</v>
      </c>
      <c r="B769" s="17" t="s">
        <v>714</v>
      </c>
      <c r="C769" s="17" t="s">
        <v>18</v>
      </c>
      <c r="D769" s="17" t="s">
        <v>4757</v>
      </c>
      <c r="E769" s="17">
        <v>1400</v>
      </c>
      <c r="F769" s="18" t="s">
        <v>5</v>
      </c>
      <c r="G769">
        <v>2015</v>
      </c>
      <c r="H769" s="18" t="s">
        <v>66</v>
      </c>
      <c r="I769" t="s">
        <v>488</v>
      </c>
      <c r="J769" t="s">
        <v>212</v>
      </c>
    </row>
    <row r="770" spans="1:10">
      <c r="A770" s="17">
        <v>8185</v>
      </c>
      <c r="B770" s="17" t="s">
        <v>713</v>
      </c>
      <c r="C770" s="17" t="s">
        <v>18</v>
      </c>
      <c r="D770" s="17" t="s">
        <v>4757</v>
      </c>
      <c r="E770" s="17">
        <v>1800</v>
      </c>
      <c r="F770" s="18" t="s">
        <v>5</v>
      </c>
      <c r="G770">
        <v>2013</v>
      </c>
      <c r="H770" s="18" t="s">
        <v>66</v>
      </c>
      <c r="I770" t="s">
        <v>488</v>
      </c>
      <c r="J770" t="s">
        <v>212</v>
      </c>
    </row>
    <row r="771" spans="1:10">
      <c r="A771" s="17">
        <v>8184</v>
      </c>
      <c r="B771" s="17" t="s">
        <v>712</v>
      </c>
      <c r="C771" s="17" t="s">
        <v>18</v>
      </c>
      <c r="D771" s="17" t="s">
        <v>4757</v>
      </c>
      <c r="E771" s="17">
        <v>2300</v>
      </c>
      <c r="F771" s="18" t="s">
        <v>5</v>
      </c>
      <c r="G771">
        <v>2014</v>
      </c>
      <c r="H771" s="18" t="s">
        <v>66</v>
      </c>
      <c r="I771" t="s">
        <v>488</v>
      </c>
      <c r="J771" t="s">
        <v>212</v>
      </c>
    </row>
    <row r="772" spans="1:10">
      <c r="A772" s="17">
        <v>8183</v>
      </c>
      <c r="B772" s="17" t="s">
        <v>4274</v>
      </c>
      <c r="C772" s="17" t="s">
        <v>18</v>
      </c>
      <c r="D772" s="17" t="s">
        <v>4757</v>
      </c>
      <c r="E772" s="17">
        <v>2500</v>
      </c>
      <c r="F772" s="18" t="s">
        <v>5</v>
      </c>
      <c r="G772">
        <v>2012</v>
      </c>
      <c r="H772" s="18" t="s">
        <v>66</v>
      </c>
      <c r="I772" t="s">
        <v>488</v>
      </c>
      <c r="J772" t="s">
        <v>212</v>
      </c>
    </row>
    <row r="773" spans="1:10">
      <c r="A773" s="17">
        <v>8182</v>
      </c>
      <c r="B773" s="17" t="s">
        <v>711</v>
      </c>
      <c r="C773" s="17" t="s">
        <v>18</v>
      </c>
      <c r="D773" s="17" t="s">
        <v>4757</v>
      </c>
      <c r="E773" s="17">
        <v>2100</v>
      </c>
      <c r="F773" s="18" t="s">
        <v>5</v>
      </c>
      <c r="G773">
        <v>2009</v>
      </c>
      <c r="H773" s="18" t="s">
        <v>66</v>
      </c>
      <c r="I773" t="s">
        <v>488</v>
      </c>
      <c r="J773" t="s">
        <v>212</v>
      </c>
    </row>
    <row r="774" spans="1:10">
      <c r="A774" s="17">
        <v>8181</v>
      </c>
      <c r="B774" s="17" t="s">
        <v>710</v>
      </c>
      <c r="C774" s="17" t="s">
        <v>18</v>
      </c>
      <c r="D774" s="17" t="s">
        <v>4757</v>
      </c>
      <c r="E774" s="17">
        <v>3800</v>
      </c>
      <c r="F774" s="18" t="s">
        <v>5</v>
      </c>
      <c r="G774">
        <v>2007</v>
      </c>
      <c r="H774" s="18" t="s">
        <v>66</v>
      </c>
      <c r="I774" t="s">
        <v>488</v>
      </c>
      <c r="J774" t="s">
        <v>212</v>
      </c>
    </row>
    <row r="775" spans="1:10">
      <c r="A775" s="17">
        <v>8180</v>
      </c>
      <c r="B775" s="17" t="s">
        <v>709</v>
      </c>
      <c r="C775" s="17" t="s">
        <v>18</v>
      </c>
      <c r="D775" s="17" t="s">
        <v>4757</v>
      </c>
      <c r="E775" s="17">
        <v>1000</v>
      </c>
      <c r="F775" s="18" t="s">
        <v>5</v>
      </c>
      <c r="G775">
        <v>2014</v>
      </c>
      <c r="H775" s="18" t="s">
        <v>66</v>
      </c>
      <c r="I775" t="s">
        <v>488</v>
      </c>
      <c r="J775" t="s">
        <v>212</v>
      </c>
    </row>
    <row r="776" spans="1:10">
      <c r="A776" s="17">
        <v>8179</v>
      </c>
      <c r="B776" s="17" t="s">
        <v>4335</v>
      </c>
      <c r="C776" s="17" t="s">
        <v>18</v>
      </c>
      <c r="D776" s="17" t="s">
        <v>4757</v>
      </c>
      <c r="E776" s="17">
        <v>2500</v>
      </c>
      <c r="F776" s="18" t="s">
        <v>5</v>
      </c>
      <c r="G776">
        <v>2012</v>
      </c>
      <c r="H776" s="18" t="s">
        <v>66</v>
      </c>
      <c r="I776" t="s">
        <v>488</v>
      </c>
      <c r="J776" t="s">
        <v>212</v>
      </c>
    </row>
    <row r="777" spans="1:10">
      <c r="A777" s="17">
        <v>8178</v>
      </c>
      <c r="B777" s="17" t="s">
        <v>4439</v>
      </c>
      <c r="C777" s="17" t="s">
        <v>18</v>
      </c>
      <c r="D777" s="17" t="s">
        <v>4757</v>
      </c>
      <c r="E777" s="17">
        <v>1800</v>
      </c>
      <c r="F777" s="18" t="s">
        <v>5</v>
      </c>
      <c r="G777">
        <v>2013</v>
      </c>
      <c r="H777" s="18" t="s">
        <v>66</v>
      </c>
      <c r="I777" t="s">
        <v>488</v>
      </c>
      <c r="J777" t="s">
        <v>212</v>
      </c>
    </row>
    <row r="778" spans="1:10">
      <c r="A778" s="17">
        <v>8177</v>
      </c>
      <c r="B778" s="17" t="s">
        <v>708</v>
      </c>
      <c r="C778" s="17" t="s">
        <v>18</v>
      </c>
      <c r="D778" s="17" t="s">
        <v>4757</v>
      </c>
      <c r="E778" s="17">
        <v>2200</v>
      </c>
      <c r="F778" s="18" t="s">
        <v>5</v>
      </c>
      <c r="G778">
        <v>2010</v>
      </c>
      <c r="H778" s="18" t="s">
        <v>66</v>
      </c>
      <c r="I778" t="s">
        <v>488</v>
      </c>
      <c r="J778" t="s">
        <v>212</v>
      </c>
    </row>
    <row r="779" spans="1:10">
      <c r="A779" s="17">
        <v>8176</v>
      </c>
      <c r="B779" s="17" t="s">
        <v>4433</v>
      </c>
      <c r="C779" s="17" t="s">
        <v>18</v>
      </c>
      <c r="D779" s="17" t="s">
        <v>4757</v>
      </c>
      <c r="E779" s="17">
        <v>2200</v>
      </c>
      <c r="F779" s="18" t="s">
        <v>5</v>
      </c>
      <c r="G779">
        <v>2010</v>
      </c>
      <c r="H779" s="18" t="s">
        <v>66</v>
      </c>
      <c r="I779" t="s">
        <v>488</v>
      </c>
      <c r="J779" t="s">
        <v>212</v>
      </c>
    </row>
    <row r="780" spans="1:10">
      <c r="A780" s="17">
        <v>8175</v>
      </c>
      <c r="B780" s="17" t="s">
        <v>707</v>
      </c>
      <c r="C780" s="17" t="s">
        <v>18</v>
      </c>
      <c r="D780" s="17" t="s">
        <v>4757</v>
      </c>
      <c r="E780" s="17">
        <v>1900</v>
      </c>
      <c r="F780" s="18" t="s">
        <v>5</v>
      </c>
      <c r="G780">
        <v>2010</v>
      </c>
      <c r="H780" s="18" t="s">
        <v>66</v>
      </c>
      <c r="I780" t="s">
        <v>488</v>
      </c>
      <c r="J780" t="s">
        <v>212</v>
      </c>
    </row>
    <row r="781" spans="1:10">
      <c r="A781" s="17">
        <v>8174</v>
      </c>
      <c r="B781" s="17" t="s">
        <v>3828</v>
      </c>
      <c r="C781" s="17" t="s">
        <v>18</v>
      </c>
      <c r="D781" s="17" t="s">
        <v>4757</v>
      </c>
      <c r="E781" s="17">
        <v>3200</v>
      </c>
      <c r="F781" s="18" t="s">
        <v>5</v>
      </c>
      <c r="G781">
        <v>2008</v>
      </c>
      <c r="H781" s="18" t="s">
        <v>66</v>
      </c>
      <c r="I781" t="s">
        <v>488</v>
      </c>
      <c r="J781" t="s">
        <v>212</v>
      </c>
    </row>
    <row r="782" spans="1:10">
      <c r="A782" s="17">
        <v>8173</v>
      </c>
      <c r="B782" s="17" t="s">
        <v>706</v>
      </c>
      <c r="C782" s="17" t="s">
        <v>18</v>
      </c>
      <c r="D782" s="17" t="s">
        <v>4757</v>
      </c>
      <c r="E782" s="17">
        <v>1900</v>
      </c>
      <c r="F782" s="18" t="s">
        <v>5</v>
      </c>
      <c r="G782">
        <v>2013</v>
      </c>
      <c r="H782" s="18" t="s">
        <v>66</v>
      </c>
      <c r="I782" t="s">
        <v>488</v>
      </c>
      <c r="J782" t="s">
        <v>212</v>
      </c>
    </row>
    <row r="783" spans="1:10">
      <c r="A783" s="17">
        <v>8172</v>
      </c>
      <c r="B783" s="17" t="s">
        <v>705</v>
      </c>
      <c r="C783" s="17" t="s">
        <v>18</v>
      </c>
      <c r="D783" s="17" t="s">
        <v>4757</v>
      </c>
      <c r="E783" s="17">
        <v>1400</v>
      </c>
      <c r="F783" s="18" t="s">
        <v>5</v>
      </c>
      <c r="G783">
        <v>2011</v>
      </c>
      <c r="H783" s="18" t="s">
        <v>66</v>
      </c>
      <c r="I783" t="s">
        <v>488</v>
      </c>
      <c r="J783" t="s">
        <v>212</v>
      </c>
    </row>
    <row r="784" spans="1:10">
      <c r="A784" s="17">
        <v>8171</v>
      </c>
      <c r="B784" s="17" t="s">
        <v>3012</v>
      </c>
      <c r="C784" s="17" t="s">
        <v>18</v>
      </c>
      <c r="D784" s="17" t="s">
        <v>4757</v>
      </c>
      <c r="E784" s="17">
        <v>8800</v>
      </c>
      <c r="F784" s="18" t="s">
        <v>5</v>
      </c>
      <c r="G784">
        <v>2006</v>
      </c>
      <c r="H784" s="18" t="s">
        <v>66</v>
      </c>
      <c r="I784" t="s">
        <v>488</v>
      </c>
      <c r="J784" t="s">
        <v>212</v>
      </c>
    </row>
    <row r="785" spans="1:10">
      <c r="A785" s="17">
        <v>8170</v>
      </c>
      <c r="B785" s="17" t="s">
        <v>704</v>
      </c>
      <c r="C785" s="17" t="s">
        <v>18</v>
      </c>
      <c r="D785" s="17" t="s">
        <v>4757</v>
      </c>
      <c r="E785" s="17">
        <v>600</v>
      </c>
      <c r="F785" s="18" t="s">
        <v>5</v>
      </c>
      <c r="G785">
        <v>2017</v>
      </c>
      <c r="H785" s="18" t="s">
        <v>83</v>
      </c>
      <c r="I785" t="s">
        <v>488</v>
      </c>
      <c r="J785" t="s">
        <v>212</v>
      </c>
    </row>
    <row r="786" spans="1:10">
      <c r="A786" s="17">
        <v>8169</v>
      </c>
      <c r="B786" s="17" t="s">
        <v>4311</v>
      </c>
      <c r="C786" s="17" t="s">
        <v>18</v>
      </c>
      <c r="D786" s="17" t="s">
        <v>4757</v>
      </c>
      <c r="E786" s="17">
        <v>8000</v>
      </c>
      <c r="F786" s="18" t="s">
        <v>5</v>
      </c>
      <c r="G786">
        <v>2007</v>
      </c>
      <c r="H786" s="18" t="s">
        <v>66</v>
      </c>
      <c r="I786" t="s">
        <v>488</v>
      </c>
      <c r="J786" t="s">
        <v>212</v>
      </c>
    </row>
    <row r="787" spans="1:10">
      <c r="A787" s="17">
        <v>8168</v>
      </c>
      <c r="B787" s="17" t="s">
        <v>2814</v>
      </c>
      <c r="C787" s="17" t="s">
        <v>18</v>
      </c>
      <c r="D787" s="17" t="s">
        <v>4757</v>
      </c>
      <c r="E787" s="17">
        <v>2400</v>
      </c>
      <c r="F787" s="18" t="s">
        <v>5</v>
      </c>
      <c r="G787">
        <v>2016</v>
      </c>
      <c r="H787" s="18" t="s">
        <v>82</v>
      </c>
      <c r="I787" t="s">
        <v>488</v>
      </c>
      <c r="J787" t="s">
        <v>212</v>
      </c>
    </row>
    <row r="788" spans="1:10">
      <c r="A788" s="17">
        <v>8167</v>
      </c>
      <c r="B788" s="17" t="s">
        <v>4260</v>
      </c>
      <c r="C788" s="17" t="s">
        <v>18</v>
      </c>
      <c r="D788" s="17" t="s">
        <v>4757</v>
      </c>
      <c r="E788" s="17">
        <v>3300</v>
      </c>
      <c r="F788" s="18" t="s">
        <v>5</v>
      </c>
      <c r="G788">
        <v>2010</v>
      </c>
      <c r="H788" s="18" t="s">
        <v>66</v>
      </c>
      <c r="I788" t="s">
        <v>488</v>
      </c>
      <c r="J788" t="s">
        <v>212</v>
      </c>
    </row>
    <row r="789" spans="1:10">
      <c r="A789" s="17">
        <v>8166</v>
      </c>
      <c r="B789" s="17" t="s">
        <v>4432</v>
      </c>
      <c r="C789" s="17" t="s">
        <v>18</v>
      </c>
      <c r="D789" s="17" t="s">
        <v>4757</v>
      </c>
      <c r="E789" s="17">
        <v>1500</v>
      </c>
      <c r="F789" s="18" t="s">
        <v>5</v>
      </c>
      <c r="G789">
        <v>2010</v>
      </c>
      <c r="H789" s="18" t="s">
        <v>66</v>
      </c>
      <c r="I789" t="s">
        <v>488</v>
      </c>
      <c r="J789" t="s">
        <v>212</v>
      </c>
    </row>
    <row r="790" spans="1:10">
      <c r="A790" s="17">
        <v>8165</v>
      </c>
      <c r="B790" s="17" t="s">
        <v>3605</v>
      </c>
      <c r="C790" s="17" t="s">
        <v>18</v>
      </c>
      <c r="D790" s="17" t="s">
        <v>4758</v>
      </c>
      <c r="E790" s="17">
        <v>1700</v>
      </c>
      <c r="F790" s="18" t="s">
        <v>5</v>
      </c>
      <c r="G790">
        <v>2013</v>
      </c>
      <c r="H790" s="18" t="s">
        <v>66</v>
      </c>
      <c r="I790" t="s">
        <v>488</v>
      </c>
      <c r="J790" t="s">
        <v>212</v>
      </c>
    </row>
    <row r="791" spans="1:10">
      <c r="A791" s="17">
        <v>8164</v>
      </c>
      <c r="B791" s="17" t="s">
        <v>2499</v>
      </c>
      <c r="C791" s="17" t="s">
        <v>28</v>
      </c>
      <c r="D791" s="17" t="s">
        <v>4638</v>
      </c>
      <c r="E791" s="17">
        <v>1500</v>
      </c>
      <c r="F791" s="18" t="s">
        <v>5</v>
      </c>
      <c r="G791">
        <v>2018</v>
      </c>
      <c r="H791" s="18" t="s">
        <v>84</v>
      </c>
      <c r="I791" t="s">
        <v>380</v>
      </c>
      <c r="J791" t="s">
        <v>112</v>
      </c>
    </row>
    <row r="792" spans="1:10">
      <c r="A792" s="17">
        <v>8163</v>
      </c>
      <c r="B792" s="17" t="s">
        <v>2877</v>
      </c>
      <c r="C792" s="17" t="s">
        <v>28</v>
      </c>
      <c r="D792" s="17" t="s">
        <v>4638</v>
      </c>
      <c r="E792" s="17">
        <v>1600</v>
      </c>
      <c r="F792" s="18" t="s">
        <v>5</v>
      </c>
      <c r="G792">
        <v>2013</v>
      </c>
      <c r="H792" s="18" t="s">
        <v>66</v>
      </c>
      <c r="I792" t="s">
        <v>380</v>
      </c>
      <c r="J792" t="s">
        <v>112</v>
      </c>
    </row>
    <row r="793" spans="1:10">
      <c r="A793" s="17">
        <v>8162</v>
      </c>
      <c r="B793" s="17" t="s">
        <v>4080</v>
      </c>
      <c r="C793" s="17" t="s">
        <v>18</v>
      </c>
      <c r="D793" s="17" t="s">
        <v>4758</v>
      </c>
      <c r="E793" s="17">
        <v>1400</v>
      </c>
      <c r="F793" s="18" t="s">
        <v>5</v>
      </c>
      <c r="G793">
        <v>2018</v>
      </c>
      <c r="H793" s="18" t="s">
        <v>84</v>
      </c>
      <c r="I793" t="s">
        <v>488</v>
      </c>
      <c r="J793" t="s">
        <v>212</v>
      </c>
    </row>
    <row r="794" spans="1:10">
      <c r="A794" s="17">
        <v>8161</v>
      </c>
      <c r="B794" s="17" t="s">
        <v>703</v>
      </c>
      <c r="C794" s="17" t="s">
        <v>18</v>
      </c>
      <c r="D794" s="17" t="s">
        <v>4758</v>
      </c>
      <c r="E794" s="17">
        <v>3900</v>
      </c>
      <c r="F794" s="18" t="s">
        <v>5</v>
      </c>
      <c r="G794">
        <v>2012</v>
      </c>
      <c r="H794" s="18" t="s">
        <v>66</v>
      </c>
      <c r="I794" t="s">
        <v>488</v>
      </c>
      <c r="J794" t="s">
        <v>212</v>
      </c>
    </row>
    <row r="795" spans="1:10">
      <c r="A795" s="17">
        <v>8160</v>
      </c>
      <c r="B795" s="17" t="s">
        <v>702</v>
      </c>
      <c r="C795" s="17" t="s">
        <v>18</v>
      </c>
      <c r="D795" s="17" t="s">
        <v>4758</v>
      </c>
      <c r="E795" s="17">
        <v>2500</v>
      </c>
      <c r="F795" s="18" t="s">
        <v>5</v>
      </c>
      <c r="G795">
        <v>2013</v>
      </c>
      <c r="H795" s="18" t="s">
        <v>66</v>
      </c>
      <c r="I795" t="s">
        <v>488</v>
      </c>
      <c r="J795" t="s">
        <v>212</v>
      </c>
    </row>
    <row r="796" spans="1:10">
      <c r="A796" s="17">
        <v>8159</v>
      </c>
      <c r="B796" s="17" t="s">
        <v>4016</v>
      </c>
      <c r="C796" s="17" t="s">
        <v>18</v>
      </c>
      <c r="D796" s="17" t="s">
        <v>4757</v>
      </c>
      <c r="E796" s="17">
        <v>800</v>
      </c>
      <c r="F796" s="18" t="s">
        <v>5</v>
      </c>
      <c r="G796">
        <v>2018</v>
      </c>
      <c r="H796" s="18" t="s">
        <v>84</v>
      </c>
      <c r="I796" t="s">
        <v>488</v>
      </c>
      <c r="J796" t="s">
        <v>212</v>
      </c>
    </row>
    <row r="797" spans="1:10">
      <c r="A797" s="17">
        <v>8158</v>
      </c>
      <c r="B797" s="17" t="s">
        <v>3535</v>
      </c>
      <c r="C797" s="17" t="s">
        <v>18</v>
      </c>
      <c r="D797" s="17" t="s">
        <v>4757</v>
      </c>
      <c r="E797" s="17">
        <v>2200</v>
      </c>
      <c r="F797" s="18" t="s">
        <v>5</v>
      </c>
      <c r="G797">
        <v>2017</v>
      </c>
      <c r="H797" s="18" t="s">
        <v>83</v>
      </c>
      <c r="I797" t="s">
        <v>488</v>
      </c>
      <c r="J797" t="s">
        <v>212</v>
      </c>
    </row>
    <row r="798" spans="1:10">
      <c r="A798" s="17">
        <v>8157</v>
      </c>
      <c r="B798" s="17" t="s">
        <v>2693</v>
      </c>
      <c r="C798" s="17" t="s">
        <v>18</v>
      </c>
      <c r="D798" s="17" t="s">
        <v>4757</v>
      </c>
      <c r="E798" s="17">
        <v>1600</v>
      </c>
      <c r="F798" s="18" t="s">
        <v>5</v>
      </c>
      <c r="G798">
        <v>2017</v>
      </c>
      <c r="H798" s="18" t="s">
        <v>83</v>
      </c>
      <c r="I798" t="s">
        <v>488</v>
      </c>
      <c r="J798" t="s">
        <v>212</v>
      </c>
    </row>
    <row r="799" spans="1:10">
      <c r="A799" s="17">
        <v>8156</v>
      </c>
      <c r="B799" s="17" t="s">
        <v>4161</v>
      </c>
      <c r="C799" s="17" t="s">
        <v>18</v>
      </c>
      <c r="D799" s="17" t="s">
        <v>4757</v>
      </c>
      <c r="E799" s="17">
        <v>2700</v>
      </c>
      <c r="F799" s="18" t="s">
        <v>5</v>
      </c>
      <c r="G799">
        <v>2014</v>
      </c>
      <c r="H799" s="18" t="s">
        <v>66</v>
      </c>
      <c r="I799" t="s">
        <v>488</v>
      </c>
      <c r="J799" t="s">
        <v>212</v>
      </c>
    </row>
    <row r="800" spans="1:10">
      <c r="A800" s="17">
        <v>8155</v>
      </c>
      <c r="B800" s="17" t="s">
        <v>701</v>
      </c>
      <c r="C800" s="17" t="s">
        <v>18</v>
      </c>
      <c r="D800" s="17" t="s">
        <v>4757</v>
      </c>
      <c r="E800" s="17">
        <v>2600</v>
      </c>
      <c r="F800" s="18" t="s">
        <v>5</v>
      </c>
      <c r="G800">
        <v>2014</v>
      </c>
      <c r="H800" s="18" t="s">
        <v>66</v>
      </c>
      <c r="I800" t="s">
        <v>488</v>
      </c>
      <c r="J800" t="s">
        <v>212</v>
      </c>
    </row>
    <row r="801" spans="1:10">
      <c r="A801" s="17">
        <v>8154</v>
      </c>
      <c r="B801" s="17" t="s">
        <v>700</v>
      </c>
      <c r="C801" s="17" t="s">
        <v>18</v>
      </c>
      <c r="D801" s="17" t="s">
        <v>4757</v>
      </c>
      <c r="E801" s="17">
        <v>1800</v>
      </c>
      <c r="F801" s="18" t="s">
        <v>5</v>
      </c>
      <c r="G801">
        <v>2014</v>
      </c>
      <c r="H801" s="18" t="s">
        <v>66</v>
      </c>
      <c r="I801" t="s">
        <v>488</v>
      </c>
      <c r="J801" t="s">
        <v>212</v>
      </c>
    </row>
    <row r="802" spans="1:10">
      <c r="A802" s="17">
        <v>8153</v>
      </c>
      <c r="B802" s="17" t="s">
        <v>699</v>
      </c>
      <c r="C802" s="17" t="s">
        <v>18</v>
      </c>
      <c r="D802" s="17" t="s">
        <v>4757</v>
      </c>
      <c r="E802" s="17">
        <v>2500</v>
      </c>
      <c r="F802" s="18" t="s">
        <v>5</v>
      </c>
      <c r="G802">
        <v>2014</v>
      </c>
      <c r="H802" s="18" t="s">
        <v>66</v>
      </c>
      <c r="I802" t="s">
        <v>488</v>
      </c>
      <c r="J802" t="s">
        <v>212</v>
      </c>
    </row>
    <row r="803" spans="1:10">
      <c r="A803" s="17">
        <v>8152</v>
      </c>
      <c r="B803" s="17" t="s">
        <v>3032</v>
      </c>
      <c r="C803" s="17" t="s">
        <v>18</v>
      </c>
      <c r="D803" s="17" t="s">
        <v>4757</v>
      </c>
      <c r="E803" s="17">
        <v>4800</v>
      </c>
      <c r="F803" s="18" t="s">
        <v>5</v>
      </c>
      <c r="G803">
        <v>2014</v>
      </c>
      <c r="H803" s="18" t="s">
        <v>66</v>
      </c>
      <c r="I803" t="s">
        <v>488</v>
      </c>
      <c r="J803" t="s">
        <v>212</v>
      </c>
    </row>
    <row r="804" spans="1:10">
      <c r="A804" s="17">
        <v>8151</v>
      </c>
      <c r="B804" s="17" t="s">
        <v>698</v>
      </c>
      <c r="C804" s="17" t="s">
        <v>18</v>
      </c>
      <c r="D804" s="17" t="s">
        <v>4757</v>
      </c>
      <c r="E804" s="17">
        <v>5400</v>
      </c>
      <c r="F804" s="18" t="s">
        <v>5</v>
      </c>
      <c r="G804">
        <v>2013</v>
      </c>
      <c r="H804" s="18" t="s">
        <v>66</v>
      </c>
      <c r="I804" t="s">
        <v>488</v>
      </c>
      <c r="J804" t="s">
        <v>212</v>
      </c>
    </row>
    <row r="805" spans="1:10">
      <c r="A805" s="17">
        <v>8150</v>
      </c>
      <c r="B805" s="17" t="s">
        <v>3495</v>
      </c>
      <c r="C805" s="17" t="s">
        <v>18</v>
      </c>
      <c r="D805" s="17" t="s">
        <v>4757</v>
      </c>
      <c r="E805" s="17">
        <v>1700</v>
      </c>
      <c r="F805" s="18" t="s">
        <v>5</v>
      </c>
      <c r="G805">
        <v>2015</v>
      </c>
      <c r="H805" s="18" t="s">
        <v>66</v>
      </c>
      <c r="I805" t="s">
        <v>488</v>
      </c>
      <c r="J805" t="s">
        <v>212</v>
      </c>
    </row>
    <row r="806" spans="1:10">
      <c r="A806" s="17">
        <v>8149</v>
      </c>
      <c r="B806" s="17" t="s">
        <v>3974</v>
      </c>
      <c r="C806" s="17" t="s">
        <v>18</v>
      </c>
      <c r="D806" s="17" t="s">
        <v>4757</v>
      </c>
      <c r="E806" s="17">
        <v>3700</v>
      </c>
      <c r="F806" s="18" t="s">
        <v>5</v>
      </c>
      <c r="G806">
        <v>2014</v>
      </c>
      <c r="H806" s="18" t="s">
        <v>66</v>
      </c>
      <c r="I806" t="s">
        <v>488</v>
      </c>
      <c r="J806" t="s">
        <v>212</v>
      </c>
    </row>
    <row r="807" spans="1:10">
      <c r="A807" s="17">
        <v>8148</v>
      </c>
      <c r="B807" s="17" t="s">
        <v>4136</v>
      </c>
      <c r="C807" s="17" t="s">
        <v>18</v>
      </c>
      <c r="D807" s="17" t="s">
        <v>4757</v>
      </c>
      <c r="E807" s="17">
        <v>2100</v>
      </c>
      <c r="F807" s="18" t="s">
        <v>5</v>
      </c>
      <c r="G807">
        <v>2015</v>
      </c>
      <c r="H807" s="18" t="s">
        <v>66</v>
      </c>
      <c r="I807" t="s">
        <v>488</v>
      </c>
      <c r="J807" t="s">
        <v>212</v>
      </c>
    </row>
    <row r="808" spans="1:10">
      <c r="A808" s="17">
        <v>8147</v>
      </c>
      <c r="B808" s="17" t="s">
        <v>2589</v>
      </c>
      <c r="C808" s="17" t="s">
        <v>18</v>
      </c>
      <c r="D808" s="17" t="s">
        <v>4757</v>
      </c>
      <c r="E808" s="17">
        <v>2500</v>
      </c>
      <c r="F808" s="18" t="s">
        <v>5</v>
      </c>
      <c r="G808">
        <v>2014</v>
      </c>
      <c r="H808" s="18" t="s">
        <v>66</v>
      </c>
      <c r="I808" t="s">
        <v>488</v>
      </c>
      <c r="J808" t="s">
        <v>212</v>
      </c>
    </row>
    <row r="809" spans="1:10">
      <c r="A809" s="17">
        <v>8146</v>
      </c>
      <c r="B809" s="17" t="s">
        <v>3976</v>
      </c>
      <c r="C809" s="17" t="s">
        <v>18</v>
      </c>
      <c r="D809" s="17" t="s">
        <v>4757</v>
      </c>
      <c r="E809" s="17">
        <v>3100</v>
      </c>
      <c r="F809" s="18" t="s">
        <v>5</v>
      </c>
      <c r="G809">
        <v>2015</v>
      </c>
      <c r="H809" s="18" t="s">
        <v>66</v>
      </c>
      <c r="I809" t="s">
        <v>488</v>
      </c>
      <c r="J809" t="s">
        <v>212</v>
      </c>
    </row>
    <row r="810" spans="1:10">
      <c r="A810" s="17">
        <v>8145</v>
      </c>
      <c r="B810" s="17" t="s">
        <v>2364</v>
      </c>
      <c r="C810" s="17" t="s">
        <v>18</v>
      </c>
      <c r="D810" s="17" t="s">
        <v>4757</v>
      </c>
      <c r="E810" s="17">
        <v>3200</v>
      </c>
      <c r="F810" s="18" t="s">
        <v>5</v>
      </c>
      <c r="G810">
        <v>2014</v>
      </c>
      <c r="H810" s="18" t="s">
        <v>66</v>
      </c>
      <c r="I810" t="s">
        <v>488</v>
      </c>
      <c r="J810" t="s">
        <v>212</v>
      </c>
    </row>
    <row r="811" spans="1:10">
      <c r="A811" s="17">
        <v>8144</v>
      </c>
      <c r="B811" s="17" t="s">
        <v>3744</v>
      </c>
      <c r="C811" s="17" t="s">
        <v>18</v>
      </c>
      <c r="D811" s="17" t="s">
        <v>4757</v>
      </c>
      <c r="E811" s="17">
        <v>1700</v>
      </c>
      <c r="F811" s="18" t="s">
        <v>5</v>
      </c>
      <c r="G811">
        <v>2016</v>
      </c>
      <c r="H811" s="18" t="s">
        <v>82</v>
      </c>
      <c r="I811" t="s">
        <v>488</v>
      </c>
      <c r="J811" t="s">
        <v>212</v>
      </c>
    </row>
    <row r="812" spans="1:10">
      <c r="A812" s="17">
        <v>8143</v>
      </c>
      <c r="B812" s="17" t="s">
        <v>697</v>
      </c>
      <c r="C812" s="17" t="s">
        <v>18</v>
      </c>
      <c r="D812" s="17" t="s">
        <v>4758</v>
      </c>
      <c r="E812" s="17">
        <v>2300</v>
      </c>
      <c r="F812" s="18" t="s">
        <v>5</v>
      </c>
      <c r="G812">
        <v>2014</v>
      </c>
      <c r="H812" s="18" t="s">
        <v>66</v>
      </c>
      <c r="I812" t="s">
        <v>488</v>
      </c>
      <c r="J812" t="s">
        <v>212</v>
      </c>
    </row>
    <row r="813" spans="1:10">
      <c r="A813" s="17">
        <v>8142</v>
      </c>
      <c r="B813" s="17" t="s">
        <v>696</v>
      </c>
      <c r="C813" s="17" t="s">
        <v>18</v>
      </c>
      <c r="D813" s="17" t="s">
        <v>4758</v>
      </c>
      <c r="E813" s="17">
        <v>2600</v>
      </c>
      <c r="F813" s="18" t="s">
        <v>5</v>
      </c>
      <c r="G813">
        <v>2014</v>
      </c>
      <c r="H813" s="18" t="s">
        <v>66</v>
      </c>
      <c r="I813" t="s">
        <v>488</v>
      </c>
      <c r="J813" t="s">
        <v>212</v>
      </c>
    </row>
    <row r="814" spans="1:10">
      <c r="A814" s="17">
        <v>8141</v>
      </c>
      <c r="B814" s="17" t="s">
        <v>695</v>
      </c>
      <c r="C814" s="17" t="s">
        <v>18</v>
      </c>
      <c r="D814" s="17" t="s">
        <v>4758</v>
      </c>
      <c r="E814" s="17">
        <v>1900</v>
      </c>
      <c r="F814" s="18" t="s">
        <v>5</v>
      </c>
      <c r="G814">
        <v>2014</v>
      </c>
      <c r="H814" s="18" t="s">
        <v>66</v>
      </c>
      <c r="I814" t="s">
        <v>488</v>
      </c>
      <c r="J814" t="s">
        <v>212</v>
      </c>
    </row>
    <row r="815" spans="1:10">
      <c r="A815" s="17">
        <v>8140</v>
      </c>
      <c r="B815" s="17" t="s">
        <v>694</v>
      </c>
      <c r="C815" s="17" t="s">
        <v>18</v>
      </c>
      <c r="D815" s="17" t="s">
        <v>4758</v>
      </c>
      <c r="E815" s="17">
        <v>4000</v>
      </c>
      <c r="F815" s="18" t="s">
        <v>5</v>
      </c>
      <c r="G815">
        <v>2014</v>
      </c>
      <c r="H815" s="18" t="s">
        <v>66</v>
      </c>
      <c r="I815" t="s">
        <v>488</v>
      </c>
      <c r="J815" t="s">
        <v>212</v>
      </c>
    </row>
    <row r="816" spans="1:10">
      <c r="A816" s="17">
        <v>8139</v>
      </c>
      <c r="B816" s="17" t="s">
        <v>2941</v>
      </c>
      <c r="C816" s="17" t="s">
        <v>18</v>
      </c>
      <c r="D816" s="17" t="s">
        <v>4758</v>
      </c>
      <c r="E816" s="17">
        <v>2100</v>
      </c>
      <c r="F816" s="18" t="s">
        <v>5</v>
      </c>
      <c r="G816">
        <v>2015</v>
      </c>
      <c r="H816" s="18" t="s">
        <v>66</v>
      </c>
      <c r="I816" t="s">
        <v>488</v>
      </c>
      <c r="J816" t="s">
        <v>212</v>
      </c>
    </row>
    <row r="817" spans="1:10">
      <c r="A817" s="17">
        <v>8138</v>
      </c>
      <c r="B817" s="17" t="s">
        <v>3711</v>
      </c>
      <c r="C817" s="17" t="s">
        <v>18</v>
      </c>
      <c r="D817" s="17" t="s">
        <v>4758</v>
      </c>
      <c r="E817" s="17">
        <v>1500</v>
      </c>
      <c r="F817" s="18" t="s">
        <v>5</v>
      </c>
      <c r="G817">
        <v>2016</v>
      </c>
      <c r="H817" s="18" t="s">
        <v>82</v>
      </c>
      <c r="I817" t="s">
        <v>488</v>
      </c>
      <c r="J817" t="s">
        <v>212</v>
      </c>
    </row>
    <row r="818" spans="1:10">
      <c r="A818" s="17">
        <v>8137</v>
      </c>
      <c r="B818" s="17" t="s">
        <v>3602</v>
      </c>
      <c r="C818" s="17" t="s">
        <v>18</v>
      </c>
      <c r="D818" s="17" t="s">
        <v>4758</v>
      </c>
      <c r="E818" s="17">
        <v>3200</v>
      </c>
      <c r="F818" s="18" t="s">
        <v>5</v>
      </c>
      <c r="G818">
        <v>2015</v>
      </c>
      <c r="H818" s="18" t="s">
        <v>66</v>
      </c>
      <c r="I818" t="s">
        <v>488</v>
      </c>
      <c r="J818" t="s">
        <v>212</v>
      </c>
    </row>
    <row r="819" spans="1:10">
      <c r="A819" s="17">
        <v>8136</v>
      </c>
      <c r="B819" s="17" t="s">
        <v>2748</v>
      </c>
      <c r="C819" s="17" t="s">
        <v>18</v>
      </c>
      <c r="D819" s="17" t="s">
        <v>4758</v>
      </c>
      <c r="E819" s="17">
        <v>2200</v>
      </c>
      <c r="F819" s="18" t="s">
        <v>5</v>
      </c>
      <c r="G819">
        <v>2014</v>
      </c>
      <c r="H819" s="18" t="s">
        <v>66</v>
      </c>
      <c r="I819" t="s">
        <v>488</v>
      </c>
      <c r="J819" t="s">
        <v>212</v>
      </c>
    </row>
    <row r="820" spans="1:10">
      <c r="A820" s="17">
        <v>8135</v>
      </c>
      <c r="B820" s="17" t="s">
        <v>3684</v>
      </c>
      <c r="C820" s="17" t="s">
        <v>18</v>
      </c>
      <c r="D820" s="17" t="s">
        <v>4758</v>
      </c>
      <c r="E820" s="17">
        <v>1900</v>
      </c>
      <c r="F820" s="18" t="s">
        <v>5</v>
      </c>
      <c r="G820">
        <v>2014</v>
      </c>
      <c r="H820" s="18" t="s">
        <v>66</v>
      </c>
      <c r="I820" t="s">
        <v>488</v>
      </c>
      <c r="J820" t="s">
        <v>212</v>
      </c>
    </row>
    <row r="821" spans="1:10">
      <c r="A821" s="17">
        <v>8134</v>
      </c>
      <c r="B821" s="17" t="s">
        <v>3646</v>
      </c>
      <c r="C821" s="17" t="s">
        <v>18</v>
      </c>
      <c r="D821" s="17" t="s">
        <v>4758</v>
      </c>
      <c r="E821" s="17">
        <v>3300</v>
      </c>
      <c r="F821" s="18" t="s">
        <v>5</v>
      </c>
      <c r="G821">
        <v>2013</v>
      </c>
      <c r="H821" s="18" t="s">
        <v>66</v>
      </c>
      <c r="I821" t="s">
        <v>488</v>
      </c>
      <c r="J821" t="s">
        <v>212</v>
      </c>
    </row>
    <row r="822" spans="1:10">
      <c r="A822" s="17">
        <v>8133</v>
      </c>
      <c r="B822" s="17" t="s">
        <v>4041</v>
      </c>
      <c r="C822" s="17" t="s">
        <v>18</v>
      </c>
      <c r="D822" s="17" t="s">
        <v>4758</v>
      </c>
      <c r="E822" s="17">
        <v>3200</v>
      </c>
      <c r="F822" s="18" t="s">
        <v>5</v>
      </c>
      <c r="G822">
        <v>2015</v>
      </c>
      <c r="H822" s="18" t="s">
        <v>66</v>
      </c>
      <c r="I822" t="s">
        <v>488</v>
      </c>
      <c r="J822" t="s">
        <v>212</v>
      </c>
    </row>
    <row r="823" spans="1:10">
      <c r="A823" s="17">
        <v>8132</v>
      </c>
      <c r="B823" s="17" t="s">
        <v>3118</v>
      </c>
      <c r="C823" s="17" t="s">
        <v>18</v>
      </c>
      <c r="D823" s="17" t="s">
        <v>4758</v>
      </c>
      <c r="E823" s="17">
        <v>2000</v>
      </c>
      <c r="F823" s="18" t="s">
        <v>5</v>
      </c>
      <c r="G823">
        <v>2014</v>
      </c>
      <c r="H823" s="18" t="s">
        <v>66</v>
      </c>
      <c r="I823" t="s">
        <v>488</v>
      </c>
      <c r="J823" t="s">
        <v>212</v>
      </c>
    </row>
    <row r="824" spans="1:10">
      <c r="A824" s="17">
        <v>8131</v>
      </c>
      <c r="B824" s="17" t="s">
        <v>2946</v>
      </c>
      <c r="C824" s="17" t="s">
        <v>18</v>
      </c>
      <c r="D824" s="17" t="s">
        <v>4758</v>
      </c>
      <c r="E824" s="17">
        <v>2800</v>
      </c>
      <c r="F824" s="18" t="s">
        <v>5</v>
      </c>
      <c r="G824">
        <v>2014</v>
      </c>
      <c r="H824" s="18" t="s">
        <v>66</v>
      </c>
      <c r="I824" t="s">
        <v>488</v>
      </c>
      <c r="J824" t="s">
        <v>212</v>
      </c>
    </row>
    <row r="825" spans="1:10">
      <c r="A825" s="17">
        <v>8130</v>
      </c>
      <c r="B825" s="17" t="s">
        <v>3899</v>
      </c>
      <c r="C825" s="17" t="s">
        <v>18</v>
      </c>
      <c r="D825" s="17" t="s">
        <v>4758</v>
      </c>
      <c r="E825" s="17">
        <v>2700</v>
      </c>
      <c r="F825" s="18" t="s">
        <v>5</v>
      </c>
      <c r="G825">
        <v>2014</v>
      </c>
      <c r="H825" s="18" t="s">
        <v>66</v>
      </c>
      <c r="I825" t="s">
        <v>488</v>
      </c>
      <c r="J825" t="s">
        <v>212</v>
      </c>
    </row>
    <row r="826" spans="1:10">
      <c r="A826" s="17">
        <v>8128</v>
      </c>
      <c r="B826" s="17" t="s">
        <v>2549</v>
      </c>
      <c r="C826" s="17" t="s">
        <v>18</v>
      </c>
      <c r="D826" s="17" t="s">
        <v>4758</v>
      </c>
      <c r="E826" s="17">
        <v>1800</v>
      </c>
      <c r="F826" s="18" t="s">
        <v>5</v>
      </c>
      <c r="G826">
        <v>2014</v>
      </c>
      <c r="H826" s="18" t="s">
        <v>66</v>
      </c>
      <c r="I826" t="s">
        <v>488</v>
      </c>
      <c r="J826" t="s">
        <v>212</v>
      </c>
    </row>
    <row r="827" spans="1:10">
      <c r="A827" s="17">
        <v>8127</v>
      </c>
      <c r="B827" s="17" t="s">
        <v>4074</v>
      </c>
      <c r="C827" s="17" t="s">
        <v>18</v>
      </c>
      <c r="D827" s="17" t="s">
        <v>4758</v>
      </c>
      <c r="E827" s="17">
        <v>1700</v>
      </c>
      <c r="F827" s="18" t="s">
        <v>5</v>
      </c>
      <c r="G827">
        <v>2014</v>
      </c>
      <c r="H827" s="18" t="s">
        <v>66</v>
      </c>
      <c r="I827" t="s">
        <v>488</v>
      </c>
      <c r="J827" t="s">
        <v>212</v>
      </c>
    </row>
    <row r="828" spans="1:10">
      <c r="A828" s="17">
        <v>8126</v>
      </c>
      <c r="B828" s="17" t="s">
        <v>4496</v>
      </c>
      <c r="C828" s="17" t="s">
        <v>18</v>
      </c>
      <c r="D828" s="17" t="s">
        <v>4758</v>
      </c>
      <c r="E828" s="17">
        <v>2200</v>
      </c>
      <c r="F828" s="18" t="s">
        <v>5</v>
      </c>
      <c r="G828">
        <v>2014</v>
      </c>
      <c r="H828" s="18" t="s">
        <v>66</v>
      </c>
      <c r="I828" t="s">
        <v>488</v>
      </c>
      <c r="J828" t="s">
        <v>212</v>
      </c>
    </row>
    <row r="829" spans="1:10">
      <c r="A829" s="17">
        <v>8125</v>
      </c>
      <c r="B829" s="17" t="s">
        <v>693</v>
      </c>
      <c r="C829" s="17" t="s">
        <v>18</v>
      </c>
      <c r="D829" s="17" t="s">
        <v>4758</v>
      </c>
      <c r="E829" s="17">
        <v>2400</v>
      </c>
      <c r="F829" s="18" t="s">
        <v>5</v>
      </c>
      <c r="G829">
        <v>2014</v>
      </c>
      <c r="H829" s="18" t="s">
        <v>66</v>
      </c>
      <c r="I829" t="s">
        <v>488</v>
      </c>
      <c r="J829" t="s">
        <v>212</v>
      </c>
    </row>
    <row r="830" spans="1:10">
      <c r="A830" s="17">
        <v>8124</v>
      </c>
      <c r="B830" s="17" t="s">
        <v>2992</v>
      </c>
      <c r="C830" s="17" t="s">
        <v>18</v>
      </c>
      <c r="D830" s="17" t="s">
        <v>4758</v>
      </c>
      <c r="E830" s="17">
        <v>1600</v>
      </c>
      <c r="F830" s="18" t="s">
        <v>5</v>
      </c>
      <c r="G830">
        <v>2014</v>
      </c>
      <c r="H830" s="18" t="s">
        <v>66</v>
      </c>
      <c r="I830" t="s">
        <v>488</v>
      </c>
      <c r="J830" t="s">
        <v>212</v>
      </c>
    </row>
    <row r="831" spans="1:10">
      <c r="A831" s="17">
        <v>8123</v>
      </c>
      <c r="B831" s="17" t="s">
        <v>692</v>
      </c>
      <c r="C831" s="17" t="s">
        <v>15</v>
      </c>
      <c r="D831" s="17" t="s">
        <v>4759</v>
      </c>
      <c r="E831" s="17">
        <v>2500</v>
      </c>
      <c r="F831" s="18" t="s">
        <v>5</v>
      </c>
      <c r="G831">
        <v>2018</v>
      </c>
      <c r="H831" s="18" t="s">
        <v>84</v>
      </c>
      <c r="I831" t="s">
        <v>64</v>
      </c>
      <c r="J831" t="s">
        <v>65</v>
      </c>
    </row>
    <row r="832" spans="1:10">
      <c r="A832" s="17">
        <v>8121</v>
      </c>
      <c r="B832" s="17" t="s">
        <v>691</v>
      </c>
      <c r="C832" s="17" t="s">
        <v>8</v>
      </c>
      <c r="D832" s="17" t="s">
        <v>4646</v>
      </c>
      <c r="E832" s="17">
        <v>1500</v>
      </c>
      <c r="F832" s="18" t="s">
        <v>5</v>
      </c>
      <c r="G832">
        <v>2018</v>
      </c>
      <c r="H832" s="18" t="s">
        <v>84</v>
      </c>
      <c r="I832" t="s">
        <v>64</v>
      </c>
      <c r="J832" t="s">
        <v>65</v>
      </c>
    </row>
    <row r="833" spans="1:10">
      <c r="A833" s="17">
        <v>8120</v>
      </c>
      <c r="B833" s="17" t="s">
        <v>4255</v>
      </c>
      <c r="C833" s="17" t="s">
        <v>15</v>
      </c>
      <c r="D833" s="17" t="s">
        <v>4655</v>
      </c>
      <c r="E833" s="17">
        <v>2800</v>
      </c>
      <c r="F833" s="18" t="s">
        <v>5</v>
      </c>
      <c r="G833">
        <v>2018</v>
      </c>
      <c r="H833" s="18" t="s">
        <v>84</v>
      </c>
      <c r="I833" t="s">
        <v>380</v>
      </c>
      <c r="J833" t="s">
        <v>254</v>
      </c>
    </row>
    <row r="834" spans="1:10">
      <c r="A834" s="17">
        <v>8119</v>
      </c>
      <c r="B834" s="17" t="s">
        <v>3344</v>
      </c>
      <c r="C834" s="17" t="s">
        <v>28</v>
      </c>
      <c r="D834" s="17" t="s">
        <v>4638</v>
      </c>
      <c r="E834" s="17">
        <v>7400</v>
      </c>
      <c r="F834" s="18" t="s">
        <v>5</v>
      </c>
      <c r="G834">
        <v>2005</v>
      </c>
      <c r="H834" s="18" t="s">
        <v>66</v>
      </c>
      <c r="I834" t="s">
        <v>380</v>
      </c>
      <c r="J834" t="s">
        <v>112</v>
      </c>
    </row>
    <row r="835" spans="1:10">
      <c r="A835" s="17">
        <v>8118</v>
      </c>
      <c r="B835" s="17" t="s">
        <v>2736</v>
      </c>
      <c r="C835" s="17" t="s">
        <v>28</v>
      </c>
      <c r="D835" s="17" t="s">
        <v>4638</v>
      </c>
      <c r="E835" s="17">
        <v>1300</v>
      </c>
      <c r="F835" s="18" t="s">
        <v>5</v>
      </c>
      <c r="G835">
        <v>2009</v>
      </c>
      <c r="H835" s="18" t="s">
        <v>66</v>
      </c>
      <c r="I835" t="s">
        <v>380</v>
      </c>
      <c r="J835" t="s">
        <v>112</v>
      </c>
    </row>
    <row r="836" spans="1:10">
      <c r="A836" s="17">
        <v>8117</v>
      </c>
      <c r="B836" s="17" t="s">
        <v>2866</v>
      </c>
      <c r="C836" s="17" t="s">
        <v>28</v>
      </c>
      <c r="D836" s="17" t="s">
        <v>4638</v>
      </c>
      <c r="E836" s="17">
        <v>1800</v>
      </c>
      <c r="F836" s="18" t="s">
        <v>5</v>
      </c>
      <c r="G836">
        <v>2014</v>
      </c>
      <c r="H836" s="18" t="s">
        <v>66</v>
      </c>
      <c r="I836" t="s">
        <v>380</v>
      </c>
      <c r="J836" t="s">
        <v>112</v>
      </c>
    </row>
    <row r="837" spans="1:10">
      <c r="A837" s="17">
        <v>8116</v>
      </c>
      <c r="B837" s="17" t="s">
        <v>3022</v>
      </c>
      <c r="C837" s="17" t="s">
        <v>28</v>
      </c>
      <c r="D837" s="17" t="s">
        <v>4638</v>
      </c>
      <c r="E837" s="17">
        <v>1800</v>
      </c>
      <c r="F837" s="18" t="s">
        <v>5</v>
      </c>
      <c r="G837">
        <v>2014</v>
      </c>
      <c r="H837" s="18" t="s">
        <v>66</v>
      </c>
      <c r="I837" t="s">
        <v>380</v>
      </c>
      <c r="J837" t="s">
        <v>112</v>
      </c>
    </row>
    <row r="838" spans="1:10">
      <c r="A838" s="17">
        <v>8115</v>
      </c>
      <c r="B838" s="17" t="s">
        <v>3026</v>
      </c>
      <c r="C838" s="17" t="s">
        <v>28</v>
      </c>
      <c r="D838" s="17" t="s">
        <v>4638</v>
      </c>
      <c r="E838" s="17">
        <v>4200</v>
      </c>
      <c r="F838" s="18" t="s">
        <v>5</v>
      </c>
      <c r="G838">
        <v>2005</v>
      </c>
      <c r="H838" s="18" t="s">
        <v>66</v>
      </c>
      <c r="I838" t="s">
        <v>380</v>
      </c>
      <c r="J838" t="s">
        <v>112</v>
      </c>
    </row>
    <row r="839" spans="1:10">
      <c r="A839" s="17">
        <v>8114</v>
      </c>
      <c r="B839" s="17" t="s">
        <v>2374</v>
      </c>
      <c r="C839" s="17" t="s">
        <v>28</v>
      </c>
      <c r="D839" s="17" t="s">
        <v>4638</v>
      </c>
      <c r="E839" s="17">
        <v>9700</v>
      </c>
      <c r="F839" s="18" t="s">
        <v>5</v>
      </c>
      <c r="G839">
        <v>2004</v>
      </c>
      <c r="H839" s="18" t="s">
        <v>66</v>
      </c>
      <c r="I839" t="s">
        <v>380</v>
      </c>
      <c r="J839" t="s">
        <v>112</v>
      </c>
    </row>
    <row r="840" spans="1:10">
      <c r="A840" s="17">
        <v>8113</v>
      </c>
      <c r="B840" s="17" t="s">
        <v>2788</v>
      </c>
      <c r="C840" s="17" t="s">
        <v>28</v>
      </c>
      <c r="D840" s="17" t="s">
        <v>4638</v>
      </c>
      <c r="E840" s="17">
        <v>4300</v>
      </c>
      <c r="F840" s="18" t="s">
        <v>5</v>
      </c>
      <c r="G840">
        <v>2003</v>
      </c>
      <c r="H840" s="18" t="s">
        <v>66</v>
      </c>
      <c r="I840" t="s">
        <v>380</v>
      </c>
      <c r="J840" t="s">
        <v>112</v>
      </c>
    </row>
    <row r="841" spans="1:10">
      <c r="A841" s="17">
        <v>8112</v>
      </c>
      <c r="B841" s="17" t="s">
        <v>3215</v>
      </c>
      <c r="C841" s="17" t="s">
        <v>28</v>
      </c>
      <c r="D841" s="17" t="s">
        <v>4638</v>
      </c>
      <c r="E841" s="17">
        <v>5400</v>
      </c>
      <c r="F841" s="18" t="s">
        <v>5</v>
      </c>
      <c r="G841">
        <v>2004</v>
      </c>
      <c r="H841" s="18" t="s">
        <v>66</v>
      </c>
      <c r="I841" t="s">
        <v>380</v>
      </c>
      <c r="J841" t="s">
        <v>112</v>
      </c>
    </row>
    <row r="842" spans="1:10">
      <c r="A842" s="17">
        <v>8111</v>
      </c>
      <c r="B842" s="17" t="s">
        <v>3253</v>
      </c>
      <c r="C842" s="17" t="s">
        <v>28</v>
      </c>
      <c r="D842" s="17" t="s">
        <v>4638</v>
      </c>
      <c r="E842" s="17">
        <v>4300</v>
      </c>
      <c r="F842" s="18" t="s">
        <v>5</v>
      </c>
      <c r="G842">
        <v>2008</v>
      </c>
      <c r="H842" s="18" t="s">
        <v>66</v>
      </c>
      <c r="I842" t="s">
        <v>380</v>
      </c>
      <c r="J842" t="s">
        <v>112</v>
      </c>
    </row>
    <row r="843" spans="1:10">
      <c r="A843" s="17">
        <v>8110</v>
      </c>
      <c r="B843" s="17" t="s">
        <v>2940</v>
      </c>
      <c r="C843" s="17" t="s">
        <v>28</v>
      </c>
      <c r="D843" s="17" t="s">
        <v>4638</v>
      </c>
      <c r="E843" s="17">
        <v>3900</v>
      </c>
      <c r="F843" s="18" t="s">
        <v>5</v>
      </c>
      <c r="G843">
        <v>2010</v>
      </c>
      <c r="H843" s="18" t="s">
        <v>66</v>
      </c>
      <c r="I843" t="s">
        <v>380</v>
      </c>
      <c r="J843" t="s">
        <v>112</v>
      </c>
    </row>
    <row r="844" spans="1:10">
      <c r="A844" s="17">
        <v>8109</v>
      </c>
      <c r="B844" s="17" t="s">
        <v>4303</v>
      </c>
      <c r="C844" s="17" t="s">
        <v>18</v>
      </c>
      <c r="D844" s="17" t="s">
        <v>4757</v>
      </c>
      <c r="E844" s="17">
        <v>900</v>
      </c>
      <c r="F844" s="18" t="s">
        <v>5</v>
      </c>
      <c r="G844">
        <v>2018</v>
      </c>
      <c r="H844" s="18" t="s">
        <v>84</v>
      </c>
      <c r="I844" t="s">
        <v>488</v>
      </c>
      <c r="J844" t="s">
        <v>212</v>
      </c>
    </row>
    <row r="845" spans="1:10">
      <c r="A845" s="17">
        <v>8108</v>
      </c>
      <c r="B845" s="17" t="s">
        <v>3903</v>
      </c>
      <c r="C845" s="17" t="s">
        <v>18</v>
      </c>
      <c r="D845" s="17" t="s">
        <v>4757</v>
      </c>
      <c r="E845" s="17">
        <v>1100</v>
      </c>
      <c r="F845" s="18" t="s">
        <v>5</v>
      </c>
      <c r="G845">
        <v>2017</v>
      </c>
      <c r="H845" s="18" t="s">
        <v>83</v>
      </c>
      <c r="I845" t="s">
        <v>488</v>
      </c>
      <c r="J845" t="s">
        <v>212</v>
      </c>
    </row>
    <row r="846" spans="1:10">
      <c r="A846" s="17">
        <v>8107</v>
      </c>
      <c r="B846" s="17" t="s">
        <v>3566</v>
      </c>
      <c r="C846" s="17" t="s">
        <v>18</v>
      </c>
      <c r="D846" s="17" t="s">
        <v>4757</v>
      </c>
      <c r="E846" s="17">
        <v>1600</v>
      </c>
      <c r="F846" s="18" t="s">
        <v>5</v>
      </c>
      <c r="G846">
        <v>2017</v>
      </c>
      <c r="H846" s="18" t="s">
        <v>83</v>
      </c>
      <c r="I846" t="s">
        <v>488</v>
      </c>
      <c r="J846" t="s">
        <v>212</v>
      </c>
    </row>
    <row r="847" spans="1:10">
      <c r="A847" s="17">
        <v>8106</v>
      </c>
      <c r="B847" s="17" t="s">
        <v>3810</v>
      </c>
      <c r="C847" s="17" t="s">
        <v>18</v>
      </c>
      <c r="D847" s="17" t="s">
        <v>4757</v>
      </c>
      <c r="E847" s="17">
        <v>1800</v>
      </c>
      <c r="F847" s="18" t="s">
        <v>5</v>
      </c>
      <c r="G847">
        <v>2017</v>
      </c>
      <c r="H847" s="18" t="s">
        <v>83</v>
      </c>
      <c r="I847" t="s">
        <v>488</v>
      </c>
      <c r="J847" t="s">
        <v>212</v>
      </c>
    </row>
    <row r="848" spans="1:10">
      <c r="A848" s="17">
        <v>8103</v>
      </c>
      <c r="B848" s="17" t="s">
        <v>3023</v>
      </c>
      <c r="C848" s="17" t="s">
        <v>28</v>
      </c>
      <c r="D848" s="17" t="s">
        <v>4638</v>
      </c>
      <c r="E848" s="17">
        <v>2100</v>
      </c>
      <c r="F848" s="18" t="s">
        <v>5</v>
      </c>
      <c r="G848">
        <v>2018</v>
      </c>
      <c r="H848" s="18" t="s">
        <v>84</v>
      </c>
      <c r="I848" t="s">
        <v>64</v>
      </c>
      <c r="J848" t="s">
        <v>65</v>
      </c>
    </row>
    <row r="849" spans="1:10">
      <c r="A849" s="17">
        <v>8102</v>
      </c>
      <c r="B849" s="17" t="s">
        <v>3452</v>
      </c>
      <c r="C849" s="17" t="s">
        <v>28</v>
      </c>
      <c r="D849" s="17" t="s">
        <v>4634</v>
      </c>
      <c r="E849" s="17">
        <v>1900</v>
      </c>
      <c r="F849" s="18" t="s">
        <v>5</v>
      </c>
      <c r="G849">
        <v>2018</v>
      </c>
      <c r="H849" s="18" t="s">
        <v>84</v>
      </c>
      <c r="I849" t="s">
        <v>64</v>
      </c>
      <c r="J849" t="s">
        <v>65</v>
      </c>
    </row>
    <row r="850" spans="1:10">
      <c r="A850" s="17">
        <v>8101</v>
      </c>
      <c r="B850" s="17" t="s">
        <v>4249</v>
      </c>
      <c r="C850" s="17" t="s">
        <v>8</v>
      </c>
      <c r="D850" s="17" t="s">
        <v>4588</v>
      </c>
      <c r="E850" s="17">
        <v>2400</v>
      </c>
      <c r="F850" s="18" t="s">
        <v>5</v>
      </c>
      <c r="G850">
        <v>2018</v>
      </c>
      <c r="H850" s="18" t="s">
        <v>84</v>
      </c>
      <c r="I850" t="s">
        <v>64</v>
      </c>
      <c r="J850" t="s">
        <v>65</v>
      </c>
    </row>
    <row r="851" spans="1:10">
      <c r="A851" s="17">
        <v>8100</v>
      </c>
      <c r="B851" s="17" t="s">
        <v>3276</v>
      </c>
      <c r="C851" s="17" t="s">
        <v>8</v>
      </c>
      <c r="D851" s="17" t="s">
        <v>4646</v>
      </c>
      <c r="E851" s="17">
        <v>2800</v>
      </c>
      <c r="F851" s="18" t="s">
        <v>5</v>
      </c>
      <c r="G851">
        <v>2018</v>
      </c>
      <c r="H851" s="18" t="s">
        <v>84</v>
      </c>
      <c r="I851" t="s">
        <v>64</v>
      </c>
      <c r="J851" t="s">
        <v>65</v>
      </c>
    </row>
    <row r="852" spans="1:10">
      <c r="A852" s="17">
        <v>8099</v>
      </c>
      <c r="B852" s="17" t="s">
        <v>2120</v>
      </c>
      <c r="C852" s="17" t="s">
        <v>20</v>
      </c>
      <c r="D852" s="17" t="s">
        <v>4745</v>
      </c>
      <c r="E852" s="17">
        <v>3900</v>
      </c>
      <c r="F852" s="18" t="s">
        <v>5</v>
      </c>
      <c r="G852">
        <v>2018</v>
      </c>
      <c r="H852" s="18" t="s">
        <v>84</v>
      </c>
      <c r="I852" t="s">
        <v>64</v>
      </c>
      <c r="J852" t="s">
        <v>65</v>
      </c>
    </row>
    <row r="853" spans="1:10">
      <c r="A853" s="17">
        <v>8098</v>
      </c>
      <c r="B853" s="17" t="s">
        <v>2157</v>
      </c>
      <c r="C853" s="17" t="s">
        <v>20</v>
      </c>
      <c r="D853" s="17" t="s">
        <v>4745</v>
      </c>
      <c r="E853" s="17">
        <v>2300</v>
      </c>
      <c r="F853" s="18" t="s">
        <v>5</v>
      </c>
      <c r="G853">
        <v>2018</v>
      </c>
      <c r="H853" s="18" t="s">
        <v>84</v>
      </c>
      <c r="I853" t="s">
        <v>64</v>
      </c>
      <c r="J853" t="s">
        <v>65</v>
      </c>
    </row>
    <row r="854" spans="1:10">
      <c r="A854" s="17">
        <v>8097</v>
      </c>
      <c r="B854" s="17" t="s">
        <v>4003</v>
      </c>
      <c r="C854" s="17" t="s">
        <v>22</v>
      </c>
      <c r="D854" s="17" t="s">
        <v>4674</v>
      </c>
      <c r="E854" s="17">
        <v>3000</v>
      </c>
      <c r="F854" s="18" t="s">
        <v>5</v>
      </c>
      <c r="G854">
        <v>2018</v>
      </c>
      <c r="H854" s="18" t="s">
        <v>84</v>
      </c>
      <c r="I854" t="s">
        <v>64</v>
      </c>
      <c r="J854" t="s">
        <v>65</v>
      </c>
    </row>
    <row r="855" spans="1:10">
      <c r="A855" s="17">
        <v>8096</v>
      </c>
      <c r="B855" s="17" t="s">
        <v>690</v>
      </c>
      <c r="C855" s="17" t="s">
        <v>22</v>
      </c>
      <c r="D855" s="17" t="s">
        <v>4649</v>
      </c>
      <c r="E855" s="17">
        <v>2500</v>
      </c>
      <c r="F855" s="18" t="s">
        <v>5</v>
      </c>
      <c r="G855">
        <v>2018</v>
      </c>
      <c r="H855" s="18" t="s">
        <v>84</v>
      </c>
      <c r="I855" t="s">
        <v>64</v>
      </c>
      <c r="J855" t="s">
        <v>65</v>
      </c>
    </row>
    <row r="856" spans="1:10">
      <c r="A856" s="17">
        <v>8093</v>
      </c>
      <c r="B856" s="17" t="s">
        <v>689</v>
      </c>
      <c r="C856" s="17" t="s">
        <v>24</v>
      </c>
      <c r="D856" s="17" t="s">
        <v>4658</v>
      </c>
      <c r="E856" s="17">
        <v>1600</v>
      </c>
      <c r="F856" s="18" t="s">
        <v>5</v>
      </c>
      <c r="G856">
        <v>2018</v>
      </c>
      <c r="H856" s="18" t="s">
        <v>84</v>
      </c>
      <c r="I856" t="s">
        <v>64</v>
      </c>
      <c r="J856" t="s">
        <v>65</v>
      </c>
    </row>
    <row r="857" spans="1:10">
      <c r="A857" s="17">
        <v>8092</v>
      </c>
      <c r="B857" s="17" t="s">
        <v>688</v>
      </c>
      <c r="C857" s="17" t="s">
        <v>24</v>
      </c>
      <c r="D857" s="17" t="s">
        <v>4748</v>
      </c>
      <c r="E857" s="17">
        <v>2400</v>
      </c>
      <c r="F857" s="18" t="s">
        <v>5</v>
      </c>
      <c r="G857">
        <v>2018</v>
      </c>
      <c r="H857" s="18" t="s">
        <v>84</v>
      </c>
      <c r="I857" t="s">
        <v>64</v>
      </c>
      <c r="J857" t="s">
        <v>65</v>
      </c>
    </row>
    <row r="858" spans="1:10">
      <c r="A858" s="17">
        <v>8091</v>
      </c>
      <c r="B858" s="17" t="s">
        <v>687</v>
      </c>
      <c r="C858" s="17" t="s">
        <v>24</v>
      </c>
      <c r="D858" s="17" t="s">
        <v>4658</v>
      </c>
      <c r="E858" s="17">
        <v>2300</v>
      </c>
      <c r="F858" s="18" t="s">
        <v>5</v>
      </c>
      <c r="G858">
        <v>2018</v>
      </c>
      <c r="H858" s="18" t="s">
        <v>84</v>
      </c>
      <c r="I858" t="s">
        <v>64</v>
      </c>
      <c r="J858" t="s">
        <v>65</v>
      </c>
    </row>
    <row r="859" spans="1:10">
      <c r="A859" s="17">
        <v>8089</v>
      </c>
      <c r="B859" s="17" t="s">
        <v>4269</v>
      </c>
      <c r="C859" s="17" t="s">
        <v>15</v>
      </c>
      <c r="D859" s="17" t="s">
        <v>4759</v>
      </c>
      <c r="E859" s="17">
        <v>2800</v>
      </c>
      <c r="F859" s="18" t="s">
        <v>5</v>
      </c>
      <c r="G859">
        <v>2018</v>
      </c>
      <c r="H859" s="18" t="s">
        <v>84</v>
      </c>
      <c r="I859" t="s">
        <v>64</v>
      </c>
      <c r="J859" t="s">
        <v>65</v>
      </c>
    </row>
    <row r="860" spans="1:10">
      <c r="A860" s="17">
        <v>8088</v>
      </c>
      <c r="B860" s="17" t="s">
        <v>3922</v>
      </c>
      <c r="C860" s="17" t="s">
        <v>28</v>
      </c>
      <c r="D860" s="17" t="s">
        <v>4749</v>
      </c>
      <c r="E860" s="17">
        <v>2700</v>
      </c>
      <c r="F860" s="18" t="s">
        <v>5</v>
      </c>
      <c r="G860">
        <v>2018</v>
      </c>
      <c r="H860" s="18" t="s">
        <v>84</v>
      </c>
      <c r="I860" t="s">
        <v>64</v>
      </c>
      <c r="J860" t="s">
        <v>65</v>
      </c>
    </row>
    <row r="861" spans="1:10">
      <c r="A861" s="17">
        <v>8087</v>
      </c>
      <c r="B861" s="17" t="s">
        <v>2542</v>
      </c>
      <c r="C861" s="17" t="s">
        <v>28</v>
      </c>
      <c r="D861" s="17" t="s">
        <v>4634</v>
      </c>
      <c r="E861" s="17">
        <v>3000</v>
      </c>
      <c r="F861" s="18" t="s">
        <v>5</v>
      </c>
      <c r="G861">
        <v>2018</v>
      </c>
      <c r="H861" s="18" t="s">
        <v>84</v>
      </c>
      <c r="I861" t="s">
        <v>64</v>
      </c>
      <c r="J861" t="s">
        <v>65</v>
      </c>
    </row>
    <row r="862" spans="1:10">
      <c r="A862" s="17">
        <v>8086</v>
      </c>
      <c r="B862" s="17" t="s">
        <v>2265</v>
      </c>
      <c r="C862" s="17" t="s">
        <v>28</v>
      </c>
      <c r="D862" s="17" t="s">
        <v>4638</v>
      </c>
      <c r="E862" s="17">
        <v>3000</v>
      </c>
      <c r="F862" s="18" t="s">
        <v>5</v>
      </c>
      <c r="G862">
        <v>2018</v>
      </c>
      <c r="H862" s="18" t="s">
        <v>84</v>
      </c>
      <c r="I862" t="s">
        <v>64</v>
      </c>
      <c r="J862" t="s">
        <v>65</v>
      </c>
    </row>
    <row r="863" spans="1:10">
      <c r="A863" s="17">
        <v>8085</v>
      </c>
      <c r="B863" s="17" t="s">
        <v>686</v>
      </c>
      <c r="C863" s="17" t="s">
        <v>28</v>
      </c>
      <c r="D863" s="17" t="s">
        <v>4583</v>
      </c>
      <c r="E863" s="17">
        <v>2500</v>
      </c>
      <c r="F863" s="18" t="s">
        <v>5</v>
      </c>
      <c r="G863">
        <v>2018</v>
      </c>
      <c r="H863" s="18" t="s">
        <v>84</v>
      </c>
      <c r="I863" t="s">
        <v>64</v>
      </c>
      <c r="J863" t="s">
        <v>65</v>
      </c>
    </row>
    <row r="864" spans="1:10">
      <c r="A864" s="17">
        <v>8082</v>
      </c>
      <c r="B864" s="17" t="s">
        <v>3681</v>
      </c>
      <c r="C864" s="17" t="s">
        <v>26</v>
      </c>
      <c r="D864" s="17" t="s">
        <v>4742</v>
      </c>
      <c r="E864" s="17">
        <v>2400</v>
      </c>
      <c r="F864" s="18" t="s">
        <v>5</v>
      </c>
      <c r="G864">
        <v>2018</v>
      </c>
      <c r="H864" s="18" t="s">
        <v>84</v>
      </c>
      <c r="I864" t="s">
        <v>64</v>
      </c>
      <c r="J864" t="s">
        <v>65</v>
      </c>
    </row>
    <row r="865" spans="1:10">
      <c r="A865" s="17">
        <v>8079</v>
      </c>
      <c r="B865" s="17" t="s">
        <v>685</v>
      </c>
      <c r="C865" s="17" t="s">
        <v>16</v>
      </c>
      <c r="D865" s="17" t="s">
        <v>4631</v>
      </c>
      <c r="E865" s="17">
        <v>2800</v>
      </c>
      <c r="F865" s="18" t="s">
        <v>5</v>
      </c>
      <c r="G865">
        <v>2018</v>
      </c>
      <c r="H865" s="18" t="s">
        <v>84</v>
      </c>
      <c r="I865" t="s">
        <v>64</v>
      </c>
      <c r="J865" t="s">
        <v>184</v>
      </c>
    </row>
    <row r="866" spans="1:10">
      <c r="A866" s="17">
        <v>8078</v>
      </c>
      <c r="B866" s="17" t="s">
        <v>3606</v>
      </c>
      <c r="C866" s="17" t="s">
        <v>16</v>
      </c>
      <c r="D866" s="17" t="s">
        <v>4631</v>
      </c>
      <c r="E866" s="17">
        <v>2000</v>
      </c>
      <c r="F866" s="18" t="s">
        <v>5</v>
      </c>
      <c r="G866">
        <v>2018</v>
      </c>
      <c r="H866" s="18" t="s">
        <v>84</v>
      </c>
      <c r="I866" t="s">
        <v>64</v>
      </c>
      <c r="J866" t="s">
        <v>65</v>
      </c>
    </row>
    <row r="867" spans="1:10">
      <c r="A867" s="17">
        <v>8075</v>
      </c>
      <c r="B867" s="17" t="s">
        <v>4201</v>
      </c>
      <c r="C867" s="17" t="s">
        <v>16</v>
      </c>
      <c r="D867" s="17" t="s">
        <v>4631</v>
      </c>
      <c r="E867" s="17">
        <v>1400</v>
      </c>
      <c r="F867" s="18" t="s">
        <v>5</v>
      </c>
      <c r="G867">
        <v>2018</v>
      </c>
      <c r="H867" s="18" t="s">
        <v>84</v>
      </c>
      <c r="I867" t="s">
        <v>64</v>
      </c>
      <c r="J867" t="s">
        <v>65</v>
      </c>
    </row>
    <row r="868" spans="1:10">
      <c r="A868" s="17">
        <v>8074</v>
      </c>
      <c r="B868" s="17" t="s">
        <v>2827</v>
      </c>
      <c r="C868" s="17" t="s">
        <v>16</v>
      </c>
      <c r="D868" s="17" t="s">
        <v>4631</v>
      </c>
      <c r="E868" s="17">
        <v>3400</v>
      </c>
      <c r="F868" s="18" t="s">
        <v>5</v>
      </c>
      <c r="G868">
        <v>2018</v>
      </c>
      <c r="H868" s="18" t="s">
        <v>84</v>
      </c>
      <c r="I868" t="s">
        <v>64</v>
      </c>
      <c r="J868" t="s">
        <v>184</v>
      </c>
    </row>
    <row r="869" spans="1:10">
      <c r="A869" s="17">
        <v>8073</v>
      </c>
      <c r="B869" s="17" t="s">
        <v>3361</v>
      </c>
      <c r="C869" s="17" t="s">
        <v>18</v>
      </c>
      <c r="D869" s="17" t="s">
        <v>4756</v>
      </c>
      <c r="E869" s="17">
        <v>1800</v>
      </c>
      <c r="F869" s="18" t="s">
        <v>5</v>
      </c>
      <c r="G869">
        <v>2018</v>
      </c>
      <c r="H869" s="18" t="s">
        <v>84</v>
      </c>
      <c r="I869" t="s">
        <v>64</v>
      </c>
      <c r="J869" t="s">
        <v>207</v>
      </c>
    </row>
    <row r="870" spans="1:10">
      <c r="A870" s="17">
        <v>8072</v>
      </c>
      <c r="B870" s="17" t="s">
        <v>4273</v>
      </c>
      <c r="C870" s="17" t="s">
        <v>18</v>
      </c>
      <c r="D870" s="17" t="s">
        <v>4687</v>
      </c>
      <c r="E870" s="17">
        <v>2700</v>
      </c>
      <c r="F870" s="18" t="s">
        <v>5</v>
      </c>
      <c r="G870">
        <v>2018</v>
      </c>
      <c r="H870" s="18" t="s">
        <v>84</v>
      </c>
      <c r="I870" t="s">
        <v>64</v>
      </c>
      <c r="J870" t="s">
        <v>207</v>
      </c>
    </row>
    <row r="871" spans="1:10">
      <c r="A871" s="17">
        <v>8071</v>
      </c>
      <c r="B871" s="17" t="s">
        <v>683</v>
      </c>
      <c r="C871" s="17" t="s">
        <v>22</v>
      </c>
      <c r="D871" s="17" t="s">
        <v>4674</v>
      </c>
      <c r="E871" s="17">
        <v>2800</v>
      </c>
      <c r="F871" s="18" t="s">
        <v>5</v>
      </c>
      <c r="G871">
        <v>2018</v>
      </c>
      <c r="H871" s="18" t="s">
        <v>84</v>
      </c>
      <c r="I871" t="s">
        <v>64</v>
      </c>
      <c r="J871" t="s">
        <v>65</v>
      </c>
    </row>
    <row r="872" spans="1:10">
      <c r="A872" s="17">
        <v>8063</v>
      </c>
      <c r="B872" s="17" t="s">
        <v>2087</v>
      </c>
      <c r="C872" s="17" t="s">
        <v>20</v>
      </c>
      <c r="D872" s="17" t="s">
        <v>4731</v>
      </c>
      <c r="E872" s="17">
        <v>3300</v>
      </c>
      <c r="F872" s="18" t="s">
        <v>5</v>
      </c>
      <c r="G872">
        <v>2018</v>
      </c>
      <c r="H872" s="18" t="s">
        <v>84</v>
      </c>
      <c r="I872" t="s">
        <v>64</v>
      </c>
      <c r="J872" t="s">
        <v>65</v>
      </c>
    </row>
    <row r="873" spans="1:10">
      <c r="A873" s="17">
        <v>8062</v>
      </c>
      <c r="B873" s="17" t="s">
        <v>2079</v>
      </c>
      <c r="C873" s="17" t="s">
        <v>20</v>
      </c>
      <c r="D873" s="17" t="s">
        <v>4745</v>
      </c>
      <c r="E873" s="17">
        <v>4400</v>
      </c>
      <c r="F873" s="18" t="s">
        <v>5</v>
      </c>
      <c r="G873">
        <v>2018</v>
      </c>
      <c r="H873" s="18" t="s">
        <v>84</v>
      </c>
      <c r="I873" t="s">
        <v>64</v>
      </c>
      <c r="J873" t="s">
        <v>65</v>
      </c>
    </row>
    <row r="874" spans="1:10">
      <c r="A874" s="17">
        <v>8061</v>
      </c>
      <c r="B874" s="17" t="s">
        <v>2299</v>
      </c>
      <c r="C874" s="17" t="s">
        <v>20</v>
      </c>
      <c r="D874" s="17" t="s">
        <v>4745</v>
      </c>
      <c r="E874" s="17">
        <v>3400</v>
      </c>
      <c r="F874" s="18" t="s">
        <v>5</v>
      </c>
      <c r="G874">
        <v>2018</v>
      </c>
      <c r="H874" s="18" t="s">
        <v>84</v>
      </c>
      <c r="I874" t="s">
        <v>64</v>
      </c>
      <c r="J874" t="s">
        <v>65</v>
      </c>
    </row>
    <row r="875" spans="1:10">
      <c r="A875" s="17">
        <v>8059</v>
      </c>
      <c r="B875" s="17" t="s">
        <v>3777</v>
      </c>
      <c r="C875" s="17" t="s">
        <v>16</v>
      </c>
      <c r="D875" s="17" t="s">
        <v>4631</v>
      </c>
      <c r="E875" s="17">
        <v>4700</v>
      </c>
      <c r="F875" s="18" t="s">
        <v>5</v>
      </c>
      <c r="G875">
        <v>2018</v>
      </c>
      <c r="H875" s="18" t="s">
        <v>84</v>
      </c>
      <c r="I875" t="s">
        <v>64</v>
      </c>
      <c r="J875" t="s">
        <v>181</v>
      </c>
    </row>
    <row r="876" spans="1:10">
      <c r="A876" s="17">
        <v>8058</v>
      </c>
      <c r="B876" s="17" t="s">
        <v>682</v>
      </c>
      <c r="C876" s="17" t="s">
        <v>22</v>
      </c>
      <c r="D876" s="17" t="s">
        <v>4649</v>
      </c>
      <c r="E876" s="17">
        <v>2800</v>
      </c>
      <c r="F876" s="18" t="s">
        <v>5</v>
      </c>
      <c r="G876">
        <v>2018</v>
      </c>
      <c r="H876" s="18" t="s">
        <v>84</v>
      </c>
      <c r="I876" t="s">
        <v>64</v>
      </c>
      <c r="J876" t="s">
        <v>207</v>
      </c>
    </row>
    <row r="877" spans="1:10">
      <c r="A877" s="17">
        <v>8057</v>
      </c>
      <c r="B877" s="17" t="s">
        <v>681</v>
      </c>
      <c r="C877" s="17" t="s">
        <v>22</v>
      </c>
      <c r="D877" s="17" t="s">
        <v>4649</v>
      </c>
      <c r="E877" s="17">
        <v>2500</v>
      </c>
      <c r="F877" s="18" t="s">
        <v>5</v>
      </c>
      <c r="G877">
        <v>2018</v>
      </c>
      <c r="H877" s="18" t="s">
        <v>84</v>
      </c>
      <c r="I877" t="s">
        <v>64</v>
      </c>
      <c r="J877" t="s">
        <v>65</v>
      </c>
    </row>
    <row r="878" spans="1:10">
      <c r="A878" s="17">
        <v>8055</v>
      </c>
      <c r="B878" s="17" t="s">
        <v>3507</v>
      </c>
      <c r="C878" s="17" t="s">
        <v>24</v>
      </c>
      <c r="D878" s="17" t="s">
        <v>4681</v>
      </c>
      <c r="E878" s="17">
        <v>2900</v>
      </c>
      <c r="F878" s="18" t="s">
        <v>5</v>
      </c>
      <c r="G878">
        <v>2018</v>
      </c>
      <c r="H878" s="18" t="s">
        <v>84</v>
      </c>
      <c r="I878" t="s">
        <v>64</v>
      </c>
      <c r="J878" t="s">
        <v>65</v>
      </c>
    </row>
    <row r="879" spans="1:10">
      <c r="A879" s="17">
        <v>8053</v>
      </c>
      <c r="B879" s="17" t="s">
        <v>680</v>
      </c>
      <c r="C879" s="17" t="s">
        <v>22</v>
      </c>
      <c r="D879" s="17" t="s">
        <v>4674</v>
      </c>
      <c r="E879" s="17">
        <v>1900</v>
      </c>
      <c r="F879" s="18" t="s">
        <v>5</v>
      </c>
      <c r="G879">
        <v>2018</v>
      </c>
      <c r="H879" s="18" t="s">
        <v>84</v>
      </c>
      <c r="I879" t="s">
        <v>64</v>
      </c>
      <c r="J879" t="s">
        <v>65</v>
      </c>
    </row>
    <row r="880" spans="1:10">
      <c r="A880" s="17">
        <v>8052</v>
      </c>
      <c r="B880" s="17" t="s">
        <v>3360</v>
      </c>
      <c r="C880" s="17" t="s">
        <v>22</v>
      </c>
      <c r="D880" s="17" t="s">
        <v>4649</v>
      </c>
      <c r="E880" s="17">
        <v>2700</v>
      </c>
      <c r="F880" s="18" t="s">
        <v>5</v>
      </c>
      <c r="G880">
        <v>2018</v>
      </c>
      <c r="H880" s="18" t="s">
        <v>84</v>
      </c>
      <c r="I880" t="s">
        <v>64</v>
      </c>
      <c r="J880" t="s">
        <v>65</v>
      </c>
    </row>
    <row r="881" spans="1:10">
      <c r="A881" s="17">
        <v>8051</v>
      </c>
      <c r="B881" s="17" t="s">
        <v>3961</v>
      </c>
      <c r="C881" s="17" t="s">
        <v>24</v>
      </c>
      <c r="D881" s="17" t="s">
        <v>4681</v>
      </c>
      <c r="E881" s="17">
        <v>2500</v>
      </c>
      <c r="F881" s="18" t="s">
        <v>5</v>
      </c>
      <c r="G881">
        <v>2018</v>
      </c>
      <c r="H881" s="18" t="s">
        <v>84</v>
      </c>
      <c r="I881" t="s">
        <v>64</v>
      </c>
      <c r="J881" t="s">
        <v>65</v>
      </c>
    </row>
    <row r="882" spans="1:10">
      <c r="A882" s="17">
        <v>8049</v>
      </c>
      <c r="B882" s="17" t="s">
        <v>2181</v>
      </c>
      <c r="C882" s="17" t="s">
        <v>28</v>
      </c>
      <c r="D882" s="17" t="s">
        <v>4634</v>
      </c>
      <c r="E882" s="17">
        <v>2200</v>
      </c>
      <c r="F882" s="18" t="s">
        <v>5</v>
      </c>
      <c r="G882">
        <v>2018</v>
      </c>
      <c r="H882" s="18" t="s">
        <v>84</v>
      </c>
      <c r="I882" t="s">
        <v>64</v>
      </c>
      <c r="J882" t="s">
        <v>65</v>
      </c>
    </row>
    <row r="883" spans="1:10">
      <c r="A883" s="17">
        <v>8048</v>
      </c>
      <c r="B883" s="17" t="s">
        <v>679</v>
      </c>
      <c r="C883" s="17" t="s">
        <v>8</v>
      </c>
      <c r="D883" s="17" t="s">
        <v>4588</v>
      </c>
      <c r="E883" s="17">
        <v>2000</v>
      </c>
      <c r="F883" s="18" t="s">
        <v>5</v>
      </c>
      <c r="G883">
        <v>2018</v>
      </c>
      <c r="H883" s="18" t="s">
        <v>84</v>
      </c>
      <c r="I883" t="s">
        <v>64</v>
      </c>
      <c r="J883" t="s">
        <v>65</v>
      </c>
    </row>
    <row r="884" spans="1:10">
      <c r="A884" s="17">
        <v>8047</v>
      </c>
      <c r="B884" s="17" t="s">
        <v>3260</v>
      </c>
      <c r="C884" s="17" t="s">
        <v>28</v>
      </c>
      <c r="D884" s="17" t="s">
        <v>4749</v>
      </c>
      <c r="E884" s="17">
        <v>2600</v>
      </c>
      <c r="F884" s="18" t="s">
        <v>5</v>
      </c>
      <c r="G884">
        <v>2018</v>
      </c>
      <c r="H884" s="18" t="s">
        <v>84</v>
      </c>
      <c r="I884" t="s">
        <v>64</v>
      </c>
      <c r="J884" t="s">
        <v>65</v>
      </c>
    </row>
    <row r="885" spans="1:10">
      <c r="A885" s="17">
        <v>8043</v>
      </c>
      <c r="B885" s="17" t="s">
        <v>4528</v>
      </c>
      <c r="C885" s="17" t="s">
        <v>24</v>
      </c>
      <c r="D885" s="17" t="s">
        <v>4681</v>
      </c>
      <c r="E885" s="17">
        <v>1300</v>
      </c>
      <c r="F885" s="18" t="s">
        <v>5</v>
      </c>
      <c r="G885">
        <v>2010</v>
      </c>
      <c r="H885" s="18" t="s">
        <v>66</v>
      </c>
      <c r="I885" t="s">
        <v>380</v>
      </c>
      <c r="J885" t="s">
        <v>98</v>
      </c>
    </row>
    <row r="886" spans="1:10">
      <c r="A886" s="17">
        <v>8042</v>
      </c>
      <c r="B886" s="17" t="s">
        <v>678</v>
      </c>
      <c r="C886" s="17" t="s">
        <v>24</v>
      </c>
      <c r="D886" s="17" t="s">
        <v>4681</v>
      </c>
      <c r="E886" s="17">
        <v>1700</v>
      </c>
      <c r="F886" s="18" t="s">
        <v>5</v>
      </c>
      <c r="G886">
        <v>2011</v>
      </c>
      <c r="H886" s="18" t="s">
        <v>66</v>
      </c>
      <c r="I886" t="s">
        <v>380</v>
      </c>
      <c r="J886" t="s">
        <v>98</v>
      </c>
    </row>
    <row r="887" spans="1:10">
      <c r="A887" s="17">
        <v>8041</v>
      </c>
      <c r="B887" s="17" t="s">
        <v>677</v>
      </c>
      <c r="C887" s="17" t="s">
        <v>24</v>
      </c>
      <c r="D887" s="17" t="s">
        <v>4681</v>
      </c>
      <c r="E887" s="17">
        <v>2000</v>
      </c>
      <c r="F887" s="18" t="s">
        <v>5</v>
      </c>
      <c r="G887">
        <v>2012</v>
      </c>
      <c r="H887" s="18" t="s">
        <v>66</v>
      </c>
      <c r="I887" t="s">
        <v>380</v>
      </c>
      <c r="J887" t="s">
        <v>98</v>
      </c>
    </row>
    <row r="888" spans="1:10">
      <c r="A888" s="17">
        <v>8040</v>
      </c>
      <c r="B888" s="17" t="s">
        <v>676</v>
      </c>
      <c r="C888" s="17" t="s">
        <v>24</v>
      </c>
      <c r="D888" s="17" t="s">
        <v>4681</v>
      </c>
      <c r="E888" s="17">
        <v>1200</v>
      </c>
      <c r="F888" s="18" t="s">
        <v>5</v>
      </c>
      <c r="G888">
        <v>2002</v>
      </c>
      <c r="H888" s="18" t="s">
        <v>66</v>
      </c>
      <c r="I888" t="s">
        <v>380</v>
      </c>
      <c r="J888" t="s">
        <v>98</v>
      </c>
    </row>
    <row r="889" spans="1:10">
      <c r="A889" s="17">
        <v>8039</v>
      </c>
      <c r="B889" s="17" t="s">
        <v>674</v>
      </c>
      <c r="C889" s="17" t="s">
        <v>24</v>
      </c>
      <c r="D889" s="17" t="s">
        <v>4681</v>
      </c>
      <c r="E889" s="17">
        <v>1000</v>
      </c>
      <c r="F889" s="18" t="s">
        <v>5</v>
      </c>
      <c r="G889">
        <v>2002</v>
      </c>
      <c r="H889" s="18" t="s">
        <v>66</v>
      </c>
      <c r="I889" t="s">
        <v>380</v>
      </c>
      <c r="J889" t="s">
        <v>98</v>
      </c>
    </row>
    <row r="890" spans="1:10">
      <c r="A890" s="17">
        <v>8038</v>
      </c>
      <c r="B890" s="17" t="s">
        <v>673</v>
      </c>
      <c r="C890" s="17" t="s">
        <v>24</v>
      </c>
      <c r="D890" s="17" t="s">
        <v>4681</v>
      </c>
      <c r="E890" s="17">
        <v>600</v>
      </c>
      <c r="F890" s="18" t="s">
        <v>5</v>
      </c>
      <c r="G890">
        <v>2001</v>
      </c>
      <c r="H890" s="18" t="s">
        <v>66</v>
      </c>
      <c r="I890" t="s">
        <v>380</v>
      </c>
      <c r="J890" t="s">
        <v>98</v>
      </c>
    </row>
    <row r="891" spans="1:10">
      <c r="A891" s="17">
        <v>8037</v>
      </c>
      <c r="B891" s="17" t="s">
        <v>4149</v>
      </c>
      <c r="C891" s="17" t="s">
        <v>24</v>
      </c>
      <c r="D891" s="17" t="s">
        <v>4681</v>
      </c>
      <c r="E891" s="17">
        <v>3400</v>
      </c>
      <c r="F891" s="18" t="s">
        <v>5</v>
      </c>
      <c r="G891">
        <v>2017</v>
      </c>
      <c r="H891" s="18" t="s">
        <v>83</v>
      </c>
      <c r="I891" t="s">
        <v>380</v>
      </c>
      <c r="J891" t="s">
        <v>98</v>
      </c>
    </row>
    <row r="892" spans="1:10">
      <c r="A892" s="17">
        <v>8036</v>
      </c>
      <c r="B892" s="17" t="s">
        <v>3464</v>
      </c>
      <c r="C892" s="17" t="s">
        <v>24</v>
      </c>
      <c r="D892" s="17" t="s">
        <v>4681</v>
      </c>
      <c r="E892" s="17">
        <v>6200</v>
      </c>
      <c r="F892" s="18" t="s">
        <v>5</v>
      </c>
      <c r="G892">
        <v>2007</v>
      </c>
      <c r="H892" s="18" t="s">
        <v>66</v>
      </c>
      <c r="I892" t="s">
        <v>380</v>
      </c>
      <c r="J892" t="s">
        <v>98</v>
      </c>
    </row>
    <row r="893" spans="1:10">
      <c r="A893" s="17">
        <v>8035</v>
      </c>
      <c r="B893" s="17" t="s">
        <v>3070</v>
      </c>
      <c r="C893" s="17" t="s">
        <v>24</v>
      </c>
      <c r="D893" s="17" t="s">
        <v>4681</v>
      </c>
      <c r="E893" s="17">
        <v>3600</v>
      </c>
      <c r="F893" s="18" t="s">
        <v>5</v>
      </c>
      <c r="G893">
        <v>2010</v>
      </c>
      <c r="H893" s="18" t="s">
        <v>66</v>
      </c>
      <c r="I893" t="s">
        <v>380</v>
      </c>
      <c r="J893" t="s">
        <v>98</v>
      </c>
    </row>
    <row r="894" spans="1:10">
      <c r="A894" s="17">
        <v>8034</v>
      </c>
      <c r="B894" s="17" t="s">
        <v>4095</v>
      </c>
      <c r="C894" s="17" t="s">
        <v>24</v>
      </c>
      <c r="D894" s="17" t="s">
        <v>4681</v>
      </c>
      <c r="E894" s="17">
        <v>4800</v>
      </c>
      <c r="F894" s="18" t="s">
        <v>5</v>
      </c>
      <c r="G894">
        <v>2010</v>
      </c>
      <c r="H894" s="18" t="s">
        <v>66</v>
      </c>
      <c r="I894" t="s">
        <v>380</v>
      </c>
      <c r="J894" t="s">
        <v>98</v>
      </c>
    </row>
    <row r="895" spans="1:10">
      <c r="A895" s="17">
        <v>8033</v>
      </c>
      <c r="B895" s="17" t="s">
        <v>3446</v>
      </c>
      <c r="C895" s="17" t="s">
        <v>24</v>
      </c>
      <c r="D895" s="17" t="s">
        <v>4681</v>
      </c>
      <c r="E895" s="17">
        <v>3500</v>
      </c>
      <c r="F895" s="18" t="s">
        <v>5</v>
      </c>
      <c r="G895">
        <v>2011</v>
      </c>
      <c r="H895" s="18" t="s">
        <v>66</v>
      </c>
      <c r="I895" t="s">
        <v>380</v>
      </c>
      <c r="J895" t="s">
        <v>98</v>
      </c>
    </row>
    <row r="896" spans="1:10">
      <c r="A896" s="17">
        <v>8032</v>
      </c>
      <c r="B896" s="17" t="s">
        <v>4098</v>
      </c>
      <c r="C896" s="17" t="s">
        <v>24</v>
      </c>
      <c r="D896" s="17" t="s">
        <v>4681</v>
      </c>
      <c r="E896" s="17">
        <v>3300</v>
      </c>
      <c r="F896" s="18" t="s">
        <v>5</v>
      </c>
      <c r="G896">
        <v>2007</v>
      </c>
      <c r="H896" s="18" t="s">
        <v>66</v>
      </c>
      <c r="I896" t="s">
        <v>380</v>
      </c>
      <c r="J896" t="s">
        <v>98</v>
      </c>
    </row>
    <row r="897" spans="1:10">
      <c r="A897" s="17">
        <v>8031</v>
      </c>
      <c r="B897" s="17" t="s">
        <v>4159</v>
      </c>
      <c r="C897" s="17" t="s">
        <v>24</v>
      </c>
      <c r="D897" s="17" t="s">
        <v>4681</v>
      </c>
      <c r="E897" s="17">
        <v>4500</v>
      </c>
      <c r="F897" s="18" t="s">
        <v>5</v>
      </c>
      <c r="G897">
        <v>2010</v>
      </c>
      <c r="H897" s="18" t="s">
        <v>66</v>
      </c>
      <c r="I897" t="s">
        <v>380</v>
      </c>
      <c r="J897" t="s">
        <v>98</v>
      </c>
    </row>
    <row r="898" spans="1:10">
      <c r="A898" s="17">
        <v>8030</v>
      </c>
      <c r="B898" s="17" t="s">
        <v>671</v>
      </c>
      <c r="C898" s="17" t="s">
        <v>24</v>
      </c>
      <c r="D898" s="17" t="s">
        <v>4681</v>
      </c>
      <c r="E898" s="17">
        <v>3700</v>
      </c>
      <c r="F898" s="18" t="s">
        <v>5</v>
      </c>
      <c r="G898">
        <v>2015</v>
      </c>
      <c r="H898" s="18" t="s">
        <v>66</v>
      </c>
      <c r="I898" t="s">
        <v>380</v>
      </c>
      <c r="J898" t="s">
        <v>98</v>
      </c>
    </row>
    <row r="899" spans="1:10">
      <c r="A899" s="17">
        <v>8029</v>
      </c>
      <c r="B899" s="17" t="s">
        <v>3020</v>
      </c>
      <c r="C899" s="17" t="s">
        <v>24</v>
      </c>
      <c r="D899" s="17" t="s">
        <v>4681</v>
      </c>
      <c r="E899" s="17">
        <v>4500</v>
      </c>
      <c r="F899" s="18" t="s">
        <v>5</v>
      </c>
      <c r="G899">
        <v>2000</v>
      </c>
      <c r="H899" s="18" t="s">
        <v>66</v>
      </c>
      <c r="I899" t="s">
        <v>380</v>
      </c>
      <c r="J899" t="s">
        <v>98</v>
      </c>
    </row>
    <row r="900" spans="1:10">
      <c r="A900" s="17">
        <v>8028</v>
      </c>
      <c r="B900" s="17" t="s">
        <v>4033</v>
      </c>
      <c r="C900" s="17" t="s">
        <v>24</v>
      </c>
      <c r="D900" s="17" t="s">
        <v>4681</v>
      </c>
      <c r="E900" s="17">
        <v>3500</v>
      </c>
      <c r="F900" s="18" t="s">
        <v>5</v>
      </c>
      <c r="G900">
        <v>2011</v>
      </c>
      <c r="H900" s="18" t="s">
        <v>66</v>
      </c>
      <c r="I900" t="s">
        <v>380</v>
      </c>
      <c r="J900" t="s">
        <v>98</v>
      </c>
    </row>
    <row r="901" spans="1:10">
      <c r="A901" s="17">
        <v>8027</v>
      </c>
      <c r="B901" s="17" t="s">
        <v>3725</v>
      </c>
      <c r="C901" s="17" t="s">
        <v>24</v>
      </c>
      <c r="D901" s="17" t="s">
        <v>4681</v>
      </c>
      <c r="E901" s="17">
        <v>3800</v>
      </c>
      <c r="F901" s="18" t="s">
        <v>5</v>
      </c>
      <c r="G901">
        <v>2009</v>
      </c>
      <c r="H901" s="18" t="s">
        <v>66</v>
      </c>
      <c r="I901" t="s">
        <v>380</v>
      </c>
      <c r="J901" t="s">
        <v>98</v>
      </c>
    </row>
    <row r="902" spans="1:10">
      <c r="A902" s="17">
        <v>8026</v>
      </c>
      <c r="B902" s="17" t="s">
        <v>4511</v>
      </c>
      <c r="C902" s="17" t="s">
        <v>24</v>
      </c>
      <c r="D902" s="17" t="s">
        <v>4681</v>
      </c>
      <c r="E902" s="17">
        <v>4700</v>
      </c>
      <c r="F902" s="18" t="s">
        <v>5</v>
      </c>
      <c r="G902">
        <v>2006</v>
      </c>
      <c r="H902" s="18" t="s">
        <v>66</v>
      </c>
      <c r="I902" t="s">
        <v>380</v>
      </c>
      <c r="J902" t="s">
        <v>98</v>
      </c>
    </row>
    <row r="903" spans="1:10">
      <c r="A903" s="17">
        <v>8025</v>
      </c>
      <c r="B903" s="17" t="s">
        <v>3038</v>
      </c>
      <c r="C903" s="17" t="s">
        <v>24</v>
      </c>
      <c r="D903" s="17" t="s">
        <v>4681</v>
      </c>
      <c r="E903" s="17">
        <v>4600</v>
      </c>
      <c r="F903" s="18" t="s">
        <v>5</v>
      </c>
      <c r="G903">
        <v>2005</v>
      </c>
      <c r="H903" s="18" t="s">
        <v>66</v>
      </c>
      <c r="I903" t="s">
        <v>380</v>
      </c>
      <c r="J903" t="s">
        <v>98</v>
      </c>
    </row>
    <row r="904" spans="1:10">
      <c r="A904" s="17">
        <v>8024</v>
      </c>
      <c r="B904" s="17" t="s">
        <v>4294</v>
      </c>
      <c r="C904" s="17" t="s">
        <v>24</v>
      </c>
      <c r="D904" s="17" t="s">
        <v>4681</v>
      </c>
      <c r="E904" s="17">
        <v>3900</v>
      </c>
      <c r="F904" s="18" t="s">
        <v>5</v>
      </c>
      <c r="G904">
        <v>2006</v>
      </c>
      <c r="H904" s="18" t="s">
        <v>66</v>
      </c>
      <c r="I904" t="s">
        <v>380</v>
      </c>
      <c r="J904" t="s">
        <v>98</v>
      </c>
    </row>
    <row r="905" spans="1:10">
      <c r="A905" s="17">
        <v>8023</v>
      </c>
      <c r="B905" s="17" t="s">
        <v>3608</v>
      </c>
      <c r="C905" s="17" t="s">
        <v>24</v>
      </c>
      <c r="D905" s="17" t="s">
        <v>4681</v>
      </c>
      <c r="E905" s="17">
        <v>7400</v>
      </c>
      <c r="F905" s="18" t="s">
        <v>5</v>
      </c>
      <c r="G905">
        <v>2003</v>
      </c>
      <c r="H905" s="18" t="s">
        <v>66</v>
      </c>
      <c r="I905" t="s">
        <v>380</v>
      </c>
      <c r="J905" t="s">
        <v>98</v>
      </c>
    </row>
    <row r="906" spans="1:10">
      <c r="A906" s="17">
        <v>8022</v>
      </c>
      <c r="B906" s="17" t="s">
        <v>670</v>
      </c>
      <c r="C906" s="17" t="s">
        <v>18</v>
      </c>
      <c r="D906" s="17" t="s">
        <v>4757</v>
      </c>
      <c r="E906" s="17">
        <v>2800</v>
      </c>
      <c r="F906" s="18" t="s">
        <v>5</v>
      </c>
      <c r="G906">
        <v>2013</v>
      </c>
      <c r="H906" s="18" t="s">
        <v>66</v>
      </c>
      <c r="I906" t="s">
        <v>488</v>
      </c>
      <c r="J906" t="s">
        <v>212</v>
      </c>
    </row>
    <row r="907" spans="1:10">
      <c r="A907" s="17">
        <v>8021</v>
      </c>
      <c r="B907" s="17" t="s">
        <v>669</v>
      </c>
      <c r="C907" s="17" t="s">
        <v>18</v>
      </c>
      <c r="D907" s="17" t="s">
        <v>4757</v>
      </c>
      <c r="E907" s="17">
        <v>1800</v>
      </c>
      <c r="F907" s="18" t="s">
        <v>5</v>
      </c>
      <c r="G907">
        <v>2013</v>
      </c>
      <c r="H907" s="18" t="s">
        <v>66</v>
      </c>
      <c r="I907" t="s">
        <v>488</v>
      </c>
      <c r="J907" t="s">
        <v>212</v>
      </c>
    </row>
    <row r="908" spans="1:10">
      <c r="A908" s="17">
        <v>8020</v>
      </c>
      <c r="B908" s="17" t="s">
        <v>4223</v>
      </c>
      <c r="C908" s="17" t="s">
        <v>18</v>
      </c>
      <c r="D908" s="17" t="s">
        <v>4757</v>
      </c>
      <c r="E908" s="17">
        <v>1400</v>
      </c>
      <c r="F908" s="18" t="s">
        <v>5</v>
      </c>
      <c r="G908">
        <v>2013</v>
      </c>
      <c r="H908" s="18" t="s">
        <v>66</v>
      </c>
      <c r="I908" t="s">
        <v>488</v>
      </c>
      <c r="J908" t="s">
        <v>212</v>
      </c>
    </row>
    <row r="909" spans="1:10">
      <c r="A909" s="17">
        <v>8019</v>
      </c>
      <c r="B909" s="17" t="s">
        <v>668</v>
      </c>
      <c r="C909" s="17" t="s">
        <v>18</v>
      </c>
      <c r="D909" s="17" t="s">
        <v>4757</v>
      </c>
      <c r="E909" s="17">
        <v>2400</v>
      </c>
      <c r="F909" s="18" t="s">
        <v>5</v>
      </c>
      <c r="G909">
        <v>2010</v>
      </c>
      <c r="H909" s="18" t="s">
        <v>66</v>
      </c>
      <c r="I909" t="s">
        <v>488</v>
      </c>
      <c r="J909" t="s">
        <v>212</v>
      </c>
    </row>
    <row r="910" spans="1:10">
      <c r="A910" s="17">
        <v>8018</v>
      </c>
      <c r="B910" s="17" t="s">
        <v>667</v>
      </c>
      <c r="C910" s="17" t="s">
        <v>18</v>
      </c>
      <c r="D910" s="17" t="s">
        <v>4757</v>
      </c>
      <c r="E910" s="17">
        <v>1900</v>
      </c>
      <c r="F910" s="18" t="s">
        <v>5</v>
      </c>
      <c r="G910">
        <v>2010</v>
      </c>
      <c r="H910" s="18" t="s">
        <v>66</v>
      </c>
      <c r="I910" t="s">
        <v>488</v>
      </c>
      <c r="J910" t="s">
        <v>212</v>
      </c>
    </row>
    <row r="911" spans="1:10">
      <c r="A911" s="17">
        <v>8017</v>
      </c>
      <c r="B911" s="17" t="s">
        <v>4298</v>
      </c>
      <c r="C911" s="17" t="s">
        <v>18</v>
      </c>
      <c r="D911" s="17" t="s">
        <v>4757</v>
      </c>
      <c r="E911" s="17">
        <v>5700</v>
      </c>
      <c r="F911" s="18" t="s">
        <v>5</v>
      </c>
      <c r="G911">
        <v>2007</v>
      </c>
      <c r="H911" s="18" t="s">
        <v>66</v>
      </c>
      <c r="I911" t="s">
        <v>488</v>
      </c>
      <c r="J911" t="s">
        <v>212</v>
      </c>
    </row>
    <row r="912" spans="1:10">
      <c r="A912" s="17">
        <v>8016</v>
      </c>
      <c r="B912" s="17" t="s">
        <v>666</v>
      </c>
      <c r="C912" s="17" t="s">
        <v>18</v>
      </c>
      <c r="D912" s="17" t="s">
        <v>4757</v>
      </c>
      <c r="E912" s="17">
        <v>1800</v>
      </c>
      <c r="F912" s="18" t="s">
        <v>5</v>
      </c>
      <c r="G912">
        <v>2019</v>
      </c>
      <c r="H912" s="18" t="s">
        <v>85</v>
      </c>
      <c r="I912" t="s">
        <v>488</v>
      </c>
      <c r="J912" t="s">
        <v>212</v>
      </c>
    </row>
    <row r="913" spans="1:10">
      <c r="A913" s="17">
        <v>8015</v>
      </c>
      <c r="B913" s="17" t="s">
        <v>665</v>
      </c>
      <c r="C913" s="17" t="s">
        <v>18</v>
      </c>
      <c r="D913" s="17" t="s">
        <v>4758</v>
      </c>
      <c r="E913" s="17">
        <v>1800</v>
      </c>
      <c r="F913" s="18" t="s">
        <v>5</v>
      </c>
      <c r="G913">
        <v>2015</v>
      </c>
      <c r="H913" s="18" t="s">
        <v>66</v>
      </c>
      <c r="I913" t="s">
        <v>488</v>
      </c>
      <c r="J913" t="s">
        <v>212</v>
      </c>
    </row>
    <row r="914" spans="1:10">
      <c r="A914" s="17">
        <v>8014</v>
      </c>
      <c r="B914" s="17" t="s">
        <v>664</v>
      </c>
      <c r="C914" s="17" t="s">
        <v>18</v>
      </c>
      <c r="D914" s="17" t="s">
        <v>4757</v>
      </c>
      <c r="E914" s="17">
        <v>1600</v>
      </c>
      <c r="F914" s="18" t="s">
        <v>5</v>
      </c>
      <c r="G914">
        <v>2013</v>
      </c>
      <c r="H914" s="18" t="s">
        <v>66</v>
      </c>
      <c r="I914" t="s">
        <v>488</v>
      </c>
      <c r="J914" t="s">
        <v>212</v>
      </c>
    </row>
    <row r="915" spans="1:10">
      <c r="A915" s="17">
        <v>8013</v>
      </c>
      <c r="B915" s="17" t="s">
        <v>663</v>
      </c>
      <c r="C915" s="17" t="s">
        <v>18</v>
      </c>
      <c r="D915" s="17" t="s">
        <v>4758</v>
      </c>
      <c r="E915" s="17">
        <v>3300</v>
      </c>
      <c r="F915" s="18" t="s">
        <v>5</v>
      </c>
      <c r="G915">
        <v>2013</v>
      </c>
      <c r="H915" s="18" t="s">
        <v>66</v>
      </c>
      <c r="I915" t="s">
        <v>488</v>
      </c>
      <c r="J915" t="s">
        <v>212</v>
      </c>
    </row>
    <row r="916" spans="1:10">
      <c r="A916" s="17">
        <v>8012</v>
      </c>
      <c r="B916" s="17" t="s">
        <v>662</v>
      </c>
      <c r="C916" s="17" t="s">
        <v>18</v>
      </c>
      <c r="D916" s="17" t="s">
        <v>4757</v>
      </c>
      <c r="E916" s="17">
        <v>2200</v>
      </c>
      <c r="F916" s="18" t="s">
        <v>5</v>
      </c>
      <c r="G916">
        <v>2013</v>
      </c>
      <c r="H916" s="18" t="s">
        <v>66</v>
      </c>
      <c r="I916" t="s">
        <v>488</v>
      </c>
      <c r="J916" t="s">
        <v>212</v>
      </c>
    </row>
    <row r="917" spans="1:10">
      <c r="A917" s="17">
        <v>8011</v>
      </c>
      <c r="B917" s="17" t="s">
        <v>661</v>
      </c>
      <c r="C917" s="17" t="s">
        <v>18</v>
      </c>
      <c r="D917" s="17" t="s">
        <v>4757</v>
      </c>
      <c r="E917" s="17">
        <v>2100</v>
      </c>
      <c r="F917" s="18" t="s">
        <v>5</v>
      </c>
      <c r="G917">
        <v>2013</v>
      </c>
      <c r="H917" s="18" t="s">
        <v>66</v>
      </c>
      <c r="I917" t="s">
        <v>488</v>
      </c>
      <c r="J917" t="s">
        <v>212</v>
      </c>
    </row>
    <row r="918" spans="1:10">
      <c r="A918" s="17">
        <v>8010</v>
      </c>
      <c r="B918" s="17" t="s">
        <v>660</v>
      </c>
      <c r="C918" s="17" t="s">
        <v>18</v>
      </c>
      <c r="D918" s="17" t="s">
        <v>4758</v>
      </c>
      <c r="E918" s="17">
        <v>2800</v>
      </c>
      <c r="F918" s="18" t="s">
        <v>5</v>
      </c>
      <c r="G918">
        <v>2019</v>
      </c>
      <c r="H918" s="18" t="s">
        <v>85</v>
      </c>
      <c r="I918" t="s">
        <v>488</v>
      </c>
      <c r="J918" t="s">
        <v>212</v>
      </c>
    </row>
    <row r="919" spans="1:10">
      <c r="A919" s="17">
        <v>8009</v>
      </c>
      <c r="B919" s="17" t="s">
        <v>659</v>
      </c>
      <c r="C919" s="17" t="s">
        <v>18</v>
      </c>
      <c r="D919" s="17" t="s">
        <v>4758</v>
      </c>
      <c r="E919" s="17">
        <v>1700</v>
      </c>
      <c r="F919" s="18" t="s">
        <v>5</v>
      </c>
      <c r="G919">
        <v>2011</v>
      </c>
      <c r="H919" s="18" t="s">
        <v>66</v>
      </c>
      <c r="I919" t="s">
        <v>488</v>
      </c>
      <c r="J919" t="s">
        <v>212</v>
      </c>
    </row>
    <row r="920" spans="1:10">
      <c r="A920" s="17">
        <v>8008</v>
      </c>
      <c r="B920" s="17" t="s">
        <v>658</v>
      </c>
      <c r="C920" s="17" t="s">
        <v>18</v>
      </c>
      <c r="D920" s="17" t="s">
        <v>4758</v>
      </c>
      <c r="E920" s="17">
        <v>2100</v>
      </c>
      <c r="F920" s="18" t="s">
        <v>5</v>
      </c>
      <c r="G920">
        <v>2002</v>
      </c>
      <c r="H920" s="18" t="s">
        <v>66</v>
      </c>
      <c r="I920" t="s">
        <v>488</v>
      </c>
      <c r="J920" t="s">
        <v>212</v>
      </c>
    </row>
    <row r="921" spans="1:10">
      <c r="A921" s="17">
        <v>8007</v>
      </c>
      <c r="B921" s="17" t="s">
        <v>657</v>
      </c>
      <c r="C921" s="17" t="s">
        <v>18</v>
      </c>
      <c r="D921" s="17" t="s">
        <v>4758</v>
      </c>
      <c r="E921" s="17">
        <v>1800</v>
      </c>
      <c r="F921" s="18" t="s">
        <v>5</v>
      </c>
      <c r="G921">
        <v>2008</v>
      </c>
      <c r="H921" s="18" t="s">
        <v>66</v>
      </c>
      <c r="I921" t="s">
        <v>488</v>
      </c>
      <c r="J921" t="s">
        <v>212</v>
      </c>
    </row>
    <row r="922" spans="1:10">
      <c r="A922" s="17">
        <v>8006</v>
      </c>
      <c r="B922" s="17" t="s">
        <v>656</v>
      </c>
      <c r="C922" s="17" t="s">
        <v>18</v>
      </c>
      <c r="D922" s="17" t="s">
        <v>4758</v>
      </c>
      <c r="E922" s="17">
        <v>2100</v>
      </c>
      <c r="F922" s="18" t="s">
        <v>5</v>
      </c>
      <c r="G922">
        <v>2008</v>
      </c>
      <c r="H922" s="18" t="s">
        <v>66</v>
      </c>
      <c r="I922" t="s">
        <v>488</v>
      </c>
      <c r="J922" t="s">
        <v>212</v>
      </c>
    </row>
    <row r="923" spans="1:10">
      <c r="A923" s="17">
        <v>8005</v>
      </c>
      <c r="B923" s="17" t="s">
        <v>655</v>
      </c>
      <c r="C923" s="17" t="s">
        <v>18</v>
      </c>
      <c r="D923" s="17" t="s">
        <v>4758</v>
      </c>
      <c r="E923" s="17">
        <v>2700</v>
      </c>
      <c r="F923" s="18" t="s">
        <v>5</v>
      </c>
      <c r="G923">
        <v>2002</v>
      </c>
      <c r="H923" s="18" t="s">
        <v>66</v>
      </c>
      <c r="I923" t="s">
        <v>488</v>
      </c>
      <c r="J923" t="s">
        <v>212</v>
      </c>
    </row>
    <row r="924" spans="1:10">
      <c r="A924" s="17">
        <v>8004</v>
      </c>
      <c r="B924" s="17" t="s">
        <v>654</v>
      </c>
      <c r="C924" s="17" t="s">
        <v>18</v>
      </c>
      <c r="D924" s="17" t="s">
        <v>4758</v>
      </c>
      <c r="E924" s="17">
        <v>900</v>
      </c>
      <c r="F924" s="18" t="s">
        <v>5</v>
      </c>
      <c r="G924">
        <v>2015</v>
      </c>
      <c r="H924" s="18" t="s">
        <v>66</v>
      </c>
      <c r="I924" t="s">
        <v>488</v>
      </c>
      <c r="J924" t="s">
        <v>212</v>
      </c>
    </row>
    <row r="925" spans="1:10">
      <c r="A925" s="17">
        <v>8003</v>
      </c>
      <c r="B925" s="17" t="s">
        <v>653</v>
      </c>
      <c r="C925" s="17" t="s">
        <v>18</v>
      </c>
      <c r="D925" s="17" t="s">
        <v>4757</v>
      </c>
      <c r="E925" s="17">
        <v>3200</v>
      </c>
      <c r="F925" s="18" t="s">
        <v>5</v>
      </c>
      <c r="G925">
        <v>2010</v>
      </c>
      <c r="H925" s="18" t="s">
        <v>66</v>
      </c>
      <c r="I925" t="s">
        <v>488</v>
      </c>
      <c r="J925" t="s">
        <v>212</v>
      </c>
    </row>
    <row r="926" spans="1:10">
      <c r="A926" s="17">
        <v>8002</v>
      </c>
      <c r="B926" s="17" t="s">
        <v>652</v>
      </c>
      <c r="C926" s="17" t="s">
        <v>18</v>
      </c>
      <c r="D926" s="17" t="s">
        <v>4757</v>
      </c>
      <c r="E926" s="17">
        <v>3300</v>
      </c>
      <c r="F926" s="18" t="s">
        <v>5</v>
      </c>
      <c r="G926">
        <v>2008</v>
      </c>
      <c r="H926" s="18" t="s">
        <v>66</v>
      </c>
      <c r="I926" t="s">
        <v>488</v>
      </c>
      <c r="J926" t="s">
        <v>212</v>
      </c>
    </row>
    <row r="927" spans="1:10">
      <c r="A927" s="17">
        <v>8001</v>
      </c>
      <c r="B927" s="17" t="s">
        <v>651</v>
      </c>
      <c r="C927" s="17" t="s">
        <v>18</v>
      </c>
      <c r="D927" s="17" t="s">
        <v>4758</v>
      </c>
      <c r="E927" s="17">
        <v>4800</v>
      </c>
      <c r="F927" s="18" t="s">
        <v>5</v>
      </c>
      <c r="G927">
        <v>2008</v>
      </c>
      <c r="H927" s="18" t="s">
        <v>66</v>
      </c>
      <c r="I927" t="s">
        <v>488</v>
      </c>
      <c r="J927" t="s">
        <v>212</v>
      </c>
    </row>
    <row r="928" spans="1:10">
      <c r="A928" s="17">
        <v>8000</v>
      </c>
      <c r="B928" s="17" t="s">
        <v>650</v>
      </c>
      <c r="C928" s="17" t="s">
        <v>18</v>
      </c>
      <c r="D928" s="17" t="s">
        <v>4758</v>
      </c>
      <c r="E928" s="17">
        <v>1600</v>
      </c>
      <c r="F928" s="18" t="s">
        <v>5</v>
      </c>
      <c r="G928">
        <v>2012</v>
      </c>
      <c r="H928" s="18" t="s">
        <v>66</v>
      </c>
      <c r="I928" t="s">
        <v>488</v>
      </c>
      <c r="J928" t="s">
        <v>212</v>
      </c>
    </row>
    <row r="929" spans="1:10">
      <c r="A929" s="17">
        <v>7999</v>
      </c>
      <c r="B929" s="17" t="s">
        <v>649</v>
      </c>
      <c r="C929" s="17" t="s">
        <v>18</v>
      </c>
      <c r="D929" s="17" t="s">
        <v>4758</v>
      </c>
      <c r="E929" s="17">
        <v>1500</v>
      </c>
      <c r="F929" s="18" t="s">
        <v>5</v>
      </c>
      <c r="G929">
        <v>2016</v>
      </c>
      <c r="H929" s="18" t="s">
        <v>82</v>
      </c>
      <c r="I929" t="s">
        <v>488</v>
      </c>
      <c r="J929" t="s">
        <v>212</v>
      </c>
    </row>
    <row r="930" spans="1:10">
      <c r="A930" s="17">
        <v>7997</v>
      </c>
      <c r="B930" s="17" t="s">
        <v>3910</v>
      </c>
      <c r="C930" s="17" t="s">
        <v>18</v>
      </c>
      <c r="D930" s="17" t="s">
        <v>4758</v>
      </c>
      <c r="E930" s="17">
        <v>1200</v>
      </c>
      <c r="F930" s="18" t="s">
        <v>5</v>
      </c>
      <c r="G930">
        <v>2013</v>
      </c>
      <c r="H930" s="18" t="s">
        <v>66</v>
      </c>
      <c r="I930" t="s">
        <v>488</v>
      </c>
      <c r="J930" t="s">
        <v>212</v>
      </c>
    </row>
    <row r="931" spans="1:10">
      <c r="A931" s="17">
        <v>7996</v>
      </c>
      <c r="B931" s="17" t="s">
        <v>648</v>
      </c>
      <c r="C931" s="17" t="s">
        <v>18</v>
      </c>
      <c r="D931" s="17" t="s">
        <v>4758</v>
      </c>
      <c r="E931" s="17">
        <v>1300</v>
      </c>
      <c r="F931" s="18" t="s">
        <v>5</v>
      </c>
      <c r="G931">
        <v>2013</v>
      </c>
      <c r="H931" s="18" t="s">
        <v>66</v>
      </c>
      <c r="I931" t="s">
        <v>488</v>
      </c>
      <c r="J931" t="s">
        <v>212</v>
      </c>
    </row>
    <row r="932" spans="1:10">
      <c r="A932" s="17">
        <v>7995</v>
      </c>
      <c r="B932" s="17" t="s">
        <v>647</v>
      </c>
      <c r="C932" s="17" t="s">
        <v>18</v>
      </c>
      <c r="D932" s="17" t="s">
        <v>4758</v>
      </c>
      <c r="E932" s="17">
        <v>1500</v>
      </c>
      <c r="F932" s="18" t="s">
        <v>5</v>
      </c>
      <c r="G932">
        <v>2012</v>
      </c>
      <c r="H932" s="18" t="s">
        <v>66</v>
      </c>
      <c r="I932" t="s">
        <v>488</v>
      </c>
      <c r="J932" t="s">
        <v>212</v>
      </c>
    </row>
    <row r="933" spans="1:10">
      <c r="A933" s="17">
        <v>7994</v>
      </c>
      <c r="B933" s="17" t="s">
        <v>646</v>
      </c>
      <c r="C933" s="17" t="s">
        <v>18</v>
      </c>
      <c r="D933" s="17" t="s">
        <v>4758</v>
      </c>
      <c r="E933" s="17">
        <v>1200</v>
      </c>
      <c r="F933" s="18" t="s">
        <v>5</v>
      </c>
      <c r="G933">
        <v>2011</v>
      </c>
      <c r="H933" s="18" t="s">
        <v>66</v>
      </c>
      <c r="I933" t="s">
        <v>488</v>
      </c>
      <c r="J933" t="s">
        <v>212</v>
      </c>
    </row>
    <row r="934" spans="1:10">
      <c r="A934" s="17">
        <v>7993</v>
      </c>
      <c r="B934" s="17" t="s">
        <v>4229</v>
      </c>
      <c r="C934" s="17" t="s">
        <v>18</v>
      </c>
      <c r="D934" s="17" t="s">
        <v>4758</v>
      </c>
      <c r="E934" s="17">
        <v>1700</v>
      </c>
      <c r="F934" s="18" t="s">
        <v>5</v>
      </c>
      <c r="G934">
        <v>2011</v>
      </c>
      <c r="H934" s="18" t="s">
        <v>66</v>
      </c>
      <c r="I934" t="s">
        <v>488</v>
      </c>
      <c r="J934" t="s">
        <v>212</v>
      </c>
    </row>
    <row r="935" spans="1:10">
      <c r="A935" s="17">
        <v>7992</v>
      </c>
      <c r="B935" s="17" t="s">
        <v>645</v>
      </c>
      <c r="C935" s="17" t="s">
        <v>18</v>
      </c>
      <c r="D935" s="17" t="s">
        <v>4758</v>
      </c>
      <c r="E935" s="17">
        <v>1400</v>
      </c>
      <c r="F935" s="18" t="s">
        <v>5</v>
      </c>
      <c r="G935">
        <v>2011</v>
      </c>
      <c r="H935" s="18" t="s">
        <v>66</v>
      </c>
      <c r="I935" t="s">
        <v>488</v>
      </c>
      <c r="J935" t="s">
        <v>212</v>
      </c>
    </row>
    <row r="936" spans="1:10">
      <c r="A936" s="17">
        <v>7991</v>
      </c>
      <c r="B936" s="17" t="s">
        <v>644</v>
      </c>
      <c r="C936" s="17" t="s">
        <v>18</v>
      </c>
      <c r="D936" s="17" t="s">
        <v>4758</v>
      </c>
      <c r="E936" s="17">
        <v>1200</v>
      </c>
      <c r="F936" s="18" t="s">
        <v>5</v>
      </c>
      <c r="G936">
        <v>2011</v>
      </c>
      <c r="H936" s="18" t="s">
        <v>66</v>
      </c>
      <c r="I936" t="s">
        <v>488</v>
      </c>
      <c r="J936" t="s">
        <v>212</v>
      </c>
    </row>
    <row r="937" spans="1:10">
      <c r="A937" s="17">
        <v>7990</v>
      </c>
      <c r="B937" s="17" t="s">
        <v>643</v>
      </c>
      <c r="C937" s="17" t="s">
        <v>18</v>
      </c>
      <c r="D937" s="17" t="s">
        <v>4758</v>
      </c>
      <c r="E937" s="17">
        <v>1000</v>
      </c>
      <c r="F937" s="18" t="s">
        <v>5</v>
      </c>
      <c r="G937">
        <v>2010</v>
      </c>
      <c r="H937" s="18" t="s">
        <v>66</v>
      </c>
      <c r="I937" t="s">
        <v>488</v>
      </c>
      <c r="J937" t="s">
        <v>212</v>
      </c>
    </row>
    <row r="938" spans="1:10">
      <c r="A938" s="17">
        <v>7989</v>
      </c>
      <c r="B938" s="17" t="s">
        <v>642</v>
      </c>
      <c r="C938" s="17" t="s">
        <v>18</v>
      </c>
      <c r="D938" s="17" t="s">
        <v>4758</v>
      </c>
      <c r="E938" s="17">
        <v>1300</v>
      </c>
      <c r="F938" s="18" t="s">
        <v>5</v>
      </c>
      <c r="G938">
        <v>2006</v>
      </c>
      <c r="H938" s="18" t="s">
        <v>66</v>
      </c>
      <c r="I938" t="s">
        <v>488</v>
      </c>
      <c r="J938" t="s">
        <v>212</v>
      </c>
    </row>
    <row r="939" spans="1:10">
      <c r="A939" s="17">
        <v>7988</v>
      </c>
      <c r="B939" s="17" t="s">
        <v>3673</v>
      </c>
      <c r="C939" s="17" t="s">
        <v>18</v>
      </c>
      <c r="D939" s="17" t="s">
        <v>4758</v>
      </c>
      <c r="E939" s="17">
        <v>2100</v>
      </c>
      <c r="F939" s="18" t="s">
        <v>5</v>
      </c>
      <c r="G939">
        <v>2010</v>
      </c>
      <c r="H939" s="18" t="s">
        <v>66</v>
      </c>
      <c r="I939" t="s">
        <v>488</v>
      </c>
      <c r="J939" t="s">
        <v>212</v>
      </c>
    </row>
    <row r="940" spans="1:10">
      <c r="A940" s="17">
        <v>7987</v>
      </c>
      <c r="B940" s="17" t="s">
        <v>641</v>
      </c>
      <c r="C940" s="17" t="s">
        <v>18</v>
      </c>
      <c r="D940" s="17" t="s">
        <v>4758</v>
      </c>
      <c r="E940" s="17">
        <v>1600</v>
      </c>
      <c r="F940" s="18" t="s">
        <v>5</v>
      </c>
      <c r="G940">
        <v>2009</v>
      </c>
      <c r="H940" s="18" t="s">
        <v>66</v>
      </c>
      <c r="I940" t="s">
        <v>488</v>
      </c>
      <c r="J940" t="s">
        <v>212</v>
      </c>
    </row>
    <row r="941" spans="1:10">
      <c r="A941" s="17">
        <v>7986</v>
      </c>
      <c r="B941" s="17" t="s">
        <v>640</v>
      </c>
      <c r="C941" s="17" t="s">
        <v>18</v>
      </c>
      <c r="D941" s="17" t="s">
        <v>4758</v>
      </c>
      <c r="E941" s="17">
        <v>1500</v>
      </c>
      <c r="F941" s="18" t="s">
        <v>5</v>
      </c>
      <c r="G941">
        <v>2008</v>
      </c>
      <c r="H941" s="18" t="s">
        <v>66</v>
      </c>
      <c r="I941" t="s">
        <v>488</v>
      </c>
      <c r="J941" t="s">
        <v>212</v>
      </c>
    </row>
    <row r="942" spans="1:10">
      <c r="A942" s="17">
        <v>7985</v>
      </c>
      <c r="B942" s="17" t="s">
        <v>3840</v>
      </c>
      <c r="C942" s="17" t="s">
        <v>18</v>
      </c>
      <c r="D942" s="17" t="s">
        <v>4758</v>
      </c>
      <c r="E942" s="17">
        <v>3600</v>
      </c>
      <c r="F942" s="18" t="s">
        <v>5</v>
      </c>
      <c r="G942">
        <v>2007</v>
      </c>
      <c r="H942" s="18" t="s">
        <v>66</v>
      </c>
      <c r="I942" t="s">
        <v>488</v>
      </c>
      <c r="J942" t="s">
        <v>212</v>
      </c>
    </row>
    <row r="943" spans="1:10">
      <c r="A943" s="17">
        <v>7984</v>
      </c>
      <c r="B943" s="17" t="s">
        <v>639</v>
      </c>
      <c r="C943" s="17" t="s">
        <v>18</v>
      </c>
      <c r="D943" s="17" t="s">
        <v>4758</v>
      </c>
      <c r="E943" s="17">
        <v>1500</v>
      </c>
      <c r="F943" s="18" t="s">
        <v>5</v>
      </c>
      <c r="G943">
        <v>2007</v>
      </c>
      <c r="H943" s="18" t="s">
        <v>66</v>
      </c>
      <c r="I943" t="s">
        <v>488</v>
      </c>
      <c r="J943" t="s">
        <v>212</v>
      </c>
    </row>
    <row r="944" spans="1:10">
      <c r="A944" s="17">
        <v>7983</v>
      </c>
      <c r="B944" s="17" t="s">
        <v>638</v>
      </c>
      <c r="C944" s="17" t="s">
        <v>18</v>
      </c>
      <c r="D944" s="17" t="s">
        <v>4758</v>
      </c>
      <c r="E944" s="17">
        <v>900</v>
      </c>
      <c r="F944" s="18" t="s">
        <v>5</v>
      </c>
      <c r="G944">
        <v>2016</v>
      </c>
      <c r="H944" s="18" t="s">
        <v>82</v>
      </c>
      <c r="I944" t="s">
        <v>488</v>
      </c>
      <c r="J944" t="s">
        <v>212</v>
      </c>
    </row>
    <row r="945" spans="1:10">
      <c r="A945" s="17">
        <v>7982</v>
      </c>
      <c r="B945" s="17" t="s">
        <v>4043</v>
      </c>
      <c r="C945" s="17" t="s">
        <v>18</v>
      </c>
      <c r="D945" s="17" t="s">
        <v>4758</v>
      </c>
      <c r="E945" s="17">
        <v>1100</v>
      </c>
      <c r="F945" s="18" t="s">
        <v>5</v>
      </c>
      <c r="G945">
        <v>2015</v>
      </c>
      <c r="H945" s="18" t="s">
        <v>66</v>
      </c>
      <c r="I945" t="s">
        <v>488</v>
      </c>
      <c r="J945" t="s">
        <v>212</v>
      </c>
    </row>
    <row r="946" spans="1:10">
      <c r="A946" s="17">
        <v>7981</v>
      </c>
      <c r="B946" s="17" t="s">
        <v>637</v>
      </c>
      <c r="C946" s="17" t="s">
        <v>18</v>
      </c>
      <c r="D946" s="17" t="s">
        <v>4758</v>
      </c>
      <c r="E946" s="17">
        <v>1400</v>
      </c>
      <c r="F946" s="18" t="s">
        <v>5</v>
      </c>
      <c r="G946">
        <v>2015</v>
      </c>
      <c r="H946" s="18" t="s">
        <v>66</v>
      </c>
      <c r="I946" t="s">
        <v>488</v>
      </c>
      <c r="J946" t="s">
        <v>212</v>
      </c>
    </row>
    <row r="947" spans="1:10">
      <c r="A947" s="17">
        <v>7980</v>
      </c>
      <c r="B947" s="17" t="s">
        <v>636</v>
      </c>
      <c r="C947" s="17" t="s">
        <v>18</v>
      </c>
      <c r="D947" s="17" t="s">
        <v>4758</v>
      </c>
      <c r="E947" s="17">
        <v>900</v>
      </c>
      <c r="F947" s="18" t="s">
        <v>5</v>
      </c>
      <c r="G947">
        <v>2015</v>
      </c>
      <c r="H947" s="18" t="s">
        <v>66</v>
      </c>
      <c r="I947" t="s">
        <v>488</v>
      </c>
      <c r="J947" t="s">
        <v>212</v>
      </c>
    </row>
    <row r="948" spans="1:10">
      <c r="A948" s="17">
        <v>7979</v>
      </c>
      <c r="B948" s="17" t="s">
        <v>635</v>
      </c>
      <c r="C948" s="17" t="s">
        <v>18</v>
      </c>
      <c r="D948" s="17" t="s">
        <v>4758</v>
      </c>
      <c r="E948" s="17">
        <v>900</v>
      </c>
      <c r="F948" s="18" t="s">
        <v>5</v>
      </c>
      <c r="G948">
        <v>2015</v>
      </c>
      <c r="H948" s="18" t="s">
        <v>66</v>
      </c>
      <c r="I948" t="s">
        <v>488</v>
      </c>
      <c r="J948" t="s">
        <v>212</v>
      </c>
    </row>
    <row r="949" spans="1:10">
      <c r="A949" s="17">
        <v>7978</v>
      </c>
      <c r="B949" s="17" t="s">
        <v>634</v>
      </c>
      <c r="C949" s="17" t="s">
        <v>18</v>
      </c>
      <c r="D949" s="17" t="s">
        <v>4758</v>
      </c>
      <c r="E949" s="17">
        <v>1200</v>
      </c>
      <c r="F949" s="18" t="s">
        <v>5</v>
      </c>
      <c r="G949">
        <v>2014</v>
      </c>
      <c r="H949" s="18" t="s">
        <v>66</v>
      </c>
      <c r="I949" t="s">
        <v>488</v>
      </c>
      <c r="J949" t="s">
        <v>212</v>
      </c>
    </row>
    <row r="950" spans="1:10">
      <c r="A950" s="17">
        <v>7977</v>
      </c>
      <c r="B950" s="17" t="s">
        <v>3449</v>
      </c>
      <c r="C950" s="17" t="s">
        <v>18</v>
      </c>
      <c r="D950" s="17" t="s">
        <v>4758</v>
      </c>
      <c r="E950" s="17">
        <v>1300</v>
      </c>
      <c r="F950" s="18" t="s">
        <v>5</v>
      </c>
      <c r="G950">
        <v>2014</v>
      </c>
      <c r="H950" s="18" t="s">
        <v>66</v>
      </c>
      <c r="I950" t="s">
        <v>488</v>
      </c>
      <c r="J950" t="s">
        <v>212</v>
      </c>
    </row>
    <row r="951" spans="1:10">
      <c r="A951" s="17">
        <v>7976</v>
      </c>
      <c r="B951" s="17" t="s">
        <v>633</v>
      </c>
      <c r="C951" s="17" t="s">
        <v>18</v>
      </c>
      <c r="D951" s="17" t="s">
        <v>4758</v>
      </c>
      <c r="E951" s="17">
        <v>1000</v>
      </c>
      <c r="F951" s="18" t="s">
        <v>5</v>
      </c>
      <c r="G951">
        <v>2014</v>
      </c>
      <c r="H951" s="18" t="s">
        <v>66</v>
      </c>
      <c r="I951" t="s">
        <v>488</v>
      </c>
      <c r="J951" t="s">
        <v>212</v>
      </c>
    </row>
    <row r="952" spans="1:10">
      <c r="A952" s="17">
        <v>7975</v>
      </c>
      <c r="B952" s="17" t="s">
        <v>632</v>
      </c>
      <c r="C952" s="17" t="s">
        <v>18</v>
      </c>
      <c r="D952" s="17" t="s">
        <v>4758</v>
      </c>
      <c r="E952" s="17">
        <v>900</v>
      </c>
      <c r="F952" s="18" t="s">
        <v>5</v>
      </c>
      <c r="G952">
        <v>2014</v>
      </c>
      <c r="H952" s="18" t="s">
        <v>66</v>
      </c>
      <c r="I952" t="s">
        <v>488</v>
      </c>
      <c r="J952" t="s">
        <v>212</v>
      </c>
    </row>
    <row r="953" spans="1:10">
      <c r="A953" s="17">
        <v>7974</v>
      </c>
      <c r="B953" s="17" t="s">
        <v>4319</v>
      </c>
      <c r="C953" s="17" t="s">
        <v>18</v>
      </c>
      <c r="D953" s="17" t="s">
        <v>4758</v>
      </c>
      <c r="E953" s="17">
        <v>1800</v>
      </c>
      <c r="F953" s="18" t="s">
        <v>5</v>
      </c>
      <c r="G953">
        <v>2016</v>
      </c>
      <c r="H953" s="18" t="s">
        <v>82</v>
      </c>
      <c r="I953" t="s">
        <v>488</v>
      </c>
      <c r="J953" t="s">
        <v>212</v>
      </c>
    </row>
    <row r="954" spans="1:10">
      <c r="A954" s="17">
        <v>7973</v>
      </c>
      <c r="B954" s="17" t="s">
        <v>3064</v>
      </c>
      <c r="C954" s="17" t="s">
        <v>18</v>
      </c>
      <c r="D954" s="17" t="s">
        <v>4758</v>
      </c>
      <c r="E954" s="17">
        <v>19600</v>
      </c>
      <c r="F954" s="18" t="s">
        <v>5</v>
      </c>
      <c r="G954">
        <v>2015</v>
      </c>
      <c r="H954" s="18" t="s">
        <v>66</v>
      </c>
      <c r="I954" t="s">
        <v>488</v>
      </c>
      <c r="J954" t="s">
        <v>212</v>
      </c>
    </row>
    <row r="955" spans="1:10">
      <c r="A955" s="17">
        <v>7971</v>
      </c>
      <c r="B955" s="17" t="s">
        <v>3376</v>
      </c>
      <c r="C955" s="17" t="s">
        <v>18</v>
      </c>
      <c r="D955" s="17" t="s">
        <v>4756</v>
      </c>
      <c r="E955" s="17">
        <v>4100</v>
      </c>
      <c r="F955" s="18" t="s">
        <v>5</v>
      </c>
      <c r="G955">
        <v>2018</v>
      </c>
      <c r="H955" s="18" t="s">
        <v>84</v>
      </c>
      <c r="I955" t="s">
        <v>64</v>
      </c>
      <c r="J955" t="s">
        <v>204</v>
      </c>
    </row>
    <row r="956" spans="1:10">
      <c r="A956" s="17">
        <v>7970</v>
      </c>
      <c r="B956" s="17" t="s">
        <v>2431</v>
      </c>
      <c r="C956" s="17" t="s">
        <v>22</v>
      </c>
      <c r="D956" s="17" t="s">
        <v>4671</v>
      </c>
      <c r="E956" s="17">
        <v>5300</v>
      </c>
      <c r="F956" s="18" t="s">
        <v>5</v>
      </c>
      <c r="G956">
        <v>2018</v>
      </c>
      <c r="H956" s="18" t="s">
        <v>84</v>
      </c>
      <c r="I956" t="s">
        <v>64</v>
      </c>
      <c r="J956" t="s">
        <v>204</v>
      </c>
    </row>
    <row r="957" spans="1:10">
      <c r="A957" s="17">
        <v>7969</v>
      </c>
      <c r="B957" s="17" t="s">
        <v>631</v>
      </c>
      <c r="C957" s="17" t="s">
        <v>24</v>
      </c>
      <c r="D957" s="17" t="s">
        <v>4658</v>
      </c>
      <c r="E957" s="17">
        <v>2900</v>
      </c>
      <c r="F957" s="18" t="s">
        <v>5</v>
      </c>
      <c r="G957">
        <v>2018</v>
      </c>
      <c r="H957" s="18" t="s">
        <v>84</v>
      </c>
      <c r="I957" t="s">
        <v>64</v>
      </c>
      <c r="J957" t="s">
        <v>65</v>
      </c>
    </row>
    <row r="958" spans="1:10">
      <c r="A958" s="17">
        <v>7966</v>
      </c>
      <c r="B958" s="17" t="s">
        <v>630</v>
      </c>
      <c r="C958" s="17" t="s">
        <v>24</v>
      </c>
      <c r="D958" s="17" t="s">
        <v>4748</v>
      </c>
      <c r="E958" s="17">
        <v>2100</v>
      </c>
      <c r="F958" s="18" t="s">
        <v>5</v>
      </c>
      <c r="G958">
        <v>2018</v>
      </c>
      <c r="H958" s="18" t="s">
        <v>84</v>
      </c>
      <c r="I958" t="s">
        <v>64</v>
      </c>
      <c r="J958" t="s">
        <v>65</v>
      </c>
    </row>
    <row r="959" spans="1:10">
      <c r="A959" s="17">
        <v>7965</v>
      </c>
      <c r="B959" s="17" t="s">
        <v>3014</v>
      </c>
      <c r="C959" s="17" t="s">
        <v>8</v>
      </c>
      <c r="D959" s="17" t="s">
        <v>4646</v>
      </c>
      <c r="E959" s="17">
        <v>3400</v>
      </c>
      <c r="F959" s="18" t="s">
        <v>5</v>
      </c>
      <c r="G959">
        <v>2018</v>
      </c>
      <c r="H959" s="18" t="s">
        <v>84</v>
      </c>
      <c r="I959" t="s">
        <v>64</v>
      </c>
      <c r="J959" t="s">
        <v>65</v>
      </c>
    </row>
    <row r="960" spans="1:10">
      <c r="A960" s="17">
        <v>7963</v>
      </c>
      <c r="B960" s="17" t="s">
        <v>2419</v>
      </c>
      <c r="C960" s="17" t="s">
        <v>20</v>
      </c>
      <c r="D960" s="17" t="s">
        <v>4745</v>
      </c>
      <c r="E960" s="17">
        <v>4200</v>
      </c>
      <c r="F960" s="18" t="s">
        <v>5</v>
      </c>
      <c r="G960">
        <v>2018</v>
      </c>
      <c r="H960" s="18" t="s">
        <v>84</v>
      </c>
      <c r="I960" t="s">
        <v>64</v>
      </c>
      <c r="J960" t="s">
        <v>65</v>
      </c>
    </row>
    <row r="961" spans="1:10">
      <c r="A961" s="17">
        <v>7962</v>
      </c>
      <c r="B961" s="17" t="s">
        <v>2183</v>
      </c>
      <c r="C961" s="17" t="s">
        <v>20</v>
      </c>
      <c r="D961" s="17" t="s">
        <v>4745</v>
      </c>
      <c r="E961" s="17">
        <v>2700</v>
      </c>
      <c r="F961" s="18" t="s">
        <v>5</v>
      </c>
      <c r="G961">
        <v>2018</v>
      </c>
      <c r="H961" s="18" t="s">
        <v>84</v>
      </c>
      <c r="I961" t="s">
        <v>64</v>
      </c>
      <c r="J961" t="s">
        <v>65</v>
      </c>
    </row>
    <row r="962" spans="1:10">
      <c r="A962" s="17">
        <v>7961</v>
      </c>
      <c r="B962" s="17" t="s">
        <v>2982</v>
      </c>
      <c r="C962" s="17" t="s">
        <v>28</v>
      </c>
      <c r="D962" s="17" t="s">
        <v>4638</v>
      </c>
      <c r="E962" s="17">
        <v>2500</v>
      </c>
      <c r="F962" s="18" t="s">
        <v>5</v>
      </c>
      <c r="G962">
        <v>2018</v>
      </c>
      <c r="H962" s="18" t="s">
        <v>84</v>
      </c>
      <c r="I962" t="s">
        <v>64</v>
      </c>
      <c r="J962" t="s">
        <v>65</v>
      </c>
    </row>
    <row r="963" spans="1:10">
      <c r="A963" s="17">
        <v>7960</v>
      </c>
      <c r="B963" s="17" t="s">
        <v>4381</v>
      </c>
      <c r="C963" s="17" t="s">
        <v>8</v>
      </c>
      <c r="D963" s="17" t="s">
        <v>4588</v>
      </c>
      <c r="E963" s="17">
        <v>2900</v>
      </c>
      <c r="F963" s="18" t="s">
        <v>5</v>
      </c>
      <c r="G963">
        <v>2018</v>
      </c>
      <c r="H963" s="18" t="s">
        <v>84</v>
      </c>
      <c r="I963" t="s">
        <v>64</v>
      </c>
      <c r="J963" t="s">
        <v>65</v>
      </c>
    </row>
    <row r="964" spans="1:10">
      <c r="A964" s="17">
        <v>7952</v>
      </c>
      <c r="B964" s="17" t="s">
        <v>3597</v>
      </c>
      <c r="C964" s="17" t="s">
        <v>16</v>
      </c>
      <c r="D964" s="17" t="s">
        <v>4631</v>
      </c>
      <c r="E964" s="17">
        <v>1700</v>
      </c>
      <c r="F964" s="18" t="s">
        <v>5</v>
      </c>
      <c r="G964">
        <v>2018</v>
      </c>
      <c r="H964" s="18" t="s">
        <v>84</v>
      </c>
      <c r="I964" t="s">
        <v>64</v>
      </c>
      <c r="J964" t="s">
        <v>184</v>
      </c>
    </row>
    <row r="965" spans="1:10">
      <c r="A965" s="17">
        <v>7951</v>
      </c>
      <c r="B965" s="17" t="s">
        <v>629</v>
      </c>
      <c r="C965" s="17" t="s">
        <v>8</v>
      </c>
      <c r="D965" s="17" t="s">
        <v>4646</v>
      </c>
      <c r="E965" s="17">
        <v>3300</v>
      </c>
      <c r="F965" s="18" t="s">
        <v>5</v>
      </c>
      <c r="G965">
        <v>2018</v>
      </c>
      <c r="H965" s="18" t="s">
        <v>84</v>
      </c>
      <c r="I965" t="s">
        <v>64</v>
      </c>
      <c r="J965" t="s">
        <v>65</v>
      </c>
    </row>
    <row r="966" spans="1:10">
      <c r="A966" s="17">
        <v>7950</v>
      </c>
      <c r="B966" s="17" t="s">
        <v>2722</v>
      </c>
      <c r="C966" s="17" t="s">
        <v>16</v>
      </c>
      <c r="D966" s="17" t="s">
        <v>4663</v>
      </c>
      <c r="E966" s="17">
        <v>2000</v>
      </c>
      <c r="F966" s="18" t="s">
        <v>5</v>
      </c>
      <c r="G966">
        <v>2018</v>
      </c>
      <c r="H966" s="18" t="s">
        <v>84</v>
      </c>
      <c r="I966" t="s">
        <v>64</v>
      </c>
      <c r="J966" t="s">
        <v>184</v>
      </c>
    </row>
    <row r="967" spans="1:10">
      <c r="A967" s="17">
        <v>7949</v>
      </c>
      <c r="B967" s="17" t="s">
        <v>3326</v>
      </c>
      <c r="C967" s="17" t="s">
        <v>28</v>
      </c>
      <c r="D967" s="17" t="s">
        <v>4638</v>
      </c>
      <c r="E967" s="17">
        <v>2600</v>
      </c>
      <c r="F967" s="18" t="s">
        <v>5</v>
      </c>
      <c r="G967">
        <v>2018</v>
      </c>
      <c r="H967" s="18" t="s">
        <v>84</v>
      </c>
      <c r="I967" t="s">
        <v>64</v>
      </c>
      <c r="J967" t="s">
        <v>65</v>
      </c>
    </row>
    <row r="968" spans="1:10">
      <c r="A968" s="17">
        <v>7948</v>
      </c>
      <c r="B968" s="17" t="s">
        <v>2785</v>
      </c>
      <c r="C968" s="17" t="s">
        <v>28</v>
      </c>
      <c r="D968" s="17" t="s">
        <v>4638</v>
      </c>
      <c r="E968" s="17">
        <v>2800</v>
      </c>
      <c r="F968" s="18" t="s">
        <v>5</v>
      </c>
      <c r="G968">
        <v>2018</v>
      </c>
      <c r="H968" s="18" t="s">
        <v>84</v>
      </c>
      <c r="I968" t="s">
        <v>64</v>
      </c>
      <c r="J968" t="s">
        <v>65</v>
      </c>
    </row>
    <row r="969" spans="1:10">
      <c r="A969" s="17">
        <v>7947</v>
      </c>
      <c r="B969" s="17" t="s">
        <v>628</v>
      </c>
      <c r="C969" s="17" t="s">
        <v>28</v>
      </c>
      <c r="D969" s="17" t="s">
        <v>4749</v>
      </c>
      <c r="E969" s="17">
        <v>2400</v>
      </c>
      <c r="F969" s="18" t="s">
        <v>5</v>
      </c>
      <c r="G969">
        <v>2018</v>
      </c>
      <c r="H969" s="18" t="s">
        <v>84</v>
      </c>
      <c r="I969" t="s">
        <v>64</v>
      </c>
      <c r="J969" t="s">
        <v>65</v>
      </c>
    </row>
    <row r="970" spans="1:10">
      <c r="A970" s="17">
        <v>7946</v>
      </c>
      <c r="B970" s="17" t="s">
        <v>3062</v>
      </c>
      <c r="C970" s="17" t="s">
        <v>28</v>
      </c>
      <c r="D970" s="17" t="s">
        <v>4749</v>
      </c>
      <c r="E970" s="17">
        <v>2900</v>
      </c>
      <c r="F970" s="18" t="s">
        <v>5</v>
      </c>
      <c r="G970">
        <v>2018</v>
      </c>
      <c r="H970" s="18" t="s">
        <v>84</v>
      </c>
      <c r="I970" t="s">
        <v>64</v>
      </c>
      <c r="J970" t="s">
        <v>65</v>
      </c>
    </row>
    <row r="971" spans="1:10">
      <c r="A971" s="17">
        <v>7945</v>
      </c>
      <c r="B971" s="17" t="s">
        <v>627</v>
      </c>
      <c r="C971" s="17" t="s">
        <v>22</v>
      </c>
      <c r="D971" s="17" t="s">
        <v>4671</v>
      </c>
      <c r="E971" s="17">
        <v>1700</v>
      </c>
      <c r="F971" s="18" t="s">
        <v>5</v>
      </c>
      <c r="G971">
        <v>2018</v>
      </c>
      <c r="H971" s="18" t="s">
        <v>84</v>
      </c>
      <c r="I971" t="s">
        <v>64</v>
      </c>
      <c r="J971" t="s">
        <v>65</v>
      </c>
    </row>
    <row r="972" spans="1:10">
      <c r="A972" s="17">
        <v>7944</v>
      </c>
      <c r="B972" s="17" t="s">
        <v>4422</v>
      </c>
      <c r="C972" s="17" t="s">
        <v>8</v>
      </c>
      <c r="D972" s="17" t="s">
        <v>4588</v>
      </c>
      <c r="E972" s="17">
        <v>3100</v>
      </c>
      <c r="F972" s="18" t="s">
        <v>5</v>
      </c>
      <c r="G972">
        <v>2018</v>
      </c>
      <c r="H972" s="18" t="s">
        <v>84</v>
      </c>
      <c r="I972" t="s">
        <v>64</v>
      </c>
      <c r="J972" t="s">
        <v>65</v>
      </c>
    </row>
    <row r="973" spans="1:10">
      <c r="A973" s="17">
        <v>7943</v>
      </c>
      <c r="B973" s="17" t="s">
        <v>2914</v>
      </c>
      <c r="C973" s="17" t="s">
        <v>16</v>
      </c>
      <c r="D973" s="17" t="s">
        <v>4663</v>
      </c>
      <c r="E973" s="17">
        <v>2900</v>
      </c>
      <c r="F973" s="18" t="s">
        <v>5</v>
      </c>
      <c r="G973">
        <v>2018</v>
      </c>
      <c r="H973" s="18" t="s">
        <v>84</v>
      </c>
      <c r="I973" t="s">
        <v>64</v>
      </c>
      <c r="J973" t="s">
        <v>65</v>
      </c>
    </row>
    <row r="974" spans="1:10">
      <c r="A974" s="17">
        <v>7942</v>
      </c>
      <c r="B974" s="17" t="s">
        <v>626</v>
      </c>
      <c r="C974" s="17" t="s">
        <v>28</v>
      </c>
      <c r="D974" s="17" t="s">
        <v>4749</v>
      </c>
      <c r="E974" s="17">
        <v>2200</v>
      </c>
      <c r="F974" s="18" t="s">
        <v>5</v>
      </c>
      <c r="G974">
        <v>2018</v>
      </c>
      <c r="H974" s="18" t="s">
        <v>84</v>
      </c>
      <c r="I974" t="s">
        <v>64</v>
      </c>
      <c r="J974" t="s">
        <v>65</v>
      </c>
    </row>
    <row r="975" spans="1:10">
      <c r="A975" s="17">
        <v>7941</v>
      </c>
      <c r="B975" s="17" t="s">
        <v>2555</v>
      </c>
      <c r="C975" s="17" t="s">
        <v>18</v>
      </c>
      <c r="D975" s="17" t="s">
        <v>4686</v>
      </c>
      <c r="E975" s="17">
        <v>2100</v>
      </c>
      <c r="F975" s="18" t="s">
        <v>5</v>
      </c>
      <c r="G975">
        <v>2018</v>
      </c>
      <c r="H975" s="18" t="s">
        <v>84</v>
      </c>
      <c r="I975" t="s">
        <v>64</v>
      </c>
      <c r="J975" t="s">
        <v>207</v>
      </c>
    </row>
    <row r="976" spans="1:10">
      <c r="A976" s="17">
        <v>7940</v>
      </c>
      <c r="B976" s="17" t="s">
        <v>2902</v>
      </c>
      <c r="C976" s="17" t="s">
        <v>18</v>
      </c>
      <c r="D976" s="17" t="s">
        <v>4686</v>
      </c>
      <c r="E976" s="17">
        <v>3200</v>
      </c>
      <c r="F976" s="18" t="s">
        <v>5</v>
      </c>
      <c r="G976">
        <v>2018</v>
      </c>
      <c r="H976" s="18" t="s">
        <v>84</v>
      </c>
      <c r="I976" t="s">
        <v>64</v>
      </c>
      <c r="J976" t="s">
        <v>207</v>
      </c>
    </row>
    <row r="977" spans="1:10">
      <c r="A977" s="17">
        <v>7938</v>
      </c>
      <c r="B977" s="17" t="s">
        <v>625</v>
      </c>
      <c r="C977" s="17" t="s">
        <v>22</v>
      </c>
      <c r="D977" s="17" t="s">
        <v>4674</v>
      </c>
      <c r="E977" s="17">
        <v>1400</v>
      </c>
      <c r="F977" s="18" t="s">
        <v>5</v>
      </c>
      <c r="G977">
        <v>2018</v>
      </c>
      <c r="H977" s="18" t="s">
        <v>84</v>
      </c>
      <c r="I977" t="s">
        <v>64</v>
      </c>
      <c r="J977" t="s">
        <v>65</v>
      </c>
    </row>
    <row r="978" spans="1:10">
      <c r="A978" s="17">
        <v>7937</v>
      </c>
      <c r="B978" s="17" t="s">
        <v>2640</v>
      </c>
      <c r="C978" s="17" t="s">
        <v>22</v>
      </c>
      <c r="D978" s="17" t="s">
        <v>4671</v>
      </c>
      <c r="E978" s="17">
        <v>2300</v>
      </c>
      <c r="F978" s="18" t="s">
        <v>5</v>
      </c>
      <c r="G978">
        <v>2018</v>
      </c>
      <c r="H978" s="18" t="s">
        <v>84</v>
      </c>
      <c r="I978" t="s">
        <v>64</v>
      </c>
      <c r="J978" t="s">
        <v>65</v>
      </c>
    </row>
    <row r="979" spans="1:10">
      <c r="A979" s="17">
        <v>7936</v>
      </c>
      <c r="B979" s="17" t="s">
        <v>624</v>
      </c>
      <c r="C979" s="17" t="s">
        <v>22</v>
      </c>
      <c r="D979" s="17" t="s">
        <v>4674</v>
      </c>
      <c r="E979" s="17">
        <v>3500</v>
      </c>
      <c r="F979" s="18" t="s">
        <v>5</v>
      </c>
      <c r="G979">
        <v>2018</v>
      </c>
      <c r="H979" s="18" t="s">
        <v>84</v>
      </c>
      <c r="I979" t="s">
        <v>64</v>
      </c>
      <c r="J979" t="s">
        <v>65</v>
      </c>
    </row>
    <row r="980" spans="1:10">
      <c r="A980" s="17">
        <v>7935</v>
      </c>
      <c r="B980" s="17" t="s">
        <v>623</v>
      </c>
      <c r="C980" s="17" t="s">
        <v>16</v>
      </c>
      <c r="D980" s="17" t="s">
        <v>4694</v>
      </c>
      <c r="E980" s="17">
        <v>5000</v>
      </c>
      <c r="F980" s="18" t="s">
        <v>5</v>
      </c>
      <c r="G980">
        <v>2018</v>
      </c>
      <c r="H980" s="18" t="s">
        <v>84</v>
      </c>
      <c r="I980" t="s">
        <v>64</v>
      </c>
      <c r="J980" t="s">
        <v>65</v>
      </c>
    </row>
    <row r="981" spans="1:10">
      <c r="A981" s="17">
        <v>7934</v>
      </c>
      <c r="B981" s="17" t="s">
        <v>3611</v>
      </c>
      <c r="C981" s="17" t="s">
        <v>16</v>
      </c>
      <c r="D981" s="17" t="s">
        <v>4631</v>
      </c>
      <c r="E981" s="17">
        <v>2700</v>
      </c>
      <c r="F981" s="18" t="s">
        <v>5</v>
      </c>
      <c r="G981">
        <v>2018</v>
      </c>
      <c r="H981" s="18" t="s">
        <v>84</v>
      </c>
      <c r="I981" t="s">
        <v>64</v>
      </c>
      <c r="J981" t="s">
        <v>184</v>
      </c>
    </row>
    <row r="982" spans="1:10">
      <c r="A982" s="17">
        <v>7932</v>
      </c>
      <c r="B982" s="17" t="s">
        <v>622</v>
      </c>
      <c r="C982" s="17" t="s">
        <v>24</v>
      </c>
      <c r="D982" s="17" t="s">
        <v>4658</v>
      </c>
      <c r="E982" s="17">
        <v>2500</v>
      </c>
      <c r="F982" s="18" t="s">
        <v>5</v>
      </c>
      <c r="G982">
        <v>2018</v>
      </c>
      <c r="H982" s="18" t="s">
        <v>84</v>
      </c>
      <c r="I982" t="s">
        <v>64</v>
      </c>
      <c r="J982" t="s">
        <v>65</v>
      </c>
    </row>
    <row r="983" spans="1:10">
      <c r="A983" s="17">
        <v>7931</v>
      </c>
      <c r="B983" s="17" t="s">
        <v>621</v>
      </c>
      <c r="C983" s="17" t="s">
        <v>28</v>
      </c>
      <c r="D983" s="17" t="s">
        <v>4583</v>
      </c>
      <c r="E983" s="17">
        <v>3600</v>
      </c>
      <c r="F983" s="18" t="s">
        <v>5</v>
      </c>
      <c r="G983">
        <v>2018</v>
      </c>
      <c r="H983" s="18" t="s">
        <v>84</v>
      </c>
      <c r="I983" t="s">
        <v>64</v>
      </c>
      <c r="J983" t="s">
        <v>65</v>
      </c>
    </row>
    <row r="984" spans="1:10">
      <c r="A984" s="17">
        <v>7928</v>
      </c>
      <c r="B984" s="17" t="s">
        <v>620</v>
      </c>
      <c r="C984" s="17" t="s">
        <v>26</v>
      </c>
      <c r="D984" s="17" t="s">
        <v>4668</v>
      </c>
      <c r="E984" s="17">
        <v>2800</v>
      </c>
      <c r="F984" s="18" t="s">
        <v>5</v>
      </c>
      <c r="G984">
        <v>2018</v>
      </c>
      <c r="H984" s="18" t="s">
        <v>84</v>
      </c>
      <c r="I984" t="s">
        <v>64</v>
      </c>
      <c r="J984" t="s">
        <v>65</v>
      </c>
    </row>
    <row r="985" spans="1:10">
      <c r="A985" s="17">
        <v>7927</v>
      </c>
      <c r="B985" s="17" t="s">
        <v>3411</v>
      </c>
      <c r="C985" s="17" t="s">
        <v>16</v>
      </c>
      <c r="D985" s="17" t="s">
        <v>4663</v>
      </c>
      <c r="E985" s="17">
        <v>1700</v>
      </c>
      <c r="F985" s="18" t="s">
        <v>5</v>
      </c>
      <c r="G985">
        <v>2018</v>
      </c>
      <c r="H985" s="18" t="s">
        <v>84</v>
      </c>
      <c r="I985" t="s">
        <v>64</v>
      </c>
      <c r="J985" t="s">
        <v>65</v>
      </c>
    </row>
    <row r="986" spans="1:10">
      <c r="A986" s="17">
        <v>7926</v>
      </c>
      <c r="B986" s="17" t="s">
        <v>2464</v>
      </c>
      <c r="C986" s="17" t="s">
        <v>28</v>
      </c>
      <c r="D986" s="17" t="s">
        <v>4634</v>
      </c>
      <c r="E986" s="17">
        <v>2600</v>
      </c>
      <c r="F986" s="18" t="s">
        <v>5</v>
      </c>
      <c r="G986">
        <v>2018</v>
      </c>
      <c r="H986" s="18" t="s">
        <v>84</v>
      </c>
      <c r="I986" t="s">
        <v>64</v>
      </c>
      <c r="J986" t="s">
        <v>65</v>
      </c>
    </row>
    <row r="987" spans="1:10">
      <c r="A987" s="17">
        <v>7925</v>
      </c>
      <c r="B987" s="17" t="s">
        <v>2943</v>
      </c>
      <c r="C987" s="17" t="s">
        <v>28</v>
      </c>
      <c r="D987" s="17" t="s">
        <v>4638</v>
      </c>
      <c r="E987" s="17">
        <v>2600</v>
      </c>
      <c r="F987" s="18" t="s">
        <v>5</v>
      </c>
      <c r="G987">
        <v>2018</v>
      </c>
      <c r="H987" s="18" t="s">
        <v>84</v>
      </c>
      <c r="I987" t="s">
        <v>64</v>
      </c>
      <c r="J987" t="s">
        <v>65</v>
      </c>
    </row>
    <row r="988" spans="1:10">
      <c r="A988" s="17">
        <v>7924</v>
      </c>
      <c r="B988" s="17" t="s">
        <v>3320</v>
      </c>
      <c r="C988" s="17" t="s">
        <v>18</v>
      </c>
      <c r="D988" s="17" t="s">
        <v>4687</v>
      </c>
      <c r="E988" s="17">
        <v>3600</v>
      </c>
      <c r="F988" s="18" t="s">
        <v>5</v>
      </c>
      <c r="G988">
        <v>2018</v>
      </c>
      <c r="H988" s="18" t="s">
        <v>84</v>
      </c>
      <c r="I988" t="s">
        <v>64</v>
      </c>
      <c r="J988" t="s">
        <v>207</v>
      </c>
    </row>
    <row r="989" spans="1:10">
      <c r="A989" s="17">
        <v>7922</v>
      </c>
      <c r="B989" s="17" t="s">
        <v>4053</v>
      </c>
      <c r="C989" s="17" t="s">
        <v>8</v>
      </c>
      <c r="D989" s="17" t="s">
        <v>4646</v>
      </c>
      <c r="E989" s="17">
        <v>1900</v>
      </c>
      <c r="F989" s="18" t="s">
        <v>5</v>
      </c>
      <c r="G989">
        <v>2018</v>
      </c>
      <c r="H989" s="18" t="s">
        <v>84</v>
      </c>
      <c r="I989" t="s">
        <v>64</v>
      </c>
      <c r="J989" t="s">
        <v>65</v>
      </c>
    </row>
    <row r="990" spans="1:10">
      <c r="A990" s="17">
        <v>7920</v>
      </c>
      <c r="B990" s="17" t="s">
        <v>619</v>
      </c>
      <c r="C990" s="17" t="s">
        <v>22</v>
      </c>
      <c r="D990" s="17" t="s">
        <v>4671</v>
      </c>
      <c r="E990" s="17">
        <v>1300</v>
      </c>
      <c r="F990" s="18" t="s">
        <v>5</v>
      </c>
      <c r="G990">
        <v>2018</v>
      </c>
      <c r="H990" s="18" t="s">
        <v>84</v>
      </c>
      <c r="I990" t="s">
        <v>64</v>
      </c>
      <c r="J990" t="s">
        <v>65</v>
      </c>
    </row>
    <row r="991" spans="1:10">
      <c r="A991" s="17">
        <v>7919</v>
      </c>
      <c r="B991" s="17" t="s">
        <v>618</v>
      </c>
      <c r="C991" s="17" t="s">
        <v>22</v>
      </c>
      <c r="D991" s="17" t="s">
        <v>4674</v>
      </c>
      <c r="E991" s="17">
        <v>1500</v>
      </c>
      <c r="F991" s="18" t="s">
        <v>5</v>
      </c>
      <c r="G991">
        <v>2019</v>
      </c>
      <c r="H991" s="18" t="s">
        <v>85</v>
      </c>
      <c r="I991" t="s">
        <v>64</v>
      </c>
      <c r="J991" t="s">
        <v>65</v>
      </c>
    </row>
    <row r="992" spans="1:10">
      <c r="A992" s="17">
        <v>7918</v>
      </c>
      <c r="B992" s="17" t="s">
        <v>4424</v>
      </c>
      <c r="C992" s="17" t="s">
        <v>22</v>
      </c>
      <c r="D992" s="17" t="s">
        <v>4671</v>
      </c>
      <c r="E992" s="17">
        <v>2900</v>
      </c>
      <c r="F992" s="18" t="s">
        <v>5</v>
      </c>
      <c r="G992">
        <v>2018</v>
      </c>
      <c r="H992" s="18" t="s">
        <v>84</v>
      </c>
      <c r="I992" t="s">
        <v>64</v>
      </c>
      <c r="J992" t="s">
        <v>65</v>
      </c>
    </row>
    <row r="993" spans="1:10">
      <c r="A993" s="17">
        <v>7917</v>
      </c>
      <c r="B993" s="17" t="s">
        <v>3512</v>
      </c>
      <c r="C993" s="17" t="s">
        <v>26</v>
      </c>
      <c r="D993" s="17" t="s">
        <v>4742</v>
      </c>
      <c r="E993" s="17">
        <v>2700</v>
      </c>
      <c r="F993" s="18" t="s">
        <v>5</v>
      </c>
      <c r="G993">
        <v>2018</v>
      </c>
      <c r="H993" s="18" t="s">
        <v>84</v>
      </c>
      <c r="I993" t="s">
        <v>64</v>
      </c>
      <c r="J993" t="s">
        <v>65</v>
      </c>
    </row>
    <row r="994" spans="1:10">
      <c r="A994" s="17">
        <v>7913</v>
      </c>
      <c r="B994" s="17" t="s">
        <v>3926</v>
      </c>
      <c r="C994" s="17" t="s">
        <v>8</v>
      </c>
      <c r="D994" s="17" t="s">
        <v>4646</v>
      </c>
      <c r="E994" s="17">
        <v>3200</v>
      </c>
      <c r="F994" s="18" t="s">
        <v>5</v>
      </c>
      <c r="G994">
        <v>2018</v>
      </c>
      <c r="H994" s="18" t="s">
        <v>84</v>
      </c>
      <c r="I994" t="s">
        <v>64</v>
      </c>
      <c r="J994" t="s">
        <v>65</v>
      </c>
    </row>
    <row r="995" spans="1:10">
      <c r="A995" s="17">
        <v>7912</v>
      </c>
      <c r="B995" s="17" t="s">
        <v>3327</v>
      </c>
      <c r="C995" s="17" t="s">
        <v>8</v>
      </c>
      <c r="D995" s="17" t="s">
        <v>4646</v>
      </c>
      <c r="E995" s="17">
        <v>3700</v>
      </c>
      <c r="F995" s="18" t="s">
        <v>5</v>
      </c>
      <c r="G995">
        <v>2018</v>
      </c>
      <c r="H995" s="18" t="s">
        <v>84</v>
      </c>
      <c r="I995" t="s">
        <v>64</v>
      </c>
      <c r="J995" t="s">
        <v>65</v>
      </c>
    </row>
    <row r="996" spans="1:10">
      <c r="A996" s="17">
        <v>7911</v>
      </c>
      <c r="B996" s="17" t="s">
        <v>617</v>
      </c>
      <c r="C996" s="17" t="s">
        <v>24</v>
      </c>
      <c r="D996" s="17" t="s">
        <v>4748</v>
      </c>
      <c r="E996" s="17">
        <v>2100</v>
      </c>
      <c r="F996" s="18" t="s">
        <v>5</v>
      </c>
      <c r="G996">
        <v>2018</v>
      </c>
      <c r="H996" s="18" t="s">
        <v>84</v>
      </c>
      <c r="I996" t="s">
        <v>64</v>
      </c>
      <c r="J996" t="s">
        <v>65</v>
      </c>
    </row>
    <row r="997" spans="1:10">
      <c r="A997" s="17">
        <v>7906</v>
      </c>
      <c r="B997" s="17" t="s">
        <v>3716</v>
      </c>
      <c r="C997" s="17" t="s">
        <v>24</v>
      </c>
      <c r="D997" s="17" t="s">
        <v>4658</v>
      </c>
      <c r="E997" s="17">
        <v>2500</v>
      </c>
      <c r="F997" s="18" t="s">
        <v>5</v>
      </c>
      <c r="G997">
        <v>2018</v>
      </c>
      <c r="H997" s="18" t="s">
        <v>84</v>
      </c>
      <c r="I997" t="s">
        <v>64</v>
      </c>
      <c r="J997" t="s">
        <v>65</v>
      </c>
    </row>
    <row r="998" spans="1:10">
      <c r="A998" s="17">
        <v>7904</v>
      </c>
      <c r="B998" s="17" t="s">
        <v>616</v>
      </c>
      <c r="C998" s="17" t="s">
        <v>24</v>
      </c>
      <c r="D998" s="17" t="s">
        <v>4658</v>
      </c>
      <c r="E998" s="17">
        <v>1600</v>
      </c>
      <c r="F998" s="18" t="s">
        <v>5</v>
      </c>
      <c r="G998">
        <v>2018</v>
      </c>
      <c r="H998" s="18" t="s">
        <v>84</v>
      </c>
      <c r="I998" t="s">
        <v>64</v>
      </c>
      <c r="J998" t="s">
        <v>65</v>
      </c>
    </row>
    <row r="999" spans="1:10">
      <c r="A999" s="17">
        <v>7903</v>
      </c>
      <c r="B999" s="17" t="s">
        <v>615</v>
      </c>
      <c r="C999" s="17" t="s">
        <v>24</v>
      </c>
      <c r="D999" s="17" t="s">
        <v>4748</v>
      </c>
      <c r="E999" s="17">
        <v>1800</v>
      </c>
      <c r="F999" s="18" t="s">
        <v>5</v>
      </c>
      <c r="G999">
        <v>2018</v>
      </c>
      <c r="H999" s="18" t="s">
        <v>84</v>
      </c>
      <c r="I999" t="s">
        <v>64</v>
      </c>
      <c r="J999" t="s">
        <v>65</v>
      </c>
    </row>
    <row r="1000" spans="1:10">
      <c r="A1000" s="17">
        <v>7902</v>
      </c>
      <c r="B1000" s="17" t="s">
        <v>614</v>
      </c>
      <c r="C1000" s="17" t="s">
        <v>24</v>
      </c>
      <c r="D1000" s="17" t="s">
        <v>4748</v>
      </c>
      <c r="E1000" s="17">
        <v>2100</v>
      </c>
      <c r="F1000" s="18" t="s">
        <v>5</v>
      </c>
      <c r="G1000">
        <v>2018</v>
      </c>
      <c r="H1000" s="18" t="s">
        <v>84</v>
      </c>
      <c r="I1000" t="s">
        <v>64</v>
      </c>
      <c r="J1000" t="s">
        <v>65</v>
      </c>
    </row>
    <row r="1001" spans="1:10">
      <c r="A1001" s="17">
        <v>7901</v>
      </c>
      <c r="B1001" s="17" t="s">
        <v>3330</v>
      </c>
      <c r="C1001" s="17" t="s">
        <v>28</v>
      </c>
      <c r="D1001" s="17" t="s">
        <v>4634</v>
      </c>
      <c r="E1001" s="17">
        <v>2000</v>
      </c>
      <c r="F1001" s="18" t="s">
        <v>5</v>
      </c>
      <c r="G1001">
        <v>2018</v>
      </c>
      <c r="H1001" s="18" t="s">
        <v>84</v>
      </c>
      <c r="I1001" t="s">
        <v>64</v>
      </c>
      <c r="J1001" t="s">
        <v>65</v>
      </c>
    </row>
    <row r="1002" spans="1:10">
      <c r="A1002" s="17">
        <v>7900</v>
      </c>
      <c r="B1002" s="17" t="s">
        <v>3364</v>
      </c>
      <c r="C1002" s="17" t="s">
        <v>8</v>
      </c>
      <c r="D1002" s="17" t="s">
        <v>4588</v>
      </c>
      <c r="E1002" s="17">
        <v>2500</v>
      </c>
      <c r="F1002" s="18" t="s">
        <v>5</v>
      </c>
      <c r="G1002">
        <v>2018</v>
      </c>
      <c r="H1002" s="18" t="s">
        <v>84</v>
      </c>
      <c r="I1002" t="s">
        <v>64</v>
      </c>
      <c r="J1002" t="s">
        <v>65</v>
      </c>
    </row>
    <row r="1003" spans="1:10">
      <c r="A1003" s="17">
        <v>7899</v>
      </c>
      <c r="B1003" s="17" t="s">
        <v>3866</v>
      </c>
      <c r="C1003" s="17" t="s">
        <v>18</v>
      </c>
      <c r="D1003" s="17" t="s">
        <v>4686</v>
      </c>
      <c r="E1003" s="17">
        <v>4900</v>
      </c>
      <c r="F1003" s="18" t="s">
        <v>5</v>
      </c>
      <c r="G1003">
        <v>2018</v>
      </c>
      <c r="H1003" s="18" t="s">
        <v>84</v>
      </c>
      <c r="I1003" t="s">
        <v>64</v>
      </c>
      <c r="J1003" t="s">
        <v>215</v>
      </c>
    </row>
    <row r="1004" spans="1:10">
      <c r="A1004" s="17">
        <v>7898</v>
      </c>
      <c r="B1004" s="17" t="s">
        <v>613</v>
      </c>
      <c r="C1004" s="17" t="s">
        <v>15</v>
      </c>
      <c r="D1004" s="17" t="s">
        <v>4759</v>
      </c>
      <c r="E1004" s="17">
        <v>2600</v>
      </c>
      <c r="F1004" s="18" t="s">
        <v>5</v>
      </c>
      <c r="G1004">
        <v>2018</v>
      </c>
      <c r="H1004" s="18" t="s">
        <v>84</v>
      </c>
      <c r="I1004" t="s">
        <v>64</v>
      </c>
      <c r="J1004" t="s">
        <v>65</v>
      </c>
    </row>
    <row r="1005" spans="1:10">
      <c r="A1005" s="17">
        <v>7897</v>
      </c>
      <c r="B1005" s="17" t="s">
        <v>4369</v>
      </c>
      <c r="C1005" s="17" t="s">
        <v>15</v>
      </c>
      <c r="D1005" s="17" t="s">
        <v>4759</v>
      </c>
      <c r="E1005" s="17">
        <v>1700</v>
      </c>
      <c r="F1005" s="18" t="s">
        <v>5</v>
      </c>
      <c r="G1005">
        <v>2018</v>
      </c>
      <c r="H1005" s="18" t="s">
        <v>84</v>
      </c>
      <c r="I1005" t="s">
        <v>64</v>
      </c>
      <c r="J1005" t="s">
        <v>65</v>
      </c>
    </row>
    <row r="1006" spans="1:10">
      <c r="A1006" s="17">
        <v>7896</v>
      </c>
      <c r="B1006" s="17" t="s">
        <v>3183</v>
      </c>
      <c r="C1006" s="17" t="s">
        <v>8</v>
      </c>
      <c r="D1006" s="17" t="s">
        <v>4588</v>
      </c>
      <c r="E1006" s="17">
        <v>3600</v>
      </c>
      <c r="F1006" s="18" t="s">
        <v>5</v>
      </c>
      <c r="G1006">
        <v>2018</v>
      </c>
      <c r="H1006" s="18" t="s">
        <v>84</v>
      </c>
      <c r="I1006" t="s">
        <v>64</v>
      </c>
      <c r="J1006" t="s">
        <v>65</v>
      </c>
    </row>
    <row r="1007" spans="1:10">
      <c r="A1007" s="17">
        <v>7894</v>
      </c>
      <c r="B1007" s="17" t="s">
        <v>612</v>
      </c>
      <c r="C1007" s="17" t="s">
        <v>22</v>
      </c>
      <c r="D1007" s="17" t="s">
        <v>4649</v>
      </c>
      <c r="E1007" s="17">
        <v>2600</v>
      </c>
      <c r="F1007" s="18" t="s">
        <v>5</v>
      </c>
      <c r="G1007">
        <v>2018</v>
      </c>
      <c r="H1007" s="18" t="s">
        <v>84</v>
      </c>
      <c r="I1007" t="s">
        <v>64</v>
      </c>
      <c r="J1007" t="s">
        <v>65</v>
      </c>
    </row>
    <row r="1008" spans="1:10">
      <c r="A1008" s="17">
        <v>7893</v>
      </c>
      <c r="B1008" s="17" t="s">
        <v>2829</v>
      </c>
      <c r="C1008" s="17" t="s">
        <v>22</v>
      </c>
      <c r="D1008" s="17" t="s">
        <v>4674</v>
      </c>
      <c r="E1008" s="17">
        <v>2900</v>
      </c>
      <c r="F1008" s="18" t="s">
        <v>5</v>
      </c>
      <c r="G1008">
        <v>2018</v>
      </c>
      <c r="H1008" s="18" t="s">
        <v>84</v>
      </c>
      <c r="I1008" t="s">
        <v>64</v>
      </c>
      <c r="J1008" t="s">
        <v>65</v>
      </c>
    </row>
    <row r="1009" spans="1:10">
      <c r="A1009" s="17">
        <v>7891</v>
      </c>
      <c r="B1009" s="17" t="s">
        <v>4176</v>
      </c>
      <c r="C1009" s="17" t="s">
        <v>18</v>
      </c>
      <c r="D1009" s="17" t="s">
        <v>4756</v>
      </c>
      <c r="E1009" s="17">
        <v>3000</v>
      </c>
      <c r="F1009" s="18" t="s">
        <v>5</v>
      </c>
      <c r="G1009">
        <v>2018</v>
      </c>
      <c r="H1009" s="18" t="s">
        <v>84</v>
      </c>
      <c r="I1009" t="s">
        <v>64</v>
      </c>
      <c r="J1009" t="s">
        <v>207</v>
      </c>
    </row>
    <row r="1010" spans="1:10">
      <c r="A1010" s="17">
        <v>7890</v>
      </c>
      <c r="B1010" s="17" t="s">
        <v>611</v>
      </c>
      <c r="C1010" s="17" t="s">
        <v>28</v>
      </c>
      <c r="D1010" s="17" t="s">
        <v>4749</v>
      </c>
      <c r="E1010" s="17">
        <v>2700</v>
      </c>
      <c r="F1010" s="18" t="s">
        <v>5</v>
      </c>
      <c r="G1010">
        <v>2018</v>
      </c>
      <c r="H1010" s="18" t="s">
        <v>84</v>
      </c>
      <c r="I1010" t="s">
        <v>64</v>
      </c>
      <c r="J1010" t="s">
        <v>65</v>
      </c>
    </row>
    <row r="1011" spans="1:10">
      <c r="A1011" s="17">
        <v>7889</v>
      </c>
      <c r="B1011" s="17" t="s">
        <v>3471</v>
      </c>
      <c r="C1011" s="17" t="s">
        <v>26</v>
      </c>
      <c r="D1011" s="17" t="s">
        <v>4742</v>
      </c>
      <c r="E1011" s="17">
        <v>3300</v>
      </c>
      <c r="F1011" s="18" t="s">
        <v>5</v>
      </c>
      <c r="G1011">
        <v>2018</v>
      </c>
      <c r="H1011" s="18" t="s">
        <v>84</v>
      </c>
      <c r="I1011" t="s">
        <v>64</v>
      </c>
      <c r="J1011" t="s">
        <v>65</v>
      </c>
    </row>
    <row r="1012" spans="1:10">
      <c r="A1012" s="17">
        <v>7888</v>
      </c>
      <c r="B1012" s="17" t="s">
        <v>3194</v>
      </c>
      <c r="C1012" s="17" t="s">
        <v>26</v>
      </c>
      <c r="D1012" s="17" t="s">
        <v>4668</v>
      </c>
      <c r="E1012" s="17">
        <v>1600</v>
      </c>
      <c r="F1012" s="18" t="s">
        <v>5</v>
      </c>
      <c r="G1012">
        <v>2018</v>
      </c>
      <c r="H1012" s="18" t="s">
        <v>84</v>
      </c>
      <c r="I1012" t="s">
        <v>64</v>
      </c>
      <c r="J1012" t="s">
        <v>65</v>
      </c>
    </row>
    <row r="1013" spans="1:10">
      <c r="A1013" s="17">
        <v>7887</v>
      </c>
      <c r="B1013" s="17" t="s">
        <v>4350</v>
      </c>
      <c r="C1013" s="17" t="s">
        <v>26</v>
      </c>
      <c r="D1013" s="17" t="s">
        <v>4668</v>
      </c>
      <c r="E1013" s="17">
        <v>2500</v>
      </c>
      <c r="F1013" s="18" t="s">
        <v>5</v>
      </c>
      <c r="G1013">
        <v>2018</v>
      </c>
      <c r="H1013" s="18" t="s">
        <v>84</v>
      </c>
      <c r="I1013" t="s">
        <v>64</v>
      </c>
      <c r="J1013" t="s">
        <v>65</v>
      </c>
    </row>
    <row r="1014" spans="1:10">
      <c r="A1014" s="17">
        <v>7886</v>
      </c>
      <c r="B1014" s="17" t="s">
        <v>3088</v>
      </c>
      <c r="C1014" s="17" t="s">
        <v>8</v>
      </c>
      <c r="D1014" s="17" t="s">
        <v>4588</v>
      </c>
      <c r="E1014" s="17">
        <v>2400</v>
      </c>
      <c r="F1014" s="18" t="s">
        <v>5</v>
      </c>
      <c r="G1014">
        <v>2018</v>
      </c>
      <c r="H1014" s="18" t="s">
        <v>84</v>
      </c>
      <c r="I1014" t="s">
        <v>64</v>
      </c>
      <c r="J1014" t="s">
        <v>65</v>
      </c>
    </row>
    <row r="1015" spans="1:10">
      <c r="A1015" s="17">
        <v>7885</v>
      </c>
      <c r="B1015" s="17" t="s">
        <v>3823</v>
      </c>
      <c r="C1015" s="17" t="s">
        <v>8</v>
      </c>
      <c r="D1015" s="17" t="s">
        <v>4646</v>
      </c>
      <c r="E1015" s="17">
        <v>2700</v>
      </c>
      <c r="F1015" s="18" t="s">
        <v>5</v>
      </c>
      <c r="G1015">
        <v>2018</v>
      </c>
      <c r="H1015" s="18" t="s">
        <v>84</v>
      </c>
      <c r="I1015" t="s">
        <v>64</v>
      </c>
      <c r="J1015" t="s">
        <v>65</v>
      </c>
    </row>
    <row r="1016" spans="1:10">
      <c r="A1016" s="17">
        <v>7878</v>
      </c>
      <c r="B1016" s="17" t="s">
        <v>4464</v>
      </c>
      <c r="C1016" s="17" t="s">
        <v>22</v>
      </c>
      <c r="D1016" s="17" t="s">
        <v>4671</v>
      </c>
      <c r="E1016" s="17">
        <v>1300</v>
      </c>
      <c r="F1016" s="18" t="s">
        <v>5</v>
      </c>
      <c r="G1016">
        <v>2018</v>
      </c>
      <c r="H1016" s="18" t="s">
        <v>84</v>
      </c>
      <c r="I1016" t="s">
        <v>64</v>
      </c>
      <c r="J1016" t="s">
        <v>65</v>
      </c>
    </row>
    <row r="1017" spans="1:10">
      <c r="A1017" s="17">
        <v>7877</v>
      </c>
      <c r="B1017" s="17" t="s">
        <v>610</v>
      </c>
      <c r="C1017" s="17" t="s">
        <v>28</v>
      </c>
      <c r="D1017" s="17" t="s">
        <v>4749</v>
      </c>
      <c r="E1017" s="17">
        <v>3700</v>
      </c>
      <c r="F1017" s="18" t="s">
        <v>5</v>
      </c>
      <c r="G1017">
        <v>2018</v>
      </c>
      <c r="H1017" s="18" t="s">
        <v>84</v>
      </c>
      <c r="I1017" t="s">
        <v>64</v>
      </c>
      <c r="J1017" t="s">
        <v>65</v>
      </c>
    </row>
    <row r="1018" spans="1:10">
      <c r="A1018" s="17">
        <v>7876</v>
      </c>
      <c r="B1018" s="17" t="s">
        <v>609</v>
      </c>
      <c r="C1018" s="17" t="s">
        <v>24</v>
      </c>
      <c r="D1018" s="17" t="s">
        <v>4681</v>
      </c>
      <c r="E1018" s="17">
        <v>2700</v>
      </c>
      <c r="F1018" s="18" t="s">
        <v>5</v>
      </c>
      <c r="G1018">
        <v>2018</v>
      </c>
      <c r="H1018" s="18" t="s">
        <v>84</v>
      </c>
      <c r="I1018" t="s">
        <v>64</v>
      </c>
      <c r="J1018" t="s">
        <v>65</v>
      </c>
    </row>
    <row r="1019" spans="1:10">
      <c r="A1019" s="17">
        <v>7873</v>
      </c>
      <c r="B1019" s="17" t="s">
        <v>3019</v>
      </c>
      <c r="C1019" s="17" t="s">
        <v>24</v>
      </c>
      <c r="D1019" s="17" t="s">
        <v>4681</v>
      </c>
      <c r="E1019" s="17">
        <v>2700</v>
      </c>
      <c r="F1019" s="18" t="s">
        <v>5</v>
      </c>
      <c r="G1019">
        <v>2018</v>
      </c>
      <c r="H1019" s="18" t="s">
        <v>84</v>
      </c>
      <c r="I1019" t="s">
        <v>64</v>
      </c>
      <c r="J1019" t="s">
        <v>65</v>
      </c>
    </row>
    <row r="1020" spans="1:10">
      <c r="A1020" s="17">
        <v>7872</v>
      </c>
      <c r="B1020" s="17" t="s">
        <v>608</v>
      </c>
      <c r="C1020" s="17" t="s">
        <v>24</v>
      </c>
      <c r="D1020" s="17" t="s">
        <v>4658</v>
      </c>
      <c r="E1020" s="17">
        <v>2100</v>
      </c>
      <c r="F1020" s="18" t="s">
        <v>5</v>
      </c>
      <c r="G1020">
        <v>2018</v>
      </c>
      <c r="H1020" s="18" t="s">
        <v>84</v>
      </c>
      <c r="I1020" t="s">
        <v>64</v>
      </c>
      <c r="J1020" t="s">
        <v>65</v>
      </c>
    </row>
    <row r="1021" spans="1:10">
      <c r="A1021" s="17">
        <v>7871</v>
      </c>
      <c r="B1021" s="17" t="s">
        <v>607</v>
      </c>
      <c r="C1021" s="17" t="s">
        <v>24</v>
      </c>
      <c r="D1021" s="17" t="s">
        <v>4658</v>
      </c>
      <c r="E1021" s="17">
        <v>1500</v>
      </c>
      <c r="F1021" s="18" t="s">
        <v>5</v>
      </c>
      <c r="G1021">
        <v>2018</v>
      </c>
      <c r="H1021" s="18" t="s">
        <v>84</v>
      </c>
      <c r="I1021" t="s">
        <v>64</v>
      </c>
      <c r="J1021" t="s">
        <v>65</v>
      </c>
    </row>
    <row r="1022" spans="1:10">
      <c r="A1022" s="17">
        <v>7870</v>
      </c>
      <c r="B1022" s="17" t="s">
        <v>606</v>
      </c>
      <c r="C1022" s="17" t="s">
        <v>22</v>
      </c>
      <c r="D1022" s="17" t="s">
        <v>4674</v>
      </c>
      <c r="E1022" s="17">
        <v>1500</v>
      </c>
      <c r="F1022" s="18" t="s">
        <v>5</v>
      </c>
      <c r="G1022">
        <v>2018</v>
      </c>
      <c r="H1022" s="18" t="s">
        <v>84</v>
      </c>
      <c r="I1022" t="s">
        <v>64</v>
      </c>
      <c r="J1022" t="s">
        <v>204</v>
      </c>
    </row>
    <row r="1023" spans="1:10">
      <c r="A1023" s="17">
        <v>7869</v>
      </c>
      <c r="B1023" s="17" t="s">
        <v>605</v>
      </c>
      <c r="C1023" s="17" t="s">
        <v>22</v>
      </c>
      <c r="D1023" s="17" t="s">
        <v>4674</v>
      </c>
      <c r="E1023" s="17">
        <v>8900</v>
      </c>
      <c r="F1023" s="18" t="s">
        <v>5</v>
      </c>
      <c r="G1023">
        <v>2018</v>
      </c>
      <c r="H1023" s="18" t="s">
        <v>84</v>
      </c>
      <c r="I1023" t="s">
        <v>64</v>
      </c>
      <c r="J1023" t="s">
        <v>204</v>
      </c>
    </row>
    <row r="1024" spans="1:10">
      <c r="A1024" s="17">
        <v>7868</v>
      </c>
      <c r="B1024" s="17" t="s">
        <v>3499</v>
      </c>
      <c r="C1024" s="17" t="s">
        <v>22</v>
      </c>
      <c r="D1024" s="17" t="s">
        <v>4671</v>
      </c>
      <c r="E1024" s="17">
        <v>1800</v>
      </c>
      <c r="F1024" s="18" t="s">
        <v>5</v>
      </c>
      <c r="G1024">
        <v>2018</v>
      </c>
      <c r="H1024" s="18" t="s">
        <v>84</v>
      </c>
      <c r="I1024" t="s">
        <v>64</v>
      </c>
      <c r="J1024" t="s">
        <v>65</v>
      </c>
    </row>
    <row r="1025" spans="1:10">
      <c r="A1025" s="17">
        <v>7867</v>
      </c>
      <c r="B1025" s="17" t="s">
        <v>4318</v>
      </c>
      <c r="C1025" s="17" t="s">
        <v>15</v>
      </c>
      <c r="D1025" s="17" t="s">
        <v>4655</v>
      </c>
      <c r="E1025" s="17">
        <v>3600</v>
      </c>
      <c r="F1025" s="18" t="s">
        <v>5</v>
      </c>
      <c r="G1025">
        <v>2018</v>
      </c>
      <c r="H1025" s="18" t="s">
        <v>84</v>
      </c>
      <c r="I1025" t="s">
        <v>380</v>
      </c>
      <c r="J1025" t="s">
        <v>254</v>
      </c>
    </row>
    <row r="1026" spans="1:10">
      <c r="A1026" s="17">
        <v>7865</v>
      </c>
      <c r="B1026" s="17" t="s">
        <v>2950</v>
      </c>
      <c r="C1026" s="17" t="s">
        <v>26</v>
      </c>
      <c r="D1026" s="17" t="s">
        <v>4668</v>
      </c>
      <c r="E1026" s="17">
        <v>1700</v>
      </c>
      <c r="F1026" s="18" t="s">
        <v>5</v>
      </c>
      <c r="G1026">
        <v>2017</v>
      </c>
      <c r="H1026" s="18" t="s">
        <v>83</v>
      </c>
      <c r="I1026" t="s">
        <v>380</v>
      </c>
      <c r="J1026" t="s">
        <v>261</v>
      </c>
    </row>
    <row r="1027" spans="1:10">
      <c r="A1027" s="17">
        <v>7864</v>
      </c>
      <c r="B1027" s="17" t="s">
        <v>604</v>
      </c>
      <c r="C1027" s="17" t="s">
        <v>26</v>
      </c>
      <c r="D1027" s="17" t="s">
        <v>4668</v>
      </c>
      <c r="E1027" s="17">
        <v>800</v>
      </c>
      <c r="F1027" s="18" t="s">
        <v>5</v>
      </c>
      <c r="G1027">
        <v>2017</v>
      </c>
      <c r="H1027" s="18" t="s">
        <v>83</v>
      </c>
      <c r="I1027" t="s">
        <v>380</v>
      </c>
      <c r="J1027" t="s">
        <v>261</v>
      </c>
    </row>
    <row r="1028" spans="1:10">
      <c r="A1028" s="17">
        <v>7863</v>
      </c>
      <c r="B1028" s="17" t="s">
        <v>3640</v>
      </c>
      <c r="C1028" s="17" t="s">
        <v>26</v>
      </c>
      <c r="D1028" s="17" t="s">
        <v>4668</v>
      </c>
      <c r="E1028" s="17">
        <v>1400</v>
      </c>
      <c r="F1028" s="18" t="s">
        <v>5</v>
      </c>
      <c r="G1028">
        <v>2017</v>
      </c>
      <c r="H1028" s="18" t="s">
        <v>83</v>
      </c>
      <c r="I1028" t="s">
        <v>380</v>
      </c>
      <c r="J1028" t="s">
        <v>261</v>
      </c>
    </row>
    <row r="1029" spans="1:10">
      <c r="A1029" s="17">
        <v>7862</v>
      </c>
      <c r="B1029" s="17" t="s">
        <v>603</v>
      </c>
      <c r="C1029" s="17" t="s">
        <v>26</v>
      </c>
      <c r="D1029" s="17" t="s">
        <v>4668</v>
      </c>
      <c r="E1029" s="17">
        <v>1300</v>
      </c>
      <c r="F1029" s="18" t="s">
        <v>5</v>
      </c>
      <c r="G1029">
        <v>2017</v>
      </c>
      <c r="H1029" s="18" t="s">
        <v>83</v>
      </c>
      <c r="I1029" t="s">
        <v>380</v>
      </c>
      <c r="J1029" t="s">
        <v>261</v>
      </c>
    </row>
    <row r="1030" spans="1:10">
      <c r="A1030" s="17">
        <v>7861</v>
      </c>
      <c r="B1030" s="17" t="s">
        <v>602</v>
      </c>
      <c r="C1030" s="17" t="s">
        <v>26</v>
      </c>
      <c r="D1030" s="17" t="s">
        <v>4668</v>
      </c>
      <c r="E1030" s="17">
        <v>1300</v>
      </c>
      <c r="F1030" s="18" t="s">
        <v>5</v>
      </c>
      <c r="G1030">
        <v>2017</v>
      </c>
      <c r="H1030" s="18" t="s">
        <v>83</v>
      </c>
      <c r="I1030" t="s">
        <v>380</v>
      </c>
      <c r="J1030" t="s">
        <v>261</v>
      </c>
    </row>
    <row r="1031" spans="1:10">
      <c r="A1031" s="17">
        <v>7860</v>
      </c>
      <c r="B1031" s="17" t="s">
        <v>601</v>
      </c>
      <c r="C1031" s="17" t="s">
        <v>26</v>
      </c>
      <c r="D1031" s="17" t="s">
        <v>4668</v>
      </c>
      <c r="E1031" s="17">
        <v>2200</v>
      </c>
      <c r="F1031" s="18" t="s">
        <v>5</v>
      </c>
      <c r="G1031">
        <v>2017</v>
      </c>
      <c r="H1031" s="18" t="s">
        <v>83</v>
      </c>
      <c r="I1031" t="s">
        <v>380</v>
      </c>
      <c r="J1031" t="s">
        <v>261</v>
      </c>
    </row>
    <row r="1032" spans="1:10">
      <c r="A1032" s="17">
        <v>7859</v>
      </c>
      <c r="B1032" s="17" t="s">
        <v>600</v>
      </c>
      <c r="C1032" s="17" t="s">
        <v>26</v>
      </c>
      <c r="D1032" s="17" t="s">
        <v>4668</v>
      </c>
      <c r="E1032" s="17">
        <v>3000</v>
      </c>
      <c r="F1032" s="18" t="s">
        <v>5</v>
      </c>
      <c r="G1032">
        <v>2015</v>
      </c>
      <c r="H1032" s="18" t="s">
        <v>66</v>
      </c>
      <c r="I1032" t="s">
        <v>380</v>
      </c>
      <c r="J1032" t="s">
        <v>261</v>
      </c>
    </row>
    <row r="1033" spans="1:10">
      <c r="A1033" s="17">
        <v>7858</v>
      </c>
      <c r="B1033" s="17" t="s">
        <v>599</v>
      </c>
      <c r="C1033" s="17" t="s">
        <v>26</v>
      </c>
      <c r="D1033" s="17" t="s">
        <v>4668</v>
      </c>
      <c r="E1033" s="17">
        <v>3500</v>
      </c>
      <c r="F1033" s="18" t="s">
        <v>5</v>
      </c>
      <c r="G1033">
        <v>2002</v>
      </c>
      <c r="H1033" s="18" t="s">
        <v>66</v>
      </c>
      <c r="I1033" t="s">
        <v>380</v>
      </c>
      <c r="J1033" t="s">
        <v>261</v>
      </c>
    </row>
    <row r="1034" spans="1:10">
      <c r="A1034" s="17">
        <v>7857</v>
      </c>
      <c r="B1034" s="17" t="s">
        <v>2792</v>
      </c>
      <c r="C1034" s="17" t="s">
        <v>26</v>
      </c>
      <c r="D1034" s="17" t="s">
        <v>4668</v>
      </c>
      <c r="E1034" s="17">
        <v>4300</v>
      </c>
      <c r="F1034" s="18" t="s">
        <v>5</v>
      </c>
      <c r="G1034">
        <v>2013</v>
      </c>
      <c r="H1034" s="18" t="s">
        <v>66</v>
      </c>
      <c r="I1034" t="s">
        <v>380</v>
      </c>
      <c r="J1034" t="s">
        <v>261</v>
      </c>
    </row>
    <row r="1035" spans="1:10">
      <c r="A1035" s="17">
        <v>7856</v>
      </c>
      <c r="B1035" s="17" t="s">
        <v>598</v>
      </c>
      <c r="C1035" s="17" t="s">
        <v>26</v>
      </c>
      <c r="D1035" s="17" t="s">
        <v>4668</v>
      </c>
      <c r="E1035" s="17">
        <v>1000</v>
      </c>
      <c r="F1035" s="18" t="s">
        <v>5</v>
      </c>
      <c r="G1035">
        <v>2016</v>
      </c>
      <c r="H1035" s="18" t="s">
        <v>82</v>
      </c>
      <c r="I1035" t="s">
        <v>380</v>
      </c>
      <c r="J1035" t="s">
        <v>261</v>
      </c>
    </row>
    <row r="1036" spans="1:10">
      <c r="A1036" s="17">
        <v>7855</v>
      </c>
      <c r="B1036" s="17" t="s">
        <v>3869</v>
      </c>
      <c r="C1036" s="17" t="s">
        <v>18</v>
      </c>
      <c r="D1036" s="17" t="s">
        <v>4687</v>
      </c>
      <c r="E1036" s="17">
        <v>2100</v>
      </c>
      <c r="F1036" s="18" t="s">
        <v>5</v>
      </c>
      <c r="G1036">
        <v>2018</v>
      </c>
      <c r="H1036" s="18" t="s">
        <v>84</v>
      </c>
      <c r="I1036" t="s">
        <v>64</v>
      </c>
      <c r="J1036" t="s">
        <v>207</v>
      </c>
    </row>
    <row r="1037" spans="1:10">
      <c r="A1037" s="17">
        <v>7853</v>
      </c>
      <c r="B1037" s="17" t="s">
        <v>596</v>
      </c>
      <c r="C1037" s="17" t="s">
        <v>26</v>
      </c>
      <c r="D1037" s="17" t="s">
        <v>4668</v>
      </c>
      <c r="E1037" s="17">
        <v>6500</v>
      </c>
      <c r="F1037" s="18" t="s">
        <v>5</v>
      </c>
      <c r="G1037">
        <v>2016</v>
      </c>
      <c r="H1037" s="18" t="s">
        <v>82</v>
      </c>
      <c r="I1037" t="s">
        <v>380</v>
      </c>
      <c r="J1037" t="s">
        <v>261</v>
      </c>
    </row>
    <row r="1038" spans="1:10">
      <c r="A1038" s="17">
        <v>7852</v>
      </c>
      <c r="B1038" s="17" t="s">
        <v>595</v>
      </c>
      <c r="C1038" s="17" t="s">
        <v>18</v>
      </c>
      <c r="D1038" s="17" t="s">
        <v>4756</v>
      </c>
      <c r="E1038" s="17">
        <v>2400</v>
      </c>
      <c r="F1038" s="18" t="s">
        <v>5</v>
      </c>
      <c r="G1038">
        <v>2018</v>
      </c>
      <c r="H1038" s="18" t="s">
        <v>84</v>
      </c>
      <c r="I1038" t="s">
        <v>64</v>
      </c>
      <c r="J1038" t="s">
        <v>207</v>
      </c>
    </row>
    <row r="1039" spans="1:10">
      <c r="A1039" s="17">
        <v>7851</v>
      </c>
      <c r="B1039" s="17" t="s">
        <v>3532</v>
      </c>
      <c r="C1039" s="17" t="s">
        <v>18</v>
      </c>
      <c r="D1039" s="17" t="s">
        <v>4687</v>
      </c>
      <c r="E1039" s="17">
        <v>2500</v>
      </c>
      <c r="F1039" s="18" t="s">
        <v>5</v>
      </c>
      <c r="G1039">
        <v>2018</v>
      </c>
      <c r="H1039" s="18" t="s">
        <v>84</v>
      </c>
      <c r="I1039" t="s">
        <v>64</v>
      </c>
      <c r="J1039" t="s">
        <v>207</v>
      </c>
    </row>
    <row r="1040" spans="1:10">
      <c r="A1040" s="17">
        <v>7850</v>
      </c>
      <c r="B1040" s="17" t="s">
        <v>4353</v>
      </c>
      <c r="C1040" s="17" t="s">
        <v>18</v>
      </c>
      <c r="D1040" s="17" t="s">
        <v>4686</v>
      </c>
      <c r="E1040" s="17">
        <v>2900</v>
      </c>
      <c r="F1040" s="18" t="s">
        <v>5</v>
      </c>
      <c r="G1040">
        <v>2018</v>
      </c>
      <c r="H1040" s="18" t="s">
        <v>84</v>
      </c>
      <c r="I1040" t="s">
        <v>64</v>
      </c>
      <c r="J1040" t="s">
        <v>204</v>
      </c>
    </row>
    <row r="1041" spans="1:10">
      <c r="A1041" s="17">
        <v>7841</v>
      </c>
      <c r="B1041" s="17" t="s">
        <v>3865</v>
      </c>
      <c r="C1041" s="17" t="s">
        <v>8</v>
      </c>
      <c r="D1041" s="17" t="s">
        <v>4588</v>
      </c>
      <c r="E1041" s="17">
        <v>4900</v>
      </c>
      <c r="F1041" s="18" t="s">
        <v>5</v>
      </c>
      <c r="G1041">
        <v>2018</v>
      </c>
      <c r="H1041" s="18" t="s">
        <v>84</v>
      </c>
      <c r="I1041" t="s">
        <v>64</v>
      </c>
      <c r="J1041" t="s">
        <v>65</v>
      </c>
    </row>
    <row r="1042" spans="1:10">
      <c r="A1042" s="17">
        <v>7840</v>
      </c>
      <c r="B1042" s="17" t="s">
        <v>4244</v>
      </c>
      <c r="C1042" s="17" t="s">
        <v>8</v>
      </c>
      <c r="D1042" s="17" t="s">
        <v>4588</v>
      </c>
      <c r="E1042" s="17">
        <v>2500</v>
      </c>
      <c r="F1042" s="18" t="s">
        <v>5</v>
      </c>
      <c r="G1042">
        <v>2018</v>
      </c>
      <c r="H1042" s="18" t="s">
        <v>84</v>
      </c>
      <c r="I1042" t="s">
        <v>64</v>
      </c>
      <c r="J1042" t="s">
        <v>65</v>
      </c>
    </row>
    <row r="1043" spans="1:10">
      <c r="A1043" s="17">
        <v>7839</v>
      </c>
      <c r="B1043" s="17" t="s">
        <v>4283</v>
      </c>
      <c r="C1043" s="17" t="s">
        <v>26</v>
      </c>
      <c r="D1043" s="17" t="s">
        <v>4668</v>
      </c>
      <c r="E1043" s="17">
        <v>2400</v>
      </c>
      <c r="F1043" s="18" t="s">
        <v>5</v>
      </c>
      <c r="G1043">
        <v>2018</v>
      </c>
      <c r="H1043" s="18" t="s">
        <v>84</v>
      </c>
      <c r="I1043" t="s">
        <v>64</v>
      </c>
      <c r="J1043" t="s">
        <v>65</v>
      </c>
    </row>
    <row r="1044" spans="1:10">
      <c r="A1044" s="17">
        <v>7838</v>
      </c>
      <c r="B1044" s="17" t="s">
        <v>3482</v>
      </c>
      <c r="C1044" s="17" t="s">
        <v>26</v>
      </c>
      <c r="D1044" s="17" t="s">
        <v>4668</v>
      </c>
      <c r="E1044" s="17">
        <v>2600</v>
      </c>
      <c r="F1044" s="18" t="s">
        <v>5</v>
      </c>
      <c r="G1044">
        <v>2018</v>
      </c>
      <c r="H1044" s="18" t="s">
        <v>84</v>
      </c>
      <c r="I1044" t="s">
        <v>64</v>
      </c>
      <c r="J1044" t="s">
        <v>65</v>
      </c>
    </row>
    <row r="1045" spans="1:10">
      <c r="A1045" s="17">
        <v>7834</v>
      </c>
      <c r="B1045" s="17" t="s">
        <v>592</v>
      </c>
      <c r="C1045" s="17" t="s">
        <v>28</v>
      </c>
      <c r="D1045" s="17" t="s">
        <v>4749</v>
      </c>
      <c r="E1045" s="17">
        <v>2900</v>
      </c>
      <c r="F1045" s="18" t="s">
        <v>5</v>
      </c>
      <c r="G1045">
        <v>2018</v>
      </c>
      <c r="H1045" s="18" t="s">
        <v>84</v>
      </c>
      <c r="I1045" t="s">
        <v>64</v>
      </c>
      <c r="J1045" t="s">
        <v>65</v>
      </c>
    </row>
    <row r="1046" spans="1:10">
      <c r="A1046" s="17">
        <v>7833</v>
      </c>
      <c r="B1046" s="17" t="s">
        <v>2808</v>
      </c>
      <c r="C1046" s="17" t="s">
        <v>22</v>
      </c>
      <c r="D1046" s="17" t="s">
        <v>4649</v>
      </c>
      <c r="E1046" s="17">
        <v>2100</v>
      </c>
      <c r="F1046" s="18" t="s">
        <v>5</v>
      </c>
      <c r="G1046">
        <v>2018</v>
      </c>
      <c r="H1046" s="18" t="s">
        <v>84</v>
      </c>
      <c r="I1046" t="s">
        <v>64</v>
      </c>
      <c r="J1046" t="s">
        <v>65</v>
      </c>
    </row>
    <row r="1047" spans="1:10">
      <c r="A1047" s="17">
        <v>7832</v>
      </c>
      <c r="B1047" s="17" t="s">
        <v>4332</v>
      </c>
      <c r="C1047" s="17" t="s">
        <v>15</v>
      </c>
      <c r="D1047" s="17" t="s">
        <v>4759</v>
      </c>
      <c r="E1047" s="17">
        <v>2100</v>
      </c>
      <c r="F1047" s="18" t="s">
        <v>5</v>
      </c>
      <c r="G1047">
        <v>2018</v>
      </c>
      <c r="H1047" s="18" t="s">
        <v>84</v>
      </c>
      <c r="I1047" t="s">
        <v>64</v>
      </c>
      <c r="J1047" t="s">
        <v>65</v>
      </c>
    </row>
    <row r="1048" spans="1:10">
      <c r="A1048" s="17">
        <v>7831</v>
      </c>
      <c r="B1048" s="17" t="s">
        <v>3624</v>
      </c>
      <c r="C1048" s="17" t="s">
        <v>8</v>
      </c>
      <c r="D1048" s="17" t="s">
        <v>4588</v>
      </c>
      <c r="E1048" s="17">
        <v>2400</v>
      </c>
      <c r="F1048" s="18" t="s">
        <v>5</v>
      </c>
      <c r="G1048">
        <v>2018</v>
      </c>
      <c r="H1048" s="18" t="s">
        <v>84</v>
      </c>
      <c r="I1048" t="s">
        <v>64</v>
      </c>
      <c r="J1048" t="s">
        <v>65</v>
      </c>
    </row>
    <row r="1049" spans="1:10">
      <c r="A1049" s="17">
        <v>7830</v>
      </c>
      <c r="B1049" s="17" t="s">
        <v>4460</v>
      </c>
      <c r="C1049" s="17" t="s">
        <v>8</v>
      </c>
      <c r="D1049" s="17" t="s">
        <v>4588</v>
      </c>
      <c r="E1049" s="17">
        <v>2100</v>
      </c>
      <c r="F1049" s="18" t="s">
        <v>5</v>
      </c>
      <c r="G1049">
        <v>2018</v>
      </c>
      <c r="H1049" s="18" t="s">
        <v>84</v>
      </c>
      <c r="I1049" t="s">
        <v>64</v>
      </c>
      <c r="J1049" t="s">
        <v>65</v>
      </c>
    </row>
    <row r="1050" spans="1:10">
      <c r="A1050" s="17">
        <v>7829</v>
      </c>
      <c r="B1050" s="17" t="s">
        <v>2543</v>
      </c>
      <c r="C1050" s="17" t="s">
        <v>28</v>
      </c>
      <c r="D1050" s="17" t="s">
        <v>4638</v>
      </c>
      <c r="E1050" s="17">
        <v>2400</v>
      </c>
      <c r="F1050" s="18" t="s">
        <v>5</v>
      </c>
      <c r="G1050">
        <v>2018</v>
      </c>
      <c r="H1050" s="18" t="s">
        <v>84</v>
      </c>
      <c r="I1050" t="s">
        <v>64</v>
      </c>
      <c r="J1050" t="s">
        <v>65</v>
      </c>
    </row>
    <row r="1051" spans="1:10">
      <c r="A1051" s="17">
        <v>7828</v>
      </c>
      <c r="B1051" s="17" t="s">
        <v>2741</v>
      </c>
      <c r="C1051" s="17" t="s">
        <v>28</v>
      </c>
      <c r="D1051" s="17" t="s">
        <v>4638</v>
      </c>
      <c r="E1051" s="17">
        <v>2100</v>
      </c>
      <c r="F1051" s="18" t="s">
        <v>5</v>
      </c>
      <c r="G1051">
        <v>2018</v>
      </c>
      <c r="H1051" s="18" t="s">
        <v>84</v>
      </c>
      <c r="I1051" t="s">
        <v>64</v>
      </c>
      <c r="J1051" t="s">
        <v>65</v>
      </c>
    </row>
    <row r="1052" spans="1:10">
      <c r="A1052" s="17">
        <v>7827</v>
      </c>
      <c r="B1052" s="17" t="s">
        <v>2492</v>
      </c>
      <c r="C1052" s="17" t="s">
        <v>16</v>
      </c>
      <c r="D1052" s="17" t="s">
        <v>4631</v>
      </c>
      <c r="E1052" s="17">
        <v>2200</v>
      </c>
      <c r="F1052" s="18" t="s">
        <v>5</v>
      </c>
      <c r="G1052">
        <v>2018</v>
      </c>
      <c r="H1052" s="18" t="s">
        <v>84</v>
      </c>
      <c r="I1052" t="s">
        <v>64</v>
      </c>
      <c r="J1052" t="s">
        <v>184</v>
      </c>
    </row>
    <row r="1053" spans="1:10">
      <c r="A1053" s="17">
        <v>7826</v>
      </c>
      <c r="B1053" s="17" t="s">
        <v>2919</v>
      </c>
      <c r="C1053" s="17" t="s">
        <v>16</v>
      </c>
      <c r="D1053" s="17" t="s">
        <v>4631</v>
      </c>
      <c r="E1053" s="17">
        <v>7900</v>
      </c>
      <c r="F1053" s="18" t="s">
        <v>5</v>
      </c>
      <c r="G1053">
        <v>2018</v>
      </c>
      <c r="H1053" s="18" t="s">
        <v>84</v>
      </c>
      <c r="I1053" t="s">
        <v>64</v>
      </c>
      <c r="J1053" t="s">
        <v>65</v>
      </c>
    </row>
    <row r="1054" spans="1:10">
      <c r="A1054" s="17">
        <v>7825</v>
      </c>
      <c r="B1054" s="17" t="s">
        <v>2487</v>
      </c>
      <c r="C1054" s="17" t="s">
        <v>16</v>
      </c>
      <c r="D1054" s="17" t="s">
        <v>4663</v>
      </c>
      <c r="E1054" s="17">
        <v>2200</v>
      </c>
      <c r="F1054" s="18" t="s">
        <v>5</v>
      </c>
      <c r="G1054">
        <v>2018</v>
      </c>
      <c r="H1054" s="18" t="s">
        <v>84</v>
      </c>
      <c r="I1054" t="s">
        <v>64</v>
      </c>
      <c r="J1054" t="s">
        <v>181</v>
      </c>
    </row>
    <row r="1055" spans="1:10">
      <c r="A1055" s="17">
        <v>7824</v>
      </c>
      <c r="B1055" s="17" t="s">
        <v>2660</v>
      </c>
      <c r="C1055" s="17" t="s">
        <v>8</v>
      </c>
      <c r="D1055" s="17" t="s">
        <v>4646</v>
      </c>
      <c r="E1055" s="17">
        <v>2700</v>
      </c>
      <c r="F1055" s="18" t="s">
        <v>5</v>
      </c>
      <c r="G1055">
        <v>2018</v>
      </c>
      <c r="H1055" s="18" t="s">
        <v>84</v>
      </c>
      <c r="I1055" t="s">
        <v>64</v>
      </c>
      <c r="J1055" t="s">
        <v>65</v>
      </c>
    </row>
    <row r="1056" spans="1:10">
      <c r="A1056" s="17">
        <v>7822</v>
      </c>
      <c r="B1056" s="17" t="s">
        <v>591</v>
      </c>
      <c r="C1056" s="17" t="s">
        <v>26</v>
      </c>
      <c r="D1056" s="17" t="s">
        <v>4742</v>
      </c>
      <c r="E1056" s="17">
        <v>2400</v>
      </c>
      <c r="F1056" s="18" t="s">
        <v>5</v>
      </c>
      <c r="G1056">
        <v>2018</v>
      </c>
      <c r="H1056" s="18" t="s">
        <v>84</v>
      </c>
      <c r="I1056" t="s">
        <v>64</v>
      </c>
      <c r="J1056" t="s">
        <v>65</v>
      </c>
    </row>
    <row r="1057" spans="1:10">
      <c r="A1057" s="17">
        <v>7818</v>
      </c>
      <c r="B1057" s="17" t="s">
        <v>590</v>
      </c>
      <c r="C1057" s="17" t="s">
        <v>24</v>
      </c>
      <c r="D1057" s="17" t="s">
        <v>4748</v>
      </c>
      <c r="E1057" s="17">
        <v>2000</v>
      </c>
      <c r="F1057" s="18" t="s">
        <v>5</v>
      </c>
      <c r="G1057">
        <v>2018</v>
      </c>
      <c r="H1057" s="18" t="s">
        <v>84</v>
      </c>
      <c r="I1057" t="s">
        <v>64</v>
      </c>
      <c r="J1057" t="s">
        <v>65</v>
      </c>
    </row>
    <row r="1058" spans="1:10">
      <c r="A1058" s="17">
        <v>7817</v>
      </c>
      <c r="B1058" s="17" t="s">
        <v>589</v>
      </c>
      <c r="C1058" s="17" t="s">
        <v>24</v>
      </c>
      <c r="D1058" s="17" t="s">
        <v>4658</v>
      </c>
      <c r="E1058" s="17">
        <v>2500</v>
      </c>
      <c r="F1058" s="18" t="s">
        <v>5</v>
      </c>
      <c r="G1058">
        <v>2018</v>
      </c>
      <c r="H1058" s="18" t="s">
        <v>84</v>
      </c>
      <c r="I1058" t="s">
        <v>64</v>
      </c>
      <c r="J1058" t="s">
        <v>65</v>
      </c>
    </row>
    <row r="1059" spans="1:10">
      <c r="A1059" s="17">
        <v>7816</v>
      </c>
      <c r="B1059" s="17" t="s">
        <v>3752</v>
      </c>
      <c r="C1059" s="17" t="s">
        <v>24</v>
      </c>
      <c r="D1059" s="17" t="s">
        <v>4681</v>
      </c>
      <c r="E1059" s="17">
        <v>2500</v>
      </c>
      <c r="F1059" s="18" t="s">
        <v>5</v>
      </c>
      <c r="G1059">
        <v>2018</v>
      </c>
      <c r="H1059" s="18" t="s">
        <v>84</v>
      </c>
      <c r="I1059" t="s">
        <v>64</v>
      </c>
      <c r="J1059" t="s">
        <v>65</v>
      </c>
    </row>
    <row r="1060" spans="1:10">
      <c r="A1060" s="17">
        <v>7815</v>
      </c>
      <c r="B1060" s="17" t="s">
        <v>588</v>
      </c>
      <c r="C1060" s="17" t="s">
        <v>24</v>
      </c>
      <c r="D1060" s="17" t="s">
        <v>4681</v>
      </c>
      <c r="E1060" s="17">
        <v>2500</v>
      </c>
      <c r="F1060" s="18" t="s">
        <v>5</v>
      </c>
      <c r="G1060">
        <v>2018</v>
      </c>
      <c r="H1060" s="18" t="s">
        <v>84</v>
      </c>
      <c r="I1060" t="s">
        <v>64</v>
      </c>
      <c r="J1060" t="s">
        <v>65</v>
      </c>
    </row>
    <row r="1061" spans="1:10">
      <c r="A1061" s="17">
        <v>7814</v>
      </c>
      <c r="B1061" s="17" t="s">
        <v>3332</v>
      </c>
      <c r="C1061" s="17" t="s">
        <v>8</v>
      </c>
      <c r="D1061" s="17" t="s">
        <v>4588</v>
      </c>
      <c r="E1061" s="17">
        <v>2600</v>
      </c>
      <c r="F1061" s="18" t="s">
        <v>5</v>
      </c>
      <c r="G1061">
        <v>2018</v>
      </c>
      <c r="H1061" s="18" t="s">
        <v>84</v>
      </c>
      <c r="I1061" t="s">
        <v>64</v>
      </c>
      <c r="J1061" t="s">
        <v>65</v>
      </c>
    </row>
    <row r="1062" spans="1:10">
      <c r="A1062" s="17">
        <v>7813</v>
      </c>
      <c r="B1062" s="17" t="s">
        <v>2671</v>
      </c>
      <c r="C1062" s="17" t="s">
        <v>8</v>
      </c>
      <c r="D1062" s="17" t="s">
        <v>4646</v>
      </c>
      <c r="E1062" s="17">
        <v>3700</v>
      </c>
      <c r="F1062" s="18" t="s">
        <v>5</v>
      </c>
      <c r="G1062">
        <v>2018</v>
      </c>
      <c r="H1062" s="18" t="s">
        <v>84</v>
      </c>
      <c r="I1062" t="s">
        <v>64</v>
      </c>
      <c r="J1062" t="s">
        <v>65</v>
      </c>
    </row>
    <row r="1063" spans="1:10">
      <c r="A1063" s="17">
        <v>7809</v>
      </c>
      <c r="B1063" s="17" t="s">
        <v>587</v>
      </c>
      <c r="C1063" s="17" t="s">
        <v>22</v>
      </c>
      <c r="D1063" s="17" t="s">
        <v>4674</v>
      </c>
      <c r="E1063" s="17">
        <v>1800</v>
      </c>
      <c r="F1063" s="18" t="s">
        <v>5</v>
      </c>
      <c r="G1063">
        <v>2018</v>
      </c>
      <c r="H1063" s="18" t="s">
        <v>84</v>
      </c>
      <c r="I1063" t="s">
        <v>64</v>
      </c>
      <c r="J1063" t="s">
        <v>204</v>
      </c>
    </row>
    <row r="1064" spans="1:10">
      <c r="A1064" s="17">
        <v>7808</v>
      </c>
      <c r="B1064" s="17" t="s">
        <v>3639</v>
      </c>
      <c r="C1064" s="17" t="s">
        <v>22</v>
      </c>
      <c r="D1064" s="17" t="s">
        <v>4649</v>
      </c>
      <c r="E1064" s="17">
        <v>1900</v>
      </c>
      <c r="F1064" s="18" t="s">
        <v>5</v>
      </c>
      <c r="G1064">
        <v>2018</v>
      </c>
      <c r="H1064" s="18" t="s">
        <v>84</v>
      </c>
      <c r="I1064" t="s">
        <v>64</v>
      </c>
      <c r="J1064" t="s">
        <v>65</v>
      </c>
    </row>
    <row r="1065" spans="1:10">
      <c r="A1065" s="17">
        <v>7807</v>
      </c>
      <c r="B1065" s="17" t="s">
        <v>3315</v>
      </c>
      <c r="C1065" s="17" t="s">
        <v>22</v>
      </c>
      <c r="D1065" s="17" t="s">
        <v>4671</v>
      </c>
      <c r="E1065" s="17">
        <v>2300</v>
      </c>
      <c r="F1065" s="18" t="s">
        <v>5</v>
      </c>
      <c r="G1065">
        <v>2018</v>
      </c>
      <c r="H1065" s="18" t="s">
        <v>84</v>
      </c>
      <c r="I1065" t="s">
        <v>64</v>
      </c>
      <c r="J1065" t="s">
        <v>204</v>
      </c>
    </row>
    <row r="1066" spans="1:10">
      <c r="A1066" s="17">
        <v>7806</v>
      </c>
      <c r="B1066" s="17" t="s">
        <v>2248</v>
      </c>
      <c r="C1066" s="17" t="s">
        <v>22</v>
      </c>
      <c r="D1066" s="17" t="s">
        <v>4671</v>
      </c>
      <c r="E1066" s="17">
        <v>3100</v>
      </c>
      <c r="F1066" s="18" t="s">
        <v>5</v>
      </c>
      <c r="G1066">
        <v>2018</v>
      </c>
      <c r="H1066" s="18" t="s">
        <v>84</v>
      </c>
      <c r="I1066" t="s">
        <v>64</v>
      </c>
      <c r="J1066" t="s">
        <v>204</v>
      </c>
    </row>
    <row r="1067" spans="1:10">
      <c r="A1067" s="17">
        <v>7805</v>
      </c>
      <c r="B1067" s="17" t="s">
        <v>586</v>
      </c>
      <c r="C1067" s="17" t="s">
        <v>22</v>
      </c>
      <c r="D1067" s="17" t="s">
        <v>4649</v>
      </c>
      <c r="E1067" s="17">
        <v>3500</v>
      </c>
      <c r="F1067" s="18" t="s">
        <v>5</v>
      </c>
      <c r="G1067">
        <v>2018</v>
      </c>
      <c r="H1067" s="18" t="s">
        <v>84</v>
      </c>
      <c r="I1067" t="s">
        <v>64</v>
      </c>
      <c r="J1067" t="s">
        <v>204</v>
      </c>
    </row>
    <row r="1068" spans="1:10">
      <c r="A1068" s="17">
        <v>7803</v>
      </c>
      <c r="B1068" s="17" t="s">
        <v>3072</v>
      </c>
      <c r="C1068" s="17" t="s">
        <v>26</v>
      </c>
      <c r="D1068" s="17" t="s">
        <v>4668</v>
      </c>
      <c r="E1068" s="17">
        <v>3300</v>
      </c>
      <c r="F1068" s="18" t="s">
        <v>5</v>
      </c>
      <c r="G1068">
        <v>2018</v>
      </c>
      <c r="H1068" s="18" t="s">
        <v>84</v>
      </c>
      <c r="I1068" t="s">
        <v>64</v>
      </c>
      <c r="J1068" t="s">
        <v>65</v>
      </c>
    </row>
    <row r="1069" spans="1:10">
      <c r="A1069" s="17">
        <v>7802</v>
      </c>
      <c r="B1069" s="17" t="s">
        <v>585</v>
      </c>
      <c r="C1069" s="17" t="s">
        <v>28</v>
      </c>
      <c r="D1069" s="17" t="s">
        <v>4583</v>
      </c>
      <c r="E1069" s="17">
        <v>3600</v>
      </c>
      <c r="F1069" s="18" t="s">
        <v>5</v>
      </c>
      <c r="G1069">
        <v>2018</v>
      </c>
      <c r="H1069" s="18" t="s">
        <v>84</v>
      </c>
      <c r="I1069" t="s">
        <v>64</v>
      </c>
      <c r="J1069" t="s">
        <v>65</v>
      </c>
    </row>
    <row r="1070" spans="1:10">
      <c r="A1070" s="17">
        <v>7801</v>
      </c>
      <c r="B1070" s="17" t="s">
        <v>584</v>
      </c>
      <c r="C1070" s="17" t="s">
        <v>28</v>
      </c>
      <c r="D1070" s="17" t="s">
        <v>4583</v>
      </c>
      <c r="E1070" s="17">
        <v>3400</v>
      </c>
      <c r="F1070" s="18" t="s">
        <v>5</v>
      </c>
      <c r="G1070">
        <v>2018</v>
      </c>
      <c r="H1070" s="18" t="s">
        <v>84</v>
      </c>
      <c r="I1070" t="s">
        <v>64</v>
      </c>
      <c r="J1070" t="s">
        <v>65</v>
      </c>
    </row>
    <row r="1071" spans="1:10">
      <c r="A1071" s="17">
        <v>7800</v>
      </c>
      <c r="B1071" s="17" t="s">
        <v>2298</v>
      </c>
      <c r="C1071" s="17" t="s">
        <v>28</v>
      </c>
      <c r="D1071" s="17" t="s">
        <v>4638</v>
      </c>
      <c r="E1071" s="17">
        <v>3700</v>
      </c>
      <c r="F1071" s="18" t="s">
        <v>5</v>
      </c>
      <c r="G1071">
        <v>2018</v>
      </c>
      <c r="H1071" s="18" t="s">
        <v>84</v>
      </c>
      <c r="I1071" t="s">
        <v>64</v>
      </c>
      <c r="J1071" t="s">
        <v>65</v>
      </c>
    </row>
    <row r="1072" spans="1:10">
      <c r="A1072" s="17">
        <v>7799</v>
      </c>
      <c r="B1072" s="17" t="s">
        <v>583</v>
      </c>
      <c r="C1072" s="17" t="s">
        <v>28</v>
      </c>
      <c r="D1072" s="17" t="s">
        <v>4749</v>
      </c>
      <c r="E1072" s="17">
        <v>3600</v>
      </c>
      <c r="F1072" s="18" t="s">
        <v>5</v>
      </c>
      <c r="G1072">
        <v>2018</v>
      </c>
      <c r="H1072" s="18" t="s">
        <v>84</v>
      </c>
      <c r="I1072" t="s">
        <v>64</v>
      </c>
      <c r="J1072" t="s">
        <v>65</v>
      </c>
    </row>
    <row r="1073" spans="1:10">
      <c r="A1073" s="17">
        <v>7798</v>
      </c>
      <c r="B1073" s="17" t="s">
        <v>582</v>
      </c>
      <c r="C1073" s="17" t="s">
        <v>22</v>
      </c>
      <c r="D1073" s="17" t="s">
        <v>4671</v>
      </c>
      <c r="E1073" s="17">
        <v>3000</v>
      </c>
      <c r="F1073" s="18" t="s">
        <v>5</v>
      </c>
      <c r="G1073">
        <v>2018</v>
      </c>
      <c r="H1073" s="18" t="s">
        <v>84</v>
      </c>
      <c r="I1073" t="s">
        <v>64</v>
      </c>
      <c r="J1073" t="s">
        <v>204</v>
      </c>
    </row>
    <row r="1074" spans="1:10">
      <c r="A1074" s="17">
        <v>7797</v>
      </c>
      <c r="B1074" s="17" t="s">
        <v>4513</v>
      </c>
      <c r="C1074" s="17" t="s">
        <v>22</v>
      </c>
      <c r="D1074" s="17" t="s">
        <v>4671</v>
      </c>
      <c r="E1074" s="17">
        <v>3600</v>
      </c>
      <c r="F1074" s="18" t="s">
        <v>5</v>
      </c>
      <c r="G1074">
        <v>2018</v>
      </c>
      <c r="H1074" s="18" t="s">
        <v>84</v>
      </c>
      <c r="I1074" t="s">
        <v>64</v>
      </c>
      <c r="J1074" t="s">
        <v>65</v>
      </c>
    </row>
    <row r="1075" spans="1:10">
      <c r="A1075" s="17">
        <v>7796</v>
      </c>
      <c r="B1075" s="17" t="s">
        <v>3633</v>
      </c>
      <c r="C1075" s="17" t="s">
        <v>22</v>
      </c>
      <c r="D1075" s="17" t="s">
        <v>4674</v>
      </c>
      <c r="E1075" s="17">
        <v>2600</v>
      </c>
      <c r="F1075" s="18" t="s">
        <v>5</v>
      </c>
      <c r="G1075">
        <v>2018</v>
      </c>
      <c r="H1075" s="18" t="s">
        <v>84</v>
      </c>
      <c r="I1075" t="s">
        <v>64</v>
      </c>
      <c r="J1075" t="s">
        <v>65</v>
      </c>
    </row>
    <row r="1076" spans="1:10">
      <c r="A1076" s="17">
        <v>7795</v>
      </c>
      <c r="B1076" s="17" t="s">
        <v>2875</v>
      </c>
      <c r="C1076" s="17" t="s">
        <v>22</v>
      </c>
      <c r="D1076" s="17" t="s">
        <v>4674</v>
      </c>
      <c r="E1076" s="17">
        <v>2700</v>
      </c>
      <c r="F1076" s="18" t="s">
        <v>5</v>
      </c>
      <c r="G1076">
        <v>2018</v>
      </c>
      <c r="H1076" s="18" t="s">
        <v>84</v>
      </c>
      <c r="I1076" t="s">
        <v>64</v>
      </c>
      <c r="J1076" t="s">
        <v>65</v>
      </c>
    </row>
    <row r="1077" spans="1:10">
      <c r="A1077" s="17">
        <v>7793</v>
      </c>
      <c r="B1077" s="17" t="s">
        <v>3738</v>
      </c>
      <c r="C1077" s="17" t="s">
        <v>15</v>
      </c>
      <c r="D1077" s="17" t="s">
        <v>4759</v>
      </c>
      <c r="E1077" s="17">
        <v>5000</v>
      </c>
      <c r="F1077" s="18" t="s">
        <v>5</v>
      </c>
      <c r="G1077">
        <v>2018</v>
      </c>
      <c r="H1077" s="18" t="s">
        <v>84</v>
      </c>
      <c r="I1077" t="s">
        <v>64</v>
      </c>
      <c r="J1077" t="s">
        <v>65</v>
      </c>
    </row>
    <row r="1078" spans="1:10">
      <c r="A1078" s="17">
        <v>7792</v>
      </c>
      <c r="B1078" s="17" t="s">
        <v>4374</v>
      </c>
      <c r="C1078" s="17" t="s">
        <v>15</v>
      </c>
      <c r="D1078" s="17" t="s">
        <v>4759</v>
      </c>
      <c r="E1078" s="17">
        <v>2700</v>
      </c>
      <c r="F1078" s="18" t="s">
        <v>5</v>
      </c>
      <c r="G1078">
        <v>2018</v>
      </c>
      <c r="H1078" s="18" t="s">
        <v>84</v>
      </c>
      <c r="I1078" t="s">
        <v>64</v>
      </c>
      <c r="J1078" t="s">
        <v>65</v>
      </c>
    </row>
    <row r="1079" spans="1:10">
      <c r="A1079" s="17">
        <v>7791</v>
      </c>
      <c r="B1079" s="17" t="s">
        <v>4363</v>
      </c>
      <c r="C1079" s="17" t="s">
        <v>15</v>
      </c>
      <c r="D1079" s="17" t="s">
        <v>4759</v>
      </c>
      <c r="E1079" s="17">
        <v>3800</v>
      </c>
      <c r="F1079" s="18" t="s">
        <v>5</v>
      </c>
      <c r="G1079">
        <v>2018</v>
      </c>
      <c r="H1079" s="18" t="s">
        <v>84</v>
      </c>
      <c r="I1079" t="s">
        <v>64</v>
      </c>
      <c r="J1079" t="s">
        <v>65</v>
      </c>
    </row>
    <row r="1080" spans="1:10">
      <c r="A1080" s="17">
        <v>7790</v>
      </c>
      <c r="B1080" s="17" t="s">
        <v>3748</v>
      </c>
      <c r="C1080" s="17" t="s">
        <v>15</v>
      </c>
      <c r="D1080" s="17" t="s">
        <v>4759</v>
      </c>
      <c r="E1080" s="17">
        <v>2400</v>
      </c>
      <c r="F1080" s="18" t="s">
        <v>5</v>
      </c>
      <c r="G1080">
        <v>2018</v>
      </c>
      <c r="H1080" s="18" t="s">
        <v>84</v>
      </c>
      <c r="I1080" t="s">
        <v>64</v>
      </c>
      <c r="J1080" t="s">
        <v>65</v>
      </c>
    </row>
    <row r="1081" spans="1:10">
      <c r="A1081" s="17">
        <v>7787</v>
      </c>
      <c r="B1081" s="17" t="s">
        <v>4152</v>
      </c>
      <c r="C1081" s="17" t="s">
        <v>18</v>
      </c>
      <c r="D1081" s="17" t="s">
        <v>4760</v>
      </c>
      <c r="E1081" s="17">
        <v>2000</v>
      </c>
      <c r="F1081" s="18" t="s">
        <v>5</v>
      </c>
      <c r="G1081">
        <v>2018</v>
      </c>
      <c r="H1081" s="18" t="s">
        <v>84</v>
      </c>
      <c r="I1081" t="s">
        <v>64</v>
      </c>
      <c r="J1081" t="s">
        <v>207</v>
      </c>
    </row>
    <row r="1082" spans="1:10">
      <c r="A1082" s="17">
        <v>7781</v>
      </c>
      <c r="B1082" s="17" t="s">
        <v>2595</v>
      </c>
      <c r="C1082" s="17" t="s">
        <v>16</v>
      </c>
      <c r="D1082" s="17" t="s">
        <v>4663</v>
      </c>
      <c r="E1082" s="17">
        <v>3500</v>
      </c>
      <c r="F1082" s="18" t="s">
        <v>5</v>
      </c>
      <c r="G1082">
        <v>2018</v>
      </c>
      <c r="H1082" s="18" t="s">
        <v>84</v>
      </c>
      <c r="I1082" t="s">
        <v>64</v>
      </c>
      <c r="J1082" t="s">
        <v>65</v>
      </c>
    </row>
    <row r="1083" spans="1:10">
      <c r="A1083" s="17">
        <v>7780</v>
      </c>
      <c r="B1083" s="17" t="s">
        <v>581</v>
      </c>
      <c r="C1083" s="17" t="s">
        <v>24</v>
      </c>
      <c r="D1083" s="17" t="s">
        <v>4748</v>
      </c>
      <c r="E1083" s="17">
        <v>1500</v>
      </c>
      <c r="F1083" s="18" t="s">
        <v>5</v>
      </c>
      <c r="G1083">
        <v>2018</v>
      </c>
      <c r="H1083" s="18" t="s">
        <v>84</v>
      </c>
      <c r="I1083" t="s">
        <v>64</v>
      </c>
      <c r="J1083" t="s">
        <v>65</v>
      </c>
    </row>
    <row r="1084" spans="1:10">
      <c r="A1084" s="17">
        <v>7779</v>
      </c>
      <c r="B1084" s="17" t="s">
        <v>580</v>
      </c>
      <c r="C1084" s="17" t="s">
        <v>24</v>
      </c>
      <c r="D1084" s="17" t="s">
        <v>4748</v>
      </c>
      <c r="E1084" s="17">
        <v>2500</v>
      </c>
      <c r="F1084" s="18" t="s">
        <v>5</v>
      </c>
      <c r="G1084">
        <v>2018</v>
      </c>
      <c r="H1084" s="18" t="s">
        <v>84</v>
      </c>
      <c r="I1084" t="s">
        <v>64</v>
      </c>
      <c r="J1084" t="s">
        <v>65</v>
      </c>
    </row>
    <row r="1085" spans="1:10">
      <c r="A1085" s="17">
        <v>7778</v>
      </c>
      <c r="B1085" s="17" t="s">
        <v>579</v>
      </c>
      <c r="C1085" s="17" t="s">
        <v>24</v>
      </c>
      <c r="D1085" s="17" t="s">
        <v>4748</v>
      </c>
      <c r="E1085" s="17">
        <v>1200</v>
      </c>
      <c r="F1085" s="18" t="s">
        <v>5</v>
      </c>
      <c r="G1085">
        <v>2018</v>
      </c>
      <c r="H1085" s="18" t="s">
        <v>84</v>
      </c>
      <c r="I1085" t="s">
        <v>64</v>
      </c>
      <c r="J1085" t="s">
        <v>65</v>
      </c>
    </row>
    <row r="1086" spans="1:10">
      <c r="A1086" s="17">
        <v>7777</v>
      </c>
      <c r="B1086" s="17" t="s">
        <v>3126</v>
      </c>
      <c r="C1086" s="17" t="s">
        <v>18</v>
      </c>
      <c r="D1086" s="17" t="s">
        <v>4756</v>
      </c>
      <c r="E1086" s="17">
        <v>2200</v>
      </c>
      <c r="F1086" s="18" t="s">
        <v>5</v>
      </c>
      <c r="G1086">
        <v>2018</v>
      </c>
      <c r="H1086" s="18" t="s">
        <v>84</v>
      </c>
      <c r="I1086" t="s">
        <v>64</v>
      </c>
      <c r="J1086" t="s">
        <v>207</v>
      </c>
    </row>
    <row r="1087" spans="1:10">
      <c r="A1087" s="17">
        <v>7770</v>
      </c>
      <c r="B1087" s="17" t="s">
        <v>2427</v>
      </c>
      <c r="C1087" s="17" t="s">
        <v>20</v>
      </c>
      <c r="D1087" s="17" t="s">
        <v>4731</v>
      </c>
      <c r="E1087" s="17">
        <v>3100</v>
      </c>
      <c r="F1087" s="18" t="s">
        <v>5</v>
      </c>
      <c r="G1087">
        <v>2018</v>
      </c>
      <c r="H1087" s="18" t="s">
        <v>84</v>
      </c>
      <c r="I1087" t="s">
        <v>64</v>
      </c>
      <c r="J1087" t="s">
        <v>65</v>
      </c>
    </row>
    <row r="1088" spans="1:10">
      <c r="A1088" s="17">
        <v>7768</v>
      </c>
      <c r="B1088" s="17" t="s">
        <v>578</v>
      </c>
      <c r="C1088" s="17" t="s">
        <v>28</v>
      </c>
      <c r="D1088" s="17" t="s">
        <v>4749</v>
      </c>
      <c r="E1088" s="17">
        <v>2400</v>
      </c>
      <c r="F1088" s="18" t="s">
        <v>5</v>
      </c>
      <c r="G1088">
        <v>2018</v>
      </c>
      <c r="H1088" s="18" t="s">
        <v>84</v>
      </c>
      <c r="I1088" t="s">
        <v>64</v>
      </c>
      <c r="J1088" t="s">
        <v>65</v>
      </c>
    </row>
    <row r="1089" spans="1:10">
      <c r="A1089" s="17">
        <v>7767</v>
      </c>
      <c r="B1089" s="17" t="s">
        <v>2838</v>
      </c>
      <c r="C1089" s="17" t="s">
        <v>22</v>
      </c>
      <c r="D1089" s="17" t="s">
        <v>4649</v>
      </c>
      <c r="E1089" s="17">
        <v>3400</v>
      </c>
      <c r="F1089" s="18" t="s">
        <v>5</v>
      </c>
      <c r="G1089">
        <v>2018</v>
      </c>
      <c r="H1089" s="18" t="s">
        <v>84</v>
      </c>
      <c r="I1089" t="s">
        <v>64</v>
      </c>
      <c r="J1089" t="s">
        <v>65</v>
      </c>
    </row>
    <row r="1090" spans="1:10">
      <c r="A1090" s="17">
        <v>7766</v>
      </c>
      <c r="B1090" s="17" t="s">
        <v>2311</v>
      </c>
      <c r="C1090" s="17" t="s">
        <v>20</v>
      </c>
      <c r="D1090" s="17" t="s">
        <v>4745</v>
      </c>
      <c r="E1090" s="17">
        <v>2000</v>
      </c>
      <c r="F1090" s="18" t="s">
        <v>5</v>
      </c>
      <c r="G1090">
        <v>2018</v>
      </c>
      <c r="H1090" s="18" t="s">
        <v>84</v>
      </c>
      <c r="I1090" t="s">
        <v>64</v>
      </c>
      <c r="J1090" t="s">
        <v>65</v>
      </c>
    </row>
    <row r="1091" spans="1:10">
      <c r="A1091" s="17">
        <v>7765</v>
      </c>
      <c r="B1091" s="17" t="s">
        <v>3492</v>
      </c>
      <c r="C1091" s="17" t="s">
        <v>16</v>
      </c>
      <c r="D1091" s="17" t="s">
        <v>4694</v>
      </c>
      <c r="E1091" s="17">
        <v>2800</v>
      </c>
      <c r="F1091" s="18" t="s">
        <v>5</v>
      </c>
      <c r="G1091">
        <v>2018</v>
      </c>
      <c r="H1091" s="18" t="s">
        <v>84</v>
      </c>
      <c r="I1091" t="s">
        <v>64</v>
      </c>
      <c r="J1091" t="s">
        <v>65</v>
      </c>
    </row>
    <row r="1092" spans="1:10">
      <c r="A1092" s="17">
        <v>7764</v>
      </c>
      <c r="B1092" s="17" t="s">
        <v>3727</v>
      </c>
      <c r="C1092" s="17" t="s">
        <v>16</v>
      </c>
      <c r="D1092" s="17" t="s">
        <v>4631</v>
      </c>
      <c r="E1092" s="17">
        <v>3400</v>
      </c>
      <c r="F1092" s="18" t="s">
        <v>5</v>
      </c>
      <c r="G1092">
        <v>2018</v>
      </c>
      <c r="H1092" s="18" t="s">
        <v>84</v>
      </c>
      <c r="I1092" t="s">
        <v>64</v>
      </c>
      <c r="J1092" t="s">
        <v>184</v>
      </c>
    </row>
    <row r="1093" spans="1:10">
      <c r="A1093" s="17">
        <v>7763</v>
      </c>
      <c r="B1093" s="17" t="s">
        <v>577</v>
      </c>
      <c r="C1093" s="17" t="s">
        <v>24</v>
      </c>
      <c r="D1093" s="17" t="s">
        <v>4748</v>
      </c>
      <c r="E1093" s="17">
        <v>2000</v>
      </c>
      <c r="F1093" s="18" t="s">
        <v>5</v>
      </c>
      <c r="G1093">
        <v>2018</v>
      </c>
      <c r="H1093" s="18" t="s">
        <v>84</v>
      </c>
      <c r="I1093" t="s">
        <v>64</v>
      </c>
      <c r="J1093" t="s">
        <v>65</v>
      </c>
    </row>
    <row r="1094" spans="1:10">
      <c r="A1094" s="17">
        <v>7762</v>
      </c>
      <c r="B1094" s="17" t="s">
        <v>3664</v>
      </c>
      <c r="C1094" s="17" t="s">
        <v>18</v>
      </c>
      <c r="D1094" s="17" t="s">
        <v>4756</v>
      </c>
      <c r="E1094" s="17">
        <v>2400</v>
      </c>
      <c r="F1094" s="18" t="s">
        <v>5</v>
      </c>
      <c r="G1094">
        <v>2018</v>
      </c>
      <c r="H1094" s="18" t="s">
        <v>84</v>
      </c>
      <c r="I1094" t="s">
        <v>64</v>
      </c>
      <c r="J1094" t="s">
        <v>207</v>
      </c>
    </row>
    <row r="1095" spans="1:10">
      <c r="A1095" s="17">
        <v>7761</v>
      </c>
      <c r="B1095" s="17" t="s">
        <v>3591</v>
      </c>
      <c r="C1095" s="17" t="s">
        <v>8</v>
      </c>
      <c r="D1095" s="17" t="s">
        <v>4646</v>
      </c>
      <c r="E1095" s="17">
        <v>2900</v>
      </c>
      <c r="F1095" s="18" t="s">
        <v>5</v>
      </c>
      <c r="G1095">
        <v>2018</v>
      </c>
      <c r="H1095" s="18" t="s">
        <v>84</v>
      </c>
      <c r="I1095" t="s">
        <v>64</v>
      </c>
      <c r="J1095" t="s">
        <v>65</v>
      </c>
    </row>
    <row r="1096" spans="1:10">
      <c r="A1096" s="17">
        <v>7758</v>
      </c>
      <c r="B1096" s="17" t="s">
        <v>3173</v>
      </c>
      <c r="C1096" s="17" t="s">
        <v>24</v>
      </c>
      <c r="D1096" s="17" t="s">
        <v>4681</v>
      </c>
      <c r="E1096" s="17">
        <v>3600</v>
      </c>
      <c r="F1096" s="18" t="s">
        <v>5</v>
      </c>
      <c r="G1096">
        <v>2018</v>
      </c>
      <c r="H1096" s="18" t="s">
        <v>84</v>
      </c>
      <c r="I1096" t="s">
        <v>64</v>
      </c>
      <c r="J1096" t="s">
        <v>65</v>
      </c>
    </row>
    <row r="1097" spans="1:10">
      <c r="A1097" s="17">
        <v>7756</v>
      </c>
      <c r="B1097" s="17" t="s">
        <v>4509</v>
      </c>
      <c r="C1097" s="17" t="s">
        <v>16</v>
      </c>
      <c r="D1097" s="17" t="s">
        <v>4631</v>
      </c>
      <c r="E1097" s="17">
        <v>2500</v>
      </c>
      <c r="F1097" s="18" t="s">
        <v>5</v>
      </c>
      <c r="G1097">
        <v>2018</v>
      </c>
      <c r="H1097" s="18" t="s">
        <v>84</v>
      </c>
      <c r="I1097" t="s">
        <v>64</v>
      </c>
      <c r="J1097" t="s">
        <v>184</v>
      </c>
    </row>
    <row r="1098" spans="1:10">
      <c r="A1098" s="17">
        <v>7754</v>
      </c>
      <c r="B1098" s="17" t="s">
        <v>3796</v>
      </c>
      <c r="C1098" s="17" t="s">
        <v>28</v>
      </c>
      <c r="D1098" s="17" t="s">
        <v>4749</v>
      </c>
      <c r="E1098" s="17">
        <v>2900</v>
      </c>
      <c r="F1098" s="18" t="s">
        <v>5</v>
      </c>
      <c r="G1098">
        <v>2018</v>
      </c>
      <c r="H1098" s="18" t="s">
        <v>84</v>
      </c>
      <c r="I1098" t="s">
        <v>64</v>
      </c>
      <c r="J1098" t="s">
        <v>65</v>
      </c>
    </row>
    <row r="1099" spans="1:10">
      <c r="A1099" s="17">
        <v>7753</v>
      </c>
      <c r="B1099" s="17" t="s">
        <v>3826</v>
      </c>
      <c r="C1099" s="17" t="s">
        <v>28</v>
      </c>
      <c r="D1099" s="17" t="s">
        <v>4749</v>
      </c>
      <c r="E1099" s="17">
        <v>2800</v>
      </c>
      <c r="F1099" s="18" t="s">
        <v>5</v>
      </c>
      <c r="G1099">
        <v>2018</v>
      </c>
      <c r="H1099" s="18" t="s">
        <v>84</v>
      </c>
      <c r="I1099" t="s">
        <v>64</v>
      </c>
      <c r="J1099" t="s">
        <v>65</v>
      </c>
    </row>
    <row r="1100" spans="1:10">
      <c r="A1100" s="17">
        <v>7682</v>
      </c>
      <c r="B1100" s="17" t="s">
        <v>2139</v>
      </c>
      <c r="C1100" s="17" t="s">
        <v>28</v>
      </c>
      <c r="D1100" s="17" t="s">
        <v>4638</v>
      </c>
      <c r="E1100" s="17">
        <v>2900</v>
      </c>
      <c r="F1100" s="18" t="s">
        <v>5</v>
      </c>
      <c r="G1100">
        <v>2018</v>
      </c>
      <c r="H1100" s="18" t="s">
        <v>84</v>
      </c>
      <c r="I1100" t="s">
        <v>64</v>
      </c>
      <c r="J1100" t="s">
        <v>65</v>
      </c>
    </row>
    <row r="1101" spans="1:10">
      <c r="A1101" s="17">
        <v>7681</v>
      </c>
      <c r="B1101" s="17" t="s">
        <v>3211</v>
      </c>
      <c r="C1101" s="17" t="s">
        <v>26</v>
      </c>
      <c r="D1101" s="17" t="s">
        <v>4668</v>
      </c>
      <c r="E1101" s="17">
        <v>2700</v>
      </c>
      <c r="F1101" s="18" t="s">
        <v>5</v>
      </c>
      <c r="G1101">
        <v>2018</v>
      </c>
      <c r="H1101" s="18" t="s">
        <v>84</v>
      </c>
      <c r="I1101" t="s">
        <v>64</v>
      </c>
      <c r="J1101" t="s">
        <v>65</v>
      </c>
    </row>
    <row r="1102" spans="1:10">
      <c r="A1102" s="17">
        <v>7680</v>
      </c>
      <c r="B1102" s="17" t="s">
        <v>3756</v>
      </c>
      <c r="C1102" s="17" t="s">
        <v>26</v>
      </c>
      <c r="D1102" s="17" t="s">
        <v>4668</v>
      </c>
      <c r="E1102" s="17">
        <v>2200</v>
      </c>
      <c r="F1102" s="18" t="s">
        <v>5</v>
      </c>
      <c r="G1102">
        <v>2018</v>
      </c>
      <c r="H1102" s="18" t="s">
        <v>84</v>
      </c>
      <c r="I1102" t="s">
        <v>64</v>
      </c>
      <c r="J1102" t="s">
        <v>65</v>
      </c>
    </row>
    <row r="1103" spans="1:10">
      <c r="A1103" s="17">
        <v>7679</v>
      </c>
      <c r="B1103" s="17" t="s">
        <v>4174</v>
      </c>
      <c r="C1103" s="17" t="s">
        <v>16</v>
      </c>
      <c r="D1103" s="17" t="s">
        <v>4663</v>
      </c>
      <c r="E1103" s="17">
        <v>2800</v>
      </c>
      <c r="F1103" s="18" t="s">
        <v>5</v>
      </c>
      <c r="G1103">
        <v>2018</v>
      </c>
      <c r="H1103" s="18" t="s">
        <v>84</v>
      </c>
      <c r="I1103" t="s">
        <v>64</v>
      </c>
      <c r="J1103" t="s">
        <v>184</v>
      </c>
    </row>
    <row r="1104" spans="1:10">
      <c r="A1104" s="17">
        <v>7678</v>
      </c>
      <c r="B1104" s="17" t="s">
        <v>2449</v>
      </c>
      <c r="C1104" s="17" t="s">
        <v>16</v>
      </c>
      <c r="D1104" s="17" t="s">
        <v>4631</v>
      </c>
      <c r="E1104" s="17">
        <v>3900</v>
      </c>
      <c r="F1104" s="18" t="s">
        <v>5</v>
      </c>
      <c r="G1104">
        <v>2018</v>
      </c>
      <c r="H1104" s="18" t="s">
        <v>84</v>
      </c>
      <c r="I1104" t="s">
        <v>64</v>
      </c>
      <c r="J1104" t="s">
        <v>184</v>
      </c>
    </row>
    <row r="1105" spans="1:10">
      <c r="A1105" s="17">
        <v>7677</v>
      </c>
      <c r="B1105" s="17" t="s">
        <v>2638</v>
      </c>
      <c r="C1105" s="17" t="s">
        <v>16</v>
      </c>
      <c r="D1105" s="17" t="s">
        <v>4631</v>
      </c>
      <c r="E1105" s="17">
        <v>2700</v>
      </c>
      <c r="F1105" s="18" t="s">
        <v>5</v>
      </c>
      <c r="G1105">
        <v>2018</v>
      </c>
      <c r="H1105" s="18" t="s">
        <v>84</v>
      </c>
      <c r="I1105" t="s">
        <v>64</v>
      </c>
      <c r="J1105" t="s">
        <v>181</v>
      </c>
    </row>
    <row r="1106" spans="1:10">
      <c r="A1106" s="17">
        <v>7676</v>
      </c>
      <c r="B1106" s="17" t="s">
        <v>3864</v>
      </c>
      <c r="C1106" s="17" t="s">
        <v>8</v>
      </c>
      <c r="D1106" s="17" t="s">
        <v>4646</v>
      </c>
      <c r="E1106" s="17">
        <v>4000</v>
      </c>
      <c r="F1106" s="18" t="s">
        <v>5</v>
      </c>
      <c r="G1106">
        <v>2011</v>
      </c>
      <c r="H1106" s="18" t="s">
        <v>66</v>
      </c>
      <c r="I1106" t="s">
        <v>380</v>
      </c>
      <c r="J1106" t="s">
        <v>247</v>
      </c>
    </row>
    <row r="1107" spans="1:10">
      <c r="A1107" s="17">
        <v>7675</v>
      </c>
      <c r="B1107" s="17" t="s">
        <v>3422</v>
      </c>
      <c r="C1107" s="17" t="s">
        <v>8</v>
      </c>
      <c r="D1107" s="17" t="s">
        <v>4646</v>
      </c>
      <c r="E1107" s="17">
        <v>2300</v>
      </c>
      <c r="F1107" s="18" t="s">
        <v>5</v>
      </c>
      <c r="G1107">
        <v>2006</v>
      </c>
      <c r="H1107" s="18" t="s">
        <v>66</v>
      </c>
      <c r="I1107" t="s">
        <v>380</v>
      </c>
      <c r="J1107" t="s">
        <v>247</v>
      </c>
    </row>
    <row r="1108" spans="1:10">
      <c r="A1108" s="17">
        <v>7674</v>
      </c>
      <c r="B1108" s="17" t="s">
        <v>4230</v>
      </c>
      <c r="C1108" s="17" t="s">
        <v>8</v>
      </c>
      <c r="D1108" s="17" t="s">
        <v>4646</v>
      </c>
      <c r="E1108" s="17">
        <v>2000</v>
      </c>
      <c r="F1108" s="18" t="s">
        <v>5</v>
      </c>
      <c r="G1108">
        <v>2017</v>
      </c>
      <c r="H1108" s="18" t="s">
        <v>83</v>
      </c>
      <c r="I1108" t="s">
        <v>380</v>
      </c>
      <c r="J1108" t="s">
        <v>247</v>
      </c>
    </row>
    <row r="1109" spans="1:10">
      <c r="A1109" s="17">
        <v>7673</v>
      </c>
      <c r="B1109" s="17" t="s">
        <v>4021</v>
      </c>
      <c r="C1109" s="17" t="s">
        <v>8</v>
      </c>
      <c r="D1109" s="17" t="s">
        <v>4646</v>
      </c>
      <c r="E1109" s="17">
        <v>2200</v>
      </c>
      <c r="F1109" s="18" t="s">
        <v>5</v>
      </c>
      <c r="G1109">
        <v>2014</v>
      </c>
      <c r="H1109" s="18" t="s">
        <v>66</v>
      </c>
      <c r="I1109" t="s">
        <v>380</v>
      </c>
      <c r="J1109" t="s">
        <v>247</v>
      </c>
    </row>
    <row r="1110" spans="1:10">
      <c r="A1110" s="17">
        <v>7672</v>
      </c>
      <c r="B1110" s="17" t="s">
        <v>3994</v>
      </c>
      <c r="C1110" s="17" t="s">
        <v>8</v>
      </c>
      <c r="D1110" s="17" t="s">
        <v>4646</v>
      </c>
      <c r="E1110" s="17">
        <v>2300</v>
      </c>
      <c r="F1110" s="18" t="s">
        <v>5</v>
      </c>
      <c r="G1110">
        <v>2016</v>
      </c>
      <c r="H1110" s="18" t="s">
        <v>82</v>
      </c>
      <c r="I1110" t="s">
        <v>380</v>
      </c>
      <c r="J1110" t="s">
        <v>247</v>
      </c>
    </row>
    <row r="1111" spans="1:10">
      <c r="A1111" s="17">
        <v>7671</v>
      </c>
      <c r="B1111" s="17" t="s">
        <v>4286</v>
      </c>
      <c r="C1111" s="17" t="s">
        <v>8</v>
      </c>
      <c r="D1111" s="17" t="s">
        <v>4646</v>
      </c>
      <c r="E1111" s="17">
        <v>3000</v>
      </c>
      <c r="F1111" s="18" t="s">
        <v>5</v>
      </c>
      <c r="G1111">
        <v>2013</v>
      </c>
      <c r="H1111" s="18" t="s">
        <v>66</v>
      </c>
      <c r="I1111" t="s">
        <v>380</v>
      </c>
      <c r="J1111" t="s">
        <v>247</v>
      </c>
    </row>
    <row r="1112" spans="1:10">
      <c r="A1112" s="17">
        <v>7670</v>
      </c>
      <c r="B1112" s="17" t="s">
        <v>574</v>
      </c>
      <c r="C1112" s="17" t="s">
        <v>8</v>
      </c>
      <c r="D1112" s="17" t="s">
        <v>4646</v>
      </c>
      <c r="E1112" s="17">
        <v>2500</v>
      </c>
      <c r="F1112" s="18" t="s">
        <v>5</v>
      </c>
      <c r="G1112">
        <v>2016</v>
      </c>
      <c r="H1112" s="18" t="s">
        <v>82</v>
      </c>
      <c r="I1112" t="s">
        <v>380</v>
      </c>
      <c r="J1112" t="s">
        <v>247</v>
      </c>
    </row>
    <row r="1113" spans="1:10">
      <c r="A1113" s="17">
        <v>7669</v>
      </c>
      <c r="B1113" s="17" t="s">
        <v>4166</v>
      </c>
      <c r="C1113" s="17" t="s">
        <v>8</v>
      </c>
      <c r="D1113" s="17" t="s">
        <v>4646</v>
      </c>
      <c r="E1113" s="17">
        <v>2700</v>
      </c>
      <c r="F1113" s="18" t="s">
        <v>5</v>
      </c>
      <c r="G1113">
        <v>2015</v>
      </c>
      <c r="H1113" s="18" t="s">
        <v>66</v>
      </c>
      <c r="I1113" t="s">
        <v>380</v>
      </c>
      <c r="J1113" t="s">
        <v>247</v>
      </c>
    </row>
    <row r="1114" spans="1:10">
      <c r="A1114" s="17">
        <v>7668</v>
      </c>
      <c r="B1114" s="17" t="s">
        <v>4126</v>
      </c>
      <c r="C1114" s="17" t="s">
        <v>8</v>
      </c>
      <c r="D1114" s="17" t="s">
        <v>4646</v>
      </c>
      <c r="E1114" s="17">
        <v>2700</v>
      </c>
      <c r="F1114" s="18" t="s">
        <v>5</v>
      </c>
      <c r="G1114">
        <v>2014</v>
      </c>
      <c r="H1114" s="18" t="s">
        <v>66</v>
      </c>
      <c r="I1114" t="s">
        <v>380</v>
      </c>
      <c r="J1114" t="s">
        <v>247</v>
      </c>
    </row>
    <row r="1115" spans="1:10">
      <c r="A1115" s="17">
        <v>7666</v>
      </c>
      <c r="B1115" s="17" t="s">
        <v>573</v>
      </c>
      <c r="C1115" s="17" t="s">
        <v>28</v>
      </c>
      <c r="D1115" s="17" t="s">
        <v>4583</v>
      </c>
      <c r="E1115" s="17">
        <v>2500</v>
      </c>
      <c r="F1115" s="18" t="s">
        <v>5</v>
      </c>
      <c r="G1115">
        <v>2014</v>
      </c>
      <c r="H1115" s="18" t="s">
        <v>66</v>
      </c>
      <c r="I1115" t="s">
        <v>380</v>
      </c>
      <c r="J1115" t="s">
        <v>105</v>
      </c>
    </row>
    <row r="1116" spans="1:10">
      <c r="A1116" s="17">
        <v>7665</v>
      </c>
      <c r="B1116" s="17" t="s">
        <v>572</v>
      </c>
      <c r="C1116" s="17" t="s">
        <v>28</v>
      </c>
      <c r="D1116" s="17" t="s">
        <v>4583</v>
      </c>
      <c r="E1116" s="17">
        <v>4100</v>
      </c>
      <c r="F1116" s="18" t="s">
        <v>5</v>
      </c>
      <c r="G1116">
        <v>2011</v>
      </c>
      <c r="H1116" s="18" t="s">
        <v>66</v>
      </c>
      <c r="I1116" t="s">
        <v>380</v>
      </c>
      <c r="J1116" t="s">
        <v>105</v>
      </c>
    </row>
    <row r="1117" spans="1:10">
      <c r="A1117" s="17">
        <v>7664</v>
      </c>
      <c r="B1117" s="17" t="s">
        <v>571</v>
      </c>
      <c r="C1117" s="17" t="s">
        <v>28</v>
      </c>
      <c r="D1117" s="17" t="s">
        <v>4583</v>
      </c>
      <c r="E1117" s="17">
        <v>6500</v>
      </c>
      <c r="F1117" s="18" t="s">
        <v>5</v>
      </c>
      <c r="G1117">
        <v>2014</v>
      </c>
      <c r="H1117" s="18" t="s">
        <v>66</v>
      </c>
      <c r="I1117" t="s">
        <v>380</v>
      </c>
      <c r="J1117" t="s">
        <v>105</v>
      </c>
    </row>
    <row r="1118" spans="1:10">
      <c r="A1118" s="17">
        <v>7663</v>
      </c>
      <c r="B1118" s="17" t="s">
        <v>570</v>
      </c>
      <c r="C1118" s="17" t="s">
        <v>24</v>
      </c>
      <c r="D1118" s="17" t="s">
        <v>4681</v>
      </c>
      <c r="E1118" s="17">
        <v>3000</v>
      </c>
      <c r="F1118" s="18" t="s">
        <v>5</v>
      </c>
      <c r="G1118">
        <v>2018</v>
      </c>
      <c r="H1118" s="18" t="s">
        <v>84</v>
      </c>
      <c r="I1118" t="s">
        <v>64</v>
      </c>
      <c r="J1118" t="s">
        <v>65</v>
      </c>
    </row>
    <row r="1119" spans="1:10">
      <c r="A1119" s="17">
        <v>7662</v>
      </c>
      <c r="B1119" s="17" t="s">
        <v>4572</v>
      </c>
      <c r="C1119" s="17" t="s">
        <v>24</v>
      </c>
      <c r="D1119" s="17" t="s">
        <v>4681</v>
      </c>
      <c r="E1119" s="17">
        <v>3500</v>
      </c>
      <c r="F1119" s="18" t="s">
        <v>5</v>
      </c>
      <c r="G1119">
        <v>2018</v>
      </c>
      <c r="H1119" s="18" t="s">
        <v>84</v>
      </c>
      <c r="I1119" t="s">
        <v>64</v>
      </c>
      <c r="J1119" t="s">
        <v>65</v>
      </c>
    </row>
    <row r="1120" spans="1:10">
      <c r="A1120" s="17">
        <v>7661</v>
      </c>
      <c r="B1120" s="17" t="s">
        <v>2395</v>
      </c>
      <c r="C1120" s="17" t="s">
        <v>8</v>
      </c>
      <c r="D1120" s="17" t="s">
        <v>4588</v>
      </c>
      <c r="E1120" s="17">
        <v>7600</v>
      </c>
      <c r="F1120" s="18" t="s">
        <v>5</v>
      </c>
      <c r="G1120">
        <v>2018</v>
      </c>
      <c r="H1120" s="18" t="s">
        <v>84</v>
      </c>
      <c r="I1120" t="s">
        <v>64</v>
      </c>
      <c r="J1120" t="s">
        <v>65</v>
      </c>
    </row>
    <row r="1121" spans="1:10">
      <c r="A1121" s="17">
        <v>7660</v>
      </c>
      <c r="B1121" s="17" t="s">
        <v>4256</v>
      </c>
      <c r="C1121" s="17" t="s">
        <v>8</v>
      </c>
      <c r="D1121" s="17" t="s">
        <v>4588</v>
      </c>
      <c r="E1121" s="17">
        <v>2600</v>
      </c>
      <c r="F1121" s="18" t="s">
        <v>5</v>
      </c>
      <c r="G1121">
        <v>2018</v>
      </c>
      <c r="H1121" s="18" t="s">
        <v>84</v>
      </c>
      <c r="I1121" t="s">
        <v>64</v>
      </c>
      <c r="J1121" t="s">
        <v>65</v>
      </c>
    </row>
    <row r="1122" spans="1:10">
      <c r="A1122" s="17">
        <v>7659</v>
      </c>
      <c r="B1122" s="17" t="s">
        <v>3908</v>
      </c>
      <c r="C1122" s="17" t="s">
        <v>8</v>
      </c>
      <c r="D1122" s="17" t="s">
        <v>4588</v>
      </c>
      <c r="E1122" s="17">
        <v>3000</v>
      </c>
      <c r="F1122" s="18" t="s">
        <v>5</v>
      </c>
      <c r="G1122">
        <v>2018</v>
      </c>
      <c r="H1122" s="18" t="s">
        <v>84</v>
      </c>
      <c r="I1122" t="s">
        <v>64</v>
      </c>
      <c r="J1122" t="s">
        <v>65</v>
      </c>
    </row>
    <row r="1123" spans="1:10">
      <c r="A1123" s="17">
        <v>7658</v>
      </c>
      <c r="B1123" s="17" t="s">
        <v>3631</v>
      </c>
      <c r="C1123" s="17" t="s">
        <v>22</v>
      </c>
      <c r="D1123" s="17" t="s">
        <v>4674</v>
      </c>
      <c r="E1123" s="17">
        <v>2500</v>
      </c>
      <c r="F1123" s="18" t="s">
        <v>5</v>
      </c>
      <c r="G1123">
        <v>2018</v>
      </c>
      <c r="H1123" s="18" t="s">
        <v>84</v>
      </c>
      <c r="I1123" t="s">
        <v>64</v>
      </c>
      <c r="J1123" t="s">
        <v>204</v>
      </c>
    </row>
    <row r="1124" spans="1:10">
      <c r="A1124" s="17">
        <v>7657</v>
      </c>
      <c r="B1124" s="17" t="s">
        <v>569</v>
      </c>
      <c r="C1124" s="17" t="s">
        <v>22</v>
      </c>
      <c r="D1124" s="17" t="s">
        <v>4674</v>
      </c>
      <c r="E1124" s="17">
        <v>5600</v>
      </c>
      <c r="F1124" s="18" t="s">
        <v>5</v>
      </c>
      <c r="G1124">
        <v>2018</v>
      </c>
      <c r="H1124" s="18" t="s">
        <v>84</v>
      </c>
      <c r="I1124" t="s">
        <v>64</v>
      </c>
      <c r="J1124" t="s">
        <v>65</v>
      </c>
    </row>
    <row r="1125" spans="1:10">
      <c r="A1125" s="17">
        <v>7656</v>
      </c>
      <c r="B1125" s="17" t="s">
        <v>2407</v>
      </c>
      <c r="C1125" s="17" t="s">
        <v>22</v>
      </c>
      <c r="D1125" s="17" t="s">
        <v>4671</v>
      </c>
      <c r="E1125" s="17">
        <v>4800</v>
      </c>
      <c r="F1125" s="18" t="s">
        <v>5</v>
      </c>
      <c r="G1125">
        <v>2018</v>
      </c>
      <c r="H1125" s="18" t="s">
        <v>84</v>
      </c>
      <c r="I1125" t="s">
        <v>64</v>
      </c>
      <c r="J1125" t="s">
        <v>204</v>
      </c>
    </row>
    <row r="1126" spans="1:10">
      <c r="A1126" s="17">
        <v>7655</v>
      </c>
      <c r="B1126" s="17" t="s">
        <v>3440</v>
      </c>
      <c r="C1126" s="17" t="s">
        <v>16</v>
      </c>
      <c r="D1126" s="17" t="s">
        <v>4694</v>
      </c>
      <c r="E1126" s="17">
        <v>2400</v>
      </c>
      <c r="F1126" s="18" t="s">
        <v>5</v>
      </c>
      <c r="G1126">
        <v>2018</v>
      </c>
      <c r="H1126" s="18" t="s">
        <v>84</v>
      </c>
      <c r="I1126" t="s">
        <v>64</v>
      </c>
      <c r="J1126" t="s">
        <v>65</v>
      </c>
    </row>
    <row r="1127" spans="1:10">
      <c r="A1127" s="17">
        <v>7654</v>
      </c>
      <c r="B1127" s="17" t="s">
        <v>3501</v>
      </c>
      <c r="C1127" s="17" t="s">
        <v>18</v>
      </c>
      <c r="D1127" s="17" t="s">
        <v>4756</v>
      </c>
      <c r="E1127" s="17">
        <v>2100</v>
      </c>
      <c r="F1127" s="18" t="s">
        <v>5</v>
      </c>
      <c r="G1127">
        <v>2018</v>
      </c>
      <c r="H1127" s="18" t="s">
        <v>84</v>
      </c>
      <c r="I1127" t="s">
        <v>64</v>
      </c>
      <c r="J1127" t="s">
        <v>207</v>
      </c>
    </row>
    <row r="1128" spans="1:10">
      <c r="A1128" s="17">
        <v>7653</v>
      </c>
      <c r="B1128" s="17" t="s">
        <v>568</v>
      </c>
      <c r="C1128" s="17" t="s">
        <v>28</v>
      </c>
      <c r="D1128" s="17" t="s">
        <v>4749</v>
      </c>
      <c r="E1128" s="17">
        <v>6400</v>
      </c>
      <c r="F1128" s="18" t="s">
        <v>5</v>
      </c>
      <c r="G1128">
        <v>2011</v>
      </c>
      <c r="H1128" s="18" t="s">
        <v>66</v>
      </c>
      <c r="I1128" t="s">
        <v>380</v>
      </c>
      <c r="J1128" t="s">
        <v>105</v>
      </c>
    </row>
    <row r="1129" spans="1:10">
      <c r="A1129" s="17">
        <v>7652</v>
      </c>
      <c r="B1129" s="17" t="s">
        <v>567</v>
      </c>
      <c r="C1129" s="17" t="s">
        <v>28</v>
      </c>
      <c r="D1129" s="17" t="s">
        <v>4749</v>
      </c>
      <c r="E1129" s="17">
        <v>5900</v>
      </c>
      <c r="F1129" s="18" t="s">
        <v>5</v>
      </c>
      <c r="G1129">
        <v>2012</v>
      </c>
      <c r="H1129" s="18" t="s">
        <v>66</v>
      </c>
      <c r="I1129" t="s">
        <v>380</v>
      </c>
      <c r="J1129" t="s">
        <v>105</v>
      </c>
    </row>
    <row r="1130" spans="1:10">
      <c r="A1130" s="17">
        <v>7651</v>
      </c>
      <c r="B1130" s="17" t="s">
        <v>566</v>
      </c>
      <c r="C1130" s="17" t="s">
        <v>28</v>
      </c>
      <c r="D1130" s="17" t="s">
        <v>4749</v>
      </c>
      <c r="E1130" s="17">
        <v>2900</v>
      </c>
      <c r="F1130" s="18" t="s">
        <v>5</v>
      </c>
      <c r="G1130">
        <v>2011</v>
      </c>
      <c r="H1130" s="18" t="s">
        <v>66</v>
      </c>
      <c r="I1130" t="s">
        <v>380</v>
      </c>
      <c r="J1130" t="s">
        <v>105</v>
      </c>
    </row>
    <row r="1131" spans="1:10">
      <c r="A1131" s="17">
        <v>7650</v>
      </c>
      <c r="B1131" s="17" t="s">
        <v>565</v>
      </c>
      <c r="C1131" s="17" t="s">
        <v>28</v>
      </c>
      <c r="D1131" s="17" t="s">
        <v>4749</v>
      </c>
      <c r="E1131" s="17">
        <v>9600</v>
      </c>
      <c r="F1131" s="18" t="s">
        <v>5</v>
      </c>
      <c r="G1131">
        <v>2008</v>
      </c>
      <c r="H1131" s="18" t="s">
        <v>66</v>
      </c>
      <c r="I1131" t="s">
        <v>380</v>
      </c>
      <c r="J1131" t="s">
        <v>105</v>
      </c>
    </row>
    <row r="1132" spans="1:10">
      <c r="A1132" s="17">
        <v>7649</v>
      </c>
      <c r="B1132" s="17" t="s">
        <v>564</v>
      </c>
      <c r="C1132" s="17" t="s">
        <v>28</v>
      </c>
      <c r="D1132" s="17" t="s">
        <v>4749</v>
      </c>
      <c r="E1132" s="17">
        <v>1900</v>
      </c>
      <c r="F1132" s="18" t="s">
        <v>5</v>
      </c>
      <c r="G1132">
        <v>2011</v>
      </c>
      <c r="H1132" s="18" t="s">
        <v>66</v>
      </c>
      <c r="I1132" t="s">
        <v>380</v>
      </c>
      <c r="J1132" t="s">
        <v>105</v>
      </c>
    </row>
    <row r="1133" spans="1:10">
      <c r="A1133" s="17">
        <v>7648</v>
      </c>
      <c r="B1133" s="17" t="s">
        <v>563</v>
      </c>
      <c r="C1133" s="17" t="s">
        <v>28</v>
      </c>
      <c r="D1133" s="17" t="s">
        <v>4749</v>
      </c>
      <c r="E1133" s="17">
        <v>3400</v>
      </c>
      <c r="F1133" s="18" t="s">
        <v>5</v>
      </c>
      <c r="G1133">
        <v>2008</v>
      </c>
      <c r="H1133" s="18" t="s">
        <v>66</v>
      </c>
      <c r="I1133" t="s">
        <v>380</v>
      </c>
      <c r="J1133" t="s">
        <v>105</v>
      </c>
    </row>
    <row r="1134" spans="1:10">
      <c r="A1134" s="17">
        <v>7647</v>
      </c>
      <c r="B1134" s="17" t="s">
        <v>562</v>
      </c>
      <c r="C1134" s="17" t="s">
        <v>28</v>
      </c>
      <c r="D1134" s="17" t="s">
        <v>4749</v>
      </c>
      <c r="E1134" s="17">
        <v>2800</v>
      </c>
      <c r="F1134" s="18" t="s">
        <v>5</v>
      </c>
      <c r="G1134">
        <v>2007</v>
      </c>
      <c r="H1134" s="18" t="s">
        <v>66</v>
      </c>
      <c r="I1134" t="s">
        <v>380</v>
      </c>
      <c r="J1134" t="s">
        <v>105</v>
      </c>
    </row>
    <row r="1135" spans="1:10">
      <c r="A1135" s="17">
        <v>7646</v>
      </c>
      <c r="B1135" s="17" t="s">
        <v>561</v>
      </c>
      <c r="C1135" s="17" t="s">
        <v>28</v>
      </c>
      <c r="D1135" s="17" t="s">
        <v>4749</v>
      </c>
      <c r="E1135" s="17">
        <v>2200</v>
      </c>
      <c r="F1135" s="18" t="s">
        <v>5</v>
      </c>
      <c r="G1135">
        <v>2011</v>
      </c>
      <c r="H1135" s="18" t="s">
        <v>66</v>
      </c>
      <c r="I1135" t="s">
        <v>380</v>
      </c>
      <c r="J1135" t="s">
        <v>105</v>
      </c>
    </row>
    <row r="1136" spans="1:10">
      <c r="A1136" s="17">
        <v>7645</v>
      </c>
      <c r="B1136" s="17" t="s">
        <v>560</v>
      </c>
      <c r="C1136" s="17" t="s">
        <v>28</v>
      </c>
      <c r="D1136" s="17" t="s">
        <v>4749</v>
      </c>
      <c r="E1136" s="17">
        <v>3800</v>
      </c>
      <c r="F1136" s="18" t="s">
        <v>5</v>
      </c>
      <c r="G1136">
        <v>2011</v>
      </c>
      <c r="H1136" s="18" t="s">
        <v>66</v>
      </c>
      <c r="I1136" t="s">
        <v>380</v>
      </c>
      <c r="J1136" t="s">
        <v>105</v>
      </c>
    </row>
    <row r="1137" spans="1:10">
      <c r="A1137" s="17">
        <v>7644</v>
      </c>
      <c r="B1137" s="17" t="s">
        <v>559</v>
      </c>
      <c r="C1137" s="17" t="s">
        <v>28</v>
      </c>
      <c r="D1137" s="17" t="s">
        <v>4749</v>
      </c>
      <c r="E1137" s="17">
        <v>2500</v>
      </c>
      <c r="F1137" s="18" t="s">
        <v>5</v>
      </c>
      <c r="G1137">
        <v>2011</v>
      </c>
      <c r="H1137" s="18" t="s">
        <v>66</v>
      </c>
      <c r="I1137" t="s">
        <v>380</v>
      </c>
      <c r="J1137" t="s">
        <v>105</v>
      </c>
    </row>
    <row r="1138" spans="1:10">
      <c r="A1138" s="17">
        <v>7643</v>
      </c>
      <c r="B1138" s="17" t="s">
        <v>558</v>
      </c>
      <c r="C1138" s="17" t="s">
        <v>28</v>
      </c>
      <c r="D1138" s="17" t="s">
        <v>4749</v>
      </c>
      <c r="E1138" s="17">
        <v>5000</v>
      </c>
      <c r="F1138" s="18" t="s">
        <v>5</v>
      </c>
      <c r="G1138">
        <v>2008</v>
      </c>
      <c r="H1138" s="18" t="s">
        <v>66</v>
      </c>
      <c r="I1138" t="s">
        <v>380</v>
      </c>
      <c r="J1138" t="s">
        <v>105</v>
      </c>
    </row>
    <row r="1139" spans="1:10">
      <c r="A1139" s="17">
        <v>7642</v>
      </c>
      <c r="B1139" s="17" t="s">
        <v>557</v>
      </c>
      <c r="C1139" s="17" t="s">
        <v>28</v>
      </c>
      <c r="D1139" s="17" t="s">
        <v>4749</v>
      </c>
      <c r="E1139" s="17">
        <v>2300</v>
      </c>
      <c r="F1139" s="18" t="s">
        <v>5</v>
      </c>
      <c r="G1139">
        <v>2011</v>
      </c>
      <c r="H1139" s="18" t="s">
        <v>66</v>
      </c>
      <c r="I1139" t="s">
        <v>380</v>
      </c>
      <c r="J1139" t="s">
        <v>105</v>
      </c>
    </row>
    <row r="1140" spans="1:10">
      <c r="A1140" s="17">
        <v>7641</v>
      </c>
      <c r="B1140" s="17" t="s">
        <v>556</v>
      </c>
      <c r="C1140" s="17" t="s">
        <v>28</v>
      </c>
      <c r="D1140" s="17" t="s">
        <v>4583</v>
      </c>
      <c r="E1140" s="17">
        <v>8800</v>
      </c>
      <c r="F1140" s="18" t="s">
        <v>5</v>
      </c>
      <c r="G1140">
        <v>2014</v>
      </c>
      <c r="H1140" s="18" t="s">
        <v>66</v>
      </c>
      <c r="I1140" t="s">
        <v>380</v>
      </c>
      <c r="J1140" t="s">
        <v>105</v>
      </c>
    </row>
    <row r="1141" spans="1:10">
      <c r="A1141" s="17">
        <v>7640</v>
      </c>
      <c r="B1141" s="17" t="s">
        <v>555</v>
      </c>
      <c r="C1141" s="17" t="s">
        <v>28</v>
      </c>
      <c r="D1141" s="17" t="s">
        <v>4583</v>
      </c>
      <c r="E1141" s="17">
        <v>2000</v>
      </c>
      <c r="F1141" s="18" t="s">
        <v>5</v>
      </c>
      <c r="G1141">
        <v>2017</v>
      </c>
      <c r="H1141" s="18" t="s">
        <v>83</v>
      </c>
      <c r="I1141" t="s">
        <v>380</v>
      </c>
      <c r="J1141" t="s">
        <v>105</v>
      </c>
    </row>
    <row r="1142" spans="1:10">
      <c r="A1142" s="17">
        <v>7638</v>
      </c>
      <c r="B1142" s="17" t="s">
        <v>554</v>
      </c>
      <c r="C1142" s="17" t="s">
        <v>28</v>
      </c>
      <c r="D1142" s="17" t="s">
        <v>4583</v>
      </c>
      <c r="E1142" s="17">
        <v>3300</v>
      </c>
      <c r="F1142" s="18" t="s">
        <v>5</v>
      </c>
      <c r="G1142">
        <v>2015</v>
      </c>
      <c r="H1142" s="18" t="s">
        <v>66</v>
      </c>
      <c r="I1142" t="s">
        <v>380</v>
      </c>
      <c r="J1142" t="s">
        <v>105</v>
      </c>
    </row>
    <row r="1143" spans="1:10">
      <c r="A1143" s="17">
        <v>7637</v>
      </c>
      <c r="B1143" s="17" t="s">
        <v>553</v>
      </c>
      <c r="C1143" s="17" t="s">
        <v>28</v>
      </c>
      <c r="D1143" s="17" t="s">
        <v>4583</v>
      </c>
      <c r="E1143" s="17">
        <v>1900</v>
      </c>
      <c r="F1143" s="18" t="s">
        <v>5</v>
      </c>
      <c r="G1143">
        <v>2017</v>
      </c>
      <c r="H1143" s="18" t="s">
        <v>83</v>
      </c>
      <c r="I1143" t="s">
        <v>380</v>
      </c>
      <c r="J1143" t="s">
        <v>105</v>
      </c>
    </row>
    <row r="1144" spans="1:10">
      <c r="A1144" s="17">
        <v>7636</v>
      </c>
      <c r="B1144" s="17" t="s">
        <v>552</v>
      </c>
      <c r="C1144" s="17" t="s">
        <v>28</v>
      </c>
      <c r="D1144" s="17" t="s">
        <v>4583</v>
      </c>
      <c r="E1144" s="17">
        <v>3000</v>
      </c>
      <c r="F1144" s="18" t="s">
        <v>5</v>
      </c>
      <c r="G1144">
        <v>2013</v>
      </c>
      <c r="H1144" s="18" t="s">
        <v>66</v>
      </c>
      <c r="I1144" t="s">
        <v>380</v>
      </c>
      <c r="J1144" t="s">
        <v>105</v>
      </c>
    </row>
    <row r="1145" spans="1:10">
      <c r="A1145" s="17">
        <v>7635</v>
      </c>
      <c r="B1145" s="17" t="s">
        <v>551</v>
      </c>
      <c r="C1145" s="17" t="s">
        <v>28</v>
      </c>
      <c r="D1145" s="17" t="s">
        <v>4583</v>
      </c>
      <c r="E1145" s="17">
        <v>8600</v>
      </c>
      <c r="F1145" s="18" t="s">
        <v>5</v>
      </c>
      <c r="G1145">
        <v>2009</v>
      </c>
      <c r="H1145" s="18" t="s">
        <v>66</v>
      </c>
      <c r="I1145" t="s">
        <v>380</v>
      </c>
      <c r="J1145" t="s">
        <v>105</v>
      </c>
    </row>
    <row r="1146" spans="1:10">
      <c r="A1146" s="17">
        <v>7634</v>
      </c>
      <c r="B1146" s="17" t="s">
        <v>550</v>
      </c>
      <c r="C1146" s="17" t="s">
        <v>28</v>
      </c>
      <c r="D1146" s="17" t="s">
        <v>4583</v>
      </c>
      <c r="E1146" s="17">
        <v>1200</v>
      </c>
      <c r="F1146" s="18" t="s">
        <v>5</v>
      </c>
      <c r="G1146">
        <v>2017</v>
      </c>
      <c r="H1146" s="18" t="s">
        <v>83</v>
      </c>
      <c r="I1146" t="s">
        <v>380</v>
      </c>
      <c r="J1146" t="s">
        <v>105</v>
      </c>
    </row>
    <row r="1147" spans="1:10">
      <c r="A1147" s="17">
        <v>7633</v>
      </c>
      <c r="B1147" s="17" t="s">
        <v>549</v>
      </c>
      <c r="C1147" s="17" t="s">
        <v>28</v>
      </c>
      <c r="D1147" s="17" t="s">
        <v>4583</v>
      </c>
      <c r="E1147" s="17">
        <v>2100</v>
      </c>
      <c r="F1147" s="18" t="s">
        <v>5</v>
      </c>
      <c r="G1147">
        <v>2014</v>
      </c>
      <c r="H1147" s="18" t="s">
        <v>66</v>
      </c>
      <c r="I1147" t="s">
        <v>380</v>
      </c>
      <c r="J1147" t="s">
        <v>105</v>
      </c>
    </row>
    <row r="1148" spans="1:10">
      <c r="A1148" s="17">
        <v>7632</v>
      </c>
      <c r="B1148" s="17" t="s">
        <v>548</v>
      </c>
      <c r="C1148" s="17" t="s">
        <v>28</v>
      </c>
      <c r="D1148" s="17" t="s">
        <v>4583</v>
      </c>
      <c r="E1148" s="17">
        <v>4100</v>
      </c>
      <c r="F1148" s="18" t="s">
        <v>5</v>
      </c>
      <c r="G1148">
        <v>2015</v>
      </c>
      <c r="H1148" s="18" t="s">
        <v>66</v>
      </c>
      <c r="I1148" t="s">
        <v>380</v>
      </c>
      <c r="J1148" t="s">
        <v>105</v>
      </c>
    </row>
    <row r="1149" spans="1:10">
      <c r="A1149" s="17">
        <v>7631</v>
      </c>
      <c r="B1149" s="17" t="s">
        <v>547</v>
      </c>
      <c r="C1149" s="17" t="s">
        <v>28</v>
      </c>
      <c r="D1149" s="17" t="s">
        <v>4583</v>
      </c>
      <c r="E1149" s="17">
        <v>3600</v>
      </c>
      <c r="F1149" s="18" t="s">
        <v>5</v>
      </c>
      <c r="G1149">
        <v>2014</v>
      </c>
      <c r="H1149" s="18" t="s">
        <v>66</v>
      </c>
      <c r="I1149" t="s">
        <v>380</v>
      </c>
      <c r="J1149" t="s">
        <v>105</v>
      </c>
    </row>
    <row r="1150" spans="1:10">
      <c r="A1150" s="17">
        <v>7630</v>
      </c>
      <c r="B1150" s="17" t="s">
        <v>546</v>
      </c>
      <c r="C1150" s="17" t="s">
        <v>28</v>
      </c>
      <c r="D1150" s="17" t="s">
        <v>4583</v>
      </c>
      <c r="E1150" s="17">
        <v>3600</v>
      </c>
      <c r="F1150" s="18" t="s">
        <v>5</v>
      </c>
      <c r="G1150">
        <v>2017</v>
      </c>
      <c r="H1150" s="18" t="s">
        <v>83</v>
      </c>
      <c r="I1150" t="s">
        <v>380</v>
      </c>
      <c r="J1150" t="s">
        <v>105</v>
      </c>
    </row>
    <row r="1151" spans="1:10">
      <c r="A1151" s="17">
        <v>7629</v>
      </c>
      <c r="B1151" s="17" t="s">
        <v>545</v>
      </c>
      <c r="C1151" s="17" t="s">
        <v>28</v>
      </c>
      <c r="D1151" s="17" t="s">
        <v>4583</v>
      </c>
      <c r="E1151" s="17">
        <v>5200</v>
      </c>
      <c r="F1151" s="18" t="s">
        <v>5</v>
      </c>
      <c r="G1151">
        <v>2012</v>
      </c>
      <c r="H1151" s="18" t="s">
        <v>66</v>
      </c>
      <c r="I1151" t="s">
        <v>380</v>
      </c>
      <c r="J1151" t="s">
        <v>105</v>
      </c>
    </row>
    <row r="1152" spans="1:10">
      <c r="A1152" s="17">
        <v>7628</v>
      </c>
      <c r="B1152" s="17" t="s">
        <v>544</v>
      </c>
      <c r="C1152" s="17" t="s">
        <v>28</v>
      </c>
      <c r="D1152" s="17" t="s">
        <v>4583</v>
      </c>
      <c r="E1152" s="17">
        <v>2600</v>
      </c>
      <c r="F1152" s="18" t="s">
        <v>5</v>
      </c>
      <c r="G1152">
        <v>2012</v>
      </c>
      <c r="H1152" s="18" t="s">
        <v>66</v>
      </c>
      <c r="I1152" t="s">
        <v>380</v>
      </c>
      <c r="J1152" t="s">
        <v>105</v>
      </c>
    </row>
    <row r="1153" spans="1:10">
      <c r="A1153" s="17">
        <v>7627</v>
      </c>
      <c r="B1153" s="17" t="s">
        <v>543</v>
      </c>
      <c r="C1153" s="17" t="s">
        <v>28</v>
      </c>
      <c r="D1153" s="17" t="s">
        <v>4583</v>
      </c>
      <c r="E1153" s="17">
        <v>1600</v>
      </c>
      <c r="F1153" s="18" t="s">
        <v>5</v>
      </c>
      <c r="G1153">
        <v>2017</v>
      </c>
      <c r="H1153" s="18" t="s">
        <v>83</v>
      </c>
      <c r="I1153" t="s">
        <v>380</v>
      </c>
      <c r="J1153" t="s">
        <v>105</v>
      </c>
    </row>
    <row r="1154" spans="1:10">
      <c r="A1154" s="17">
        <v>7626</v>
      </c>
      <c r="B1154" s="17" t="s">
        <v>542</v>
      </c>
      <c r="C1154" s="17" t="s">
        <v>28</v>
      </c>
      <c r="D1154" s="17" t="s">
        <v>4583</v>
      </c>
      <c r="E1154" s="17">
        <v>4600</v>
      </c>
      <c r="F1154" s="18" t="s">
        <v>5</v>
      </c>
      <c r="G1154">
        <v>2009</v>
      </c>
      <c r="H1154" s="18" t="s">
        <v>66</v>
      </c>
      <c r="I1154" t="s">
        <v>380</v>
      </c>
      <c r="J1154" t="s">
        <v>105</v>
      </c>
    </row>
    <row r="1155" spans="1:10">
      <c r="A1155" s="17">
        <v>7625</v>
      </c>
      <c r="B1155" s="17" t="s">
        <v>541</v>
      </c>
      <c r="C1155" s="17" t="s">
        <v>28</v>
      </c>
      <c r="D1155" s="17" t="s">
        <v>4583</v>
      </c>
      <c r="E1155" s="17">
        <v>1200</v>
      </c>
      <c r="F1155" s="18" t="s">
        <v>5</v>
      </c>
      <c r="G1155">
        <v>2013</v>
      </c>
      <c r="H1155" s="18" t="s">
        <v>66</v>
      </c>
      <c r="I1155" t="s">
        <v>380</v>
      </c>
      <c r="J1155" t="s">
        <v>105</v>
      </c>
    </row>
    <row r="1156" spans="1:10">
      <c r="A1156" s="17">
        <v>7624</v>
      </c>
      <c r="B1156" s="17" t="s">
        <v>540</v>
      </c>
      <c r="C1156" s="17" t="s">
        <v>28</v>
      </c>
      <c r="D1156" s="17" t="s">
        <v>4583</v>
      </c>
      <c r="E1156" s="17">
        <v>2200</v>
      </c>
      <c r="F1156" s="18" t="s">
        <v>5</v>
      </c>
      <c r="G1156">
        <v>2015</v>
      </c>
      <c r="H1156" s="18" t="s">
        <v>66</v>
      </c>
      <c r="I1156" t="s">
        <v>380</v>
      </c>
      <c r="J1156" t="s">
        <v>105</v>
      </c>
    </row>
    <row r="1157" spans="1:10">
      <c r="A1157" s="17">
        <v>7623</v>
      </c>
      <c r="B1157" s="17" t="s">
        <v>539</v>
      </c>
      <c r="C1157" s="17" t="s">
        <v>28</v>
      </c>
      <c r="D1157" s="17" t="s">
        <v>4583</v>
      </c>
      <c r="E1157" s="17">
        <v>2000</v>
      </c>
      <c r="F1157" s="18" t="s">
        <v>5</v>
      </c>
      <c r="G1157">
        <v>2014</v>
      </c>
      <c r="H1157" s="18" t="s">
        <v>66</v>
      </c>
      <c r="I1157" t="s">
        <v>380</v>
      </c>
      <c r="J1157" t="s">
        <v>105</v>
      </c>
    </row>
    <row r="1158" spans="1:10">
      <c r="A1158" s="17">
        <v>7621</v>
      </c>
      <c r="B1158" s="17" t="s">
        <v>538</v>
      </c>
      <c r="C1158" s="17" t="s">
        <v>28</v>
      </c>
      <c r="D1158" s="17" t="s">
        <v>4583</v>
      </c>
      <c r="E1158" s="17">
        <v>4100</v>
      </c>
      <c r="F1158" s="18" t="s">
        <v>5</v>
      </c>
      <c r="G1158">
        <v>2009</v>
      </c>
      <c r="H1158" s="18" t="s">
        <v>66</v>
      </c>
      <c r="I1158" t="s">
        <v>380</v>
      </c>
      <c r="J1158" t="s">
        <v>105</v>
      </c>
    </row>
    <row r="1159" spans="1:10">
      <c r="A1159" s="17">
        <v>7620</v>
      </c>
      <c r="B1159" s="17" t="s">
        <v>537</v>
      </c>
      <c r="C1159" s="17" t="s">
        <v>28</v>
      </c>
      <c r="D1159" s="17" t="s">
        <v>4583</v>
      </c>
      <c r="E1159" s="17">
        <v>5900</v>
      </c>
      <c r="F1159" s="18" t="s">
        <v>5</v>
      </c>
      <c r="G1159">
        <v>2009</v>
      </c>
      <c r="H1159" s="18" t="s">
        <v>66</v>
      </c>
      <c r="I1159" t="s">
        <v>380</v>
      </c>
      <c r="J1159" t="s">
        <v>105</v>
      </c>
    </row>
    <row r="1160" spans="1:10">
      <c r="A1160" s="17">
        <v>7619</v>
      </c>
      <c r="B1160" s="17" t="s">
        <v>536</v>
      </c>
      <c r="C1160" s="17" t="s">
        <v>28</v>
      </c>
      <c r="D1160" s="17" t="s">
        <v>4583</v>
      </c>
      <c r="E1160" s="17">
        <v>2100</v>
      </c>
      <c r="F1160" s="18" t="s">
        <v>5</v>
      </c>
      <c r="G1160">
        <v>2015</v>
      </c>
      <c r="H1160" s="18" t="s">
        <v>66</v>
      </c>
      <c r="I1160" t="s">
        <v>380</v>
      </c>
      <c r="J1160" t="s">
        <v>105</v>
      </c>
    </row>
    <row r="1161" spans="1:10">
      <c r="A1161" s="17">
        <v>7618</v>
      </c>
      <c r="B1161" s="17" t="s">
        <v>535</v>
      </c>
      <c r="C1161" s="17" t="s">
        <v>28</v>
      </c>
      <c r="D1161" s="17" t="s">
        <v>4583</v>
      </c>
      <c r="E1161" s="17">
        <v>3900</v>
      </c>
      <c r="F1161" s="18" t="s">
        <v>5</v>
      </c>
      <c r="G1161">
        <v>2014</v>
      </c>
      <c r="H1161" s="18" t="s">
        <v>66</v>
      </c>
      <c r="I1161" t="s">
        <v>380</v>
      </c>
      <c r="J1161" t="s">
        <v>105</v>
      </c>
    </row>
    <row r="1162" spans="1:10">
      <c r="A1162" s="17">
        <v>7617</v>
      </c>
      <c r="B1162" s="17" t="s">
        <v>534</v>
      </c>
      <c r="C1162" s="17" t="s">
        <v>28</v>
      </c>
      <c r="D1162" s="17" t="s">
        <v>4583</v>
      </c>
      <c r="E1162" s="17">
        <v>4800</v>
      </c>
      <c r="F1162" s="18" t="s">
        <v>5</v>
      </c>
      <c r="G1162">
        <v>2009</v>
      </c>
      <c r="H1162" s="18" t="s">
        <v>66</v>
      </c>
      <c r="I1162" t="s">
        <v>380</v>
      </c>
      <c r="J1162" t="s">
        <v>105</v>
      </c>
    </row>
    <row r="1163" spans="1:10">
      <c r="A1163" s="17">
        <v>7616</v>
      </c>
      <c r="B1163" s="17" t="s">
        <v>533</v>
      </c>
      <c r="C1163" s="17" t="s">
        <v>28</v>
      </c>
      <c r="D1163" s="17" t="s">
        <v>4583</v>
      </c>
      <c r="E1163" s="17">
        <v>4800</v>
      </c>
      <c r="F1163" s="18" t="s">
        <v>5</v>
      </c>
      <c r="G1163">
        <v>2009</v>
      </c>
      <c r="H1163" s="18" t="s">
        <v>66</v>
      </c>
      <c r="I1163" t="s">
        <v>380</v>
      </c>
      <c r="J1163" t="s">
        <v>105</v>
      </c>
    </row>
    <row r="1164" spans="1:10">
      <c r="A1164" s="17">
        <v>7615</v>
      </c>
      <c r="B1164" s="17" t="s">
        <v>531</v>
      </c>
      <c r="C1164" s="17" t="s">
        <v>28</v>
      </c>
      <c r="D1164" s="17" t="s">
        <v>4583</v>
      </c>
      <c r="E1164" s="17">
        <v>1100</v>
      </c>
      <c r="F1164" s="18" t="s">
        <v>5</v>
      </c>
      <c r="G1164">
        <v>2017</v>
      </c>
      <c r="H1164" s="18" t="s">
        <v>83</v>
      </c>
      <c r="I1164" t="s">
        <v>380</v>
      </c>
      <c r="J1164" t="s">
        <v>105</v>
      </c>
    </row>
    <row r="1165" spans="1:10">
      <c r="A1165" s="17">
        <v>7614</v>
      </c>
      <c r="B1165" s="17" t="s">
        <v>3339</v>
      </c>
      <c r="C1165" s="17" t="s">
        <v>26</v>
      </c>
      <c r="D1165" s="17" t="s">
        <v>4668</v>
      </c>
      <c r="E1165" s="17">
        <v>2700</v>
      </c>
      <c r="F1165" s="18" t="s">
        <v>5</v>
      </c>
      <c r="G1165">
        <v>2018</v>
      </c>
      <c r="H1165" s="18" t="s">
        <v>84</v>
      </c>
      <c r="I1165" t="s">
        <v>64</v>
      </c>
      <c r="J1165" t="s">
        <v>65</v>
      </c>
    </row>
    <row r="1166" spans="1:10">
      <c r="A1166" s="17">
        <v>7613</v>
      </c>
      <c r="B1166" s="17" t="s">
        <v>2790</v>
      </c>
      <c r="C1166" s="17" t="s">
        <v>26</v>
      </c>
      <c r="D1166" s="17" t="s">
        <v>4742</v>
      </c>
      <c r="E1166" s="17">
        <v>2300</v>
      </c>
      <c r="F1166" s="18" t="s">
        <v>5</v>
      </c>
      <c r="G1166">
        <v>2018</v>
      </c>
      <c r="H1166" s="18" t="s">
        <v>84</v>
      </c>
      <c r="I1166" t="s">
        <v>64</v>
      </c>
      <c r="J1166" t="s">
        <v>65</v>
      </c>
    </row>
    <row r="1167" spans="1:10">
      <c r="A1167" s="17">
        <v>7611</v>
      </c>
      <c r="B1167" s="17" t="s">
        <v>3645</v>
      </c>
      <c r="C1167" s="17" t="s">
        <v>26</v>
      </c>
      <c r="D1167" s="17" t="s">
        <v>4742</v>
      </c>
      <c r="E1167" s="17">
        <v>1600</v>
      </c>
      <c r="F1167" s="18" t="s">
        <v>5</v>
      </c>
      <c r="G1167">
        <v>2018</v>
      </c>
      <c r="H1167" s="18" t="s">
        <v>84</v>
      </c>
      <c r="I1167" t="s">
        <v>64</v>
      </c>
      <c r="J1167" t="s">
        <v>65</v>
      </c>
    </row>
    <row r="1168" spans="1:10">
      <c r="A1168" s="17">
        <v>7610</v>
      </c>
      <c r="B1168" s="17" t="s">
        <v>530</v>
      </c>
      <c r="C1168" s="17" t="s">
        <v>22</v>
      </c>
      <c r="D1168" s="17" t="s">
        <v>4649</v>
      </c>
      <c r="E1168" s="17">
        <v>3400</v>
      </c>
      <c r="F1168" s="18" t="s">
        <v>5</v>
      </c>
      <c r="G1168">
        <v>2018</v>
      </c>
      <c r="H1168" s="18" t="s">
        <v>84</v>
      </c>
      <c r="I1168" t="s">
        <v>64</v>
      </c>
      <c r="J1168" t="s">
        <v>204</v>
      </c>
    </row>
    <row r="1169" spans="1:10">
      <c r="A1169" s="17">
        <v>7609</v>
      </c>
      <c r="B1169" s="17" t="s">
        <v>2782</v>
      </c>
      <c r="C1169" s="17" t="s">
        <v>16</v>
      </c>
      <c r="D1169" s="17" t="s">
        <v>4631</v>
      </c>
      <c r="E1169" s="17">
        <v>3700</v>
      </c>
      <c r="F1169" s="18" t="s">
        <v>5</v>
      </c>
      <c r="G1169">
        <v>2018</v>
      </c>
      <c r="H1169" s="18" t="s">
        <v>84</v>
      </c>
      <c r="I1169" t="s">
        <v>64</v>
      </c>
      <c r="J1169" t="s">
        <v>184</v>
      </c>
    </row>
    <row r="1170" spans="1:10">
      <c r="A1170" s="17">
        <v>7608</v>
      </c>
      <c r="B1170" s="17" t="s">
        <v>3127</v>
      </c>
      <c r="C1170" s="17" t="s">
        <v>16</v>
      </c>
      <c r="D1170" s="17" t="s">
        <v>4663</v>
      </c>
      <c r="E1170" s="17">
        <v>2000</v>
      </c>
      <c r="F1170" s="18" t="s">
        <v>5</v>
      </c>
      <c r="G1170">
        <v>2018</v>
      </c>
      <c r="H1170" s="18" t="s">
        <v>84</v>
      </c>
      <c r="I1170" t="s">
        <v>64</v>
      </c>
      <c r="J1170" t="s">
        <v>184</v>
      </c>
    </row>
    <row r="1171" spans="1:10">
      <c r="A1171" s="17">
        <v>7607</v>
      </c>
      <c r="B1171" s="17" t="s">
        <v>3103</v>
      </c>
      <c r="C1171" s="17" t="s">
        <v>18</v>
      </c>
      <c r="D1171" s="17" t="s">
        <v>4756</v>
      </c>
      <c r="E1171" s="17">
        <v>3400</v>
      </c>
      <c r="F1171" s="18" t="s">
        <v>5</v>
      </c>
      <c r="G1171">
        <v>2018</v>
      </c>
      <c r="H1171" s="18" t="s">
        <v>84</v>
      </c>
      <c r="I1171" t="s">
        <v>64</v>
      </c>
      <c r="J1171" t="s">
        <v>207</v>
      </c>
    </row>
    <row r="1172" spans="1:10">
      <c r="A1172" s="17">
        <v>7606</v>
      </c>
      <c r="B1172" s="17" t="s">
        <v>4440</v>
      </c>
      <c r="C1172" s="17" t="s">
        <v>15</v>
      </c>
      <c r="D1172" s="17" t="s">
        <v>4759</v>
      </c>
      <c r="E1172" s="17">
        <v>2900</v>
      </c>
      <c r="F1172" s="18" t="s">
        <v>5</v>
      </c>
      <c r="G1172">
        <v>2018</v>
      </c>
      <c r="H1172" s="18" t="s">
        <v>84</v>
      </c>
      <c r="I1172" t="s">
        <v>64</v>
      </c>
      <c r="J1172" t="s">
        <v>65</v>
      </c>
    </row>
    <row r="1173" spans="1:10">
      <c r="A1173" s="17">
        <v>7604</v>
      </c>
      <c r="B1173" s="17" t="s">
        <v>3699</v>
      </c>
      <c r="C1173" s="17" t="s">
        <v>18</v>
      </c>
      <c r="D1173" s="17" t="s">
        <v>4756</v>
      </c>
      <c r="E1173" s="17">
        <v>3100</v>
      </c>
      <c r="F1173" s="18" t="s">
        <v>5</v>
      </c>
      <c r="G1173">
        <v>2018</v>
      </c>
      <c r="H1173" s="18" t="s">
        <v>84</v>
      </c>
      <c r="I1173" t="s">
        <v>64</v>
      </c>
      <c r="J1173" t="s">
        <v>207</v>
      </c>
    </row>
    <row r="1174" spans="1:10">
      <c r="A1174" s="17">
        <v>7603</v>
      </c>
      <c r="B1174" s="17" t="s">
        <v>3759</v>
      </c>
      <c r="C1174" s="17" t="s">
        <v>8</v>
      </c>
      <c r="D1174" s="17" t="s">
        <v>4646</v>
      </c>
      <c r="E1174" s="17">
        <v>2300</v>
      </c>
      <c r="F1174" s="18" t="s">
        <v>5</v>
      </c>
      <c r="G1174">
        <v>2018</v>
      </c>
      <c r="H1174" s="18" t="s">
        <v>84</v>
      </c>
      <c r="I1174" t="s">
        <v>64</v>
      </c>
      <c r="J1174" t="s">
        <v>65</v>
      </c>
    </row>
    <row r="1175" spans="1:10">
      <c r="A1175" s="17">
        <v>7602</v>
      </c>
      <c r="B1175" s="17" t="s">
        <v>529</v>
      </c>
      <c r="C1175" s="17" t="s">
        <v>22</v>
      </c>
      <c r="D1175" s="17" t="s">
        <v>4674</v>
      </c>
      <c r="E1175" s="17">
        <v>3200</v>
      </c>
      <c r="F1175" s="18" t="s">
        <v>5</v>
      </c>
      <c r="G1175">
        <v>2018</v>
      </c>
      <c r="H1175" s="18" t="s">
        <v>84</v>
      </c>
      <c r="I1175" t="s">
        <v>64</v>
      </c>
      <c r="J1175" t="s">
        <v>204</v>
      </c>
    </row>
    <row r="1176" spans="1:10">
      <c r="A1176" s="17">
        <v>7600</v>
      </c>
      <c r="B1176" s="17" t="s">
        <v>528</v>
      </c>
      <c r="C1176" s="17" t="s">
        <v>22</v>
      </c>
      <c r="D1176" s="17" t="s">
        <v>4649</v>
      </c>
      <c r="E1176" s="17">
        <v>2400</v>
      </c>
      <c r="F1176" s="18" t="s">
        <v>5</v>
      </c>
      <c r="G1176">
        <v>2018</v>
      </c>
      <c r="H1176" s="18" t="s">
        <v>84</v>
      </c>
      <c r="I1176" t="s">
        <v>64</v>
      </c>
      <c r="J1176" t="s">
        <v>204</v>
      </c>
    </row>
    <row r="1177" spans="1:10">
      <c r="A1177" s="17">
        <v>7599</v>
      </c>
      <c r="B1177" s="17" t="s">
        <v>3272</v>
      </c>
      <c r="C1177" s="17" t="s">
        <v>16</v>
      </c>
      <c r="D1177" s="17" t="s">
        <v>4631</v>
      </c>
      <c r="E1177" s="17">
        <v>3700</v>
      </c>
      <c r="F1177" s="18" t="s">
        <v>5</v>
      </c>
      <c r="G1177">
        <v>2018</v>
      </c>
      <c r="H1177" s="18" t="s">
        <v>84</v>
      </c>
      <c r="I1177" t="s">
        <v>64</v>
      </c>
      <c r="J1177" t="s">
        <v>184</v>
      </c>
    </row>
    <row r="1178" spans="1:10">
      <c r="A1178" s="17">
        <v>7598</v>
      </c>
      <c r="B1178" s="17" t="s">
        <v>4022</v>
      </c>
      <c r="C1178" s="17" t="s">
        <v>16</v>
      </c>
      <c r="D1178" s="17" t="s">
        <v>4631</v>
      </c>
      <c r="E1178" s="17">
        <v>2300</v>
      </c>
      <c r="F1178" s="18" t="s">
        <v>5</v>
      </c>
      <c r="G1178">
        <v>2018</v>
      </c>
      <c r="H1178" s="18" t="s">
        <v>84</v>
      </c>
      <c r="I1178" t="s">
        <v>64</v>
      </c>
      <c r="J1178" t="s">
        <v>184</v>
      </c>
    </row>
    <row r="1179" spans="1:10">
      <c r="A1179" s="17">
        <v>7597</v>
      </c>
      <c r="B1179" s="17" t="s">
        <v>3984</v>
      </c>
      <c r="C1179" s="17" t="s">
        <v>18</v>
      </c>
      <c r="D1179" s="17" t="s">
        <v>4756</v>
      </c>
      <c r="E1179" s="17">
        <v>1800</v>
      </c>
      <c r="F1179" s="18" t="s">
        <v>5</v>
      </c>
      <c r="G1179">
        <v>2018</v>
      </c>
      <c r="H1179" s="18" t="s">
        <v>84</v>
      </c>
      <c r="I1179" t="s">
        <v>64</v>
      </c>
      <c r="J1179" t="s">
        <v>207</v>
      </c>
    </row>
    <row r="1180" spans="1:10">
      <c r="A1180" s="17">
        <v>7596</v>
      </c>
      <c r="B1180" s="17" t="s">
        <v>4209</v>
      </c>
      <c r="C1180" s="17" t="s">
        <v>24</v>
      </c>
      <c r="D1180" s="17" t="s">
        <v>4681</v>
      </c>
      <c r="E1180" s="17">
        <v>1900</v>
      </c>
      <c r="F1180" s="18" t="s">
        <v>5</v>
      </c>
      <c r="G1180">
        <v>2018</v>
      </c>
      <c r="H1180" s="18" t="s">
        <v>84</v>
      </c>
      <c r="I1180" t="s">
        <v>64</v>
      </c>
      <c r="J1180" t="s">
        <v>65</v>
      </c>
    </row>
    <row r="1181" spans="1:10">
      <c r="A1181" s="17">
        <v>7595</v>
      </c>
      <c r="B1181" s="17" t="s">
        <v>527</v>
      </c>
      <c r="C1181" s="17" t="s">
        <v>24</v>
      </c>
      <c r="D1181" s="17" t="s">
        <v>4748</v>
      </c>
      <c r="E1181" s="17">
        <v>3000</v>
      </c>
      <c r="F1181" s="18" t="s">
        <v>5</v>
      </c>
      <c r="G1181">
        <v>2018</v>
      </c>
      <c r="H1181" s="18" t="s">
        <v>84</v>
      </c>
      <c r="I1181" t="s">
        <v>64</v>
      </c>
      <c r="J1181" t="s">
        <v>65</v>
      </c>
    </row>
    <row r="1182" spans="1:10">
      <c r="A1182" s="17">
        <v>7594</v>
      </c>
      <c r="B1182" s="17" t="s">
        <v>526</v>
      </c>
      <c r="C1182" s="17" t="s">
        <v>24</v>
      </c>
      <c r="D1182" s="17" t="s">
        <v>4658</v>
      </c>
      <c r="E1182" s="17">
        <v>1500</v>
      </c>
      <c r="F1182" s="18" t="s">
        <v>5</v>
      </c>
      <c r="G1182">
        <v>2018</v>
      </c>
      <c r="H1182" s="18" t="s">
        <v>84</v>
      </c>
      <c r="I1182" t="s">
        <v>64</v>
      </c>
      <c r="J1182" t="s">
        <v>65</v>
      </c>
    </row>
    <row r="1183" spans="1:10">
      <c r="A1183" s="17">
        <v>7593</v>
      </c>
      <c r="B1183" s="17" t="s">
        <v>4448</v>
      </c>
      <c r="C1183" s="17" t="s">
        <v>15</v>
      </c>
      <c r="D1183" s="17" t="s">
        <v>4655</v>
      </c>
      <c r="E1183" s="17">
        <v>3500</v>
      </c>
      <c r="F1183" s="18" t="s">
        <v>5</v>
      </c>
      <c r="G1183">
        <v>2018</v>
      </c>
      <c r="H1183" s="18" t="s">
        <v>84</v>
      </c>
      <c r="I1183" t="s">
        <v>380</v>
      </c>
      <c r="J1183" t="s">
        <v>254</v>
      </c>
    </row>
    <row r="1184" spans="1:10">
      <c r="A1184" s="17">
        <v>7592</v>
      </c>
      <c r="B1184" s="17" t="s">
        <v>4073</v>
      </c>
      <c r="C1184" s="17" t="s">
        <v>15</v>
      </c>
      <c r="D1184" s="17" t="s">
        <v>4655</v>
      </c>
      <c r="E1184" s="17">
        <v>4100</v>
      </c>
      <c r="F1184" s="18" t="s">
        <v>5</v>
      </c>
      <c r="G1184">
        <v>2018</v>
      </c>
      <c r="H1184" s="18" t="s">
        <v>84</v>
      </c>
      <c r="I1184" t="s">
        <v>380</v>
      </c>
      <c r="J1184" t="s">
        <v>254</v>
      </c>
    </row>
    <row r="1185" spans="1:10">
      <c r="A1185" s="17">
        <v>7591</v>
      </c>
      <c r="B1185" s="17" t="s">
        <v>525</v>
      </c>
      <c r="C1185" s="17" t="s">
        <v>26</v>
      </c>
      <c r="D1185" s="17" t="s">
        <v>4742</v>
      </c>
      <c r="E1185" s="17">
        <v>5300</v>
      </c>
      <c r="F1185" s="18" t="s">
        <v>5</v>
      </c>
      <c r="G1185">
        <v>2018</v>
      </c>
      <c r="H1185" s="18" t="s">
        <v>84</v>
      </c>
      <c r="I1185" t="s">
        <v>64</v>
      </c>
      <c r="J1185" t="s">
        <v>65</v>
      </c>
    </row>
    <row r="1186" spans="1:10">
      <c r="A1186" s="17">
        <v>7590</v>
      </c>
      <c r="B1186" s="17" t="s">
        <v>3282</v>
      </c>
      <c r="C1186" s="17" t="s">
        <v>16</v>
      </c>
      <c r="D1186" s="17" t="s">
        <v>4761</v>
      </c>
      <c r="E1186" s="17">
        <v>2700</v>
      </c>
      <c r="F1186" s="18" t="s">
        <v>5</v>
      </c>
      <c r="G1186">
        <v>2018</v>
      </c>
      <c r="H1186" s="18" t="s">
        <v>84</v>
      </c>
      <c r="I1186" t="s">
        <v>64</v>
      </c>
      <c r="J1186" t="s">
        <v>184</v>
      </c>
    </row>
    <row r="1187" spans="1:10">
      <c r="A1187" s="17">
        <v>7589</v>
      </c>
      <c r="B1187" s="17" t="s">
        <v>4082</v>
      </c>
      <c r="C1187" s="17" t="s">
        <v>18</v>
      </c>
      <c r="D1187" s="17" t="s">
        <v>4687</v>
      </c>
      <c r="E1187" s="17">
        <v>4200</v>
      </c>
      <c r="F1187" s="18" t="s">
        <v>5</v>
      </c>
      <c r="G1187">
        <v>2018</v>
      </c>
      <c r="H1187" s="18" t="s">
        <v>84</v>
      </c>
      <c r="I1187" t="s">
        <v>64</v>
      </c>
      <c r="J1187" t="s">
        <v>207</v>
      </c>
    </row>
    <row r="1188" spans="1:10">
      <c r="A1188" s="17">
        <v>7588</v>
      </c>
      <c r="B1188" s="17" t="s">
        <v>4571</v>
      </c>
      <c r="C1188" s="17" t="s">
        <v>28</v>
      </c>
      <c r="D1188" s="17" t="s">
        <v>4749</v>
      </c>
      <c r="E1188" s="17">
        <v>2100</v>
      </c>
      <c r="F1188" s="18" t="s">
        <v>5</v>
      </c>
      <c r="G1188">
        <v>2018</v>
      </c>
      <c r="H1188" s="18" t="s">
        <v>84</v>
      </c>
      <c r="I1188" t="s">
        <v>64</v>
      </c>
      <c r="J1188" t="s">
        <v>65</v>
      </c>
    </row>
    <row r="1189" spans="1:10">
      <c r="A1189" s="17">
        <v>7587</v>
      </c>
      <c r="B1189" s="17" t="s">
        <v>2208</v>
      </c>
      <c r="C1189" s="17" t="s">
        <v>28</v>
      </c>
      <c r="D1189" s="17" t="s">
        <v>4638</v>
      </c>
      <c r="E1189" s="17">
        <v>3600</v>
      </c>
      <c r="F1189" s="18" t="s">
        <v>5</v>
      </c>
      <c r="G1189">
        <v>2018</v>
      </c>
      <c r="H1189" s="18" t="s">
        <v>84</v>
      </c>
      <c r="I1189" t="s">
        <v>64</v>
      </c>
      <c r="J1189" t="s">
        <v>65</v>
      </c>
    </row>
    <row r="1190" spans="1:10">
      <c r="A1190" s="17">
        <v>7586</v>
      </c>
      <c r="B1190" s="17" t="s">
        <v>2396</v>
      </c>
      <c r="C1190" s="17" t="s">
        <v>20</v>
      </c>
      <c r="D1190" s="17" t="s">
        <v>4745</v>
      </c>
      <c r="E1190" s="17">
        <v>5800</v>
      </c>
      <c r="F1190" s="18" t="s">
        <v>5</v>
      </c>
      <c r="G1190">
        <v>2018</v>
      </c>
      <c r="H1190" s="18" t="s">
        <v>84</v>
      </c>
      <c r="I1190" t="s">
        <v>64</v>
      </c>
      <c r="J1190" t="s">
        <v>65</v>
      </c>
    </row>
    <row r="1191" spans="1:10">
      <c r="A1191" s="17">
        <v>7585</v>
      </c>
      <c r="B1191" s="17" t="s">
        <v>2650</v>
      </c>
      <c r="C1191" s="17" t="s">
        <v>20</v>
      </c>
      <c r="D1191" s="17" t="s">
        <v>4731</v>
      </c>
      <c r="E1191" s="17">
        <v>3800</v>
      </c>
      <c r="F1191" s="18" t="s">
        <v>5</v>
      </c>
      <c r="G1191">
        <v>2018</v>
      </c>
      <c r="H1191" s="18" t="s">
        <v>84</v>
      </c>
      <c r="I1191" t="s">
        <v>64</v>
      </c>
      <c r="J1191" t="s">
        <v>65</v>
      </c>
    </row>
    <row r="1192" spans="1:10">
      <c r="A1192" s="17">
        <v>7584</v>
      </c>
      <c r="B1192" s="17" t="s">
        <v>4213</v>
      </c>
      <c r="C1192" s="17" t="s">
        <v>24</v>
      </c>
      <c r="D1192" s="17" t="s">
        <v>4681</v>
      </c>
      <c r="E1192" s="17">
        <v>2200</v>
      </c>
      <c r="F1192" s="18" t="s">
        <v>5</v>
      </c>
      <c r="G1192">
        <v>2018</v>
      </c>
      <c r="H1192" s="18" t="s">
        <v>84</v>
      </c>
      <c r="I1192" t="s">
        <v>64</v>
      </c>
      <c r="J1192" t="s">
        <v>65</v>
      </c>
    </row>
    <row r="1193" spans="1:10">
      <c r="A1193" s="17">
        <v>7583</v>
      </c>
      <c r="B1193" s="17" t="s">
        <v>3700</v>
      </c>
      <c r="C1193" s="17" t="s">
        <v>24</v>
      </c>
      <c r="D1193" s="17" t="s">
        <v>4681</v>
      </c>
      <c r="E1193" s="17">
        <v>1900</v>
      </c>
      <c r="F1193" s="18" t="s">
        <v>5</v>
      </c>
      <c r="G1193">
        <v>2018</v>
      </c>
      <c r="H1193" s="18" t="s">
        <v>84</v>
      </c>
      <c r="I1193" t="s">
        <v>64</v>
      </c>
      <c r="J1193" t="s">
        <v>65</v>
      </c>
    </row>
    <row r="1194" spans="1:10">
      <c r="A1194" s="17">
        <v>7582</v>
      </c>
      <c r="B1194" s="17" t="s">
        <v>3590</v>
      </c>
      <c r="C1194" s="17" t="s">
        <v>28</v>
      </c>
      <c r="D1194" s="17" t="s">
        <v>4749</v>
      </c>
      <c r="E1194" s="17">
        <v>2800</v>
      </c>
      <c r="F1194" s="18" t="s">
        <v>5</v>
      </c>
      <c r="G1194">
        <v>2018</v>
      </c>
      <c r="H1194" s="18" t="s">
        <v>84</v>
      </c>
      <c r="I1194" t="s">
        <v>64</v>
      </c>
      <c r="J1194" t="s">
        <v>65</v>
      </c>
    </row>
    <row r="1195" spans="1:10">
      <c r="A1195" s="17">
        <v>7581</v>
      </c>
      <c r="B1195" s="17" t="s">
        <v>524</v>
      </c>
      <c r="C1195" s="17" t="s">
        <v>18</v>
      </c>
      <c r="D1195" s="17" t="s">
        <v>4687</v>
      </c>
      <c r="E1195" s="17">
        <v>2400</v>
      </c>
      <c r="F1195" s="18" t="s">
        <v>5</v>
      </c>
      <c r="G1195">
        <v>2018</v>
      </c>
      <c r="H1195" s="18" t="s">
        <v>84</v>
      </c>
      <c r="I1195" t="s">
        <v>64</v>
      </c>
      <c r="J1195" t="s">
        <v>207</v>
      </c>
    </row>
    <row r="1196" spans="1:10">
      <c r="A1196" s="17">
        <v>7580</v>
      </c>
      <c r="B1196" s="17" t="s">
        <v>523</v>
      </c>
      <c r="C1196" s="17" t="s">
        <v>24</v>
      </c>
      <c r="D1196" s="17" t="s">
        <v>4658</v>
      </c>
      <c r="E1196" s="17">
        <v>1700</v>
      </c>
      <c r="F1196" s="18" t="s">
        <v>5</v>
      </c>
      <c r="G1196">
        <v>2018</v>
      </c>
      <c r="H1196" s="18" t="s">
        <v>84</v>
      </c>
      <c r="I1196" t="s">
        <v>64</v>
      </c>
      <c r="J1196" t="s">
        <v>65</v>
      </c>
    </row>
    <row r="1197" spans="1:10">
      <c r="A1197" s="17">
        <v>7579</v>
      </c>
      <c r="B1197" s="17" t="s">
        <v>4086</v>
      </c>
      <c r="C1197" s="17" t="s">
        <v>28</v>
      </c>
      <c r="D1197" s="17" t="s">
        <v>4749</v>
      </c>
      <c r="E1197" s="17">
        <v>3600</v>
      </c>
      <c r="F1197" s="18" t="s">
        <v>5</v>
      </c>
      <c r="G1197">
        <v>2017</v>
      </c>
      <c r="H1197" s="18" t="s">
        <v>83</v>
      </c>
      <c r="I1197" t="s">
        <v>64</v>
      </c>
      <c r="J1197" t="s">
        <v>65</v>
      </c>
    </row>
    <row r="1198" spans="1:10">
      <c r="A1198" s="17">
        <v>7578</v>
      </c>
      <c r="B1198" s="17" t="s">
        <v>3962</v>
      </c>
      <c r="C1198" s="17" t="s">
        <v>8</v>
      </c>
      <c r="D1198" s="17" t="s">
        <v>4646</v>
      </c>
      <c r="E1198" s="17">
        <v>2100</v>
      </c>
      <c r="F1198" s="18" t="s">
        <v>5</v>
      </c>
      <c r="G1198">
        <v>2017</v>
      </c>
      <c r="H1198" s="18" t="s">
        <v>83</v>
      </c>
      <c r="I1198" t="s">
        <v>64</v>
      </c>
      <c r="J1198" t="s">
        <v>65</v>
      </c>
    </row>
    <row r="1199" spans="1:10">
      <c r="A1199" s="17">
        <v>7577</v>
      </c>
      <c r="B1199" s="17" t="s">
        <v>522</v>
      </c>
      <c r="C1199" s="17" t="s">
        <v>24</v>
      </c>
      <c r="D1199" s="17" t="s">
        <v>4748</v>
      </c>
      <c r="E1199" s="17">
        <v>2200</v>
      </c>
      <c r="F1199" s="18" t="s">
        <v>5</v>
      </c>
      <c r="G1199">
        <v>2018</v>
      </c>
      <c r="H1199" s="18" t="s">
        <v>84</v>
      </c>
      <c r="I1199" t="s">
        <v>64</v>
      </c>
      <c r="J1199" t="s">
        <v>65</v>
      </c>
    </row>
    <row r="1200" spans="1:10">
      <c r="A1200" s="17">
        <v>7576</v>
      </c>
      <c r="B1200" s="17" t="s">
        <v>3180</v>
      </c>
      <c r="C1200" s="17" t="s">
        <v>22</v>
      </c>
      <c r="D1200" s="17" t="s">
        <v>4671</v>
      </c>
      <c r="E1200" s="17">
        <v>2800</v>
      </c>
      <c r="F1200" s="18" t="s">
        <v>5</v>
      </c>
      <c r="G1200">
        <v>2017</v>
      </c>
      <c r="H1200" s="18" t="s">
        <v>83</v>
      </c>
      <c r="I1200" t="s">
        <v>64</v>
      </c>
      <c r="J1200" t="s">
        <v>204</v>
      </c>
    </row>
    <row r="1201" spans="1:10">
      <c r="A1201" s="17">
        <v>7575</v>
      </c>
      <c r="B1201" s="17" t="s">
        <v>3916</v>
      </c>
      <c r="C1201" s="17" t="s">
        <v>22</v>
      </c>
      <c r="D1201" s="17" t="s">
        <v>4649</v>
      </c>
      <c r="E1201" s="17">
        <v>2100</v>
      </c>
      <c r="F1201" s="18" t="s">
        <v>5</v>
      </c>
      <c r="G1201">
        <v>2017</v>
      </c>
      <c r="H1201" s="18" t="s">
        <v>83</v>
      </c>
      <c r="I1201" t="s">
        <v>64</v>
      </c>
      <c r="J1201" t="s">
        <v>204</v>
      </c>
    </row>
    <row r="1202" spans="1:10">
      <c r="A1202" s="17">
        <v>7574</v>
      </c>
      <c r="B1202" s="17" t="s">
        <v>521</v>
      </c>
      <c r="C1202" s="17" t="s">
        <v>22</v>
      </c>
      <c r="D1202" s="17" t="s">
        <v>4674</v>
      </c>
      <c r="E1202" s="17">
        <v>3200</v>
      </c>
      <c r="F1202" s="18" t="s">
        <v>5</v>
      </c>
      <c r="G1202">
        <v>2017</v>
      </c>
      <c r="H1202" s="18" t="s">
        <v>83</v>
      </c>
      <c r="I1202" t="s">
        <v>64</v>
      </c>
      <c r="J1202" t="s">
        <v>204</v>
      </c>
    </row>
    <row r="1203" spans="1:10">
      <c r="A1203" s="17">
        <v>7573</v>
      </c>
      <c r="B1203" s="17" t="s">
        <v>3497</v>
      </c>
      <c r="C1203" s="17" t="s">
        <v>26</v>
      </c>
      <c r="D1203" s="17" t="s">
        <v>4742</v>
      </c>
      <c r="E1203" s="17">
        <v>3500</v>
      </c>
      <c r="F1203" s="18" t="s">
        <v>5</v>
      </c>
      <c r="G1203">
        <v>2018</v>
      </c>
      <c r="H1203" s="18" t="s">
        <v>84</v>
      </c>
      <c r="I1203" t="s">
        <v>64</v>
      </c>
      <c r="J1203" t="s">
        <v>65</v>
      </c>
    </row>
    <row r="1204" spans="1:10">
      <c r="A1204" s="17">
        <v>7572</v>
      </c>
      <c r="B1204" s="17" t="s">
        <v>2171</v>
      </c>
      <c r="C1204" s="17" t="s">
        <v>20</v>
      </c>
      <c r="D1204" s="17" t="s">
        <v>4731</v>
      </c>
      <c r="E1204" s="17">
        <v>3000</v>
      </c>
      <c r="F1204" s="18" t="s">
        <v>5</v>
      </c>
      <c r="G1204">
        <v>2018</v>
      </c>
      <c r="H1204" s="18" t="s">
        <v>84</v>
      </c>
      <c r="I1204" t="s">
        <v>64</v>
      </c>
      <c r="J1204" t="s">
        <v>65</v>
      </c>
    </row>
    <row r="1205" spans="1:10">
      <c r="A1205" s="17">
        <v>7571</v>
      </c>
      <c r="B1205" s="17" t="s">
        <v>519</v>
      </c>
      <c r="C1205" s="17" t="s">
        <v>8</v>
      </c>
      <c r="D1205" s="17" t="s">
        <v>4753</v>
      </c>
      <c r="E1205" s="17">
        <v>1400</v>
      </c>
      <c r="F1205" s="18" t="s">
        <v>5</v>
      </c>
      <c r="G1205">
        <v>2017</v>
      </c>
      <c r="H1205" s="18" t="s">
        <v>83</v>
      </c>
      <c r="I1205" t="s">
        <v>488</v>
      </c>
      <c r="J1205" t="s">
        <v>238</v>
      </c>
    </row>
    <row r="1206" spans="1:10">
      <c r="A1206" s="17">
        <v>7570</v>
      </c>
      <c r="B1206" s="17" t="s">
        <v>518</v>
      </c>
      <c r="C1206" s="17" t="s">
        <v>8</v>
      </c>
      <c r="D1206" s="17" t="s">
        <v>4753</v>
      </c>
      <c r="E1206" s="17">
        <v>800</v>
      </c>
      <c r="F1206" s="18" t="s">
        <v>5</v>
      </c>
      <c r="G1206">
        <v>2016</v>
      </c>
      <c r="H1206" s="18" t="s">
        <v>82</v>
      </c>
      <c r="I1206" t="s">
        <v>488</v>
      </c>
      <c r="J1206" t="s">
        <v>238</v>
      </c>
    </row>
    <row r="1207" spans="1:10">
      <c r="A1207" s="17">
        <v>7569</v>
      </c>
      <c r="B1207" s="17" t="s">
        <v>4325</v>
      </c>
      <c r="C1207" s="17" t="s">
        <v>8</v>
      </c>
      <c r="D1207" s="17" t="s">
        <v>4753</v>
      </c>
      <c r="E1207" s="17">
        <v>2800</v>
      </c>
      <c r="F1207" s="18" t="s">
        <v>5</v>
      </c>
      <c r="G1207">
        <v>2016</v>
      </c>
      <c r="H1207" s="18" t="s">
        <v>82</v>
      </c>
      <c r="I1207" t="s">
        <v>488</v>
      </c>
      <c r="J1207" t="s">
        <v>238</v>
      </c>
    </row>
    <row r="1208" spans="1:10">
      <c r="A1208" s="17">
        <v>7568</v>
      </c>
      <c r="B1208" s="17" t="s">
        <v>517</v>
      </c>
      <c r="C1208" s="17" t="s">
        <v>8</v>
      </c>
      <c r="D1208" s="17" t="s">
        <v>4753</v>
      </c>
      <c r="E1208" s="17">
        <v>1400</v>
      </c>
      <c r="F1208" s="18" t="s">
        <v>5</v>
      </c>
      <c r="G1208">
        <v>2016</v>
      </c>
      <c r="H1208" s="18" t="s">
        <v>82</v>
      </c>
      <c r="I1208" t="s">
        <v>488</v>
      </c>
      <c r="J1208" t="s">
        <v>238</v>
      </c>
    </row>
    <row r="1209" spans="1:10">
      <c r="A1209" s="17">
        <v>7567</v>
      </c>
      <c r="B1209" s="17" t="s">
        <v>516</v>
      </c>
      <c r="C1209" s="17" t="s">
        <v>8</v>
      </c>
      <c r="D1209" s="17" t="s">
        <v>4753</v>
      </c>
      <c r="E1209" s="17">
        <v>1500</v>
      </c>
      <c r="F1209" s="18" t="s">
        <v>5</v>
      </c>
      <c r="G1209">
        <v>2016</v>
      </c>
      <c r="H1209" s="18" t="s">
        <v>82</v>
      </c>
      <c r="I1209" t="s">
        <v>488</v>
      </c>
      <c r="J1209" t="s">
        <v>238</v>
      </c>
    </row>
    <row r="1210" spans="1:10">
      <c r="A1210" s="17">
        <v>7566</v>
      </c>
      <c r="B1210" s="17" t="s">
        <v>515</v>
      </c>
      <c r="C1210" s="17" t="s">
        <v>8</v>
      </c>
      <c r="D1210" s="17" t="s">
        <v>4753</v>
      </c>
      <c r="E1210" s="17">
        <v>1700</v>
      </c>
      <c r="F1210" s="18" t="s">
        <v>5</v>
      </c>
      <c r="G1210">
        <v>2016</v>
      </c>
      <c r="H1210" s="18" t="s">
        <v>82</v>
      </c>
      <c r="I1210" t="s">
        <v>488</v>
      </c>
      <c r="J1210" t="s">
        <v>238</v>
      </c>
    </row>
    <row r="1211" spans="1:10">
      <c r="A1211" s="17">
        <v>7565</v>
      </c>
      <c r="B1211" s="17" t="s">
        <v>514</v>
      </c>
      <c r="C1211" s="17" t="s">
        <v>8</v>
      </c>
      <c r="D1211" s="17" t="s">
        <v>4753</v>
      </c>
      <c r="E1211" s="17">
        <v>1300</v>
      </c>
      <c r="F1211" s="18" t="s">
        <v>5</v>
      </c>
      <c r="G1211">
        <v>2016</v>
      </c>
      <c r="H1211" s="18" t="s">
        <v>82</v>
      </c>
      <c r="I1211" t="s">
        <v>488</v>
      </c>
      <c r="J1211" t="s">
        <v>238</v>
      </c>
    </row>
    <row r="1212" spans="1:10">
      <c r="A1212" s="17">
        <v>7564</v>
      </c>
      <c r="B1212" s="17" t="s">
        <v>512</v>
      </c>
      <c r="C1212" s="17" t="s">
        <v>8</v>
      </c>
      <c r="D1212" s="17" t="s">
        <v>4753</v>
      </c>
      <c r="E1212" s="17">
        <v>1600</v>
      </c>
      <c r="F1212" s="18" t="s">
        <v>5</v>
      </c>
      <c r="G1212">
        <v>2013</v>
      </c>
      <c r="H1212" s="18" t="s">
        <v>66</v>
      </c>
      <c r="I1212" t="s">
        <v>488</v>
      </c>
      <c r="J1212" t="s">
        <v>238</v>
      </c>
    </row>
    <row r="1213" spans="1:10">
      <c r="A1213" s="17">
        <v>7563</v>
      </c>
      <c r="B1213" s="17" t="s">
        <v>511</v>
      </c>
      <c r="C1213" s="17" t="s">
        <v>8</v>
      </c>
      <c r="D1213" s="17" t="s">
        <v>4753</v>
      </c>
      <c r="E1213" s="17">
        <v>1300</v>
      </c>
      <c r="F1213" s="18" t="s">
        <v>5</v>
      </c>
      <c r="G1213">
        <v>2014</v>
      </c>
      <c r="H1213" s="18" t="s">
        <v>66</v>
      </c>
      <c r="I1213" t="s">
        <v>488</v>
      </c>
      <c r="J1213" t="s">
        <v>238</v>
      </c>
    </row>
    <row r="1214" spans="1:10">
      <c r="A1214" s="17">
        <v>7562</v>
      </c>
      <c r="B1214" s="17" t="s">
        <v>510</v>
      </c>
      <c r="C1214" s="17" t="s">
        <v>8</v>
      </c>
      <c r="D1214" s="17" t="s">
        <v>4753</v>
      </c>
      <c r="E1214" s="17">
        <v>1600</v>
      </c>
      <c r="F1214" s="18" t="s">
        <v>5</v>
      </c>
      <c r="G1214">
        <v>2011</v>
      </c>
      <c r="H1214" s="18" t="s">
        <v>66</v>
      </c>
      <c r="I1214" t="s">
        <v>488</v>
      </c>
      <c r="J1214" t="s">
        <v>238</v>
      </c>
    </row>
    <row r="1215" spans="1:10">
      <c r="A1215" s="17">
        <v>7561</v>
      </c>
      <c r="B1215" s="17" t="s">
        <v>509</v>
      </c>
      <c r="C1215" s="17" t="s">
        <v>8</v>
      </c>
      <c r="D1215" s="17" t="s">
        <v>4753</v>
      </c>
      <c r="E1215" s="17">
        <v>1100</v>
      </c>
      <c r="F1215" s="18" t="s">
        <v>5</v>
      </c>
      <c r="G1215">
        <v>2014</v>
      </c>
      <c r="H1215" s="18" t="s">
        <v>66</v>
      </c>
      <c r="I1215" t="s">
        <v>488</v>
      </c>
      <c r="J1215" t="s">
        <v>238</v>
      </c>
    </row>
    <row r="1216" spans="1:10">
      <c r="A1216" s="17">
        <v>7560</v>
      </c>
      <c r="B1216" s="17" t="s">
        <v>507</v>
      </c>
      <c r="C1216" s="17" t="s">
        <v>8</v>
      </c>
      <c r="D1216" s="17" t="s">
        <v>4753</v>
      </c>
      <c r="E1216" s="17">
        <v>1600</v>
      </c>
      <c r="F1216" s="18" t="s">
        <v>5</v>
      </c>
      <c r="G1216">
        <v>2010</v>
      </c>
      <c r="H1216" s="18" t="s">
        <v>66</v>
      </c>
      <c r="I1216" t="s">
        <v>488</v>
      </c>
      <c r="J1216" t="s">
        <v>238</v>
      </c>
    </row>
    <row r="1217" spans="1:10">
      <c r="A1217" s="17">
        <v>7559</v>
      </c>
      <c r="B1217" s="17" t="s">
        <v>505</v>
      </c>
      <c r="C1217" s="17" t="s">
        <v>8</v>
      </c>
      <c r="D1217" s="17" t="s">
        <v>4753</v>
      </c>
      <c r="E1217" s="17">
        <v>3000</v>
      </c>
      <c r="F1217" s="18" t="s">
        <v>5</v>
      </c>
      <c r="G1217">
        <v>2005</v>
      </c>
      <c r="H1217" s="18" t="s">
        <v>66</v>
      </c>
      <c r="I1217" t="s">
        <v>488</v>
      </c>
      <c r="J1217" t="s">
        <v>238</v>
      </c>
    </row>
    <row r="1218" spans="1:10">
      <c r="A1218" s="17">
        <v>7558</v>
      </c>
      <c r="B1218" s="17" t="s">
        <v>503</v>
      </c>
      <c r="C1218" s="17" t="s">
        <v>8</v>
      </c>
      <c r="D1218" s="17" t="s">
        <v>4753</v>
      </c>
      <c r="E1218" s="17">
        <v>1600</v>
      </c>
      <c r="F1218" s="18" t="s">
        <v>5</v>
      </c>
      <c r="G1218">
        <v>2015</v>
      </c>
      <c r="H1218" s="18" t="s">
        <v>66</v>
      </c>
      <c r="I1218" t="s">
        <v>488</v>
      </c>
      <c r="J1218" t="s">
        <v>238</v>
      </c>
    </row>
    <row r="1219" spans="1:10">
      <c r="A1219" s="17">
        <v>7557</v>
      </c>
      <c r="B1219" s="17" t="s">
        <v>502</v>
      </c>
      <c r="C1219" s="17" t="s">
        <v>8</v>
      </c>
      <c r="D1219" s="17" t="s">
        <v>4753</v>
      </c>
      <c r="E1219" s="17">
        <v>1300</v>
      </c>
      <c r="F1219" s="18" t="s">
        <v>5</v>
      </c>
      <c r="G1219">
        <v>2014</v>
      </c>
      <c r="H1219" s="18" t="s">
        <v>66</v>
      </c>
      <c r="I1219" t="s">
        <v>488</v>
      </c>
      <c r="J1219" t="s">
        <v>238</v>
      </c>
    </row>
    <row r="1220" spans="1:10">
      <c r="A1220" s="17">
        <v>7556</v>
      </c>
      <c r="B1220" s="17" t="s">
        <v>501</v>
      </c>
      <c r="C1220" s="17" t="s">
        <v>8</v>
      </c>
      <c r="D1220" s="17" t="s">
        <v>4753</v>
      </c>
      <c r="E1220" s="17">
        <v>1200</v>
      </c>
      <c r="F1220" s="18" t="s">
        <v>5</v>
      </c>
      <c r="G1220">
        <v>2016</v>
      </c>
      <c r="H1220" s="18" t="s">
        <v>82</v>
      </c>
      <c r="I1220" t="s">
        <v>488</v>
      </c>
      <c r="J1220" t="s">
        <v>238</v>
      </c>
    </row>
    <row r="1221" spans="1:10">
      <c r="A1221" s="17">
        <v>7555</v>
      </c>
      <c r="B1221" s="17" t="s">
        <v>499</v>
      </c>
      <c r="C1221" s="17" t="s">
        <v>8</v>
      </c>
      <c r="D1221" s="17" t="s">
        <v>4753</v>
      </c>
      <c r="E1221" s="17">
        <v>1400</v>
      </c>
      <c r="F1221" s="18" t="s">
        <v>5</v>
      </c>
      <c r="G1221">
        <v>2009</v>
      </c>
      <c r="H1221" s="18" t="s">
        <v>66</v>
      </c>
      <c r="I1221" t="s">
        <v>488</v>
      </c>
      <c r="J1221" t="s">
        <v>238</v>
      </c>
    </row>
    <row r="1222" spans="1:10">
      <c r="A1222" s="17">
        <v>7554</v>
      </c>
      <c r="B1222" s="17" t="s">
        <v>498</v>
      </c>
      <c r="C1222" s="17" t="s">
        <v>8</v>
      </c>
      <c r="D1222" s="17" t="s">
        <v>4753</v>
      </c>
      <c r="E1222" s="17">
        <v>2000</v>
      </c>
      <c r="F1222" s="18" t="s">
        <v>5</v>
      </c>
      <c r="G1222">
        <v>2012</v>
      </c>
      <c r="H1222" s="18" t="s">
        <v>66</v>
      </c>
      <c r="I1222" t="s">
        <v>488</v>
      </c>
      <c r="J1222" t="s">
        <v>238</v>
      </c>
    </row>
    <row r="1223" spans="1:10">
      <c r="A1223" s="17">
        <v>7553</v>
      </c>
      <c r="B1223" s="17" t="s">
        <v>4358</v>
      </c>
      <c r="C1223" s="17" t="s">
        <v>8</v>
      </c>
      <c r="D1223" s="17" t="s">
        <v>4753</v>
      </c>
      <c r="E1223" s="17">
        <v>1300</v>
      </c>
      <c r="F1223" s="18" t="s">
        <v>5</v>
      </c>
      <c r="G1223">
        <v>2016</v>
      </c>
      <c r="H1223" s="18" t="s">
        <v>82</v>
      </c>
      <c r="I1223" t="s">
        <v>488</v>
      </c>
      <c r="J1223" t="s">
        <v>238</v>
      </c>
    </row>
    <row r="1224" spans="1:10">
      <c r="A1224" s="17">
        <v>7552</v>
      </c>
      <c r="B1224" s="17" t="s">
        <v>4409</v>
      </c>
      <c r="C1224" s="17" t="s">
        <v>8</v>
      </c>
      <c r="D1224" s="17" t="s">
        <v>4753</v>
      </c>
      <c r="E1224" s="17">
        <v>1900</v>
      </c>
      <c r="F1224" s="18" t="s">
        <v>5</v>
      </c>
      <c r="G1224">
        <v>2016</v>
      </c>
      <c r="H1224" s="18" t="s">
        <v>82</v>
      </c>
      <c r="I1224" t="s">
        <v>488</v>
      </c>
      <c r="J1224" t="s">
        <v>238</v>
      </c>
    </row>
    <row r="1225" spans="1:10">
      <c r="A1225" s="17">
        <v>7551</v>
      </c>
      <c r="B1225" s="17" t="s">
        <v>4344</v>
      </c>
      <c r="C1225" s="17" t="s">
        <v>8</v>
      </c>
      <c r="D1225" s="17" t="s">
        <v>4753</v>
      </c>
      <c r="E1225" s="17">
        <v>1000</v>
      </c>
      <c r="F1225" s="18" t="s">
        <v>5</v>
      </c>
      <c r="G1225">
        <v>2015</v>
      </c>
      <c r="H1225" s="18" t="s">
        <v>66</v>
      </c>
      <c r="I1225" t="s">
        <v>488</v>
      </c>
      <c r="J1225" t="s">
        <v>238</v>
      </c>
    </row>
    <row r="1226" spans="1:10">
      <c r="A1226" s="17">
        <v>7550</v>
      </c>
      <c r="B1226" s="17" t="s">
        <v>4454</v>
      </c>
      <c r="C1226" s="17" t="s">
        <v>8</v>
      </c>
      <c r="D1226" s="17" t="s">
        <v>4753</v>
      </c>
      <c r="E1226" s="17">
        <v>900</v>
      </c>
      <c r="F1226" s="18" t="s">
        <v>5</v>
      </c>
      <c r="G1226">
        <v>2016</v>
      </c>
      <c r="H1226" s="18" t="s">
        <v>82</v>
      </c>
      <c r="I1226" t="s">
        <v>488</v>
      </c>
      <c r="J1226" t="s">
        <v>238</v>
      </c>
    </row>
    <row r="1227" spans="1:10">
      <c r="A1227" s="17">
        <v>7549</v>
      </c>
      <c r="B1227" s="17" t="s">
        <v>3868</v>
      </c>
      <c r="C1227" s="17" t="s">
        <v>8</v>
      </c>
      <c r="D1227" s="17" t="s">
        <v>4753</v>
      </c>
      <c r="E1227" s="17">
        <v>3000</v>
      </c>
      <c r="F1227" s="18" t="s">
        <v>5</v>
      </c>
      <c r="G1227">
        <v>2013</v>
      </c>
      <c r="H1227" s="18" t="s">
        <v>66</v>
      </c>
      <c r="I1227" t="s">
        <v>488</v>
      </c>
      <c r="J1227" t="s">
        <v>238</v>
      </c>
    </row>
    <row r="1228" spans="1:10">
      <c r="A1228" s="17">
        <v>7548</v>
      </c>
      <c r="B1228" s="17" t="s">
        <v>4435</v>
      </c>
      <c r="C1228" s="17" t="s">
        <v>8</v>
      </c>
      <c r="D1228" s="17" t="s">
        <v>4753</v>
      </c>
      <c r="E1228" s="17">
        <v>2800</v>
      </c>
      <c r="F1228" s="18" t="s">
        <v>5</v>
      </c>
      <c r="G1228">
        <v>2015</v>
      </c>
      <c r="H1228" s="18" t="s">
        <v>66</v>
      </c>
      <c r="I1228" t="s">
        <v>488</v>
      </c>
      <c r="J1228" t="s">
        <v>238</v>
      </c>
    </row>
    <row r="1229" spans="1:10">
      <c r="A1229" s="17">
        <v>7547</v>
      </c>
      <c r="B1229" s="17" t="s">
        <v>4324</v>
      </c>
      <c r="C1229" s="17" t="s">
        <v>8</v>
      </c>
      <c r="D1229" s="17" t="s">
        <v>4753</v>
      </c>
      <c r="E1229" s="17">
        <v>1400</v>
      </c>
      <c r="F1229" s="18" t="s">
        <v>5</v>
      </c>
      <c r="G1229">
        <v>2010</v>
      </c>
      <c r="H1229" s="18" t="s">
        <v>66</v>
      </c>
      <c r="I1229" t="s">
        <v>488</v>
      </c>
      <c r="J1229" t="s">
        <v>238</v>
      </c>
    </row>
    <row r="1230" spans="1:10">
      <c r="A1230" s="17">
        <v>7546</v>
      </c>
      <c r="B1230" s="17" t="s">
        <v>4378</v>
      </c>
      <c r="C1230" s="17" t="s">
        <v>8</v>
      </c>
      <c r="D1230" s="17" t="s">
        <v>4753</v>
      </c>
      <c r="E1230" s="17">
        <v>1900</v>
      </c>
      <c r="F1230" s="18" t="s">
        <v>5</v>
      </c>
      <c r="G1230">
        <v>2015</v>
      </c>
      <c r="H1230" s="18" t="s">
        <v>66</v>
      </c>
      <c r="I1230" t="s">
        <v>488</v>
      </c>
      <c r="J1230" t="s">
        <v>238</v>
      </c>
    </row>
    <row r="1231" spans="1:10">
      <c r="A1231" s="17">
        <v>7545</v>
      </c>
      <c r="B1231" s="17" t="s">
        <v>4469</v>
      </c>
      <c r="C1231" s="17" t="s">
        <v>8</v>
      </c>
      <c r="D1231" s="17" t="s">
        <v>4753</v>
      </c>
      <c r="E1231" s="17">
        <v>900</v>
      </c>
      <c r="F1231" s="18" t="s">
        <v>5</v>
      </c>
      <c r="G1231">
        <v>2014</v>
      </c>
      <c r="H1231" s="18" t="s">
        <v>66</v>
      </c>
      <c r="I1231" t="s">
        <v>488</v>
      </c>
      <c r="J1231" t="s">
        <v>238</v>
      </c>
    </row>
    <row r="1232" spans="1:10">
      <c r="A1232" s="17">
        <v>7544</v>
      </c>
      <c r="B1232" s="17" t="s">
        <v>496</v>
      </c>
      <c r="C1232" s="17" t="s">
        <v>8</v>
      </c>
      <c r="D1232" s="17" t="s">
        <v>4753</v>
      </c>
      <c r="E1232" s="17">
        <v>700</v>
      </c>
      <c r="F1232" s="18" t="s">
        <v>5</v>
      </c>
      <c r="G1232">
        <v>2011</v>
      </c>
      <c r="H1232" s="18" t="s">
        <v>66</v>
      </c>
      <c r="I1232" t="s">
        <v>488</v>
      </c>
      <c r="J1232" t="s">
        <v>238</v>
      </c>
    </row>
    <row r="1233" spans="1:10">
      <c r="A1233" s="17">
        <v>7543</v>
      </c>
      <c r="B1233" s="17" t="s">
        <v>4078</v>
      </c>
      <c r="C1233" s="17" t="s">
        <v>8</v>
      </c>
      <c r="D1233" s="17" t="s">
        <v>4753</v>
      </c>
      <c r="E1233" s="17">
        <v>1600</v>
      </c>
      <c r="F1233" s="18" t="s">
        <v>5</v>
      </c>
      <c r="G1233">
        <v>2012</v>
      </c>
      <c r="H1233" s="18" t="s">
        <v>66</v>
      </c>
      <c r="I1233" t="s">
        <v>488</v>
      </c>
      <c r="J1233" t="s">
        <v>238</v>
      </c>
    </row>
    <row r="1234" spans="1:10">
      <c r="A1234" s="17">
        <v>7542</v>
      </c>
      <c r="B1234" s="17" t="s">
        <v>4458</v>
      </c>
      <c r="C1234" s="17" t="s">
        <v>8</v>
      </c>
      <c r="D1234" s="17" t="s">
        <v>4753</v>
      </c>
      <c r="E1234" s="17">
        <v>1200</v>
      </c>
      <c r="F1234" s="18" t="s">
        <v>5</v>
      </c>
      <c r="G1234">
        <v>2010</v>
      </c>
      <c r="H1234" s="18" t="s">
        <v>66</v>
      </c>
      <c r="I1234" t="s">
        <v>488</v>
      </c>
      <c r="J1234" t="s">
        <v>238</v>
      </c>
    </row>
    <row r="1235" spans="1:10">
      <c r="A1235" s="17">
        <v>7541</v>
      </c>
      <c r="B1235" s="17" t="s">
        <v>495</v>
      </c>
      <c r="C1235" s="17" t="s">
        <v>8</v>
      </c>
      <c r="D1235" s="17" t="s">
        <v>4753</v>
      </c>
      <c r="E1235" s="17">
        <v>7900</v>
      </c>
      <c r="F1235" s="18" t="s">
        <v>5</v>
      </c>
      <c r="G1235">
        <v>2016</v>
      </c>
      <c r="H1235" s="18" t="s">
        <v>82</v>
      </c>
      <c r="I1235" t="s">
        <v>488</v>
      </c>
      <c r="J1235" t="s">
        <v>238</v>
      </c>
    </row>
    <row r="1236" spans="1:10">
      <c r="A1236" s="17">
        <v>7540</v>
      </c>
      <c r="B1236" s="17" t="s">
        <v>4397</v>
      </c>
      <c r="C1236" s="17" t="s">
        <v>8</v>
      </c>
      <c r="D1236" s="17" t="s">
        <v>4753</v>
      </c>
      <c r="E1236" s="17">
        <v>1500</v>
      </c>
      <c r="F1236" s="18" t="s">
        <v>5</v>
      </c>
      <c r="G1236">
        <v>2016</v>
      </c>
      <c r="H1236" s="18" t="s">
        <v>82</v>
      </c>
      <c r="I1236" t="s">
        <v>488</v>
      </c>
      <c r="J1236" t="s">
        <v>238</v>
      </c>
    </row>
    <row r="1237" spans="1:10">
      <c r="A1237" s="17">
        <v>7539</v>
      </c>
      <c r="B1237" s="17" t="s">
        <v>4478</v>
      </c>
      <c r="C1237" s="17" t="s">
        <v>8</v>
      </c>
      <c r="D1237" s="17" t="s">
        <v>4753</v>
      </c>
      <c r="E1237" s="17">
        <v>900</v>
      </c>
      <c r="F1237" s="18" t="s">
        <v>5</v>
      </c>
      <c r="G1237">
        <v>2014</v>
      </c>
      <c r="H1237" s="18" t="s">
        <v>66</v>
      </c>
      <c r="I1237" t="s">
        <v>488</v>
      </c>
      <c r="J1237" t="s">
        <v>238</v>
      </c>
    </row>
    <row r="1238" spans="1:10">
      <c r="A1238" s="17">
        <v>7538</v>
      </c>
      <c r="B1238" s="17" t="s">
        <v>4412</v>
      </c>
      <c r="C1238" s="17" t="s">
        <v>8</v>
      </c>
      <c r="D1238" s="17" t="s">
        <v>4753</v>
      </c>
      <c r="E1238" s="17">
        <v>1800</v>
      </c>
      <c r="F1238" s="18" t="s">
        <v>5</v>
      </c>
      <c r="G1238">
        <v>2016</v>
      </c>
      <c r="H1238" s="18" t="s">
        <v>82</v>
      </c>
      <c r="I1238" t="s">
        <v>488</v>
      </c>
      <c r="J1238" t="s">
        <v>238</v>
      </c>
    </row>
    <row r="1239" spans="1:10">
      <c r="A1239" s="17">
        <v>7537</v>
      </c>
      <c r="B1239" s="17" t="s">
        <v>493</v>
      </c>
      <c r="C1239" s="17" t="s">
        <v>8</v>
      </c>
      <c r="D1239" s="17" t="s">
        <v>4753</v>
      </c>
      <c r="E1239" s="17">
        <v>7700</v>
      </c>
      <c r="F1239" s="18" t="s">
        <v>5</v>
      </c>
      <c r="G1239">
        <v>2016</v>
      </c>
      <c r="H1239" s="18" t="s">
        <v>82</v>
      </c>
      <c r="I1239" t="s">
        <v>488</v>
      </c>
      <c r="J1239" t="s">
        <v>238</v>
      </c>
    </row>
    <row r="1240" spans="1:10">
      <c r="A1240" s="17">
        <v>7536</v>
      </c>
      <c r="B1240" s="17" t="s">
        <v>491</v>
      </c>
      <c r="C1240" s="17" t="s">
        <v>8</v>
      </c>
      <c r="D1240" s="17" t="s">
        <v>4753</v>
      </c>
      <c r="E1240" s="17">
        <v>1400</v>
      </c>
      <c r="F1240" s="18" t="s">
        <v>5</v>
      </c>
      <c r="G1240">
        <v>2014</v>
      </c>
      <c r="H1240" s="18" t="s">
        <v>66</v>
      </c>
      <c r="I1240" t="s">
        <v>488</v>
      </c>
      <c r="J1240" t="s">
        <v>238</v>
      </c>
    </row>
    <row r="1241" spans="1:10">
      <c r="A1241" s="17">
        <v>7535</v>
      </c>
      <c r="B1241" s="17" t="s">
        <v>4391</v>
      </c>
      <c r="C1241" s="17" t="s">
        <v>8</v>
      </c>
      <c r="D1241" s="17" t="s">
        <v>4753</v>
      </c>
      <c r="E1241" s="17">
        <v>900</v>
      </c>
      <c r="F1241" s="18" t="s">
        <v>5</v>
      </c>
      <c r="G1241">
        <v>2016</v>
      </c>
      <c r="H1241" s="18" t="s">
        <v>82</v>
      </c>
      <c r="I1241" t="s">
        <v>488</v>
      </c>
      <c r="J1241" t="s">
        <v>238</v>
      </c>
    </row>
    <row r="1242" spans="1:10">
      <c r="A1242" s="17">
        <v>7534</v>
      </c>
      <c r="B1242" s="17" t="s">
        <v>4438</v>
      </c>
      <c r="C1242" s="17" t="s">
        <v>8</v>
      </c>
      <c r="D1242" s="17" t="s">
        <v>4753</v>
      </c>
      <c r="E1242" s="17">
        <v>1000</v>
      </c>
      <c r="F1242" s="18" t="s">
        <v>5</v>
      </c>
      <c r="G1242">
        <v>2010</v>
      </c>
      <c r="H1242" s="18" t="s">
        <v>66</v>
      </c>
      <c r="I1242" t="s">
        <v>488</v>
      </c>
      <c r="J1242" t="s">
        <v>238</v>
      </c>
    </row>
    <row r="1243" spans="1:10">
      <c r="A1243" s="17">
        <v>7533</v>
      </c>
      <c r="B1243" s="17" t="s">
        <v>4029</v>
      </c>
      <c r="C1243" s="17" t="s">
        <v>8</v>
      </c>
      <c r="D1243" s="17" t="s">
        <v>4753</v>
      </c>
      <c r="E1243" s="17">
        <v>1300</v>
      </c>
      <c r="F1243" s="18" t="s">
        <v>5</v>
      </c>
      <c r="G1243">
        <v>2013</v>
      </c>
      <c r="H1243" s="18" t="s">
        <v>66</v>
      </c>
      <c r="I1243" t="s">
        <v>488</v>
      </c>
      <c r="J1243" t="s">
        <v>238</v>
      </c>
    </row>
    <row r="1244" spans="1:10">
      <c r="A1244" s="17">
        <v>7532</v>
      </c>
      <c r="B1244" s="17" t="s">
        <v>4442</v>
      </c>
      <c r="C1244" s="17" t="s">
        <v>8</v>
      </c>
      <c r="D1244" s="17" t="s">
        <v>4753</v>
      </c>
      <c r="E1244" s="17">
        <v>1200</v>
      </c>
      <c r="F1244" s="18" t="s">
        <v>5</v>
      </c>
      <c r="G1244">
        <v>2010</v>
      </c>
      <c r="H1244" s="18" t="s">
        <v>66</v>
      </c>
      <c r="I1244" t="s">
        <v>488</v>
      </c>
      <c r="J1244" t="s">
        <v>238</v>
      </c>
    </row>
    <row r="1245" spans="1:10">
      <c r="A1245" s="17">
        <v>7531</v>
      </c>
      <c r="B1245" s="17" t="s">
        <v>487</v>
      </c>
      <c r="C1245" s="17" t="s">
        <v>8</v>
      </c>
      <c r="D1245" s="17" t="s">
        <v>4753</v>
      </c>
      <c r="E1245" s="17">
        <v>900</v>
      </c>
      <c r="F1245" s="18" t="s">
        <v>5</v>
      </c>
      <c r="G1245">
        <v>2012</v>
      </c>
      <c r="H1245" s="18" t="s">
        <v>66</v>
      </c>
      <c r="I1245" t="s">
        <v>488</v>
      </c>
      <c r="J1245" t="s">
        <v>238</v>
      </c>
    </row>
    <row r="1246" spans="1:10">
      <c r="A1246" s="17">
        <v>7530</v>
      </c>
      <c r="B1246" s="17" t="s">
        <v>4466</v>
      </c>
      <c r="C1246" s="17" t="s">
        <v>8</v>
      </c>
      <c r="D1246" s="17" t="s">
        <v>4753</v>
      </c>
      <c r="E1246" s="17">
        <v>900</v>
      </c>
      <c r="F1246" s="18" t="s">
        <v>5</v>
      </c>
      <c r="G1246">
        <v>2009</v>
      </c>
      <c r="H1246" s="18" t="s">
        <v>66</v>
      </c>
      <c r="I1246" t="s">
        <v>488</v>
      </c>
      <c r="J1246" t="s">
        <v>238</v>
      </c>
    </row>
    <row r="1247" spans="1:10">
      <c r="A1247" s="17">
        <v>7529</v>
      </c>
      <c r="B1247" s="17" t="s">
        <v>3113</v>
      </c>
      <c r="C1247" s="17" t="s">
        <v>8</v>
      </c>
      <c r="D1247" s="17" t="s">
        <v>4753</v>
      </c>
      <c r="E1247" s="17">
        <v>31300</v>
      </c>
      <c r="F1247" s="18" t="s">
        <v>5</v>
      </c>
      <c r="G1247">
        <v>2000</v>
      </c>
      <c r="H1247" s="18" t="s">
        <v>66</v>
      </c>
      <c r="I1247" t="s">
        <v>488</v>
      </c>
      <c r="J1247" t="s">
        <v>238</v>
      </c>
    </row>
    <row r="1248" spans="1:10">
      <c r="A1248" s="17">
        <v>7528</v>
      </c>
      <c r="B1248" s="17" t="s">
        <v>4173</v>
      </c>
      <c r="C1248" s="17" t="s">
        <v>15</v>
      </c>
      <c r="D1248" s="17" t="s">
        <v>4759</v>
      </c>
      <c r="E1248" s="17">
        <v>2400</v>
      </c>
      <c r="F1248" s="18" t="s">
        <v>5</v>
      </c>
      <c r="G1248">
        <v>2017</v>
      </c>
      <c r="H1248" s="18" t="s">
        <v>83</v>
      </c>
      <c r="I1248" t="s">
        <v>64</v>
      </c>
      <c r="J1248" t="s">
        <v>65</v>
      </c>
    </row>
    <row r="1249" spans="1:10">
      <c r="A1249" s="17">
        <v>7527</v>
      </c>
      <c r="B1249" s="17" t="s">
        <v>2947</v>
      </c>
      <c r="C1249" s="17" t="s">
        <v>28</v>
      </c>
      <c r="D1249" s="17" t="s">
        <v>4638</v>
      </c>
      <c r="E1249" s="17">
        <v>2300</v>
      </c>
      <c r="F1249" s="18" t="s">
        <v>5</v>
      </c>
      <c r="G1249">
        <v>2018</v>
      </c>
      <c r="H1249" s="18" t="s">
        <v>84</v>
      </c>
      <c r="I1249" t="s">
        <v>64</v>
      </c>
      <c r="J1249" t="s">
        <v>65</v>
      </c>
    </row>
    <row r="1250" spans="1:10">
      <c r="A1250" s="17">
        <v>7526</v>
      </c>
      <c r="B1250" s="17" t="s">
        <v>3470</v>
      </c>
      <c r="C1250" s="17" t="s">
        <v>18</v>
      </c>
      <c r="D1250" s="17" t="s">
        <v>4687</v>
      </c>
      <c r="E1250" s="17">
        <v>1700</v>
      </c>
      <c r="F1250" s="18" t="s">
        <v>5</v>
      </c>
      <c r="G1250">
        <v>2017</v>
      </c>
      <c r="H1250" s="18" t="s">
        <v>83</v>
      </c>
      <c r="I1250" t="s">
        <v>64</v>
      </c>
      <c r="J1250" t="s">
        <v>207</v>
      </c>
    </row>
    <row r="1251" spans="1:10">
      <c r="A1251" s="17">
        <v>7525</v>
      </c>
      <c r="B1251" s="17" t="s">
        <v>486</v>
      </c>
      <c r="C1251" s="17" t="s">
        <v>26</v>
      </c>
      <c r="D1251" s="17" t="s">
        <v>4668</v>
      </c>
      <c r="E1251" s="17">
        <v>2600</v>
      </c>
      <c r="F1251" s="18" t="s">
        <v>5</v>
      </c>
      <c r="G1251">
        <v>2018</v>
      </c>
      <c r="H1251" s="18" t="s">
        <v>84</v>
      </c>
      <c r="I1251" t="s">
        <v>64</v>
      </c>
      <c r="J1251" t="s">
        <v>65</v>
      </c>
    </row>
    <row r="1252" spans="1:10">
      <c r="A1252" s="17">
        <v>7524</v>
      </c>
      <c r="B1252" s="17" t="s">
        <v>3204</v>
      </c>
      <c r="C1252" s="17" t="s">
        <v>8</v>
      </c>
      <c r="D1252" s="17" t="s">
        <v>4646</v>
      </c>
      <c r="E1252" s="17">
        <v>3500</v>
      </c>
      <c r="F1252" s="18" t="s">
        <v>5</v>
      </c>
      <c r="G1252">
        <v>2018</v>
      </c>
      <c r="H1252" s="18" t="s">
        <v>84</v>
      </c>
      <c r="I1252" t="s">
        <v>64</v>
      </c>
      <c r="J1252" t="s">
        <v>65</v>
      </c>
    </row>
    <row r="1253" spans="1:10">
      <c r="A1253" s="17">
        <v>7523</v>
      </c>
      <c r="B1253" s="17" t="s">
        <v>485</v>
      </c>
      <c r="C1253" s="17" t="s">
        <v>22</v>
      </c>
      <c r="D1253" s="17" t="s">
        <v>4671</v>
      </c>
      <c r="E1253" s="17">
        <v>3400</v>
      </c>
      <c r="F1253" s="18" t="s">
        <v>5</v>
      </c>
      <c r="G1253">
        <v>2017</v>
      </c>
      <c r="H1253" s="18" t="s">
        <v>83</v>
      </c>
      <c r="I1253" t="s">
        <v>64</v>
      </c>
      <c r="J1253" t="s">
        <v>204</v>
      </c>
    </row>
    <row r="1254" spans="1:10">
      <c r="A1254" s="17">
        <v>7522</v>
      </c>
      <c r="B1254" s="17" t="s">
        <v>2868</v>
      </c>
      <c r="C1254" s="17" t="s">
        <v>16</v>
      </c>
      <c r="D1254" s="17" t="s">
        <v>4663</v>
      </c>
      <c r="E1254" s="17">
        <v>2800</v>
      </c>
      <c r="F1254" s="18" t="s">
        <v>5</v>
      </c>
      <c r="G1254">
        <v>2018</v>
      </c>
      <c r="H1254" s="18" t="s">
        <v>84</v>
      </c>
      <c r="I1254" t="s">
        <v>64</v>
      </c>
      <c r="J1254" t="s">
        <v>184</v>
      </c>
    </row>
    <row r="1255" spans="1:10">
      <c r="A1255" s="17">
        <v>7521</v>
      </c>
      <c r="B1255" s="17" t="s">
        <v>3571</v>
      </c>
      <c r="C1255" s="17" t="s">
        <v>16</v>
      </c>
      <c r="D1255" s="17" t="s">
        <v>4631</v>
      </c>
      <c r="E1255" s="17">
        <v>3500</v>
      </c>
      <c r="F1255" s="18" t="s">
        <v>5</v>
      </c>
      <c r="G1255">
        <v>2018</v>
      </c>
      <c r="H1255" s="18" t="s">
        <v>84</v>
      </c>
      <c r="I1255" t="s">
        <v>64</v>
      </c>
      <c r="J1255" t="s">
        <v>65</v>
      </c>
    </row>
    <row r="1256" spans="1:10">
      <c r="A1256" s="17">
        <v>7520</v>
      </c>
      <c r="B1256" s="17" t="s">
        <v>3848</v>
      </c>
      <c r="C1256" s="17" t="s">
        <v>16</v>
      </c>
      <c r="D1256" s="17" t="s">
        <v>4631</v>
      </c>
      <c r="E1256" s="17">
        <v>3400</v>
      </c>
      <c r="F1256" s="18" t="s">
        <v>5</v>
      </c>
      <c r="G1256">
        <v>2018</v>
      </c>
      <c r="H1256" s="18" t="s">
        <v>84</v>
      </c>
      <c r="I1256" t="s">
        <v>64</v>
      </c>
      <c r="J1256" t="s">
        <v>184</v>
      </c>
    </row>
    <row r="1257" spans="1:10">
      <c r="A1257" s="17">
        <v>7518</v>
      </c>
      <c r="B1257" s="17" t="s">
        <v>4570</v>
      </c>
      <c r="C1257" s="17" t="s">
        <v>28</v>
      </c>
      <c r="D1257" s="17" t="s">
        <v>4749</v>
      </c>
      <c r="E1257" s="17">
        <v>2100</v>
      </c>
      <c r="F1257" s="18" t="s">
        <v>5</v>
      </c>
      <c r="G1257">
        <v>2017</v>
      </c>
      <c r="H1257" s="18" t="s">
        <v>83</v>
      </c>
      <c r="I1257" t="s">
        <v>64</v>
      </c>
      <c r="J1257" t="s">
        <v>65</v>
      </c>
    </row>
    <row r="1258" spans="1:10">
      <c r="A1258" s="17">
        <v>7517</v>
      </c>
      <c r="B1258" s="17" t="s">
        <v>3855</v>
      </c>
      <c r="C1258" s="17" t="s">
        <v>24</v>
      </c>
      <c r="D1258" s="17" t="s">
        <v>4681</v>
      </c>
      <c r="E1258" s="17">
        <v>2500</v>
      </c>
      <c r="F1258" s="18" t="s">
        <v>5</v>
      </c>
      <c r="G1258">
        <v>2017</v>
      </c>
      <c r="H1258" s="18" t="s">
        <v>83</v>
      </c>
      <c r="I1258" t="s">
        <v>64</v>
      </c>
      <c r="J1258" t="s">
        <v>65</v>
      </c>
    </row>
    <row r="1259" spans="1:10">
      <c r="A1259" s="17">
        <v>7516</v>
      </c>
      <c r="B1259" s="17" t="s">
        <v>4146</v>
      </c>
      <c r="C1259" s="17" t="s">
        <v>8</v>
      </c>
      <c r="D1259" s="17" t="s">
        <v>4588</v>
      </c>
      <c r="E1259" s="17">
        <v>2900</v>
      </c>
      <c r="F1259" s="18" t="s">
        <v>5</v>
      </c>
      <c r="G1259">
        <v>2017</v>
      </c>
      <c r="H1259" s="18" t="s">
        <v>83</v>
      </c>
      <c r="I1259" t="s">
        <v>64</v>
      </c>
      <c r="J1259" t="s">
        <v>65</v>
      </c>
    </row>
    <row r="1260" spans="1:10">
      <c r="A1260" s="17">
        <v>7515</v>
      </c>
      <c r="B1260" s="17" t="s">
        <v>3205</v>
      </c>
      <c r="C1260" s="17" t="s">
        <v>8</v>
      </c>
      <c r="D1260" s="17" t="s">
        <v>4646</v>
      </c>
      <c r="E1260" s="17">
        <v>2500</v>
      </c>
      <c r="F1260" s="18" t="s">
        <v>5</v>
      </c>
      <c r="G1260">
        <v>2017</v>
      </c>
      <c r="H1260" s="18" t="s">
        <v>83</v>
      </c>
      <c r="I1260" t="s">
        <v>64</v>
      </c>
      <c r="J1260" t="s">
        <v>65</v>
      </c>
    </row>
    <row r="1261" spans="1:10">
      <c r="A1261" s="17">
        <v>7514</v>
      </c>
      <c r="B1261" s="17" t="s">
        <v>484</v>
      </c>
      <c r="C1261" s="17" t="s">
        <v>22</v>
      </c>
      <c r="D1261" s="17" t="s">
        <v>4674</v>
      </c>
      <c r="E1261" s="17">
        <v>2800</v>
      </c>
      <c r="F1261" s="18" t="s">
        <v>5</v>
      </c>
      <c r="G1261">
        <v>2017</v>
      </c>
      <c r="H1261" s="18" t="s">
        <v>83</v>
      </c>
      <c r="I1261" t="s">
        <v>64</v>
      </c>
      <c r="J1261" t="s">
        <v>204</v>
      </c>
    </row>
    <row r="1262" spans="1:10">
      <c r="A1262" s="17">
        <v>7513</v>
      </c>
      <c r="B1262" s="17" t="s">
        <v>483</v>
      </c>
      <c r="C1262" s="17" t="s">
        <v>22</v>
      </c>
      <c r="D1262" s="17" t="s">
        <v>4674</v>
      </c>
      <c r="E1262" s="17">
        <v>3900</v>
      </c>
      <c r="F1262" s="18" t="s">
        <v>5</v>
      </c>
      <c r="G1262">
        <v>2017</v>
      </c>
      <c r="H1262" s="18" t="s">
        <v>83</v>
      </c>
      <c r="I1262" t="s">
        <v>64</v>
      </c>
      <c r="J1262" t="s">
        <v>204</v>
      </c>
    </row>
    <row r="1263" spans="1:10">
      <c r="A1263" s="17">
        <v>7512</v>
      </c>
      <c r="B1263" s="17" t="s">
        <v>4486</v>
      </c>
      <c r="C1263" s="17" t="s">
        <v>22</v>
      </c>
      <c r="D1263" s="17" t="s">
        <v>4649</v>
      </c>
      <c r="E1263" s="17">
        <v>3100</v>
      </c>
      <c r="F1263" s="18" t="s">
        <v>5</v>
      </c>
      <c r="G1263">
        <v>2017</v>
      </c>
      <c r="H1263" s="18" t="s">
        <v>83</v>
      </c>
      <c r="I1263" t="s">
        <v>64</v>
      </c>
      <c r="J1263" t="s">
        <v>204</v>
      </c>
    </row>
    <row r="1264" spans="1:10">
      <c r="A1264" s="17">
        <v>7510</v>
      </c>
      <c r="B1264" s="17" t="s">
        <v>482</v>
      </c>
      <c r="C1264" s="17" t="s">
        <v>22</v>
      </c>
      <c r="D1264" s="17" t="s">
        <v>4649</v>
      </c>
      <c r="E1264" s="17">
        <v>3300</v>
      </c>
      <c r="F1264" s="18" t="s">
        <v>5</v>
      </c>
      <c r="G1264">
        <v>2018</v>
      </c>
      <c r="H1264" s="18" t="s">
        <v>84</v>
      </c>
      <c r="I1264" t="s">
        <v>64</v>
      </c>
      <c r="J1264" t="s">
        <v>204</v>
      </c>
    </row>
    <row r="1265" spans="1:10">
      <c r="A1265" s="17">
        <v>7509</v>
      </c>
      <c r="B1265" s="17" t="s">
        <v>481</v>
      </c>
      <c r="C1265" s="17" t="s">
        <v>18</v>
      </c>
      <c r="D1265" s="17" t="s">
        <v>4687</v>
      </c>
      <c r="E1265" s="17">
        <v>2900</v>
      </c>
      <c r="F1265" s="18" t="s">
        <v>5</v>
      </c>
      <c r="G1265">
        <v>2017</v>
      </c>
      <c r="H1265" s="18" t="s">
        <v>83</v>
      </c>
      <c r="I1265" t="s">
        <v>64</v>
      </c>
      <c r="J1265" t="s">
        <v>207</v>
      </c>
    </row>
    <row r="1266" spans="1:10">
      <c r="A1266" s="17">
        <v>7508</v>
      </c>
      <c r="B1266" s="17" t="s">
        <v>3107</v>
      </c>
      <c r="C1266" s="17" t="s">
        <v>28</v>
      </c>
      <c r="D1266" s="17" t="s">
        <v>4749</v>
      </c>
      <c r="E1266" s="17">
        <v>2700</v>
      </c>
      <c r="F1266" s="18" t="s">
        <v>5</v>
      </c>
      <c r="G1266">
        <v>2017</v>
      </c>
      <c r="H1266" s="18" t="s">
        <v>83</v>
      </c>
      <c r="I1266" t="s">
        <v>64</v>
      </c>
      <c r="J1266" t="s">
        <v>65</v>
      </c>
    </row>
    <row r="1267" spans="1:10">
      <c r="A1267" s="17">
        <v>7507</v>
      </c>
      <c r="B1267" s="17" t="s">
        <v>4437</v>
      </c>
      <c r="C1267" s="17" t="s">
        <v>28</v>
      </c>
      <c r="D1267" s="17" t="s">
        <v>4749</v>
      </c>
      <c r="E1267" s="17">
        <v>3200</v>
      </c>
      <c r="F1267" s="18" t="s">
        <v>5</v>
      </c>
      <c r="G1267">
        <v>2018</v>
      </c>
      <c r="H1267" s="18" t="s">
        <v>84</v>
      </c>
      <c r="I1267" t="s">
        <v>64</v>
      </c>
      <c r="J1267" t="s">
        <v>65</v>
      </c>
    </row>
    <row r="1268" spans="1:10">
      <c r="A1268" s="17">
        <v>7506</v>
      </c>
      <c r="B1268" s="17" t="s">
        <v>2800</v>
      </c>
      <c r="C1268" s="17" t="s">
        <v>28</v>
      </c>
      <c r="D1268" s="17" t="s">
        <v>4638</v>
      </c>
      <c r="E1268" s="17">
        <v>2400</v>
      </c>
      <c r="F1268" s="18" t="s">
        <v>5</v>
      </c>
      <c r="G1268">
        <v>2018</v>
      </c>
      <c r="H1268" s="18" t="s">
        <v>84</v>
      </c>
      <c r="I1268" t="s">
        <v>64</v>
      </c>
      <c r="J1268" t="s">
        <v>65</v>
      </c>
    </row>
    <row r="1269" spans="1:10">
      <c r="A1269" s="17">
        <v>7505</v>
      </c>
      <c r="B1269" s="17" t="s">
        <v>3540</v>
      </c>
      <c r="C1269" s="17" t="s">
        <v>28</v>
      </c>
      <c r="D1269" s="17" t="s">
        <v>4638</v>
      </c>
      <c r="E1269" s="17">
        <v>2300</v>
      </c>
      <c r="F1269" s="18" t="s">
        <v>5</v>
      </c>
      <c r="G1269">
        <v>2018</v>
      </c>
      <c r="H1269" s="18" t="s">
        <v>84</v>
      </c>
      <c r="I1269" t="s">
        <v>64</v>
      </c>
      <c r="J1269" t="s">
        <v>65</v>
      </c>
    </row>
    <row r="1270" spans="1:10">
      <c r="A1270" s="17">
        <v>7504</v>
      </c>
      <c r="B1270" s="17" t="s">
        <v>2332</v>
      </c>
      <c r="C1270" s="17" t="s">
        <v>24</v>
      </c>
      <c r="D1270" s="17" t="s">
        <v>4681</v>
      </c>
      <c r="E1270" s="17">
        <v>1500</v>
      </c>
      <c r="F1270" s="18" t="s">
        <v>5</v>
      </c>
      <c r="G1270">
        <v>2017</v>
      </c>
      <c r="H1270" s="18" t="s">
        <v>83</v>
      </c>
      <c r="I1270" t="s">
        <v>64</v>
      </c>
      <c r="J1270" t="s">
        <v>65</v>
      </c>
    </row>
    <row r="1271" spans="1:10">
      <c r="A1271" s="17">
        <v>7503</v>
      </c>
      <c r="B1271" s="17" t="s">
        <v>2716</v>
      </c>
      <c r="C1271" s="17" t="s">
        <v>20</v>
      </c>
      <c r="D1271" s="17" t="s">
        <v>4731</v>
      </c>
      <c r="E1271" s="17">
        <v>2900</v>
      </c>
      <c r="F1271" s="18" t="s">
        <v>5</v>
      </c>
      <c r="G1271">
        <v>2018</v>
      </c>
      <c r="H1271" s="18" t="s">
        <v>84</v>
      </c>
      <c r="I1271" t="s">
        <v>64</v>
      </c>
      <c r="J1271" t="s">
        <v>65</v>
      </c>
    </row>
    <row r="1272" spans="1:10">
      <c r="A1272" s="17">
        <v>7500</v>
      </c>
      <c r="B1272" s="17" t="s">
        <v>480</v>
      </c>
      <c r="C1272" s="17" t="s">
        <v>8</v>
      </c>
      <c r="D1272" s="17" t="s">
        <v>4646</v>
      </c>
      <c r="E1272" s="17">
        <v>5700</v>
      </c>
      <c r="F1272" s="18" t="s">
        <v>5</v>
      </c>
      <c r="G1272">
        <v>2017</v>
      </c>
      <c r="H1272" s="18" t="s">
        <v>83</v>
      </c>
      <c r="I1272" t="s">
        <v>64</v>
      </c>
      <c r="J1272" t="s">
        <v>65</v>
      </c>
    </row>
    <row r="1273" spans="1:10">
      <c r="A1273" s="17">
        <v>7499</v>
      </c>
      <c r="B1273" s="17" t="s">
        <v>2809</v>
      </c>
      <c r="C1273" s="17" t="s">
        <v>16</v>
      </c>
      <c r="D1273" s="17" t="s">
        <v>4663</v>
      </c>
      <c r="E1273" s="17">
        <v>2800</v>
      </c>
      <c r="F1273" s="18" t="s">
        <v>5</v>
      </c>
      <c r="G1273">
        <v>2018</v>
      </c>
      <c r="H1273" s="18" t="s">
        <v>84</v>
      </c>
      <c r="I1273" t="s">
        <v>64</v>
      </c>
      <c r="J1273" t="s">
        <v>181</v>
      </c>
    </row>
    <row r="1274" spans="1:10">
      <c r="A1274" s="17">
        <v>7498</v>
      </c>
      <c r="B1274" s="17" t="s">
        <v>2642</v>
      </c>
      <c r="C1274" s="17" t="s">
        <v>16</v>
      </c>
      <c r="D1274" s="17" t="s">
        <v>4631</v>
      </c>
      <c r="E1274" s="17">
        <v>2700</v>
      </c>
      <c r="F1274" s="18" t="s">
        <v>5</v>
      </c>
      <c r="G1274">
        <v>2018</v>
      </c>
      <c r="H1274" s="18" t="s">
        <v>84</v>
      </c>
      <c r="I1274" t="s">
        <v>64</v>
      </c>
      <c r="J1274" t="s">
        <v>181</v>
      </c>
    </row>
    <row r="1275" spans="1:10">
      <c r="A1275" s="17">
        <v>7497</v>
      </c>
      <c r="B1275" s="17" t="s">
        <v>4031</v>
      </c>
      <c r="C1275" s="17" t="s">
        <v>16</v>
      </c>
      <c r="D1275" s="17" t="s">
        <v>4631</v>
      </c>
      <c r="E1275" s="17">
        <v>3300</v>
      </c>
      <c r="F1275" s="18" t="s">
        <v>5</v>
      </c>
      <c r="G1275">
        <v>2018</v>
      </c>
      <c r="H1275" s="18" t="s">
        <v>84</v>
      </c>
      <c r="I1275" t="s">
        <v>64</v>
      </c>
      <c r="J1275" t="s">
        <v>184</v>
      </c>
    </row>
    <row r="1276" spans="1:10">
      <c r="A1276" s="17">
        <v>7496</v>
      </c>
      <c r="B1276" s="17" t="s">
        <v>3677</v>
      </c>
      <c r="C1276" s="17" t="s">
        <v>16</v>
      </c>
      <c r="D1276" s="17" t="s">
        <v>4663</v>
      </c>
      <c r="E1276" s="17">
        <v>2500</v>
      </c>
      <c r="F1276" s="18" t="s">
        <v>5</v>
      </c>
      <c r="G1276">
        <v>2018</v>
      </c>
      <c r="H1276" s="18" t="s">
        <v>84</v>
      </c>
      <c r="I1276" t="s">
        <v>64</v>
      </c>
      <c r="J1276" t="s">
        <v>181</v>
      </c>
    </row>
    <row r="1277" spans="1:10">
      <c r="A1277" s="17">
        <v>7493</v>
      </c>
      <c r="B1277" s="17" t="s">
        <v>3521</v>
      </c>
      <c r="C1277" s="17" t="s">
        <v>8</v>
      </c>
      <c r="D1277" s="17" t="s">
        <v>4588</v>
      </c>
      <c r="E1277" s="17">
        <v>3700</v>
      </c>
      <c r="F1277" s="18" t="s">
        <v>5</v>
      </c>
      <c r="G1277">
        <v>2017</v>
      </c>
      <c r="H1277" s="18" t="s">
        <v>83</v>
      </c>
      <c r="I1277" t="s">
        <v>64</v>
      </c>
      <c r="J1277" t="s">
        <v>65</v>
      </c>
    </row>
    <row r="1278" spans="1:10">
      <c r="A1278" s="17">
        <v>7492</v>
      </c>
      <c r="B1278" s="17" t="s">
        <v>3212</v>
      </c>
      <c r="C1278" s="17" t="s">
        <v>8</v>
      </c>
      <c r="D1278" s="17" t="s">
        <v>4588</v>
      </c>
      <c r="E1278" s="17">
        <v>3900</v>
      </c>
      <c r="F1278" s="18" t="s">
        <v>5</v>
      </c>
      <c r="G1278">
        <v>2017</v>
      </c>
      <c r="H1278" s="18" t="s">
        <v>83</v>
      </c>
      <c r="I1278" t="s">
        <v>64</v>
      </c>
      <c r="J1278" t="s">
        <v>65</v>
      </c>
    </row>
    <row r="1279" spans="1:10">
      <c r="A1279" s="17">
        <v>7491</v>
      </c>
      <c r="B1279" s="17" t="s">
        <v>2966</v>
      </c>
      <c r="C1279" s="17" t="s">
        <v>28</v>
      </c>
      <c r="D1279" s="17" t="s">
        <v>4638</v>
      </c>
      <c r="E1279" s="17">
        <v>3600</v>
      </c>
      <c r="F1279" s="18" t="s">
        <v>5</v>
      </c>
      <c r="G1279">
        <v>2017</v>
      </c>
      <c r="H1279" s="18" t="s">
        <v>83</v>
      </c>
      <c r="I1279" t="s">
        <v>64</v>
      </c>
      <c r="J1279" t="s">
        <v>65</v>
      </c>
    </row>
    <row r="1280" spans="1:10">
      <c r="A1280" s="17">
        <v>7489</v>
      </c>
      <c r="B1280" s="17" t="s">
        <v>3938</v>
      </c>
      <c r="C1280" s="17" t="s">
        <v>18</v>
      </c>
      <c r="D1280" s="17" t="s">
        <v>4687</v>
      </c>
      <c r="E1280" s="17">
        <v>2300</v>
      </c>
      <c r="F1280" s="18" t="s">
        <v>5</v>
      </c>
      <c r="G1280">
        <v>2017</v>
      </c>
      <c r="H1280" s="18" t="s">
        <v>83</v>
      </c>
      <c r="I1280" t="s">
        <v>64</v>
      </c>
      <c r="J1280" t="s">
        <v>207</v>
      </c>
    </row>
    <row r="1281" spans="1:10">
      <c r="A1281" s="17">
        <v>7480</v>
      </c>
      <c r="B1281" s="17" t="s">
        <v>2812</v>
      </c>
      <c r="C1281" s="17" t="s">
        <v>22</v>
      </c>
      <c r="D1281" s="17" t="s">
        <v>4671</v>
      </c>
      <c r="E1281" s="17">
        <v>3400</v>
      </c>
      <c r="F1281" s="18" t="s">
        <v>5</v>
      </c>
      <c r="G1281">
        <v>2017</v>
      </c>
      <c r="H1281" s="18" t="s">
        <v>83</v>
      </c>
      <c r="I1281" t="s">
        <v>64</v>
      </c>
      <c r="J1281" t="s">
        <v>204</v>
      </c>
    </row>
    <row r="1282" spans="1:10">
      <c r="A1282" s="17">
        <v>7479</v>
      </c>
      <c r="B1282" s="17" t="s">
        <v>479</v>
      </c>
      <c r="C1282" s="17" t="s">
        <v>22</v>
      </c>
      <c r="D1282" s="17" t="s">
        <v>4674</v>
      </c>
      <c r="E1282" s="17">
        <v>3000</v>
      </c>
      <c r="F1282" s="18" t="s">
        <v>5</v>
      </c>
      <c r="G1282">
        <v>2017</v>
      </c>
      <c r="H1282" s="18" t="s">
        <v>83</v>
      </c>
      <c r="I1282" t="s">
        <v>64</v>
      </c>
      <c r="J1282" t="s">
        <v>204</v>
      </c>
    </row>
    <row r="1283" spans="1:10">
      <c r="A1283" s="17">
        <v>7478</v>
      </c>
      <c r="B1283" s="17" t="s">
        <v>478</v>
      </c>
      <c r="C1283" s="17" t="s">
        <v>22</v>
      </c>
      <c r="D1283" s="17" t="s">
        <v>4671</v>
      </c>
      <c r="E1283" s="17">
        <v>5700</v>
      </c>
      <c r="F1283" s="18" t="s">
        <v>5</v>
      </c>
      <c r="G1283">
        <v>2017</v>
      </c>
      <c r="H1283" s="18" t="s">
        <v>83</v>
      </c>
      <c r="I1283" t="s">
        <v>64</v>
      </c>
      <c r="J1283" t="s">
        <v>204</v>
      </c>
    </row>
    <row r="1284" spans="1:10">
      <c r="A1284" s="17">
        <v>7477</v>
      </c>
      <c r="B1284" s="17" t="s">
        <v>477</v>
      </c>
      <c r="C1284" s="17" t="s">
        <v>22</v>
      </c>
      <c r="D1284" s="17" t="s">
        <v>4674</v>
      </c>
      <c r="E1284" s="17">
        <v>6700</v>
      </c>
      <c r="F1284" s="18" t="s">
        <v>5</v>
      </c>
      <c r="G1284">
        <v>2018</v>
      </c>
      <c r="H1284" s="18" t="s">
        <v>84</v>
      </c>
      <c r="I1284" t="s">
        <v>64</v>
      </c>
      <c r="J1284" t="s">
        <v>65</v>
      </c>
    </row>
    <row r="1285" spans="1:10">
      <c r="A1285" s="17">
        <v>7476</v>
      </c>
      <c r="B1285" s="17" t="s">
        <v>476</v>
      </c>
      <c r="C1285" s="17" t="s">
        <v>22</v>
      </c>
      <c r="D1285" s="17" t="s">
        <v>4649</v>
      </c>
      <c r="E1285" s="17">
        <v>4000</v>
      </c>
      <c r="F1285" s="18" t="s">
        <v>5</v>
      </c>
      <c r="G1285">
        <v>2017</v>
      </c>
      <c r="H1285" s="18" t="s">
        <v>83</v>
      </c>
      <c r="I1285" t="s">
        <v>64</v>
      </c>
      <c r="J1285" t="s">
        <v>204</v>
      </c>
    </row>
    <row r="1286" spans="1:10">
      <c r="A1286" s="17">
        <v>7475</v>
      </c>
      <c r="B1286" s="17" t="s">
        <v>2905</v>
      </c>
      <c r="C1286" s="17" t="s">
        <v>26</v>
      </c>
      <c r="D1286" s="17" t="s">
        <v>4668</v>
      </c>
      <c r="E1286" s="17">
        <v>4100</v>
      </c>
      <c r="F1286" s="18" t="s">
        <v>5</v>
      </c>
      <c r="G1286">
        <v>2017</v>
      </c>
      <c r="H1286" s="18" t="s">
        <v>83</v>
      </c>
      <c r="I1286" t="s">
        <v>64</v>
      </c>
      <c r="J1286" t="s">
        <v>65</v>
      </c>
    </row>
    <row r="1287" spans="1:10">
      <c r="A1287" s="17">
        <v>7474</v>
      </c>
      <c r="B1287" s="17" t="s">
        <v>2854</v>
      </c>
      <c r="C1287" s="17" t="s">
        <v>8</v>
      </c>
      <c r="D1287" s="17" t="s">
        <v>4646</v>
      </c>
      <c r="E1287" s="17">
        <v>3600</v>
      </c>
      <c r="F1287" s="18" t="s">
        <v>5</v>
      </c>
      <c r="G1287">
        <v>2017</v>
      </c>
      <c r="H1287" s="18" t="s">
        <v>83</v>
      </c>
      <c r="I1287" t="s">
        <v>64</v>
      </c>
      <c r="J1287" t="s">
        <v>65</v>
      </c>
    </row>
    <row r="1288" spans="1:10">
      <c r="A1288" s="17">
        <v>7473</v>
      </c>
      <c r="B1288" s="17" t="s">
        <v>4510</v>
      </c>
      <c r="C1288" s="17" t="s">
        <v>28</v>
      </c>
      <c r="D1288" s="17" t="s">
        <v>4749</v>
      </c>
      <c r="E1288" s="17">
        <v>3100</v>
      </c>
      <c r="F1288" s="18" t="s">
        <v>5</v>
      </c>
      <c r="G1288">
        <v>2017</v>
      </c>
      <c r="H1288" s="18" t="s">
        <v>83</v>
      </c>
      <c r="I1288" t="s">
        <v>64</v>
      </c>
      <c r="J1288" t="s">
        <v>65</v>
      </c>
    </row>
    <row r="1289" spans="1:10">
      <c r="A1289" s="17">
        <v>7472</v>
      </c>
      <c r="B1289" s="17" t="s">
        <v>475</v>
      </c>
      <c r="C1289" s="17" t="s">
        <v>28</v>
      </c>
      <c r="D1289" s="17" t="s">
        <v>4749</v>
      </c>
      <c r="E1289" s="17">
        <v>2300</v>
      </c>
      <c r="F1289" s="18" t="s">
        <v>5</v>
      </c>
      <c r="G1289">
        <v>2017</v>
      </c>
      <c r="H1289" s="18" t="s">
        <v>83</v>
      </c>
      <c r="I1289" t="s">
        <v>64</v>
      </c>
      <c r="J1289" t="s">
        <v>65</v>
      </c>
    </row>
    <row r="1290" spans="1:10">
      <c r="A1290" s="17">
        <v>7471</v>
      </c>
      <c r="B1290" s="17" t="s">
        <v>4307</v>
      </c>
      <c r="C1290" s="17" t="s">
        <v>15</v>
      </c>
      <c r="D1290" s="17" t="s">
        <v>4759</v>
      </c>
      <c r="E1290" s="17">
        <v>3500</v>
      </c>
      <c r="F1290" s="18" t="s">
        <v>5</v>
      </c>
      <c r="G1290">
        <v>2017</v>
      </c>
      <c r="H1290" s="18" t="s">
        <v>83</v>
      </c>
      <c r="I1290" t="s">
        <v>64</v>
      </c>
      <c r="J1290" t="s">
        <v>65</v>
      </c>
    </row>
    <row r="1291" spans="1:10">
      <c r="A1291" s="17">
        <v>7470</v>
      </c>
      <c r="B1291" s="17" t="s">
        <v>474</v>
      </c>
      <c r="C1291" s="17" t="s">
        <v>24</v>
      </c>
      <c r="D1291" s="17" t="s">
        <v>4658</v>
      </c>
      <c r="E1291" s="17">
        <v>1900</v>
      </c>
      <c r="F1291" s="18" t="s">
        <v>5</v>
      </c>
      <c r="G1291">
        <v>2017</v>
      </c>
      <c r="H1291" s="18" t="s">
        <v>83</v>
      </c>
      <c r="I1291" t="s">
        <v>64</v>
      </c>
      <c r="J1291" t="s">
        <v>65</v>
      </c>
    </row>
    <row r="1292" spans="1:10">
      <c r="A1292" s="17">
        <v>7469</v>
      </c>
      <c r="B1292" s="17" t="s">
        <v>473</v>
      </c>
      <c r="C1292" s="17" t="s">
        <v>24</v>
      </c>
      <c r="D1292" s="17" t="s">
        <v>4748</v>
      </c>
      <c r="E1292" s="17">
        <v>2800</v>
      </c>
      <c r="F1292" s="18" t="s">
        <v>5</v>
      </c>
      <c r="G1292">
        <v>2017</v>
      </c>
      <c r="H1292" s="18" t="s">
        <v>83</v>
      </c>
      <c r="I1292" t="s">
        <v>64</v>
      </c>
      <c r="J1292" t="s">
        <v>65</v>
      </c>
    </row>
    <row r="1293" spans="1:10">
      <c r="A1293" s="17">
        <v>7468</v>
      </c>
      <c r="B1293" s="17" t="s">
        <v>472</v>
      </c>
      <c r="C1293" s="17" t="s">
        <v>24</v>
      </c>
      <c r="D1293" s="17" t="s">
        <v>4658</v>
      </c>
      <c r="E1293" s="17">
        <v>1700</v>
      </c>
      <c r="F1293" s="18" t="s">
        <v>5</v>
      </c>
      <c r="G1293">
        <v>2017</v>
      </c>
      <c r="H1293" s="18" t="s">
        <v>83</v>
      </c>
      <c r="I1293" t="s">
        <v>64</v>
      </c>
      <c r="J1293" t="s">
        <v>65</v>
      </c>
    </row>
    <row r="1294" spans="1:10">
      <c r="A1294" s="17">
        <v>7467</v>
      </c>
      <c r="B1294" s="17" t="s">
        <v>3203</v>
      </c>
      <c r="C1294" s="17" t="s">
        <v>16</v>
      </c>
      <c r="D1294" s="17" t="s">
        <v>4694</v>
      </c>
      <c r="E1294" s="17">
        <v>3400</v>
      </c>
      <c r="F1294" s="18" t="s">
        <v>5</v>
      </c>
      <c r="G1294">
        <v>2017</v>
      </c>
      <c r="H1294" s="18" t="s">
        <v>83</v>
      </c>
      <c r="I1294" t="s">
        <v>64</v>
      </c>
      <c r="J1294" t="s">
        <v>65</v>
      </c>
    </row>
    <row r="1295" spans="1:10">
      <c r="A1295" s="17">
        <v>7466</v>
      </c>
      <c r="B1295" s="17" t="s">
        <v>3753</v>
      </c>
      <c r="C1295" s="17" t="s">
        <v>15</v>
      </c>
      <c r="D1295" s="17" t="s">
        <v>4759</v>
      </c>
      <c r="E1295" s="17">
        <v>4000</v>
      </c>
      <c r="F1295" s="18" t="s">
        <v>5</v>
      </c>
      <c r="G1295">
        <v>2017</v>
      </c>
      <c r="H1295" s="18" t="s">
        <v>83</v>
      </c>
      <c r="I1295" t="s">
        <v>64</v>
      </c>
      <c r="J1295" t="s">
        <v>65</v>
      </c>
    </row>
    <row r="1296" spans="1:10">
      <c r="A1296" s="17">
        <v>7465</v>
      </c>
      <c r="B1296" s="17" t="s">
        <v>4444</v>
      </c>
      <c r="C1296" s="17" t="s">
        <v>15</v>
      </c>
      <c r="D1296" s="17" t="s">
        <v>4759</v>
      </c>
      <c r="E1296" s="17">
        <v>4800</v>
      </c>
      <c r="F1296" s="18" t="s">
        <v>5</v>
      </c>
      <c r="G1296">
        <v>2017</v>
      </c>
      <c r="H1296" s="18" t="s">
        <v>83</v>
      </c>
      <c r="I1296" t="s">
        <v>64</v>
      </c>
      <c r="J1296" t="s">
        <v>65</v>
      </c>
    </row>
    <row r="1297" spans="1:10">
      <c r="A1297" s="17">
        <v>7464</v>
      </c>
      <c r="B1297" s="17" t="s">
        <v>2718</v>
      </c>
      <c r="C1297" s="17" t="s">
        <v>28</v>
      </c>
      <c r="D1297" s="17" t="s">
        <v>4638</v>
      </c>
      <c r="E1297" s="17">
        <v>3000</v>
      </c>
      <c r="F1297" s="18" t="s">
        <v>5</v>
      </c>
      <c r="G1297">
        <v>2017</v>
      </c>
      <c r="H1297" s="18" t="s">
        <v>83</v>
      </c>
      <c r="I1297" t="s">
        <v>64</v>
      </c>
      <c r="J1297" t="s">
        <v>65</v>
      </c>
    </row>
    <row r="1298" spans="1:10">
      <c r="A1298" s="17">
        <v>7462</v>
      </c>
      <c r="B1298" s="17" t="s">
        <v>471</v>
      </c>
      <c r="C1298" s="17" t="s">
        <v>22</v>
      </c>
      <c r="D1298" s="17" t="s">
        <v>4674</v>
      </c>
      <c r="E1298" s="17">
        <v>4100</v>
      </c>
      <c r="F1298" s="18" t="s">
        <v>5</v>
      </c>
      <c r="G1298">
        <v>2017</v>
      </c>
      <c r="H1298" s="18" t="s">
        <v>83</v>
      </c>
      <c r="I1298" t="s">
        <v>64</v>
      </c>
      <c r="J1298" t="s">
        <v>65</v>
      </c>
    </row>
    <row r="1299" spans="1:10">
      <c r="A1299" s="17">
        <v>7461</v>
      </c>
      <c r="B1299" s="17" t="s">
        <v>2706</v>
      </c>
      <c r="C1299" s="17" t="s">
        <v>16</v>
      </c>
      <c r="D1299" s="17" t="s">
        <v>4663</v>
      </c>
      <c r="E1299" s="17">
        <v>2900</v>
      </c>
      <c r="F1299" s="18" t="s">
        <v>5</v>
      </c>
      <c r="G1299">
        <v>2017</v>
      </c>
      <c r="H1299" s="18" t="s">
        <v>83</v>
      </c>
      <c r="I1299" t="s">
        <v>64</v>
      </c>
      <c r="J1299" t="s">
        <v>181</v>
      </c>
    </row>
    <row r="1300" spans="1:10">
      <c r="A1300" s="17">
        <v>7457</v>
      </c>
      <c r="B1300" s="17" t="s">
        <v>4150</v>
      </c>
      <c r="C1300" s="17" t="s">
        <v>22</v>
      </c>
      <c r="D1300" s="17" t="s">
        <v>4671</v>
      </c>
      <c r="E1300" s="17">
        <v>2500</v>
      </c>
      <c r="F1300" s="18" t="s">
        <v>5</v>
      </c>
      <c r="G1300">
        <v>2017</v>
      </c>
      <c r="H1300" s="18" t="s">
        <v>83</v>
      </c>
      <c r="I1300" t="s">
        <v>64</v>
      </c>
      <c r="J1300" t="s">
        <v>204</v>
      </c>
    </row>
    <row r="1301" spans="1:10">
      <c r="A1301" s="17">
        <v>7456</v>
      </c>
      <c r="B1301" s="17" t="s">
        <v>470</v>
      </c>
      <c r="C1301" s="17" t="s">
        <v>22</v>
      </c>
      <c r="D1301" s="17" t="s">
        <v>4649</v>
      </c>
      <c r="E1301" s="17">
        <v>3000</v>
      </c>
      <c r="F1301" s="18" t="s">
        <v>5</v>
      </c>
      <c r="G1301">
        <v>2017</v>
      </c>
      <c r="H1301" s="18" t="s">
        <v>83</v>
      </c>
      <c r="I1301" t="s">
        <v>64</v>
      </c>
      <c r="J1301" t="s">
        <v>204</v>
      </c>
    </row>
    <row r="1302" spans="1:10">
      <c r="A1302" s="17">
        <v>7455</v>
      </c>
      <c r="B1302" s="17" t="s">
        <v>469</v>
      </c>
      <c r="C1302" s="17" t="s">
        <v>22</v>
      </c>
      <c r="D1302" s="17" t="s">
        <v>4649</v>
      </c>
      <c r="E1302" s="17">
        <v>2500</v>
      </c>
      <c r="F1302" s="18" t="s">
        <v>5</v>
      </c>
      <c r="G1302">
        <v>2017</v>
      </c>
      <c r="H1302" s="18" t="s">
        <v>83</v>
      </c>
      <c r="I1302" t="s">
        <v>64</v>
      </c>
      <c r="J1302" t="s">
        <v>204</v>
      </c>
    </row>
    <row r="1303" spans="1:10">
      <c r="A1303" s="17">
        <v>7451</v>
      </c>
      <c r="B1303" s="17" t="s">
        <v>2321</v>
      </c>
      <c r="C1303" s="17" t="s">
        <v>20</v>
      </c>
      <c r="D1303" s="17" t="s">
        <v>4731</v>
      </c>
      <c r="E1303" s="17">
        <v>2800</v>
      </c>
      <c r="F1303" s="18" t="s">
        <v>5</v>
      </c>
      <c r="G1303">
        <v>2017</v>
      </c>
      <c r="H1303" s="18" t="s">
        <v>83</v>
      </c>
      <c r="I1303" t="s">
        <v>64</v>
      </c>
      <c r="J1303" t="s">
        <v>65</v>
      </c>
    </row>
    <row r="1304" spans="1:10">
      <c r="A1304" s="17">
        <v>7450</v>
      </c>
      <c r="B1304" s="17" t="s">
        <v>2378</v>
      </c>
      <c r="C1304" s="17" t="s">
        <v>20</v>
      </c>
      <c r="D1304" s="17" t="s">
        <v>4731</v>
      </c>
      <c r="E1304" s="17">
        <v>3400</v>
      </c>
      <c r="F1304" s="18" t="s">
        <v>5</v>
      </c>
      <c r="G1304">
        <v>2017</v>
      </c>
      <c r="H1304" s="18" t="s">
        <v>83</v>
      </c>
      <c r="I1304" t="s">
        <v>64</v>
      </c>
      <c r="J1304" t="s">
        <v>65</v>
      </c>
    </row>
    <row r="1305" spans="1:10">
      <c r="A1305" s="17">
        <v>7449</v>
      </c>
      <c r="B1305" s="17" t="s">
        <v>2689</v>
      </c>
      <c r="C1305" s="17" t="s">
        <v>20</v>
      </c>
      <c r="D1305" s="17" t="s">
        <v>4731</v>
      </c>
      <c r="E1305" s="17">
        <v>2800</v>
      </c>
      <c r="F1305" s="18" t="s">
        <v>5</v>
      </c>
      <c r="G1305">
        <v>2017</v>
      </c>
      <c r="H1305" s="18" t="s">
        <v>83</v>
      </c>
      <c r="I1305" t="s">
        <v>64</v>
      </c>
      <c r="J1305" t="s">
        <v>65</v>
      </c>
    </row>
    <row r="1306" spans="1:10">
      <c r="A1306" s="17">
        <v>7448</v>
      </c>
      <c r="B1306" s="17" t="s">
        <v>3561</v>
      </c>
      <c r="C1306" s="17" t="s">
        <v>28</v>
      </c>
      <c r="D1306" s="17" t="s">
        <v>4749</v>
      </c>
      <c r="E1306" s="17">
        <v>1800</v>
      </c>
      <c r="F1306" s="18" t="s">
        <v>5</v>
      </c>
      <c r="G1306">
        <v>2017</v>
      </c>
      <c r="H1306" s="18" t="s">
        <v>83</v>
      </c>
      <c r="I1306" t="s">
        <v>64</v>
      </c>
      <c r="J1306" t="s">
        <v>65</v>
      </c>
    </row>
    <row r="1307" spans="1:10">
      <c r="A1307" s="17">
        <v>7447</v>
      </c>
      <c r="B1307" s="17" t="s">
        <v>2834</v>
      </c>
      <c r="C1307" s="17" t="s">
        <v>20</v>
      </c>
      <c r="D1307" s="17" t="s">
        <v>4731</v>
      </c>
      <c r="E1307" s="17">
        <v>3600</v>
      </c>
      <c r="F1307" s="18" t="s">
        <v>5</v>
      </c>
      <c r="G1307">
        <v>2017</v>
      </c>
      <c r="H1307" s="18" t="s">
        <v>83</v>
      </c>
      <c r="I1307" t="s">
        <v>64</v>
      </c>
      <c r="J1307" t="s">
        <v>65</v>
      </c>
    </row>
    <row r="1308" spans="1:10">
      <c r="A1308" s="17">
        <v>7446</v>
      </c>
      <c r="B1308" s="17" t="s">
        <v>2698</v>
      </c>
      <c r="C1308" s="17" t="s">
        <v>20</v>
      </c>
      <c r="D1308" s="17" t="s">
        <v>4731</v>
      </c>
      <c r="E1308" s="17">
        <v>3000</v>
      </c>
      <c r="F1308" s="18" t="s">
        <v>5</v>
      </c>
      <c r="G1308">
        <v>2017</v>
      </c>
      <c r="H1308" s="18" t="s">
        <v>83</v>
      </c>
      <c r="I1308" t="s">
        <v>64</v>
      </c>
      <c r="J1308" t="s">
        <v>65</v>
      </c>
    </row>
    <row r="1309" spans="1:10">
      <c r="A1309" s="17">
        <v>7444</v>
      </c>
      <c r="B1309" s="17" t="s">
        <v>4519</v>
      </c>
      <c r="C1309" s="17" t="s">
        <v>28</v>
      </c>
      <c r="D1309" s="17" t="s">
        <v>4749</v>
      </c>
      <c r="E1309" s="17">
        <v>2300</v>
      </c>
      <c r="F1309" s="18" t="s">
        <v>5</v>
      </c>
      <c r="G1309">
        <v>2017</v>
      </c>
      <c r="H1309" s="18" t="s">
        <v>83</v>
      </c>
      <c r="I1309" t="s">
        <v>64</v>
      </c>
      <c r="J1309" t="s">
        <v>65</v>
      </c>
    </row>
    <row r="1310" spans="1:10">
      <c r="A1310" s="17">
        <v>7443</v>
      </c>
      <c r="B1310" s="17" t="s">
        <v>3921</v>
      </c>
      <c r="C1310" s="17" t="s">
        <v>8</v>
      </c>
      <c r="D1310" s="17" t="s">
        <v>4646</v>
      </c>
      <c r="E1310" s="17">
        <v>1700</v>
      </c>
      <c r="F1310" s="18" t="s">
        <v>5</v>
      </c>
      <c r="G1310">
        <v>2017</v>
      </c>
      <c r="H1310" s="18" t="s">
        <v>83</v>
      </c>
      <c r="I1310" t="s">
        <v>64</v>
      </c>
      <c r="J1310" t="s">
        <v>65</v>
      </c>
    </row>
    <row r="1311" spans="1:10">
      <c r="A1311" s="17">
        <v>7442</v>
      </c>
      <c r="B1311" s="17" t="s">
        <v>3177</v>
      </c>
      <c r="C1311" s="17" t="s">
        <v>18</v>
      </c>
      <c r="D1311" s="17" t="s">
        <v>4756</v>
      </c>
      <c r="E1311" s="17">
        <v>3300</v>
      </c>
      <c r="F1311" s="18" t="s">
        <v>5</v>
      </c>
      <c r="G1311">
        <v>2017</v>
      </c>
      <c r="H1311" s="18" t="s">
        <v>83</v>
      </c>
      <c r="I1311" t="s">
        <v>64</v>
      </c>
      <c r="J1311" t="s">
        <v>207</v>
      </c>
    </row>
    <row r="1312" spans="1:10">
      <c r="A1312" s="17">
        <v>7441</v>
      </c>
      <c r="B1312" s="17" t="s">
        <v>2612</v>
      </c>
      <c r="C1312" s="17" t="s">
        <v>28</v>
      </c>
      <c r="D1312" s="17" t="s">
        <v>4638</v>
      </c>
      <c r="E1312" s="17">
        <v>3500</v>
      </c>
      <c r="F1312" s="18" t="s">
        <v>5</v>
      </c>
      <c r="G1312">
        <v>2017</v>
      </c>
      <c r="H1312" s="18" t="s">
        <v>83</v>
      </c>
      <c r="I1312" t="s">
        <v>64</v>
      </c>
      <c r="J1312" t="s">
        <v>65</v>
      </c>
    </row>
    <row r="1313" spans="1:10">
      <c r="A1313" s="17">
        <v>7440</v>
      </c>
      <c r="B1313" s="17" t="s">
        <v>2345</v>
      </c>
      <c r="C1313" s="17" t="s">
        <v>28</v>
      </c>
      <c r="D1313" s="17" t="s">
        <v>4638</v>
      </c>
      <c r="E1313" s="17">
        <v>8100</v>
      </c>
      <c r="F1313" s="18" t="s">
        <v>5</v>
      </c>
      <c r="G1313">
        <v>2017</v>
      </c>
      <c r="H1313" s="18" t="s">
        <v>83</v>
      </c>
      <c r="I1313" t="s">
        <v>64</v>
      </c>
      <c r="J1313" t="s">
        <v>65</v>
      </c>
    </row>
    <row r="1314" spans="1:10">
      <c r="A1314" s="17">
        <v>7439</v>
      </c>
      <c r="B1314" s="17" t="s">
        <v>2860</v>
      </c>
      <c r="C1314" s="17" t="s">
        <v>16</v>
      </c>
      <c r="D1314" s="17" t="s">
        <v>4631</v>
      </c>
      <c r="E1314" s="17">
        <v>2700</v>
      </c>
      <c r="F1314" s="18" t="s">
        <v>5</v>
      </c>
      <c r="G1314">
        <v>2018</v>
      </c>
      <c r="H1314" s="18" t="s">
        <v>84</v>
      </c>
      <c r="I1314" t="s">
        <v>64</v>
      </c>
      <c r="J1314" t="s">
        <v>184</v>
      </c>
    </row>
    <row r="1315" spans="1:10">
      <c r="A1315" s="17">
        <v>7438</v>
      </c>
      <c r="B1315" s="17" t="s">
        <v>2121</v>
      </c>
      <c r="C1315" s="17" t="s">
        <v>16</v>
      </c>
      <c r="D1315" s="17" t="s">
        <v>4631</v>
      </c>
      <c r="E1315" s="17">
        <v>4200</v>
      </c>
      <c r="F1315" s="18" t="s">
        <v>5</v>
      </c>
      <c r="G1315">
        <v>2017</v>
      </c>
      <c r="H1315" s="18" t="s">
        <v>83</v>
      </c>
      <c r="I1315" t="s">
        <v>64</v>
      </c>
      <c r="J1315" t="s">
        <v>181</v>
      </c>
    </row>
    <row r="1316" spans="1:10">
      <c r="A1316" s="17">
        <v>7436</v>
      </c>
      <c r="B1316" s="17" t="s">
        <v>4386</v>
      </c>
      <c r="C1316" s="17" t="s">
        <v>26</v>
      </c>
      <c r="D1316" s="17" t="s">
        <v>4742</v>
      </c>
      <c r="E1316" s="17">
        <v>2400</v>
      </c>
      <c r="F1316" s="18" t="s">
        <v>5</v>
      </c>
      <c r="G1316">
        <v>2017</v>
      </c>
      <c r="H1316" s="18" t="s">
        <v>83</v>
      </c>
      <c r="I1316" t="s">
        <v>64</v>
      </c>
      <c r="J1316" t="s">
        <v>65</v>
      </c>
    </row>
    <row r="1317" spans="1:10">
      <c r="A1317" s="17">
        <v>7435</v>
      </c>
      <c r="B1317" s="17" t="s">
        <v>466</v>
      </c>
      <c r="C1317" s="17" t="s">
        <v>26</v>
      </c>
      <c r="D1317" s="17" t="s">
        <v>4668</v>
      </c>
      <c r="E1317" s="17">
        <v>3700</v>
      </c>
      <c r="F1317" s="18" t="s">
        <v>5</v>
      </c>
      <c r="G1317">
        <v>2017</v>
      </c>
      <c r="H1317" s="18" t="s">
        <v>83</v>
      </c>
      <c r="I1317" t="s">
        <v>64</v>
      </c>
      <c r="J1317" t="s">
        <v>65</v>
      </c>
    </row>
    <row r="1318" spans="1:10">
      <c r="A1318" s="17">
        <v>7434</v>
      </c>
      <c r="B1318" s="17" t="s">
        <v>465</v>
      </c>
      <c r="C1318" s="17" t="s">
        <v>26</v>
      </c>
      <c r="D1318" s="17" t="s">
        <v>4742</v>
      </c>
      <c r="E1318" s="17">
        <v>3900</v>
      </c>
      <c r="F1318" s="18" t="s">
        <v>5</v>
      </c>
      <c r="G1318">
        <v>2017</v>
      </c>
      <c r="H1318" s="18" t="s">
        <v>83</v>
      </c>
      <c r="I1318" t="s">
        <v>64</v>
      </c>
      <c r="J1318" t="s">
        <v>65</v>
      </c>
    </row>
    <row r="1319" spans="1:10">
      <c r="A1319" s="17">
        <v>7433</v>
      </c>
      <c r="B1319" s="17" t="s">
        <v>2873</v>
      </c>
      <c r="C1319" s="17" t="s">
        <v>16</v>
      </c>
      <c r="D1319" s="17" t="s">
        <v>4694</v>
      </c>
      <c r="E1319" s="17">
        <v>2600</v>
      </c>
      <c r="F1319" s="18" t="s">
        <v>5</v>
      </c>
      <c r="G1319">
        <v>2017</v>
      </c>
      <c r="H1319" s="18" t="s">
        <v>83</v>
      </c>
      <c r="I1319" t="s">
        <v>64</v>
      </c>
      <c r="J1319" t="s">
        <v>65</v>
      </c>
    </row>
    <row r="1320" spans="1:10">
      <c r="A1320" s="17">
        <v>7432</v>
      </c>
      <c r="B1320" s="17" t="s">
        <v>2114</v>
      </c>
      <c r="C1320" s="17" t="s">
        <v>28</v>
      </c>
      <c r="D1320" s="17" t="s">
        <v>4634</v>
      </c>
      <c r="E1320" s="17">
        <v>7400</v>
      </c>
      <c r="F1320" s="18" t="s">
        <v>5</v>
      </c>
      <c r="G1320">
        <v>2017</v>
      </c>
      <c r="H1320" s="18" t="s">
        <v>83</v>
      </c>
      <c r="I1320" t="s">
        <v>64</v>
      </c>
      <c r="J1320" t="s">
        <v>65</v>
      </c>
    </row>
    <row r="1321" spans="1:10">
      <c r="A1321" s="17">
        <v>7431</v>
      </c>
      <c r="B1321" s="17" t="s">
        <v>464</v>
      </c>
      <c r="C1321" s="17" t="s">
        <v>24</v>
      </c>
      <c r="D1321" s="17" t="s">
        <v>4681</v>
      </c>
      <c r="E1321" s="17">
        <v>2000</v>
      </c>
      <c r="F1321" s="18" t="s">
        <v>5</v>
      </c>
      <c r="G1321">
        <v>2017</v>
      </c>
      <c r="H1321" s="18" t="s">
        <v>83</v>
      </c>
      <c r="I1321" t="s">
        <v>64</v>
      </c>
      <c r="J1321" t="s">
        <v>65</v>
      </c>
    </row>
    <row r="1322" spans="1:10">
      <c r="A1322" s="17">
        <v>7430</v>
      </c>
      <c r="B1322" s="17" t="s">
        <v>3560</v>
      </c>
      <c r="C1322" s="17" t="s">
        <v>15</v>
      </c>
      <c r="D1322" s="17" t="s">
        <v>4759</v>
      </c>
      <c r="E1322" s="17">
        <v>3400</v>
      </c>
      <c r="F1322" s="18" t="s">
        <v>5</v>
      </c>
      <c r="G1322">
        <v>2017</v>
      </c>
      <c r="H1322" s="18" t="s">
        <v>83</v>
      </c>
      <c r="I1322" t="s">
        <v>64</v>
      </c>
      <c r="J1322" t="s">
        <v>65</v>
      </c>
    </row>
    <row r="1323" spans="1:10">
      <c r="A1323" s="17">
        <v>7429</v>
      </c>
      <c r="B1323" s="17" t="s">
        <v>3747</v>
      </c>
      <c r="C1323" s="17" t="s">
        <v>15</v>
      </c>
      <c r="D1323" s="17" t="s">
        <v>4759</v>
      </c>
      <c r="E1323" s="17">
        <v>5200</v>
      </c>
      <c r="F1323" s="18" t="s">
        <v>5</v>
      </c>
      <c r="G1323">
        <v>2017</v>
      </c>
      <c r="H1323" s="18" t="s">
        <v>83</v>
      </c>
      <c r="I1323" t="s">
        <v>64</v>
      </c>
      <c r="J1323" t="s">
        <v>65</v>
      </c>
    </row>
    <row r="1324" spans="1:10">
      <c r="A1324" s="17">
        <v>7428</v>
      </c>
      <c r="B1324" s="17" t="s">
        <v>3141</v>
      </c>
      <c r="C1324" s="17" t="s">
        <v>18</v>
      </c>
      <c r="D1324" s="17" t="s">
        <v>4756</v>
      </c>
      <c r="E1324" s="17">
        <v>2800</v>
      </c>
      <c r="F1324" s="18" t="s">
        <v>5</v>
      </c>
      <c r="G1324">
        <v>2017</v>
      </c>
      <c r="H1324" s="18" t="s">
        <v>83</v>
      </c>
      <c r="I1324" t="s">
        <v>64</v>
      </c>
      <c r="J1324" t="s">
        <v>207</v>
      </c>
    </row>
    <row r="1325" spans="1:10">
      <c r="A1325" s="17">
        <v>7427</v>
      </c>
      <c r="B1325" s="17" t="s">
        <v>4055</v>
      </c>
      <c r="C1325" s="17" t="s">
        <v>8</v>
      </c>
      <c r="D1325" s="17" t="s">
        <v>4646</v>
      </c>
      <c r="E1325" s="17">
        <v>2400</v>
      </c>
      <c r="F1325" s="18" t="s">
        <v>5</v>
      </c>
      <c r="G1325">
        <v>2017</v>
      </c>
      <c r="H1325" s="18" t="s">
        <v>83</v>
      </c>
      <c r="I1325" t="s">
        <v>64</v>
      </c>
      <c r="J1325" t="s">
        <v>65</v>
      </c>
    </row>
    <row r="1326" spans="1:10">
      <c r="A1326" s="17">
        <v>7415</v>
      </c>
      <c r="B1326" s="17" t="s">
        <v>2532</v>
      </c>
      <c r="C1326" s="17" t="s">
        <v>22</v>
      </c>
      <c r="D1326" s="17" t="s">
        <v>4649</v>
      </c>
      <c r="E1326" s="17">
        <v>5200</v>
      </c>
      <c r="F1326" s="18" t="s">
        <v>5</v>
      </c>
      <c r="G1326">
        <v>2017</v>
      </c>
      <c r="H1326" s="18" t="s">
        <v>83</v>
      </c>
      <c r="I1326" t="s">
        <v>64</v>
      </c>
      <c r="J1326" t="s">
        <v>204</v>
      </c>
    </row>
    <row r="1327" spans="1:10">
      <c r="A1327" s="17">
        <v>7414</v>
      </c>
      <c r="B1327" s="17" t="s">
        <v>3502</v>
      </c>
      <c r="C1327" s="17" t="s">
        <v>22</v>
      </c>
      <c r="D1327" s="17" t="s">
        <v>4674</v>
      </c>
      <c r="E1327" s="17">
        <v>3100</v>
      </c>
      <c r="F1327" s="18" t="s">
        <v>5</v>
      </c>
      <c r="G1327">
        <v>2017</v>
      </c>
      <c r="H1327" s="18" t="s">
        <v>83</v>
      </c>
      <c r="I1327" t="s">
        <v>64</v>
      </c>
      <c r="J1327" t="s">
        <v>204</v>
      </c>
    </row>
    <row r="1328" spans="1:10">
      <c r="A1328" s="17">
        <v>7413</v>
      </c>
      <c r="B1328" s="17" t="s">
        <v>4518</v>
      </c>
      <c r="C1328" s="17" t="s">
        <v>22</v>
      </c>
      <c r="D1328" s="17" t="s">
        <v>4671</v>
      </c>
      <c r="E1328" s="17">
        <v>2600</v>
      </c>
      <c r="F1328" s="18" t="s">
        <v>5</v>
      </c>
      <c r="G1328">
        <v>2017</v>
      </c>
      <c r="H1328" s="18" t="s">
        <v>83</v>
      </c>
      <c r="I1328" t="s">
        <v>64</v>
      </c>
      <c r="J1328" t="s">
        <v>204</v>
      </c>
    </row>
    <row r="1329" spans="1:10">
      <c r="A1329" s="17">
        <v>7411</v>
      </c>
      <c r="B1329" s="17" t="s">
        <v>452</v>
      </c>
      <c r="C1329" s="17" t="s">
        <v>22</v>
      </c>
      <c r="D1329" s="17" t="s">
        <v>4649</v>
      </c>
      <c r="E1329" s="17">
        <v>2700</v>
      </c>
      <c r="F1329" s="18" t="s">
        <v>5</v>
      </c>
      <c r="G1329">
        <v>2017</v>
      </c>
      <c r="H1329" s="18" t="s">
        <v>83</v>
      </c>
      <c r="I1329" t="s">
        <v>64</v>
      </c>
      <c r="J1329" t="s">
        <v>204</v>
      </c>
    </row>
    <row r="1330" spans="1:10">
      <c r="A1330" s="17">
        <v>7406</v>
      </c>
      <c r="B1330" s="17" t="s">
        <v>4242</v>
      </c>
      <c r="C1330" s="17" t="s">
        <v>15</v>
      </c>
      <c r="D1330" s="17" t="s">
        <v>4759</v>
      </c>
      <c r="E1330" s="17">
        <v>3000</v>
      </c>
      <c r="F1330" s="18" t="s">
        <v>5</v>
      </c>
      <c r="G1330">
        <v>2017</v>
      </c>
      <c r="H1330" s="18" t="s">
        <v>83</v>
      </c>
      <c r="I1330" t="s">
        <v>64</v>
      </c>
      <c r="J1330" t="s">
        <v>65</v>
      </c>
    </row>
    <row r="1331" spans="1:10">
      <c r="A1331" s="17">
        <v>7405</v>
      </c>
      <c r="B1331" s="17" t="s">
        <v>2801</v>
      </c>
      <c r="C1331" s="17" t="s">
        <v>28</v>
      </c>
      <c r="D1331" s="17" t="s">
        <v>4638</v>
      </c>
      <c r="E1331" s="17">
        <v>2200</v>
      </c>
      <c r="F1331" s="18" t="s">
        <v>5</v>
      </c>
      <c r="G1331">
        <v>2017</v>
      </c>
      <c r="H1331" s="18" t="s">
        <v>83</v>
      </c>
      <c r="I1331" t="s">
        <v>64</v>
      </c>
      <c r="J1331" t="s">
        <v>65</v>
      </c>
    </row>
    <row r="1332" spans="1:10">
      <c r="A1332" s="17">
        <v>7404</v>
      </c>
      <c r="B1332" s="17" t="s">
        <v>2781</v>
      </c>
      <c r="C1332" s="17" t="s">
        <v>28</v>
      </c>
      <c r="D1332" s="17" t="s">
        <v>4638</v>
      </c>
      <c r="E1332" s="17">
        <v>5000</v>
      </c>
      <c r="F1332" s="18" t="s">
        <v>5</v>
      </c>
      <c r="G1332">
        <v>2017</v>
      </c>
      <c r="H1332" s="18" t="s">
        <v>83</v>
      </c>
      <c r="I1332" t="s">
        <v>64</v>
      </c>
      <c r="J1332" t="s">
        <v>65</v>
      </c>
    </row>
    <row r="1333" spans="1:10">
      <c r="A1333" s="17">
        <v>7402</v>
      </c>
      <c r="B1333" s="17" t="s">
        <v>3313</v>
      </c>
      <c r="C1333" s="17" t="s">
        <v>18</v>
      </c>
      <c r="D1333" s="17" t="s">
        <v>4756</v>
      </c>
      <c r="E1333" s="17">
        <v>3700</v>
      </c>
      <c r="F1333" s="18" t="s">
        <v>5</v>
      </c>
      <c r="G1333">
        <v>2017</v>
      </c>
      <c r="H1333" s="18" t="s">
        <v>83</v>
      </c>
      <c r="I1333" t="s">
        <v>64</v>
      </c>
      <c r="J1333" t="s">
        <v>207</v>
      </c>
    </row>
    <row r="1334" spans="1:10">
      <c r="A1334" s="17">
        <v>7398</v>
      </c>
      <c r="B1334" s="17" t="s">
        <v>451</v>
      </c>
      <c r="C1334" s="17" t="s">
        <v>24</v>
      </c>
      <c r="D1334" s="17" t="s">
        <v>4681</v>
      </c>
      <c r="E1334" s="17">
        <v>1700</v>
      </c>
      <c r="F1334" s="18" t="s">
        <v>5</v>
      </c>
      <c r="G1334">
        <v>2017</v>
      </c>
      <c r="H1334" s="18" t="s">
        <v>83</v>
      </c>
      <c r="I1334" t="s">
        <v>64</v>
      </c>
      <c r="J1334" t="s">
        <v>65</v>
      </c>
    </row>
    <row r="1335" spans="1:10">
      <c r="A1335" s="17">
        <v>7397</v>
      </c>
      <c r="B1335" s="17" t="s">
        <v>4506</v>
      </c>
      <c r="C1335" s="17" t="s">
        <v>24</v>
      </c>
      <c r="D1335" s="17" t="s">
        <v>4681</v>
      </c>
      <c r="E1335" s="17">
        <v>2500</v>
      </c>
      <c r="F1335" s="18" t="s">
        <v>5</v>
      </c>
      <c r="G1335">
        <v>2018</v>
      </c>
      <c r="H1335" s="18" t="s">
        <v>84</v>
      </c>
      <c r="I1335" t="s">
        <v>64</v>
      </c>
      <c r="J1335" t="s">
        <v>65</v>
      </c>
    </row>
    <row r="1336" spans="1:10">
      <c r="A1336" s="17">
        <v>7396</v>
      </c>
      <c r="B1336" s="17" t="s">
        <v>450</v>
      </c>
      <c r="C1336" s="17" t="s">
        <v>24</v>
      </c>
      <c r="D1336" s="17" t="s">
        <v>4681</v>
      </c>
      <c r="E1336" s="17">
        <v>3000</v>
      </c>
      <c r="F1336" s="18" t="s">
        <v>5</v>
      </c>
      <c r="G1336">
        <v>2017</v>
      </c>
      <c r="H1336" s="18" t="s">
        <v>83</v>
      </c>
      <c r="I1336" t="s">
        <v>64</v>
      </c>
      <c r="J1336" t="s">
        <v>65</v>
      </c>
    </row>
    <row r="1337" spans="1:10">
      <c r="A1337" s="17">
        <v>7395</v>
      </c>
      <c r="B1337" s="17" t="s">
        <v>2393</v>
      </c>
      <c r="C1337" s="17" t="s">
        <v>20</v>
      </c>
      <c r="D1337" s="17" t="s">
        <v>4731</v>
      </c>
      <c r="E1337" s="17">
        <v>3500</v>
      </c>
      <c r="F1337" s="18" t="s">
        <v>5</v>
      </c>
      <c r="G1337">
        <v>2017</v>
      </c>
      <c r="H1337" s="18" t="s">
        <v>83</v>
      </c>
      <c r="I1337" t="s">
        <v>64</v>
      </c>
      <c r="J1337" t="s">
        <v>65</v>
      </c>
    </row>
    <row r="1338" spans="1:10">
      <c r="A1338" s="17">
        <v>7394</v>
      </c>
      <c r="B1338" s="17" t="s">
        <v>4194</v>
      </c>
      <c r="C1338" s="17" t="s">
        <v>22</v>
      </c>
      <c r="D1338" s="17" t="s">
        <v>4671</v>
      </c>
      <c r="E1338" s="17">
        <v>3600</v>
      </c>
      <c r="F1338" s="18" t="s">
        <v>5</v>
      </c>
      <c r="G1338">
        <v>2017</v>
      </c>
      <c r="H1338" s="18" t="s">
        <v>83</v>
      </c>
      <c r="I1338" t="s">
        <v>64</v>
      </c>
      <c r="J1338" t="s">
        <v>204</v>
      </c>
    </row>
    <row r="1339" spans="1:10">
      <c r="A1339" s="17">
        <v>7393</v>
      </c>
      <c r="B1339" s="17" t="s">
        <v>3915</v>
      </c>
      <c r="C1339" s="17" t="s">
        <v>8</v>
      </c>
      <c r="D1339" s="17" t="s">
        <v>4588</v>
      </c>
      <c r="E1339" s="17">
        <v>1900</v>
      </c>
      <c r="F1339" s="18" t="s">
        <v>5</v>
      </c>
      <c r="G1339">
        <v>2017</v>
      </c>
      <c r="H1339" s="18" t="s">
        <v>83</v>
      </c>
      <c r="I1339" t="s">
        <v>64</v>
      </c>
      <c r="J1339" t="s">
        <v>65</v>
      </c>
    </row>
    <row r="1340" spans="1:10">
      <c r="A1340" s="17">
        <v>7392</v>
      </c>
      <c r="B1340" s="17" t="s">
        <v>449</v>
      </c>
      <c r="C1340" s="17" t="s">
        <v>24</v>
      </c>
      <c r="D1340" s="17" t="s">
        <v>4658</v>
      </c>
      <c r="E1340" s="17">
        <v>2600</v>
      </c>
      <c r="F1340" s="18" t="s">
        <v>5</v>
      </c>
      <c r="G1340">
        <v>2017</v>
      </c>
      <c r="H1340" s="18" t="s">
        <v>83</v>
      </c>
      <c r="I1340" t="s">
        <v>64</v>
      </c>
      <c r="J1340" t="s">
        <v>65</v>
      </c>
    </row>
    <row r="1341" spans="1:10">
      <c r="A1341" s="17">
        <v>7391</v>
      </c>
      <c r="B1341" s="17" t="s">
        <v>448</v>
      </c>
      <c r="C1341" s="17" t="s">
        <v>24</v>
      </c>
      <c r="D1341" s="17" t="s">
        <v>4658</v>
      </c>
      <c r="E1341" s="17">
        <v>2700</v>
      </c>
      <c r="F1341" s="18" t="s">
        <v>5</v>
      </c>
      <c r="G1341">
        <v>2017</v>
      </c>
      <c r="H1341" s="18" t="s">
        <v>83</v>
      </c>
      <c r="I1341" t="s">
        <v>64</v>
      </c>
      <c r="J1341" t="s">
        <v>65</v>
      </c>
    </row>
    <row r="1342" spans="1:10">
      <c r="A1342" s="17">
        <v>7390</v>
      </c>
      <c r="B1342" s="17" t="s">
        <v>3213</v>
      </c>
      <c r="C1342" s="17" t="s">
        <v>15</v>
      </c>
      <c r="D1342" s="17" t="s">
        <v>4759</v>
      </c>
      <c r="E1342" s="17">
        <v>6300</v>
      </c>
      <c r="F1342" s="18" t="s">
        <v>5</v>
      </c>
      <c r="G1342">
        <v>2017</v>
      </c>
      <c r="H1342" s="18" t="s">
        <v>83</v>
      </c>
      <c r="I1342" t="s">
        <v>64</v>
      </c>
      <c r="J1342" t="s">
        <v>65</v>
      </c>
    </row>
    <row r="1343" spans="1:10">
      <c r="A1343" s="17">
        <v>7389</v>
      </c>
      <c r="B1343" s="17" t="s">
        <v>2763</v>
      </c>
      <c r="C1343" s="17" t="s">
        <v>8</v>
      </c>
      <c r="D1343" s="17" t="s">
        <v>4588</v>
      </c>
      <c r="E1343" s="17">
        <v>3600</v>
      </c>
      <c r="F1343" s="18" t="s">
        <v>5</v>
      </c>
      <c r="G1343">
        <v>2017</v>
      </c>
      <c r="H1343" s="18" t="s">
        <v>83</v>
      </c>
      <c r="I1343" t="s">
        <v>64</v>
      </c>
      <c r="J1343" t="s">
        <v>65</v>
      </c>
    </row>
    <row r="1344" spans="1:10">
      <c r="A1344" s="17">
        <v>7387</v>
      </c>
      <c r="B1344" s="17" t="s">
        <v>3970</v>
      </c>
      <c r="C1344" s="17" t="s">
        <v>8</v>
      </c>
      <c r="D1344" s="17" t="s">
        <v>4588</v>
      </c>
      <c r="E1344" s="17">
        <v>3700</v>
      </c>
      <c r="F1344" s="18" t="s">
        <v>5</v>
      </c>
      <c r="G1344">
        <v>2017</v>
      </c>
      <c r="H1344" s="18" t="s">
        <v>83</v>
      </c>
      <c r="I1344" t="s">
        <v>64</v>
      </c>
      <c r="J1344" t="s">
        <v>65</v>
      </c>
    </row>
    <row r="1345" spans="1:10">
      <c r="A1345" s="17">
        <v>7385</v>
      </c>
      <c r="B1345" s="17" t="s">
        <v>2147</v>
      </c>
      <c r="C1345" s="17" t="s">
        <v>28</v>
      </c>
      <c r="D1345" s="17" t="s">
        <v>4583</v>
      </c>
      <c r="E1345" s="17">
        <v>4300</v>
      </c>
      <c r="F1345" s="18" t="s">
        <v>5</v>
      </c>
      <c r="G1345">
        <v>2017</v>
      </c>
      <c r="H1345" s="18" t="s">
        <v>83</v>
      </c>
      <c r="I1345" t="s">
        <v>64</v>
      </c>
      <c r="J1345" t="s">
        <v>65</v>
      </c>
    </row>
    <row r="1346" spans="1:10">
      <c r="A1346" s="17">
        <v>7384</v>
      </c>
      <c r="B1346" s="17" t="s">
        <v>4054</v>
      </c>
      <c r="C1346" s="17" t="s">
        <v>15</v>
      </c>
      <c r="D1346" s="17" t="s">
        <v>4759</v>
      </c>
      <c r="E1346" s="17">
        <v>3500</v>
      </c>
      <c r="F1346" s="18" t="s">
        <v>5</v>
      </c>
      <c r="G1346">
        <v>2017</v>
      </c>
      <c r="H1346" s="18" t="s">
        <v>83</v>
      </c>
      <c r="I1346" t="s">
        <v>64</v>
      </c>
      <c r="J1346" t="s">
        <v>65</v>
      </c>
    </row>
    <row r="1347" spans="1:10">
      <c r="A1347" s="17">
        <v>7383</v>
      </c>
      <c r="B1347" s="17" t="s">
        <v>2073</v>
      </c>
      <c r="C1347" s="17" t="s">
        <v>20</v>
      </c>
      <c r="D1347" s="17" t="s">
        <v>4731</v>
      </c>
      <c r="E1347" s="17">
        <v>18000</v>
      </c>
      <c r="F1347" s="18" t="s">
        <v>5</v>
      </c>
      <c r="G1347">
        <v>2004</v>
      </c>
      <c r="H1347" s="18" t="s">
        <v>66</v>
      </c>
      <c r="I1347" t="s">
        <v>380</v>
      </c>
      <c r="J1347" t="s">
        <v>150</v>
      </c>
    </row>
    <row r="1348" spans="1:10">
      <c r="A1348" s="17">
        <v>7382</v>
      </c>
      <c r="B1348" s="17" t="s">
        <v>3927</v>
      </c>
      <c r="C1348" s="17" t="s">
        <v>8</v>
      </c>
      <c r="D1348" s="17" t="s">
        <v>4646</v>
      </c>
      <c r="E1348" s="17">
        <v>3300</v>
      </c>
      <c r="F1348" s="18" t="s">
        <v>5</v>
      </c>
      <c r="G1348">
        <v>2017</v>
      </c>
      <c r="H1348" s="18" t="s">
        <v>83</v>
      </c>
      <c r="I1348" t="s">
        <v>64</v>
      </c>
      <c r="J1348" t="s">
        <v>65</v>
      </c>
    </row>
    <row r="1349" spans="1:10">
      <c r="A1349" s="17">
        <v>7380</v>
      </c>
      <c r="B1349" s="17" t="s">
        <v>2264</v>
      </c>
      <c r="C1349" s="17" t="s">
        <v>20</v>
      </c>
      <c r="D1349" s="17" t="s">
        <v>4745</v>
      </c>
      <c r="E1349" s="17">
        <v>3100</v>
      </c>
      <c r="F1349" s="18" t="s">
        <v>5</v>
      </c>
      <c r="G1349">
        <v>2017</v>
      </c>
      <c r="H1349" s="18" t="s">
        <v>83</v>
      </c>
      <c r="I1349" t="s">
        <v>64</v>
      </c>
      <c r="J1349" t="s">
        <v>65</v>
      </c>
    </row>
    <row r="1350" spans="1:10">
      <c r="A1350" s="17">
        <v>7378</v>
      </c>
      <c r="B1350" s="17" t="s">
        <v>2489</v>
      </c>
      <c r="C1350" s="17" t="s">
        <v>18</v>
      </c>
      <c r="D1350" s="17" t="s">
        <v>4687</v>
      </c>
      <c r="E1350" s="17">
        <v>5200</v>
      </c>
      <c r="F1350" s="18" t="s">
        <v>5</v>
      </c>
      <c r="G1350">
        <v>2017</v>
      </c>
      <c r="H1350" s="18" t="s">
        <v>83</v>
      </c>
      <c r="I1350" t="s">
        <v>64</v>
      </c>
      <c r="J1350" t="s">
        <v>207</v>
      </c>
    </row>
    <row r="1351" spans="1:10">
      <c r="A1351" s="17">
        <v>7376</v>
      </c>
      <c r="B1351" s="17" t="s">
        <v>2236</v>
      </c>
      <c r="C1351" s="17" t="s">
        <v>18</v>
      </c>
      <c r="D1351" s="17" t="s">
        <v>4756</v>
      </c>
      <c r="E1351" s="17">
        <v>3700</v>
      </c>
      <c r="F1351" s="18" t="s">
        <v>5</v>
      </c>
      <c r="G1351">
        <v>2017</v>
      </c>
      <c r="H1351" s="18" t="s">
        <v>83</v>
      </c>
      <c r="I1351" t="s">
        <v>64</v>
      </c>
      <c r="J1351" t="s">
        <v>207</v>
      </c>
    </row>
    <row r="1352" spans="1:10">
      <c r="A1352" s="17">
        <v>7375</v>
      </c>
      <c r="B1352" s="17" t="s">
        <v>3043</v>
      </c>
      <c r="C1352" s="17" t="s">
        <v>18</v>
      </c>
      <c r="D1352" s="17" t="s">
        <v>4756</v>
      </c>
      <c r="E1352" s="17">
        <v>2600</v>
      </c>
      <c r="F1352" s="18" t="s">
        <v>5</v>
      </c>
      <c r="G1352">
        <v>2017</v>
      </c>
      <c r="H1352" s="18" t="s">
        <v>83</v>
      </c>
      <c r="I1352" t="s">
        <v>64</v>
      </c>
      <c r="J1352" t="s">
        <v>207</v>
      </c>
    </row>
    <row r="1353" spans="1:10">
      <c r="A1353" s="17">
        <v>7374</v>
      </c>
      <c r="B1353" s="17" t="s">
        <v>2938</v>
      </c>
      <c r="C1353" s="17" t="s">
        <v>22</v>
      </c>
      <c r="D1353" s="17" t="s">
        <v>4649</v>
      </c>
      <c r="E1353" s="17">
        <v>3800</v>
      </c>
      <c r="F1353" s="18" t="s">
        <v>5</v>
      </c>
      <c r="G1353">
        <v>2017</v>
      </c>
      <c r="H1353" s="18" t="s">
        <v>83</v>
      </c>
      <c r="I1353" t="s">
        <v>64</v>
      </c>
      <c r="J1353" t="s">
        <v>204</v>
      </c>
    </row>
    <row r="1354" spans="1:10">
      <c r="A1354" s="17">
        <v>7373</v>
      </c>
      <c r="B1354" s="17" t="s">
        <v>2889</v>
      </c>
      <c r="C1354" s="17" t="s">
        <v>24</v>
      </c>
      <c r="D1354" s="17" t="s">
        <v>4681</v>
      </c>
      <c r="E1354" s="17">
        <v>3400</v>
      </c>
      <c r="F1354" s="18" t="s">
        <v>5</v>
      </c>
      <c r="G1354">
        <v>2017</v>
      </c>
      <c r="H1354" s="18" t="s">
        <v>83</v>
      </c>
      <c r="I1354" t="s">
        <v>64</v>
      </c>
      <c r="J1354" t="s">
        <v>65</v>
      </c>
    </row>
    <row r="1355" spans="1:10">
      <c r="A1355" s="17">
        <v>7372</v>
      </c>
      <c r="B1355" s="17" t="s">
        <v>4196</v>
      </c>
      <c r="C1355" s="17" t="s">
        <v>16</v>
      </c>
      <c r="D1355" s="17" t="s">
        <v>4694</v>
      </c>
      <c r="E1355" s="17">
        <v>3900</v>
      </c>
      <c r="F1355" s="18" t="s">
        <v>5</v>
      </c>
      <c r="G1355">
        <v>2017</v>
      </c>
      <c r="H1355" s="18" t="s">
        <v>83</v>
      </c>
      <c r="I1355" t="s">
        <v>64</v>
      </c>
      <c r="J1355" t="s">
        <v>65</v>
      </c>
    </row>
    <row r="1356" spans="1:10">
      <c r="A1356" s="17">
        <v>7367</v>
      </c>
      <c r="B1356" s="17" t="s">
        <v>3694</v>
      </c>
      <c r="C1356" s="17" t="s">
        <v>22</v>
      </c>
      <c r="D1356" s="17" t="s">
        <v>4649</v>
      </c>
      <c r="E1356" s="17">
        <v>4800</v>
      </c>
      <c r="F1356" s="18" t="s">
        <v>5</v>
      </c>
      <c r="G1356">
        <v>2017</v>
      </c>
      <c r="H1356" s="18" t="s">
        <v>83</v>
      </c>
      <c r="I1356" t="s">
        <v>64</v>
      </c>
      <c r="J1356" t="s">
        <v>204</v>
      </c>
    </row>
    <row r="1357" spans="1:10">
      <c r="A1357" s="17">
        <v>7362</v>
      </c>
      <c r="B1357" s="17" t="s">
        <v>3582</v>
      </c>
      <c r="C1357" s="17" t="s">
        <v>26</v>
      </c>
      <c r="D1357" s="17" t="s">
        <v>4668</v>
      </c>
      <c r="E1357" s="17">
        <v>4100</v>
      </c>
      <c r="F1357" s="18" t="s">
        <v>5</v>
      </c>
      <c r="G1357">
        <v>2017</v>
      </c>
      <c r="H1357" s="18" t="s">
        <v>83</v>
      </c>
      <c r="I1357" t="s">
        <v>64</v>
      </c>
      <c r="J1357" t="s">
        <v>65</v>
      </c>
    </row>
    <row r="1358" spans="1:10">
      <c r="A1358" s="17">
        <v>7361</v>
      </c>
      <c r="B1358" s="17" t="s">
        <v>2773</v>
      </c>
      <c r="C1358" s="17" t="s">
        <v>28</v>
      </c>
      <c r="D1358" s="17" t="s">
        <v>4638</v>
      </c>
      <c r="E1358" s="17">
        <v>2300</v>
      </c>
      <c r="F1358" s="18" t="s">
        <v>5</v>
      </c>
      <c r="G1358">
        <v>2017</v>
      </c>
      <c r="H1358" s="18" t="s">
        <v>83</v>
      </c>
      <c r="I1358" t="s">
        <v>64</v>
      </c>
      <c r="J1358" t="s">
        <v>65</v>
      </c>
    </row>
    <row r="1359" spans="1:10">
      <c r="A1359" s="17">
        <v>7360</v>
      </c>
      <c r="B1359" s="17" t="s">
        <v>2409</v>
      </c>
      <c r="C1359" s="17" t="s">
        <v>28</v>
      </c>
      <c r="D1359" s="17" t="s">
        <v>4638</v>
      </c>
      <c r="E1359" s="17">
        <v>4900</v>
      </c>
      <c r="F1359" s="18" t="s">
        <v>5</v>
      </c>
      <c r="G1359">
        <v>2017</v>
      </c>
      <c r="H1359" s="18" t="s">
        <v>83</v>
      </c>
      <c r="I1359" t="s">
        <v>64</v>
      </c>
      <c r="J1359" t="s">
        <v>65</v>
      </c>
    </row>
    <row r="1360" spans="1:10">
      <c r="A1360" s="17">
        <v>7359</v>
      </c>
      <c r="B1360" s="17" t="s">
        <v>3251</v>
      </c>
      <c r="C1360" s="17" t="s">
        <v>16</v>
      </c>
      <c r="D1360" s="17" t="s">
        <v>4631</v>
      </c>
      <c r="E1360" s="17">
        <v>4700</v>
      </c>
      <c r="F1360" s="18" t="s">
        <v>5</v>
      </c>
      <c r="G1360">
        <v>2018</v>
      </c>
      <c r="H1360" s="18" t="s">
        <v>84</v>
      </c>
      <c r="I1360" t="s">
        <v>64</v>
      </c>
      <c r="J1360" t="s">
        <v>181</v>
      </c>
    </row>
    <row r="1361" spans="1:10">
      <c r="A1361" s="17">
        <v>7358</v>
      </c>
      <c r="B1361" s="17" t="s">
        <v>2705</v>
      </c>
      <c r="C1361" s="17" t="s">
        <v>16</v>
      </c>
      <c r="D1361" s="17" t="s">
        <v>4761</v>
      </c>
      <c r="E1361" s="17">
        <v>2600</v>
      </c>
      <c r="F1361" s="18" t="s">
        <v>5</v>
      </c>
      <c r="G1361">
        <v>2018</v>
      </c>
      <c r="H1361" s="18" t="s">
        <v>84</v>
      </c>
      <c r="I1361" t="s">
        <v>64</v>
      </c>
      <c r="J1361" t="s">
        <v>184</v>
      </c>
    </row>
    <row r="1362" spans="1:10">
      <c r="A1362" s="17">
        <v>7357</v>
      </c>
      <c r="B1362" s="17" t="s">
        <v>4343</v>
      </c>
      <c r="C1362" s="17" t="s">
        <v>24</v>
      </c>
      <c r="D1362" s="17" t="s">
        <v>4748</v>
      </c>
      <c r="E1362" s="17">
        <v>1600</v>
      </c>
      <c r="F1362" s="18" t="s">
        <v>5</v>
      </c>
      <c r="G1362">
        <v>2017</v>
      </c>
      <c r="H1362" s="18" t="s">
        <v>83</v>
      </c>
      <c r="I1362" t="s">
        <v>64</v>
      </c>
      <c r="J1362" t="s">
        <v>65</v>
      </c>
    </row>
    <row r="1363" spans="1:10">
      <c r="A1363" s="17">
        <v>7356</v>
      </c>
      <c r="B1363" s="17" t="s">
        <v>4096</v>
      </c>
      <c r="C1363" s="17" t="s">
        <v>8</v>
      </c>
      <c r="D1363" s="17" t="s">
        <v>4646</v>
      </c>
      <c r="E1363" s="17">
        <v>2000</v>
      </c>
      <c r="F1363" s="18" t="s">
        <v>5</v>
      </c>
      <c r="G1363">
        <v>2017</v>
      </c>
      <c r="H1363" s="18" t="s">
        <v>83</v>
      </c>
      <c r="I1363" t="s">
        <v>64</v>
      </c>
      <c r="J1363" t="s">
        <v>65</v>
      </c>
    </row>
    <row r="1364" spans="1:10">
      <c r="A1364" s="17">
        <v>7355</v>
      </c>
      <c r="B1364" s="17" t="s">
        <v>2568</v>
      </c>
      <c r="C1364" s="17" t="s">
        <v>18</v>
      </c>
      <c r="D1364" s="17" t="s">
        <v>4756</v>
      </c>
      <c r="E1364" s="17">
        <v>1600</v>
      </c>
      <c r="F1364" s="18" t="s">
        <v>5</v>
      </c>
      <c r="G1364">
        <v>2017</v>
      </c>
      <c r="H1364" s="18" t="s">
        <v>83</v>
      </c>
      <c r="I1364" t="s">
        <v>64</v>
      </c>
      <c r="J1364" t="s">
        <v>207</v>
      </c>
    </row>
    <row r="1365" spans="1:10">
      <c r="A1365" s="17">
        <v>7353</v>
      </c>
      <c r="B1365" s="17" t="s">
        <v>2502</v>
      </c>
      <c r="C1365" s="17" t="s">
        <v>22</v>
      </c>
      <c r="D1365" s="17" t="s">
        <v>4674</v>
      </c>
      <c r="E1365" s="17">
        <v>3000</v>
      </c>
      <c r="F1365" s="18" t="s">
        <v>5</v>
      </c>
      <c r="G1365">
        <v>2017</v>
      </c>
      <c r="H1365" s="18" t="s">
        <v>83</v>
      </c>
      <c r="I1365" t="s">
        <v>64</v>
      </c>
      <c r="J1365" t="s">
        <v>65</v>
      </c>
    </row>
    <row r="1366" spans="1:10">
      <c r="A1366" s="17">
        <v>7352</v>
      </c>
      <c r="B1366" s="17" t="s">
        <v>446</v>
      </c>
      <c r="C1366" s="17" t="s">
        <v>22</v>
      </c>
      <c r="D1366" s="17" t="s">
        <v>4671</v>
      </c>
      <c r="E1366" s="17">
        <v>3200</v>
      </c>
      <c r="F1366" s="18" t="s">
        <v>5</v>
      </c>
      <c r="G1366">
        <v>2017</v>
      </c>
      <c r="H1366" s="18" t="s">
        <v>83</v>
      </c>
      <c r="I1366" t="s">
        <v>64</v>
      </c>
      <c r="J1366" t="s">
        <v>204</v>
      </c>
    </row>
    <row r="1367" spans="1:10">
      <c r="A1367" s="17">
        <v>7351</v>
      </c>
      <c r="B1367" s="17" t="s">
        <v>445</v>
      </c>
      <c r="C1367" s="17" t="s">
        <v>15</v>
      </c>
      <c r="D1367" s="17" t="s">
        <v>4759</v>
      </c>
      <c r="E1367" s="17">
        <v>4100</v>
      </c>
      <c r="F1367" s="18" t="s">
        <v>5</v>
      </c>
      <c r="G1367">
        <v>2017</v>
      </c>
      <c r="H1367" s="18" t="s">
        <v>83</v>
      </c>
      <c r="I1367" t="s">
        <v>64</v>
      </c>
      <c r="J1367" t="s">
        <v>65</v>
      </c>
    </row>
    <row r="1368" spans="1:10">
      <c r="A1368" s="17">
        <v>7350</v>
      </c>
      <c r="B1368" s="17" t="s">
        <v>3957</v>
      </c>
      <c r="C1368" s="17" t="s">
        <v>15</v>
      </c>
      <c r="D1368" s="17" t="s">
        <v>4759</v>
      </c>
      <c r="E1368" s="17">
        <v>4500</v>
      </c>
      <c r="F1368" s="18" t="s">
        <v>5</v>
      </c>
      <c r="G1368">
        <v>2017</v>
      </c>
      <c r="H1368" s="18" t="s">
        <v>83</v>
      </c>
      <c r="I1368" t="s">
        <v>64</v>
      </c>
      <c r="J1368" t="s">
        <v>65</v>
      </c>
    </row>
    <row r="1369" spans="1:10">
      <c r="A1369" s="17">
        <v>7349</v>
      </c>
      <c r="B1369" s="17" t="s">
        <v>444</v>
      </c>
      <c r="C1369" s="17" t="s">
        <v>24</v>
      </c>
      <c r="D1369" s="17" t="s">
        <v>4658</v>
      </c>
      <c r="E1369" s="17">
        <v>4800</v>
      </c>
      <c r="F1369" s="18" t="s">
        <v>5</v>
      </c>
      <c r="G1369">
        <v>2017</v>
      </c>
      <c r="H1369" s="18" t="s">
        <v>83</v>
      </c>
      <c r="I1369" t="s">
        <v>64</v>
      </c>
      <c r="J1369" t="s">
        <v>65</v>
      </c>
    </row>
    <row r="1370" spans="1:10">
      <c r="A1370" s="17">
        <v>7348</v>
      </c>
      <c r="B1370" s="17" t="s">
        <v>443</v>
      </c>
      <c r="C1370" s="17" t="s">
        <v>24</v>
      </c>
      <c r="D1370" s="17" t="s">
        <v>4748</v>
      </c>
      <c r="E1370" s="17">
        <v>2000</v>
      </c>
      <c r="F1370" s="18" t="s">
        <v>5</v>
      </c>
      <c r="G1370">
        <v>2017</v>
      </c>
      <c r="H1370" s="18" t="s">
        <v>83</v>
      </c>
      <c r="I1370" t="s">
        <v>64</v>
      </c>
      <c r="J1370" t="s">
        <v>65</v>
      </c>
    </row>
    <row r="1371" spans="1:10">
      <c r="A1371" s="17">
        <v>7347</v>
      </c>
      <c r="B1371" s="17" t="s">
        <v>3920</v>
      </c>
      <c r="C1371" s="17" t="s">
        <v>18</v>
      </c>
      <c r="D1371" s="17" t="s">
        <v>4686</v>
      </c>
      <c r="E1371" s="17">
        <v>3200</v>
      </c>
      <c r="F1371" s="18" t="s">
        <v>5</v>
      </c>
      <c r="G1371">
        <v>2017</v>
      </c>
      <c r="H1371" s="18" t="s">
        <v>83</v>
      </c>
      <c r="I1371" t="s">
        <v>64</v>
      </c>
      <c r="J1371" t="s">
        <v>207</v>
      </c>
    </row>
    <row r="1372" spans="1:10">
      <c r="A1372" s="17">
        <v>7346</v>
      </c>
      <c r="B1372" s="17" t="s">
        <v>3277</v>
      </c>
      <c r="C1372" s="17" t="s">
        <v>8</v>
      </c>
      <c r="D1372" s="17" t="s">
        <v>4646</v>
      </c>
      <c r="E1372" s="17">
        <v>2800</v>
      </c>
      <c r="F1372" s="18" t="s">
        <v>5</v>
      </c>
      <c r="G1372">
        <v>2017</v>
      </c>
      <c r="H1372" s="18" t="s">
        <v>83</v>
      </c>
      <c r="I1372" t="s">
        <v>64</v>
      </c>
      <c r="J1372" t="s">
        <v>65</v>
      </c>
    </row>
    <row r="1373" spans="1:10">
      <c r="A1373" s="17">
        <v>7345</v>
      </c>
      <c r="B1373" s="17" t="s">
        <v>2317</v>
      </c>
      <c r="C1373" s="17" t="s">
        <v>20</v>
      </c>
      <c r="D1373" s="17" t="s">
        <v>4731</v>
      </c>
      <c r="E1373" s="17">
        <v>3700</v>
      </c>
      <c r="F1373" s="18" t="s">
        <v>5</v>
      </c>
      <c r="G1373">
        <v>2017</v>
      </c>
      <c r="H1373" s="18" t="s">
        <v>83</v>
      </c>
      <c r="I1373" t="s">
        <v>64</v>
      </c>
      <c r="J1373" t="s">
        <v>123</v>
      </c>
    </row>
    <row r="1374" spans="1:10">
      <c r="A1374" s="17">
        <v>7344</v>
      </c>
      <c r="B1374" s="17" t="s">
        <v>3629</v>
      </c>
      <c r="C1374" s="17" t="s">
        <v>18</v>
      </c>
      <c r="D1374" s="17" t="s">
        <v>4756</v>
      </c>
      <c r="E1374" s="17">
        <v>2800</v>
      </c>
      <c r="F1374" s="18" t="s">
        <v>5</v>
      </c>
      <c r="G1374">
        <v>2017</v>
      </c>
      <c r="H1374" s="18" t="s">
        <v>83</v>
      </c>
      <c r="I1374" t="s">
        <v>64</v>
      </c>
      <c r="J1374" t="s">
        <v>207</v>
      </c>
    </row>
    <row r="1375" spans="1:10">
      <c r="A1375" s="17">
        <v>7343</v>
      </c>
      <c r="B1375" s="17" t="s">
        <v>3654</v>
      </c>
      <c r="C1375" s="17" t="s">
        <v>16</v>
      </c>
      <c r="D1375" s="17" t="s">
        <v>4663</v>
      </c>
      <c r="E1375" s="17">
        <v>5700</v>
      </c>
      <c r="F1375" s="18" t="s">
        <v>5</v>
      </c>
      <c r="G1375">
        <v>2017</v>
      </c>
      <c r="H1375" s="18" t="s">
        <v>83</v>
      </c>
      <c r="I1375" t="s">
        <v>64</v>
      </c>
      <c r="J1375" t="s">
        <v>181</v>
      </c>
    </row>
    <row r="1376" spans="1:10">
      <c r="A1376" s="17">
        <v>7342</v>
      </c>
      <c r="B1376" s="17" t="s">
        <v>3041</v>
      </c>
      <c r="C1376" s="17" t="s">
        <v>8</v>
      </c>
      <c r="D1376" s="17" t="s">
        <v>4588</v>
      </c>
      <c r="E1376" s="17">
        <v>3900</v>
      </c>
      <c r="F1376" s="18" t="s">
        <v>5</v>
      </c>
      <c r="G1376">
        <v>2017</v>
      </c>
      <c r="H1376" s="18" t="s">
        <v>83</v>
      </c>
      <c r="I1376" t="s">
        <v>64</v>
      </c>
      <c r="J1376" t="s">
        <v>65</v>
      </c>
    </row>
    <row r="1377" spans="1:10">
      <c r="A1377" s="17">
        <v>7341</v>
      </c>
      <c r="B1377" s="17" t="s">
        <v>2433</v>
      </c>
      <c r="C1377" s="17" t="s">
        <v>28</v>
      </c>
      <c r="D1377" s="17" t="s">
        <v>4634</v>
      </c>
      <c r="E1377" s="17">
        <v>5300</v>
      </c>
      <c r="F1377" s="18" t="s">
        <v>5</v>
      </c>
      <c r="G1377">
        <v>2017</v>
      </c>
      <c r="H1377" s="18" t="s">
        <v>83</v>
      </c>
      <c r="I1377" t="s">
        <v>64</v>
      </c>
      <c r="J1377" t="s">
        <v>65</v>
      </c>
    </row>
    <row r="1378" spans="1:10">
      <c r="A1378" s="17">
        <v>7339</v>
      </c>
      <c r="B1378" s="17" t="s">
        <v>2372</v>
      </c>
      <c r="C1378" s="17" t="s">
        <v>20</v>
      </c>
      <c r="D1378" s="17" t="s">
        <v>4731</v>
      </c>
      <c r="E1378" s="17">
        <v>3300</v>
      </c>
      <c r="F1378" s="18" t="s">
        <v>5</v>
      </c>
      <c r="G1378">
        <v>2017</v>
      </c>
      <c r="H1378" s="18" t="s">
        <v>83</v>
      </c>
      <c r="I1378" t="s">
        <v>64</v>
      </c>
      <c r="J1378" t="s">
        <v>65</v>
      </c>
    </row>
    <row r="1379" spans="1:10">
      <c r="A1379" s="17">
        <v>7338</v>
      </c>
      <c r="B1379" s="17" t="s">
        <v>4171</v>
      </c>
      <c r="C1379" s="17" t="s">
        <v>18</v>
      </c>
      <c r="D1379" s="17" t="s">
        <v>4760</v>
      </c>
      <c r="E1379" s="17">
        <v>3900</v>
      </c>
      <c r="F1379" s="18" t="s">
        <v>5</v>
      </c>
      <c r="G1379">
        <v>2017</v>
      </c>
      <c r="H1379" s="18" t="s">
        <v>83</v>
      </c>
      <c r="I1379" t="s">
        <v>64</v>
      </c>
      <c r="J1379" t="s">
        <v>207</v>
      </c>
    </row>
    <row r="1380" spans="1:10">
      <c r="A1380" s="17">
        <v>7337</v>
      </c>
      <c r="B1380" s="17" t="s">
        <v>2926</v>
      </c>
      <c r="C1380" s="17" t="s">
        <v>26</v>
      </c>
      <c r="D1380" s="17" t="s">
        <v>4668</v>
      </c>
      <c r="E1380" s="17">
        <v>3800</v>
      </c>
      <c r="F1380" s="18" t="s">
        <v>5</v>
      </c>
      <c r="G1380">
        <v>2017</v>
      </c>
      <c r="H1380" s="18" t="s">
        <v>83</v>
      </c>
      <c r="I1380" t="s">
        <v>64</v>
      </c>
      <c r="J1380" t="s">
        <v>65</v>
      </c>
    </row>
    <row r="1381" spans="1:10">
      <c r="A1381" s="17">
        <v>7336</v>
      </c>
      <c r="B1381" s="17" t="s">
        <v>2980</v>
      </c>
      <c r="C1381" s="17" t="s">
        <v>26</v>
      </c>
      <c r="D1381" s="17" t="s">
        <v>4668</v>
      </c>
      <c r="E1381" s="17">
        <v>3300</v>
      </c>
      <c r="F1381" s="18" t="s">
        <v>5</v>
      </c>
      <c r="G1381">
        <v>2017</v>
      </c>
      <c r="H1381" s="18" t="s">
        <v>83</v>
      </c>
      <c r="I1381" t="s">
        <v>64</v>
      </c>
      <c r="J1381" t="s">
        <v>65</v>
      </c>
    </row>
    <row r="1382" spans="1:10">
      <c r="A1382" s="17">
        <v>7330</v>
      </c>
      <c r="B1382" s="17" t="s">
        <v>3870</v>
      </c>
      <c r="C1382" s="17" t="s">
        <v>22</v>
      </c>
      <c r="D1382" s="17" t="s">
        <v>4674</v>
      </c>
      <c r="E1382" s="17">
        <v>5700</v>
      </c>
      <c r="F1382" s="18" t="s">
        <v>5</v>
      </c>
      <c r="G1382">
        <v>2017</v>
      </c>
      <c r="H1382" s="18" t="s">
        <v>83</v>
      </c>
      <c r="I1382" t="s">
        <v>64</v>
      </c>
      <c r="J1382" t="s">
        <v>204</v>
      </c>
    </row>
    <row r="1383" spans="1:10">
      <c r="A1383" s="17">
        <v>7319</v>
      </c>
      <c r="B1383" s="17" t="s">
        <v>2721</v>
      </c>
      <c r="C1383" s="17" t="s">
        <v>16</v>
      </c>
      <c r="D1383" s="17" t="s">
        <v>4631</v>
      </c>
      <c r="E1383" s="17">
        <v>3800</v>
      </c>
      <c r="F1383" s="18" t="s">
        <v>5</v>
      </c>
      <c r="G1383">
        <v>2017</v>
      </c>
      <c r="H1383" s="18" t="s">
        <v>83</v>
      </c>
      <c r="I1383" t="s">
        <v>64</v>
      </c>
      <c r="J1383" t="s">
        <v>184</v>
      </c>
    </row>
    <row r="1384" spans="1:10">
      <c r="A1384" s="17">
        <v>7315</v>
      </c>
      <c r="B1384" s="17" t="s">
        <v>3031</v>
      </c>
      <c r="C1384" s="17" t="s">
        <v>16</v>
      </c>
      <c r="D1384" s="17" t="s">
        <v>4694</v>
      </c>
      <c r="E1384" s="17">
        <v>3800</v>
      </c>
      <c r="F1384" s="18" t="s">
        <v>5</v>
      </c>
      <c r="G1384">
        <v>2017</v>
      </c>
      <c r="H1384" s="18" t="s">
        <v>83</v>
      </c>
      <c r="I1384" t="s">
        <v>64</v>
      </c>
      <c r="J1384" t="s">
        <v>65</v>
      </c>
    </row>
    <row r="1385" spans="1:10">
      <c r="A1385" s="17">
        <v>7312</v>
      </c>
      <c r="B1385" s="17" t="s">
        <v>3112</v>
      </c>
      <c r="C1385" s="17" t="s">
        <v>28</v>
      </c>
      <c r="D1385" s="17" t="s">
        <v>4638</v>
      </c>
      <c r="E1385" s="17">
        <v>3700</v>
      </c>
      <c r="F1385" s="18" t="s">
        <v>5</v>
      </c>
      <c r="G1385">
        <v>2017</v>
      </c>
      <c r="H1385" s="18" t="s">
        <v>83</v>
      </c>
      <c r="I1385" t="s">
        <v>64</v>
      </c>
      <c r="J1385" t="s">
        <v>65</v>
      </c>
    </row>
    <row r="1386" spans="1:10">
      <c r="A1386" s="17">
        <v>7311</v>
      </c>
      <c r="B1386" s="17" t="s">
        <v>4116</v>
      </c>
      <c r="C1386" s="17" t="s">
        <v>22</v>
      </c>
      <c r="D1386" s="17" t="s">
        <v>4674</v>
      </c>
      <c r="E1386" s="17">
        <v>3600</v>
      </c>
      <c r="F1386" s="18" t="s">
        <v>5</v>
      </c>
      <c r="G1386">
        <v>2017</v>
      </c>
      <c r="H1386" s="18" t="s">
        <v>83</v>
      </c>
      <c r="I1386" t="s">
        <v>64</v>
      </c>
      <c r="J1386" t="s">
        <v>204</v>
      </c>
    </row>
    <row r="1387" spans="1:10">
      <c r="A1387" s="17">
        <v>7310</v>
      </c>
      <c r="B1387" s="17" t="s">
        <v>4293</v>
      </c>
      <c r="C1387" s="17" t="s">
        <v>22</v>
      </c>
      <c r="D1387" s="17" t="s">
        <v>4674</v>
      </c>
      <c r="E1387" s="17">
        <v>2000</v>
      </c>
      <c r="F1387" s="18" t="s">
        <v>5</v>
      </c>
      <c r="G1387">
        <v>2017</v>
      </c>
      <c r="H1387" s="18" t="s">
        <v>83</v>
      </c>
      <c r="I1387" t="s">
        <v>64</v>
      </c>
      <c r="J1387" t="s">
        <v>204</v>
      </c>
    </row>
    <row r="1388" spans="1:10">
      <c r="A1388" s="17">
        <v>7305</v>
      </c>
      <c r="B1388" s="17" t="s">
        <v>3671</v>
      </c>
      <c r="C1388" s="17" t="s">
        <v>8</v>
      </c>
      <c r="D1388" s="17" t="s">
        <v>4646</v>
      </c>
      <c r="E1388" s="17">
        <v>3700</v>
      </c>
      <c r="F1388" s="18" t="s">
        <v>5</v>
      </c>
      <c r="G1388">
        <v>2017</v>
      </c>
      <c r="H1388" s="18" t="s">
        <v>83</v>
      </c>
      <c r="I1388" t="s">
        <v>64</v>
      </c>
      <c r="J1388" t="s">
        <v>65</v>
      </c>
    </row>
    <row r="1389" spans="1:10">
      <c r="A1389" s="17">
        <v>7304</v>
      </c>
      <c r="B1389" s="17" t="s">
        <v>3832</v>
      </c>
      <c r="C1389" s="17" t="s">
        <v>8</v>
      </c>
      <c r="D1389" s="17" t="s">
        <v>4646</v>
      </c>
      <c r="E1389" s="17">
        <v>2700</v>
      </c>
      <c r="F1389" s="18" t="s">
        <v>5</v>
      </c>
      <c r="G1389">
        <v>2017</v>
      </c>
      <c r="H1389" s="18" t="s">
        <v>83</v>
      </c>
      <c r="I1389" t="s">
        <v>64</v>
      </c>
      <c r="J1389" t="s">
        <v>65</v>
      </c>
    </row>
    <row r="1390" spans="1:10">
      <c r="A1390" s="17">
        <v>7303</v>
      </c>
      <c r="B1390" s="17" t="s">
        <v>3275</v>
      </c>
      <c r="C1390" s="17" t="s">
        <v>15</v>
      </c>
      <c r="D1390" s="17" t="s">
        <v>4759</v>
      </c>
      <c r="E1390" s="17">
        <v>4700</v>
      </c>
      <c r="F1390" s="18" t="s">
        <v>5</v>
      </c>
      <c r="G1390">
        <v>2017</v>
      </c>
      <c r="H1390" s="18" t="s">
        <v>83</v>
      </c>
      <c r="I1390" t="s">
        <v>64</v>
      </c>
      <c r="J1390" t="s">
        <v>65</v>
      </c>
    </row>
    <row r="1391" spans="1:10">
      <c r="A1391" s="17">
        <v>7302</v>
      </c>
      <c r="B1391" s="17" t="s">
        <v>4195</v>
      </c>
      <c r="C1391" s="17" t="s">
        <v>18</v>
      </c>
      <c r="D1391" s="17" t="s">
        <v>4686</v>
      </c>
      <c r="E1391" s="17">
        <v>2400</v>
      </c>
      <c r="F1391" s="18" t="s">
        <v>5</v>
      </c>
      <c r="G1391">
        <v>2017</v>
      </c>
      <c r="H1391" s="18" t="s">
        <v>83</v>
      </c>
      <c r="I1391" t="s">
        <v>64</v>
      </c>
      <c r="J1391" t="s">
        <v>207</v>
      </c>
    </row>
    <row r="1392" spans="1:10">
      <c r="A1392" s="17">
        <v>7301</v>
      </c>
      <c r="B1392" s="17" t="s">
        <v>3188</v>
      </c>
      <c r="C1392" s="17" t="s">
        <v>22</v>
      </c>
      <c r="D1392" s="17" t="s">
        <v>4649</v>
      </c>
      <c r="E1392" s="17">
        <v>3200</v>
      </c>
      <c r="F1392" s="18" t="s">
        <v>5</v>
      </c>
      <c r="G1392">
        <v>2017</v>
      </c>
      <c r="H1392" s="18" t="s">
        <v>83</v>
      </c>
      <c r="I1392" t="s">
        <v>64</v>
      </c>
      <c r="J1392" t="s">
        <v>207</v>
      </c>
    </row>
    <row r="1393" spans="1:10">
      <c r="A1393" s="17">
        <v>7300</v>
      </c>
      <c r="B1393" s="17" t="s">
        <v>3400</v>
      </c>
      <c r="C1393" s="17" t="s">
        <v>22</v>
      </c>
      <c r="D1393" s="17" t="s">
        <v>4649</v>
      </c>
      <c r="E1393" s="17">
        <v>4200</v>
      </c>
      <c r="F1393" s="18" t="s">
        <v>5</v>
      </c>
      <c r="G1393">
        <v>2017</v>
      </c>
      <c r="H1393" s="18" t="s">
        <v>83</v>
      </c>
      <c r="I1393" t="s">
        <v>64</v>
      </c>
      <c r="J1393" t="s">
        <v>204</v>
      </c>
    </row>
    <row r="1394" spans="1:10">
      <c r="A1394" s="17">
        <v>7298</v>
      </c>
      <c r="B1394" s="17" t="s">
        <v>3407</v>
      </c>
      <c r="C1394" s="17" t="s">
        <v>22</v>
      </c>
      <c r="D1394" s="17" t="s">
        <v>4649</v>
      </c>
      <c r="E1394" s="17">
        <v>4000</v>
      </c>
      <c r="F1394" s="18" t="s">
        <v>5</v>
      </c>
      <c r="G1394">
        <v>2017</v>
      </c>
      <c r="H1394" s="18" t="s">
        <v>83</v>
      </c>
      <c r="I1394" t="s">
        <v>64</v>
      </c>
      <c r="J1394" t="s">
        <v>204</v>
      </c>
    </row>
    <row r="1395" spans="1:10">
      <c r="A1395" s="17">
        <v>7296</v>
      </c>
      <c r="B1395" s="17" t="s">
        <v>2971</v>
      </c>
      <c r="C1395" s="17" t="s">
        <v>24</v>
      </c>
      <c r="D1395" s="17" t="s">
        <v>4681</v>
      </c>
      <c r="E1395" s="17">
        <v>2800</v>
      </c>
      <c r="F1395" s="18" t="s">
        <v>5</v>
      </c>
      <c r="G1395">
        <v>2017</v>
      </c>
      <c r="H1395" s="18" t="s">
        <v>83</v>
      </c>
      <c r="I1395" t="s">
        <v>64</v>
      </c>
      <c r="J1395" t="s">
        <v>65</v>
      </c>
    </row>
    <row r="1396" spans="1:10">
      <c r="A1396" s="17">
        <v>7294</v>
      </c>
      <c r="B1396" s="17" t="s">
        <v>2490</v>
      </c>
      <c r="C1396" s="17" t="s">
        <v>8</v>
      </c>
      <c r="D1396" s="17" t="s">
        <v>4753</v>
      </c>
      <c r="E1396" s="17">
        <v>3800</v>
      </c>
      <c r="F1396" s="18" t="s">
        <v>5</v>
      </c>
      <c r="G1396">
        <v>2017</v>
      </c>
      <c r="H1396" s="18" t="s">
        <v>83</v>
      </c>
      <c r="I1396" t="s">
        <v>64</v>
      </c>
      <c r="J1396" t="s">
        <v>65</v>
      </c>
    </row>
    <row r="1397" spans="1:10">
      <c r="A1397" s="17">
        <v>7293</v>
      </c>
      <c r="B1397" s="17" t="s">
        <v>2416</v>
      </c>
      <c r="C1397" s="17" t="s">
        <v>28</v>
      </c>
      <c r="D1397" s="17" t="s">
        <v>4634</v>
      </c>
      <c r="E1397" s="17">
        <v>4900</v>
      </c>
      <c r="F1397" s="18" t="s">
        <v>5</v>
      </c>
      <c r="G1397">
        <v>2017</v>
      </c>
      <c r="H1397" s="18" t="s">
        <v>83</v>
      </c>
      <c r="I1397" t="s">
        <v>64</v>
      </c>
      <c r="J1397" t="s">
        <v>65</v>
      </c>
    </row>
    <row r="1398" spans="1:10">
      <c r="A1398" s="17">
        <v>7292</v>
      </c>
      <c r="B1398" s="17" t="s">
        <v>2493</v>
      </c>
      <c r="C1398" s="17" t="s">
        <v>28</v>
      </c>
      <c r="D1398" s="17" t="s">
        <v>4638</v>
      </c>
      <c r="E1398" s="17">
        <v>3700</v>
      </c>
      <c r="F1398" s="18" t="s">
        <v>5</v>
      </c>
      <c r="G1398">
        <v>2017</v>
      </c>
      <c r="H1398" s="18" t="s">
        <v>83</v>
      </c>
      <c r="I1398" t="s">
        <v>64</v>
      </c>
      <c r="J1398" t="s">
        <v>65</v>
      </c>
    </row>
    <row r="1399" spans="1:10">
      <c r="A1399" s="17">
        <v>7291</v>
      </c>
      <c r="B1399" s="17" t="s">
        <v>3398</v>
      </c>
      <c r="C1399" s="17" t="s">
        <v>28</v>
      </c>
      <c r="D1399" s="17" t="s">
        <v>4749</v>
      </c>
      <c r="E1399" s="17">
        <v>2600</v>
      </c>
      <c r="F1399" s="18" t="s">
        <v>5</v>
      </c>
      <c r="G1399">
        <v>2017</v>
      </c>
      <c r="H1399" s="18" t="s">
        <v>83</v>
      </c>
      <c r="I1399" t="s">
        <v>64</v>
      </c>
      <c r="J1399" t="s">
        <v>65</v>
      </c>
    </row>
    <row r="1400" spans="1:10">
      <c r="A1400" s="17">
        <v>7290</v>
      </c>
      <c r="B1400" s="17" t="s">
        <v>3216</v>
      </c>
      <c r="C1400" s="17" t="s">
        <v>16</v>
      </c>
      <c r="D1400" s="17" t="s">
        <v>4694</v>
      </c>
      <c r="E1400" s="17">
        <v>3600</v>
      </c>
      <c r="F1400" s="18" t="s">
        <v>5</v>
      </c>
      <c r="G1400">
        <v>2017</v>
      </c>
      <c r="H1400" s="18" t="s">
        <v>83</v>
      </c>
      <c r="I1400" t="s">
        <v>64</v>
      </c>
      <c r="J1400" t="s">
        <v>65</v>
      </c>
    </row>
    <row r="1401" spans="1:10">
      <c r="A1401" s="17">
        <v>7288</v>
      </c>
      <c r="B1401" s="17" t="s">
        <v>2686</v>
      </c>
      <c r="C1401" s="17" t="s">
        <v>16</v>
      </c>
      <c r="D1401" s="17" t="s">
        <v>4631</v>
      </c>
      <c r="E1401" s="17">
        <v>3500</v>
      </c>
      <c r="F1401" s="18" t="s">
        <v>5</v>
      </c>
      <c r="G1401">
        <v>2018</v>
      </c>
      <c r="H1401" s="18" t="s">
        <v>84</v>
      </c>
      <c r="I1401" t="s">
        <v>64</v>
      </c>
      <c r="J1401" t="s">
        <v>181</v>
      </c>
    </row>
    <row r="1402" spans="1:10">
      <c r="A1402" s="17">
        <v>7287</v>
      </c>
      <c r="B1402" s="17" t="s">
        <v>2291</v>
      </c>
      <c r="C1402" s="17" t="s">
        <v>16</v>
      </c>
      <c r="D1402" s="17" t="s">
        <v>4663</v>
      </c>
      <c r="E1402" s="17">
        <v>2500</v>
      </c>
      <c r="F1402" s="18" t="s">
        <v>5</v>
      </c>
      <c r="G1402">
        <v>2017</v>
      </c>
      <c r="H1402" s="18" t="s">
        <v>83</v>
      </c>
      <c r="I1402" t="s">
        <v>64</v>
      </c>
      <c r="J1402" t="s">
        <v>181</v>
      </c>
    </row>
    <row r="1403" spans="1:10">
      <c r="A1403" s="17">
        <v>7286</v>
      </c>
      <c r="B1403" s="17" t="s">
        <v>439</v>
      </c>
      <c r="C1403" s="17" t="s">
        <v>24</v>
      </c>
      <c r="D1403" s="17" t="s">
        <v>4658</v>
      </c>
      <c r="E1403" s="17">
        <v>4300</v>
      </c>
      <c r="F1403" s="18" t="s">
        <v>5</v>
      </c>
      <c r="G1403">
        <v>2017</v>
      </c>
      <c r="H1403" s="18" t="s">
        <v>83</v>
      </c>
      <c r="I1403" t="s">
        <v>64</v>
      </c>
      <c r="J1403" t="s">
        <v>65</v>
      </c>
    </row>
    <row r="1404" spans="1:10">
      <c r="A1404" s="17">
        <v>7285</v>
      </c>
      <c r="B1404" s="17" t="s">
        <v>438</v>
      </c>
      <c r="C1404" s="17" t="s">
        <v>24</v>
      </c>
      <c r="D1404" s="17" t="s">
        <v>4658</v>
      </c>
      <c r="E1404" s="17">
        <v>2500</v>
      </c>
      <c r="F1404" s="18" t="s">
        <v>5</v>
      </c>
      <c r="G1404">
        <v>2017</v>
      </c>
      <c r="H1404" s="18" t="s">
        <v>83</v>
      </c>
      <c r="I1404" t="s">
        <v>64</v>
      </c>
      <c r="J1404" t="s">
        <v>65</v>
      </c>
    </row>
    <row r="1405" spans="1:10">
      <c r="A1405" s="17">
        <v>7284</v>
      </c>
      <c r="B1405" s="17" t="s">
        <v>4215</v>
      </c>
      <c r="C1405" s="17" t="s">
        <v>15</v>
      </c>
      <c r="D1405" s="17" t="s">
        <v>4655</v>
      </c>
      <c r="E1405" s="17">
        <v>1500</v>
      </c>
      <c r="F1405" s="18" t="s">
        <v>5</v>
      </c>
      <c r="G1405">
        <v>2014</v>
      </c>
      <c r="H1405" s="18" t="s">
        <v>66</v>
      </c>
      <c r="I1405" t="s">
        <v>380</v>
      </c>
      <c r="J1405" t="s">
        <v>254</v>
      </c>
    </row>
    <row r="1406" spans="1:10">
      <c r="A1406" s="17">
        <v>7283</v>
      </c>
      <c r="B1406" s="17" t="s">
        <v>3256</v>
      </c>
      <c r="C1406" s="17" t="s">
        <v>15</v>
      </c>
      <c r="D1406" s="17" t="s">
        <v>4655</v>
      </c>
      <c r="E1406" s="17">
        <v>4000</v>
      </c>
      <c r="F1406" s="18" t="s">
        <v>5</v>
      </c>
      <c r="G1406">
        <v>2016</v>
      </c>
      <c r="H1406" s="18" t="s">
        <v>82</v>
      </c>
      <c r="I1406" t="s">
        <v>380</v>
      </c>
      <c r="J1406" t="s">
        <v>254</v>
      </c>
    </row>
    <row r="1407" spans="1:10">
      <c r="A1407" s="17">
        <v>7282</v>
      </c>
      <c r="B1407" s="17" t="s">
        <v>437</v>
      </c>
      <c r="C1407" s="17" t="s">
        <v>15</v>
      </c>
      <c r="D1407" s="17" t="s">
        <v>4655</v>
      </c>
      <c r="E1407" s="17">
        <v>4100</v>
      </c>
      <c r="F1407" s="18" t="s">
        <v>5</v>
      </c>
      <c r="G1407">
        <v>2011</v>
      </c>
      <c r="H1407" s="18" t="s">
        <v>66</v>
      </c>
      <c r="I1407" t="s">
        <v>380</v>
      </c>
      <c r="J1407" t="s">
        <v>254</v>
      </c>
    </row>
    <row r="1408" spans="1:10">
      <c r="A1408" s="17">
        <v>7281</v>
      </c>
      <c r="B1408" s="17" t="s">
        <v>3385</v>
      </c>
      <c r="C1408" s="17" t="s">
        <v>15</v>
      </c>
      <c r="D1408" s="17" t="s">
        <v>4655</v>
      </c>
      <c r="E1408" s="17">
        <v>1600</v>
      </c>
      <c r="F1408" s="18" t="s">
        <v>5</v>
      </c>
      <c r="G1408">
        <v>2016</v>
      </c>
      <c r="H1408" s="18" t="s">
        <v>82</v>
      </c>
      <c r="I1408" t="s">
        <v>380</v>
      </c>
      <c r="J1408" t="s">
        <v>254</v>
      </c>
    </row>
    <row r="1409" spans="1:10">
      <c r="A1409" s="17">
        <v>7279</v>
      </c>
      <c r="B1409" s="17" t="s">
        <v>3732</v>
      </c>
      <c r="C1409" s="17" t="s">
        <v>15</v>
      </c>
      <c r="D1409" s="17" t="s">
        <v>4655</v>
      </c>
      <c r="E1409" s="17">
        <v>2400</v>
      </c>
      <c r="F1409" s="18" t="s">
        <v>5</v>
      </c>
      <c r="G1409">
        <v>2012</v>
      </c>
      <c r="H1409" s="18" t="s">
        <v>66</v>
      </c>
      <c r="I1409" t="s">
        <v>380</v>
      </c>
      <c r="J1409" t="s">
        <v>254</v>
      </c>
    </row>
    <row r="1410" spans="1:10">
      <c r="A1410" s="17">
        <v>7278</v>
      </c>
      <c r="B1410" s="17" t="s">
        <v>4477</v>
      </c>
      <c r="C1410" s="17" t="s">
        <v>15</v>
      </c>
      <c r="D1410" s="17" t="s">
        <v>4655</v>
      </c>
      <c r="E1410" s="17">
        <v>1700</v>
      </c>
      <c r="F1410" s="18" t="s">
        <v>5</v>
      </c>
      <c r="G1410">
        <v>2011</v>
      </c>
      <c r="H1410" s="18" t="s">
        <v>66</v>
      </c>
      <c r="I1410" t="s">
        <v>380</v>
      </c>
      <c r="J1410" t="s">
        <v>254</v>
      </c>
    </row>
    <row r="1411" spans="1:10">
      <c r="A1411" s="17">
        <v>7277</v>
      </c>
      <c r="B1411" s="17" t="s">
        <v>4418</v>
      </c>
      <c r="C1411" s="17" t="s">
        <v>15</v>
      </c>
      <c r="D1411" s="17" t="s">
        <v>4655</v>
      </c>
      <c r="E1411" s="17">
        <v>3300</v>
      </c>
      <c r="F1411" s="18" t="s">
        <v>5</v>
      </c>
      <c r="G1411">
        <v>2011</v>
      </c>
      <c r="H1411" s="18" t="s">
        <v>66</v>
      </c>
      <c r="I1411" t="s">
        <v>380</v>
      </c>
      <c r="J1411" t="s">
        <v>254</v>
      </c>
    </row>
    <row r="1412" spans="1:10">
      <c r="A1412" s="17">
        <v>7276</v>
      </c>
      <c r="B1412" s="17" t="s">
        <v>3978</v>
      </c>
      <c r="C1412" s="17" t="s">
        <v>15</v>
      </c>
      <c r="D1412" s="17" t="s">
        <v>4655</v>
      </c>
      <c r="E1412" s="17">
        <v>3300</v>
      </c>
      <c r="F1412" s="18" t="s">
        <v>5</v>
      </c>
      <c r="G1412">
        <v>2010</v>
      </c>
      <c r="H1412" s="18" t="s">
        <v>66</v>
      </c>
      <c r="I1412" t="s">
        <v>380</v>
      </c>
      <c r="J1412" t="s">
        <v>254</v>
      </c>
    </row>
    <row r="1413" spans="1:10">
      <c r="A1413" s="17">
        <v>7275</v>
      </c>
      <c r="B1413" s="17" t="s">
        <v>4380</v>
      </c>
      <c r="C1413" s="17" t="s">
        <v>15</v>
      </c>
      <c r="D1413" s="17" t="s">
        <v>4655</v>
      </c>
      <c r="E1413" s="17">
        <v>3700</v>
      </c>
      <c r="F1413" s="18" t="s">
        <v>5</v>
      </c>
      <c r="G1413">
        <v>2010</v>
      </c>
      <c r="H1413" s="18" t="s">
        <v>66</v>
      </c>
      <c r="I1413" t="s">
        <v>380</v>
      </c>
      <c r="J1413" t="s">
        <v>254</v>
      </c>
    </row>
    <row r="1414" spans="1:10">
      <c r="A1414" s="17">
        <v>7274</v>
      </c>
      <c r="B1414" s="17" t="s">
        <v>4400</v>
      </c>
      <c r="C1414" s="17" t="s">
        <v>15</v>
      </c>
      <c r="D1414" s="17" t="s">
        <v>4655</v>
      </c>
      <c r="E1414" s="17">
        <v>2600</v>
      </c>
      <c r="F1414" s="18" t="s">
        <v>5</v>
      </c>
      <c r="G1414">
        <v>2010</v>
      </c>
      <c r="H1414" s="18" t="s">
        <v>66</v>
      </c>
      <c r="I1414" t="s">
        <v>380</v>
      </c>
      <c r="J1414" t="s">
        <v>254</v>
      </c>
    </row>
    <row r="1415" spans="1:10">
      <c r="A1415" s="17">
        <v>7273</v>
      </c>
      <c r="B1415" s="17" t="s">
        <v>4301</v>
      </c>
      <c r="C1415" s="17" t="s">
        <v>15</v>
      </c>
      <c r="D1415" s="17" t="s">
        <v>4655</v>
      </c>
      <c r="E1415" s="17">
        <v>3200</v>
      </c>
      <c r="F1415" s="18" t="s">
        <v>5</v>
      </c>
      <c r="G1415">
        <v>2010</v>
      </c>
      <c r="H1415" s="18" t="s">
        <v>66</v>
      </c>
      <c r="I1415" t="s">
        <v>380</v>
      </c>
      <c r="J1415" t="s">
        <v>254</v>
      </c>
    </row>
    <row r="1416" spans="1:10">
      <c r="A1416" s="17">
        <v>7272</v>
      </c>
      <c r="B1416" s="17" t="s">
        <v>4370</v>
      </c>
      <c r="C1416" s="17" t="s">
        <v>15</v>
      </c>
      <c r="D1416" s="17" t="s">
        <v>4655</v>
      </c>
      <c r="E1416" s="17">
        <v>2400</v>
      </c>
      <c r="F1416" s="18" t="s">
        <v>5</v>
      </c>
      <c r="G1416">
        <v>2009</v>
      </c>
      <c r="H1416" s="18" t="s">
        <v>66</v>
      </c>
      <c r="I1416" t="s">
        <v>380</v>
      </c>
      <c r="J1416" t="s">
        <v>254</v>
      </c>
    </row>
    <row r="1417" spans="1:10">
      <c r="A1417" s="17">
        <v>7271</v>
      </c>
      <c r="B1417" s="17" t="s">
        <v>4392</v>
      </c>
      <c r="C1417" s="17" t="s">
        <v>15</v>
      </c>
      <c r="D1417" s="17" t="s">
        <v>4655</v>
      </c>
      <c r="E1417" s="17">
        <v>3900</v>
      </c>
      <c r="F1417" s="18" t="s">
        <v>5</v>
      </c>
      <c r="G1417">
        <v>2009</v>
      </c>
      <c r="H1417" s="18" t="s">
        <v>66</v>
      </c>
      <c r="I1417" t="s">
        <v>380</v>
      </c>
      <c r="J1417" t="s">
        <v>254</v>
      </c>
    </row>
    <row r="1418" spans="1:10">
      <c r="A1418" s="17">
        <v>7270</v>
      </c>
      <c r="B1418" s="17" t="s">
        <v>4476</v>
      </c>
      <c r="C1418" s="17" t="s">
        <v>15</v>
      </c>
      <c r="D1418" s="17" t="s">
        <v>4655</v>
      </c>
      <c r="E1418" s="17">
        <v>2800</v>
      </c>
      <c r="F1418" s="18" t="s">
        <v>5</v>
      </c>
      <c r="G1418">
        <v>2009</v>
      </c>
      <c r="H1418" s="18" t="s">
        <v>66</v>
      </c>
      <c r="I1418" t="s">
        <v>380</v>
      </c>
      <c r="J1418" t="s">
        <v>254</v>
      </c>
    </row>
    <row r="1419" spans="1:10">
      <c r="A1419" s="17">
        <v>7269</v>
      </c>
      <c r="B1419" s="17" t="s">
        <v>4049</v>
      </c>
      <c r="C1419" s="17" t="s">
        <v>15</v>
      </c>
      <c r="D1419" s="17" t="s">
        <v>4655</v>
      </c>
      <c r="E1419" s="17">
        <v>2800</v>
      </c>
      <c r="F1419" s="18" t="s">
        <v>5</v>
      </c>
      <c r="G1419">
        <v>2014</v>
      </c>
      <c r="H1419" s="18" t="s">
        <v>66</v>
      </c>
      <c r="I1419" t="s">
        <v>380</v>
      </c>
      <c r="J1419" t="s">
        <v>254</v>
      </c>
    </row>
    <row r="1420" spans="1:10">
      <c r="A1420" s="17">
        <v>7268</v>
      </c>
      <c r="B1420" s="17" t="s">
        <v>4465</v>
      </c>
      <c r="C1420" s="17" t="s">
        <v>15</v>
      </c>
      <c r="D1420" s="17" t="s">
        <v>4655</v>
      </c>
      <c r="E1420" s="17">
        <v>1200</v>
      </c>
      <c r="F1420" s="18" t="s">
        <v>5</v>
      </c>
      <c r="G1420">
        <v>2014</v>
      </c>
      <c r="H1420" s="18" t="s">
        <v>66</v>
      </c>
      <c r="I1420" t="s">
        <v>380</v>
      </c>
      <c r="J1420" t="s">
        <v>254</v>
      </c>
    </row>
    <row r="1421" spans="1:10">
      <c r="A1421" s="17">
        <v>7267</v>
      </c>
      <c r="B1421" s="17" t="s">
        <v>4014</v>
      </c>
      <c r="C1421" s="17" t="s">
        <v>15</v>
      </c>
      <c r="D1421" s="17" t="s">
        <v>4655</v>
      </c>
      <c r="E1421" s="17">
        <v>1700</v>
      </c>
      <c r="F1421" s="18" t="s">
        <v>5</v>
      </c>
      <c r="G1421">
        <v>2016</v>
      </c>
      <c r="H1421" s="18" t="s">
        <v>82</v>
      </c>
      <c r="I1421" t="s">
        <v>380</v>
      </c>
      <c r="J1421" t="s">
        <v>254</v>
      </c>
    </row>
    <row r="1422" spans="1:10">
      <c r="A1422" s="17">
        <v>7266</v>
      </c>
      <c r="B1422" s="17" t="s">
        <v>4299</v>
      </c>
      <c r="C1422" s="17" t="s">
        <v>15</v>
      </c>
      <c r="D1422" s="17" t="s">
        <v>4655</v>
      </c>
      <c r="E1422" s="17">
        <v>2400</v>
      </c>
      <c r="F1422" s="18" t="s">
        <v>5</v>
      </c>
      <c r="G1422">
        <v>2013</v>
      </c>
      <c r="H1422" s="18" t="s">
        <v>66</v>
      </c>
      <c r="I1422" t="s">
        <v>380</v>
      </c>
      <c r="J1422" t="s">
        <v>254</v>
      </c>
    </row>
    <row r="1423" spans="1:10">
      <c r="A1423" s="17">
        <v>7265</v>
      </c>
      <c r="B1423" s="17" t="s">
        <v>4216</v>
      </c>
      <c r="C1423" s="17" t="s">
        <v>15</v>
      </c>
      <c r="D1423" s="17" t="s">
        <v>4655</v>
      </c>
      <c r="E1423" s="17">
        <v>1800</v>
      </c>
      <c r="F1423" s="18" t="s">
        <v>5</v>
      </c>
      <c r="G1423">
        <v>2014</v>
      </c>
      <c r="H1423" s="18" t="s">
        <v>66</v>
      </c>
      <c r="I1423" t="s">
        <v>380</v>
      </c>
      <c r="J1423" t="s">
        <v>254</v>
      </c>
    </row>
    <row r="1424" spans="1:10">
      <c r="A1424" s="17">
        <v>7264</v>
      </c>
      <c r="B1424" s="17" t="s">
        <v>4342</v>
      </c>
      <c r="C1424" s="17" t="s">
        <v>15</v>
      </c>
      <c r="D1424" s="17" t="s">
        <v>4655</v>
      </c>
      <c r="E1424" s="17">
        <v>2400</v>
      </c>
      <c r="F1424" s="18" t="s">
        <v>5</v>
      </c>
      <c r="G1424">
        <v>2011</v>
      </c>
      <c r="H1424" s="18" t="s">
        <v>66</v>
      </c>
      <c r="I1424" t="s">
        <v>380</v>
      </c>
      <c r="J1424" t="s">
        <v>254</v>
      </c>
    </row>
    <row r="1425" spans="1:10">
      <c r="A1425" s="17">
        <v>7263</v>
      </c>
      <c r="B1425" s="17" t="s">
        <v>4333</v>
      </c>
      <c r="C1425" s="17" t="s">
        <v>15</v>
      </c>
      <c r="D1425" s="17" t="s">
        <v>4655</v>
      </c>
      <c r="E1425" s="17">
        <v>1700</v>
      </c>
      <c r="F1425" s="18" t="s">
        <v>5</v>
      </c>
      <c r="G1425">
        <v>2016</v>
      </c>
      <c r="H1425" s="18" t="s">
        <v>82</v>
      </c>
      <c r="I1425" t="s">
        <v>380</v>
      </c>
      <c r="J1425" t="s">
        <v>254</v>
      </c>
    </row>
    <row r="1426" spans="1:10">
      <c r="A1426" s="17">
        <v>7262</v>
      </c>
      <c r="B1426" s="17" t="s">
        <v>4497</v>
      </c>
      <c r="C1426" s="17" t="s">
        <v>15</v>
      </c>
      <c r="D1426" s="17" t="s">
        <v>4655</v>
      </c>
      <c r="E1426" s="17">
        <v>1400</v>
      </c>
      <c r="F1426" s="18" t="s">
        <v>5</v>
      </c>
      <c r="G1426">
        <v>2016</v>
      </c>
      <c r="H1426" s="18" t="s">
        <v>82</v>
      </c>
      <c r="I1426" t="s">
        <v>380</v>
      </c>
      <c r="J1426" t="s">
        <v>254</v>
      </c>
    </row>
    <row r="1427" spans="1:10">
      <c r="A1427" s="17">
        <v>7261</v>
      </c>
      <c r="B1427" s="17" t="s">
        <v>4569</v>
      </c>
      <c r="C1427" s="17" t="s">
        <v>15</v>
      </c>
      <c r="D1427" s="17" t="s">
        <v>4655</v>
      </c>
      <c r="E1427" s="17">
        <v>1900</v>
      </c>
      <c r="F1427" s="18" t="s">
        <v>5</v>
      </c>
      <c r="G1427">
        <v>2013</v>
      </c>
      <c r="H1427" s="18" t="s">
        <v>66</v>
      </c>
      <c r="I1427" t="s">
        <v>380</v>
      </c>
      <c r="J1427" t="s">
        <v>254</v>
      </c>
    </row>
    <row r="1428" spans="1:10">
      <c r="A1428" s="17">
        <v>7260</v>
      </c>
      <c r="B1428" s="17" t="s">
        <v>435</v>
      </c>
      <c r="C1428" s="17" t="s">
        <v>15</v>
      </c>
      <c r="D1428" s="17" t="s">
        <v>4655</v>
      </c>
      <c r="E1428" s="17">
        <v>3500</v>
      </c>
      <c r="F1428" s="18" t="s">
        <v>5</v>
      </c>
      <c r="G1428">
        <v>2014</v>
      </c>
      <c r="H1428" s="18" t="s">
        <v>66</v>
      </c>
      <c r="I1428" t="s">
        <v>380</v>
      </c>
      <c r="J1428" t="s">
        <v>254</v>
      </c>
    </row>
    <row r="1429" spans="1:10">
      <c r="A1429" s="17">
        <v>7259</v>
      </c>
      <c r="B1429" s="17" t="s">
        <v>4508</v>
      </c>
      <c r="C1429" s="17" t="s">
        <v>15</v>
      </c>
      <c r="D1429" s="17" t="s">
        <v>4655</v>
      </c>
      <c r="E1429" s="17">
        <v>2200</v>
      </c>
      <c r="F1429" s="18" t="s">
        <v>5</v>
      </c>
      <c r="G1429">
        <v>2013</v>
      </c>
      <c r="H1429" s="18" t="s">
        <v>66</v>
      </c>
      <c r="I1429" t="s">
        <v>380</v>
      </c>
      <c r="J1429" t="s">
        <v>254</v>
      </c>
    </row>
    <row r="1430" spans="1:10">
      <c r="A1430" s="17">
        <v>7258</v>
      </c>
      <c r="B1430" s="17" t="s">
        <v>4238</v>
      </c>
      <c r="C1430" s="17" t="s">
        <v>15</v>
      </c>
      <c r="D1430" s="17" t="s">
        <v>4655</v>
      </c>
      <c r="E1430" s="17">
        <v>1900</v>
      </c>
      <c r="F1430" s="18" t="s">
        <v>5</v>
      </c>
      <c r="G1430">
        <v>2010</v>
      </c>
      <c r="H1430" s="18" t="s">
        <v>66</v>
      </c>
      <c r="I1430" t="s">
        <v>380</v>
      </c>
      <c r="J1430" t="s">
        <v>254</v>
      </c>
    </row>
    <row r="1431" spans="1:10">
      <c r="A1431" s="17">
        <v>7257</v>
      </c>
      <c r="B1431" s="17" t="s">
        <v>4474</v>
      </c>
      <c r="C1431" s="17" t="s">
        <v>15</v>
      </c>
      <c r="D1431" s="17" t="s">
        <v>4655</v>
      </c>
      <c r="E1431" s="17">
        <v>2200</v>
      </c>
      <c r="F1431" s="18" t="s">
        <v>5</v>
      </c>
      <c r="G1431">
        <v>2016</v>
      </c>
      <c r="H1431" s="18" t="s">
        <v>82</v>
      </c>
      <c r="I1431" t="s">
        <v>380</v>
      </c>
      <c r="J1431" t="s">
        <v>254</v>
      </c>
    </row>
    <row r="1432" spans="1:10">
      <c r="A1432" s="17">
        <v>7256</v>
      </c>
      <c r="B1432" s="17" t="s">
        <v>4568</v>
      </c>
      <c r="C1432" s="17" t="s">
        <v>15</v>
      </c>
      <c r="D1432" s="17" t="s">
        <v>4655</v>
      </c>
      <c r="E1432" s="17">
        <v>1400</v>
      </c>
      <c r="F1432" s="18" t="s">
        <v>5</v>
      </c>
      <c r="G1432">
        <v>2016</v>
      </c>
      <c r="H1432" s="18" t="s">
        <v>82</v>
      </c>
      <c r="I1432" t="s">
        <v>380</v>
      </c>
      <c r="J1432" t="s">
        <v>254</v>
      </c>
    </row>
    <row r="1433" spans="1:10">
      <c r="A1433" s="17">
        <v>7253</v>
      </c>
      <c r="B1433" s="17" t="s">
        <v>3333</v>
      </c>
      <c r="C1433" s="17" t="s">
        <v>22</v>
      </c>
      <c r="D1433" s="17" t="s">
        <v>4649</v>
      </c>
      <c r="E1433" s="17">
        <v>5100</v>
      </c>
      <c r="F1433" s="18" t="s">
        <v>5</v>
      </c>
      <c r="G1433">
        <v>2017</v>
      </c>
      <c r="H1433" s="18" t="s">
        <v>83</v>
      </c>
      <c r="I1433" t="s">
        <v>64</v>
      </c>
      <c r="J1433" t="s">
        <v>204</v>
      </c>
    </row>
    <row r="1434" spans="1:10">
      <c r="A1434" s="17">
        <v>7252</v>
      </c>
      <c r="B1434" s="17" t="s">
        <v>2856</v>
      </c>
      <c r="C1434" s="17" t="s">
        <v>22</v>
      </c>
      <c r="D1434" s="17" t="s">
        <v>4649</v>
      </c>
      <c r="E1434" s="17">
        <v>3700</v>
      </c>
      <c r="F1434" s="18" t="s">
        <v>5</v>
      </c>
      <c r="G1434">
        <v>2017</v>
      </c>
      <c r="H1434" s="18" t="s">
        <v>83</v>
      </c>
      <c r="I1434" t="s">
        <v>64</v>
      </c>
      <c r="J1434" t="s">
        <v>204</v>
      </c>
    </row>
    <row r="1435" spans="1:10">
      <c r="A1435" s="17">
        <v>7251</v>
      </c>
      <c r="B1435" s="17" t="s">
        <v>4060</v>
      </c>
      <c r="C1435" s="17" t="s">
        <v>15</v>
      </c>
      <c r="D1435" s="17" t="s">
        <v>4655</v>
      </c>
      <c r="E1435" s="17">
        <v>11600</v>
      </c>
      <c r="F1435" s="18" t="s">
        <v>5</v>
      </c>
      <c r="G1435">
        <v>2005</v>
      </c>
      <c r="H1435" s="18" t="s">
        <v>66</v>
      </c>
      <c r="I1435" t="s">
        <v>380</v>
      </c>
      <c r="J1435" t="s">
        <v>254</v>
      </c>
    </row>
    <row r="1436" spans="1:10">
      <c r="A1436" s="17">
        <v>7250</v>
      </c>
      <c r="B1436" s="17" t="s">
        <v>4348</v>
      </c>
      <c r="C1436" s="17" t="s">
        <v>15</v>
      </c>
      <c r="D1436" s="17" t="s">
        <v>4655</v>
      </c>
      <c r="E1436" s="17">
        <v>22800</v>
      </c>
      <c r="F1436" s="18" t="s">
        <v>5</v>
      </c>
      <c r="G1436">
        <v>2005</v>
      </c>
      <c r="H1436" s="18" t="s">
        <v>66</v>
      </c>
      <c r="I1436" t="s">
        <v>380</v>
      </c>
      <c r="J1436" t="s">
        <v>254</v>
      </c>
    </row>
    <row r="1437" spans="1:10">
      <c r="A1437" s="17">
        <v>7249</v>
      </c>
      <c r="B1437" s="17" t="s">
        <v>4463</v>
      </c>
      <c r="C1437" s="17" t="s">
        <v>15</v>
      </c>
      <c r="D1437" s="17" t="s">
        <v>4655</v>
      </c>
      <c r="E1437" s="17">
        <v>19900</v>
      </c>
      <c r="F1437" s="18" t="s">
        <v>5</v>
      </c>
      <c r="G1437">
        <v>2005</v>
      </c>
      <c r="H1437" s="18" t="s">
        <v>66</v>
      </c>
      <c r="I1437" t="s">
        <v>380</v>
      </c>
      <c r="J1437" t="s">
        <v>254</v>
      </c>
    </row>
    <row r="1438" spans="1:10">
      <c r="A1438" s="17">
        <v>7248</v>
      </c>
      <c r="B1438" s="17" t="s">
        <v>4567</v>
      </c>
      <c r="C1438" s="17" t="s">
        <v>18</v>
      </c>
      <c r="D1438" s="17" t="s">
        <v>4756</v>
      </c>
      <c r="E1438" s="17">
        <v>3000</v>
      </c>
      <c r="F1438" s="18" t="s">
        <v>5</v>
      </c>
      <c r="G1438">
        <v>2017</v>
      </c>
      <c r="H1438" s="18" t="s">
        <v>83</v>
      </c>
      <c r="I1438" t="s">
        <v>64</v>
      </c>
      <c r="J1438" t="s">
        <v>207</v>
      </c>
    </row>
    <row r="1439" spans="1:10">
      <c r="A1439" s="17">
        <v>7247</v>
      </c>
      <c r="B1439" s="17" t="s">
        <v>3466</v>
      </c>
      <c r="C1439" s="17" t="s">
        <v>18</v>
      </c>
      <c r="D1439" s="17" t="s">
        <v>4756</v>
      </c>
      <c r="E1439" s="17">
        <v>3000</v>
      </c>
      <c r="F1439" s="18" t="s">
        <v>5</v>
      </c>
      <c r="G1439">
        <v>2017</v>
      </c>
      <c r="H1439" s="18" t="s">
        <v>83</v>
      </c>
      <c r="I1439" t="s">
        <v>64</v>
      </c>
      <c r="J1439" t="s">
        <v>207</v>
      </c>
    </row>
    <row r="1440" spans="1:10">
      <c r="A1440" s="17">
        <v>7246</v>
      </c>
      <c r="B1440" s="17" t="s">
        <v>4046</v>
      </c>
      <c r="C1440" s="17" t="s">
        <v>18</v>
      </c>
      <c r="D1440" s="17" t="s">
        <v>4687</v>
      </c>
      <c r="E1440" s="17">
        <v>2300</v>
      </c>
      <c r="F1440" s="18" t="s">
        <v>5</v>
      </c>
      <c r="G1440">
        <v>2017</v>
      </c>
      <c r="H1440" s="18" t="s">
        <v>83</v>
      </c>
      <c r="I1440" t="s">
        <v>64</v>
      </c>
      <c r="J1440" t="s">
        <v>207</v>
      </c>
    </row>
    <row r="1441" spans="1:10">
      <c r="A1441" s="17">
        <v>7245</v>
      </c>
      <c r="B1441" s="17" t="s">
        <v>434</v>
      </c>
      <c r="C1441" s="17" t="s">
        <v>24</v>
      </c>
      <c r="D1441" s="17" t="s">
        <v>4748</v>
      </c>
      <c r="E1441" s="17">
        <v>2200</v>
      </c>
      <c r="F1441" s="18" t="s">
        <v>5</v>
      </c>
      <c r="G1441">
        <v>2017</v>
      </c>
      <c r="H1441" s="18" t="s">
        <v>83</v>
      </c>
      <c r="I1441" t="s">
        <v>64</v>
      </c>
      <c r="J1441" t="s">
        <v>65</v>
      </c>
    </row>
    <row r="1442" spans="1:10">
      <c r="A1442" s="17">
        <v>7243</v>
      </c>
      <c r="B1442" s="17" t="s">
        <v>433</v>
      </c>
      <c r="C1442" s="17" t="s">
        <v>8</v>
      </c>
      <c r="D1442" s="17" t="s">
        <v>4646</v>
      </c>
      <c r="E1442" s="17">
        <v>2700</v>
      </c>
      <c r="F1442" s="18" t="s">
        <v>5</v>
      </c>
      <c r="G1442">
        <v>2017</v>
      </c>
      <c r="H1442" s="18" t="s">
        <v>83</v>
      </c>
      <c r="I1442" t="s">
        <v>64</v>
      </c>
      <c r="J1442" t="s">
        <v>65</v>
      </c>
    </row>
    <row r="1443" spans="1:10">
      <c r="A1443" s="17">
        <v>7242</v>
      </c>
      <c r="B1443" s="17" t="s">
        <v>3755</v>
      </c>
      <c r="C1443" s="17" t="s">
        <v>22</v>
      </c>
      <c r="D1443" s="17" t="s">
        <v>4649</v>
      </c>
      <c r="E1443" s="17">
        <v>2300</v>
      </c>
      <c r="F1443" s="18" t="s">
        <v>5</v>
      </c>
      <c r="G1443">
        <v>2017</v>
      </c>
      <c r="H1443" s="18" t="s">
        <v>83</v>
      </c>
      <c r="I1443" t="s">
        <v>64</v>
      </c>
      <c r="J1443" t="s">
        <v>204</v>
      </c>
    </row>
    <row r="1444" spans="1:10">
      <c r="A1444" s="17">
        <v>7240</v>
      </c>
      <c r="B1444" s="17" t="s">
        <v>2957</v>
      </c>
      <c r="C1444" s="17" t="s">
        <v>28</v>
      </c>
      <c r="D1444" s="17" t="s">
        <v>4638</v>
      </c>
      <c r="E1444" s="17">
        <v>3500</v>
      </c>
      <c r="F1444" s="18" t="s">
        <v>5</v>
      </c>
      <c r="G1444">
        <v>2017</v>
      </c>
      <c r="H1444" s="18" t="s">
        <v>83</v>
      </c>
      <c r="I1444" t="s">
        <v>64</v>
      </c>
      <c r="J1444" t="s">
        <v>65</v>
      </c>
    </row>
    <row r="1445" spans="1:10">
      <c r="A1445" s="17">
        <v>7239</v>
      </c>
      <c r="B1445" s="17" t="s">
        <v>432</v>
      </c>
      <c r="C1445" s="17" t="s">
        <v>26</v>
      </c>
      <c r="D1445" s="17" t="s">
        <v>4668</v>
      </c>
      <c r="E1445" s="17">
        <v>2100</v>
      </c>
      <c r="F1445" s="18" t="s">
        <v>5</v>
      </c>
      <c r="G1445">
        <v>2017</v>
      </c>
      <c r="H1445" s="18" t="s">
        <v>83</v>
      </c>
      <c r="I1445" t="s">
        <v>64</v>
      </c>
      <c r="J1445" t="s">
        <v>65</v>
      </c>
    </row>
    <row r="1446" spans="1:10">
      <c r="A1446" s="17">
        <v>7237</v>
      </c>
      <c r="B1446" s="17" t="s">
        <v>431</v>
      </c>
      <c r="C1446" s="17" t="s">
        <v>26</v>
      </c>
      <c r="D1446" s="17" t="s">
        <v>4742</v>
      </c>
      <c r="E1446" s="17">
        <v>6300</v>
      </c>
      <c r="F1446" s="18" t="s">
        <v>5</v>
      </c>
      <c r="G1446">
        <v>2017</v>
      </c>
      <c r="H1446" s="18" t="s">
        <v>83</v>
      </c>
      <c r="I1446" t="s">
        <v>64</v>
      </c>
      <c r="J1446" t="s">
        <v>65</v>
      </c>
    </row>
    <row r="1447" spans="1:10">
      <c r="A1447" s="17">
        <v>7236</v>
      </c>
      <c r="B1447" s="17" t="s">
        <v>3754</v>
      </c>
      <c r="C1447" s="17" t="s">
        <v>18</v>
      </c>
      <c r="D1447" s="17" t="s">
        <v>4687</v>
      </c>
      <c r="E1447" s="17">
        <v>2500</v>
      </c>
      <c r="F1447" s="18" t="s">
        <v>5</v>
      </c>
      <c r="G1447">
        <v>2017</v>
      </c>
      <c r="H1447" s="18" t="s">
        <v>83</v>
      </c>
      <c r="I1447" t="s">
        <v>64</v>
      </c>
      <c r="J1447" t="s">
        <v>207</v>
      </c>
    </row>
    <row r="1448" spans="1:10">
      <c r="A1448" s="17">
        <v>7235</v>
      </c>
      <c r="B1448" s="17" t="s">
        <v>3168</v>
      </c>
      <c r="C1448" s="17" t="s">
        <v>18</v>
      </c>
      <c r="D1448" s="17" t="s">
        <v>4687</v>
      </c>
      <c r="E1448" s="17">
        <v>3500</v>
      </c>
      <c r="F1448" s="18" t="s">
        <v>5</v>
      </c>
      <c r="G1448">
        <v>2017</v>
      </c>
      <c r="H1448" s="18" t="s">
        <v>83</v>
      </c>
      <c r="I1448" t="s">
        <v>64</v>
      </c>
      <c r="J1448" t="s">
        <v>207</v>
      </c>
    </row>
    <row r="1449" spans="1:10">
      <c r="A1449" s="17">
        <v>7234</v>
      </c>
      <c r="B1449" s="17" t="s">
        <v>4142</v>
      </c>
      <c r="C1449" s="17" t="s">
        <v>18</v>
      </c>
      <c r="D1449" s="17" t="s">
        <v>4687</v>
      </c>
      <c r="E1449" s="17">
        <v>3100</v>
      </c>
      <c r="F1449" s="18" t="s">
        <v>5</v>
      </c>
      <c r="G1449">
        <v>2017</v>
      </c>
      <c r="H1449" s="18" t="s">
        <v>83</v>
      </c>
      <c r="I1449" t="s">
        <v>64</v>
      </c>
      <c r="J1449" t="s">
        <v>207</v>
      </c>
    </row>
    <row r="1450" spans="1:10">
      <c r="A1450" s="17">
        <v>7231</v>
      </c>
      <c r="B1450" s="17" t="s">
        <v>2077</v>
      </c>
      <c r="C1450" s="17" t="s">
        <v>20</v>
      </c>
      <c r="D1450" s="17" t="s">
        <v>4731</v>
      </c>
      <c r="E1450" s="17">
        <v>3200</v>
      </c>
      <c r="F1450" s="18" t="s">
        <v>5</v>
      </c>
      <c r="G1450">
        <v>2017</v>
      </c>
      <c r="H1450" s="18" t="s">
        <v>83</v>
      </c>
      <c r="I1450" t="s">
        <v>64</v>
      </c>
      <c r="J1450" t="s">
        <v>65</v>
      </c>
    </row>
    <row r="1451" spans="1:10">
      <c r="A1451" s="17">
        <v>7230</v>
      </c>
      <c r="B1451" s="17" t="s">
        <v>3892</v>
      </c>
      <c r="C1451" s="17" t="s">
        <v>22</v>
      </c>
      <c r="D1451" s="17" t="s">
        <v>4674</v>
      </c>
      <c r="E1451" s="17">
        <v>4800</v>
      </c>
      <c r="F1451" s="18" t="s">
        <v>5</v>
      </c>
      <c r="G1451">
        <v>2017</v>
      </c>
      <c r="H1451" s="18" t="s">
        <v>83</v>
      </c>
      <c r="I1451" t="s">
        <v>64</v>
      </c>
      <c r="J1451" t="s">
        <v>204</v>
      </c>
    </row>
    <row r="1452" spans="1:10">
      <c r="A1452" s="17">
        <v>7229</v>
      </c>
      <c r="B1452" s="17" t="s">
        <v>4263</v>
      </c>
      <c r="C1452" s="17" t="s">
        <v>8</v>
      </c>
      <c r="D1452" s="17" t="s">
        <v>4646</v>
      </c>
      <c r="E1452" s="17">
        <v>2600</v>
      </c>
      <c r="F1452" s="18" t="s">
        <v>5</v>
      </c>
      <c r="G1452">
        <v>2017</v>
      </c>
      <c r="H1452" s="18" t="s">
        <v>83</v>
      </c>
      <c r="I1452" t="s">
        <v>64</v>
      </c>
      <c r="J1452" t="s">
        <v>65</v>
      </c>
    </row>
    <row r="1453" spans="1:10">
      <c r="A1453" s="17">
        <v>7228</v>
      </c>
      <c r="B1453" s="17" t="s">
        <v>430</v>
      </c>
      <c r="C1453" s="17" t="s">
        <v>24</v>
      </c>
      <c r="D1453" s="17" t="s">
        <v>4748</v>
      </c>
      <c r="E1453" s="17">
        <v>3700</v>
      </c>
      <c r="F1453" s="18" t="s">
        <v>5</v>
      </c>
      <c r="G1453">
        <v>2017</v>
      </c>
      <c r="H1453" s="18" t="s">
        <v>83</v>
      </c>
      <c r="I1453" t="s">
        <v>64</v>
      </c>
      <c r="J1453" t="s">
        <v>65</v>
      </c>
    </row>
    <row r="1454" spans="1:10">
      <c r="A1454" s="17">
        <v>7225</v>
      </c>
      <c r="B1454" s="17" t="s">
        <v>3240</v>
      </c>
      <c r="C1454" s="17" t="s">
        <v>15</v>
      </c>
      <c r="D1454" s="17" t="s">
        <v>4759</v>
      </c>
      <c r="E1454" s="17">
        <v>5000</v>
      </c>
      <c r="F1454" s="18" t="s">
        <v>5</v>
      </c>
      <c r="G1454">
        <v>2017</v>
      </c>
      <c r="H1454" s="18" t="s">
        <v>83</v>
      </c>
      <c r="I1454" t="s">
        <v>64</v>
      </c>
      <c r="J1454" t="s">
        <v>65</v>
      </c>
    </row>
    <row r="1455" spans="1:10">
      <c r="A1455" s="17">
        <v>7224</v>
      </c>
      <c r="B1455" s="17" t="s">
        <v>429</v>
      </c>
      <c r="C1455" s="17" t="s">
        <v>18</v>
      </c>
      <c r="D1455" s="17" t="s">
        <v>4756</v>
      </c>
      <c r="E1455" s="17">
        <v>2500</v>
      </c>
      <c r="F1455" s="18" t="s">
        <v>5</v>
      </c>
      <c r="G1455">
        <v>2017</v>
      </c>
      <c r="H1455" s="18" t="s">
        <v>83</v>
      </c>
      <c r="I1455" t="s">
        <v>64</v>
      </c>
      <c r="J1455" t="s">
        <v>207</v>
      </c>
    </row>
    <row r="1456" spans="1:10">
      <c r="A1456" s="17">
        <v>7223</v>
      </c>
      <c r="B1456" s="17" t="s">
        <v>428</v>
      </c>
      <c r="C1456" s="17" t="s">
        <v>24</v>
      </c>
      <c r="D1456" s="17" t="s">
        <v>4658</v>
      </c>
      <c r="E1456" s="17">
        <v>2200</v>
      </c>
      <c r="F1456" s="18" t="s">
        <v>5</v>
      </c>
      <c r="G1456">
        <v>2017</v>
      </c>
      <c r="H1456" s="18" t="s">
        <v>83</v>
      </c>
      <c r="I1456" t="s">
        <v>64</v>
      </c>
      <c r="J1456" t="s">
        <v>65</v>
      </c>
    </row>
    <row r="1457" spans="1:10">
      <c r="A1457" s="17">
        <v>7221</v>
      </c>
      <c r="B1457" s="17" t="s">
        <v>3696</v>
      </c>
      <c r="C1457" s="17" t="s">
        <v>22</v>
      </c>
      <c r="D1457" s="17" t="s">
        <v>4671</v>
      </c>
      <c r="E1457" s="17">
        <v>3400</v>
      </c>
      <c r="F1457" s="18" t="s">
        <v>5</v>
      </c>
      <c r="G1457">
        <v>2017</v>
      </c>
      <c r="H1457" s="18" t="s">
        <v>83</v>
      </c>
      <c r="I1457" t="s">
        <v>64</v>
      </c>
      <c r="J1457" t="s">
        <v>204</v>
      </c>
    </row>
    <row r="1458" spans="1:10">
      <c r="A1458" s="17">
        <v>7220</v>
      </c>
      <c r="B1458" s="17" t="s">
        <v>2334</v>
      </c>
      <c r="C1458" s="17" t="s">
        <v>22</v>
      </c>
      <c r="D1458" s="17" t="s">
        <v>4674</v>
      </c>
      <c r="E1458" s="17">
        <v>5900</v>
      </c>
      <c r="F1458" s="18" t="s">
        <v>5</v>
      </c>
      <c r="G1458">
        <v>2017</v>
      </c>
      <c r="H1458" s="18" t="s">
        <v>83</v>
      </c>
      <c r="I1458" t="s">
        <v>64</v>
      </c>
      <c r="J1458" t="s">
        <v>204</v>
      </c>
    </row>
    <row r="1459" spans="1:10">
      <c r="A1459" s="17">
        <v>7219</v>
      </c>
      <c r="B1459" s="17" t="s">
        <v>3006</v>
      </c>
      <c r="C1459" s="17" t="s">
        <v>16</v>
      </c>
      <c r="D1459" s="17" t="s">
        <v>4761</v>
      </c>
      <c r="E1459" s="17">
        <v>4900</v>
      </c>
      <c r="F1459" s="18" t="s">
        <v>5</v>
      </c>
      <c r="G1459">
        <v>2017</v>
      </c>
      <c r="H1459" s="18" t="s">
        <v>83</v>
      </c>
      <c r="I1459" t="s">
        <v>64</v>
      </c>
      <c r="J1459" t="s">
        <v>181</v>
      </c>
    </row>
    <row r="1460" spans="1:10">
      <c r="A1460" s="17">
        <v>7217</v>
      </c>
      <c r="B1460" s="17" t="s">
        <v>3142</v>
      </c>
      <c r="C1460" s="17" t="s">
        <v>18</v>
      </c>
      <c r="D1460" s="17" t="s">
        <v>4756</v>
      </c>
      <c r="E1460" s="17">
        <v>5300</v>
      </c>
      <c r="F1460" s="18" t="s">
        <v>5</v>
      </c>
      <c r="G1460">
        <v>2017</v>
      </c>
      <c r="H1460" s="18" t="s">
        <v>83</v>
      </c>
      <c r="I1460" t="s">
        <v>64</v>
      </c>
      <c r="J1460" t="s">
        <v>207</v>
      </c>
    </row>
    <row r="1461" spans="1:10">
      <c r="A1461" s="17">
        <v>7216</v>
      </c>
      <c r="B1461" s="17" t="s">
        <v>3163</v>
      </c>
      <c r="C1461" s="17" t="s">
        <v>8</v>
      </c>
      <c r="D1461" s="17" t="s">
        <v>4646</v>
      </c>
      <c r="E1461" s="17">
        <v>2200</v>
      </c>
      <c r="F1461" s="18" t="s">
        <v>5</v>
      </c>
      <c r="G1461">
        <v>2017</v>
      </c>
      <c r="H1461" s="18" t="s">
        <v>83</v>
      </c>
      <c r="I1461" t="s">
        <v>64</v>
      </c>
      <c r="J1461" t="s">
        <v>65</v>
      </c>
    </row>
    <row r="1462" spans="1:10">
      <c r="A1462" s="17">
        <v>7214</v>
      </c>
      <c r="B1462" s="17" t="s">
        <v>427</v>
      </c>
      <c r="C1462" s="17" t="s">
        <v>28</v>
      </c>
      <c r="D1462" s="17" t="s">
        <v>4749</v>
      </c>
      <c r="E1462" s="17">
        <v>2900</v>
      </c>
      <c r="F1462" s="18" t="s">
        <v>5</v>
      </c>
      <c r="G1462">
        <v>2017</v>
      </c>
      <c r="H1462" s="18" t="s">
        <v>83</v>
      </c>
      <c r="I1462" t="s">
        <v>64</v>
      </c>
      <c r="J1462" t="s">
        <v>65</v>
      </c>
    </row>
    <row r="1463" spans="1:10">
      <c r="A1463" s="17">
        <v>7212</v>
      </c>
      <c r="B1463" s="17" t="s">
        <v>2481</v>
      </c>
      <c r="C1463" s="17" t="s">
        <v>28</v>
      </c>
      <c r="D1463" s="17" t="s">
        <v>4634</v>
      </c>
      <c r="E1463" s="17">
        <v>3700</v>
      </c>
      <c r="F1463" s="18" t="s">
        <v>5</v>
      </c>
      <c r="G1463">
        <v>2017</v>
      </c>
      <c r="H1463" s="18" t="s">
        <v>83</v>
      </c>
      <c r="I1463" t="s">
        <v>64</v>
      </c>
      <c r="J1463" t="s">
        <v>65</v>
      </c>
    </row>
    <row r="1464" spans="1:10">
      <c r="A1464" s="17">
        <v>7211</v>
      </c>
      <c r="B1464" s="17" t="s">
        <v>2203</v>
      </c>
      <c r="C1464" s="17" t="s">
        <v>28</v>
      </c>
      <c r="D1464" s="17" t="s">
        <v>4634</v>
      </c>
      <c r="E1464" s="17">
        <v>9000</v>
      </c>
      <c r="F1464" s="18" t="s">
        <v>5</v>
      </c>
      <c r="G1464">
        <v>2017</v>
      </c>
      <c r="H1464" s="18" t="s">
        <v>83</v>
      </c>
      <c r="I1464" t="s">
        <v>64</v>
      </c>
      <c r="J1464" t="s">
        <v>65</v>
      </c>
    </row>
    <row r="1465" spans="1:10">
      <c r="A1465" s="17">
        <v>7209</v>
      </c>
      <c r="B1465" s="17" t="s">
        <v>2918</v>
      </c>
      <c r="C1465" s="17" t="s">
        <v>24</v>
      </c>
      <c r="D1465" s="17" t="s">
        <v>4681</v>
      </c>
      <c r="E1465" s="17">
        <v>2300</v>
      </c>
      <c r="F1465" s="18" t="s">
        <v>5</v>
      </c>
      <c r="G1465">
        <v>2017</v>
      </c>
      <c r="H1465" s="18" t="s">
        <v>83</v>
      </c>
      <c r="I1465" t="s">
        <v>64</v>
      </c>
      <c r="J1465" t="s">
        <v>65</v>
      </c>
    </row>
    <row r="1466" spans="1:10">
      <c r="A1466" s="17">
        <v>7207</v>
      </c>
      <c r="B1466" s="17" t="s">
        <v>3307</v>
      </c>
      <c r="C1466" s="17" t="s">
        <v>8</v>
      </c>
      <c r="D1466" s="17" t="s">
        <v>4588</v>
      </c>
      <c r="E1466" s="17">
        <v>1800</v>
      </c>
      <c r="F1466" s="18" t="s">
        <v>5</v>
      </c>
      <c r="G1466">
        <v>2017</v>
      </c>
      <c r="H1466" s="18" t="s">
        <v>83</v>
      </c>
      <c r="I1466" t="s">
        <v>64</v>
      </c>
      <c r="J1466" t="s">
        <v>65</v>
      </c>
    </row>
    <row r="1467" spans="1:10">
      <c r="A1467" s="17">
        <v>7205</v>
      </c>
      <c r="B1467" s="17" t="s">
        <v>2958</v>
      </c>
      <c r="C1467" s="17" t="s">
        <v>16</v>
      </c>
      <c r="D1467" s="17" t="s">
        <v>4663</v>
      </c>
      <c r="E1467" s="17">
        <v>4000</v>
      </c>
      <c r="F1467" s="18" t="s">
        <v>5</v>
      </c>
      <c r="G1467">
        <v>2017</v>
      </c>
      <c r="H1467" s="18" t="s">
        <v>83</v>
      </c>
      <c r="I1467" t="s">
        <v>64</v>
      </c>
      <c r="J1467" t="s">
        <v>181</v>
      </c>
    </row>
    <row r="1468" spans="1:10">
      <c r="A1468" s="17">
        <v>7204</v>
      </c>
      <c r="B1468" s="17" t="s">
        <v>4536</v>
      </c>
      <c r="C1468" s="17" t="s">
        <v>15</v>
      </c>
      <c r="D1468" s="17" t="s">
        <v>4759</v>
      </c>
      <c r="E1468" s="17">
        <v>6300</v>
      </c>
      <c r="F1468" s="18" t="s">
        <v>5</v>
      </c>
      <c r="G1468">
        <v>2017</v>
      </c>
      <c r="H1468" s="18" t="s">
        <v>83</v>
      </c>
      <c r="I1468" t="s">
        <v>64</v>
      </c>
      <c r="J1468" t="s">
        <v>65</v>
      </c>
    </row>
    <row r="1469" spans="1:10">
      <c r="A1469" s="17">
        <v>7203</v>
      </c>
      <c r="B1469" s="17" t="s">
        <v>3058</v>
      </c>
      <c r="C1469" s="17" t="s">
        <v>16</v>
      </c>
      <c r="D1469" s="17" t="s">
        <v>4663</v>
      </c>
      <c r="E1469" s="17">
        <v>2500</v>
      </c>
      <c r="F1469" s="18" t="s">
        <v>5</v>
      </c>
      <c r="G1469">
        <v>2017</v>
      </c>
      <c r="H1469" s="18" t="s">
        <v>83</v>
      </c>
      <c r="I1469" t="s">
        <v>64</v>
      </c>
      <c r="J1469" t="s">
        <v>181</v>
      </c>
    </row>
    <row r="1470" spans="1:10">
      <c r="A1470" s="17">
        <v>7202</v>
      </c>
      <c r="B1470" s="17" t="s">
        <v>3097</v>
      </c>
      <c r="C1470" s="17" t="s">
        <v>16</v>
      </c>
      <c r="D1470" s="17" t="s">
        <v>4663</v>
      </c>
      <c r="E1470" s="17">
        <v>4700</v>
      </c>
      <c r="F1470" s="18" t="s">
        <v>5</v>
      </c>
      <c r="G1470">
        <v>2017</v>
      </c>
      <c r="H1470" s="18" t="s">
        <v>83</v>
      </c>
      <c r="I1470" t="s">
        <v>64</v>
      </c>
      <c r="J1470" t="s">
        <v>181</v>
      </c>
    </row>
    <row r="1471" spans="1:10">
      <c r="A1471" s="17">
        <v>7201</v>
      </c>
      <c r="B1471" s="17" t="s">
        <v>3193</v>
      </c>
      <c r="C1471" s="17" t="s">
        <v>16</v>
      </c>
      <c r="D1471" s="17" t="s">
        <v>4631</v>
      </c>
      <c r="E1471" s="17">
        <v>2400</v>
      </c>
      <c r="F1471" s="18" t="s">
        <v>5</v>
      </c>
      <c r="G1471">
        <v>2017</v>
      </c>
      <c r="H1471" s="18" t="s">
        <v>83</v>
      </c>
      <c r="I1471" t="s">
        <v>64</v>
      </c>
      <c r="J1471" t="s">
        <v>181</v>
      </c>
    </row>
    <row r="1472" spans="1:10">
      <c r="A1472" s="17">
        <v>7200</v>
      </c>
      <c r="B1472" s="17" t="s">
        <v>3518</v>
      </c>
      <c r="C1472" s="17" t="s">
        <v>8</v>
      </c>
      <c r="D1472" s="17" t="s">
        <v>4646</v>
      </c>
      <c r="E1472" s="17">
        <v>4500</v>
      </c>
      <c r="F1472" s="18" t="s">
        <v>5</v>
      </c>
      <c r="G1472">
        <v>2017</v>
      </c>
      <c r="H1472" s="18" t="s">
        <v>83</v>
      </c>
      <c r="I1472" t="s">
        <v>64</v>
      </c>
      <c r="J1472" t="s">
        <v>65</v>
      </c>
    </row>
    <row r="1473" spans="1:10">
      <c r="A1473" s="17">
        <v>7199</v>
      </c>
      <c r="B1473" s="17" t="s">
        <v>2287</v>
      </c>
      <c r="C1473" s="17" t="s">
        <v>24</v>
      </c>
      <c r="D1473" s="17" t="s">
        <v>4748</v>
      </c>
      <c r="E1473" s="17">
        <v>4700</v>
      </c>
      <c r="F1473" s="18" t="s">
        <v>5</v>
      </c>
      <c r="G1473">
        <v>2017</v>
      </c>
      <c r="H1473" s="18" t="s">
        <v>83</v>
      </c>
      <c r="I1473" t="s">
        <v>64</v>
      </c>
      <c r="J1473" t="s">
        <v>65</v>
      </c>
    </row>
    <row r="1474" spans="1:10">
      <c r="A1474" s="17">
        <v>7198</v>
      </c>
      <c r="B1474" s="17" t="s">
        <v>426</v>
      </c>
      <c r="C1474" s="17" t="s">
        <v>24</v>
      </c>
      <c r="D1474" s="17" t="s">
        <v>4658</v>
      </c>
      <c r="E1474" s="17">
        <v>3000</v>
      </c>
      <c r="F1474" s="18" t="s">
        <v>5</v>
      </c>
      <c r="G1474">
        <v>2017</v>
      </c>
      <c r="H1474" s="18" t="s">
        <v>83</v>
      </c>
      <c r="I1474" t="s">
        <v>64</v>
      </c>
      <c r="J1474" t="s">
        <v>65</v>
      </c>
    </row>
    <row r="1475" spans="1:10">
      <c r="A1475" s="17">
        <v>7197</v>
      </c>
      <c r="B1475" s="17" t="s">
        <v>3121</v>
      </c>
      <c r="C1475" s="17" t="s">
        <v>22</v>
      </c>
      <c r="D1475" s="17" t="s">
        <v>4649</v>
      </c>
      <c r="E1475" s="17">
        <v>16400</v>
      </c>
      <c r="F1475" s="18" t="s">
        <v>5</v>
      </c>
      <c r="G1475">
        <v>2008</v>
      </c>
      <c r="H1475" s="18" t="s">
        <v>66</v>
      </c>
      <c r="I1475" t="s">
        <v>380</v>
      </c>
      <c r="J1475" t="s">
        <v>231</v>
      </c>
    </row>
    <row r="1476" spans="1:10">
      <c r="A1476" s="17">
        <v>7196</v>
      </c>
      <c r="B1476" s="17" t="s">
        <v>3692</v>
      </c>
      <c r="C1476" s="17" t="s">
        <v>22</v>
      </c>
      <c r="D1476" s="17" t="s">
        <v>4649</v>
      </c>
      <c r="E1476" s="17">
        <v>4500</v>
      </c>
      <c r="F1476" s="18" t="s">
        <v>5</v>
      </c>
      <c r="G1476">
        <v>2015</v>
      </c>
      <c r="H1476" s="18" t="s">
        <v>66</v>
      </c>
      <c r="I1476" t="s">
        <v>380</v>
      </c>
      <c r="J1476" t="s">
        <v>231</v>
      </c>
    </row>
    <row r="1477" spans="1:10">
      <c r="A1477" s="17">
        <v>7195</v>
      </c>
      <c r="B1477" s="17" t="s">
        <v>3739</v>
      </c>
      <c r="C1477" s="17" t="s">
        <v>22</v>
      </c>
      <c r="D1477" s="17" t="s">
        <v>4649</v>
      </c>
      <c r="E1477" s="17">
        <v>6400</v>
      </c>
      <c r="F1477" s="18" t="s">
        <v>5</v>
      </c>
      <c r="G1477">
        <v>2015</v>
      </c>
      <c r="H1477" s="18" t="s">
        <v>66</v>
      </c>
      <c r="I1477" t="s">
        <v>380</v>
      </c>
      <c r="J1477" t="s">
        <v>231</v>
      </c>
    </row>
    <row r="1478" spans="1:10">
      <c r="A1478" s="17">
        <v>7194</v>
      </c>
      <c r="B1478" s="17" t="s">
        <v>3059</v>
      </c>
      <c r="C1478" s="17" t="s">
        <v>22</v>
      </c>
      <c r="D1478" s="17" t="s">
        <v>4649</v>
      </c>
      <c r="E1478" s="17">
        <v>5400</v>
      </c>
      <c r="F1478" s="18" t="s">
        <v>5</v>
      </c>
      <c r="G1478">
        <v>2015</v>
      </c>
      <c r="H1478" s="18" t="s">
        <v>66</v>
      </c>
      <c r="I1478" t="s">
        <v>380</v>
      </c>
      <c r="J1478" t="s">
        <v>231</v>
      </c>
    </row>
    <row r="1479" spans="1:10">
      <c r="A1479" s="17">
        <v>7193</v>
      </c>
      <c r="B1479" s="17" t="s">
        <v>4501</v>
      </c>
      <c r="C1479" s="17" t="s">
        <v>22</v>
      </c>
      <c r="D1479" s="17" t="s">
        <v>4649</v>
      </c>
      <c r="E1479" s="17">
        <v>6400</v>
      </c>
      <c r="F1479" s="18" t="s">
        <v>5</v>
      </c>
      <c r="G1479">
        <v>2015</v>
      </c>
      <c r="H1479" s="18" t="s">
        <v>66</v>
      </c>
      <c r="I1479" t="s">
        <v>380</v>
      </c>
      <c r="J1479" t="s">
        <v>231</v>
      </c>
    </row>
    <row r="1480" spans="1:10">
      <c r="A1480" s="17">
        <v>7192</v>
      </c>
      <c r="B1480" s="17" t="s">
        <v>3598</v>
      </c>
      <c r="C1480" s="17" t="s">
        <v>22</v>
      </c>
      <c r="D1480" s="17" t="s">
        <v>4649</v>
      </c>
      <c r="E1480" s="17">
        <v>6600</v>
      </c>
      <c r="F1480" s="18" t="s">
        <v>5</v>
      </c>
      <c r="G1480">
        <v>2015</v>
      </c>
      <c r="H1480" s="18" t="s">
        <v>66</v>
      </c>
      <c r="I1480" t="s">
        <v>380</v>
      </c>
      <c r="J1480" t="s">
        <v>231</v>
      </c>
    </row>
    <row r="1481" spans="1:10">
      <c r="A1481" s="17">
        <v>7191</v>
      </c>
      <c r="B1481" s="17" t="s">
        <v>3526</v>
      </c>
      <c r="C1481" s="17" t="s">
        <v>22</v>
      </c>
      <c r="D1481" s="17" t="s">
        <v>4649</v>
      </c>
      <c r="E1481" s="17">
        <v>6400</v>
      </c>
      <c r="F1481" s="18" t="s">
        <v>5</v>
      </c>
      <c r="G1481">
        <v>2015</v>
      </c>
      <c r="H1481" s="18" t="s">
        <v>66</v>
      </c>
      <c r="I1481" t="s">
        <v>380</v>
      </c>
      <c r="J1481" t="s">
        <v>231</v>
      </c>
    </row>
    <row r="1482" spans="1:10">
      <c r="A1482" s="17">
        <v>7190</v>
      </c>
      <c r="B1482" s="17" t="s">
        <v>2723</v>
      </c>
      <c r="C1482" s="17" t="s">
        <v>22</v>
      </c>
      <c r="D1482" s="17" t="s">
        <v>4649</v>
      </c>
      <c r="E1482" s="17">
        <v>5200</v>
      </c>
      <c r="F1482" s="18" t="s">
        <v>5</v>
      </c>
      <c r="G1482">
        <v>2014</v>
      </c>
      <c r="H1482" s="18" t="s">
        <v>66</v>
      </c>
      <c r="I1482" t="s">
        <v>380</v>
      </c>
      <c r="J1482" t="s">
        <v>231</v>
      </c>
    </row>
    <row r="1483" spans="1:10">
      <c r="A1483" s="17">
        <v>7189</v>
      </c>
      <c r="B1483" s="17" t="s">
        <v>2533</v>
      </c>
      <c r="C1483" s="17" t="s">
        <v>22</v>
      </c>
      <c r="D1483" s="17" t="s">
        <v>4649</v>
      </c>
      <c r="E1483" s="17">
        <v>6600</v>
      </c>
      <c r="F1483" s="18" t="s">
        <v>5</v>
      </c>
      <c r="G1483">
        <v>2014</v>
      </c>
      <c r="H1483" s="18" t="s">
        <v>66</v>
      </c>
      <c r="I1483" t="s">
        <v>380</v>
      </c>
      <c r="J1483" t="s">
        <v>231</v>
      </c>
    </row>
    <row r="1484" spans="1:10">
      <c r="A1484" s="17">
        <v>7188</v>
      </c>
      <c r="B1484" s="17" t="s">
        <v>2637</v>
      </c>
      <c r="C1484" s="17" t="s">
        <v>22</v>
      </c>
      <c r="D1484" s="17" t="s">
        <v>4649</v>
      </c>
      <c r="E1484" s="17">
        <v>7200</v>
      </c>
      <c r="F1484" s="18" t="s">
        <v>5</v>
      </c>
      <c r="G1484">
        <v>2014</v>
      </c>
      <c r="H1484" s="18" t="s">
        <v>66</v>
      </c>
      <c r="I1484" t="s">
        <v>380</v>
      </c>
      <c r="J1484" t="s">
        <v>231</v>
      </c>
    </row>
    <row r="1485" spans="1:10">
      <c r="A1485" s="17">
        <v>7187</v>
      </c>
      <c r="B1485" s="17" t="s">
        <v>4305</v>
      </c>
      <c r="C1485" s="17" t="s">
        <v>22</v>
      </c>
      <c r="D1485" s="17" t="s">
        <v>4649</v>
      </c>
      <c r="E1485" s="17">
        <v>6000</v>
      </c>
      <c r="F1485" s="18" t="s">
        <v>5</v>
      </c>
      <c r="G1485">
        <v>2009</v>
      </c>
      <c r="H1485" s="18" t="s">
        <v>66</v>
      </c>
      <c r="I1485" t="s">
        <v>380</v>
      </c>
      <c r="J1485" t="s">
        <v>231</v>
      </c>
    </row>
    <row r="1486" spans="1:10">
      <c r="A1486" s="17">
        <v>7186</v>
      </c>
      <c r="B1486" s="17" t="s">
        <v>3966</v>
      </c>
      <c r="C1486" s="17" t="s">
        <v>22</v>
      </c>
      <c r="D1486" s="17" t="s">
        <v>4649</v>
      </c>
      <c r="E1486" s="17">
        <v>10600</v>
      </c>
      <c r="F1486" s="18" t="s">
        <v>5</v>
      </c>
      <c r="G1486">
        <v>2008</v>
      </c>
      <c r="H1486" s="18" t="s">
        <v>66</v>
      </c>
      <c r="I1486" t="s">
        <v>380</v>
      </c>
      <c r="J1486" t="s">
        <v>231</v>
      </c>
    </row>
    <row r="1487" spans="1:10">
      <c r="A1487" s="17">
        <v>7184</v>
      </c>
      <c r="B1487" s="17" t="s">
        <v>3465</v>
      </c>
      <c r="C1487" s="17" t="s">
        <v>28</v>
      </c>
      <c r="D1487" s="17" t="s">
        <v>4749</v>
      </c>
      <c r="E1487" s="17">
        <v>7800</v>
      </c>
      <c r="F1487" s="18" t="s">
        <v>5</v>
      </c>
      <c r="G1487">
        <v>2017</v>
      </c>
      <c r="H1487" s="18" t="s">
        <v>83</v>
      </c>
      <c r="I1487" t="s">
        <v>64</v>
      </c>
      <c r="J1487" t="s">
        <v>65</v>
      </c>
    </row>
    <row r="1488" spans="1:10">
      <c r="A1488" s="17">
        <v>7183</v>
      </c>
      <c r="B1488" s="17" t="s">
        <v>2295</v>
      </c>
      <c r="C1488" s="17" t="s">
        <v>16</v>
      </c>
      <c r="D1488" s="17" t="s">
        <v>4663</v>
      </c>
      <c r="E1488" s="17">
        <v>7300</v>
      </c>
      <c r="F1488" s="18" t="s">
        <v>5</v>
      </c>
      <c r="G1488">
        <v>2017</v>
      </c>
      <c r="H1488" s="18" t="s">
        <v>83</v>
      </c>
      <c r="I1488" t="s">
        <v>64</v>
      </c>
      <c r="J1488" t="s">
        <v>181</v>
      </c>
    </row>
    <row r="1489" spans="1:10">
      <c r="A1489" s="17">
        <v>7181</v>
      </c>
      <c r="B1489" s="17" t="s">
        <v>425</v>
      </c>
      <c r="C1489" s="17" t="s">
        <v>28</v>
      </c>
      <c r="D1489" s="17" t="s">
        <v>4749</v>
      </c>
      <c r="E1489" s="17">
        <v>3600</v>
      </c>
      <c r="F1489" s="18" t="s">
        <v>5</v>
      </c>
      <c r="G1489">
        <v>2017</v>
      </c>
      <c r="H1489" s="18" t="s">
        <v>83</v>
      </c>
      <c r="I1489" t="s">
        <v>64</v>
      </c>
      <c r="J1489" t="s">
        <v>65</v>
      </c>
    </row>
    <row r="1490" spans="1:10">
      <c r="A1490" s="17">
        <v>7180</v>
      </c>
      <c r="B1490" s="17" t="s">
        <v>3172</v>
      </c>
      <c r="C1490" s="17" t="s">
        <v>26</v>
      </c>
      <c r="D1490" s="17" t="s">
        <v>4668</v>
      </c>
      <c r="E1490" s="17">
        <v>2900</v>
      </c>
      <c r="F1490" s="18" t="s">
        <v>5</v>
      </c>
      <c r="G1490">
        <v>2017</v>
      </c>
      <c r="H1490" s="18" t="s">
        <v>83</v>
      </c>
      <c r="I1490" t="s">
        <v>64</v>
      </c>
      <c r="J1490" t="s">
        <v>65</v>
      </c>
    </row>
    <row r="1491" spans="1:10">
      <c r="A1491" s="17">
        <v>7179</v>
      </c>
      <c r="B1491" s="17" t="s">
        <v>4065</v>
      </c>
      <c r="C1491" s="17" t="s">
        <v>26</v>
      </c>
      <c r="D1491" s="17" t="s">
        <v>4668</v>
      </c>
      <c r="E1491" s="17">
        <v>3000</v>
      </c>
      <c r="F1491" s="18" t="s">
        <v>5</v>
      </c>
      <c r="G1491">
        <v>2017</v>
      </c>
      <c r="H1491" s="18" t="s">
        <v>83</v>
      </c>
      <c r="I1491" t="s">
        <v>64</v>
      </c>
      <c r="J1491" t="s">
        <v>65</v>
      </c>
    </row>
    <row r="1492" spans="1:10">
      <c r="A1492" s="17">
        <v>7174</v>
      </c>
      <c r="B1492" s="17" t="s">
        <v>2896</v>
      </c>
      <c r="C1492" s="17" t="s">
        <v>20</v>
      </c>
      <c r="D1492" s="17" t="s">
        <v>4731</v>
      </c>
      <c r="E1492" s="17">
        <v>2700</v>
      </c>
      <c r="F1492" s="18" t="s">
        <v>5</v>
      </c>
      <c r="G1492">
        <v>2017</v>
      </c>
      <c r="H1492" s="18" t="s">
        <v>83</v>
      </c>
      <c r="I1492" t="s">
        <v>64</v>
      </c>
      <c r="J1492" t="s">
        <v>65</v>
      </c>
    </row>
    <row r="1493" spans="1:10">
      <c r="A1493" s="17">
        <v>7173</v>
      </c>
      <c r="B1493" s="17" t="s">
        <v>2259</v>
      </c>
      <c r="C1493" s="17" t="s">
        <v>20</v>
      </c>
      <c r="D1493" s="17" t="s">
        <v>4731</v>
      </c>
      <c r="E1493" s="17">
        <v>2800</v>
      </c>
      <c r="F1493" s="18" t="s">
        <v>5</v>
      </c>
      <c r="G1493">
        <v>2017</v>
      </c>
      <c r="H1493" s="18" t="s">
        <v>83</v>
      </c>
      <c r="I1493" t="s">
        <v>64</v>
      </c>
      <c r="J1493" t="s">
        <v>123</v>
      </c>
    </row>
    <row r="1494" spans="1:10">
      <c r="A1494" s="17">
        <v>7172</v>
      </c>
      <c r="B1494" s="17" t="s">
        <v>3218</v>
      </c>
      <c r="C1494" s="17" t="s">
        <v>16</v>
      </c>
      <c r="D1494" s="17" t="s">
        <v>4631</v>
      </c>
      <c r="E1494" s="17">
        <v>2800</v>
      </c>
      <c r="F1494" s="18" t="s">
        <v>5</v>
      </c>
      <c r="G1494">
        <v>2017</v>
      </c>
      <c r="H1494" s="18" t="s">
        <v>83</v>
      </c>
      <c r="I1494" t="s">
        <v>64</v>
      </c>
      <c r="J1494" t="s">
        <v>181</v>
      </c>
    </row>
    <row r="1495" spans="1:10">
      <c r="A1495" s="17">
        <v>7171</v>
      </c>
      <c r="B1495" s="17" t="s">
        <v>2090</v>
      </c>
      <c r="C1495" s="17" t="s">
        <v>20</v>
      </c>
      <c r="D1495" s="17" t="s">
        <v>4745</v>
      </c>
      <c r="E1495" s="17">
        <v>3700</v>
      </c>
      <c r="F1495" s="18" t="s">
        <v>5</v>
      </c>
      <c r="G1495">
        <v>2017</v>
      </c>
      <c r="H1495" s="18" t="s">
        <v>83</v>
      </c>
      <c r="I1495" t="s">
        <v>64</v>
      </c>
      <c r="J1495" t="s">
        <v>123</v>
      </c>
    </row>
    <row r="1496" spans="1:10">
      <c r="A1496" s="17">
        <v>7170</v>
      </c>
      <c r="B1496" s="17" t="s">
        <v>2518</v>
      </c>
      <c r="C1496" s="17" t="s">
        <v>20</v>
      </c>
      <c r="D1496" s="17" t="s">
        <v>4745</v>
      </c>
      <c r="E1496" s="17">
        <v>3600</v>
      </c>
      <c r="F1496" s="18" t="s">
        <v>5</v>
      </c>
      <c r="G1496">
        <v>2017</v>
      </c>
      <c r="H1496" s="18" t="s">
        <v>83</v>
      </c>
      <c r="I1496" t="s">
        <v>64</v>
      </c>
      <c r="J1496" t="s">
        <v>65</v>
      </c>
    </row>
    <row r="1497" spans="1:10">
      <c r="A1497" s="17">
        <v>7169</v>
      </c>
      <c r="B1497" s="17" t="s">
        <v>3890</v>
      </c>
      <c r="C1497" s="17" t="s">
        <v>8</v>
      </c>
      <c r="D1497" s="17" t="s">
        <v>4646</v>
      </c>
      <c r="E1497" s="17">
        <v>4600</v>
      </c>
      <c r="F1497" s="18" t="s">
        <v>5</v>
      </c>
      <c r="G1497">
        <v>2017</v>
      </c>
      <c r="H1497" s="18" t="s">
        <v>83</v>
      </c>
      <c r="I1497" t="s">
        <v>64</v>
      </c>
      <c r="J1497" t="s">
        <v>65</v>
      </c>
    </row>
    <row r="1498" spans="1:10">
      <c r="A1498" s="17">
        <v>7167</v>
      </c>
      <c r="B1498" s="17" t="s">
        <v>2583</v>
      </c>
      <c r="C1498" s="17" t="s">
        <v>16</v>
      </c>
      <c r="D1498" s="17" t="s">
        <v>4663</v>
      </c>
      <c r="E1498" s="17">
        <v>17900</v>
      </c>
      <c r="F1498" s="18" t="s">
        <v>5</v>
      </c>
      <c r="G1498">
        <v>2017</v>
      </c>
      <c r="H1498" s="18" t="s">
        <v>83</v>
      </c>
      <c r="I1498" t="s">
        <v>64</v>
      </c>
      <c r="J1498" t="s">
        <v>181</v>
      </c>
    </row>
    <row r="1499" spans="1:10">
      <c r="A1499" s="17">
        <v>7166</v>
      </c>
      <c r="B1499" s="17" t="s">
        <v>3056</v>
      </c>
      <c r="C1499" s="17" t="s">
        <v>16</v>
      </c>
      <c r="D1499" s="17" t="s">
        <v>4631</v>
      </c>
      <c r="E1499" s="17">
        <v>3600</v>
      </c>
      <c r="F1499" s="18" t="s">
        <v>5</v>
      </c>
      <c r="G1499">
        <v>2017</v>
      </c>
      <c r="H1499" s="18" t="s">
        <v>83</v>
      </c>
      <c r="I1499" t="s">
        <v>64</v>
      </c>
      <c r="J1499" t="s">
        <v>181</v>
      </c>
    </row>
    <row r="1500" spans="1:10">
      <c r="A1500" s="17">
        <v>7165</v>
      </c>
      <c r="B1500" s="17" t="s">
        <v>3648</v>
      </c>
      <c r="C1500" s="17" t="s">
        <v>16</v>
      </c>
      <c r="D1500" s="17" t="s">
        <v>4694</v>
      </c>
      <c r="E1500" s="17">
        <v>3800</v>
      </c>
      <c r="F1500" s="18" t="s">
        <v>5</v>
      </c>
      <c r="G1500">
        <v>2017</v>
      </c>
      <c r="H1500" s="18" t="s">
        <v>83</v>
      </c>
      <c r="I1500" t="s">
        <v>64</v>
      </c>
      <c r="J1500" t="s">
        <v>65</v>
      </c>
    </row>
    <row r="1501" spans="1:10">
      <c r="A1501" s="17">
        <v>7163</v>
      </c>
      <c r="B1501" s="17" t="s">
        <v>420</v>
      </c>
      <c r="C1501" s="17" t="s">
        <v>24</v>
      </c>
      <c r="D1501" s="17" t="s">
        <v>4681</v>
      </c>
      <c r="E1501" s="17">
        <v>2100</v>
      </c>
      <c r="F1501" s="18" t="s">
        <v>5</v>
      </c>
      <c r="G1501">
        <v>2017</v>
      </c>
      <c r="H1501" s="18" t="s">
        <v>83</v>
      </c>
      <c r="I1501" t="s">
        <v>64</v>
      </c>
      <c r="J1501" t="s">
        <v>65</v>
      </c>
    </row>
    <row r="1502" spans="1:10">
      <c r="A1502" s="17">
        <v>7162</v>
      </c>
      <c r="B1502" s="17" t="s">
        <v>419</v>
      </c>
      <c r="C1502" s="17" t="s">
        <v>24</v>
      </c>
      <c r="D1502" s="17" t="s">
        <v>4748</v>
      </c>
      <c r="E1502" s="17">
        <v>2500</v>
      </c>
      <c r="F1502" s="18" t="s">
        <v>5</v>
      </c>
      <c r="G1502">
        <v>2017</v>
      </c>
      <c r="H1502" s="18" t="s">
        <v>83</v>
      </c>
      <c r="I1502" t="s">
        <v>64</v>
      </c>
      <c r="J1502" t="s">
        <v>65</v>
      </c>
    </row>
    <row r="1503" spans="1:10">
      <c r="A1503" s="17">
        <v>7161</v>
      </c>
      <c r="B1503" s="17" t="s">
        <v>2537</v>
      </c>
      <c r="C1503" s="17" t="s">
        <v>8</v>
      </c>
      <c r="D1503" s="17" t="s">
        <v>4588</v>
      </c>
      <c r="E1503" s="17">
        <v>8000</v>
      </c>
      <c r="F1503" s="18" t="s">
        <v>5</v>
      </c>
      <c r="G1503">
        <v>2017</v>
      </c>
      <c r="H1503" s="18" t="s">
        <v>83</v>
      </c>
      <c r="I1503" t="s">
        <v>64</v>
      </c>
      <c r="J1503" t="s">
        <v>65</v>
      </c>
    </row>
    <row r="1504" spans="1:10">
      <c r="A1504" s="17">
        <v>7160</v>
      </c>
      <c r="B1504" s="17" t="s">
        <v>418</v>
      </c>
      <c r="C1504" s="17" t="s">
        <v>8</v>
      </c>
      <c r="D1504" s="17" t="s">
        <v>4588</v>
      </c>
      <c r="E1504" s="17">
        <v>3800</v>
      </c>
      <c r="F1504" s="18" t="s">
        <v>5</v>
      </c>
      <c r="G1504">
        <v>2017</v>
      </c>
      <c r="H1504" s="18" t="s">
        <v>83</v>
      </c>
      <c r="I1504" t="s">
        <v>64</v>
      </c>
      <c r="J1504" t="s">
        <v>65</v>
      </c>
    </row>
    <row r="1505" spans="1:10">
      <c r="A1505" s="17">
        <v>7158</v>
      </c>
      <c r="B1505" s="17" t="s">
        <v>4050</v>
      </c>
      <c r="C1505" s="17" t="s">
        <v>8</v>
      </c>
      <c r="D1505" s="17" t="s">
        <v>4646</v>
      </c>
      <c r="E1505" s="17">
        <v>4400</v>
      </c>
      <c r="F1505" s="18" t="s">
        <v>5</v>
      </c>
      <c r="G1505">
        <v>2017</v>
      </c>
      <c r="H1505" s="18" t="s">
        <v>83</v>
      </c>
      <c r="I1505" t="s">
        <v>64</v>
      </c>
      <c r="J1505" t="s">
        <v>65</v>
      </c>
    </row>
    <row r="1506" spans="1:10">
      <c r="A1506" s="17">
        <v>7157</v>
      </c>
      <c r="B1506" s="17" t="s">
        <v>3279</v>
      </c>
      <c r="C1506" s="17" t="s">
        <v>8</v>
      </c>
      <c r="D1506" s="17" t="s">
        <v>4588</v>
      </c>
      <c r="E1506" s="17">
        <v>10600</v>
      </c>
      <c r="F1506" s="18" t="s">
        <v>5</v>
      </c>
      <c r="G1506">
        <v>2017</v>
      </c>
      <c r="H1506" s="18" t="s">
        <v>83</v>
      </c>
      <c r="I1506" t="s">
        <v>64</v>
      </c>
      <c r="J1506" t="s">
        <v>65</v>
      </c>
    </row>
    <row r="1507" spans="1:10">
      <c r="A1507" s="17">
        <v>7156</v>
      </c>
      <c r="B1507" s="17" t="s">
        <v>3656</v>
      </c>
      <c r="C1507" s="17" t="s">
        <v>22</v>
      </c>
      <c r="D1507" s="17" t="s">
        <v>4649</v>
      </c>
      <c r="E1507" s="17">
        <v>3000</v>
      </c>
      <c r="F1507" s="18" t="s">
        <v>5</v>
      </c>
      <c r="G1507">
        <v>2017</v>
      </c>
      <c r="H1507" s="18" t="s">
        <v>83</v>
      </c>
      <c r="I1507" t="s">
        <v>64</v>
      </c>
      <c r="J1507" t="s">
        <v>204</v>
      </c>
    </row>
    <row r="1508" spans="1:10">
      <c r="A1508" s="17">
        <v>7155</v>
      </c>
      <c r="B1508" s="17" t="s">
        <v>4125</v>
      </c>
      <c r="C1508" s="17" t="s">
        <v>22</v>
      </c>
      <c r="D1508" s="17" t="s">
        <v>4674</v>
      </c>
      <c r="E1508" s="17">
        <v>2400</v>
      </c>
      <c r="F1508" s="18" t="s">
        <v>5</v>
      </c>
      <c r="G1508">
        <v>2017</v>
      </c>
      <c r="H1508" s="18" t="s">
        <v>83</v>
      </c>
      <c r="I1508" t="s">
        <v>64</v>
      </c>
      <c r="J1508" t="s">
        <v>204</v>
      </c>
    </row>
    <row r="1509" spans="1:10">
      <c r="A1509" s="17">
        <v>7154</v>
      </c>
      <c r="B1509" s="17" t="s">
        <v>4383</v>
      </c>
      <c r="C1509" s="17" t="s">
        <v>22</v>
      </c>
      <c r="D1509" s="17" t="s">
        <v>4674</v>
      </c>
      <c r="E1509" s="17">
        <v>3000</v>
      </c>
      <c r="F1509" s="18" t="s">
        <v>5</v>
      </c>
      <c r="G1509">
        <v>2017</v>
      </c>
      <c r="H1509" s="18" t="s">
        <v>83</v>
      </c>
      <c r="I1509" t="s">
        <v>64</v>
      </c>
      <c r="J1509" t="s">
        <v>204</v>
      </c>
    </row>
    <row r="1510" spans="1:10">
      <c r="A1510" s="17">
        <v>7153</v>
      </c>
      <c r="B1510" s="17" t="s">
        <v>2758</v>
      </c>
      <c r="C1510" s="17" t="s">
        <v>22</v>
      </c>
      <c r="D1510" s="17" t="s">
        <v>4671</v>
      </c>
      <c r="E1510" s="17">
        <v>8600</v>
      </c>
      <c r="F1510" s="18" t="s">
        <v>5</v>
      </c>
      <c r="G1510">
        <v>2017</v>
      </c>
      <c r="H1510" s="18" t="s">
        <v>83</v>
      </c>
      <c r="I1510" t="s">
        <v>64</v>
      </c>
      <c r="J1510" t="s">
        <v>204</v>
      </c>
    </row>
    <row r="1511" spans="1:10">
      <c r="A1511" s="17">
        <v>7152</v>
      </c>
      <c r="B1511" s="17" t="s">
        <v>417</v>
      </c>
      <c r="C1511" s="17" t="s">
        <v>24</v>
      </c>
      <c r="D1511" s="17" t="s">
        <v>4748</v>
      </c>
      <c r="E1511" s="17">
        <v>2000</v>
      </c>
      <c r="F1511" s="18" t="s">
        <v>5</v>
      </c>
      <c r="G1511">
        <v>2017</v>
      </c>
      <c r="H1511" s="18" t="s">
        <v>83</v>
      </c>
      <c r="I1511" t="s">
        <v>64</v>
      </c>
      <c r="J1511" t="s">
        <v>65</v>
      </c>
    </row>
    <row r="1512" spans="1:10">
      <c r="A1512" s="17">
        <v>7151</v>
      </c>
      <c r="B1512" s="17" t="s">
        <v>3919</v>
      </c>
      <c r="C1512" s="17" t="s">
        <v>15</v>
      </c>
      <c r="D1512" s="17" t="s">
        <v>4759</v>
      </c>
      <c r="E1512" s="17">
        <v>5300</v>
      </c>
      <c r="F1512" s="18" t="s">
        <v>5</v>
      </c>
      <c r="G1512">
        <v>2017</v>
      </c>
      <c r="H1512" s="18" t="s">
        <v>83</v>
      </c>
      <c r="I1512" t="s">
        <v>64</v>
      </c>
      <c r="J1512" t="s">
        <v>65</v>
      </c>
    </row>
    <row r="1513" spans="1:10">
      <c r="A1513" s="17">
        <v>7150</v>
      </c>
      <c r="B1513" s="17" t="s">
        <v>3498</v>
      </c>
      <c r="C1513" s="17" t="s">
        <v>24</v>
      </c>
      <c r="D1513" s="17" t="s">
        <v>4658</v>
      </c>
      <c r="E1513" s="17">
        <v>3700</v>
      </c>
      <c r="F1513" s="18" t="s">
        <v>5</v>
      </c>
      <c r="G1513">
        <v>2017</v>
      </c>
      <c r="H1513" s="18" t="s">
        <v>83</v>
      </c>
      <c r="I1513" t="s">
        <v>64</v>
      </c>
      <c r="J1513" t="s">
        <v>65</v>
      </c>
    </row>
    <row r="1514" spans="1:10">
      <c r="A1514" s="17">
        <v>7149</v>
      </c>
      <c r="B1514" s="17" t="s">
        <v>416</v>
      </c>
      <c r="C1514" s="17" t="s">
        <v>24</v>
      </c>
      <c r="D1514" s="17" t="s">
        <v>4658</v>
      </c>
      <c r="E1514" s="17">
        <v>2000</v>
      </c>
      <c r="F1514" s="18" t="s">
        <v>5</v>
      </c>
      <c r="G1514">
        <v>2017</v>
      </c>
      <c r="H1514" s="18" t="s">
        <v>83</v>
      </c>
      <c r="I1514" t="s">
        <v>64</v>
      </c>
      <c r="J1514" t="s">
        <v>65</v>
      </c>
    </row>
    <row r="1515" spans="1:10">
      <c r="A1515" s="17">
        <v>7148</v>
      </c>
      <c r="B1515" s="17" t="s">
        <v>3585</v>
      </c>
      <c r="C1515" s="17" t="s">
        <v>24</v>
      </c>
      <c r="D1515" s="17" t="s">
        <v>4681</v>
      </c>
      <c r="E1515" s="17">
        <v>3000</v>
      </c>
      <c r="F1515" s="18" t="s">
        <v>5</v>
      </c>
      <c r="G1515">
        <v>2017</v>
      </c>
      <c r="H1515" s="18" t="s">
        <v>83</v>
      </c>
      <c r="I1515" t="s">
        <v>64</v>
      </c>
      <c r="J1515" t="s">
        <v>65</v>
      </c>
    </row>
    <row r="1516" spans="1:10">
      <c r="A1516" s="17">
        <v>7147</v>
      </c>
      <c r="B1516" s="17" t="s">
        <v>2962</v>
      </c>
      <c r="C1516" s="17" t="s">
        <v>26</v>
      </c>
      <c r="D1516" s="17" t="s">
        <v>4742</v>
      </c>
      <c r="E1516" s="17">
        <v>4400</v>
      </c>
      <c r="F1516" s="18" t="s">
        <v>5</v>
      </c>
      <c r="G1516">
        <v>2017</v>
      </c>
      <c r="H1516" s="18" t="s">
        <v>83</v>
      </c>
      <c r="I1516" t="s">
        <v>64</v>
      </c>
      <c r="J1516" t="s">
        <v>65</v>
      </c>
    </row>
    <row r="1517" spans="1:10">
      <c r="A1517" s="17">
        <v>7146</v>
      </c>
      <c r="B1517" s="17" t="s">
        <v>3351</v>
      </c>
      <c r="C1517" s="17" t="s">
        <v>26</v>
      </c>
      <c r="D1517" s="17" t="s">
        <v>4668</v>
      </c>
      <c r="E1517" s="17">
        <v>4300</v>
      </c>
      <c r="F1517" s="18" t="s">
        <v>5</v>
      </c>
      <c r="G1517">
        <v>2017</v>
      </c>
      <c r="H1517" s="18" t="s">
        <v>83</v>
      </c>
      <c r="I1517" t="s">
        <v>64</v>
      </c>
      <c r="J1517" t="s">
        <v>65</v>
      </c>
    </row>
    <row r="1518" spans="1:10">
      <c r="A1518" s="17">
        <v>7145</v>
      </c>
      <c r="B1518" s="17" t="s">
        <v>415</v>
      </c>
      <c r="C1518" s="17" t="s">
        <v>26</v>
      </c>
      <c r="D1518" s="17" t="s">
        <v>4742</v>
      </c>
      <c r="E1518" s="17">
        <v>2700</v>
      </c>
      <c r="F1518" s="18" t="s">
        <v>5</v>
      </c>
      <c r="G1518">
        <v>2017</v>
      </c>
      <c r="H1518" s="18" t="s">
        <v>83</v>
      </c>
      <c r="I1518" t="s">
        <v>64</v>
      </c>
      <c r="J1518" t="s">
        <v>65</v>
      </c>
    </row>
    <row r="1519" spans="1:10">
      <c r="A1519" s="17">
        <v>7144</v>
      </c>
      <c r="B1519" s="17" t="s">
        <v>3416</v>
      </c>
      <c r="C1519" s="17" t="s">
        <v>26</v>
      </c>
      <c r="D1519" s="17" t="s">
        <v>4742</v>
      </c>
      <c r="E1519" s="17">
        <v>3400</v>
      </c>
      <c r="F1519" s="18" t="s">
        <v>5</v>
      </c>
      <c r="G1519">
        <v>2017</v>
      </c>
      <c r="H1519" s="18" t="s">
        <v>83</v>
      </c>
      <c r="I1519" t="s">
        <v>64</v>
      </c>
      <c r="J1519" t="s">
        <v>65</v>
      </c>
    </row>
    <row r="1520" spans="1:10">
      <c r="A1520" s="17">
        <v>7135</v>
      </c>
      <c r="B1520" s="17" t="s">
        <v>3472</v>
      </c>
      <c r="C1520" s="17" t="s">
        <v>8</v>
      </c>
      <c r="D1520" s="17" t="s">
        <v>4588</v>
      </c>
      <c r="E1520" s="17">
        <v>2800</v>
      </c>
      <c r="F1520" s="18" t="s">
        <v>5</v>
      </c>
      <c r="G1520">
        <v>2017</v>
      </c>
      <c r="H1520" s="18" t="s">
        <v>83</v>
      </c>
      <c r="I1520" t="s">
        <v>64</v>
      </c>
      <c r="J1520" t="s">
        <v>65</v>
      </c>
    </row>
    <row r="1521" spans="1:10">
      <c r="A1521" s="17">
        <v>7134</v>
      </c>
      <c r="B1521" s="17" t="s">
        <v>2934</v>
      </c>
      <c r="C1521" s="17" t="s">
        <v>8</v>
      </c>
      <c r="D1521" s="17" t="s">
        <v>4588</v>
      </c>
      <c r="E1521" s="17">
        <v>4600</v>
      </c>
      <c r="F1521" s="18" t="s">
        <v>5</v>
      </c>
      <c r="G1521">
        <v>2017</v>
      </c>
      <c r="H1521" s="18" t="s">
        <v>83</v>
      </c>
      <c r="I1521" t="s">
        <v>64</v>
      </c>
      <c r="J1521" t="s">
        <v>65</v>
      </c>
    </row>
    <row r="1522" spans="1:10">
      <c r="A1522" s="17">
        <v>7133</v>
      </c>
      <c r="B1522" s="17" t="s">
        <v>2367</v>
      </c>
      <c r="C1522" s="17" t="s">
        <v>8</v>
      </c>
      <c r="D1522" s="17" t="s">
        <v>4588</v>
      </c>
      <c r="E1522" s="17">
        <v>3700</v>
      </c>
      <c r="F1522" s="18" t="s">
        <v>5</v>
      </c>
      <c r="G1522">
        <v>2017</v>
      </c>
      <c r="H1522" s="18" t="s">
        <v>83</v>
      </c>
      <c r="I1522" t="s">
        <v>64</v>
      </c>
      <c r="J1522" t="s">
        <v>65</v>
      </c>
    </row>
    <row r="1523" spans="1:10">
      <c r="A1523" s="17">
        <v>7132</v>
      </c>
      <c r="B1523" s="17" t="s">
        <v>4059</v>
      </c>
      <c r="C1523" s="17" t="s">
        <v>8</v>
      </c>
      <c r="D1523" s="17" t="s">
        <v>4588</v>
      </c>
      <c r="E1523" s="17">
        <v>3200</v>
      </c>
      <c r="F1523" s="18" t="s">
        <v>5</v>
      </c>
      <c r="G1523">
        <v>2017</v>
      </c>
      <c r="H1523" s="18" t="s">
        <v>83</v>
      </c>
      <c r="I1523" t="s">
        <v>64</v>
      </c>
      <c r="J1523" t="s">
        <v>65</v>
      </c>
    </row>
    <row r="1524" spans="1:10">
      <c r="A1524" s="17">
        <v>7131</v>
      </c>
      <c r="B1524" s="17" t="s">
        <v>3814</v>
      </c>
      <c r="C1524" s="17" t="s">
        <v>8</v>
      </c>
      <c r="D1524" s="17" t="s">
        <v>4588</v>
      </c>
      <c r="E1524" s="17">
        <v>2400</v>
      </c>
      <c r="F1524" s="18" t="s">
        <v>5</v>
      </c>
      <c r="G1524">
        <v>2017</v>
      </c>
      <c r="H1524" s="18" t="s">
        <v>83</v>
      </c>
      <c r="I1524" t="s">
        <v>64</v>
      </c>
      <c r="J1524" t="s">
        <v>65</v>
      </c>
    </row>
    <row r="1525" spans="1:10">
      <c r="A1525" s="17">
        <v>7129</v>
      </c>
      <c r="B1525" s="17" t="s">
        <v>2869</v>
      </c>
      <c r="C1525" s="17" t="s">
        <v>8</v>
      </c>
      <c r="D1525" s="17" t="s">
        <v>4588</v>
      </c>
      <c r="E1525" s="17">
        <v>8200</v>
      </c>
      <c r="F1525" s="18" t="s">
        <v>5</v>
      </c>
      <c r="G1525">
        <v>2016</v>
      </c>
      <c r="H1525" s="18" t="s">
        <v>82</v>
      </c>
      <c r="I1525" t="s">
        <v>64</v>
      </c>
      <c r="J1525" t="s">
        <v>65</v>
      </c>
    </row>
    <row r="1526" spans="1:10">
      <c r="A1526" s="17">
        <v>7128</v>
      </c>
      <c r="B1526" s="17" t="s">
        <v>3613</v>
      </c>
      <c r="C1526" s="17" t="s">
        <v>8</v>
      </c>
      <c r="D1526" s="17" t="s">
        <v>4588</v>
      </c>
      <c r="E1526" s="17">
        <v>4700</v>
      </c>
      <c r="F1526" s="18" t="s">
        <v>5</v>
      </c>
      <c r="G1526">
        <v>2016</v>
      </c>
      <c r="H1526" s="18" t="s">
        <v>82</v>
      </c>
      <c r="I1526" t="s">
        <v>64</v>
      </c>
      <c r="J1526" t="s">
        <v>65</v>
      </c>
    </row>
    <row r="1527" spans="1:10">
      <c r="A1527" s="17">
        <v>7127</v>
      </c>
      <c r="B1527" s="17" t="s">
        <v>2500</v>
      </c>
      <c r="C1527" s="17" t="s">
        <v>8</v>
      </c>
      <c r="D1527" s="17" t="s">
        <v>4646</v>
      </c>
      <c r="E1527" s="17">
        <v>6000</v>
      </c>
      <c r="F1527" s="18" t="s">
        <v>5</v>
      </c>
      <c r="G1527">
        <v>2016</v>
      </c>
      <c r="H1527" s="18" t="s">
        <v>82</v>
      </c>
      <c r="I1527" t="s">
        <v>64</v>
      </c>
      <c r="J1527" t="s">
        <v>65</v>
      </c>
    </row>
    <row r="1528" spans="1:10">
      <c r="A1528" s="17">
        <v>7126</v>
      </c>
      <c r="B1528" s="17" t="s">
        <v>3931</v>
      </c>
      <c r="C1528" s="17" t="s">
        <v>8</v>
      </c>
      <c r="D1528" s="17" t="s">
        <v>4588</v>
      </c>
      <c r="E1528" s="17">
        <v>5500</v>
      </c>
      <c r="F1528" s="18" t="s">
        <v>5</v>
      </c>
      <c r="G1528">
        <v>2016</v>
      </c>
      <c r="H1528" s="18" t="s">
        <v>82</v>
      </c>
      <c r="I1528" t="s">
        <v>64</v>
      </c>
      <c r="J1528" t="s">
        <v>65</v>
      </c>
    </row>
    <row r="1529" spans="1:10">
      <c r="A1529" s="17">
        <v>7125</v>
      </c>
      <c r="B1529" s="17" t="s">
        <v>3243</v>
      </c>
      <c r="C1529" s="17" t="s">
        <v>8</v>
      </c>
      <c r="D1529" s="17" t="s">
        <v>4588</v>
      </c>
      <c r="E1529" s="17">
        <v>5400</v>
      </c>
      <c r="F1529" s="18" t="s">
        <v>5</v>
      </c>
      <c r="G1529">
        <v>2016</v>
      </c>
      <c r="H1529" s="18" t="s">
        <v>82</v>
      </c>
      <c r="I1529" t="s">
        <v>64</v>
      </c>
      <c r="J1529" t="s">
        <v>65</v>
      </c>
    </row>
    <row r="1530" spans="1:10">
      <c r="A1530" s="17">
        <v>7124</v>
      </c>
      <c r="B1530" s="17" t="s">
        <v>3349</v>
      </c>
      <c r="C1530" s="17" t="s">
        <v>8</v>
      </c>
      <c r="D1530" s="17" t="s">
        <v>4588</v>
      </c>
      <c r="E1530" s="17">
        <v>3200</v>
      </c>
      <c r="F1530" s="18" t="s">
        <v>5</v>
      </c>
      <c r="G1530">
        <v>2016</v>
      </c>
      <c r="H1530" s="18" t="s">
        <v>82</v>
      </c>
      <c r="I1530" t="s">
        <v>64</v>
      </c>
      <c r="J1530" t="s">
        <v>65</v>
      </c>
    </row>
    <row r="1531" spans="1:10">
      <c r="A1531" s="17">
        <v>7123</v>
      </c>
      <c r="B1531" s="17" t="s">
        <v>4415</v>
      </c>
      <c r="C1531" s="17" t="s">
        <v>8</v>
      </c>
      <c r="D1531" s="17" t="s">
        <v>4588</v>
      </c>
      <c r="E1531" s="17">
        <v>14300</v>
      </c>
      <c r="F1531" s="18" t="s">
        <v>5</v>
      </c>
      <c r="G1531">
        <v>2016</v>
      </c>
      <c r="H1531" s="18" t="s">
        <v>82</v>
      </c>
      <c r="I1531" t="s">
        <v>64</v>
      </c>
      <c r="J1531" t="s">
        <v>65</v>
      </c>
    </row>
    <row r="1532" spans="1:10">
      <c r="A1532" s="17">
        <v>7122</v>
      </c>
      <c r="B1532" s="17" t="s">
        <v>2811</v>
      </c>
      <c r="C1532" s="17" t="s">
        <v>8</v>
      </c>
      <c r="D1532" s="17" t="s">
        <v>4588</v>
      </c>
      <c r="E1532" s="17">
        <v>4000</v>
      </c>
      <c r="F1532" s="18" t="s">
        <v>5</v>
      </c>
      <c r="G1532">
        <v>2016</v>
      </c>
      <c r="H1532" s="18" t="s">
        <v>82</v>
      </c>
      <c r="I1532" t="s">
        <v>64</v>
      </c>
      <c r="J1532" t="s">
        <v>65</v>
      </c>
    </row>
    <row r="1533" spans="1:10">
      <c r="A1533" s="17">
        <v>7120</v>
      </c>
      <c r="B1533" s="17" t="s">
        <v>3284</v>
      </c>
      <c r="C1533" s="17" t="s">
        <v>8</v>
      </c>
      <c r="D1533" s="17" t="s">
        <v>4646</v>
      </c>
      <c r="E1533" s="17">
        <v>4800</v>
      </c>
      <c r="F1533" s="18" t="s">
        <v>5</v>
      </c>
      <c r="G1533">
        <v>2016</v>
      </c>
      <c r="H1533" s="18" t="s">
        <v>82</v>
      </c>
      <c r="I1533" t="s">
        <v>64</v>
      </c>
      <c r="J1533" t="s">
        <v>65</v>
      </c>
    </row>
    <row r="1534" spans="1:10">
      <c r="A1534" s="17">
        <v>7119</v>
      </c>
      <c r="B1534" s="17" t="s">
        <v>3372</v>
      </c>
      <c r="C1534" s="17" t="s">
        <v>8</v>
      </c>
      <c r="D1534" s="17" t="s">
        <v>4588</v>
      </c>
      <c r="E1534" s="17">
        <v>5200</v>
      </c>
      <c r="F1534" s="18" t="s">
        <v>5</v>
      </c>
      <c r="G1534">
        <v>2016</v>
      </c>
      <c r="H1534" s="18" t="s">
        <v>82</v>
      </c>
      <c r="I1534" t="s">
        <v>64</v>
      </c>
      <c r="J1534" t="s">
        <v>65</v>
      </c>
    </row>
    <row r="1535" spans="1:10">
      <c r="A1535" s="17">
        <v>7118</v>
      </c>
      <c r="B1535" s="17" t="s">
        <v>3060</v>
      </c>
      <c r="C1535" s="17" t="s">
        <v>8</v>
      </c>
      <c r="D1535" s="17" t="s">
        <v>4588</v>
      </c>
      <c r="E1535" s="17">
        <v>7300</v>
      </c>
      <c r="F1535" s="18" t="s">
        <v>5</v>
      </c>
      <c r="G1535">
        <v>2016</v>
      </c>
      <c r="H1535" s="18" t="s">
        <v>82</v>
      </c>
      <c r="I1535" t="s">
        <v>64</v>
      </c>
      <c r="J1535" t="s">
        <v>65</v>
      </c>
    </row>
    <row r="1536" spans="1:10">
      <c r="A1536" s="17">
        <v>7117</v>
      </c>
      <c r="B1536" s="17" t="s">
        <v>3619</v>
      </c>
      <c r="C1536" s="17" t="s">
        <v>8</v>
      </c>
      <c r="D1536" s="17" t="s">
        <v>4646</v>
      </c>
      <c r="E1536" s="17">
        <v>4300</v>
      </c>
      <c r="F1536" s="18" t="s">
        <v>5</v>
      </c>
      <c r="G1536">
        <v>2016</v>
      </c>
      <c r="H1536" s="18" t="s">
        <v>82</v>
      </c>
      <c r="I1536" t="s">
        <v>64</v>
      </c>
      <c r="J1536" t="s">
        <v>65</v>
      </c>
    </row>
    <row r="1537" spans="1:10">
      <c r="A1537" s="17">
        <v>7116</v>
      </c>
      <c r="B1537" s="17" t="s">
        <v>4271</v>
      </c>
      <c r="C1537" s="17" t="s">
        <v>8</v>
      </c>
      <c r="D1537" s="17" t="s">
        <v>4588</v>
      </c>
      <c r="E1537" s="17">
        <v>4400</v>
      </c>
      <c r="F1537" s="18" t="s">
        <v>5</v>
      </c>
      <c r="G1537">
        <v>2016</v>
      </c>
      <c r="H1537" s="18" t="s">
        <v>82</v>
      </c>
      <c r="I1537" t="s">
        <v>64</v>
      </c>
      <c r="J1537" t="s">
        <v>65</v>
      </c>
    </row>
    <row r="1538" spans="1:10">
      <c r="A1538" s="17">
        <v>7115</v>
      </c>
      <c r="B1538" s="17" t="s">
        <v>4218</v>
      </c>
      <c r="C1538" s="17" t="s">
        <v>8</v>
      </c>
      <c r="D1538" s="17" t="s">
        <v>4588</v>
      </c>
      <c r="E1538" s="17">
        <v>3100</v>
      </c>
      <c r="F1538" s="18" t="s">
        <v>5</v>
      </c>
      <c r="G1538">
        <v>2016</v>
      </c>
      <c r="H1538" s="18" t="s">
        <v>82</v>
      </c>
      <c r="I1538" t="s">
        <v>64</v>
      </c>
      <c r="J1538" t="s">
        <v>65</v>
      </c>
    </row>
    <row r="1539" spans="1:10">
      <c r="A1539" s="17">
        <v>7114</v>
      </c>
      <c r="B1539" s="17" t="s">
        <v>4284</v>
      </c>
      <c r="C1539" s="17" t="s">
        <v>8</v>
      </c>
      <c r="D1539" s="17" t="s">
        <v>4588</v>
      </c>
      <c r="E1539" s="17">
        <v>5600</v>
      </c>
      <c r="F1539" s="18" t="s">
        <v>5</v>
      </c>
      <c r="G1539">
        <v>2016</v>
      </c>
      <c r="H1539" s="18" t="s">
        <v>82</v>
      </c>
      <c r="I1539" t="s">
        <v>64</v>
      </c>
      <c r="J1539" t="s">
        <v>65</v>
      </c>
    </row>
    <row r="1540" spans="1:10">
      <c r="A1540" s="17">
        <v>7113</v>
      </c>
      <c r="B1540" s="17" t="s">
        <v>2631</v>
      </c>
      <c r="C1540" s="17" t="s">
        <v>8</v>
      </c>
      <c r="D1540" s="17" t="s">
        <v>4753</v>
      </c>
      <c r="E1540" s="17">
        <v>6700</v>
      </c>
      <c r="F1540" s="18" t="s">
        <v>5</v>
      </c>
      <c r="G1540">
        <v>2016</v>
      </c>
      <c r="H1540" s="18" t="s">
        <v>82</v>
      </c>
      <c r="I1540" t="s">
        <v>64</v>
      </c>
      <c r="J1540" t="s">
        <v>65</v>
      </c>
    </row>
    <row r="1541" spans="1:10">
      <c r="A1541" s="17">
        <v>7111</v>
      </c>
      <c r="B1541" s="17" t="s">
        <v>3594</v>
      </c>
      <c r="C1541" s="17" t="s">
        <v>8</v>
      </c>
      <c r="D1541" s="17" t="s">
        <v>4588</v>
      </c>
      <c r="E1541" s="17">
        <v>5000</v>
      </c>
      <c r="F1541" s="18" t="s">
        <v>5</v>
      </c>
      <c r="G1541">
        <v>2016</v>
      </c>
      <c r="H1541" s="18" t="s">
        <v>82</v>
      </c>
      <c r="I1541" t="s">
        <v>64</v>
      </c>
      <c r="J1541" t="s">
        <v>65</v>
      </c>
    </row>
    <row r="1542" spans="1:10">
      <c r="A1542" s="17">
        <v>7110</v>
      </c>
      <c r="B1542" s="17" t="s">
        <v>2517</v>
      </c>
      <c r="C1542" s="17" t="s">
        <v>8</v>
      </c>
      <c r="D1542" s="17" t="s">
        <v>4588</v>
      </c>
      <c r="E1542" s="17">
        <v>5200</v>
      </c>
      <c r="F1542" s="18" t="s">
        <v>5</v>
      </c>
      <c r="G1542">
        <v>2016</v>
      </c>
      <c r="H1542" s="18" t="s">
        <v>82</v>
      </c>
      <c r="I1542" t="s">
        <v>64</v>
      </c>
      <c r="J1542" t="s">
        <v>65</v>
      </c>
    </row>
    <row r="1543" spans="1:10">
      <c r="A1543" s="17">
        <v>7109</v>
      </c>
      <c r="B1543" s="17" t="s">
        <v>2437</v>
      </c>
      <c r="C1543" s="17" t="s">
        <v>8</v>
      </c>
      <c r="D1543" s="17" t="s">
        <v>4588</v>
      </c>
      <c r="E1543" s="17">
        <v>3500</v>
      </c>
      <c r="F1543" s="18" t="s">
        <v>5</v>
      </c>
      <c r="G1543">
        <v>2016</v>
      </c>
      <c r="H1543" s="18" t="s">
        <v>82</v>
      </c>
      <c r="I1543" t="s">
        <v>64</v>
      </c>
      <c r="J1543" t="s">
        <v>65</v>
      </c>
    </row>
    <row r="1544" spans="1:10">
      <c r="A1544" s="17">
        <v>7108</v>
      </c>
      <c r="B1544" s="17" t="s">
        <v>2336</v>
      </c>
      <c r="C1544" s="17" t="s">
        <v>8</v>
      </c>
      <c r="D1544" s="17" t="s">
        <v>4588</v>
      </c>
      <c r="E1544" s="17">
        <v>4800</v>
      </c>
      <c r="F1544" s="18" t="s">
        <v>5</v>
      </c>
      <c r="G1544">
        <v>2016</v>
      </c>
      <c r="H1544" s="18" t="s">
        <v>82</v>
      </c>
      <c r="I1544" t="s">
        <v>64</v>
      </c>
      <c r="J1544" t="s">
        <v>65</v>
      </c>
    </row>
    <row r="1545" spans="1:10">
      <c r="A1545" s="17">
        <v>7103</v>
      </c>
      <c r="B1545" s="17" t="s">
        <v>4470</v>
      </c>
      <c r="C1545" s="17" t="s">
        <v>8</v>
      </c>
      <c r="D1545" s="17" t="s">
        <v>4588</v>
      </c>
      <c r="E1545" s="17">
        <v>2400</v>
      </c>
      <c r="F1545" s="18" t="s">
        <v>5</v>
      </c>
      <c r="G1545">
        <v>2015</v>
      </c>
      <c r="H1545" s="18" t="s">
        <v>66</v>
      </c>
      <c r="I1545" t="s">
        <v>64</v>
      </c>
      <c r="J1545" t="s">
        <v>65</v>
      </c>
    </row>
    <row r="1546" spans="1:10">
      <c r="A1546" s="17">
        <v>7102</v>
      </c>
      <c r="B1546" s="17" t="s">
        <v>3353</v>
      </c>
      <c r="C1546" s="17" t="s">
        <v>8</v>
      </c>
      <c r="D1546" s="17" t="s">
        <v>4588</v>
      </c>
      <c r="E1546" s="17">
        <v>3100</v>
      </c>
      <c r="F1546" s="18" t="s">
        <v>5</v>
      </c>
      <c r="G1546">
        <v>2015</v>
      </c>
      <c r="H1546" s="18" t="s">
        <v>66</v>
      </c>
      <c r="I1546" t="s">
        <v>64</v>
      </c>
      <c r="J1546" t="s">
        <v>65</v>
      </c>
    </row>
    <row r="1547" spans="1:10">
      <c r="A1547" s="17">
        <v>7101</v>
      </c>
      <c r="B1547" s="17" t="s">
        <v>3990</v>
      </c>
      <c r="C1547" s="17" t="s">
        <v>8</v>
      </c>
      <c r="D1547" s="17" t="s">
        <v>4588</v>
      </c>
      <c r="E1547" s="17">
        <v>6900</v>
      </c>
      <c r="F1547" s="18" t="s">
        <v>5</v>
      </c>
      <c r="G1547">
        <v>2015</v>
      </c>
      <c r="H1547" s="18" t="s">
        <v>66</v>
      </c>
      <c r="I1547" t="s">
        <v>64</v>
      </c>
      <c r="J1547" t="s">
        <v>65</v>
      </c>
    </row>
    <row r="1548" spans="1:10">
      <c r="A1548" s="17">
        <v>7100</v>
      </c>
      <c r="B1548" s="17" t="s">
        <v>2112</v>
      </c>
      <c r="C1548" s="17" t="s">
        <v>8</v>
      </c>
      <c r="D1548" s="17" t="s">
        <v>4588</v>
      </c>
      <c r="E1548" s="17">
        <v>43000</v>
      </c>
      <c r="F1548" s="18" t="s">
        <v>5</v>
      </c>
      <c r="G1548">
        <v>2015</v>
      </c>
      <c r="H1548" s="18" t="s">
        <v>66</v>
      </c>
      <c r="I1548" t="s">
        <v>64</v>
      </c>
      <c r="J1548" t="s">
        <v>65</v>
      </c>
    </row>
    <row r="1549" spans="1:10">
      <c r="A1549" s="17">
        <v>7099</v>
      </c>
      <c r="B1549" s="17" t="s">
        <v>2227</v>
      </c>
      <c r="C1549" s="17" t="s">
        <v>8</v>
      </c>
      <c r="D1549" s="17" t="s">
        <v>4588</v>
      </c>
      <c r="E1549" s="17">
        <v>6300</v>
      </c>
      <c r="F1549" s="18" t="s">
        <v>5</v>
      </c>
      <c r="G1549">
        <v>2015</v>
      </c>
      <c r="H1549" s="18" t="s">
        <v>66</v>
      </c>
      <c r="I1549" t="s">
        <v>64</v>
      </c>
      <c r="J1549" t="s">
        <v>65</v>
      </c>
    </row>
    <row r="1550" spans="1:10">
      <c r="A1550" s="17">
        <v>7098</v>
      </c>
      <c r="B1550" s="17" t="s">
        <v>3111</v>
      </c>
      <c r="C1550" s="17" t="s">
        <v>8</v>
      </c>
      <c r="D1550" s="17" t="s">
        <v>4588</v>
      </c>
      <c r="E1550" s="17">
        <v>6300</v>
      </c>
      <c r="F1550" s="18" t="s">
        <v>5</v>
      </c>
      <c r="G1550">
        <v>2015</v>
      </c>
      <c r="H1550" s="18" t="s">
        <v>66</v>
      </c>
      <c r="I1550" t="s">
        <v>64</v>
      </c>
      <c r="J1550" t="s">
        <v>65</v>
      </c>
    </row>
    <row r="1551" spans="1:10">
      <c r="A1551" s="17">
        <v>7097</v>
      </c>
      <c r="B1551" s="17" t="s">
        <v>2551</v>
      </c>
      <c r="C1551" s="17" t="s">
        <v>8</v>
      </c>
      <c r="D1551" s="17" t="s">
        <v>4588</v>
      </c>
      <c r="E1551" s="17">
        <v>3300</v>
      </c>
      <c r="F1551" s="18" t="s">
        <v>5</v>
      </c>
      <c r="G1551">
        <v>2015</v>
      </c>
      <c r="H1551" s="18" t="s">
        <v>66</v>
      </c>
      <c r="I1551" t="s">
        <v>64</v>
      </c>
      <c r="J1551" t="s">
        <v>65</v>
      </c>
    </row>
    <row r="1552" spans="1:10">
      <c r="A1552" s="17">
        <v>7096</v>
      </c>
      <c r="B1552" s="17" t="s">
        <v>4297</v>
      </c>
      <c r="C1552" s="17" t="s">
        <v>8</v>
      </c>
      <c r="D1552" s="17" t="s">
        <v>4588</v>
      </c>
      <c r="E1552" s="17">
        <v>8000</v>
      </c>
      <c r="F1552" s="18" t="s">
        <v>5</v>
      </c>
      <c r="G1552">
        <v>2015</v>
      </c>
      <c r="H1552" s="18" t="s">
        <v>66</v>
      </c>
      <c r="I1552" t="s">
        <v>64</v>
      </c>
      <c r="J1552" t="s">
        <v>65</v>
      </c>
    </row>
    <row r="1553" spans="1:10">
      <c r="A1553" s="17">
        <v>7095</v>
      </c>
      <c r="B1553" s="17" t="s">
        <v>2471</v>
      </c>
      <c r="C1553" s="17" t="s">
        <v>8</v>
      </c>
      <c r="D1553" s="17" t="s">
        <v>4588</v>
      </c>
      <c r="E1553" s="17">
        <v>5900</v>
      </c>
      <c r="F1553" s="18" t="s">
        <v>5</v>
      </c>
      <c r="G1553">
        <v>2015</v>
      </c>
      <c r="H1553" s="18" t="s">
        <v>66</v>
      </c>
      <c r="I1553" t="s">
        <v>64</v>
      </c>
      <c r="J1553" t="s">
        <v>65</v>
      </c>
    </row>
    <row r="1554" spans="1:10">
      <c r="A1554" s="17">
        <v>7094</v>
      </c>
      <c r="B1554" s="17" t="s">
        <v>3236</v>
      </c>
      <c r="C1554" s="17" t="s">
        <v>8</v>
      </c>
      <c r="D1554" s="17" t="s">
        <v>4588</v>
      </c>
      <c r="E1554" s="17">
        <v>6000</v>
      </c>
      <c r="F1554" s="18" t="s">
        <v>5</v>
      </c>
      <c r="G1554">
        <v>2015</v>
      </c>
      <c r="H1554" s="18" t="s">
        <v>66</v>
      </c>
      <c r="I1554" t="s">
        <v>64</v>
      </c>
      <c r="J1554" t="s">
        <v>65</v>
      </c>
    </row>
    <row r="1555" spans="1:10">
      <c r="A1555" s="17">
        <v>7093</v>
      </c>
      <c r="B1555" s="17" t="s">
        <v>2987</v>
      </c>
      <c r="C1555" s="17" t="s">
        <v>8</v>
      </c>
      <c r="D1555" s="17" t="s">
        <v>4588</v>
      </c>
      <c r="E1555" s="17">
        <v>5300</v>
      </c>
      <c r="F1555" s="18" t="s">
        <v>5</v>
      </c>
      <c r="G1555">
        <v>2015</v>
      </c>
      <c r="H1555" s="18" t="s">
        <v>66</v>
      </c>
      <c r="I1555" t="s">
        <v>64</v>
      </c>
      <c r="J1555" t="s">
        <v>65</v>
      </c>
    </row>
    <row r="1556" spans="1:10">
      <c r="A1556" s="17">
        <v>7092</v>
      </c>
      <c r="B1556" s="17" t="s">
        <v>3718</v>
      </c>
      <c r="C1556" s="17" t="s">
        <v>8</v>
      </c>
      <c r="D1556" s="17" t="s">
        <v>4588</v>
      </c>
      <c r="E1556" s="17">
        <v>5700</v>
      </c>
      <c r="F1556" s="18" t="s">
        <v>5</v>
      </c>
      <c r="G1556">
        <v>2015</v>
      </c>
      <c r="H1556" s="18" t="s">
        <v>66</v>
      </c>
      <c r="I1556" t="s">
        <v>64</v>
      </c>
      <c r="J1556" t="s">
        <v>65</v>
      </c>
    </row>
    <row r="1557" spans="1:10">
      <c r="A1557" s="17">
        <v>7091</v>
      </c>
      <c r="B1557" s="17" t="s">
        <v>3329</v>
      </c>
      <c r="C1557" s="17" t="s">
        <v>8</v>
      </c>
      <c r="D1557" s="17" t="s">
        <v>4588</v>
      </c>
      <c r="E1557" s="17">
        <v>4200</v>
      </c>
      <c r="F1557" s="18" t="s">
        <v>5</v>
      </c>
      <c r="G1557">
        <v>2015</v>
      </c>
      <c r="H1557" s="18" t="s">
        <v>66</v>
      </c>
      <c r="I1557" t="s">
        <v>64</v>
      </c>
      <c r="J1557" t="s">
        <v>65</v>
      </c>
    </row>
    <row r="1558" spans="1:10">
      <c r="A1558" s="17">
        <v>7090</v>
      </c>
      <c r="B1558" s="17" t="s">
        <v>3077</v>
      </c>
      <c r="C1558" s="17" t="s">
        <v>8</v>
      </c>
      <c r="D1558" s="17" t="s">
        <v>4588</v>
      </c>
      <c r="E1558" s="17">
        <v>8100</v>
      </c>
      <c r="F1558" s="18" t="s">
        <v>5</v>
      </c>
      <c r="G1558">
        <v>2015</v>
      </c>
      <c r="H1558" s="18" t="s">
        <v>66</v>
      </c>
      <c r="I1558" t="s">
        <v>64</v>
      </c>
      <c r="J1558" t="s">
        <v>65</v>
      </c>
    </row>
    <row r="1559" spans="1:10">
      <c r="A1559" s="17">
        <v>7089</v>
      </c>
      <c r="B1559" s="17" t="s">
        <v>3670</v>
      </c>
      <c r="C1559" s="17" t="s">
        <v>8</v>
      </c>
      <c r="D1559" s="17" t="s">
        <v>4588</v>
      </c>
      <c r="E1559" s="17">
        <v>4300</v>
      </c>
      <c r="F1559" s="18" t="s">
        <v>5</v>
      </c>
      <c r="G1559">
        <v>2015</v>
      </c>
      <c r="H1559" s="18" t="s">
        <v>66</v>
      </c>
      <c r="I1559" t="s">
        <v>64</v>
      </c>
      <c r="J1559" t="s">
        <v>65</v>
      </c>
    </row>
    <row r="1560" spans="1:10">
      <c r="A1560" s="17">
        <v>7088</v>
      </c>
      <c r="B1560" s="17" t="s">
        <v>3586</v>
      </c>
      <c r="C1560" s="17" t="s">
        <v>8</v>
      </c>
      <c r="D1560" s="17" t="s">
        <v>4588</v>
      </c>
      <c r="E1560" s="17">
        <v>4700</v>
      </c>
      <c r="F1560" s="18" t="s">
        <v>5</v>
      </c>
      <c r="G1560">
        <v>2015</v>
      </c>
      <c r="H1560" s="18" t="s">
        <v>66</v>
      </c>
      <c r="I1560" t="s">
        <v>64</v>
      </c>
      <c r="J1560" t="s">
        <v>65</v>
      </c>
    </row>
    <row r="1561" spans="1:10">
      <c r="A1561" s="17">
        <v>7087</v>
      </c>
      <c r="B1561" s="17" t="s">
        <v>2578</v>
      </c>
      <c r="C1561" s="17" t="s">
        <v>8</v>
      </c>
      <c r="D1561" s="17" t="s">
        <v>4646</v>
      </c>
      <c r="E1561" s="17">
        <v>4700</v>
      </c>
      <c r="F1561" s="18" t="s">
        <v>5</v>
      </c>
      <c r="G1561">
        <v>2014</v>
      </c>
      <c r="H1561" s="18" t="s">
        <v>66</v>
      </c>
      <c r="I1561" t="s">
        <v>64</v>
      </c>
      <c r="J1561" t="s">
        <v>65</v>
      </c>
    </row>
    <row r="1562" spans="1:10">
      <c r="A1562" s="17">
        <v>7086</v>
      </c>
      <c r="B1562" s="17" t="s">
        <v>2178</v>
      </c>
      <c r="C1562" s="17" t="s">
        <v>8</v>
      </c>
      <c r="D1562" s="17" t="s">
        <v>4588</v>
      </c>
      <c r="E1562" s="17">
        <v>9900</v>
      </c>
      <c r="F1562" s="18" t="s">
        <v>5</v>
      </c>
      <c r="G1562">
        <v>2014</v>
      </c>
      <c r="H1562" s="18" t="s">
        <v>66</v>
      </c>
      <c r="I1562" t="s">
        <v>64</v>
      </c>
      <c r="J1562" t="s">
        <v>65</v>
      </c>
    </row>
    <row r="1563" spans="1:10">
      <c r="A1563" s="17">
        <v>7085</v>
      </c>
      <c r="B1563" s="17" t="s">
        <v>3397</v>
      </c>
      <c r="C1563" s="17" t="s">
        <v>8</v>
      </c>
      <c r="D1563" s="17" t="s">
        <v>4646</v>
      </c>
      <c r="E1563" s="17">
        <v>3500</v>
      </c>
      <c r="F1563" s="18" t="s">
        <v>5</v>
      </c>
      <c r="G1563">
        <v>2014</v>
      </c>
      <c r="H1563" s="18" t="s">
        <v>66</v>
      </c>
      <c r="I1563" t="s">
        <v>64</v>
      </c>
      <c r="J1563" t="s">
        <v>65</v>
      </c>
    </row>
    <row r="1564" spans="1:10">
      <c r="A1564" s="17">
        <v>7084</v>
      </c>
      <c r="B1564" s="17" t="s">
        <v>3779</v>
      </c>
      <c r="C1564" s="17" t="s">
        <v>8</v>
      </c>
      <c r="D1564" s="17" t="s">
        <v>4588</v>
      </c>
      <c r="E1564" s="17">
        <v>7800</v>
      </c>
      <c r="F1564" s="18" t="s">
        <v>5</v>
      </c>
      <c r="G1564">
        <v>2013</v>
      </c>
      <c r="H1564" s="18" t="s">
        <v>66</v>
      </c>
      <c r="I1564" t="s">
        <v>64</v>
      </c>
      <c r="J1564" t="s">
        <v>65</v>
      </c>
    </row>
    <row r="1565" spans="1:10">
      <c r="A1565" s="17">
        <v>7082</v>
      </c>
      <c r="B1565" s="17" t="s">
        <v>3037</v>
      </c>
      <c r="C1565" s="17" t="s">
        <v>8</v>
      </c>
      <c r="D1565" s="17" t="s">
        <v>4588</v>
      </c>
      <c r="E1565" s="17">
        <v>12600</v>
      </c>
      <c r="F1565" s="18" t="s">
        <v>5</v>
      </c>
      <c r="G1565">
        <v>2011</v>
      </c>
      <c r="H1565" s="18" t="s">
        <v>66</v>
      </c>
      <c r="I1565" t="s">
        <v>64</v>
      </c>
      <c r="J1565" t="s">
        <v>65</v>
      </c>
    </row>
    <row r="1566" spans="1:10">
      <c r="A1566" s="17">
        <v>7081</v>
      </c>
      <c r="B1566" s="17" t="s">
        <v>3117</v>
      </c>
      <c r="C1566" s="17" t="s">
        <v>8</v>
      </c>
      <c r="D1566" s="17" t="s">
        <v>4753</v>
      </c>
      <c r="E1566" s="17">
        <v>11600</v>
      </c>
      <c r="F1566" s="18" t="s">
        <v>5</v>
      </c>
      <c r="G1566">
        <v>2011</v>
      </c>
      <c r="H1566" s="18" t="s">
        <v>66</v>
      </c>
      <c r="I1566" t="s">
        <v>64</v>
      </c>
      <c r="J1566" t="s">
        <v>65</v>
      </c>
    </row>
    <row r="1567" spans="1:10">
      <c r="A1567" s="17">
        <v>7080</v>
      </c>
      <c r="B1567" s="17" t="s">
        <v>2798</v>
      </c>
      <c r="C1567" s="17" t="s">
        <v>8</v>
      </c>
      <c r="D1567" s="17" t="s">
        <v>4646</v>
      </c>
      <c r="E1567" s="17">
        <v>8200</v>
      </c>
      <c r="F1567" s="18" t="s">
        <v>5</v>
      </c>
      <c r="G1567">
        <v>2011</v>
      </c>
      <c r="H1567" s="18" t="s">
        <v>66</v>
      </c>
      <c r="I1567" t="s">
        <v>64</v>
      </c>
      <c r="J1567" t="s">
        <v>65</v>
      </c>
    </row>
    <row r="1568" spans="1:10">
      <c r="A1568" s="17">
        <v>7079</v>
      </c>
      <c r="B1568" s="17" t="s">
        <v>2636</v>
      </c>
      <c r="C1568" s="17" t="s">
        <v>8</v>
      </c>
      <c r="D1568" s="17" t="s">
        <v>4646</v>
      </c>
      <c r="E1568" s="17">
        <v>9500</v>
      </c>
      <c r="F1568" s="18" t="s">
        <v>5</v>
      </c>
      <c r="G1568">
        <v>2010</v>
      </c>
      <c r="H1568" s="18" t="s">
        <v>66</v>
      </c>
      <c r="I1568" t="s">
        <v>64</v>
      </c>
      <c r="J1568" t="s">
        <v>65</v>
      </c>
    </row>
    <row r="1569" spans="1:10">
      <c r="A1569" s="17">
        <v>7078</v>
      </c>
      <c r="B1569" s="17" t="s">
        <v>3068</v>
      </c>
      <c r="C1569" s="17" t="s">
        <v>8</v>
      </c>
      <c r="D1569" s="17" t="s">
        <v>4646</v>
      </c>
      <c r="E1569" s="17">
        <v>9400</v>
      </c>
      <c r="F1569" s="18" t="s">
        <v>5</v>
      </c>
      <c r="G1569">
        <v>2010</v>
      </c>
      <c r="H1569" s="18" t="s">
        <v>66</v>
      </c>
      <c r="I1569" t="s">
        <v>64</v>
      </c>
      <c r="J1569" t="s">
        <v>65</v>
      </c>
    </row>
    <row r="1570" spans="1:10">
      <c r="A1570" s="17">
        <v>7077</v>
      </c>
      <c r="B1570" s="17" t="s">
        <v>2766</v>
      </c>
      <c r="C1570" s="17" t="s">
        <v>8</v>
      </c>
      <c r="D1570" s="17" t="s">
        <v>4646</v>
      </c>
      <c r="E1570" s="17">
        <v>8200</v>
      </c>
      <c r="F1570" s="18" t="s">
        <v>5</v>
      </c>
      <c r="G1570">
        <v>2010</v>
      </c>
      <c r="H1570" s="18" t="s">
        <v>66</v>
      </c>
      <c r="I1570" t="s">
        <v>64</v>
      </c>
      <c r="J1570" t="s">
        <v>65</v>
      </c>
    </row>
    <row r="1571" spans="1:10">
      <c r="A1571" s="17">
        <v>7076</v>
      </c>
      <c r="B1571" s="17" t="s">
        <v>3581</v>
      </c>
      <c r="C1571" s="17" t="s">
        <v>8</v>
      </c>
      <c r="D1571" s="17" t="s">
        <v>4588</v>
      </c>
      <c r="E1571" s="17">
        <v>9900</v>
      </c>
      <c r="F1571" s="18" t="s">
        <v>5</v>
      </c>
      <c r="G1571">
        <v>2009</v>
      </c>
      <c r="H1571" s="18" t="s">
        <v>66</v>
      </c>
      <c r="I1571" t="s">
        <v>64</v>
      </c>
      <c r="J1571" t="s">
        <v>65</v>
      </c>
    </row>
    <row r="1572" spans="1:10">
      <c r="A1572" s="17">
        <v>7075</v>
      </c>
      <c r="B1572" s="17" t="s">
        <v>3003</v>
      </c>
      <c r="C1572" s="17" t="s">
        <v>8</v>
      </c>
      <c r="D1572" s="17" t="s">
        <v>4588</v>
      </c>
      <c r="E1572" s="17">
        <v>13900</v>
      </c>
      <c r="F1572" s="18" t="s">
        <v>5</v>
      </c>
      <c r="G1572">
        <v>2008</v>
      </c>
      <c r="H1572" s="18" t="s">
        <v>66</v>
      </c>
      <c r="I1572" t="s">
        <v>64</v>
      </c>
      <c r="J1572" t="s">
        <v>65</v>
      </c>
    </row>
    <row r="1573" spans="1:10">
      <c r="A1573" s="17">
        <v>7074</v>
      </c>
      <c r="B1573" s="17" t="s">
        <v>2994</v>
      </c>
      <c r="C1573" s="17" t="s">
        <v>8</v>
      </c>
      <c r="D1573" s="17" t="s">
        <v>4646</v>
      </c>
      <c r="E1573" s="17">
        <v>7200</v>
      </c>
      <c r="F1573" s="18" t="s">
        <v>5</v>
      </c>
      <c r="G1573">
        <v>2008</v>
      </c>
      <c r="H1573" s="18" t="s">
        <v>66</v>
      </c>
      <c r="I1573" t="s">
        <v>64</v>
      </c>
      <c r="J1573" t="s">
        <v>65</v>
      </c>
    </row>
    <row r="1574" spans="1:10">
      <c r="A1574" s="17">
        <v>7073</v>
      </c>
      <c r="B1574" s="17" t="s">
        <v>2408</v>
      </c>
      <c r="C1574" s="17" t="s">
        <v>8</v>
      </c>
      <c r="D1574" s="17" t="s">
        <v>4646</v>
      </c>
      <c r="E1574" s="17">
        <v>14800</v>
      </c>
      <c r="F1574" s="18" t="s">
        <v>5</v>
      </c>
      <c r="G1574">
        <v>2008</v>
      </c>
      <c r="H1574" s="18" t="s">
        <v>66</v>
      </c>
      <c r="I1574" t="s">
        <v>64</v>
      </c>
      <c r="J1574" t="s">
        <v>65</v>
      </c>
    </row>
    <row r="1575" spans="1:10">
      <c r="A1575" s="17">
        <v>7072</v>
      </c>
      <c r="B1575" s="17" t="s">
        <v>2985</v>
      </c>
      <c r="C1575" s="17" t="s">
        <v>8</v>
      </c>
      <c r="D1575" s="17" t="s">
        <v>4646</v>
      </c>
      <c r="E1575" s="17">
        <v>15900</v>
      </c>
      <c r="F1575" s="18" t="s">
        <v>5</v>
      </c>
      <c r="G1575">
        <v>2007</v>
      </c>
      <c r="H1575" s="18" t="s">
        <v>66</v>
      </c>
      <c r="I1575" t="s">
        <v>64</v>
      </c>
      <c r="J1575" t="s">
        <v>65</v>
      </c>
    </row>
    <row r="1576" spans="1:10">
      <c r="A1576" s="17">
        <v>7071</v>
      </c>
      <c r="B1576" s="17" t="s">
        <v>2806</v>
      </c>
      <c r="C1576" s="17" t="s">
        <v>8</v>
      </c>
      <c r="D1576" s="17" t="s">
        <v>4646</v>
      </c>
      <c r="E1576" s="17">
        <v>21900</v>
      </c>
      <c r="F1576" s="18" t="s">
        <v>5</v>
      </c>
      <c r="G1576">
        <v>2005</v>
      </c>
      <c r="H1576" s="18" t="s">
        <v>66</v>
      </c>
      <c r="I1576" t="s">
        <v>64</v>
      </c>
      <c r="J1576" t="s">
        <v>65</v>
      </c>
    </row>
    <row r="1577" spans="1:10">
      <c r="A1577" s="17">
        <v>7070</v>
      </c>
      <c r="B1577" s="17" t="s">
        <v>3428</v>
      </c>
      <c r="C1577" s="17" t="s">
        <v>22</v>
      </c>
      <c r="D1577" s="17" t="s">
        <v>4674</v>
      </c>
      <c r="E1577" s="17">
        <v>3500</v>
      </c>
      <c r="F1577" s="18" t="s">
        <v>5</v>
      </c>
      <c r="G1577">
        <v>2017</v>
      </c>
      <c r="H1577" s="18" t="s">
        <v>83</v>
      </c>
      <c r="I1577" t="s">
        <v>64</v>
      </c>
      <c r="J1577" t="s">
        <v>204</v>
      </c>
    </row>
    <row r="1578" spans="1:10">
      <c r="A1578" s="17">
        <v>7069</v>
      </c>
      <c r="B1578" s="17" t="s">
        <v>2845</v>
      </c>
      <c r="C1578" s="17" t="s">
        <v>22</v>
      </c>
      <c r="D1578" s="17" t="s">
        <v>4649</v>
      </c>
      <c r="E1578" s="17">
        <v>4800</v>
      </c>
      <c r="F1578" s="18" t="s">
        <v>5</v>
      </c>
      <c r="G1578">
        <v>2017</v>
      </c>
      <c r="H1578" s="18" t="s">
        <v>83</v>
      </c>
      <c r="I1578" t="s">
        <v>64</v>
      </c>
      <c r="J1578" t="s">
        <v>204</v>
      </c>
    </row>
    <row r="1579" spans="1:10">
      <c r="A1579" s="17">
        <v>7068</v>
      </c>
      <c r="B1579" s="17" t="s">
        <v>3174</v>
      </c>
      <c r="C1579" s="17" t="s">
        <v>22</v>
      </c>
      <c r="D1579" s="17" t="s">
        <v>4671</v>
      </c>
      <c r="E1579" s="17">
        <v>8900</v>
      </c>
      <c r="F1579" s="18" t="s">
        <v>5</v>
      </c>
      <c r="G1579">
        <v>2017</v>
      </c>
      <c r="H1579" s="18" t="s">
        <v>83</v>
      </c>
      <c r="I1579" t="s">
        <v>64</v>
      </c>
      <c r="J1579" t="s">
        <v>204</v>
      </c>
    </row>
    <row r="1580" spans="1:10">
      <c r="A1580" s="17">
        <v>7067</v>
      </c>
      <c r="B1580" s="17" t="s">
        <v>4243</v>
      </c>
      <c r="C1580" s="17" t="s">
        <v>22</v>
      </c>
      <c r="D1580" s="17" t="s">
        <v>4674</v>
      </c>
      <c r="E1580" s="17">
        <v>5500</v>
      </c>
      <c r="F1580" s="18" t="s">
        <v>5</v>
      </c>
      <c r="G1580">
        <v>2017</v>
      </c>
      <c r="H1580" s="18" t="s">
        <v>83</v>
      </c>
      <c r="I1580" t="s">
        <v>64</v>
      </c>
      <c r="J1580" t="s">
        <v>204</v>
      </c>
    </row>
    <row r="1581" spans="1:10">
      <c r="A1581" s="17">
        <v>7066</v>
      </c>
      <c r="B1581" s="17" t="s">
        <v>2922</v>
      </c>
      <c r="C1581" s="17" t="s">
        <v>22</v>
      </c>
      <c r="D1581" s="17" t="s">
        <v>4671</v>
      </c>
      <c r="E1581" s="17">
        <v>6500</v>
      </c>
      <c r="F1581" s="18" t="s">
        <v>5</v>
      </c>
      <c r="G1581">
        <v>2017</v>
      </c>
      <c r="H1581" s="18" t="s">
        <v>83</v>
      </c>
      <c r="I1581" t="s">
        <v>64</v>
      </c>
      <c r="J1581" t="s">
        <v>204</v>
      </c>
    </row>
    <row r="1582" spans="1:10">
      <c r="A1582" s="17">
        <v>7065</v>
      </c>
      <c r="B1582" s="17" t="s">
        <v>3686</v>
      </c>
      <c r="C1582" s="17" t="s">
        <v>22</v>
      </c>
      <c r="D1582" s="17" t="s">
        <v>4674</v>
      </c>
      <c r="E1582" s="17">
        <v>6000</v>
      </c>
      <c r="F1582" s="18" t="s">
        <v>5</v>
      </c>
      <c r="G1582">
        <v>2017</v>
      </c>
      <c r="H1582" s="18" t="s">
        <v>83</v>
      </c>
      <c r="I1582" t="s">
        <v>64</v>
      </c>
      <c r="J1582" t="s">
        <v>204</v>
      </c>
    </row>
    <row r="1583" spans="1:10">
      <c r="A1583" s="17">
        <v>7064</v>
      </c>
      <c r="B1583" s="17" t="s">
        <v>3914</v>
      </c>
      <c r="C1583" s="17" t="s">
        <v>22</v>
      </c>
      <c r="D1583" s="17" t="s">
        <v>4674</v>
      </c>
      <c r="E1583" s="17">
        <v>4700</v>
      </c>
      <c r="F1583" s="18" t="s">
        <v>5</v>
      </c>
      <c r="G1583">
        <v>2017</v>
      </c>
      <c r="H1583" s="18" t="s">
        <v>83</v>
      </c>
      <c r="I1583" t="s">
        <v>64</v>
      </c>
      <c r="J1583" t="s">
        <v>204</v>
      </c>
    </row>
    <row r="1584" spans="1:10">
      <c r="A1584" s="17">
        <v>7063</v>
      </c>
      <c r="B1584" s="17" t="s">
        <v>3992</v>
      </c>
      <c r="C1584" s="17" t="s">
        <v>22</v>
      </c>
      <c r="D1584" s="17" t="s">
        <v>4671</v>
      </c>
      <c r="E1584" s="17">
        <v>1600</v>
      </c>
      <c r="F1584" s="18" t="s">
        <v>5</v>
      </c>
      <c r="G1584">
        <v>2016</v>
      </c>
      <c r="H1584" s="18" t="s">
        <v>82</v>
      </c>
      <c r="I1584" t="s">
        <v>64</v>
      </c>
      <c r="J1584" t="s">
        <v>207</v>
      </c>
    </row>
    <row r="1585" spans="1:10">
      <c r="A1585" s="17">
        <v>7062</v>
      </c>
      <c r="B1585" s="17" t="s">
        <v>3462</v>
      </c>
      <c r="C1585" s="17" t="s">
        <v>22</v>
      </c>
      <c r="D1585" s="17" t="s">
        <v>4649</v>
      </c>
      <c r="E1585" s="17">
        <v>6600</v>
      </c>
      <c r="F1585" s="18" t="s">
        <v>5</v>
      </c>
      <c r="G1585">
        <v>2016</v>
      </c>
      <c r="H1585" s="18" t="s">
        <v>82</v>
      </c>
      <c r="I1585" t="s">
        <v>64</v>
      </c>
      <c r="J1585" t="s">
        <v>204</v>
      </c>
    </row>
    <row r="1586" spans="1:10">
      <c r="A1586" s="17">
        <v>7061</v>
      </c>
      <c r="B1586" s="17" t="s">
        <v>3480</v>
      </c>
      <c r="C1586" s="17" t="s">
        <v>22</v>
      </c>
      <c r="D1586" s="17" t="s">
        <v>4674</v>
      </c>
      <c r="E1586" s="17">
        <v>6500</v>
      </c>
      <c r="F1586" s="18" t="s">
        <v>5</v>
      </c>
      <c r="G1586">
        <v>2016</v>
      </c>
      <c r="H1586" s="18" t="s">
        <v>82</v>
      </c>
      <c r="I1586" t="s">
        <v>64</v>
      </c>
      <c r="J1586" t="s">
        <v>204</v>
      </c>
    </row>
    <row r="1587" spans="1:10">
      <c r="A1587" s="17">
        <v>7060</v>
      </c>
      <c r="B1587" s="17" t="s">
        <v>3837</v>
      </c>
      <c r="C1587" s="17" t="s">
        <v>22</v>
      </c>
      <c r="D1587" s="17" t="s">
        <v>4674</v>
      </c>
      <c r="E1587" s="17">
        <v>5400</v>
      </c>
      <c r="F1587" s="18" t="s">
        <v>5</v>
      </c>
      <c r="G1587">
        <v>2016</v>
      </c>
      <c r="H1587" s="18" t="s">
        <v>82</v>
      </c>
      <c r="I1587" t="s">
        <v>64</v>
      </c>
      <c r="J1587" t="s">
        <v>204</v>
      </c>
    </row>
    <row r="1588" spans="1:10">
      <c r="A1588" s="17">
        <v>7059</v>
      </c>
      <c r="B1588" s="17" t="s">
        <v>3637</v>
      </c>
      <c r="C1588" s="17" t="s">
        <v>22</v>
      </c>
      <c r="D1588" s="17" t="s">
        <v>4674</v>
      </c>
      <c r="E1588" s="17">
        <v>3900</v>
      </c>
      <c r="F1588" s="18" t="s">
        <v>5</v>
      </c>
      <c r="G1588">
        <v>2016</v>
      </c>
      <c r="H1588" s="18" t="s">
        <v>82</v>
      </c>
      <c r="I1588" t="s">
        <v>64</v>
      </c>
      <c r="J1588" t="s">
        <v>204</v>
      </c>
    </row>
    <row r="1589" spans="1:10">
      <c r="A1589" s="17">
        <v>7058</v>
      </c>
      <c r="B1589" s="17" t="s">
        <v>4121</v>
      </c>
      <c r="C1589" s="17" t="s">
        <v>22</v>
      </c>
      <c r="D1589" s="17" t="s">
        <v>4671</v>
      </c>
      <c r="E1589" s="17">
        <v>5300</v>
      </c>
      <c r="F1589" s="18" t="s">
        <v>5</v>
      </c>
      <c r="G1589">
        <v>2016</v>
      </c>
      <c r="H1589" s="18" t="s">
        <v>82</v>
      </c>
      <c r="I1589" t="s">
        <v>64</v>
      </c>
      <c r="J1589" t="s">
        <v>204</v>
      </c>
    </row>
    <row r="1590" spans="1:10">
      <c r="A1590" s="17">
        <v>7057</v>
      </c>
      <c r="B1590" s="17" t="s">
        <v>4001</v>
      </c>
      <c r="C1590" s="17" t="s">
        <v>22</v>
      </c>
      <c r="D1590" s="17" t="s">
        <v>4674</v>
      </c>
      <c r="E1590" s="17">
        <v>4100</v>
      </c>
      <c r="F1590" s="18" t="s">
        <v>5</v>
      </c>
      <c r="G1590">
        <v>2016</v>
      </c>
      <c r="H1590" s="18" t="s">
        <v>82</v>
      </c>
      <c r="I1590" t="s">
        <v>64</v>
      </c>
      <c r="J1590" t="s">
        <v>204</v>
      </c>
    </row>
    <row r="1591" spans="1:10">
      <c r="A1591" s="17">
        <v>7056</v>
      </c>
      <c r="B1591" s="17" t="s">
        <v>2397</v>
      </c>
      <c r="C1591" s="17" t="s">
        <v>22</v>
      </c>
      <c r="D1591" s="17" t="s">
        <v>4649</v>
      </c>
      <c r="E1591" s="17">
        <v>4700</v>
      </c>
      <c r="F1591" s="18" t="s">
        <v>5</v>
      </c>
      <c r="G1591">
        <v>2016</v>
      </c>
      <c r="H1591" s="18" t="s">
        <v>82</v>
      </c>
      <c r="I1591" t="s">
        <v>64</v>
      </c>
      <c r="J1591" t="s">
        <v>204</v>
      </c>
    </row>
    <row r="1592" spans="1:10">
      <c r="A1592" s="17">
        <v>7055</v>
      </c>
      <c r="B1592" s="17" t="s">
        <v>3299</v>
      </c>
      <c r="C1592" s="17" t="s">
        <v>22</v>
      </c>
      <c r="D1592" s="17" t="s">
        <v>4674</v>
      </c>
      <c r="E1592" s="17">
        <v>11500</v>
      </c>
      <c r="F1592" s="18" t="s">
        <v>5</v>
      </c>
      <c r="G1592">
        <v>2016</v>
      </c>
      <c r="H1592" s="18" t="s">
        <v>82</v>
      </c>
      <c r="I1592" t="s">
        <v>64</v>
      </c>
      <c r="J1592" t="s">
        <v>204</v>
      </c>
    </row>
    <row r="1593" spans="1:10">
      <c r="A1593" s="17">
        <v>7054</v>
      </c>
      <c r="B1593" s="17" t="s">
        <v>3885</v>
      </c>
      <c r="C1593" s="17" t="s">
        <v>22</v>
      </c>
      <c r="D1593" s="17" t="s">
        <v>4649</v>
      </c>
      <c r="E1593" s="17">
        <v>4500</v>
      </c>
      <c r="F1593" s="18" t="s">
        <v>5</v>
      </c>
      <c r="G1593">
        <v>2016</v>
      </c>
      <c r="H1593" s="18" t="s">
        <v>82</v>
      </c>
      <c r="I1593" t="s">
        <v>64</v>
      </c>
      <c r="J1593" t="s">
        <v>204</v>
      </c>
    </row>
    <row r="1594" spans="1:10">
      <c r="A1594" s="17">
        <v>7053</v>
      </c>
      <c r="B1594" s="17" t="s">
        <v>3879</v>
      </c>
      <c r="C1594" s="17" t="s">
        <v>22</v>
      </c>
      <c r="D1594" s="17" t="s">
        <v>4649</v>
      </c>
      <c r="E1594" s="17">
        <v>8200</v>
      </c>
      <c r="F1594" s="18" t="s">
        <v>5</v>
      </c>
      <c r="G1594">
        <v>2016</v>
      </c>
      <c r="H1594" s="18" t="s">
        <v>82</v>
      </c>
      <c r="I1594" t="s">
        <v>64</v>
      </c>
      <c r="J1594" t="s">
        <v>215</v>
      </c>
    </row>
    <row r="1595" spans="1:10">
      <c r="A1595" s="17">
        <v>7052</v>
      </c>
      <c r="B1595" s="17" t="s">
        <v>3824</v>
      </c>
      <c r="C1595" s="17" t="s">
        <v>22</v>
      </c>
      <c r="D1595" s="17" t="s">
        <v>4674</v>
      </c>
      <c r="E1595" s="17">
        <v>4500</v>
      </c>
      <c r="F1595" s="18" t="s">
        <v>5</v>
      </c>
      <c r="G1595">
        <v>2016</v>
      </c>
      <c r="H1595" s="18" t="s">
        <v>82</v>
      </c>
      <c r="I1595" t="s">
        <v>64</v>
      </c>
      <c r="J1595" t="s">
        <v>204</v>
      </c>
    </row>
    <row r="1596" spans="1:10">
      <c r="A1596" s="17">
        <v>7051</v>
      </c>
      <c r="B1596" s="17" t="s">
        <v>2683</v>
      </c>
      <c r="C1596" s="17" t="s">
        <v>22</v>
      </c>
      <c r="D1596" s="17" t="s">
        <v>4671</v>
      </c>
      <c r="E1596" s="17">
        <v>3900</v>
      </c>
      <c r="F1596" s="18" t="s">
        <v>5</v>
      </c>
      <c r="G1596">
        <v>2016</v>
      </c>
      <c r="H1596" s="18" t="s">
        <v>82</v>
      </c>
      <c r="I1596" t="s">
        <v>64</v>
      </c>
      <c r="J1596" t="s">
        <v>204</v>
      </c>
    </row>
    <row r="1597" spans="1:10">
      <c r="A1597" s="17">
        <v>7050</v>
      </c>
      <c r="B1597" s="17" t="s">
        <v>3354</v>
      </c>
      <c r="C1597" s="17" t="s">
        <v>22</v>
      </c>
      <c r="D1597" s="17" t="s">
        <v>4649</v>
      </c>
      <c r="E1597" s="17">
        <v>6100</v>
      </c>
      <c r="F1597" s="18" t="s">
        <v>5</v>
      </c>
      <c r="G1597">
        <v>2016</v>
      </c>
      <c r="H1597" s="18" t="s">
        <v>82</v>
      </c>
      <c r="I1597" t="s">
        <v>64</v>
      </c>
      <c r="J1597" t="s">
        <v>204</v>
      </c>
    </row>
    <row r="1598" spans="1:10">
      <c r="A1598" s="17">
        <v>7049</v>
      </c>
      <c r="B1598" s="17" t="s">
        <v>4428</v>
      </c>
      <c r="C1598" s="17" t="s">
        <v>22</v>
      </c>
      <c r="D1598" s="17" t="s">
        <v>4674</v>
      </c>
      <c r="E1598" s="17">
        <v>3900</v>
      </c>
      <c r="F1598" s="18" t="s">
        <v>5</v>
      </c>
      <c r="G1598">
        <v>2016</v>
      </c>
      <c r="H1598" s="18" t="s">
        <v>82</v>
      </c>
      <c r="I1598" t="s">
        <v>64</v>
      </c>
      <c r="J1598" t="s">
        <v>204</v>
      </c>
    </row>
    <row r="1599" spans="1:10">
      <c r="A1599" s="17">
        <v>7048</v>
      </c>
      <c r="B1599" s="17" t="s">
        <v>2387</v>
      </c>
      <c r="C1599" s="17" t="s">
        <v>22</v>
      </c>
      <c r="D1599" s="17" t="s">
        <v>4671</v>
      </c>
      <c r="E1599" s="17">
        <v>6400</v>
      </c>
      <c r="F1599" s="18" t="s">
        <v>5</v>
      </c>
      <c r="G1599">
        <v>2016</v>
      </c>
      <c r="H1599" s="18" t="s">
        <v>82</v>
      </c>
      <c r="I1599" t="s">
        <v>64</v>
      </c>
      <c r="J1599" t="s">
        <v>204</v>
      </c>
    </row>
    <row r="1600" spans="1:10">
      <c r="A1600" s="17">
        <v>7047</v>
      </c>
      <c r="B1600" s="17" t="s">
        <v>2528</v>
      </c>
      <c r="C1600" s="17" t="s">
        <v>22</v>
      </c>
      <c r="D1600" s="17" t="s">
        <v>4671</v>
      </c>
      <c r="E1600" s="17">
        <v>6000</v>
      </c>
      <c r="F1600" s="18" t="s">
        <v>5</v>
      </c>
      <c r="G1600">
        <v>2016</v>
      </c>
      <c r="H1600" s="18" t="s">
        <v>82</v>
      </c>
      <c r="I1600" t="s">
        <v>64</v>
      </c>
      <c r="J1600" t="s">
        <v>204</v>
      </c>
    </row>
    <row r="1601" spans="1:10">
      <c r="A1601" s="17">
        <v>7046</v>
      </c>
      <c r="B1601" s="17" t="s">
        <v>2525</v>
      </c>
      <c r="C1601" s="17" t="s">
        <v>22</v>
      </c>
      <c r="D1601" s="17" t="s">
        <v>4649</v>
      </c>
      <c r="E1601" s="17">
        <v>7800</v>
      </c>
      <c r="F1601" s="18" t="s">
        <v>5</v>
      </c>
      <c r="G1601">
        <v>2016</v>
      </c>
      <c r="H1601" s="18" t="s">
        <v>82</v>
      </c>
      <c r="I1601" t="s">
        <v>64</v>
      </c>
      <c r="J1601" t="s">
        <v>204</v>
      </c>
    </row>
    <row r="1602" spans="1:10">
      <c r="A1602" s="17">
        <v>7045</v>
      </c>
      <c r="B1602" s="17" t="s">
        <v>3592</v>
      </c>
      <c r="C1602" s="17" t="s">
        <v>22</v>
      </c>
      <c r="D1602" s="17" t="s">
        <v>4674</v>
      </c>
      <c r="E1602" s="17">
        <v>4800</v>
      </c>
      <c r="F1602" s="18" t="s">
        <v>5</v>
      </c>
      <c r="G1602">
        <v>2016</v>
      </c>
      <c r="H1602" s="18" t="s">
        <v>82</v>
      </c>
      <c r="I1602" t="s">
        <v>64</v>
      </c>
      <c r="J1602" t="s">
        <v>204</v>
      </c>
    </row>
    <row r="1603" spans="1:10">
      <c r="A1603" s="17">
        <v>7044</v>
      </c>
      <c r="B1603" s="17" t="s">
        <v>3017</v>
      </c>
      <c r="C1603" s="17" t="s">
        <v>22</v>
      </c>
      <c r="D1603" s="17" t="s">
        <v>4674</v>
      </c>
      <c r="E1603" s="17">
        <v>6700</v>
      </c>
      <c r="F1603" s="18" t="s">
        <v>5</v>
      </c>
      <c r="G1603">
        <v>2016</v>
      </c>
      <c r="H1603" s="18" t="s">
        <v>82</v>
      </c>
      <c r="I1603" t="s">
        <v>64</v>
      </c>
      <c r="J1603" t="s">
        <v>204</v>
      </c>
    </row>
    <row r="1604" spans="1:10">
      <c r="A1604" s="17">
        <v>7043</v>
      </c>
      <c r="B1604" s="17" t="s">
        <v>3429</v>
      </c>
      <c r="C1604" s="17" t="s">
        <v>22</v>
      </c>
      <c r="D1604" s="17" t="s">
        <v>4649</v>
      </c>
      <c r="E1604" s="17">
        <v>5900</v>
      </c>
      <c r="F1604" s="18" t="s">
        <v>5</v>
      </c>
      <c r="G1604">
        <v>2016</v>
      </c>
      <c r="H1604" s="18" t="s">
        <v>82</v>
      </c>
      <c r="I1604" t="s">
        <v>64</v>
      </c>
      <c r="J1604" t="s">
        <v>204</v>
      </c>
    </row>
    <row r="1605" spans="1:10">
      <c r="A1605" s="17">
        <v>7042</v>
      </c>
      <c r="B1605" s="17" t="s">
        <v>3157</v>
      </c>
      <c r="C1605" s="17" t="s">
        <v>22</v>
      </c>
      <c r="D1605" s="17" t="s">
        <v>4674</v>
      </c>
      <c r="E1605" s="17">
        <v>5600</v>
      </c>
      <c r="F1605" s="18" t="s">
        <v>5</v>
      </c>
      <c r="G1605">
        <v>2016</v>
      </c>
      <c r="H1605" s="18" t="s">
        <v>82</v>
      </c>
      <c r="I1605" t="s">
        <v>64</v>
      </c>
      <c r="J1605" t="s">
        <v>204</v>
      </c>
    </row>
    <row r="1606" spans="1:10">
      <c r="A1606" s="17">
        <v>7041</v>
      </c>
      <c r="B1606" s="17" t="s">
        <v>3005</v>
      </c>
      <c r="C1606" s="17" t="s">
        <v>22</v>
      </c>
      <c r="D1606" s="17" t="s">
        <v>4671</v>
      </c>
      <c r="E1606" s="17">
        <v>5800</v>
      </c>
      <c r="F1606" s="18" t="s">
        <v>5</v>
      </c>
      <c r="G1606">
        <v>2016</v>
      </c>
      <c r="H1606" s="18" t="s">
        <v>82</v>
      </c>
      <c r="I1606" t="s">
        <v>64</v>
      </c>
      <c r="J1606" t="s">
        <v>204</v>
      </c>
    </row>
    <row r="1607" spans="1:10">
      <c r="A1607" s="17">
        <v>7040</v>
      </c>
      <c r="B1607" s="17" t="s">
        <v>3090</v>
      </c>
      <c r="C1607" s="17" t="s">
        <v>22</v>
      </c>
      <c r="D1607" s="17" t="s">
        <v>4649</v>
      </c>
      <c r="E1607" s="17">
        <v>8000</v>
      </c>
      <c r="F1607" s="18" t="s">
        <v>5</v>
      </c>
      <c r="G1607">
        <v>2016</v>
      </c>
      <c r="H1607" s="18" t="s">
        <v>82</v>
      </c>
      <c r="I1607" t="s">
        <v>64</v>
      </c>
      <c r="J1607" t="s">
        <v>204</v>
      </c>
    </row>
    <row r="1608" spans="1:10">
      <c r="A1608" s="17">
        <v>7038</v>
      </c>
      <c r="B1608" s="17" t="s">
        <v>2519</v>
      </c>
      <c r="C1608" s="17" t="s">
        <v>22</v>
      </c>
      <c r="D1608" s="17" t="s">
        <v>4674</v>
      </c>
      <c r="E1608" s="17">
        <v>6500</v>
      </c>
      <c r="F1608" s="18" t="s">
        <v>5</v>
      </c>
      <c r="G1608">
        <v>2016</v>
      </c>
      <c r="H1608" s="18" t="s">
        <v>82</v>
      </c>
      <c r="I1608" t="s">
        <v>64</v>
      </c>
      <c r="J1608" t="s">
        <v>204</v>
      </c>
    </row>
    <row r="1609" spans="1:10">
      <c r="A1609" s="17">
        <v>7037</v>
      </c>
      <c r="B1609" s="17" t="s">
        <v>3150</v>
      </c>
      <c r="C1609" s="17" t="s">
        <v>22</v>
      </c>
      <c r="D1609" s="17" t="s">
        <v>4674</v>
      </c>
      <c r="E1609" s="17">
        <v>4600</v>
      </c>
      <c r="F1609" s="18" t="s">
        <v>5</v>
      </c>
      <c r="G1609">
        <v>2016</v>
      </c>
      <c r="H1609" s="18" t="s">
        <v>82</v>
      </c>
      <c r="I1609" t="s">
        <v>64</v>
      </c>
      <c r="J1609" t="s">
        <v>204</v>
      </c>
    </row>
    <row r="1610" spans="1:10">
      <c r="A1610" s="17">
        <v>7036</v>
      </c>
      <c r="B1610" s="17" t="s">
        <v>3878</v>
      </c>
      <c r="C1610" s="17" t="s">
        <v>22</v>
      </c>
      <c r="D1610" s="17" t="s">
        <v>4674</v>
      </c>
      <c r="E1610" s="17">
        <v>4900</v>
      </c>
      <c r="F1610" s="18" t="s">
        <v>5</v>
      </c>
      <c r="G1610">
        <v>2016</v>
      </c>
      <c r="H1610" s="18" t="s">
        <v>82</v>
      </c>
      <c r="I1610" t="s">
        <v>64</v>
      </c>
      <c r="J1610" t="s">
        <v>204</v>
      </c>
    </row>
    <row r="1611" spans="1:10">
      <c r="A1611" s="17">
        <v>7035</v>
      </c>
      <c r="B1611" s="17" t="s">
        <v>2970</v>
      </c>
      <c r="C1611" s="17" t="s">
        <v>22</v>
      </c>
      <c r="D1611" s="17" t="s">
        <v>4671</v>
      </c>
      <c r="E1611" s="17">
        <v>8300</v>
      </c>
      <c r="F1611" s="18" t="s">
        <v>5</v>
      </c>
      <c r="G1611">
        <v>2016</v>
      </c>
      <c r="H1611" s="18" t="s">
        <v>82</v>
      </c>
      <c r="I1611" t="s">
        <v>64</v>
      </c>
      <c r="J1611" t="s">
        <v>204</v>
      </c>
    </row>
    <row r="1612" spans="1:10">
      <c r="A1612" s="17">
        <v>7034</v>
      </c>
      <c r="B1612" s="17" t="s">
        <v>3134</v>
      </c>
      <c r="C1612" s="17" t="s">
        <v>22</v>
      </c>
      <c r="D1612" s="17" t="s">
        <v>4649</v>
      </c>
      <c r="E1612" s="17">
        <v>7800</v>
      </c>
      <c r="F1612" s="18" t="s">
        <v>5</v>
      </c>
      <c r="G1612">
        <v>2016</v>
      </c>
      <c r="H1612" s="18" t="s">
        <v>82</v>
      </c>
      <c r="I1612" t="s">
        <v>64</v>
      </c>
      <c r="J1612" t="s">
        <v>204</v>
      </c>
    </row>
    <row r="1613" spans="1:10">
      <c r="A1613" s="17">
        <v>7033</v>
      </c>
      <c r="B1613" s="17" t="s">
        <v>2354</v>
      </c>
      <c r="C1613" s="17" t="s">
        <v>22</v>
      </c>
      <c r="D1613" s="17" t="s">
        <v>4674</v>
      </c>
      <c r="E1613" s="17">
        <v>5900</v>
      </c>
      <c r="F1613" s="18" t="s">
        <v>5</v>
      </c>
      <c r="G1613">
        <v>2016</v>
      </c>
      <c r="H1613" s="18" t="s">
        <v>82</v>
      </c>
      <c r="I1613" t="s">
        <v>64</v>
      </c>
      <c r="J1613" t="s">
        <v>204</v>
      </c>
    </row>
    <row r="1614" spans="1:10">
      <c r="A1614" s="17">
        <v>7032</v>
      </c>
      <c r="B1614" s="17" t="s">
        <v>2435</v>
      </c>
      <c r="C1614" s="17" t="s">
        <v>22</v>
      </c>
      <c r="D1614" s="17" t="s">
        <v>4671</v>
      </c>
      <c r="E1614" s="17">
        <v>7600</v>
      </c>
      <c r="F1614" s="18" t="s">
        <v>5</v>
      </c>
      <c r="G1614">
        <v>2016</v>
      </c>
      <c r="H1614" s="18" t="s">
        <v>82</v>
      </c>
      <c r="I1614" t="s">
        <v>64</v>
      </c>
      <c r="J1614" t="s">
        <v>204</v>
      </c>
    </row>
    <row r="1615" spans="1:10">
      <c r="A1615" s="17">
        <v>7031</v>
      </c>
      <c r="B1615" s="17" t="s">
        <v>2410</v>
      </c>
      <c r="C1615" s="17" t="s">
        <v>22</v>
      </c>
      <c r="D1615" s="17" t="s">
        <v>4674</v>
      </c>
      <c r="E1615" s="17">
        <v>8400</v>
      </c>
      <c r="F1615" s="18" t="s">
        <v>5</v>
      </c>
      <c r="G1615">
        <v>2016</v>
      </c>
      <c r="H1615" s="18" t="s">
        <v>82</v>
      </c>
      <c r="I1615" t="s">
        <v>64</v>
      </c>
      <c r="J1615" t="s">
        <v>204</v>
      </c>
    </row>
    <row r="1616" spans="1:10">
      <c r="A1616" s="17">
        <v>7029</v>
      </c>
      <c r="B1616" s="17" t="s">
        <v>2988</v>
      </c>
      <c r="C1616" s="17" t="s">
        <v>22</v>
      </c>
      <c r="D1616" s="17" t="s">
        <v>4674</v>
      </c>
      <c r="E1616" s="17">
        <v>4800</v>
      </c>
      <c r="F1616" s="18" t="s">
        <v>5</v>
      </c>
      <c r="G1616">
        <v>2016</v>
      </c>
      <c r="H1616" s="18" t="s">
        <v>82</v>
      </c>
      <c r="I1616" t="s">
        <v>64</v>
      </c>
      <c r="J1616" t="s">
        <v>204</v>
      </c>
    </row>
    <row r="1617" spans="1:10">
      <c r="A1617" s="17">
        <v>7028</v>
      </c>
      <c r="B1617" s="17" t="s">
        <v>2349</v>
      </c>
      <c r="C1617" s="17" t="s">
        <v>22</v>
      </c>
      <c r="D1617" s="17" t="s">
        <v>4649</v>
      </c>
      <c r="E1617" s="17">
        <v>21800</v>
      </c>
      <c r="F1617" s="18" t="s">
        <v>5</v>
      </c>
      <c r="G1617">
        <v>2016</v>
      </c>
      <c r="H1617" s="18" t="s">
        <v>82</v>
      </c>
      <c r="I1617" t="s">
        <v>64</v>
      </c>
      <c r="J1617" t="s">
        <v>215</v>
      </c>
    </row>
    <row r="1618" spans="1:10">
      <c r="A1618" s="17">
        <v>7027</v>
      </c>
      <c r="B1618" s="17" t="s">
        <v>2456</v>
      </c>
      <c r="C1618" s="17" t="s">
        <v>22</v>
      </c>
      <c r="D1618" s="17" t="s">
        <v>4649</v>
      </c>
      <c r="E1618" s="17">
        <v>13800</v>
      </c>
      <c r="F1618" s="18" t="s">
        <v>5</v>
      </c>
      <c r="G1618">
        <v>2016</v>
      </c>
      <c r="H1618" s="18" t="s">
        <v>82</v>
      </c>
      <c r="I1618" t="s">
        <v>64</v>
      </c>
      <c r="J1618" t="s">
        <v>215</v>
      </c>
    </row>
    <row r="1619" spans="1:10">
      <c r="A1619" s="17">
        <v>7026</v>
      </c>
      <c r="B1619" s="17" t="s">
        <v>2949</v>
      </c>
      <c r="C1619" s="17" t="s">
        <v>22</v>
      </c>
      <c r="D1619" s="17" t="s">
        <v>4649</v>
      </c>
      <c r="E1619" s="17">
        <v>8500</v>
      </c>
      <c r="F1619" s="18" t="s">
        <v>5</v>
      </c>
      <c r="G1619">
        <v>2016</v>
      </c>
      <c r="H1619" s="18" t="s">
        <v>82</v>
      </c>
      <c r="I1619" t="s">
        <v>64</v>
      </c>
      <c r="J1619" t="s">
        <v>215</v>
      </c>
    </row>
    <row r="1620" spans="1:10">
      <c r="A1620" s="17">
        <v>7025</v>
      </c>
      <c r="B1620" s="17" t="s">
        <v>4312</v>
      </c>
      <c r="C1620" s="17" t="s">
        <v>22</v>
      </c>
      <c r="D1620" s="17" t="s">
        <v>4671</v>
      </c>
      <c r="E1620" s="17">
        <v>5100</v>
      </c>
      <c r="F1620" s="18" t="s">
        <v>5</v>
      </c>
      <c r="G1620">
        <v>2016</v>
      </c>
      <c r="H1620" s="18" t="s">
        <v>82</v>
      </c>
      <c r="I1620" t="s">
        <v>64</v>
      </c>
      <c r="J1620" t="s">
        <v>215</v>
      </c>
    </row>
    <row r="1621" spans="1:10">
      <c r="A1621" s="17">
        <v>7024</v>
      </c>
      <c r="B1621" s="17" t="s">
        <v>3238</v>
      </c>
      <c r="C1621" s="17" t="s">
        <v>22</v>
      </c>
      <c r="D1621" s="17" t="s">
        <v>4671</v>
      </c>
      <c r="E1621" s="17">
        <v>8700</v>
      </c>
      <c r="F1621" s="18" t="s">
        <v>5</v>
      </c>
      <c r="G1621">
        <v>2016</v>
      </c>
      <c r="H1621" s="18" t="s">
        <v>82</v>
      </c>
      <c r="I1621" t="s">
        <v>64</v>
      </c>
      <c r="J1621" t="s">
        <v>215</v>
      </c>
    </row>
    <row r="1622" spans="1:10">
      <c r="A1622" s="17">
        <v>7023</v>
      </c>
      <c r="B1622" s="17" t="s">
        <v>3153</v>
      </c>
      <c r="C1622" s="17" t="s">
        <v>22</v>
      </c>
      <c r="D1622" s="17" t="s">
        <v>4671</v>
      </c>
      <c r="E1622" s="17">
        <v>11500</v>
      </c>
      <c r="F1622" s="18" t="s">
        <v>5</v>
      </c>
      <c r="G1622">
        <v>2016</v>
      </c>
      <c r="H1622" s="18" t="s">
        <v>82</v>
      </c>
      <c r="I1622" t="s">
        <v>64</v>
      </c>
      <c r="J1622" t="s">
        <v>215</v>
      </c>
    </row>
    <row r="1623" spans="1:10">
      <c r="A1623" s="17">
        <v>7022</v>
      </c>
      <c r="B1623" s="17" t="s">
        <v>4105</v>
      </c>
      <c r="C1623" s="17" t="s">
        <v>22</v>
      </c>
      <c r="D1623" s="17" t="s">
        <v>4671</v>
      </c>
      <c r="E1623" s="17">
        <v>5400</v>
      </c>
      <c r="F1623" s="18" t="s">
        <v>5</v>
      </c>
      <c r="G1623">
        <v>2016</v>
      </c>
      <c r="H1623" s="18" t="s">
        <v>82</v>
      </c>
      <c r="I1623" t="s">
        <v>64</v>
      </c>
      <c r="J1623" t="s">
        <v>215</v>
      </c>
    </row>
    <row r="1624" spans="1:10">
      <c r="A1624" s="17">
        <v>7021</v>
      </c>
      <c r="B1624" s="17" t="s">
        <v>3783</v>
      </c>
      <c r="C1624" s="17" t="s">
        <v>22</v>
      </c>
      <c r="D1624" s="17" t="s">
        <v>4671</v>
      </c>
      <c r="E1624" s="17">
        <v>8400</v>
      </c>
      <c r="F1624" s="18" t="s">
        <v>5</v>
      </c>
      <c r="G1624">
        <v>2016</v>
      </c>
      <c r="H1624" s="18" t="s">
        <v>82</v>
      </c>
      <c r="I1624" t="s">
        <v>64</v>
      </c>
      <c r="J1624" t="s">
        <v>215</v>
      </c>
    </row>
    <row r="1625" spans="1:10">
      <c r="A1625" s="17">
        <v>7020</v>
      </c>
      <c r="B1625" s="17" t="s">
        <v>4447</v>
      </c>
      <c r="C1625" s="17" t="s">
        <v>22</v>
      </c>
      <c r="D1625" s="17" t="s">
        <v>4671</v>
      </c>
      <c r="E1625" s="17">
        <v>3000</v>
      </c>
      <c r="F1625" s="18" t="s">
        <v>5</v>
      </c>
      <c r="G1625">
        <v>2016</v>
      </c>
      <c r="H1625" s="18" t="s">
        <v>82</v>
      </c>
      <c r="I1625" t="s">
        <v>64</v>
      </c>
      <c r="J1625" t="s">
        <v>215</v>
      </c>
    </row>
    <row r="1626" spans="1:10">
      <c r="A1626" s="17">
        <v>7019</v>
      </c>
      <c r="B1626" s="17" t="s">
        <v>2761</v>
      </c>
      <c r="C1626" s="17" t="s">
        <v>22</v>
      </c>
      <c r="D1626" s="17" t="s">
        <v>4649</v>
      </c>
      <c r="E1626" s="17">
        <v>8100</v>
      </c>
      <c r="F1626" s="18" t="s">
        <v>5</v>
      </c>
      <c r="G1626">
        <v>2016</v>
      </c>
      <c r="H1626" s="18" t="s">
        <v>82</v>
      </c>
      <c r="I1626" t="s">
        <v>64</v>
      </c>
      <c r="J1626" t="s">
        <v>204</v>
      </c>
    </row>
    <row r="1627" spans="1:10">
      <c r="A1627" s="17">
        <v>7018</v>
      </c>
      <c r="B1627" s="17" t="s">
        <v>2735</v>
      </c>
      <c r="C1627" s="17" t="s">
        <v>22</v>
      </c>
      <c r="D1627" s="17" t="s">
        <v>4649</v>
      </c>
      <c r="E1627" s="17">
        <v>11000</v>
      </c>
      <c r="F1627" s="18" t="s">
        <v>5</v>
      </c>
      <c r="G1627">
        <v>2016</v>
      </c>
      <c r="H1627" s="18" t="s">
        <v>82</v>
      </c>
      <c r="I1627" t="s">
        <v>64</v>
      </c>
      <c r="J1627" t="s">
        <v>204</v>
      </c>
    </row>
    <row r="1628" spans="1:10">
      <c r="A1628" s="17">
        <v>7017</v>
      </c>
      <c r="B1628" s="17" t="s">
        <v>3685</v>
      </c>
      <c r="C1628" s="17" t="s">
        <v>22</v>
      </c>
      <c r="D1628" s="17" t="s">
        <v>4671</v>
      </c>
      <c r="E1628" s="17">
        <v>3300</v>
      </c>
      <c r="F1628" s="18" t="s">
        <v>5</v>
      </c>
      <c r="G1628">
        <v>2015</v>
      </c>
      <c r="H1628" s="18" t="s">
        <v>66</v>
      </c>
      <c r="I1628" t="s">
        <v>64</v>
      </c>
      <c r="J1628" t="s">
        <v>204</v>
      </c>
    </row>
    <row r="1629" spans="1:10">
      <c r="A1629" s="17">
        <v>7016</v>
      </c>
      <c r="B1629" s="17" t="s">
        <v>414</v>
      </c>
      <c r="C1629" s="17" t="s">
        <v>22</v>
      </c>
      <c r="D1629" s="17" t="s">
        <v>4671</v>
      </c>
      <c r="E1629" s="17">
        <v>3600</v>
      </c>
      <c r="F1629" s="18" t="s">
        <v>5</v>
      </c>
      <c r="G1629">
        <v>2015</v>
      </c>
      <c r="H1629" s="18" t="s">
        <v>66</v>
      </c>
      <c r="I1629" t="s">
        <v>64</v>
      </c>
      <c r="J1629" t="s">
        <v>204</v>
      </c>
    </row>
    <row r="1630" spans="1:10">
      <c r="A1630" s="17">
        <v>7015</v>
      </c>
      <c r="B1630" s="17" t="s">
        <v>2314</v>
      </c>
      <c r="C1630" s="17" t="s">
        <v>22</v>
      </c>
      <c r="D1630" s="17" t="s">
        <v>4649</v>
      </c>
      <c r="E1630" s="17">
        <v>10200</v>
      </c>
      <c r="F1630" s="18" t="s">
        <v>5</v>
      </c>
      <c r="G1630">
        <v>2015</v>
      </c>
      <c r="H1630" s="18" t="s">
        <v>66</v>
      </c>
      <c r="I1630" t="s">
        <v>64</v>
      </c>
      <c r="J1630" t="s">
        <v>204</v>
      </c>
    </row>
    <row r="1631" spans="1:10">
      <c r="A1631" s="17">
        <v>7014</v>
      </c>
      <c r="B1631" s="17" t="s">
        <v>2244</v>
      </c>
      <c r="C1631" s="17" t="s">
        <v>22</v>
      </c>
      <c r="D1631" s="17" t="s">
        <v>4674</v>
      </c>
      <c r="E1631" s="17">
        <v>8600</v>
      </c>
      <c r="F1631" s="18" t="s">
        <v>5</v>
      </c>
      <c r="G1631">
        <v>2016</v>
      </c>
      <c r="H1631" s="18" t="s">
        <v>82</v>
      </c>
      <c r="I1631" t="s">
        <v>64</v>
      </c>
      <c r="J1631" t="s">
        <v>204</v>
      </c>
    </row>
    <row r="1632" spans="1:10">
      <c r="A1632" s="17">
        <v>7013</v>
      </c>
      <c r="B1632" s="17" t="s">
        <v>4128</v>
      </c>
      <c r="C1632" s="17" t="s">
        <v>22</v>
      </c>
      <c r="D1632" s="17" t="s">
        <v>4671</v>
      </c>
      <c r="E1632" s="17">
        <v>7200</v>
      </c>
      <c r="F1632" s="18" t="s">
        <v>5</v>
      </c>
      <c r="G1632">
        <v>2015</v>
      </c>
      <c r="H1632" s="18" t="s">
        <v>66</v>
      </c>
      <c r="I1632" t="s">
        <v>64</v>
      </c>
      <c r="J1632" t="s">
        <v>204</v>
      </c>
    </row>
    <row r="1633" spans="1:10">
      <c r="A1633" s="17">
        <v>7012</v>
      </c>
      <c r="B1633" s="17" t="s">
        <v>3975</v>
      </c>
      <c r="C1633" s="17" t="s">
        <v>22</v>
      </c>
      <c r="D1633" s="17" t="s">
        <v>4671</v>
      </c>
      <c r="E1633" s="17">
        <v>5400</v>
      </c>
      <c r="F1633" s="18" t="s">
        <v>5</v>
      </c>
      <c r="G1633">
        <v>2015</v>
      </c>
      <c r="H1633" s="18" t="s">
        <v>66</v>
      </c>
      <c r="I1633" t="s">
        <v>64</v>
      </c>
      <c r="J1633" t="s">
        <v>65</v>
      </c>
    </row>
    <row r="1634" spans="1:10">
      <c r="A1634" s="17">
        <v>7011</v>
      </c>
      <c r="B1634" s="17" t="s">
        <v>2799</v>
      </c>
      <c r="C1634" s="17" t="s">
        <v>22</v>
      </c>
      <c r="D1634" s="17" t="s">
        <v>4671</v>
      </c>
      <c r="E1634" s="17">
        <v>3400</v>
      </c>
      <c r="F1634" s="18" t="s">
        <v>5</v>
      </c>
      <c r="G1634">
        <v>2015</v>
      </c>
      <c r="H1634" s="18" t="s">
        <v>66</v>
      </c>
      <c r="I1634" t="s">
        <v>64</v>
      </c>
      <c r="J1634" t="s">
        <v>204</v>
      </c>
    </row>
    <row r="1635" spans="1:10">
      <c r="A1635" s="17">
        <v>7010</v>
      </c>
      <c r="B1635" s="17" t="s">
        <v>2399</v>
      </c>
      <c r="C1635" s="17" t="s">
        <v>22</v>
      </c>
      <c r="D1635" s="17" t="s">
        <v>4649</v>
      </c>
      <c r="E1635" s="17">
        <v>5400</v>
      </c>
      <c r="F1635" s="18" t="s">
        <v>5</v>
      </c>
      <c r="G1635">
        <v>2015</v>
      </c>
      <c r="H1635" s="18" t="s">
        <v>66</v>
      </c>
      <c r="I1635" t="s">
        <v>64</v>
      </c>
      <c r="J1635" t="s">
        <v>204</v>
      </c>
    </row>
    <row r="1636" spans="1:10">
      <c r="A1636" s="17">
        <v>7009</v>
      </c>
      <c r="B1636" s="17" t="s">
        <v>2348</v>
      </c>
      <c r="C1636" s="17" t="s">
        <v>22</v>
      </c>
      <c r="D1636" s="17" t="s">
        <v>4674</v>
      </c>
      <c r="E1636" s="17">
        <v>11800</v>
      </c>
      <c r="F1636" s="18" t="s">
        <v>5</v>
      </c>
      <c r="G1636">
        <v>2016</v>
      </c>
      <c r="H1636" s="18" t="s">
        <v>82</v>
      </c>
      <c r="I1636" t="s">
        <v>64</v>
      </c>
      <c r="J1636" t="s">
        <v>204</v>
      </c>
    </row>
    <row r="1637" spans="1:10">
      <c r="A1637" s="17">
        <v>7008</v>
      </c>
      <c r="B1637" s="17" t="s">
        <v>3936</v>
      </c>
      <c r="C1637" s="17" t="s">
        <v>22</v>
      </c>
      <c r="D1637" s="17" t="s">
        <v>4671</v>
      </c>
      <c r="E1637" s="17">
        <v>4400</v>
      </c>
      <c r="F1637" s="18" t="s">
        <v>5</v>
      </c>
      <c r="G1637">
        <v>2015</v>
      </c>
      <c r="H1637" s="18" t="s">
        <v>66</v>
      </c>
      <c r="I1637" t="s">
        <v>64</v>
      </c>
      <c r="J1637" t="s">
        <v>204</v>
      </c>
    </row>
    <row r="1638" spans="1:10">
      <c r="A1638" s="17">
        <v>7007</v>
      </c>
      <c r="B1638" s="17" t="s">
        <v>3063</v>
      </c>
      <c r="C1638" s="17" t="s">
        <v>22</v>
      </c>
      <c r="D1638" s="17" t="s">
        <v>4649</v>
      </c>
      <c r="E1638" s="17">
        <v>4800</v>
      </c>
      <c r="F1638" s="18" t="s">
        <v>5</v>
      </c>
      <c r="G1638">
        <v>2015</v>
      </c>
      <c r="H1638" s="18" t="s">
        <v>66</v>
      </c>
      <c r="I1638" t="s">
        <v>64</v>
      </c>
      <c r="J1638" t="s">
        <v>204</v>
      </c>
    </row>
    <row r="1639" spans="1:10">
      <c r="A1639" s="17">
        <v>7006</v>
      </c>
      <c r="B1639" s="17" t="s">
        <v>3255</v>
      </c>
      <c r="C1639" s="17" t="s">
        <v>22</v>
      </c>
      <c r="D1639" s="17" t="s">
        <v>4674</v>
      </c>
      <c r="E1639" s="17">
        <v>8100</v>
      </c>
      <c r="F1639" s="18" t="s">
        <v>5</v>
      </c>
      <c r="G1639">
        <v>2015</v>
      </c>
      <c r="H1639" s="18" t="s">
        <v>66</v>
      </c>
      <c r="I1639" t="s">
        <v>64</v>
      </c>
      <c r="J1639" t="s">
        <v>204</v>
      </c>
    </row>
    <row r="1640" spans="1:10">
      <c r="A1640" s="17">
        <v>7005</v>
      </c>
      <c r="B1640" s="17" t="s">
        <v>3584</v>
      </c>
      <c r="C1640" s="17" t="s">
        <v>22</v>
      </c>
      <c r="D1640" s="17" t="s">
        <v>4674</v>
      </c>
      <c r="E1640" s="17">
        <v>8600</v>
      </c>
      <c r="F1640" s="18" t="s">
        <v>5</v>
      </c>
      <c r="G1640">
        <v>2015</v>
      </c>
      <c r="H1640" s="18" t="s">
        <v>66</v>
      </c>
      <c r="I1640" t="s">
        <v>64</v>
      </c>
      <c r="J1640" t="s">
        <v>204</v>
      </c>
    </row>
    <row r="1641" spans="1:10">
      <c r="A1641" s="17">
        <v>7004</v>
      </c>
      <c r="B1641" s="17" t="s">
        <v>3223</v>
      </c>
      <c r="C1641" s="17" t="s">
        <v>22</v>
      </c>
      <c r="D1641" s="17" t="s">
        <v>4649</v>
      </c>
      <c r="E1641" s="17">
        <v>4200</v>
      </c>
      <c r="F1641" s="18" t="s">
        <v>5</v>
      </c>
      <c r="G1641">
        <v>2015</v>
      </c>
      <c r="H1641" s="18" t="s">
        <v>66</v>
      </c>
      <c r="I1641" t="s">
        <v>64</v>
      </c>
      <c r="J1641" t="s">
        <v>204</v>
      </c>
    </row>
    <row r="1642" spans="1:10">
      <c r="A1642" s="17">
        <v>7003</v>
      </c>
      <c r="B1642" s="17" t="s">
        <v>2945</v>
      </c>
      <c r="C1642" s="17" t="s">
        <v>22</v>
      </c>
      <c r="D1642" s="17" t="s">
        <v>4674</v>
      </c>
      <c r="E1642" s="17">
        <v>4000</v>
      </c>
      <c r="F1642" s="18" t="s">
        <v>5</v>
      </c>
      <c r="G1642">
        <v>2015</v>
      </c>
      <c r="H1642" s="18" t="s">
        <v>66</v>
      </c>
      <c r="I1642" t="s">
        <v>64</v>
      </c>
      <c r="J1642" t="s">
        <v>204</v>
      </c>
    </row>
    <row r="1643" spans="1:10">
      <c r="A1643" s="17">
        <v>7002</v>
      </c>
      <c r="B1643" s="17" t="s">
        <v>4420</v>
      </c>
      <c r="C1643" s="17" t="s">
        <v>22</v>
      </c>
      <c r="D1643" s="17" t="s">
        <v>4674</v>
      </c>
      <c r="E1643" s="17">
        <v>7400</v>
      </c>
      <c r="F1643" s="18" t="s">
        <v>5</v>
      </c>
      <c r="G1643">
        <v>2015</v>
      </c>
      <c r="H1643" s="18" t="s">
        <v>66</v>
      </c>
      <c r="I1643" t="s">
        <v>64</v>
      </c>
      <c r="J1643" t="s">
        <v>204</v>
      </c>
    </row>
    <row r="1644" spans="1:10">
      <c r="A1644" s="17">
        <v>7001</v>
      </c>
      <c r="B1644" s="17" t="s">
        <v>4140</v>
      </c>
      <c r="C1644" s="17" t="s">
        <v>22</v>
      </c>
      <c r="D1644" s="17" t="s">
        <v>4671</v>
      </c>
      <c r="E1644" s="17">
        <v>4500</v>
      </c>
      <c r="F1644" s="18" t="s">
        <v>5</v>
      </c>
      <c r="G1644">
        <v>2015</v>
      </c>
      <c r="H1644" s="18" t="s">
        <v>66</v>
      </c>
      <c r="I1644" t="s">
        <v>64</v>
      </c>
      <c r="J1644" t="s">
        <v>204</v>
      </c>
    </row>
    <row r="1645" spans="1:10">
      <c r="A1645" s="17">
        <v>7000</v>
      </c>
      <c r="B1645" s="17" t="s">
        <v>2734</v>
      </c>
      <c r="C1645" s="17" t="s">
        <v>22</v>
      </c>
      <c r="D1645" s="17" t="s">
        <v>4671</v>
      </c>
      <c r="E1645" s="17">
        <v>6700</v>
      </c>
      <c r="F1645" s="18" t="s">
        <v>5</v>
      </c>
      <c r="G1645">
        <v>2015</v>
      </c>
      <c r="H1645" s="18" t="s">
        <v>66</v>
      </c>
      <c r="I1645" t="s">
        <v>64</v>
      </c>
      <c r="J1645" t="s">
        <v>215</v>
      </c>
    </row>
    <row r="1646" spans="1:10">
      <c r="A1646" s="17">
        <v>6999</v>
      </c>
      <c r="B1646" s="17" t="s">
        <v>2154</v>
      </c>
      <c r="C1646" s="17" t="s">
        <v>22</v>
      </c>
      <c r="D1646" s="17" t="s">
        <v>4671</v>
      </c>
      <c r="E1646" s="17">
        <v>8000</v>
      </c>
      <c r="F1646" s="18" t="s">
        <v>5</v>
      </c>
      <c r="G1646">
        <v>2015</v>
      </c>
      <c r="H1646" s="18" t="s">
        <v>66</v>
      </c>
      <c r="I1646" t="s">
        <v>64</v>
      </c>
      <c r="J1646" t="s">
        <v>215</v>
      </c>
    </row>
    <row r="1647" spans="1:10">
      <c r="A1647" s="17">
        <v>6998</v>
      </c>
      <c r="B1647" s="17" t="s">
        <v>4028</v>
      </c>
      <c r="C1647" s="17" t="s">
        <v>22</v>
      </c>
      <c r="D1647" s="17" t="s">
        <v>4674</v>
      </c>
      <c r="E1647" s="17">
        <v>7800</v>
      </c>
      <c r="F1647" s="18" t="s">
        <v>5</v>
      </c>
      <c r="G1647">
        <v>2015</v>
      </c>
      <c r="H1647" s="18" t="s">
        <v>66</v>
      </c>
      <c r="I1647" t="s">
        <v>64</v>
      </c>
      <c r="J1647" t="s">
        <v>215</v>
      </c>
    </row>
    <row r="1648" spans="1:10">
      <c r="A1648" s="17">
        <v>6997</v>
      </c>
      <c r="B1648" s="17" t="s">
        <v>2540</v>
      </c>
      <c r="C1648" s="17" t="s">
        <v>22</v>
      </c>
      <c r="D1648" s="17" t="s">
        <v>4649</v>
      </c>
      <c r="E1648" s="17">
        <v>11100</v>
      </c>
      <c r="F1648" s="18" t="s">
        <v>5</v>
      </c>
      <c r="G1648">
        <v>2015</v>
      </c>
      <c r="H1648" s="18" t="s">
        <v>66</v>
      </c>
      <c r="I1648" t="s">
        <v>64</v>
      </c>
      <c r="J1648" t="s">
        <v>215</v>
      </c>
    </row>
    <row r="1649" spans="1:10">
      <c r="A1649" s="17">
        <v>6996</v>
      </c>
      <c r="B1649" s="17" t="s">
        <v>3391</v>
      </c>
      <c r="C1649" s="17" t="s">
        <v>22</v>
      </c>
      <c r="D1649" s="17" t="s">
        <v>4674</v>
      </c>
      <c r="E1649" s="17">
        <v>10100</v>
      </c>
      <c r="F1649" s="18" t="s">
        <v>5</v>
      </c>
      <c r="G1649">
        <v>2015</v>
      </c>
      <c r="H1649" s="18" t="s">
        <v>66</v>
      </c>
      <c r="I1649" t="s">
        <v>64</v>
      </c>
      <c r="J1649" t="s">
        <v>215</v>
      </c>
    </row>
    <row r="1650" spans="1:10">
      <c r="A1650" s="17">
        <v>6995</v>
      </c>
      <c r="B1650" s="17" t="s">
        <v>3954</v>
      </c>
      <c r="C1650" s="17" t="s">
        <v>22</v>
      </c>
      <c r="D1650" s="17" t="s">
        <v>4649</v>
      </c>
      <c r="E1650" s="17">
        <v>6600</v>
      </c>
      <c r="F1650" s="18" t="s">
        <v>5</v>
      </c>
      <c r="G1650">
        <v>2015</v>
      </c>
      <c r="H1650" s="18" t="s">
        <v>66</v>
      </c>
      <c r="I1650" t="s">
        <v>64</v>
      </c>
      <c r="J1650" t="s">
        <v>215</v>
      </c>
    </row>
    <row r="1651" spans="1:10">
      <c r="A1651" s="17">
        <v>6994</v>
      </c>
      <c r="B1651" s="17" t="s">
        <v>2859</v>
      </c>
      <c r="C1651" s="17" t="s">
        <v>22</v>
      </c>
      <c r="D1651" s="17" t="s">
        <v>4649</v>
      </c>
      <c r="E1651" s="17">
        <v>13000</v>
      </c>
      <c r="F1651" s="18" t="s">
        <v>5</v>
      </c>
      <c r="G1651">
        <v>2015</v>
      </c>
      <c r="H1651" s="18" t="s">
        <v>66</v>
      </c>
      <c r="I1651" t="s">
        <v>64</v>
      </c>
      <c r="J1651" t="s">
        <v>215</v>
      </c>
    </row>
    <row r="1652" spans="1:10">
      <c r="A1652" s="17">
        <v>6993</v>
      </c>
      <c r="B1652" s="17" t="s">
        <v>3932</v>
      </c>
      <c r="C1652" s="17" t="s">
        <v>22</v>
      </c>
      <c r="D1652" s="17" t="s">
        <v>4671</v>
      </c>
      <c r="E1652" s="17">
        <v>5600</v>
      </c>
      <c r="F1652" s="18" t="s">
        <v>5</v>
      </c>
      <c r="G1652">
        <v>2015</v>
      </c>
      <c r="H1652" s="18" t="s">
        <v>66</v>
      </c>
      <c r="I1652" t="s">
        <v>64</v>
      </c>
      <c r="J1652" t="s">
        <v>204</v>
      </c>
    </row>
    <row r="1653" spans="1:10">
      <c r="A1653" s="17">
        <v>6992</v>
      </c>
      <c r="B1653" s="17" t="s">
        <v>2974</v>
      </c>
      <c r="C1653" s="17" t="s">
        <v>22</v>
      </c>
      <c r="D1653" s="17" t="s">
        <v>4674</v>
      </c>
      <c r="E1653" s="17">
        <v>4800</v>
      </c>
      <c r="F1653" s="18" t="s">
        <v>5</v>
      </c>
      <c r="G1653">
        <v>2015</v>
      </c>
      <c r="H1653" s="18" t="s">
        <v>66</v>
      </c>
      <c r="I1653" t="s">
        <v>64</v>
      </c>
      <c r="J1653" t="s">
        <v>215</v>
      </c>
    </row>
    <row r="1654" spans="1:10">
      <c r="A1654" s="17">
        <v>6991</v>
      </c>
      <c r="B1654" s="17" t="s">
        <v>3690</v>
      </c>
      <c r="C1654" s="17" t="s">
        <v>22</v>
      </c>
      <c r="D1654" s="17" t="s">
        <v>4674</v>
      </c>
      <c r="E1654" s="17">
        <v>7900</v>
      </c>
      <c r="F1654" s="18" t="s">
        <v>5</v>
      </c>
      <c r="G1654">
        <v>2015</v>
      </c>
      <c r="H1654" s="18" t="s">
        <v>66</v>
      </c>
      <c r="I1654" t="s">
        <v>64</v>
      </c>
      <c r="J1654" t="s">
        <v>215</v>
      </c>
    </row>
    <row r="1655" spans="1:10">
      <c r="A1655" s="17">
        <v>6990</v>
      </c>
      <c r="B1655" s="17" t="s">
        <v>4237</v>
      </c>
      <c r="C1655" s="17" t="s">
        <v>22</v>
      </c>
      <c r="D1655" s="17" t="s">
        <v>4671</v>
      </c>
      <c r="E1655" s="17">
        <v>4100</v>
      </c>
      <c r="F1655" s="18" t="s">
        <v>5</v>
      </c>
      <c r="G1655">
        <v>2015</v>
      </c>
      <c r="H1655" s="18" t="s">
        <v>66</v>
      </c>
      <c r="I1655" t="s">
        <v>64</v>
      </c>
      <c r="J1655" t="s">
        <v>215</v>
      </c>
    </row>
    <row r="1656" spans="1:10">
      <c r="A1656" s="17">
        <v>6989</v>
      </c>
      <c r="B1656" s="17" t="s">
        <v>3148</v>
      </c>
      <c r="C1656" s="17" t="s">
        <v>22</v>
      </c>
      <c r="D1656" s="17" t="s">
        <v>4671</v>
      </c>
      <c r="E1656" s="17">
        <v>6000</v>
      </c>
      <c r="F1656" s="18" t="s">
        <v>5</v>
      </c>
      <c r="G1656">
        <v>2015</v>
      </c>
      <c r="H1656" s="18" t="s">
        <v>66</v>
      </c>
      <c r="I1656" t="s">
        <v>64</v>
      </c>
      <c r="J1656" t="s">
        <v>215</v>
      </c>
    </row>
    <row r="1657" spans="1:10">
      <c r="A1657" s="17">
        <v>6988</v>
      </c>
      <c r="B1657" s="17" t="s">
        <v>2461</v>
      </c>
      <c r="C1657" s="17" t="s">
        <v>22</v>
      </c>
      <c r="D1657" s="17" t="s">
        <v>4671</v>
      </c>
      <c r="E1657" s="17">
        <v>6800</v>
      </c>
      <c r="F1657" s="18" t="s">
        <v>5</v>
      </c>
      <c r="G1657">
        <v>2015</v>
      </c>
      <c r="H1657" s="18" t="s">
        <v>66</v>
      </c>
      <c r="I1657" t="s">
        <v>64</v>
      </c>
      <c r="J1657" t="s">
        <v>215</v>
      </c>
    </row>
    <row r="1658" spans="1:10">
      <c r="A1658" s="17">
        <v>6987</v>
      </c>
      <c r="B1658" s="17" t="s">
        <v>2621</v>
      </c>
      <c r="C1658" s="17" t="s">
        <v>22</v>
      </c>
      <c r="D1658" s="17" t="s">
        <v>4649</v>
      </c>
      <c r="E1658" s="17">
        <v>6700</v>
      </c>
      <c r="F1658" s="18" t="s">
        <v>5</v>
      </c>
      <c r="G1658">
        <v>2015</v>
      </c>
      <c r="H1658" s="18" t="s">
        <v>66</v>
      </c>
      <c r="I1658" t="s">
        <v>64</v>
      </c>
      <c r="J1658" t="s">
        <v>215</v>
      </c>
    </row>
    <row r="1659" spans="1:10">
      <c r="A1659" s="17">
        <v>6986</v>
      </c>
      <c r="B1659" s="17" t="s">
        <v>2956</v>
      </c>
      <c r="C1659" s="17" t="s">
        <v>22</v>
      </c>
      <c r="D1659" s="17" t="s">
        <v>4671</v>
      </c>
      <c r="E1659" s="17">
        <v>4400</v>
      </c>
      <c r="F1659" s="18" t="s">
        <v>5</v>
      </c>
      <c r="G1659">
        <v>2014</v>
      </c>
      <c r="H1659" s="18" t="s">
        <v>66</v>
      </c>
      <c r="I1659" t="s">
        <v>64</v>
      </c>
      <c r="J1659" t="s">
        <v>215</v>
      </c>
    </row>
    <row r="1660" spans="1:10">
      <c r="A1660" s="17">
        <v>6985</v>
      </c>
      <c r="B1660" s="17" t="s">
        <v>3853</v>
      </c>
      <c r="C1660" s="17" t="s">
        <v>22</v>
      </c>
      <c r="D1660" s="17" t="s">
        <v>4674</v>
      </c>
      <c r="E1660" s="17">
        <v>6500</v>
      </c>
      <c r="F1660" s="18" t="s">
        <v>5</v>
      </c>
      <c r="G1660">
        <v>2014</v>
      </c>
      <c r="H1660" s="18" t="s">
        <v>66</v>
      </c>
      <c r="I1660" t="s">
        <v>64</v>
      </c>
      <c r="J1660" t="s">
        <v>215</v>
      </c>
    </row>
    <row r="1661" spans="1:10">
      <c r="A1661" s="17">
        <v>6984</v>
      </c>
      <c r="B1661" s="17" t="s">
        <v>3139</v>
      </c>
      <c r="C1661" s="17" t="s">
        <v>22</v>
      </c>
      <c r="D1661" s="17" t="s">
        <v>4649</v>
      </c>
      <c r="E1661" s="17">
        <v>5200</v>
      </c>
      <c r="F1661" s="18" t="s">
        <v>5</v>
      </c>
      <c r="G1661">
        <v>2015</v>
      </c>
      <c r="H1661" s="18" t="s">
        <v>66</v>
      </c>
      <c r="I1661" t="s">
        <v>64</v>
      </c>
      <c r="J1661" t="s">
        <v>215</v>
      </c>
    </row>
    <row r="1662" spans="1:10">
      <c r="A1662" s="17">
        <v>6983</v>
      </c>
      <c r="B1662" s="17" t="s">
        <v>3858</v>
      </c>
      <c r="C1662" s="17" t="s">
        <v>22</v>
      </c>
      <c r="D1662" s="17" t="s">
        <v>4674</v>
      </c>
      <c r="E1662" s="17">
        <v>4400</v>
      </c>
      <c r="F1662" s="18" t="s">
        <v>5</v>
      </c>
      <c r="G1662">
        <v>2014</v>
      </c>
      <c r="H1662" s="18" t="s">
        <v>66</v>
      </c>
      <c r="I1662" t="s">
        <v>64</v>
      </c>
      <c r="J1662" t="s">
        <v>215</v>
      </c>
    </row>
    <row r="1663" spans="1:10">
      <c r="A1663" s="17">
        <v>6982</v>
      </c>
      <c r="B1663" s="17" t="s">
        <v>4112</v>
      </c>
      <c r="C1663" s="17" t="s">
        <v>22</v>
      </c>
      <c r="D1663" s="17" t="s">
        <v>4674</v>
      </c>
      <c r="E1663" s="17">
        <v>6600</v>
      </c>
      <c r="F1663" s="18" t="s">
        <v>5</v>
      </c>
      <c r="G1663">
        <v>2014</v>
      </c>
      <c r="H1663" s="18" t="s">
        <v>66</v>
      </c>
      <c r="I1663" t="s">
        <v>64</v>
      </c>
      <c r="J1663" t="s">
        <v>215</v>
      </c>
    </row>
    <row r="1664" spans="1:10">
      <c r="A1664" s="17">
        <v>6981</v>
      </c>
      <c r="B1664" s="17" t="s">
        <v>3729</v>
      </c>
      <c r="C1664" s="17" t="s">
        <v>22</v>
      </c>
      <c r="D1664" s="17" t="s">
        <v>4674</v>
      </c>
      <c r="E1664" s="17">
        <v>6500</v>
      </c>
      <c r="F1664" s="18" t="s">
        <v>5</v>
      </c>
      <c r="G1664">
        <v>2014</v>
      </c>
      <c r="H1664" s="18" t="s">
        <v>66</v>
      </c>
      <c r="I1664" t="s">
        <v>64</v>
      </c>
      <c r="J1664" t="s">
        <v>215</v>
      </c>
    </row>
    <row r="1665" spans="1:10">
      <c r="A1665" s="17">
        <v>6980</v>
      </c>
      <c r="B1665" s="17" t="s">
        <v>4119</v>
      </c>
      <c r="C1665" s="17" t="s">
        <v>22</v>
      </c>
      <c r="D1665" s="17" t="s">
        <v>4674</v>
      </c>
      <c r="E1665" s="17">
        <v>5700</v>
      </c>
      <c r="F1665" s="18" t="s">
        <v>5</v>
      </c>
      <c r="G1665">
        <v>2014</v>
      </c>
      <c r="H1665" s="18" t="s">
        <v>66</v>
      </c>
      <c r="I1665" t="s">
        <v>64</v>
      </c>
      <c r="J1665" t="s">
        <v>215</v>
      </c>
    </row>
    <row r="1666" spans="1:10">
      <c r="A1666" s="17">
        <v>6979</v>
      </c>
      <c r="B1666" s="17" t="s">
        <v>2547</v>
      </c>
      <c r="C1666" s="17" t="s">
        <v>22</v>
      </c>
      <c r="D1666" s="17" t="s">
        <v>4649</v>
      </c>
      <c r="E1666" s="17">
        <v>7900</v>
      </c>
      <c r="F1666" s="18" t="s">
        <v>5</v>
      </c>
      <c r="G1666">
        <v>2014</v>
      </c>
      <c r="H1666" s="18" t="s">
        <v>66</v>
      </c>
      <c r="I1666" t="s">
        <v>64</v>
      </c>
      <c r="J1666" t="s">
        <v>215</v>
      </c>
    </row>
    <row r="1667" spans="1:10">
      <c r="A1667" s="17">
        <v>6978</v>
      </c>
      <c r="B1667" s="17" t="s">
        <v>3179</v>
      </c>
      <c r="C1667" s="17" t="s">
        <v>22</v>
      </c>
      <c r="D1667" s="17" t="s">
        <v>4674</v>
      </c>
      <c r="E1667" s="17">
        <v>7600</v>
      </c>
      <c r="F1667" s="18" t="s">
        <v>5</v>
      </c>
      <c r="G1667">
        <v>2014</v>
      </c>
      <c r="H1667" s="18" t="s">
        <v>66</v>
      </c>
      <c r="I1667" t="s">
        <v>64</v>
      </c>
      <c r="J1667" t="s">
        <v>215</v>
      </c>
    </row>
    <row r="1668" spans="1:10">
      <c r="A1668" s="17">
        <v>6977</v>
      </c>
      <c r="B1668" s="17" t="s">
        <v>3775</v>
      </c>
      <c r="C1668" s="17" t="s">
        <v>22</v>
      </c>
      <c r="D1668" s="17" t="s">
        <v>4674</v>
      </c>
      <c r="E1668" s="17">
        <v>6300</v>
      </c>
      <c r="F1668" s="18" t="s">
        <v>5</v>
      </c>
      <c r="G1668">
        <v>2014</v>
      </c>
      <c r="H1668" s="18" t="s">
        <v>66</v>
      </c>
      <c r="I1668" t="s">
        <v>64</v>
      </c>
      <c r="J1668" t="s">
        <v>215</v>
      </c>
    </row>
    <row r="1669" spans="1:10">
      <c r="A1669" s="17">
        <v>6976</v>
      </c>
      <c r="B1669" s="17" t="s">
        <v>3693</v>
      </c>
      <c r="C1669" s="17" t="s">
        <v>22</v>
      </c>
      <c r="D1669" s="17" t="s">
        <v>4674</v>
      </c>
      <c r="E1669" s="17">
        <v>5200</v>
      </c>
      <c r="F1669" s="18" t="s">
        <v>5</v>
      </c>
      <c r="G1669">
        <v>2014</v>
      </c>
      <c r="H1669" s="18" t="s">
        <v>66</v>
      </c>
      <c r="I1669" t="s">
        <v>64</v>
      </c>
      <c r="J1669" t="s">
        <v>215</v>
      </c>
    </row>
    <row r="1670" spans="1:10">
      <c r="A1670" s="17">
        <v>6975</v>
      </c>
      <c r="B1670" s="17" t="s">
        <v>2679</v>
      </c>
      <c r="C1670" s="17" t="s">
        <v>22</v>
      </c>
      <c r="D1670" s="17" t="s">
        <v>4671</v>
      </c>
      <c r="E1670" s="17">
        <v>6300</v>
      </c>
      <c r="F1670" s="18" t="s">
        <v>5</v>
      </c>
      <c r="G1670">
        <v>2014</v>
      </c>
      <c r="H1670" s="18" t="s">
        <v>66</v>
      </c>
      <c r="I1670" t="s">
        <v>64</v>
      </c>
      <c r="J1670" t="s">
        <v>215</v>
      </c>
    </row>
    <row r="1671" spans="1:10">
      <c r="A1671" s="17">
        <v>6974</v>
      </c>
      <c r="B1671" s="17" t="s">
        <v>2776</v>
      </c>
      <c r="C1671" s="17" t="s">
        <v>22</v>
      </c>
      <c r="D1671" s="17" t="s">
        <v>4674</v>
      </c>
      <c r="E1671" s="17">
        <v>5100</v>
      </c>
      <c r="F1671" s="18" t="s">
        <v>5</v>
      </c>
      <c r="G1671">
        <v>2014</v>
      </c>
      <c r="H1671" s="18" t="s">
        <v>66</v>
      </c>
      <c r="I1671" t="s">
        <v>64</v>
      </c>
      <c r="J1671" t="s">
        <v>215</v>
      </c>
    </row>
    <row r="1672" spans="1:10">
      <c r="A1672" s="17">
        <v>6973</v>
      </c>
      <c r="B1672" s="17" t="s">
        <v>2675</v>
      </c>
      <c r="C1672" s="17" t="s">
        <v>22</v>
      </c>
      <c r="D1672" s="17" t="s">
        <v>4671</v>
      </c>
      <c r="E1672" s="17">
        <v>9100</v>
      </c>
      <c r="F1672" s="18" t="s">
        <v>5</v>
      </c>
      <c r="G1672">
        <v>2014</v>
      </c>
      <c r="H1672" s="18" t="s">
        <v>66</v>
      </c>
      <c r="I1672" t="s">
        <v>64</v>
      </c>
      <c r="J1672" t="s">
        <v>215</v>
      </c>
    </row>
    <row r="1673" spans="1:10">
      <c r="A1673" s="17">
        <v>6972</v>
      </c>
      <c r="B1673" s="17" t="s">
        <v>2694</v>
      </c>
      <c r="C1673" s="17" t="s">
        <v>22</v>
      </c>
      <c r="D1673" s="17" t="s">
        <v>4649</v>
      </c>
      <c r="E1673" s="17">
        <v>6400</v>
      </c>
      <c r="F1673" s="18" t="s">
        <v>5</v>
      </c>
      <c r="G1673">
        <v>2014</v>
      </c>
      <c r="H1673" s="18" t="s">
        <v>66</v>
      </c>
      <c r="I1673" t="s">
        <v>64</v>
      </c>
      <c r="J1673" t="s">
        <v>215</v>
      </c>
    </row>
    <row r="1674" spans="1:10">
      <c r="A1674" s="17">
        <v>6971</v>
      </c>
      <c r="B1674" s="17" t="s">
        <v>4063</v>
      </c>
      <c r="C1674" s="17" t="s">
        <v>22</v>
      </c>
      <c r="D1674" s="17" t="s">
        <v>4674</v>
      </c>
      <c r="E1674" s="17">
        <v>8500</v>
      </c>
      <c r="F1674" s="18" t="s">
        <v>5</v>
      </c>
      <c r="G1674">
        <v>2014</v>
      </c>
      <c r="H1674" s="18" t="s">
        <v>66</v>
      </c>
      <c r="I1674" t="s">
        <v>64</v>
      </c>
      <c r="J1674" t="s">
        <v>215</v>
      </c>
    </row>
    <row r="1675" spans="1:10">
      <c r="A1675" s="17">
        <v>6970</v>
      </c>
      <c r="B1675" s="17" t="s">
        <v>3479</v>
      </c>
      <c r="C1675" s="17" t="s">
        <v>22</v>
      </c>
      <c r="D1675" s="17" t="s">
        <v>4649</v>
      </c>
      <c r="E1675" s="17">
        <v>7200</v>
      </c>
      <c r="F1675" s="18" t="s">
        <v>5</v>
      </c>
      <c r="G1675">
        <v>2014</v>
      </c>
      <c r="H1675" s="18" t="s">
        <v>66</v>
      </c>
      <c r="I1675" t="s">
        <v>64</v>
      </c>
      <c r="J1675" t="s">
        <v>215</v>
      </c>
    </row>
    <row r="1676" spans="1:10">
      <c r="A1676" s="17">
        <v>6969</v>
      </c>
      <c r="B1676" s="17" t="s">
        <v>413</v>
      </c>
      <c r="C1676" s="17" t="s">
        <v>22</v>
      </c>
      <c r="D1676" s="17" t="s">
        <v>4671</v>
      </c>
      <c r="E1676" s="17">
        <v>4400</v>
      </c>
      <c r="F1676" s="18" t="s">
        <v>5</v>
      </c>
      <c r="G1676">
        <v>2014</v>
      </c>
      <c r="H1676" s="18" t="s">
        <v>66</v>
      </c>
      <c r="I1676" t="s">
        <v>64</v>
      </c>
      <c r="J1676" t="s">
        <v>215</v>
      </c>
    </row>
    <row r="1677" spans="1:10">
      <c r="A1677" s="17">
        <v>6968</v>
      </c>
      <c r="B1677" s="17" t="s">
        <v>3659</v>
      </c>
      <c r="C1677" s="17" t="s">
        <v>22</v>
      </c>
      <c r="D1677" s="17" t="s">
        <v>4671</v>
      </c>
      <c r="E1677" s="17">
        <v>6100</v>
      </c>
      <c r="F1677" s="18" t="s">
        <v>5</v>
      </c>
      <c r="G1677">
        <v>2014</v>
      </c>
      <c r="H1677" s="18" t="s">
        <v>66</v>
      </c>
      <c r="I1677" t="s">
        <v>64</v>
      </c>
      <c r="J1677" t="s">
        <v>215</v>
      </c>
    </row>
    <row r="1678" spans="1:10">
      <c r="A1678" s="17">
        <v>6967</v>
      </c>
      <c r="B1678" s="17" t="s">
        <v>4108</v>
      </c>
      <c r="C1678" s="17" t="s">
        <v>22</v>
      </c>
      <c r="D1678" s="17" t="s">
        <v>4649</v>
      </c>
      <c r="E1678" s="17">
        <v>5200</v>
      </c>
      <c r="F1678" s="18" t="s">
        <v>5</v>
      </c>
      <c r="G1678">
        <v>2014</v>
      </c>
      <c r="H1678" s="18" t="s">
        <v>66</v>
      </c>
      <c r="I1678" t="s">
        <v>64</v>
      </c>
      <c r="J1678" t="s">
        <v>215</v>
      </c>
    </row>
    <row r="1679" spans="1:10">
      <c r="A1679" s="17">
        <v>6966</v>
      </c>
      <c r="B1679" s="17" t="s">
        <v>2654</v>
      </c>
      <c r="C1679" s="17" t="s">
        <v>22</v>
      </c>
      <c r="D1679" s="17" t="s">
        <v>4674</v>
      </c>
      <c r="E1679" s="17">
        <v>6700</v>
      </c>
      <c r="F1679" s="18" t="s">
        <v>5</v>
      </c>
      <c r="G1679">
        <v>2014</v>
      </c>
      <c r="H1679" s="18" t="s">
        <v>66</v>
      </c>
      <c r="I1679" t="s">
        <v>64</v>
      </c>
      <c r="J1679" t="s">
        <v>215</v>
      </c>
    </row>
    <row r="1680" spans="1:10">
      <c r="A1680" s="17">
        <v>6965</v>
      </c>
      <c r="B1680" s="17" t="s">
        <v>2330</v>
      </c>
      <c r="C1680" s="17" t="s">
        <v>22</v>
      </c>
      <c r="D1680" s="17" t="s">
        <v>4671</v>
      </c>
      <c r="E1680" s="17">
        <v>11600</v>
      </c>
      <c r="F1680" s="18" t="s">
        <v>5</v>
      </c>
      <c r="G1680">
        <v>2014</v>
      </c>
      <c r="H1680" s="18" t="s">
        <v>66</v>
      </c>
      <c r="I1680" t="s">
        <v>64</v>
      </c>
      <c r="J1680" t="s">
        <v>215</v>
      </c>
    </row>
    <row r="1681" spans="1:10">
      <c r="A1681" s="17">
        <v>6964</v>
      </c>
      <c r="B1681" s="17" t="s">
        <v>2787</v>
      </c>
      <c r="C1681" s="17" t="s">
        <v>22</v>
      </c>
      <c r="D1681" s="17" t="s">
        <v>4649</v>
      </c>
      <c r="E1681" s="17">
        <v>5600</v>
      </c>
      <c r="F1681" s="18" t="s">
        <v>5</v>
      </c>
      <c r="G1681">
        <v>2014</v>
      </c>
      <c r="H1681" s="18" t="s">
        <v>66</v>
      </c>
      <c r="I1681" t="s">
        <v>64</v>
      </c>
      <c r="J1681" t="s">
        <v>215</v>
      </c>
    </row>
    <row r="1682" spans="1:10">
      <c r="A1682" s="17">
        <v>6963</v>
      </c>
      <c r="B1682" s="17" t="s">
        <v>4010</v>
      </c>
      <c r="C1682" s="17" t="s">
        <v>22</v>
      </c>
      <c r="D1682" s="17" t="s">
        <v>4671</v>
      </c>
      <c r="E1682" s="17">
        <v>11200</v>
      </c>
      <c r="F1682" s="18" t="s">
        <v>5</v>
      </c>
      <c r="G1682">
        <v>2014</v>
      </c>
      <c r="H1682" s="18" t="s">
        <v>66</v>
      </c>
      <c r="I1682" t="s">
        <v>64</v>
      </c>
      <c r="J1682" t="s">
        <v>215</v>
      </c>
    </row>
    <row r="1683" spans="1:10">
      <c r="A1683" s="17">
        <v>6962</v>
      </c>
      <c r="B1683" s="17" t="s">
        <v>3273</v>
      </c>
      <c r="C1683" s="17" t="s">
        <v>22</v>
      </c>
      <c r="D1683" s="17" t="s">
        <v>4649</v>
      </c>
      <c r="E1683" s="17">
        <v>6800</v>
      </c>
      <c r="F1683" s="18" t="s">
        <v>5</v>
      </c>
      <c r="G1683">
        <v>2014</v>
      </c>
      <c r="H1683" s="18" t="s">
        <v>66</v>
      </c>
      <c r="I1683" t="s">
        <v>64</v>
      </c>
      <c r="J1683" t="s">
        <v>215</v>
      </c>
    </row>
    <row r="1684" spans="1:10">
      <c r="A1684" s="17">
        <v>6961</v>
      </c>
      <c r="B1684" s="17" t="s">
        <v>2639</v>
      </c>
      <c r="C1684" s="17" t="s">
        <v>22</v>
      </c>
      <c r="D1684" s="17" t="s">
        <v>4674</v>
      </c>
      <c r="E1684" s="17">
        <v>6700</v>
      </c>
      <c r="F1684" s="18" t="s">
        <v>5</v>
      </c>
      <c r="G1684">
        <v>2014</v>
      </c>
      <c r="H1684" s="18" t="s">
        <v>66</v>
      </c>
      <c r="I1684" t="s">
        <v>64</v>
      </c>
      <c r="J1684" t="s">
        <v>215</v>
      </c>
    </row>
    <row r="1685" spans="1:10">
      <c r="A1685" s="17">
        <v>6960</v>
      </c>
      <c r="B1685" s="17" t="s">
        <v>2973</v>
      </c>
      <c r="C1685" s="17" t="s">
        <v>22</v>
      </c>
      <c r="D1685" s="17" t="s">
        <v>4671</v>
      </c>
      <c r="E1685" s="17">
        <v>8800</v>
      </c>
      <c r="F1685" s="18" t="s">
        <v>5</v>
      </c>
      <c r="G1685">
        <v>2014</v>
      </c>
      <c r="H1685" s="18" t="s">
        <v>66</v>
      </c>
      <c r="I1685" t="s">
        <v>64</v>
      </c>
      <c r="J1685" t="s">
        <v>215</v>
      </c>
    </row>
    <row r="1686" spans="1:10">
      <c r="A1686" s="17">
        <v>6959</v>
      </c>
      <c r="B1686" s="17" t="s">
        <v>2797</v>
      </c>
      <c r="C1686" s="17" t="s">
        <v>22</v>
      </c>
      <c r="D1686" s="17" t="s">
        <v>4671</v>
      </c>
      <c r="E1686" s="17">
        <v>15700</v>
      </c>
      <c r="F1686" s="18" t="s">
        <v>5</v>
      </c>
      <c r="G1686">
        <v>2014</v>
      </c>
      <c r="H1686" s="18" t="s">
        <v>66</v>
      </c>
      <c r="I1686" t="s">
        <v>64</v>
      </c>
      <c r="J1686" t="s">
        <v>215</v>
      </c>
    </row>
    <row r="1687" spans="1:10">
      <c r="A1687" s="17">
        <v>6958</v>
      </c>
      <c r="B1687" s="17" t="s">
        <v>2377</v>
      </c>
      <c r="C1687" s="17" t="s">
        <v>22</v>
      </c>
      <c r="D1687" s="17" t="s">
        <v>4671</v>
      </c>
      <c r="E1687" s="17">
        <v>8400</v>
      </c>
      <c r="F1687" s="18" t="s">
        <v>5</v>
      </c>
      <c r="G1687">
        <v>2014</v>
      </c>
      <c r="H1687" s="18" t="s">
        <v>66</v>
      </c>
      <c r="I1687" t="s">
        <v>64</v>
      </c>
      <c r="J1687" t="s">
        <v>215</v>
      </c>
    </row>
    <row r="1688" spans="1:10">
      <c r="A1688" s="17">
        <v>6957</v>
      </c>
      <c r="B1688" s="17" t="s">
        <v>2282</v>
      </c>
      <c r="C1688" s="17" t="s">
        <v>22</v>
      </c>
      <c r="D1688" s="17" t="s">
        <v>4671</v>
      </c>
      <c r="E1688" s="17">
        <v>9500</v>
      </c>
      <c r="F1688" s="18" t="s">
        <v>5</v>
      </c>
      <c r="G1688">
        <v>2014</v>
      </c>
      <c r="H1688" s="18" t="s">
        <v>66</v>
      </c>
      <c r="I1688" t="s">
        <v>64</v>
      </c>
      <c r="J1688" t="s">
        <v>215</v>
      </c>
    </row>
    <row r="1689" spans="1:10">
      <c r="A1689" s="17">
        <v>6956</v>
      </c>
      <c r="B1689" s="17" t="s">
        <v>3030</v>
      </c>
      <c r="C1689" s="17" t="s">
        <v>22</v>
      </c>
      <c r="D1689" s="17" t="s">
        <v>4671</v>
      </c>
      <c r="E1689" s="17">
        <v>9500</v>
      </c>
      <c r="F1689" s="18" t="s">
        <v>5</v>
      </c>
      <c r="G1689">
        <v>2014</v>
      </c>
      <c r="H1689" s="18" t="s">
        <v>66</v>
      </c>
      <c r="I1689" t="s">
        <v>64</v>
      </c>
      <c r="J1689" t="s">
        <v>215</v>
      </c>
    </row>
    <row r="1690" spans="1:10">
      <c r="A1690" s="17">
        <v>6955</v>
      </c>
      <c r="B1690" s="17" t="s">
        <v>2802</v>
      </c>
      <c r="C1690" s="17" t="s">
        <v>22</v>
      </c>
      <c r="D1690" s="17" t="s">
        <v>4674</v>
      </c>
      <c r="E1690" s="17">
        <v>9200</v>
      </c>
      <c r="F1690" s="18" t="s">
        <v>5</v>
      </c>
      <c r="G1690">
        <v>2014</v>
      </c>
      <c r="H1690" s="18" t="s">
        <v>66</v>
      </c>
      <c r="I1690" t="s">
        <v>64</v>
      </c>
      <c r="J1690" t="s">
        <v>215</v>
      </c>
    </row>
    <row r="1691" spans="1:10">
      <c r="A1691" s="17">
        <v>6954</v>
      </c>
      <c r="B1691" s="17" t="s">
        <v>4449</v>
      </c>
      <c r="C1691" s="17" t="s">
        <v>22</v>
      </c>
      <c r="D1691" s="17" t="s">
        <v>4649</v>
      </c>
      <c r="E1691" s="17">
        <v>10400</v>
      </c>
      <c r="F1691" s="18" t="s">
        <v>5</v>
      </c>
      <c r="G1691">
        <v>2014</v>
      </c>
      <c r="H1691" s="18" t="s">
        <v>66</v>
      </c>
      <c r="I1691" t="s">
        <v>64</v>
      </c>
      <c r="J1691" t="s">
        <v>215</v>
      </c>
    </row>
    <row r="1692" spans="1:10">
      <c r="A1692" s="17">
        <v>6953</v>
      </c>
      <c r="B1692" s="17" t="s">
        <v>3662</v>
      </c>
      <c r="C1692" s="17" t="s">
        <v>22</v>
      </c>
      <c r="D1692" s="17" t="s">
        <v>4649</v>
      </c>
      <c r="E1692" s="17">
        <v>7100</v>
      </c>
      <c r="F1692" s="18" t="s">
        <v>5</v>
      </c>
      <c r="G1692">
        <v>2013</v>
      </c>
      <c r="H1692" s="18" t="s">
        <v>66</v>
      </c>
      <c r="I1692" t="s">
        <v>64</v>
      </c>
      <c r="J1692" t="s">
        <v>215</v>
      </c>
    </row>
    <row r="1693" spans="1:10">
      <c r="A1693" s="17">
        <v>6952</v>
      </c>
      <c r="B1693" s="17" t="s">
        <v>2777</v>
      </c>
      <c r="C1693" s="17" t="s">
        <v>22</v>
      </c>
      <c r="D1693" s="17" t="s">
        <v>4674</v>
      </c>
      <c r="E1693" s="17">
        <v>9200</v>
      </c>
      <c r="F1693" s="18" t="s">
        <v>5</v>
      </c>
      <c r="G1693">
        <v>2013</v>
      </c>
      <c r="H1693" s="18" t="s">
        <v>66</v>
      </c>
      <c r="I1693" t="s">
        <v>64</v>
      </c>
      <c r="J1693" t="s">
        <v>215</v>
      </c>
    </row>
    <row r="1694" spans="1:10">
      <c r="A1694" s="17">
        <v>6951</v>
      </c>
      <c r="B1694" s="17" t="s">
        <v>2177</v>
      </c>
      <c r="C1694" s="17" t="s">
        <v>22</v>
      </c>
      <c r="D1694" s="17" t="s">
        <v>4674</v>
      </c>
      <c r="E1694" s="17">
        <v>9500</v>
      </c>
      <c r="F1694" s="18" t="s">
        <v>5</v>
      </c>
      <c r="G1694">
        <v>2013</v>
      </c>
      <c r="H1694" s="18" t="s">
        <v>66</v>
      </c>
      <c r="I1694" t="s">
        <v>64</v>
      </c>
      <c r="J1694" t="s">
        <v>215</v>
      </c>
    </row>
    <row r="1695" spans="1:10">
      <c r="A1695" s="17">
        <v>6950</v>
      </c>
      <c r="B1695" s="17" t="s">
        <v>3971</v>
      </c>
      <c r="C1695" s="17" t="s">
        <v>22</v>
      </c>
      <c r="D1695" s="17" t="s">
        <v>4671</v>
      </c>
      <c r="E1695" s="17">
        <v>6700</v>
      </c>
      <c r="F1695" s="18" t="s">
        <v>5</v>
      </c>
      <c r="G1695">
        <v>2013</v>
      </c>
      <c r="H1695" s="18" t="s">
        <v>66</v>
      </c>
      <c r="I1695" t="s">
        <v>64</v>
      </c>
      <c r="J1695" t="s">
        <v>215</v>
      </c>
    </row>
    <row r="1696" spans="1:10">
      <c r="A1696" s="17">
        <v>6949</v>
      </c>
      <c r="B1696" s="17" t="s">
        <v>3607</v>
      </c>
      <c r="C1696" s="17" t="s">
        <v>22</v>
      </c>
      <c r="D1696" s="17" t="s">
        <v>4649</v>
      </c>
      <c r="E1696" s="17">
        <v>9600</v>
      </c>
      <c r="F1696" s="18" t="s">
        <v>5</v>
      </c>
      <c r="G1696">
        <v>2013</v>
      </c>
      <c r="H1696" s="18" t="s">
        <v>66</v>
      </c>
      <c r="I1696" t="s">
        <v>64</v>
      </c>
      <c r="J1696" t="s">
        <v>215</v>
      </c>
    </row>
    <row r="1697" spans="1:10">
      <c r="A1697" s="17">
        <v>6948</v>
      </c>
      <c r="B1697" s="17" t="s">
        <v>2826</v>
      </c>
      <c r="C1697" s="17" t="s">
        <v>22</v>
      </c>
      <c r="D1697" s="17" t="s">
        <v>4674</v>
      </c>
      <c r="E1697" s="17">
        <v>9700</v>
      </c>
      <c r="F1697" s="18" t="s">
        <v>5</v>
      </c>
      <c r="G1697">
        <v>2013</v>
      </c>
      <c r="H1697" s="18" t="s">
        <v>66</v>
      </c>
      <c r="I1697" t="s">
        <v>64</v>
      </c>
      <c r="J1697" t="s">
        <v>215</v>
      </c>
    </row>
    <row r="1698" spans="1:10">
      <c r="A1698" s="17">
        <v>6947</v>
      </c>
      <c r="B1698" s="17" t="s">
        <v>2772</v>
      </c>
      <c r="C1698" s="17" t="s">
        <v>22</v>
      </c>
      <c r="D1698" s="17" t="s">
        <v>4671</v>
      </c>
      <c r="E1698" s="17">
        <v>7600</v>
      </c>
      <c r="F1698" s="18" t="s">
        <v>5</v>
      </c>
      <c r="G1698">
        <v>2013</v>
      </c>
      <c r="H1698" s="18" t="s">
        <v>66</v>
      </c>
      <c r="I1698" t="s">
        <v>64</v>
      </c>
      <c r="J1698" t="s">
        <v>215</v>
      </c>
    </row>
    <row r="1699" spans="1:10">
      <c r="A1699" s="17">
        <v>6946</v>
      </c>
      <c r="B1699" s="17" t="s">
        <v>4281</v>
      </c>
      <c r="C1699" s="17" t="s">
        <v>22</v>
      </c>
      <c r="D1699" s="17" t="s">
        <v>4674</v>
      </c>
      <c r="E1699" s="17">
        <v>8200</v>
      </c>
      <c r="F1699" s="18" t="s">
        <v>5</v>
      </c>
      <c r="G1699">
        <v>2013</v>
      </c>
      <c r="H1699" s="18" t="s">
        <v>66</v>
      </c>
      <c r="I1699" t="s">
        <v>64</v>
      </c>
      <c r="J1699" t="s">
        <v>215</v>
      </c>
    </row>
    <row r="1700" spans="1:10">
      <c r="A1700" s="17">
        <v>6945</v>
      </c>
      <c r="B1700" s="17" t="s">
        <v>2604</v>
      </c>
      <c r="C1700" s="17" t="s">
        <v>22</v>
      </c>
      <c r="D1700" s="17" t="s">
        <v>4671</v>
      </c>
      <c r="E1700" s="17">
        <v>9200</v>
      </c>
      <c r="F1700" s="18" t="s">
        <v>5</v>
      </c>
      <c r="G1700">
        <v>2013</v>
      </c>
      <c r="H1700" s="18" t="s">
        <v>66</v>
      </c>
      <c r="I1700" t="s">
        <v>64</v>
      </c>
      <c r="J1700" t="s">
        <v>215</v>
      </c>
    </row>
    <row r="1701" spans="1:10">
      <c r="A1701" s="17">
        <v>6944</v>
      </c>
      <c r="B1701" s="17" t="s">
        <v>3593</v>
      </c>
      <c r="C1701" s="17" t="s">
        <v>22</v>
      </c>
      <c r="D1701" s="17" t="s">
        <v>4671</v>
      </c>
      <c r="E1701" s="17">
        <v>7700</v>
      </c>
      <c r="F1701" s="18" t="s">
        <v>5</v>
      </c>
      <c r="G1701">
        <v>2013</v>
      </c>
      <c r="H1701" s="18" t="s">
        <v>66</v>
      </c>
      <c r="I1701" t="s">
        <v>64</v>
      </c>
      <c r="J1701" t="s">
        <v>215</v>
      </c>
    </row>
    <row r="1702" spans="1:10">
      <c r="A1702" s="17">
        <v>6943</v>
      </c>
      <c r="B1702" s="17" t="s">
        <v>3710</v>
      </c>
      <c r="C1702" s="17" t="s">
        <v>22</v>
      </c>
      <c r="D1702" s="17" t="s">
        <v>4674</v>
      </c>
      <c r="E1702" s="17">
        <v>6300</v>
      </c>
      <c r="F1702" s="18" t="s">
        <v>5</v>
      </c>
      <c r="G1702">
        <v>2013</v>
      </c>
      <c r="H1702" s="18" t="s">
        <v>66</v>
      </c>
      <c r="I1702" t="s">
        <v>64</v>
      </c>
      <c r="J1702" t="s">
        <v>215</v>
      </c>
    </row>
    <row r="1703" spans="1:10">
      <c r="A1703" s="17">
        <v>6941</v>
      </c>
      <c r="B1703" s="17" t="s">
        <v>3010</v>
      </c>
      <c r="C1703" s="17" t="s">
        <v>22</v>
      </c>
      <c r="D1703" s="17" t="s">
        <v>4674</v>
      </c>
      <c r="E1703" s="17">
        <v>10500</v>
      </c>
      <c r="F1703" s="18" t="s">
        <v>5</v>
      </c>
      <c r="G1703">
        <v>2013</v>
      </c>
      <c r="H1703" s="18" t="s">
        <v>66</v>
      </c>
      <c r="I1703" t="s">
        <v>64</v>
      </c>
      <c r="J1703" t="s">
        <v>215</v>
      </c>
    </row>
    <row r="1704" spans="1:10">
      <c r="A1704" s="17">
        <v>6940</v>
      </c>
      <c r="B1704" s="17" t="s">
        <v>3369</v>
      </c>
      <c r="C1704" s="17" t="s">
        <v>22</v>
      </c>
      <c r="D1704" s="17" t="s">
        <v>4649</v>
      </c>
      <c r="E1704" s="17">
        <v>7000</v>
      </c>
      <c r="F1704" s="18" t="s">
        <v>5</v>
      </c>
      <c r="G1704">
        <v>2013</v>
      </c>
      <c r="H1704" s="18" t="s">
        <v>66</v>
      </c>
      <c r="I1704" t="s">
        <v>64</v>
      </c>
      <c r="J1704" t="s">
        <v>215</v>
      </c>
    </row>
    <row r="1705" spans="1:10">
      <c r="A1705" s="17">
        <v>6939</v>
      </c>
      <c r="B1705" s="17" t="s">
        <v>2720</v>
      </c>
      <c r="C1705" s="17" t="s">
        <v>22</v>
      </c>
      <c r="D1705" s="17" t="s">
        <v>4649</v>
      </c>
      <c r="E1705" s="17">
        <v>9800</v>
      </c>
      <c r="F1705" s="18" t="s">
        <v>5</v>
      </c>
      <c r="G1705">
        <v>2012</v>
      </c>
      <c r="H1705" s="18" t="s">
        <v>66</v>
      </c>
      <c r="I1705" t="s">
        <v>64</v>
      </c>
      <c r="J1705" t="s">
        <v>215</v>
      </c>
    </row>
    <row r="1706" spans="1:10">
      <c r="A1706" s="17">
        <v>6938</v>
      </c>
      <c r="B1706" s="17" t="s">
        <v>2337</v>
      </c>
      <c r="C1706" s="17" t="s">
        <v>22</v>
      </c>
      <c r="D1706" s="17" t="s">
        <v>4649</v>
      </c>
      <c r="E1706" s="17">
        <v>12400</v>
      </c>
      <c r="F1706" s="18" t="s">
        <v>5</v>
      </c>
      <c r="G1706">
        <v>2012</v>
      </c>
      <c r="H1706" s="18" t="s">
        <v>66</v>
      </c>
      <c r="I1706" t="s">
        <v>64</v>
      </c>
      <c r="J1706" t="s">
        <v>215</v>
      </c>
    </row>
    <row r="1707" spans="1:10">
      <c r="A1707" s="17">
        <v>6937</v>
      </c>
      <c r="B1707" s="17" t="s">
        <v>2088</v>
      </c>
      <c r="C1707" s="17" t="s">
        <v>22</v>
      </c>
      <c r="D1707" s="17" t="s">
        <v>4649</v>
      </c>
      <c r="E1707" s="17">
        <v>19200</v>
      </c>
      <c r="F1707" s="18" t="s">
        <v>5</v>
      </c>
      <c r="G1707">
        <v>2012</v>
      </c>
      <c r="H1707" s="18" t="s">
        <v>66</v>
      </c>
      <c r="I1707" t="s">
        <v>64</v>
      </c>
      <c r="J1707" t="s">
        <v>215</v>
      </c>
    </row>
    <row r="1708" spans="1:10">
      <c r="A1708" s="17">
        <v>6936</v>
      </c>
      <c r="B1708" s="17" t="s">
        <v>2852</v>
      </c>
      <c r="C1708" s="17" t="s">
        <v>22</v>
      </c>
      <c r="D1708" s="17" t="s">
        <v>4649</v>
      </c>
      <c r="E1708" s="17">
        <v>9100</v>
      </c>
      <c r="F1708" s="18" t="s">
        <v>5</v>
      </c>
      <c r="G1708">
        <v>2012</v>
      </c>
      <c r="H1708" s="18" t="s">
        <v>66</v>
      </c>
      <c r="I1708" t="s">
        <v>64</v>
      </c>
      <c r="J1708" t="s">
        <v>215</v>
      </c>
    </row>
    <row r="1709" spans="1:10">
      <c r="A1709" s="17">
        <v>6935</v>
      </c>
      <c r="B1709" s="17" t="s">
        <v>2884</v>
      </c>
      <c r="C1709" s="17" t="s">
        <v>22</v>
      </c>
      <c r="D1709" s="17" t="s">
        <v>4674</v>
      </c>
      <c r="E1709" s="17">
        <v>14200</v>
      </c>
      <c r="F1709" s="18" t="s">
        <v>5</v>
      </c>
      <c r="G1709">
        <v>2012</v>
      </c>
      <c r="H1709" s="18" t="s">
        <v>66</v>
      </c>
      <c r="I1709" t="s">
        <v>64</v>
      </c>
      <c r="J1709" t="s">
        <v>215</v>
      </c>
    </row>
    <row r="1710" spans="1:10">
      <c r="A1710" s="17">
        <v>6934</v>
      </c>
      <c r="B1710" s="17" t="s">
        <v>412</v>
      </c>
      <c r="C1710" s="17" t="s">
        <v>24</v>
      </c>
      <c r="D1710" s="17" t="s">
        <v>4748</v>
      </c>
      <c r="E1710" s="17">
        <v>1800</v>
      </c>
      <c r="F1710" s="18" t="s">
        <v>5</v>
      </c>
      <c r="G1710">
        <v>2019</v>
      </c>
      <c r="H1710" s="18" t="s">
        <v>85</v>
      </c>
      <c r="I1710" t="s">
        <v>64</v>
      </c>
      <c r="J1710" t="s">
        <v>65</v>
      </c>
    </row>
    <row r="1711" spans="1:10">
      <c r="A1711" s="17">
        <v>6933</v>
      </c>
      <c r="B1711" s="17" t="s">
        <v>2972</v>
      </c>
      <c r="C1711" s="17" t="s">
        <v>22</v>
      </c>
      <c r="D1711" s="17" t="s">
        <v>4649</v>
      </c>
      <c r="E1711" s="17">
        <v>4600</v>
      </c>
      <c r="F1711" s="18" t="s">
        <v>5</v>
      </c>
      <c r="G1711">
        <v>2017</v>
      </c>
      <c r="H1711" s="18" t="s">
        <v>83</v>
      </c>
      <c r="I1711" t="s">
        <v>64</v>
      </c>
      <c r="J1711" t="s">
        <v>204</v>
      </c>
    </row>
    <row r="1712" spans="1:10">
      <c r="A1712" s="17">
        <v>6929</v>
      </c>
      <c r="B1712" s="17" t="s">
        <v>4248</v>
      </c>
      <c r="C1712" s="17" t="s">
        <v>18</v>
      </c>
      <c r="D1712" s="17" t="s">
        <v>4687</v>
      </c>
      <c r="E1712" s="17">
        <v>4300</v>
      </c>
      <c r="F1712" s="18" t="s">
        <v>5</v>
      </c>
      <c r="G1712">
        <v>2017</v>
      </c>
      <c r="H1712" s="18" t="s">
        <v>83</v>
      </c>
      <c r="I1712" t="s">
        <v>64</v>
      </c>
      <c r="J1712" t="s">
        <v>207</v>
      </c>
    </row>
    <row r="1713" spans="1:10">
      <c r="A1713" s="17">
        <v>6924</v>
      </c>
      <c r="B1713" s="17" t="s">
        <v>4566</v>
      </c>
      <c r="C1713" s="17" t="s">
        <v>15</v>
      </c>
      <c r="D1713" s="17" t="s">
        <v>4759</v>
      </c>
      <c r="E1713" s="17">
        <v>5000</v>
      </c>
      <c r="F1713" s="18" t="s">
        <v>5</v>
      </c>
      <c r="G1713">
        <v>2017</v>
      </c>
      <c r="H1713" s="18" t="s">
        <v>83</v>
      </c>
      <c r="I1713" t="s">
        <v>64</v>
      </c>
      <c r="J1713" t="s">
        <v>65</v>
      </c>
    </row>
    <row r="1714" spans="1:10">
      <c r="A1714" s="17">
        <v>6922</v>
      </c>
      <c r="B1714" s="17" t="s">
        <v>3104</v>
      </c>
      <c r="C1714" s="17" t="s">
        <v>24</v>
      </c>
      <c r="D1714" s="17" t="s">
        <v>4748</v>
      </c>
      <c r="E1714" s="17">
        <v>3700</v>
      </c>
      <c r="F1714" s="18" t="s">
        <v>5</v>
      </c>
      <c r="G1714">
        <v>2017</v>
      </c>
      <c r="H1714" s="18" t="s">
        <v>83</v>
      </c>
      <c r="I1714" t="s">
        <v>64</v>
      </c>
      <c r="J1714" t="s">
        <v>65</v>
      </c>
    </row>
    <row r="1715" spans="1:10">
      <c r="A1715" s="17">
        <v>6920</v>
      </c>
      <c r="B1715" s="17" t="s">
        <v>2891</v>
      </c>
      <c r="C1715" s="17" t="s">
        <v>8</v>
      </c>
      <c r="D1715" s="17" t="s">
        <v>4646</v>
      </c>
      <c r="E1715" s="17">
        <v>7900</v>
      </c>
      <c r="F1715" s="18" t="s">
        <v>5</v>
      </c>
      <c r="G1715">
        <v>2017</v>
      </c>
      <c r="H1715" s="18" t="s">
        <v>83</v>
      </c>
      <c r="I1715" t="s">
        <v>64</v>
      </c>
      <c r="J1715" t="s">
        <v>65</v>
      </c>
    </row>
    <row r="1716" spans="1:10">
      <c r="A1716" s="17">
        <v>6914</v>
      </c>
      <c r="B1716" s="17" t="s">
        <v>2608</v>
      </c>
      <c r="C1716" s="17" t="s">
        <v>28</v>
      </c>
      <c r="D1716" s="17" t="s">
        <v>4634</v>
      </c>
      <c r="E1716" s="17">
        <v>3400</v>
      </c>
      <c r="F1716" s="18" t="s">
        <v>5</v>
      </c>
      <c r="G1716">
        <v>2017</v>
      </c>
      <c r="H1716" s="18" t="s">
        <v>83</v>
      </c>
      <c r="I1716" t="s">
        <v>64</v>
      </c>
      <c r="J1716" t="s">
        <v>65</v>
      </c>
    </row>
    <row r="1717" spans="1:10">
      <c r="A1717" s="17">
        <v>6911</v>
      </c>
      <c r="B1717" s="17" t="s">
        <v>2155</v>
      </c>
      <c r="C1717" s="17" t="s">
        <v>20</v>
      </c>
      <c r="D1717" s="17" t="s">
        <v>4731</v>
      </c>
      <c r="E1717" s="17">
        <v>6700</v>
      </c>
      <c r="F1717" s="18" t="s">
        <v>5</v>
      </c>
      <c r="G1717">
        <v>2017</v>
      </c>
      <c r="H1717" s="18" t="s">
        <v>83</v>
      </c>
      <c r="I1717" t="s">
        <v>64</v>
      </c>
      <c r="J1717" t="s">
        <v>123</v>
      </c>
    </row>
    <row r="1718" spans="1:10">
      <c r="A1718" s="17">
        <v>6908</v>
      </c>
      <c r="B1718" s="17" t="s">
        <v>411</v>
      </c>
      <c r="C1718" s="17" t="s">
        <v>16</v>
      </c>
      <c r="D1718" s="17" t="s">
        <v>4761</v>
      </c>
      <c r="E1718" s="17">
        <v>3500</v>
      </c>
      <c r="F1718" s="18" t="s">
        <v>5</v>
      </c>
      <c r="G1718">
        <v>2017</v>
      </c>
      <c r="H1718" s="18" t="s">
        <v>83</v>
      </c>
      <c r="I1718" t="s">
        <v>64</v>
      </c>
      <c r="J1718" t="s">
        <v>181</v>
      </c>
    </row>
    <row r="1719" spans="1:10">
      <c r="A1719" s="17">
        <v>6905</v>
      </c>
      <c r="B1719" s="17" t="s">
        <v>4013</v>
      </c>
      <c r="C1719" s="17" t="s">
        <v>26</v>
      </c>
      <c r="D1719" s="17" t="s">
        <v>4668</v>
      </c>
      <c r="E1719" s="17">
        <v>3300</v>
      </c>
      <c r="F1719" s="18" t="s">
        <v>5</v>
      </c>
      <c r="G1719">
        <v>2017</v>
      </c>
      <c r="H1719" s="18" t="s">
        <v>83</v>
      </c>
      <c r="I1719" t="s">
        <v>64</v>
      </c>
      <c r="J1719" t="s">
        <v>65</v>
      </c>
    </row>
    <row r="1720" spans="1:10">
      <c r="A1720" s="17">
        <v>6902</v>
      </c>
      <c r="B1720" s="17" t="s">
        <v>2149</v>
      </c>
      <c r="C1720" s="17" t="s">
        <v>20</v>
      </c>
      <c r="D1720" s="17" t="s">
        <v>4731</v>
      </c>
      <c r="E1720" s="17">
        <v>4500</v>
      </c>
      <c r="F1720" s="18" t="s">
        <v>5</v>
      </c>
      <c r="G1720">
        <v>2017</v>
      </c>
      <c r="H1720" s="18" t="s">
        <v>83</v>
      </c>
      <c r="I1720" t="s">
        <v>64</v>
      </c>
      <c r="J1720" t="s">
        <v>123</v>
      </c>
    </row>
    <row r="1721" spans="1:10">
      <c r="A1721" s="17">
        <v>6900</v>
      </c>
      <c r="B1721" s="17" t="s">
        <v>2442</v>
      </c>
      <c r="C1721" s="17" t="s">
        <v>8</v>
      </c>
      <c r="D1721" s="17" t="s">
        <v>4646</v>
      </c>
      <c r="E1721" s="17">
        <v>5300</v>
      </c>
      <c r="F1721" s="18" t="s">
        <v>5</v>
      </c>
      <c r="G1721">
        <v>2017</v>
      </c>
      <c r="H1721" s="18" t="s">
        <v>83</v>
      </c>
      <c r="I1721" t="s">
        <v>64</v>
      </c>
      <c r="J1721" t="s">
        <v>65</v>
      </c>
    </row>
    <row r="1722" spans="1:10">
      <c r="A1722" s="17">
        <v>6899</v>
      </c>
      <c r="B1722" s="17" t="s">
        <v>410</v>
      </c>
      <c r="C1722" s="17" t="s">
        <v>28</v>
      </c>
      <c r="D1722" s="17" t="s">
        <v>4749</v>
      </c>
      <c r="E1722" s="17">
        <v>4500</v>
      </c>
      <c r="F1722" s="18" t="s">
        <v>5</v>
      </c>
      <c r="G1722">
        <v>2017</v>
      </c>
      <c r="H1722" s="18" t="s">
        <v>83</v>
      </c>
      <c r="I1722" t="s">
        <v>64</v>
      </c>
      <c r="J1722" t="s">
        <v>65</v>
      </c>
    </row>
    <row r="1723" spans="1:10">
      <c r="A1723" s="17">
        <v>6898</v>
      </c>
      <c r="B1723" s="17" t="s">
        <v>2907</v>
      </c>
      <c r="C1723" s="17" t="s">
        <v>8</v>
      </c>
      <c r="D1723" s="17" t="s">
        <v>4646</v>
      </c>
      <c r="E1723" s="17">
        <v>4100</v>
      </c>
      <c r="F1723" s="18" t="s">
        <v>5</v>
      </c>
      <c r="G1723">
        <v>2017</v>
      </c>
      <c r="H1723" s="18" t="s">
        <v>83</v>
      </c>
      <c r="I1723" t="s">
        <v>64</v>
      </c>
      <c r="J1723" t="s">
        <v>65</v>
      </c>
    </row>
    <row r="1724" spans="1:10">
      <c r="A1724" s="17">
        <v>6895</v>
      </c>
      <c r="B1724" s="17" t="s">
        <v>2740</v>
      </c>
      <c r="C1724" s="17" t="s">
        <v>28</v>
      </c>
      <c r="D1724" s="17" t="s">
        <v>4583</v>
      </c>
      <c r="E1724" s="17">
        <v>4500</v>
      </c>
      <c r="F1724" s="18" t="s">
        <v>5</v>
      </c>
      <c r="G1724">
        <v>2017</v>
      </c>
      <c r="H1724" s="18" t="s">
        <v>83</v>
      </c>
      <c r="I1724" t="s">
        <v>64</v>
      </c>
      <c r="J1724" t="s">
        <v>65</v>
      </c>
    </row>
    <row r="1725" spans="1:10">
      <c r="A1725" s="17">
        <v>6894</v>
      </c>
      <c r="B1725" s="17" t="s">
        <v>3122</v>
      </c>
      <c r="C1725" s="17" t="s">
        <v>26</v>
      </c>
      <c r="D1725" s="17" t="s">
        <v>4742</v>
      </c>
      <c r="E1725" s="17">
        <v>4200</v>
      </c>
      <c r="F1725" s="18" t="s">
        <v>5</v>
      </c>
      <c r="G1725">
        <v>2017</v>
      </c>
      <c r="H1725" s="18" t="s">
        <v>83</v>
      </c>
      <c r="I1725" t="s">
        <v>64</v>
      </c>
      <c r="J1725" t="s">
        <v>65</v>
      </c>
    </row>
    <row r="1726" spans="1:10">
      <c r="A1726" s="17">
        <v>6893</v>
      </c>
      <c r="B1726" s="17" t="s">
        <v>2207</v>
      </c>
      <c r="C1726" s="17" t="s">
        <v>28</v>
      </c>
      <c r="D1726" s="17" t="s">
        <v>4638</v>
      </c>
      <c r="E1726" s="17">
        <v>4400</v>
      </c>
      <c r="F1726" s="18" t="s">
        <v>5</v>
      </c>
      <c r="G1726">
        <v>2017</v>
      </c>
      <c r="H1726" s="18" t="s">
        <v>83</v>
      </c>
      <c r="I1726" t="s">
        <v>64</v>
      </c>
      <c r="J1726" t="s">
        <v>65</v>
      </c>
    </row>
    <row r="1727" spans="1:10">
      <c r="A1727" s="17">
        <v>6892</v>
      </c>
      <c r="B1727" s="17" t="s">
        <v>4183</v>
      </c>
      <c r="C1727" s="17" t="s">
        <v>24</v>
      </c>
      <c r="D1727" s="17" t="s">
        <v>4681</v>
      </c>
      <c r="E1727" s="17">
        <v>3100</v>
      </c>
      <c r="F1727" s="18" t="s">
        <v>5</v>
      </c>
      <c r="G1727">
        <v>2017</v>
      </c>
      <c r="H1727" s="18" t="s">
        <v>83</v>
      </c>
      <c r="I1727" t="s">
        <v>64</v>
      </c>
      <c r="J1727" t="s">
        <v>65</v>
      </c>
    </row>
    <row r="1728" spans="1:10">
      <c r="A1728" s="17">
        <v>6890</v>
      </c>
      <c r="B1728" s="17" t="s">
        <v>2724</v>
      </c>
      <c r="C1728" s="17" t="s">
        <v>16</v>
      </c>
      <c r="D1728" s="17" t="s">
        <v>4631</v>
      </c>
      <c r="E1728" s="17">
        <v>4100</v>
      </c>
      <c r="F1728" s="18" t="s">
        <v>5</v>
      </c>
      <c r="G1728">
        <v>2017</v>
      </c>
      <c r="H1728" s="18" t="s">
        <v>83</v>
      </c>
      <c r="I1728" t="s">
        <v>64</v>
      </c>
      <c r="J1728" t="s">
        <v>181</v>
      </c>
    </row>
    <row r="1729" spans="1:10">
      <c r="A1729" s="17">
        <v>6889</v>
      </c>
      <c r="B1729" s="17" t="s">
        <v>2486</v>
      </c>
      <c r="C1729" s="17" t="s">
        <v>28</v>
      </c>
      <c r="D1729" s="17" t="s">
        <v>4638</v>
      </c>
      <c r="E1729" s="17">
        <v>4400</v>
      </c>
      <c r="F1729" s="18" t="s">
        <v>5</v>
      </c>
      <c r="G1729">
        <v>2017</v>
      </c>
      <c r="H1729" s="18" t="s">
        <v>83</v>
      </c>
      <c r="I1729" t="s">
        <v>64</v>
      </c>
      <c r="J1729" t="s">
        <v>65</v>
      </c>
    </row>
    <row r="1730" spans="1:10">
      <c r="A1730" s="17">
        <v>6888</v>
      </c>
      <c r="B1730" s="17" t="s">
        <v>2867</v>
      </c>
      <c r="C1730" s="17" t="s">
        <v>16</v>
      </c>
      <c r="D1730" s="17" t="s">
        <v>4663</v>
      </c>
      <c r="E1730" s="17">
        <v>3900</v>
      </c>
      <c r="F1730" s="18" t="s">
        <v>5</v>
      </c>
      <c r="G1730">
        <v>2017</v>
      </c>
      <c r="H1730" s="18" t="s">
        <v>83</v>
      </c>
      <c r="I1730" t="s">
        <v>64</v>
      </c>
      <c r="J1730" t="s">
        <v>178</v>
      </c>
    </row>
    <row r="1731" spans="1:10">
      <c r="A1731" s="17">
        <v>6887</v>
      </c>
      <c r="B1731" s="17" t="s">
        <v>2104</v>
      </c>
      <c r="C1731" s="17" t="s">
        <v>16</v>
      </c>
      <c r="D1731" s="17" t="s">
        <v>4694</v>
      </c>
      <c r="E1731" s="17">
        <v>2700</v>
      </c>
      <c r="F1731" s="18" t="s">
        <v>5</v>
      </c>
      <c r="G1731">
        <v>2017</v>
      </c>
      <c r="H1731" s="18" t="s">
        <v>83</v>
      </c>
      <c r="I1731" t="s">
        <v>64</v>
      </c>
      <c r="J1731" t="s">
        <v>65</v>
      </c>
    </row>
    <row r="1732" spans="1:10">
      <c r="A1732" s="17">
        <v>6883</v>
      </c>
      <c r="B1732" s="17" t="s">
        <v>3786</v>
      </c>
      <c r="C1732" s="17" t="s">
        <v>18</v>
      </c>
      <c r="D1732" s="17" t="s">
        <v>4687</v>
      </c>
      <c r="E1732" s="17">
        <v>2900</v>
      </c>
      <c r="F1732" s="18" t="s">
        <v>5</v>
      </c>
      <c r="G1732">
        <v>2017</v>
      </c>
      <c r="H1732" s="18" t="s">
        <v>83</v>
      </c>
      <c r="I1732" t="s">
        <v>64</v>
      </c>
      <c r="J1732" t="s">
        <v>207</v>
      </c>
    </row>
    <row r="1733" spans="1:10">
      <c r="A1733" s="17">
        <v>6882</v>
      </c>
      <c r="B1733" s="17" t="s">
        <v>409</v>
      </c>
      <c r="C1733" s="17" t="s">
        <v>16</v>
      </c>
      <c r="D1733" s="17" t="s">
        <v>4761</v>
      </c>
      <c r="E1733" s="17">
        <v>4400</v>
      </c>
      <c r="F1733" s="18" t="s">
        <v>5</v>
      </c>
      <c r="G1733">
        <v>2017</v>
      </c>
      <c r="H1733" s="18" t="s">
        <v>83</v>
      </c>
      <c r="I1733" t="s">
        <v>64</v>
      </c>
      <c r="J1733" t="s">
        <v>181</v>
      </c>
    </row>
    <row r="1734" spans="1:10">
      <c r="A1734" s="17">
        <v>6878</v>
      </c>
      <c r="B1734" s="17" t="s">
        <v>3604</v>
      </c>
      <c r="C1734" s="17" t="s">
        <v>8</v>
      </c>
      <c r="D1734" s="17" t="s">
        <v>4646</v>
      </c>
      <c r="E1734" s="17">
        <v>5400</v>
      </c>
      <c r="F1734" s="18" t="s">
        <v>5</v>
      </c>
      <c r="G1734">
        <v>2017</v>
      </c>
      <c r="H1734" s="18" t="s">
        <v>83</v>
      </c>
      <c r="I1734" t="s">
        <v>64</v>
      </c>
      <c r="J1734" t="s">
        <v>65</v>
      </c>
    </row>
    <row r="1735" spans="1:10">
      <c r="A1735" s="17">
        <v>6877</v>
      </c>
      <c r="B1735" s="17" t="s">
        <v>2888</v>
      </c>
      <c r="C1735" s="17" t="s">
        <v>16</v>
      </c>
      <c r="D1735" s="17" t="s">
        <v>4694</v>
      </c>
      <c r="E1735" s="17">
        <v>3000</v>
      </c>
      <c r="F1735" s="18" t="s">
        <v>5</v>
      </c>
      <c r="G1735">
        <v>2017</v>
      </c>
      <c r="H1735" s="18" t="s">
        <v>83</v>
      </c>
      <c r="I1735" t="s">
        <v>64</v>
      </c>
      <c r="J1735" t="s">
        <v>65</v>
      </c>
    </row>
    <row r="1736" spans="1:10">
      <c r="A1736" s="17">
        <v>6875</v>
      </c>
      <c r="B1736" s="17" t="s">
        <v>4403</v>
      </c>
      <c r="C1736" s="17" t="s">
        <v>15</v>
      </c>
      <c r="D1736" s="17" t="s">
        <v>4759</v>
      </c>
      <c r="E1736" s="17">
        <v>5100</v>
      </c>
      <c r="F1736" s="18" t="s">
        <v>5</v>
      </c>
      <c r="G1736">
        <v>2017</v>
      </c>
      <c r="H1736" s="18" t="s">
        <v>83</v>
      </c>
      <c r="I1736" t="s">
        <v>64</v>
      </c>
      <c r="J1736" t="s">
        <v>65</v>
      </c>
    </row>
    <row r="1737" spans="1:10">
      <c r="A1737" s="17">
        <v>6874</v>
      </c>
      <c r="B1737" s="17" t="s">
        <v>408</v>
      </c>
      <c r="C1737" s="17" t="s">
        <v>8</v>
      </c>
      <c r="D1737" s="17" t="s">
        <v>4646</v>
      </c>
      <c r="E1737" s="17">
        <v>3500</v>
      </c>
      <c r="F1737" s="18" t="s">
        <v>5</v>
      </c>
      <c r="G1737">
        <v>2017</v>
      </c>
      <c r="H1737" s="18" t="s">
        <v>83</v>
      </c>
      <c r="I1737" t="s">
        <v>64</v>
      </c>
      <c r="J1737" t="s">
        <v>65</v>
      </c>
    </row>
    <row r="1738" spans="1:10">
      <c r="A1738" s="17">
        <v>6872</v>
      </c>
      <c r="B1738" s="17" t="s">
        <v>4178</v>
      </c>
      <c r="C1738" s="17" t="s">
        <v>15</v>
      </c>
      <c r="D1738" s="17" t="s">
        <v>4759</v>
      </c>
      <c r="E1738" s="17">
        <v>6400</v>
      </c>
      <c r="F1738" s="18" t="s">
        <v>5</v>
      </c>
      <c r="G1738">
        <v>2017</v>
      </c>
      <c r="H1738" s="18" t="s">
        <v>83</v>
      </c>
      <c r="I1738" t="s">
        <v>64</v>
      </c>
      <c r="J1738" t="s">
        <v>65</v>
      </c>
    </row>
    <row r="1739" spans="1:10">
      <c r="A1739" s="17">
        <v>6871</v>
      </c>
      <c r="B1739" s="17" t="s">
        <v>4371</v>
      </c>
      <c r="C1739" s="17" t="s">
        <v>15</v>
      </c>
      <c r="D1739" s="17" t="s">
        <v>4759</v>
      </c>
      <c r="E1739" s="17">
        <v>4800</v>
      </c>
      <c r="F1739" s="18" t="s">
        <v>5</v>
      </c>
      <c r="G1739">
        <v>2017</v>
      </c>
      <c r="H1739" s="18" t="s">
        <v>83</v>
      </c>
      <c r="I1739" t="s">
        <v>64</v>
      </c>
      <c r="J1739" t="s">
        <v>65</v>
      </c>
    </row>
    <row r="1740" spans="1:10">
      <c r="A1740" s="17">
        <v>6869</v>
      </c>
      <c r="B1740" s="17" t="s">
        <v>3345</v>
      </c>
      <c r="C1740" s="17" t="s">
        <v>28</v>
      </c>
      <c r="D1740" s="17" t="s">
        <v>4749</v>
      </c>
      <c r="E1740" s="17">
        <v>4400</v>
      </c>
      <c r="F1740" s="18" t="s">
        <v>5</v>
      </c>
      <c r="G1740">
        <v>2017</v>
      </c>
      <c r="H1740" s="18" t="s">
        <v>83</v>
      </c>
      <c r="I1740" t="s">
        <v>64</v>
      </c>
      <c r="J1740" t="s">
        <v>65</v>
      </c>
    </row>
    <row r="1741" spans="1:10">
      <c r="A1741" s="17">
        <v>6868</v>
      </c>
      <c r="B1741" s="17" t="s">
        <v>2851</v>
      </c>
      <c r="C1741" s="17" t="s">
        <v>28</v>
      </c>
      <c r="D1741" s="17" t="s">
        <v>4638</v>
      </c>
      <c r="E1741" s="17">
        <v>3200</v>
      </c>
      <c r="F1741" s="18" t="s">
        <v>5</v>
      </c>
      <c r="G1741">
        <v>2017</v>
      </c>
      <c r="H1741" s="18" t="s">
        <v>83</v>
      </c>
      <c r="I1741" t="s">
        <v>64</v>
      </c>
      <c r="J1741" t="s">
        <v>65</v>
      </c>
    </row>
    <row r="1742" spans="1:10">
      <c r="A1742" s="17">
        <v>6866</v>
      </c>
      <c r="B1742" s="17" t="s">
        <v>3427</v>
      </c>
      <c r="C1742" s="17" t="s">
        <v>16</v>
      </c>
      <c r="D1742" s="17" t="s">
        <v>4631</v>
      </c>
      <c r="E1742" s="17">
        <v>4400</v>
      </c>
      <c r="F1742" s="18" t="s">
        <v>5</v>
      </c>
      <c r="G1742">
        <v>2017</v>
      </c>
      <c r="H1742" s="18" t="s">
        <v>83</v>
      </c>
      <c r="I1742" t="s">
        <v>64</v>
      </c>
      <c r="J1742" t="s">
        <v>181</v>
      </c>
    </row>
    <row r="1743" spans="1:10">
      <c r="A1743" s="17">
        <v>6864</v>
      </c>
      <c r="B1743" s="17" t="s">
        <v>3321</v>
      </c>
      <c r="C1743" s="17" t="s">
        <v>16</v>
      </c>
      <c r="D1743" s="17" t="s">
        <v>4631</v>
      </c>
      <c r="E1743" s="17">
        <v>4100</v>
      </c>
      <c r="F1743" s="18" t="s">
        <v>5</v>
      </c>
      <c r="G1743">
        <v>2017</v>
      </c>
      <c r="H1743" s="18" t="s">
        <v>83</v>
      </c>
      <c r="I1743" t="s">
        <v>64</v>
      </c>
      <c r="J1743" t="s">
        <v>181</v>
      </c>
    </row>
    <row r="1744" spans="1:10">
      <c r="A1744" s="17">
        <v>6863</v>
      </c>
      <c r="B1744" s="17" t="s">
        <v>3534</v>
      </c>
      <c r="C1744" s="17" t="s">
        <v>26</v>
      </c>
      <c r="D1744" s="17" t="s">
        <v>4668</v>
      </c>
      <c r="E1744" s="17">
        <v>3800</v>
      </c>
      <c r="F1744" s="18" t="s">
        <v>5</v>
      </c>
      <c r="G1744">
        <v>2017</v>
      </c>
      <c r="H1744" s="18" t="s">
        <v>83</v>
      </c>
      <c r="I1744" t="s">
        <v>64</v>
      </c>
      <c r="J1744" t="s">
        <v>65</v>
      </c>
    </row>
    <row r="1745" spans="1:10">
      <c r="A1745" s="17">
        <v>6862</v>
      </c>
      <c r="B1745" s="17" t="s">
        <v>407</v>
      </c>
      <c r="C1745" s="17" t="s">
        <v>28</v>
      </c>
      <c r="D1745" s="17" t="s">
        <v>4583</v>
      </c>
      <c r="E1745" s="17">
        <v>3100</v>
      </c>
      <c r="F1745" s="18" t="s">
        <v>5</v>
      </c>
      <c r="G1745">
        <v>2017</v>
      </c>
      <c r="H1745" s="18" t="s">
        <v>83</v>
      </c>
      <c r="I1745" t="s">
        <v>64</v>
      </c>
      <c r="J1745" t="s">
        <v>65</v>
      </c>
    </row>
    <row r="1746" spans="1:10">
      <c r="A1746" s="17">
        <v>6861</v>
      </c>
      <c r="B1746" s="17" t="s">
        <v>2388</v>
      </c>
      <c r="C1746" s="17" t="s">
        <v>28</v>
      </c>
      <c r="D1746" s="17" t="s">
        <v>4638</v>
      </c>
      <c r="E1746" s="17">
        <v>3000</v>
      </c>
      <c r="F1746" s="18" t="s">
        <v>5</v>
      </c>
      <c r="G1746">
        <v>2017</v>
      </c>
      <c r="H1746" s="18" t="s">
        <v>83</v>
      </c>
      <c r="I1746" t="s">
        <v>64</v>
      </c>
      <c r="J1746" t="s">
        <v>65</v>
      </c>
    </row>
    <row r="1747" spans="1:10">
      <c r="A1747" s="17">
        <v>6860</v>
      </c>
      <c r="B1747" s="17" t="s">
        <v>4097</v>
      </c>
      <c r="C1747" s="17" t="s">
        <v>24</v>
      </c>
      <c r="D1747" s="17" t="s">
        <v>4681</v>
      </c>
      <c r="E1747" s="17">
        <v>2800</v>
      </c>
      <c r="F1747" s="18" t="s">
        <v>5</v>
      </c>
      <c r="G1747">
        <v>2017</v>
      </c>
      <c r="H1747" s="18" t="s">
        <v>83</v>
      </c>
      <c r="I1747" t="s">
        <v>64</v>
      </c>
      <c r="J1747" t="s">
        <v>65</v>
      </c>
    </row>
    <row r="1748" spans="1:10">
      <c r="A1748" s="17">
        <v>6859</v>
      </c>
      <c r="B1748" s="17" t="s">
        <v>4492</v>
      </c>
      <c r="C1748" s="17" t="s">
        <v>18</v>
      </c>
      <c r="D1748" s="17" t="s">
        <v>4687</v>
      </c>
      <c r="E1748" s="17">
        <v>4000</v>
      </c>
      <c r="F1748" s="18" t="s">
        <v>5</v>
      </c>
      <c r="G1748">
        <v>2017</v>
      </c>
      <c r="H1748" s="18" t="s">
        <v>83</v>
      </c>
      <c r="I1748" t="s">
        <v>64</v>
      </c>
      <c r="J1748" t="s">
        <v>207</v>
      </c>
    </row>
    <row r="1749" spans="1:10">
      <c r="A1749" s="17">
        <v>6858</v>
      </c>
      <c r="B1749" s="17" t="s">
        <v>3891</v>
      </c>
      <c r="C1749" s="17" t="s">
        <v>28</v>
      </c>
      <c r="D1749" s="17" t="s">
        <v>4749</v>
      </c>
      <c r="E1749" s="17">
        <v>2300</v>
      </c>
      <c r="F1749" s="18" t="s">
        <v>5</v>
      </c>
      <c r="G1749">
        <v>2017</v>
      </c>
      <c r="H1749" s="18" t="s">
        <v>83</v>
      </c>
      <c r="I1749" t="s">
        <v>64</v>
      </c>
      <c r="J1749" t="s">
        <v>65</v>
      </c>
    </row>
    <row r="1750" spans="1:10">
      <c r="A1750" s="17">
        <v>6857</v>
      </c>
      <c r="B1750" s="17" t="s">
        <v>2865</v>
      </c>
      <c r="C1750" s="17" t="s">
        <v>20</v>
      </c>
      <c r="D1750" s="17" t="s">
        <v>4731</v>
      </c>
      <c r="E1750" s="17">
        <v>5500</v>
      </c>
      <c r="F1750" s="18" t="s">
        <v>5</v>
      </c>
      <c r="G1750">
        <v>2017</v>
      </c>
      <c r="H1750" s="18" t="s">
        <v>83</v>
      </c>
      <c r="I1750" t="s">
        <v>64</v>
      </c>
      <c r="J1750" t="s">
        <v>123</v>
      </c>
    </row>
    <row r="1751" spans="1:10">
      <c r="A1751" s="17">
        <v>6855</v>
      </c>
      <c r="B1751" s="17" t="s">
        <v>406</v>
      </c>
      <c r="C1751" s="17" t="s">
        <v>24</v>
      </c>
      <c r="D1751" s="17" t="s">
        <v>4748</v>
      </c>
      <c r="E1751" s="17">
        <v>2500</v>
      </c>
      <c r="F1751" s="18" t="s">
        <v>5</v>
      </c>
      <c r="G1751">
        <v>2017</v>
      </c>
      <c r="H1751" s="18" t="s">
        <v>83</v>
      </c>
      <c r="I1751" t="s">
        <v>64</v>
      </c>
      <c r="J1751" t="s">
        <v>65</v>
      </c>
    </row>
    <row r="1752" spans="1:10">
      <c r="A1752" s="17">
        <v>6854</v>
      </c>
      <c r="B1752" s="17" t="s">
        <v>4156</v>
      </c>
      <c r="C1752" s="17" t="s">
        <v>24</v>
      </c>
      <c r="D1752" s="17" t="s">
        <v>4658</v>
      </c>
      <c r="E1752" s="17">
        <v>3000</v>
      </c>
      <c r="F1752" s="18" t="s">
        <v>5</v>
      </c>
      <c r="G1752">
        <v>2017</v>
      </c>
      <c r="H1752" s="18" t="s">
        <v>83</v>
      </c>
      <c r="I1752" t="s">
        <v>64</v>
      </c>
      <c r="J1752" t="s">
        <v>65</v>
      </c>
    </row>
    <row r="1753" spans="1:10">
      <c r="A1753" s="17">
        <v>6853</v>
      </c>
      <c r="B1753" s="17" t="s">
        <v>405</v>
      </c>
      <c r="C1753" s="17" t="s">
        <v>24</v>
      </c>
      <c r="D1753" s="17" t="s">
        <v>4748</v>
      </c>
      <c r="E1753" s="17">
        <v>3200</v>
      </c>
      <c r="F1753" s="18" t="s">
        <v>5</v>
      </c>
      <c r="G1753">
        <v>2017</v>
      </c>
      <c r="H1753" s="18" t="s">
        <v>83</v>
      </c>
      <c r="I1753" t="s">
        <v>64</v>
      </c>
      <c r="J1753" t="s">
        <v>65</v>
      </c>
    </row>
    <row r="1754" spans="1:10">
      <c r="A1754" s="17">
        <v>6852</v>
      </c>
      <c r="B1754" s="17" t="s">
        <v>4204</v>
      </c>
      <c r="C1754" s="17" t="s">
        <v>18</v>
      </c>
      <c r="D1754" s="17" t="s">
        <v>4687</v>
      </c>
      <c r="E1754" s="17">
        <v>3700</v>
      </c>
      <c r="F1754" s="18" t="s">
        <v>5</v>
      </c>
      <c r="G1754">
        <v>2017</v>
      </c>
      <c r="H1754" s="18" t="s">
        <v>83</v>
      </c>
      <c r="I1754" t="s">
        <v>64</v>
      </c>
      <c r="J1754" t="s">
        <v>207</v>
      </c>
    </row>
    <row r="1755" spans="1:10">
      <c r="A1755" s="17">
        <v>6851</v>
      </c>
      <c r="B1755" s="17" t="s">
        <v>2309</v>
      </c>
      <c r="C1755" s="17" t="s">
        <v>8</v>
      </c>
      <c r="D1755" s="17" t="s">
        <v>4588</v>
      </c>
      <c r="E1755" s="17">
        <v>2200</v>
      </c>
      <c r="F1755" s="18" t="s">
        <v>5</v>
      </c>
      <c r="G1755">
        <v>2017</v>
      </c>
      <c r="H1755" s="18" t="s">
        <v>83</v>
      </c>
      <c r="I1755" t="s">
        <v>380</v>
      </c>
      <c r="J1755" t="s">
        <v>241</v>
      </c>
    </row>
    <row r="1756" spans="1:10">
      <c r="A1756" s="17">
        <v>6848</v>
      </c>
      <c r="B1756" s="17" t="s">
        <v>404</v>
      </c>
      <c r="C1756" s="17" t="s">
        <v>8</v>
      </c>
      <c r="D1756" s="17" t="s">
        <v>4588</v>
      </c>
      <c r="E1756" s="17">
        <v>1500</v>
      </c>
      <c r="F1756" s="18" t="s">
        <v>5</v>
      </c>
      <c r="G1756">
        <v>2016</v>
      </c>
      <c r="H1756" s="18" t="s">
        <v>82</v>
      </c>
      <c r="I1756" t="s">
        <v>380</v>
      </c>
      <c r="J1756" t="s">
        <v>241</v>
      </c>
    </row>
    <row r="1757" spans="1:10">
      <c r="A1757" s="17">
        <v>6847</v>
      </c>
      <c r="B1757" s="17" t="s">
        <v>4151</v>
      </c>
      <c r="C1757" s="17" t="s">
        <v>8</v>
      </c>
      <c r="D1757" s="17" t="s">
        <v>4588</v>
      </c>
      <c r="E1757" s="17">
        <v>1400</v>
      </c>
      <c r="F1757" s="18" t="s">
        <v>5</v>
      </c>
      <c r="G1757">
        <v>2016</v>
      </c>
      <c r="H1757" s="18" t="s">
        <v>82</v>
      </c>
      <c r="I1757" t="s">
        <v>380</v>
      </c>
      <c r="J1757" t="s">
        <v>241</v>
      </c>
    </row>
    <row r="1758" spans="1:10">
      <c r="A1758" s="17">
        <v>6846</v>
      </c>
      <c r="B1758" s="17" t="s">
        <v>403</v>
      </c>
      <c r="C1758" s="17" t="s">
        <v>8</v>
      </c>
      <c r="D1758" s="17" t="s">
        <v>4588</v>
      </c>
      <c r="E1758" s="17">
        <v>2700</v>
      </c>
      <c r="F1758" s="18" t="s">
        <v>5</v>
      </c>
      <c r="G1758">
        <v>2016</v>
      </c>
      <c r="H1758" s="18" t="s">
        <v>82</v>
      </c>
      <c r="I1758" t="s">
        <v>380</v>
      </c>
      <c r="J1758" t="s">
        <v>241</v>
      </c>
    </row>
    <row r="1759" spans="1:10">
      <c r="A1759" s="17">
        <v>6845</v>
      </c>
      <c r="B1759" s="17" t="s">
        <v>4373</v>
      </c>
      <c r="C1759" s="17" t="s">
        <v>8</v>
      </c>
      <c r="D1759" s="17" t="s">
        <v>4588</v>
      </c>
      <c r="E1759" s="17">
        <v>1800</v>
      </c>
      <c r="F1759" s="18" t="s">
        <v>5</v>
      </c>
      <c r="G1759">
        <v>2016</v>
      </c>
      <c r="H1759" s="18" t="s">
        <v>82</v>
      </c>
      <c r="I1759" t="s">
        <v>380</v>
      </c>
      <c r="J1759" t="s">
        <v>241</v>
      </c>
    </row>
    <row r="1760" spans="1:10">
      <c r="A1760" s="17">
        <v>6844</v>
      </c>
      <c r="B1760" s="17" t="s">
        <v>3328</v>
      </c>
      <c r="C1760" s="17" t="s">
        <v>8</v>
      </c>
      <c r="D1760" s="17" t="s">
        <v>4588</v>
      </c>
      <c r="E1760" s="17">
        <v>2000</v>
      </c>
      <c r="F1760" s="18" t="s">
        <v>5</v>
      </c>
      <c r="G1760">
        <v>2016</v>
      </c>
      <c r="H1760" s="18" t="s">
        <v>82</v>
      </c>
      <c r="I1760" t="s">
        <v>380</v>
      </c>
      <c r="J1760" t="s">
        <v>241</v>
      </c>
    </row>
    <row r="1761" spans="1:10">
      <c r="A1761" s="17">
        <v>6843</v>
      </c>
      <c r="B1761" s="17" t="s">
        <v>4280</v>
      </c>
      <c r="C1761" s="17" t="s">
        <v>8</v>
      </c>
      <c r="D1761" s="17" t="s">
        <v>4588</v>
      </c>
      <c r="E1761" s="17">
        <v>1400</v>
      </c>
      <c r="F1761" s="18" t="s">
        <v>5</v>
      </c>
      <c r="G1761">
        <v>2016</v>
      </c>
      <c r="H1761" s="18" t="s">
        <v>82</v>
      </c>
      <c r="I1761" t="s">
        <v>380</v>
      </c>
      <c r="J1761" t="s">
        <v>241</v>
      </c>
    </row>
    <row r="1762" spans="1:10">
      <c r="A1762" s="17">
        <v>6842</v>
      </c>
      <c r="B1762" s="17" t="s">
        <v>4181</v>
      </c>
      <c r="C1762" s="17" t="s">
        <v>8</v>
      </c>
      <c r="D1762" s="17" t="s">
        <v>4588</v>
      </c>
      <c r="E1762" s="17">
        <v>1700</v>
      </c>
      <c r="F1762" s="18" t="s">
        <v>5</v>
      </c>
      <c r="G1762">
        <v>2015</v>
      </c>
      <c r="H1762" s="18" t="s">
        <v>66</v>
      </c>
      <c r="I1762" t="s">
        <v>380</v>
      </c>
      <c r="J1762" t="s">
        <v>241</v>
      </c>
    </row>
    <row r="1763" spans="1:10">
      <c r="A1763" s="17">
        <v>6840</v>
      </c>
      <c r="B1763" s="17" t="s">
        <v>402</v>
      </c>
      <c r="C1763" s="17" t="s">
        <v>8</v>
      </c>
      <c r="D1763" s="17" t="s">
        <v>4588</v>
      </c>
      <c r="E1763" s="17">
        <v>1700</v>
      </c>
      <c r="F1763" s="18" t="s">
        <v>5</v>
      </c>
      <c r="G1763">
        <v>2014</v>
      </c>
      <c r="H1763" s="18" t="s">
        <v>66</v>
      </c>
      <c r="I1763" t="s">
        <v>380</v>
      </c>
      <c r="J1763" t="s">
        <v>241</v>
      </c>
    </row>
    <row r="1764" spans="1:10">
      <c r="A1764" s="17">
        <v>6839</v>
      </c>
      <c r="B1764" s="17" t="s">
        <v>401</v>
      </c>
      <c r="C1764" s="17" t="s">
        <v>8</v>
      </c>
      <c r="D1764" s="17" t="s">
        <v>4588</v>
      </c>
      <c r="E1764" s="17">
        <v>1700</v>
      </c>
      <c r="F1764" s="18" t="s">
        <v>5</v>
      </c>
      <c r="G1764">
        <v>2015</v>
      </c>
      <c r="H1764" s="18" t="s">
        <v>66</v>
      </c>
      <c r="I1764" t="s">
        <v>380</v>
      </c>
      <c r="J1764" t="s">
        <v>241</v>
      </c>
    </row>
    <row r="1765" spans="1:10">
      <c r="A1765" s="17">
        <v>6838</v>
      </c>
      <c r="B1765" s="17" t="s">
        <v>4402</v>
      </c>
      <c r="C1765" s="17" t="s">
        <v>8</v>
      </c>
      <c r="D1765" s="17" t="s">
        <v>4588</v>
      </c>
      <c r="E1765" s="17">
        <v>3000</v>
      </c>
      <c r="F1765" s="18" t="s">
        <v>5</v>
      </c>
      <c r="G1765">
        <v>2014</v>
      </c>
      <c r="H1765" s="18" t="s">
        <v>66</v>
      </c>
      <c r="I1765" t="s">
        <v>380</v>
      </c>
      <c r="J1765" t="s">
        <v>241</v>
      </c>
    </row>
    <row r="1766" spans="1:10">
      <c r="A1766" s="17">
        <v>6837</v>
      </c>
      <c r="B1766" s="17" t="s">
        <v>4468</v>
      </c>
      <c r="C1766" s="17" t="s">
        <v>8</v>
      </c>
      <c r="D1766" s="17" t="s">
        <v>4588</v>
      </c>
      <c r="E1766" s="17">
        <v>1700</v>
      </c>
      <c r="F1766" s="18" t="s">
        <v>5</v>
      </c>
      <c r="G1766">
        <v>2014</v>
      </c>
      <c r="H1766" s="18" t="s">
        <v>66</v>
      </c>
      <c r="I1766" t="s">
        <v>380</v>
      </c>
      <c r="J1766" t="s">
        <v>241</v>
      </c>
    </row>
    <row r="1767" spans="1:10">
      <c r="A1767" s="17">
        <v>6836</v>
      </c>
      <c r="B1767" s="17" t="s">
        <v>400</v>
      </c>
      <c r="C1767" s="17" t="s">
        <v>8</v>
      </c>
      <c r="D1767" s="17" t="s">
        <v>4588</v>
      </c>
      <c r="E1767" s="17">
        <v>1500</v>
      </c>
      <c r="F1767" s="18" t="s">
        <v>5</v>
      </c>
      <c r="G1767">
        <v>2013</v>
      </c>
      <c r="H1767" s="18" t="s">
        <v>66</v>
      </c>
      <c r="I1767" t="s">
        <v>380</v>
      </c>
      <c r="J1767" t="s">
        <v>241</v>
      </c>
    </row>
    <row r="1768" spans="1:10">
      <c r="A1768" s="17">
        <v>6834</v>
      </c>
      <c r="B1768" s="17" t="s">
        <v>4540</v>
      </c>
      <c r="C1768" s="17" t="s">
        <v>8</v>
      </c>
      <c r="D1768" s="17" t="s">
        <v>4588</v>
      </c>
      <c r="E1768" s="17">
        <v>3000</v>
      </c>
      <c r="F1768" s="18" t="s">
        <v>5</v>
      </c>
      <c r="G1768">
        <v>2013</v>
      </c>
      <c r="H1768" s="18" t="s">
        <v>66</v>
      </c>
      <c r="I1768" t="s">
        <v>380</v>
      </c>
      <c r="J1768" t="s">
        <v>241</v>
      </c>
    </row>
    <row r="1769" spans="1:10">
      <c r="A1769" s="17">
        <v>6833</v>
      </c>
      <c r="B1769" s="17" t="s">
        <v>398</v>
      </c>
      <c r="C1769" s="17" t="s">
        <v>8</v>
      </c>
      <c r="D1769" s="17" t="s">
        <v>4588</v>
      </c>
      <c r="E1769" s="17">
        <v>3300</v>
      </c>
      <c r="F1769" s="18" t="s">
        <v>5</v>
      </c>
      <c r="G1769">
        <v>2012</v>
      </c>
      <c r="H1769" s="18" t="s">
        <v>66</v>
      </c>
      <c r="I1769" t="s">
        <v>380</v>
      </c>
      <c r="J1769" t="s">
        <v>241</v>
      </c>
    </row>
    <row r="1770" spans="1:10">
      <c r="A1770" s="17">
        <v>6832</v>
      </c>
      <c r="B1770" s="17" t="s">
        <v>4407</v>
      </c>
      <c r="C1770" s="17" t="s">
        <v>8</v>
      </c>
      <c r="D1770" s="17" t="s">
        <v>4588</v>
      </c>
      <c r="E1770" s="17">
        <v>7600</v>
      </c>
      <c r="F1770" s="18" t="s">
        <v>5</v>
      </c>
      <c r="G1770">
        <v>2012</v>
      </c>
      <c r="H1770" s="18" t="s">
        <v>66</v>
      </c>
      <c r="I1770" t="s">
        <v>380</v>
      </c>
      <c r="J1770" t="s">
        <v>241</v>
      </c>
    </row>
    <row r="1771" spans="1:10">
      <c r="A1771" s="17">
        <v>6831</v>
      </c>
      <c r="B1771" s="17" t="s">
        <v>4272</v>
      </c>
      <c r="C1771" s="17" t="s">
        <v>8</v>
      </c>
      <c r="D1771" s="17" t="s">
        <v>4588</v>
      </c>
      <c r="E1771" s="17">
        <v>2700</v>
      </c>
      <c r="F1771" s="18" t="s">
        <v>5</v>
      </c>
      <c r="G1771">
        <v>2009</v>
      </c>
      <c r="H1771" s="18" t="s">
        <v>66</v>
      </c>
      <c r="I1771" t="s">
        <v>380</v>
      </c>
      <c r="J1771" t="s">
        <v>241</v>
      </c>
    </row>
    <row r="1772" spans="1:10">
      <c r="A1772" s="17">
        <v>6830</v>
      </c>
      <c r="B1772" s="17" t="s">
        <v>4538</v>
      </c>
      <c r="C1772" s="17" t="s">
        <v>8</v>
      </c>
      <c r="D1772" s="17" t="s">
        <v>4588</v>
      </c>
      <c r="E1772" s="17">
        <v>1900</v>
      </c>
      <c r="F1772" s="18" t="s">
        <v>5</v>
      </c>
      <c r="G1772">
        <v>2009</v>
      </c>
      <c r="H1772" s="18" t="s">
        <v>66</v>
      </c>
      <c r="I1772" t="s">
        <v>380</v>
      </c>
      <c r="J1772" t="s">
        <v>241</v>
      </c>
    </row>
    <row r="1773" spans="1:10">
      <c r="A1773" s="17">
        <v>6829</v>
      </c>
      <c r="B1773" s="17" t="s">
        <v>397</v>
      </c>
      <c r="C1773" s="17" t="s">
        <v>8</v>
      </c>
      <c r="D1773" s="17" t="s">
        <v>4588</v>
      </c>
      <c r="E1773" s="17">
        <v>2900</v>
      </c>
      <c r="F1773" s="18" t="s">
        <v>5</v>
      </c>
      <c r="G1773">
        <v>2009</v>
      </c>
      <c r="H1773" s="18" t="s">
        <v>66</v>
      </c>
      <c r="I1773" t="s">
        <v>380</v>
      </c>
      <c r="J1773" t="s">
        <v>241</v>
      </c>
    </row>
    <row r="1774" spans="1:10">
      <c r="A1774" s="17">
        <v>6828</v>
      </c>
      <c r="B1774" s="17" t="s">
        <v>4565</v>
      </c>
      <c r="C1774" s="17" t="s">
        <v>8</v>
      </c>
      <c r="D1774" s="17" t="s">
        <v>4588</v>
      </c>
      <c r="E1774" s="17">
        <v>3400</v>
      </c>
      <c r="F1774" s="18" t="s">
        <v>5</v>
      </c>
      <c r="G1774">
        <v>2009</v>
      </c>
      <c r="H1774" s="18" t="s">
        <v>66</v>
      </c>
      <c r="I1774" t="s">
        <v>380</v>
      </c>
      <c r="J1774" t="s">
        <v>241</v>
      </c>
    </row>
    <row r="1775" spans="1:10">
      <c r="A1775" s="17">
        <v>6827</v>
      </c>
      <c r="B1775" s="17" t="s">
        <v>396</v>
      </c>
      <c r="C1775" s="17" t="s">
        <v>8</v>
      </c>
      <c r="D1775" s="17" t="s">
        <v>4588</v>
      </c>
      <c r="E1775" s="17">
        <v>2000</v>
      </c>
      <c r="F1775" s="18" t="s">
        <v>5</v>
      </c>
      <c r="G1775">
        <v>2015</v>
      </c>
      <c r="H1775" s="18" t="s">
        <v>66</v>
      </c>
      <c r="I1775" t="s">
        <v>380</v>
      </c>
      <c r="J1775" t="s">
        <v>241</v>
      </c>
    </row>
    <row r="1776" spans="1:10">
      <c r="A1776" s="17">
        <v>6826</v>
      </c>
      <c r="B1776" s="17" t="s">
        <v>394</v>
      </c>
      <c r="C1776" s="17" t="s">
        <v>8</v>
      </c>
      <c r="D1776" s="17" t="s">
        <v>4588</v>
      </c>
      <c r="E1776" s="17">
        <v>2800</v>
      </c>
      <c r="F1776" s="18" t="s">
        <v>5</v>
      </c>
      <c r="G1776">
        <v>2009</v>
      </c>
      <c r="H1776" s="18" t="s">
        <v>66</v>
      </c>
      <c r="I1776" t="s">
        <v>380</v>
      </c>
      <c r="J1776" t="s">
        <v>241</v>
      </c>
    </row>
    <row r="1777" spans="1:10">
      <c r="A1777" s="17">
        <v>6825</v>
      </c>
      <c r="B1777" s="17" t="s">
        <v>4109</v>
      </c>
      <c r="C1777" s="17" t="s">
        <v>8</v>
      </c>
      <c r="D1777" s="17" t="s">
        <v>4588</v>
      </c>
      <c r="E1777" s="17">
        <v>2700</v>
      </c>
      <c r="F1777" s="18" t="s">
        <v>5</v>
      </c>
      <c r="G1777">
        <v>2007</v>
      </c>
      <c r="H1777" s="18" t="s">
        <v>66</v>
      </c>
      <c r="I1777" t="s">
        <v>380</v>
      </c>
      <c r="J1777" t="s">
        <v>241</v>
      </c>
    </row>
    <row r="1778" spans="1:10">
      <c r="A1778" s="17">
        <v>6823</v>
      </c>
      <c r="B1778" s="17" t="s">
        <v>2558</v>
      </c>
      <c r="C1778" s="17" t="s">
        <v>8</v>
      </c>
      <c r="D1778" s="17" t="s">
        <v>4588</v>
      </c>
      <c r="E1778" s="17">
        <v>8100</v>
      </c>
      <c r="F1778" s="18" t="s">
        <v>5</v>
      </c>
      <c r="G1778">
        <v>2006</v>
      </c>
      <c r="H1778" s="18" t="s">
        <v>66</v>
      </c>
      <c r="I1778" t="s">
        <v>380</v>
      </c>
      <c r="J1778" t="s">
        <v>241</v>
      </c>
    </row>
    <row r="1779" spans="1:10">
      <c r="A1779" s="17">
        <v>6822</v>
      </c>
      <c r="B1779" s="17" t="s">
        <v>4093</v>
      </c>
      <c r="C1779" s="17" t="s">
        <v>8</v>
      </c>
      <c r="D1779" s="17" t="s">
        <v>4588</v>
      </c>
      <c r="E1779" s="17">
        <v>4900</v>
      </c>
      <c r="F1779" s="18" t="s">
        <v>5</v>
      </c>
      <c r="G1779">
        <v>2015</v>
      </c>
      <c r="H1779" s="18" t="s">
        <v>66</v>
      </c>
      <c r="I1779" t="s">
        <v>380</v>
      </c>
      <c r="J1779" t="s">
        <v>241</v>
      </c>
    </row>
    <row r="1780" spans="1:10">
      <c r="A1780" s="17">
        <v>6821</v>
      </c>
      <c r="B1780" s="17" t="s">
        <v>2579</v>
      </c>
      <c r="C1780" s="17" t="s">
        <v>8</v>
      </c>
      <c r="D1780" s="17" t="s">
        <v>4588</v>
      </c>
      <c r="E1780" s="17">
        <v>27900</v>
      </c>
      <c r="F1780" s="18" t="s">
        <v>5</v>
      </c>
      <c r="G1780">
        <v>2002</v>
      </c>
      <c r="H1780" s="18" t="s">
        <v>66</v>
      </c>
      <c r="I1780" t="s">
        <v>380</v>
      </c>
      <c r="J1780" t="s">
        <v>241</v>
      </c>
    </row>
    <row r="1781" spans="1:10">
      <c r="A1781" s="17">
        <v>6819</v>
      </c>
      <c r="B1781" s="17" t="s">
        <v>3746</v>
      </c>
      <c r="C1781" s="17" t="s">
        <v>28</v>
      </c>
      <c r="D1781" s="17" t="s">
        <v>4583</v>
      </c>
      <c r="E1781" s="17">
        <v>2200</v>
      </c>
      <c r="F1781" s="18" t="s">
        <v>5</v>
      </c>
      <c r="G1781">
        <v>2010</v>
      </c>
      <c r="H1781" s="18" t="s">
        <v>66</v>
      </c>
      <c r="I1781" t="s">
        <v>380</v>
      </c>
      <c r="J1781" t="s">
        <v>108</v>
      </c>
    </row>
    <row r="1782" spans="1:10">
      <c r="A1782" s="17">
        <v>6818</v>
      </c>
      <c r="B1782" s="17" t="s">
        <v>4471</v>
      </c>
      <c r="C1782" s="17" t="s">
        <v>28</v>
      </c>
      <c r="D1782" s="17" t="s">
        <v>4583</v>
      </c>
      <c r="E1782" s="17">
        <v>4000</v>
      </c>
      <c r="F1782" s="18" t="s">
        <v>5</v>
      </c>
      <c r="G1782">
        <v>2010</v>
      </c>
      <c r="H1782" s="18" t="s">
        <v>66</v>
      </c>
      <c r="I1782" t="s">
        <v>380</v>
      </c>
      <c r="J1782" t="s">
        <v>108</v>
      </c>
    </row>
    <row r="1783" spans="1:10">
      <c r="A1783" s="17">
        <v>6817</v>
      </c>
      <c r="B1783" s="17" t="s">
        <v>393</v>
      </c>
      <c r="C1783" s="17" t="s">
        <v>28</v>
      </c>
      <c r="D1783" s="17" t="s">
        <v>4583</v>
      </c>
      <c r="E1783" s="17">
        <v>3100</v>
      </c>
      <c r="F1783" s="18" t="s">
        <v>5</v>
      </c>
      <c r="G1783">
        <v>2015</v>
      </c>
      <c r="H1783" s="18" t="s">
        <v>66</v>
      </c>
      <c r="I1783" t="s">
        <v>380</v>
      </c>
      <c r="J1783" t="s">
        <v>108</v>
      </c>
    </row>
    <row r="1784" spans="1:10">
      <c r="A1784" s="17">
        <v>6816</v>
      </c>
      <c r="B1784" s="17" t="s">
        <v>4349</v>
      </c>
      <c r="C1784" s="17" t="s">
        <v>28</v>
      </c>
      <c r="D1784" s="17" t="s">
        <v>4583</v>
      </c>
      <c r="E1784" s="17">
        <v>4800</v>
      </c>
      <c r="F1784" s="18" t="s">
        <v>5</v>
      </c>
      <c r="G1784">
        <v>2013</v>
      </c>
      <c r="H1784" s="18" t="s">
        <v>66</v>
      </c>
      <c r="I1784" t="s">
        <v>380</v>
      </c>
      <c r="J1784" t="s">
        <v>108</v>
      </c>
    </row>
    <row r="1785" spans="1:10">
      <c r="A1785" s="17">
        <v>6815</v>
      </c>
      <c r="B1785" s="17" t="s">
        <v>4472</v>
      </c>
      <c r="C1785" s="17" t="s">
        <v>28</v>
      </c>
      <c r="D1785" s="17" t="s">
        <v>4583</v>
      </c>
      <c r="E1785" s="17">
        <v>2800</v>
      </c>
      <c r="F1785" s="18" t="s">
        <v>5</v>
      </c>
      <c r="G1785">
        <v>2013</v>
      </c>
      <c r="H1785" s="18" t="s">
        <v>66</v>
      </c>
      <c r="I1785" t="s">
        <v>380</v>
      </c>
      <c r="J1785" t="s">
        <v>108</v>
      </c>
    </row>
    <row r="1786" spans="1:10">
      <c r="A1786" s="17">
        <v>6813</v>
      </c>
      <c r="B1786" s="17" t="s">
        <v>4414</v>
      </c>
      <c r="C1786" s="17" t="s">
        <v>28</v>
      </c>
      <c r="D1786" s="17" t="s">
        <v>4583</v>
      </c>
      <c r="E1786" s="17">
        <v>3000</v>
      </c>
      <c r="F1786" s="18" t="s">
        <v>5</v>
      </c>
      <c r="G1786">
        <v>2016</v>
      </c>
      <c r="H1786" s="18" t="s">
        <v>82</v>
      </c>
      <c r="I1786" t="s">
        <v>380</v>
      </c>
      <c r="J1786" t="s">
        <v>108</v>
      </c>
    </row>
    <row r="1787" spans="1:10">
      <c r="A1787" s="17">
        <v>6812</v>
      </c>
      <c r="B1787" s="17" t="s">
        <v>4531</v>
      </c>
      <c r="C1787" s="17" t="s">
        <v>28</v>
      </c>
      <c r="D1787" s="17" t="s">
        <v>4583</v>
      </c>
      <c r="E1787" s="17">
        <v>6700</v>
      </c>
      <c r="F1787" s="18" t="s">
        <v>5</v>
      </c>
      <c r="G1787">
        <v>2007</v>
      </c>
      <c r="H1787" s="18" t="s">
        <v>66</v>
      </c>
      <c r="I1787" t="s">
        <v>380</v>
      </c>
      <c r="J1787" t="s">
        <v>108</v>
      </c>
    </row>
    <row r="1788" spans="1:10">
      <c r="A1788" s="17">
        <v>6811</v>
      </c>
      <c r="B1788" s="17" t="s">
        <v>392</v>
      </c>
      <c r="C1788" s="17" t="s">
        <v>28</v>
      </c>
      <c r="D1788" s="17" t="s">
        <v>4583</v>
      </c>
      <c r="E1788" s="17">
        <v>3400</v>
      </c>
      <c r="F1788" s="18" t="s">
        <v>5</v>
      </c>
      <c r="G1788">
        <v>2008</v>
      </c>
      <c r="H1788" s="18" t="s">
        <v>66</v>
      </c>
      <c r="I1788" t="s">
        <v>380</v>
      </c>
      <c r="J1788" t="s">
        <v>108</v>
      </c>
    </row>
    <row r="1789" spans="1:10">
      <c r="A1789" s="17">
        <v>6810</v>
      </c>
      <c r="B1789" s="17" t="s">
        <v>391</v>
      </c>
      <c r="C1789" s="17" t="s">
        <v>28</v>
      </c>
      <c r="D1789" s="17" t="s">
        <v>4583</v>
      </c>
      <c r="E1789" s="17">
        <v>2500</v>
      </c>
      <c r="F1789" s="18" t="s">
        <v>5</v>
      </c>
      <c r="G1789">
        <v>2008</v>
      </c>
      <c r="H1789" s="18" t="s">
        <v>66</v>
      </c>
      <c r="I1789" t="s">
        <v>380</v>
      </c>
      <c r="J1789" t="s">
        <v>108</v>
      </c>
    </row>
    <row r="1790" spans="1:10">
      <c r="A1790" s="17">
        <v>6809</v>
      </c>
      <c r="B1790" s="17" t="s">
        <v>4543</v>
      </c>
      <c r="C1790" s="17" t="s">
        <v>28</v>
      </c>
      <c r="D1790" s="17" t="s">
        <v>4583</v>
      </c>
      <c r="E1790" s="17">
        <v>2700</v>
      </c>
      <c r="F1790" s="18" t="s">
        <v>5</v>
      </c>
      <c r="G1790">
        <v>2006</v>
      </c>
      <c r="H1790" s="18" t="s">
        <v>66</v>
      </c>
      <c r="I1790" t="s">
        <v>380</v>
      </c>
      <c r="J1790" t="s">
        <v>108</v>
      </c>
    </row>
    <row r="1791" spans="1:10">
      <c r="A1791" s="17">
        <v>6808</v>
      </c>
      <c r="B1791" s="17" t="s">
        <v>390</v>
      </c>
      <c r="C1791" s="17" t="s">
        <v>28</v>
      </c>
      <c r="D1791" s="17" t="s">
        <v>4583</v>
      </c>
      <c r="E1791" s="17">
        <v>3100</v>
      </c>
      <c r="F1791" s="18" t="s">
        <v>5</v>
      </c>
      <c r="G1791">
        <v>2016</v>
      </c>
      <c r="H1791" s="18" t="s">
        <v>82</v>
      </c>
      <c r="I1791" t="s">
        <v>380</v>
      </c>
      <c r="J1791" t="s">
        <v>108</v>
      </c>
    </row>
    <row r="1792" spans="1:10">
      <c r="A1792" s="17">
        <v>6807</v>
      </c>
      <c r="B1792" s="17" t="s">
        <v>389</v>
      </c>
      <c r="C1792" s="17" t="s">
        <v>28</v>
      </c>
      <c r="D1792" s="17" t="s">
        <v>4583</v>
      </c>
      <c r="E1792" s="17">
        <v>4200</v>
      </c>
      <c r="F1792" s="18" t="s">
        <v>5</v>
      </c>
      <c r="G1792">
        <v>2003</v>
      </c>
      <c r="H1792" s="18" t="s">
        <v>66</v>
      </c>
      <c r="I1792" t="s">
        <v>380</v>
      </c>
      <c r="J1792" t="s">
        <v>108</v>
      </c>
    </row>
    <row r="1793" spans="1:10">
      <c r="A1793" s="17">
        <v>6806</v>
      </c>
      <c r="B1793" s="17" t="s">
        <v>388</v>
      </c>
      <c r="C1793" s="17" t="s">
        <v>28</v>
      </c>
      <c r="D1793" s="17" t="s">
        <v>4583</v>
      </c>
      <c r="E1793" s="17">
        <v>4300</v>
      </c>
      <c r="F1793" s="18" t="s">
        <v>5</v>
      </c>
      <c r="G1793">
        <v>2009</v>
      </c>
      <c r="H1793" s="18" t="s">
        <v>66</v>
      </c>
      <c r="I1793" t="s">
        <v>380</v>
      </c>
      <c r="J1793" t="s">
        <v>108</v>
      </c>
    </row>
    <row r="1794" spans="1:10">
      <c r="A1794" s="17">
        <v>6805</v>
      </c>
      <c r="B1794" s="17" t="s">
        <v>386</v>
      </c>
      <c r="C1794" s="17" t="s">
        <v>28</v>
      </c>
      <c r="D1794" s="17" t="s">
        <v>4583</v>
      </c>
      <c r="E1794" s="17">
        <v>11100</v>
      </c>
      <c r="F1794" s="18" t="s">
        <v>5</v>
      </c>
      <c r="G1794">
        <v>2002</v>
      </c>
      <c r="H1794" s="18" t="s">
        <v>66</v>
      </c>
      <c r="I1794" t="s">
        <v>380</v>
      </c>
      <c r="J1794" t="s">
        <v>108</v>
      </c>
    </row>
    <row r="1795" spans="1:10">
      <c r="A1795" s="17">
        <v>6802</v>
      </c>
      <c r="B1795" s="17" t="s">
        <v>385</v>
      </c>
      <c r="C1795" s="17" t="s">
        <v>15</v>
      </c>
      <c r="D1795" s="17" t="s">
        <v>4759</v>
      </c>
      <c r="E1795" s="17">
        <v>4800</v>
      </c>
      <c r="F1795" s="18" t="s">
        <v>5</v>
      </c>
      <c r="G1795">
        <v>2017</v>
      </c>
      <c r="H1795" s="18" t="s">
        <v>83</v>
      </c>
      <c r="I1795" t="s">
        <v>64</v>
      </c>
      <c r="J1795" t="s">
        <v>65</v>
      </c>
    </row>
    <row r="1796" spans="1:10">
      <c r="A1796" s="17">
        <v>6801</v>
      </c>
      <c r="B1796" s="17" t="s">
        <v>3195</v>
      </c>
      <c r="C1796" s="17" t="s">
        <v>16</v>
      </c>
      <c r="D1796" s="17" t="s">
        <v>4631</v>
      </c>
      <c r="E1796" s="17">
        <v>7100</v>
      </c>
      <c r="F1796" s="18" t="s">
        <v>5</v>
      </c>
      <c r="G1796">
        <v>2017</v>
      </c>
      <c r="H1796" s="18" t="s">
        <v>83</v>
      </c>
      <c r="I1796" t="s">
        <v>64</v>
      </c>
      <c r="J1796" t="s">
        <v>181</v>
      </c>
    </row>
    <row r="1797" spans="1:10">
      <c r="A1797" s="17">
        <v>6800</v>
      </c>
      <c r="B1797" s="17" t="s">
        <v>2656</v>
      </c>
      <c r="C1797" s="17" t="s">
        <v>16</v>
      </c>
      <c r="D1797" s="17" t="s">
        <v>4631</v>
      </c>
      <c r="E1797" s="17">
        <v>4100</v>
      </c>
      <c r="F1797" s="18" t="s">
        <v>5</v>
      </c>
      <c r="G1797">
        <v>2017</v>
      </c>
      <c r="H1797" s="18" t="s">
        <v>83</v>
      </c>
      <c r="I1797" t="s">
        <v>64</v>
      </c>
      <c r="J1797" t="s">
        <v>181</v>
      </c>
    </row>
    <row r="1798" spans="1:10">
      <c r="A1798" s="17">
        <v>6799</v>
      </c>
      <c r="B1798" s="17" t="s">
        <v>3274</v>
      </c>
      <c r="C1798" s="17" t="s">
        <v>18</v>
      </c>
      <c r="D1798" s="17" t="s">
        <v>4686</v>
      </c>
      <c r="E1798" s="17">
        <v>5700</v>
      </c>
      <c r="F1798" s="18" t="s">
        <v>5</v>
      </c>
      <c r="G1798">
        <v>2017</v>
      </c>
      <c r="H1798" s="18" t="s">
        <v>83</v>
      </c>
      <c r="I1798" t="s">
        <v>64</v>
      </c>
      <c r="J1798" t="s">
        <v>204</v>
      </c>
    </row>
    <row r="1799" spans="1:10">
      <c r="A1799" s="17">
        <v>6798</v>
      </c>
      <c r="B1799" s="17" t="s">
        <v>3912</v>
      </c>
      <c r="C1799" s="17" t="s">
        <v>18</v>
      </c>
      <c r="D1799" s="17" t="s">
        <v>4756</v>
      </c>
      <c r="E1799" s="17">
        <v>4000</v>
      </c>
      <c r="F1799" s="18" t="s">
        <v>5</v>
      </c>
      <c r="G1799">
        <v>2017</v>
      </c>
      <c r="H1799" s="18" t="s">
        <v>83</v>
      </c>
      <c r="I1799" t="s">
        <v>64</v>
      </c>
      <c r="J1799" t="s">
        <v>204</v>
      </c>
    </row>
    <row r="1800" spans="1:10">
      <c r="A1800" s="17">
        <v>6797</v>
      </c>
      <c r="B1800" s="17" t="s">
        <v>3325</v>
      </c>
      <c r="C1800" s="17" t="s">
        <v>18</v>
      </c>
      <c r="D1800" s="17" t="s">
        <v>4760</v>
      </c>
      <c r="E1800" s="17">
        <v>4200</v>
      </c>
      <c r="F1800" s="18" t="s">
        <v>5</v>
      </c>
      <c r="G1800">
        <v>2017</v>
      </c>
      <c r="H1800" s="18" t="s">
        <v>83</v>
      </c>
      <c r="I1800" t="s">
        <v>64</v>
      </c>
      <c r="J1800" t="s">
        <v>204</v>
      </c>
    </row>
    <row r="1801" spans="1:10">
      <c r="A1801" s="17">
        <v>6796</v>
      </c>
      <c r="B1801" s="17" t="s">
        <v>2674</v>
      </c>
      <c r="C1801" s="17" t="s">
        <v>20</v>
      </c>
      <c r="D1801" s="17" t="s">
        <v>4731</v>
      </c>
      <c r="E1801" s="17">
        <v>2800</v>
      </c>
      <c r="F1801" s="18" t="s">
        <v>5</v>
      </c>
      <c r="G1801">
        <v>2017</v>
      </c>
      <c r="H1801" s="18" t="s">
        <v>83</v>
      </c>
      <c r="I1801" t="s">
        <v>64</v>
      </c>
      <c r="J1801" t="s">
        <v>65</v>
      </c>
    </row>
    <row r="1802" spans="1:10">
      <c r="A1802" s="17">
        <v>6790</v>
      </c>
      <c r="B1802" s="17" t="s">
        <v>2117</v>
      </c>
      <c r="C1802" s="17" t="s">
        <v>20</v>
      </c>
      <c r="D1802" s="17" t="s">
        <v>4731</v>
      </c>
      <c r="E1802" s="17">
        <v>5200</v>
      </c>
      <c r="F1802" s="18" t="s">
        <v>5</v>
      </c>
      <c r="G1802">
        <v>2017</v>
      </c>
      <c r="H1802" s="18" t="s">
        <v>83</v>
      </c>
      <c r="I1802" t="s">
        <v>64</v>
      </c>
      <c r="J1802" t="s">
        <v>123</v>
      </c>
    </row>
    <row r="1803" spans="1:10">
      <c r="A1803" s="17">
        <v>6786</v>
      </c>
      <c r="B1803" s="17" t="s">
        <v>3500</v>
      </c>
      <c r="C1803" s="17" t="s">
        <v>26</v>
      </c>
      <c r="D1803" s="17" t="s">
        <v>4742</v>
      </c>
      <c r="E1803" s="17">
        <v>2400</v>
      </c>
      <c r="F1803" s="18" t="s">
        <v>5</v>
      </c>
      <c r="G1803">
        <v>2017</v>
      </c>
      <c r="H1803" s="18" t="s">
        <v>83</v>
      </c>
      <c r="I1803" t="s">
        <v>64</v>
      </c>
      <c r="J1803" t="s">
        <v>65</v>
      </c>
    </row>
    <row r="1804" spans="1:10">
      <c r="A1804" s="17">
        <v>6784</v>
      </c>
      <c r="B1804" s="17" t="s">
        <v>384</v>
      </c>
      <c r="C1804" s="17" t="s">
        <v>8</v>
      </c>
      <c r="D1804" s="17" t="s">
        <v>4646</v>
      </c>
      <c r="E1804" s="17">
        <v>5200</v>
      </c>
      <c r="F1804" s="18" t="s">
        <v>5</v>
      </c>
      <c r="G1804">
        <v>2017</v>
      </c>
      <c r="H1804" s="18" t="s">
        <v>83</v>
      </c>
      <c r="I1804" t="s">
        <v>64</v>
      </c>
      <c r="J1804" t="s">
        <v>65</v>
      </c>
    </row>
    <row r="1805" spans="1:10">
      <c r="A1805" s="17">
        <v>6783</v>
      </c>
      <c r="B1805" s="17" t="s">
        <v>2223</v>
      </c>
      <c r="C1805" s="17" t="s">
        <v>16</v>
      </c>
      <c r="D1805" s="17" t="s">
        <v>4663</v>
      </c>
      <c r="E1805" s="17">
        <v>5000</v>
      </c>
      <c r="F1805" s="18" t="s">
        <v>5</v>
      </c>
      <c r="G1805">
        <v>2017</v>
      </c>
      <c r="H1805" s="18" t="s">
        <v>83</v>
      </c>
      <c r="I1805" t="s">
        <v>64</v>
      </c>
      <c r="J1805" t="s">
        <v>65</v>
      </c>
    </row>
    <row r="1806" spans="1:10">
      <c r="A1806" s="17">
        <v>6782</v>
      </c>
      <c r="B1806" s="17" t="s">
        <v>3217</v>
      </c>
      <c r="C1806" s="17" t="s">
        <v>28</v>
      </c>
      <c r="D1806" s="17" t="s">
        <v>4638</v>
      </c>
      <c r="E1806" s="17">
        <v>2700</v>
      </c>
      <c r="F1806" s="18" t="s">
        <v>5</v>
      </c>
      <c r="G1806">
        <v>2017</v>
      </c>
      <c r="H1806" s="18" t="s">
        <v>83</v>
      </c>
      <c r="I1806" t="s">
        <v>64</v>
      </c>
      <c r="J1806" t="s">
        <v>65</v>
      </c>
    </row>
    <row r="1807" spans="1:10">
      <c r="A1807" s="17">
        <v>6781</v>
      </c>
      <c r="B1807" s="17" t="s">
        <v>2170</v>
      </c>
      <c r="C1807" s="17" t="s">
        <v>28</v>
      </c>
      <c r="D1807" s="17" t="s">
        <v>4638</v>
      </c>
      <c r="E1807" s="17">
        <v>8500</v>
      </c>
      <c r="F1807" s="18" t="s">
        <v>5</v>
      </c>
      <c r="G1807">
        <v>2017</v>
      </c>
      <c r="H1807" s="18" t="s">
        <v>83</v>
      </c>
      <c r="I1807" t="s">
        <v>64</v>
      </c>
      <c r="J1807" t="s">
        <v>65</v>
      </c>
    </row>
    <row r="1808" spans="1:10">
      <c r="A1808" s="17">
        <v>6779</v>
      </c>
      <c r="B1808" s="17" t="s">
        <v>3511</v>
      </c>
      <c r="C1808" s="17" t="s">
        <v>8</v>
      </c>
      <c r="D1808" s="17" t="s">
        <v>4646</v>
      </c>
      <c r="E1808" s="17">
        <v>4300</v>
      </c>
      <c r="F1808" s="18" t="s">
        <v>5</v>
      </c>
      <c r="G1808">
        <v>2017</v>
      </c>
      <c r="H1808" s="18" t="s">
        <v>83</v>
      </c>
      <c r="I1808" t="s">
        <v>64</v>
      </c>
      <c r="J1808" t="s">
        <v>65</v>
      </c>
    </row>
    <row r="1809" spans="1:10">
      <c r="A1809" s="17">
        <v>6778</v>
      </c>
      <c r="B1809" s="17" t="s">
        <v>2625</v>
      </c>
      <c r="C1809" s="17" t="s">
        <v>16</v>
      </c>
      <c r="D1809" s="17" t="s">
        <v>4663</v>
      </c>
      <c r="E1809" s="17">
        <v>11600</v>
      </c>
      <c r="F1809" s="18" t="s">
        <v>5</v>
      </c>
      <c r="G1809">
        <v>2008</v>
      </c>
      <c r="H1809" s="18" t="s">
        <v>66</v>
      </c>
      <c r="I1809" t="s">
        <v>380</v>
      </c>
      <c r="J1809" t="s">
        <v>196</v>
      </c>
    </row>
    <row r="1810" spans="1:10">
      <c r="A1810" s="17">
        <v>6777</v>
      </c>
      <c r="B1810" s="17" t="s">
        <v>2510</v>
      </c>
      <c r="C1810" s="17" t="s">
        <v>16</v>
      </c>
      <c r="D1810" s="17" t="s">
        <v>4663</v>
      </c>
      <c r="E1810" s="17">
        <v>5500</v>
      </c>
      <c r="F1810" s="18" t="s">
        <v>5</v>
      </c>
      <c r="G1810">
        <v>2002</v>
      </c>
      <c r="H1810" s="18" t="s">
        <v>66</v>
      </c>
      <c r="I1810" t="s">
        <v>380</v>
      </c>
      <c r="J1810" t="s">
        <v>196</v>
      </c>
    </row>
    <row r="1811" spans="1:10">
      <c r="A1811" s="17">
        <v>6776</v>
      </c>
      <c r="B1811" s="17" t="s">
        <v>3013</v>
      </c>
      <c r="C1811" s="17" t="s">
        <v>16</v>
      </c>
      <c r="D1811" s="17" t="s">
        <v>4663</v>
      </c>
      <c r="E1811" s="17">
        <v>5400</v>
      </c>
      <c r="F1811" s="18" t="s">
        <v>5</v>
      </c>
      <c r="G1811">
        <v>2004</v>
      </c>
      <c r="H1811" s="18" t="s">
        <v>66</v>
      </c>
      <c r="I1811" t="s">
        <v>380</v>
      </c>
      <c r="J1811" t="s">
        <v>196</v>
      </c>
    </row>
    <row r="1812" spans="1:10">
      <c r="A1812" s="17">
        <v>6775</v>
      </c>
      <c r="B1812" s="17" t="s">
        <v>3553</v>
      </c>
      <c r="C1812" s="17" t="s">
        <v>16</v>
      </c>
      <c r="D1812" s="17" t="s">
        <v>4663</v>
      </c>
      <c r="E1812" s="17">
        <v>3600</v>
      </c>
      <c r="F1812" s="18" t="s">
        <v>5</v>
      </c>
      <c r="G1812">
        <v>2008</v>
      </c>
      <c r="H1812" s="18" t="s">
        <v>66</v>
      </c>
      <c r="I1812" t="s">
        <v>380</v>
      </c>
      <c r="J1812" t="s">
        <v>196</v>
      </c>
    </row>
    <row r="1813" spans="1:10">
      <c r="A1813" s="17">
        <v>6774</v>
      </c>
      <c r="B1813" s="17" t="s">
        <v>2712</v>
      </c>
      <c r="C1813" s="17" t="s">
        <v>16</v>
      </c>
      <c r="D1813" s="17" t="s">
        <v>4663</v>
      </c>
      <c r="E1813" s="17">
        <v>4100</v>
      </c>
      <c r="F1813" s="18" t="s">
        <v>5</v>
      </c>
      <c r="G1813">
        <v>2004</v>
      </c>
      <c r="H1813" s="18" t="s">
        <v>66</v>
      </c>
      <c r="I1813" t="s">
        <v>380</v>
      </c>
      <c r="J1813" t="s">
        <v>196</v>
      </c>
    </row>
    <row r="1814" spans="1:10">
      <c r="A1814" s="17">
        <v>6773</v>
      </c>
      <c r="B1814" s="17" t="s">
        <v>2215</v>
      </c>
      <c r="C1814" s="17" t="s">
        <v>16</v>
      </c>
      <c r="D1814" s="17" t="s">
        <v>4663</v>
      </c>
      <c r="E1814" s="17">
        <v>4800</v>
      </c>
      <c r="F1814" s="18" t="s">
        <v>5</v>
      </c>
      <c r="G1814">
        <v>2016</v>
      </c>
      <c r="H1814" s="18" t="s">
        <v>82</v>
      </c>
      <c r="I1814" t="s">
        <v>380</v>
      </c>
      <c r="J1814" t="s">
        <v>196</v>
      </c>
    </row>
    <row r="1815" spans="1:10">
      <c r="A1815" s="17">
        <v>6772</v>
      </c>
      <c r="B1815" s="17" t="s">
        <v>2645</v>
      </c>
      <c r="C1815" s="17" t="s">
        <v>16</v>
      </c>
      <c r="D1815" s="17" t="s">
        <v>4663</v>
      </c>
      <c r="E1815" s="17">
        <v>3700</v>
      </c>
      <c r="F1815" s="18" t="s">
        <v>5</v>
      </c>
      <c r="G1815">
        <v>2014</v>
      </c>
      <c r="H1815" s="18" t="s">
        <v>66</v>
      </c>
      <c r="I1815" t="s">
        <v>380</v>
      </c>
      <c r="J1815" t="s">
        <v>196</v>
      </c>
    </row>
    <row r="1816" spans="1:10">
      <c r="A1816" s="17">
        <v>6771</v>
      </c>
      <c r="B1816" s="17" t="s">
        <v>2357</v>
      </c>
      <c r="C1816" s="17" t="s">
        <v>16</v>
      </c>
      <c r="D1816" s="17" t="s">
        <v>4663</v>
      </c>
      <c r="E1816" s="17">
        <v>1700</v>
      </c>
      <c r="F1816" s="18" t="s">
        <v>5</v>
      </c>
      <c r="G1816">
        <v>2013</v>
      </c>
      <c r="H1816" s="18" t="s">
        <v>66</v>
      </c>
      <c r="I1816" t="s">
        <v>380</v>
      </c>
      <c r="J1816" t="s">
        <v>196</v>
      </c>
    </row>
    <row r="1817" spans="1:10">
      <c r="A1817" s="17">
        <v>6770</v>
      </c>
      <c r="B1817" s="17" t="s">
        <v>3867</v>
      </c>
      <c r="C1817" s="17" t="s">
        <v>16</v>
      </c>
      <c r="D1817" s="17" t="s">
        <v>4663</v>
      </c>
      <c r="E1817" s="17">
        <v>4100</v>
      </c>
      <c r="F1817" s="18" t="s">
        <v>5</v>
      </c>
      <c r="G1817">
        <v>2015</v>
      </c>
      <c r="H1817" s="18" t="s">
        <v>66</v>
      </c>
      <c r="I1817" t="s">
        <v>380</v>
      </c>
      <c r="J1817" t="s">
        <v>196</v>
      </c>
    </row>
    <row r="1818" spans="1:10">
      <c r="A1818" s="17">
        <v>6769</v>
      </c>
      <c r="B1818" s="17" t="s">
        <v>2478</v>
      </c>
      <c r="C1818" s="17" t="s">
        <v>16</v>
      </c>
      <c r="D1818" s="17" t="s">
        <v>4663</v>
      </c>
      <c r="E1818" s="17">
        <v>3000</v>
      </c>
      <c r="F1818" s="18" t="s">
        <v>5</v>
      </c>
      <c r="G1818">
        <v>2015</v>
      </c>
      <c r="H1818" s="18" t="s">
        <v>66</v>
      </c>
      <c r="I1818" t="s">
        <v>380</v>
      </c>
      <c r="J1818" t="s">
        <v>196</v>
      </c>
    </row>
    <row r="1819" spans="1:10">
      <c r="A1819" s="17">
        <v>6768</v>
      </c>
      <c r="B1819" s="17" t="s">
        <v>2704</v>
      </c>
      <c r="C1819" s="17" t="s">
        <v>16</v>
      </c>
      <c r="D1819" s="17" t="s">
        <v>4663</v>
      </c>
      <c r="E1819" s="17">
        <v>3400</v>
      </c>
      <c r="F1819" s="18" t="s">
        <v>5</v>
      </c>
      <c r="G1819">
        <v>2013</v>
      </c>
      <c r="H1819" s="18" t="s">
        <v>66</v>
      </c>
      <c r="I1819" t="s">
        <v>380</v>
      </c>
      <c r="J1819" t="s">
        <v>196</v>
      </c>
    </row>
    <row r="1820" spans="1:10">
      <c r="A1820" s="17">
        <v>6767</v>
      </c>
      <c r="B1820" s="17" t="s">
        <v>3410</v>
      </c>
      <c r="C1820" s="17" t="s">
        <v>16</v>
      </c>
      <c r="D1820" s="17" t="s">
        <v>4663</v>
      </c>
      <c r="E1820" s="17">
        <v>4700</v>
      </c>
      <c r="F1820" s="18" t="s">
        <v>5</v>
      </c>
      <c r="G1820">
        <v>2003</v>
      </c>
      <c r="H1820" s="18" t="s">
        <v>66</v>
      </c>
      <c r="I1820" t="s">
        <v>380</v>
      </c>
      <c r="J1820" t="s">
        <v>196</v>
      </c>
    </row>
    <row r="1821" spans="1:10">
      <c r="A1821" s="17">
        <v>6765</v>
      </c>
      <c r="B1821" s="17" t="s">
        <v>3543</v>
      </c>
      <c r="C1821" s="17" t="s">
        <v>16</v>
      </c>
      <c r="D1821" s="17" t="s">
        <v>4663</v>
      </c>
      <c r="E1821" s="17">
        <v>1500</v>
      </c>
      <c r="F1821" s="18" t="s">
        <v>5</v>
      </c>
      <c r="G1821">
        <v>2015</v>
      </c>
      <c r="H1821" s="18" t="s">
        <v>66</v>
      </c>
      <c r="I1821" t="s">
        <v>380</v>
      </c>
      <c r="J1821" t="s">
        <v>196</v>
      </c>
    </row>
    <row r="1822" spans="1:10">
      <c r="A1822" s="17">
        <v>6764</v>
      </c>
      <c r="B1822" s="17" t="s">
        <v>2290</v>
      </c>
      <c r="C1822" s="17" t="s">
        <v>16</v>
      </c>
      <c r="D1822" s="17" t="s">
        <v>4663</v>
      </c>
      <c r="E1822" s="17">
        <v>3700</v>
      </c>
      <c r="F1822" s="18" t="s">
        <v>5</v>
      </c>
      <c r="G1822">
        <v>2012</v>
      </c>
      <c r="H1822" s="18" t="s">
        <v>66</v>
      </c>
      <c r="I1822" t="s">
        <v>380</v>
      </c>
      <c r="J1822" t="s">
        <v>196</v>
      </c>
    </row>
    <row r="1823" spans="1:10">
      <c r="A1823" s="17">
        <v>6762</v>
      </c>
      <c r="B1823" s="17" t="s">
        <v>3708</v>
      </c>
      <c r="C1823" s="17" t="s">
        <v>16</v>
      </c>
      <c r="D1823" s="17" t="s">
        <v>4663</v>
      </c>
      <c r="E1823" s="17">
        <v>3200</v>
      </c>
      <c r="F1823" s="18" t="s">
        <v>5</v>
      </c>
      <c r="G1823">
        <v>2015</v>
      </c>
      <c r="H1823" s="18" t="s">
        <v>66</v>
      </c>
      <c r="I1823" t="s">
        <v>380</v>
      </c>
      <c r="J1823" t="s">
        <v>196</v>
      </c>
    </row>
    <row r="1824" spans="1:10">
      <c r="A1824" s="17">
        <v>6761</v>
      </c>
      <c r="B1824" s="17" t="s">
        <v>2942</v>
      </c>
      <c r="C1824" s="17" t="s">
        <v>16</v>
      </c>
      <c r="D1824" s="17" t="s">
        <v>4663</v>
      </c>
      <c r="E1824" s="17">
        <v>3700</v>
      </c>
      <c r="F1824" s="18" t="s">
        <v>5</v>
      </c>
      <c r="G1824">
        <v>2010</v>
      </c>
      <c r="H1824" s="18" t="s">
        <v>66</v>
      </c>
      <c r="I1824" t="s">
        <v>380</v>
      </c>
      <c r="J1824" t="s">
        <v>196</v>
      </c>
    </row>
    <row r="1825" spans="1:10">
      <c r="A1825" s="17">
        <v>6760</v>
      </c>
      <c r="B1825" s="17" t="s">
        <v>383</v>
      </c>
      <c r="C1825" s="17" t="s">
        <v>28</v>
      </c>
      <c r="D1825" s="17" t="s">
        <v>4749</v>
      </c>
      <c r="E1825" s="17">
        <v>11500</v>
      </c>
      <c r="F1825" s="18" t="s">
        <v>5</v>
      </c>
      <c r="G1825">
        <v>2002</v>
      </c>
      <c r="H1825" s="18" t="s">
        <v>66</v>
      </c>
      <c r="I1825" t="s">
        <v>380</v>
      </c>
      <c r="J1825" t="s">
        <v>118</v>
      </c>
    </row>
    <row r="1826" spans="1:10">
      <c r="A1826" s="17">
        <v>6759</v>
      </c>
      <c r="B1826" s="17" t="s">
        <v>382</v>
      </c>
      <c r="C1826" s="17" t="s">
        <v>28</v>
      </c>
      <c r="D1826" s="17" t="s">
        <v>4749</v>
      </c>
      <c r="E1826" s="17">
        <v>2500</v>
      </c>
      <c r="F1826" s="18" t="s">
        <v>5</v>
      </c>
      <c r="G1826">
        <v>2015</v>
      </c>
      <c r="H1826" s="18" t="s">
        <v>66</v>
      </c>
      <c r="I1826" t="s">
        <v>380</v>
      </c>
      <c r="J1826" t="s">
        <v>118</v>
      </c>
    </row>
    <row r="1827" spans="1:10">
      <c r="A1827" s="17">
        <v>6758</v>
      </c>
      <c r="B1827" s="17" t="s">
        <v>3655</v>
      </c>
      <c r="C1827" s="17" t="s">
        <v>15</v>
      </c>
      <c r="D1827" s="17" t="s">
        <v>4759</v>
      </c>
      <c r="E1827" s="17">
        <v>6700</v>
      </c>
      <c r="F1827" s="18" t="s">
        <v>5</v>
      </c>
      <c r="G1827">
        <v>2017</v>
      </c>
      <c r="H1827" s="18" t="s">
        <v>83</v>
      </c>
      <c r="I1827" t="s">
        <v>64</v>
      </c>
      <c r="J1827" t="s">
        <v>65</v>
      </c>
    </row>
    <row r="1828" spans="1:10">
      <c r="A1828" s="17">
        <v>6757</v>
      </c>
      <c r="B1828" s="17" t="s">
        <v>379</v>
      </c>
      <c r="C1828" s="17" t="s">
        <v>28</v>
      </c>
      <c r="D1828" s="17" t="s">
        <v>4749</v>
      </c>
      <c r="E1828" s="17">
        <v>8200</v>
      </c>
      <c r="F1828" s="18" t="s">
        <v>5</v>
      </c>
      <c r="G1828">
        <v>2014</v>
      </c>
      <c r="H1828" s="18" t="s">
        <v>66</v>
      </c>
      <c r="I1828" t="s">
        <v>380</v>
      </c>
      <c r="J1828" t="s">
        <v>118</v>
      </c>
    </row>
    <row r="1829" spans="1:10">
      <c r="A1829" s="17">
        <v>6755</v>
      </c>
      <c r="B1829" s="17" t="s">
        <v>3766</v>
      </c>
      <c r="C1829" s="17" t="s">
        <v>16</v>
      </c>
      <c r="D1829" s="17" t="s">
        <v>4694</v>
      </c>
      <c r="E1829" s="17">
        <v>8100</v>
      </c>
      <c r="F1829" s="18" t="s">
        <v>5</v>
      </c>
      <c r="G1829">
        <v>2017</v>
      </c>
      <c r="H1829" s="18" t="s">
        <v>83</v>
      </c>
      <c r="I1829" t="s">
        <v>64</v>
      </c>
      <c r="J1829" t="s">
        <v>65</v>
      </c>
    </row>
    <row r="1830" spans="1:10">
      <c r="A1830" s="17">
        <v>6754</v>
      </c>
      <c r="B1830" s="17" t="s">
        <v>3100</v>
      </c>
      <c r="C1830" s="17" t="s">
        <v>16</v>
      </c>
      <c r="D1830" s="17" t="s">
        <v>4663</v>
      </c>
      <c r="E1830" s="17">
        <v>5600</v>
      </c>
      <c r="F1830" s="18" t="s">
        <v>5</v>
      </c>
      <c r="G1830">
        <v>2017</v>
      </c>
      <c r="H1830" s="18" t="s">
        <v>83</v>
      </c>
      <c r="I1830" t="s">
        <v>64</v>
      </c>
      <c r="J1830" t="s">
        <v>181</v>
      </c>
    </row>
    <row r="1831" spans="1:10">
      <c r="A1831" s="17">
        <v>6753</v>
      </c>
      <c r="B1831" s="17" t="s">
        <v>378</v>
      </c>
      <c r="C1831" s="17" t="s">
        <v>8</v>
      </c>
      <c r="D1831" s="17" t="s">
        <v>4646</v>
      </c>
      <c r="E1831" s="17">
        <v>3700</v>
      </c>
      <c r="F1831" s="18" t="s">
        <v>5</v>
      </c>
      <c r="G1831">
        <v>2017</v>
      </c>
      <c r="H1831" s="18" t="s">
        <v>83</v>
      </c>
      <c r="I1831" t="s">
        <v>64</v>
      </c>
      <c r="J1831" t="s">
        <v>65</v>
      </c>
    </row>
    <row r="1832" spans="1:10">
      <c r="A1832" s="17">
        <v>6752</v>
      </c>
      <c r="B1832" s="17" t="s">
        <v>3108</v>
      </c>
      <c r="C1832" s="17" t="s">
        <v>16</v>
      </c>
      <c r="D1832" s="17" t="s">
        <v>4631</v>
      </c>
      <c r="E1832" s="17">
        <v>3200</v>
      </c>
      <c r="F1832" s="18" t="s">
        <v>5</v>
      </c>
      <c r="G1832">
        <v>2017</v>
      </c>
      <c r="H1832" s="18" t="s">
        <v>83</v>
      </c>
      <c r="I1832" t="s">
        <v>64</v>
      </c>
      <c r="J1832" t="s">
        <v>181</v>
      </c>
    </row>
    <row r="1833" spans="1:10">
      <c r="A1833" s="17">
        <v>6750</v>
      </c>
      <c r="B1833" s="17" t="s">
        <v>3951</v>
      </c>
      <c r="C1833" s="17" t="s">
        <v>18</v>
      </c>
      <c r="D1833" s="17" t="s">
        <v>4687</v>
      </c>
      <c r="E1833" s="17">
        <v>3200</v>
      </c>
      <c r="F1833" s="18" t="s">
        <v>5</v>
      </c>
      <c r="G1833">
        <v>2017</v>
      </c>
      <c r="H1833" s="18" t="s">
        <v>83</v>
      </c>
      <c r="I1833" t="s">
        <v>64</v>
      </c>
      <c r="J1833" t="s">
        <v>204</v>
      </c>
    </row>
    <row r="1834" spans="1:10">
      <c r="A1834" s="17">
        <v>6749</v>
      </c>
      <c r="B1834" s="17" t="s">
        <v>4124</v>
      </c>
      <c r="C1834" s="17" t="s">
        <v>18</v>
      </c>
      <c r="D1834" s="17" t="s">
        <v>4687</v>
      </c>
      <c r="E1834" s="17">
        <v>4100</v>
      </c>
      <c r="F1834" s="18" t="s">
        <v>5</v>
      </c>
      <c r="G1834">
        <v>2017</v>
      </c>
      <c r="H1834" s="18" t="s">
        <v>83</v>
      </c>
      <c r="I1834" t="s">
        <v>64</v>
      </c>
      <c r="J1834" t="s">
        <v>207</v>
      </c>
    </row>
    <row r="1835" spans="1:10">
      <c r="A1835" s="17">
        <v>6748</v>
      </c>
      <c r="B1835" s="17" t="s">
        <v>4222</v>
      </c>
      <c r="C1835" s="17" t="s">
        <v>15</v>
      </c>
      <c r="D1835" s="17" t="s">
        <v>4759</v>
      </c>
      <c r="E1835" s="17">
        <v>6700</v>
      </c>
      <c r="F1835" s="18" t="s">
        <v>5</v>
      </c>
      <c r="G1835">
        <v>2017</v>
      </c>
      <c r="H1835" s="18" t="s">
        <v>83</v>
      </c>
      <c r="I1835" t="s">
        <v>64</v>
      </c>
      <c r="J1835" t="s">
        <v>65</v>
      </c>
    </row>
    <row r="1836" spans="1:10">
      <c r="A1836" s="17">
        <v>6747</v>
      </c>
      <c r="B1836" s="17" t="s">
        <v>2138</v>
      </c>
      <c r="C1836" s="17" t="s">
        <v>20</v>
      </c>
      <c r="D1836" s="17" t="s">
        <v>4745</v>
      </c>
      <c r="E1836" s="17">
        <v>5600</v>
      </c>
      <c r="F1836" s="18" t="s">
        <v>5</v>
      </c>
      <c r="G1836">
        <v>2017</v>
      </c>
      <c r="H1836" s="18" t="s">
        <v>83</v>
      </c>
      <c r="I1836" t="s">
        <v>64</v>
      </c>
      <c r="J1836" t="s">
        <v>65</v>
      </c>
    </row>
    <row r="1837" spans="1:10">
      <c r="A1837" s="17">
        <v>6745</v>
      </c>
      <c r="B1837" s="17" t="s">
        <v>2343</v>
      </c>
      <c r="C1837" s="17" t="s">
        <v>28</v>
      </c>
      <c r="D1837" s="17" t="s">
        <v>4638</v>
      </c>
      <c r="E1837" s="17">
        <v>3300</v>
      </c>
      <c r="F1837" s="18" t="s">
        <v>5</v>
      </c>
      <c r="G1837">
        <v>2017</v>
      </c>
      <c r="H1837" s="18" t="s">
        <v>83</v>
      </c>
      <c r="I1837" t="s">
        <v>64</v>
      </c>
      <c r="J1837" t="s">
        <v>65</v>
      </c>
    </row>
    <row r="1838" spans="1:10">
      <c r="A1838" s="17">
        <v>6743</v>
      </c>
      <c r="B1838" s="17" t="s">
        <v>377</v>
      </c>
      <c r="C1838" s="17" t="s">
        <v>28</v>
      </c>
      <c r="D1838" s="17" t="s">
        <v>4583</v>
      </c>
      <c r="E1838" s="17">
        <v>3800</v>
      </c>
      <c r="F1838" s="18" t="s">
        <v>5</v>
      </c>
      <c r="G1838">
        <v>2017</v>
      </c>
      <c r="H1838" s="18" t="s">
        <v>83</v>
      </c>
      <c r="I1838" t="s">
        <v>64</v>
      </c>
      <c r="J1838" t="s">
        <v>65</v>
      </c>
    </row>
    <row r="1839" spans="1:10">
      <c r="A1839" s="17">
        <v>6742</v>
      </c>
      <c r="B1839" s="17" t="s">
        <v>2424</v>
      </c>
      <c r="C1839" s="17" t="s">
        <v>16</v>
      </c>
      <c r="D1839" s="17" t="s">
        <v>4663</v>
      </c>
      <c r="E1839" s="17">
        <v>4500</v>
      </c>
      <c r="F1839" s="18" t="s">
        <v>5</v>
      </c>
      <c r="G1839">
        <v>2017</v>
      </c>
      <c r="H1839" s="18" t="s">
        <v>83</v>
      </c>
      <c r="I1839" t="s">
        <v>64</v>
      </c>
      <c r="J1839" t="s">
        <v>65</v>
      </c>
    </row>
    <row r="1840" spans="1:10">
      <c r="A1840" s="17">
        <v>6740</v>
      </c>
      <c r="B1840" s="17" t="s">
        <v>3617</v>
      </c>
      <c r="C1840" s="17" t="s">
        <v>28</v>
      </c>
      <c r="D1840" s="17" t="s">
        <v>4749</v>
      </c>
      <c r="E1840" s="17">
        <v>6100</v>
      </c>
      <c r="F1840" s="18" t="s">
        <v>5</v>
      </c>
      <c r="G1840">
        <v>2017</v>
      </c>
      <c r="H1840" s="18" t="s">
        <v>83</v>
      </c>
      <c r="I1840" t="s">
        <v>64</v>
      </c>
      <c r="J1840" t="s">
        <v>65</v>
      </c>
    </row>
    <row r="1841" spans="1:10">
      <c r="A1841" s="17">
        <v>6738</v>
      </c>
      <c r="B1841" s="17" t="s">
        <v>2697</v>
      </c>
      <c r="C1841" s="17" t="s">
        <v>24</v>
      </c>
      <c r="D1841" s="17" t="s">
        <v>4748</v>
      </c>
      <c r="E1841" s="17">
        <v>6200</v>
      </c>
      <c r="F1841" s="18" t="s">
        <v>5</v>
      </c>
      <c r="G1841">
        <v>2017</v>
      </c>
      <c r="H1841" s="18" t="s">
        <v>83</v>
      </c>
      <c r="I1841" t="s">
        <v>64</v>
      </c>
      <c r="J1841" t="s">
        <v>65</v>
      </c>
    </row>
    <row r="1842" spans="1:10">
      <c r="A1842" s="17">
        <v>6737</v>
      </c>
      <c r="B1842" s="17" t="s">
        <v>2835</v>
      </c>
      <c r="C1842" s="17" t="s">
        <v>24</v>
      </c>
      <c r="D1842" s="17" t="s">
        <v>4748</v>
      </c>
      <c r="E1842" s="17">
        <v>2500</v>
      </c>
      <c r="F1842" s="18" t="s">
        <v>5</v>
      </c>
      <c r="G1842">
        <v>2017</v>
      </c>
      <c r="H1842" s="18" t="s">
        <v>83</v>
      </c>
      <c r="I1842" t="s">
        <v>64</v>
      </c>
      <c r="J1842" t="s">
        <v>65</v>
      </c>
    </row>
    <row r="1843" spans="1:10">
      <c r="A1843" s="17">
        <v>6735</v>
      </c>
      <c r="B1843" s="17" t="s">
        <v>2862</v>
      </c>
      <c r="C1843" s="17" t="s">
        <v>26</v>
      </c>
      <c r="D1843" s="17" t="s">
        <v>4668</v>
      </c>
      <c r="E1843" s="17">
        <v>9600</v>
      </c>
      <c r="F1843" s="18" t="s">
        <v>5</v>
      </c>
      <c r="G1843">
        <v>2017</v>
      </c>
      <c r="H1843" s="18" t="s">
        <v>83</v>
      </c>
      <c r="I1843" t="s">
        <v>64</v>
      </c>
      <c r="J1843" t="s">
        <v>65</v>
      </c>
    </row>
    <row r="1844" spans="1:10">
      <c r="A1844" s="17">
        <v>6730</v>
      </c>
      <c r="B1844" s="17" t="s">
        <v>4291</v>
      </c>
      <c r="C1844" s="17" t="s">
        <v>18</v>
      </c>
      <c r="D1844" s="17" t="s">
        <v>4687</v>
      </c>
      <c r="E1844" s="17">
        <v>4500</v>
      </c>
      <c r="F1844" s="18" t="s">
        <v>5</v>
      </c>
      <c r="G1844">
        <v>2017</v>
      </c>
      <c r="H1844" s="18" t="s">
        <v>83</v>
      </c>
      <c r="I1844" t="s">
        <v>64</v>
      </c>
      <c r="J1844" t="s">
        <v>204</v>
      </c>
    </row>
    <row r="1845" spans="1:10">
      <c r="A1845" s="17">
        <v>6729</v>
      </c>
      <c r="B1845" s="17" t="s">
        <v>376</v>
      </c>
      <c r="C1845" s="17" t="s">
        <v>24</v>
      </c>
      <c r="D1845" s="17" t="s">
        <v>4658</v>
      </c>
      <c r="E1845" s="17">
        <v>2300</v>
      </c>
      <c r="F1845" s="18" t="s">
        <v>5</v>
      </c>
      <c r="G1845">
        <v>2017</v>
      </c>
      <c r="H1845" s="18" t="s">
        <v>83</v>
      </c>
      <c r="I1845" t="s">
        <v>64</v>
      </c>
      <c r="J1845" t="s">
        <v>65</v>
      </c>
    </row>
    <row r="1846" spans="1:10">
      <c r="A1846" s="17">
        <v>6728</v>
      </c>
      <c r="B1846" s="17" t="s">
        <v>375</v>
      </c>
      <c r="C1846" s="17" t="s">
        <v>24</v>
      </c>
      <c r="D1846" s="17" t="s">
        <v>4658</v>
      </c>
      <c r="E1846" s="17">
        <v>4200</v>
      </c>
      <c r="F1846" s="18" t="s">
        <v>5</v>
      </c>
      <c r="G1846">
        <v>2017</v>
      </c>
      <c r="H1846" s="18" t="s">
        <v>83</v>
      </c>
      <c r="I1846" t="s">
        <v>64</v>
      </c>
      <c r="J1846" t="s">
        <v>65</v>
      </c>
    </row>
    <row r="1847" spans="1:10">
      <c r="A1847" s="17">
        <v>6726</v>
      </c>
      <c r="B1847" s="17" t="s">
        <v>4101</v>
      </c>
      <c r="C1847" s="17" t="s">
        <v>18</v>
      </c>
      <c r="D1847" s="17" t="s">
        <v>4687</v>
      </c>
      <c r="E1847" s="17">
        <v>2600</v>
      </c>
      <c r="F1847" s="18" t="s">
        <v>5</v>
      </c>
      <c r="G1847">
        <v>2017</v>
      </c>
      <c r="H1847" s="18" t="s">
        <v>83</v>
      </c>
      <c r="I1847" t="s">
        <v>64</v>
      </c>
      <c r="J1847" t="s">
        <v>204</v>
      </c>
    </row>
    <row r="1848" spans="1:10">
      <c r="A1848" s="17">
        <v>6719</v>
      </c>
      <c r="B1848" s="17" t="s">
        <v>2361</v>
      </c>
      <c r="C1848" s="17" t="s">
        <v>20</v>
      </c>
      <c r="D1848" s="17" t="s">
        <v>4745</v>
      </c>
      <c r="E1848" s="17">
        <v>3300</v>
      </c>
      <c r="F1848" s="18" t="s">
        <v>5</v>
      </c>
      <c r="G1848">
        <v>2017</v>
      </c>
      <c r="H1848" s="18" t="s">
        <v>83</v>
      </c>
      <c r="I1848" t="s">
        <v>64</v>
      </c>
      <c r="J1848" t="s">
        <v>65</v>
      </c>
    </row>
    <row r="1849" spans="1:10">
      <c r="A1849" s="17">
        <v>6718</v>
      </c>
      <c r="B1849" s="17" t="s">
        <v>3123</v>
      </c>
      <c r="C1849" s="17" t="s">
        <v>28</v>
      </c>
      <c r="D1849" s="17" t="s">
        <v>4749</v>
      </c>
      <c r="E1849" s="17">
        <v>6800</v>
      </c>
      <c r="F1849" s="18" t="s">
        <v>5</v>
      </c>
      <c r="G1849">
        <v>2017</v>
      </c>
      <c r="H1849" s="18" t="s">
        <v>83</v>
      </c>
      <c r="I1849" t="s">
        <v>64</v>
      </c>
      <c r="J1849" t="s">
        <v>65</v>
      </c>
    </row>
    <row r="1850" spans="1:10">
      <c r="A1850" s="17">
        <v>6717</v>
      </c>
      <c r="B1850" s="17" t="s">
        <v>4522</v>
      </c>
      <c r="C1850" s="17" t="s">
        <v>24</v>
      </c>
      <c r="D1850" s="17" t="s">
        <v>4681</v>
      </c>
      <c r="E1850" s="17">
        <v>3500</v>
      </c>
      <c r="F1850" s="18" t="s">
        <v>5</v>
      </c>
      <c r="G1850">
        <v>2017</v>
      </c>
      <c r="H1850" s="18" t="s">
        <v>83</v>
      </c>
      <c r="I1850" t="s">
        <v>64</v>
      </c>
      <c r="J1850" t="s">
        <v>65</v>
      </c>
    </row>
    <row r="1851" spans="1:10">
      <c r="A1851" s="17">
        <v>6716</v>
      </c>
      <c r="B1851" s="17" t="s">
        <v>2618</v>
      </c>
      <c r="C1851" s="17" t="s">
        <v>18</v>
      </c>
      <c r="D1851" s="17" t="s">
        <v>4756</v>
      </c>
      <c r="E1851" s="17">
        <v>4300</v>
      </c>
      <c r="F1851" s="18" t="s">
        <v>5</v>
      </c>
      <c r="G1851">
        <v>2017</v>
      </c>
      <c r="H1851" s="18" t="s">
        <v>83</v>
      </c>
      <c r="I1851" t="s">
        <v>64</v>
      </c>
      <c r="J1851" t="s">
        <v>204</v>
      </c>
    </row>
    <row r="1852" spans="1:10">
      <c r="A1852" s="17">
        <v>6715</v>
      </c>
      <c r="B1852" s="17" t="s">
        <v>3669</v>
      </c>
      <c r="C1852" s="17" t="s">
        <v>8</v>
      </c>
      <c r="D1852" s="17" t="s">
        <v>4646</v>
      </c>
      <c r="E1852" s="17">
        <v>3800</v>
      </c>
      <c r="F1852" s="18" t="s">
        <v>5</v>
      </c>
      <c r="G1852">
        <v>2017</v>
      </c>
      <c r="H1852" s="18" t="s">
        <v>83</v>
      </c>
      <c r="I1852" t="s">
        <v>64</v>
      </c>
      <c r="J1852" t="s">
        <v>65</v>
      </c>
    </row>
    <row r="1853" spans="1:10">
      <c r="A1853" s="17">
        <v>6711</v>
      </c>
      <c r="B1853" s="17" t="s">
        <v>374</v>
      </c>
      <c r="C1853" s="17" t="s">
        <v>24</v>
      </c>
      <c r="D1853" s="17" t="s">
        <v>4748</v>
      </c>
      <c r="E1853" s="17">
        <v>3100</v>
      </c>
      <c r="F1853" s="18" t="s">
        <v>5</v>
      </c>
      <c r="G1853">
        <v>2017</v>
      </c>
      <c r="H1853" s="18" t="s">
        <v>83</v>
      </c>
      <c r="I1853" t="s">
        <v>64</v>
      </c>
      <c r="J1853" t="s">
        <v>65</v>
      </c>
    </row>
    <row r="1854" spans="1:10">
      <c r="A1854" s="17">
        <v>6708</v>
      </c>
      <c r="B1854" s="17" t="s">
        <v>3614</v>
      </c>
      <c r="C1854" s="17" t="s">
        <v>18</v>
      </c>
      <c r="D1854" s="17" t="s">
        <v>4756</v>
      </c>
      <c r="E1854" s="17">
        <v>4800</v>
      </c>
      <c r="F1854" s="18" t="s">
        <v>5</v>
      </c>
      <c r="G1854">
        <v>2017</v>
      </c>
      <c r="H1854" s="18" t="s">
        <v>83</v>
      </c>
      <c r="I1854" t="s">
        <v>64</v>
      </c>
      <c r="J1854" t="s">
        <v>204</v>
      </c>
    </row>
    <row r="1855" spans="1:10">
      <c r="A1855" s="17">
        <v>6707</v>
      </c>
      <c r="B1855" s="17" t="s">
        <v>3859</v>
      </c>
      <c r="C1855" s="17" t="s">
        <v>26</v>
      </c>
      <c r="D1855" s="17" t="s">
        <v>4668</v>
      </c>
      <c r="E1855" s="17">
        <v>3300</v>
      </c>
      <c r="F1855" s="18" t="s">
        <v>5</v>
      </c>
      <c r="G1855">
        <v>2016</v>
      </c>
      <c r="H1855" s="18" t="s">
        <v>82</v>
      </c>
      <c r="I1855" t="s">
        <v>64</v>
      </c>
      <c r="J1855" t="s">
        <v>65</v>
      </c>
    </row>
    <row r="1856" spans="1:10">
      <c r="A1856" s="17">
        <v>6705</v>
      </c>
      <c r="B1856" s="17" t="s">
        <v>2072</v>
      </c>
      <c r="C1856" s="17" t="s">
        <v>20</v>
      </c>
      <c r="D1856" s="17" t="s">
        <v>4745</v>
      </c>
      <c r="E1856" s="17">
        <v>4800</v>
      </c>
      <c r="F1856" s="18" t="s">
        <v>5</v>
      </c>
      <c r="G1856">
        <v>2017</v>
      </c>
      <c r="H1856" s="18" t="s">
        <v>83</v>
      </c>
      <c r="I1856" t="s">
        <v>64</v>
      </c>
      <c r="J1856" t="s">
        <v>65</v>
      </c>
    </row>
    <row r="1857" spans="1:10">
      <c r="A1857" s="17">
        <v>6704</v>
      </c>
      <c r="B1857" s="17" t="s">
        <v>373</v>
      </c>
      <c r="C1857" s="17" t="s">
        <v>24</v>
      </c>
      <c r="D1857" s="17" t="s">
        <v>4681</v>
      </c>
      <c r="E1857" s="17">
        <v>2600</v>
      </c>
      <c r="F1857" s="18" t="s">
        <v>5</v>
      </c>
      <c r="G1857">
        <v>2016</v>
      </c>
      <c r="H1857" s="18" t="s">
        <v>82</v>
      </c>
      <c r="I1857" t="s">
        <v>64</v>
      </c>
      <c r="J1857" t="s">
        <v>65</v>
      </c>
    </row>
    <row r="1858" spans="1:10">
      <c r="A1858" s="17">
        <v>6703</v>
      </c>
      <c r="B1858" s="17" t="s">
        <v>2883</v>
      </c>
      <c r="C1858" s="17" t="s">
        <v>28</v>
      </c>
      <c r="D1858" s="17" t="s">
        <v>4749</v>
      </c>
      <c r="E1858" s="17">
        <v>4900</v>
      </c>
      <c r="F1858" s="18" t="s">
        <v>5</v>
      </c>
      <c r="G1858">
        <v>2016</v>
      </c>
      <c r="H1858" s="18" t="s">
        <v>82</v>
      </c>
      <c r="I1858" t="s">
        <v>64</v>
      </c>
      <c r="J1858" t="s">
        <v>65</v>
      </c>
    </row>
    <row r="1859" spans="1:10">
      <c r="A1859" s="17">
        <v>6702</v>
      </c>
      <c r="B1859" s="17" t="s">
        <v>4376</v>
      </c>
      <c r="C1859" s="17" t="s">
        <v>26</v>
      </c>
      <c r="D1859" s="17" t="s">
        <v>4668</v>
      </c>
      <c r="E1859" s="17">
        <v>2600</v>
      </c>
      <c r="F1859" s="18" t="s">
        <v>5</v>
      </c>
      <c r="G1859">
        <v>2017</v>
      </c>
      <c r="H1859" s="18" t="s">
        <v>83</v>
      </c>
      <c r="I1859" t="s">
        <v>64</v>
      </c>
      <c r="J1859" t="s">
        <v>65</v>
      </c>
    </row>
    <row r="1860" spans="1:10">
      <c r="A1860" s="17">
        <v>6701</v>
      </c>
      <c r="B1860" s="17" t="s">
        <v>3393</v>
      </c>
      <c r="C1860" s="17" t="s">
        <v>18</v>
      </c>
      <c r="D1860" s="17" t="s">
        <v>4687</v>
      </c>
      <c r="E1860" s="17">
        <v>3200</v>
      </c>
      <c r="F1860" s="18" t="s">
        <v>5</v>
      </c>
      <c r="G1860">
        <v>2017</v>
      </c>
      <c r="H1860" s="18" t="s">
        <v>83</v>
      </c>
      <c r="I1860" t="s">
        <v>64</v>
      </c>
      <c r="J1860" t="s">
        <v>204</v>
      </c>
    </row>
    <row r="1861" spans="1:10">
      <c r="A1861" s="17">
        <v>6700</v>
      </c>
      <c r="B1861" s="17" t="s">
        <v>4564</v>
      </c>
      <c r="C1861" s="17" t="s">
        <v>16</v>
      </c>
      <c r="D1861" s="17" t="s">
        <v>4631</v>
      </c>
      <c r="E1861" s="17">
        <v>5900</v>
      </c>
      <c r="F1861" s="18" t="s">
        <v>5</v>
      </c>
      <c r="G1861">
        <v>2016</v>
      </c>
      <c r="H1861" s="18" t="s">
        <v>82</v>
      </c>
      <c r="I1861" t="s">
        <v>64</v>
      </c>
      <c r="J1861" t="s">
        <v>181</v>
      </c>
    </row>
    <row r="1862" spans="1:10">
      <c r="A1862" s="17">
        <v>6699</v>
      </c>
      <c r="B1862" s="17" t="s">
        <v>3162</v>
      </c>
      <c r="C1862" s="17" t="s">
        <v>16</v>
      </c>
      <c r="D1862" s="17" t="s">
        <v>4663</v>
      </c>
      <c r="E1862" s="17">
        <v>3200</v>
      </c>
      <c r="F1862" s="18" t="s">
        <v>5</v>
      </c>
      <c r="G1862">
        <v>2016</v>
      </c>
      <c r="H1862" s="18" t="s">
        <v>82</v>
      </c>
      <c r="I1862" t="s">
        <v>64</v>
      </c>
      <c r="J1862" t="s">
        <v>181</v>
      </c>
    </row>
    <row r="1863" spans="1:10">
      <c r="A1863" s="17">
        <v>6697</v>
      </c>
      <c r="B1863" s="17" t="s">
        <v>2805</v>
      </c>
      <c r="C1863" s="17" t="s">
        <v>16</v>
      </c>
      <c r="D1863" s="17" t="s">
        <v>4663</v>
      </c>
      <c r="E1863" s="17">
        <v>3200</v>
      </c>
      <c r="F1863" s="18" t="s">
        <v>5</v>
      </c>
      <c r="G1863">
        <v>2016</v>
      </c>
      <c r="H1863" s="18" t="s">
        <v>82</v>
      </c>
      <c r="I1863" t="s">
        <v>64</v>
      </c>
      <c r="J1863" t="s">
        <v>181</v>
      </c>
    </row>
    <row r="1864" spans="1:10">
      <c r="A1864" s="17">
        <v>6696</v>
      </c>
      <c r="B1864" s="17" t="s">
        <v>2182</v>
      </c>
      <c r="C1864" s="17" t="s">
        <v>20</v>
      </c>
      <c r="D1864" s="17" t="s">
        <v>4731</v>
      </c>
      <c r="E1864" s="17">
        <v>4800</v>
      </c>
      <c r="F1864" s="18" t="s">
        <v>5</v>
      </c>
      <c r="G1864">
        <v>2016</v>
      </c>
      <c r="H1864" s="18" t="s">
        <v>82</v>
      </c>
      <c r="I1864" t="s">
        <v>64</v>
      </c>
      <c r="J1864" t="s">
        <v>65</v>
      </c>
    </row>
    <row r="1865" spans="1:10">
      <c r="A1865" s="17">
        <v>6695</v>
      </c>
      <c r="B1865" s="17" t="s">
        <v>2360</v>
      </c>
      <c r="C1865" s="17" t="s">
        <v>20</v>
      </c>
      <c r="D1865" s="17" t="s">
        <v>4731</v>
      </c>
      <c r="E1865" s="17">
        <v>3300</v>
      </c>
      <c r="F1865" s="18" t="s">
        <v>5</v>
      </c>
      <c r="G1865">
        <v>2017</v>
      </c>
      <c r="H1865" s="18" t="s">
        <v>83</v>
      </c>
      <c r="I1865" t="s">
        <v>64</v>
      </c>
      <c r="J1865" t="s">
        <v>65</v>
      </c>
    </row>
    <row r="1866" spans="1:10">
      <c r="A1866" s="17">
        <v>6694</v>
      </c>
      <c r="B1866" s="17" t="s">
        <v>3066</v>
      </c>
      <c r="C1866" s="17" t="s">
        <v>28</v>
      </c>
      <c r="D1866" s="17" t="s">
        <v>4638</v>
      </c>
      <c r="E1866" s="17">
        <v>3200</v>
      </c>
      <c r="F1866" s="18" t="s">
        <v>5</v>
      </c>
      <c r="G1866">
        <v>2017</v>
      </c>
      <c r="H1866" s="18" t="s">
        <v>83</v>
      </c>
      <c r="I1866" t="s">
        <v>64</v>
      </c>
      <c r="J1866" t="s">
        <v>65</v>
      </c>
    </row>
    <row r="1867" spans="1:10">
      <c r="A1867" s="17">
        <v>6691</v>
      </c>
      <c r="B1867" s="17" t="s">
        <v>4503</v>
      </c>
      <c r="C1867" s="17" t="s">
        <v>18</v>
      </c>
      <c r="D1867" s="17" t="s">
        <v>4687</v>
      </c>
      <c r="E1867" s="17">
        <v>3700</v>
      </c>
      <c r="F1867" s="18" t="s">
        <v>5</v>
      </c>
      <c r="G1867">
        <v>2016</v>
      </c>
      <c r="H1867" s="18" t="s">
        <v>82</v>
      </c>
      <c r="I1867" t="s">
        <v>64</v>
      </c>
      <c r="J1867" t="s">
        <v>207</v>
      </c>
    </row>
    <row r="1868" spans="1:10">
      <c r="A1868" s="17">
        <v>6690</v>
      </c>
      <c r="B1868" s="17" t="s">
        <v>3289</v>
      </c>
      <c r="C1868" s="17" t="s">
        <v>24</v>
      </c>
      <c r="D1868" s="17" t="s">
        <v>4748</v>
      </c>
      <c r="E1868" s="17">
        <v>2000</v>
      </c>
      <c r="F1868" s="18" t="s">
        <v>5</v>
      </c>
      <c r="G1868">
        <v>2016</v>
      </c>
      <c r="H1868" s="18" t="s">
        <v>82</v>
      </c>
      <c r="I1868" t="s">
        <v>64</v>
      </c>
      <c r="J1868" t="s">
        <v>65</v>
      </c>
    </row>
    <row r="1869" spans="1:10">
      <c r="A1869" s="17">
        <v>6689</v>
      </c>
      <c r="B1869" s="17" t="s">
        <v>372</v>
      </c>
      <c r="C1869" s="17" t="s">
        <v>24</v>
      </c>
      <c r="D1869" s="17" t="s">
        <v>4748</v>
      </c>
      <c r="E1869" s="17">
        <v>2500</v>
      </c>
      <c r="F1869" s="18" t="s">
        <v>5</v>
      </c>
      <c r="G1869">
        <v>2016</v>
      </c>
      <c r="H1869" s="18" t="s">
        <v>82</v>
      </c>
      <c r="I1869" t="s">
        <v>64</v>
      </c>
      <c r="J1869" t="s">
        <v>65</v>
      </c>
    </row>
    <row r="1870" spans="1:10">
      <c r="A1870" s="17">
        <v>6688</v>
      </c>
      <c r="B1870" s="17" t="s">
        <v>4489</v>
      </c>
      <c r="C1870" s="17" t="s">
        <v>24</v>
      </c>
      <c r="D1870" s="17" t="s">
        <v>4681</v>
      </c>
      <c r="E1870" s="17">
        <v>3700</v>
      </c>
      <c r="F1870" s="18" t="s">
        <v>5</v>
      </c>
      <c r="G1870">
        <v>2017</v>
      </c>
      <c r="H1870" s="18" t="s">
        <v>83</v>
      </c>
      <c r="I1870" t="s">
        <v>64</v>
      </c>
      <c r="J1870" t="s">
        <v>65</v>
      </c>
    </row>
    <row r="1871" spans="1:10">
      <c r="A1871" s="17">
        <v>6683</v>
      </c>
      <c r="B1871" s="17" t="s">
        <v>2807</v>
      </c>
      <c r="C1871" s="17" t="s">
        <v>16</v>
      </c>
      <c r="D1871" s="17" t="s">
        <v>4631</v>
      </c>
      <c r="E1871" s="17">
        <v>7300</v>
      </c>
      <c r="F1871" s="18" t="s">
        <v>5</v>
      </c>
      <c r="G1871">
        <v>2016</v>
      </c>
      <c r="H1871" s="18" t="s">
        <v>82</v>
      </c>
      <c r="I1871" t="s">
        <v>64</v>
      </c>
      <c r="J1871" t="s">
        <v>181</v>
      </c>
    </row>
    <row r="1872" spans="1:10">
      <c r="A1872" s="17">
        <v>6682</v>
      </c>
      <c r="B1872" s="17" t="s">
        <v>3011</v>
      </c>
      <c r="C1872" s="17" t="s">
        <v>16</v>
      </c>
      <c r="D1872" s="17" t="s">
        <v>4631</v>
      </c>
      <c r="E1872" s="17">
        <v>6000</v>
      </c>
      <c r="F1872" s="18" t="s">
        <v>5</v>
      </c>
      <c r="G1872">
        <v>2016</v>
      </c>
      <c r="H1872" s="18" t="s">
        <v>82</v>
      </c>
      <c r="I1872" t="s">
        <v>64</v>
      </c>
      <c r="J1872" t="s">
        <v>181</v>
      </c>
    </row>
    <row r="1873" spans="1:10">
      <c r="A1873" s="17">
        <v>6681</v>
      </c>
      <c r="B1873" s="17" t="s">
        <v>4385</v>
      </c>
      <c r="C1873" s="17" t="s">
        <v>28</v>
      </c>
      <c r="D1873" s="17" t="s">
        <v>4583</v>
      </c>
      <c r="E1873" s="17">
        <v>2400</v>
      </c>
      <c r="F1873" s="18" t="s">
        <v>5</v>
      </c>
      <c r="G1873">
        <v>2016</v>
      </c>
      <c r="H1873" s="18" t="s">
        <v>82</v>
      </c>
      <c r="I1873" t="s">
        <v>64</v>
      </c>
      <c r="J1873" t="s">
        <v>65</v>
      </c>
    </row>
    <row r="1874" spans="1:10">
      <c r="A1874" s="17">
        <v>6680</v>
      </c>
      <c r="B1874" s="17" t="s">
        <v>4483</v>
      </c>
      <c r="C1874" s="17" t="s">
        <v>18</v>
      </c>
      <c r="D1874" s="17" t="s">
        <v>4756</v>
      </c>
      <c r="E1874" s="17">
        <v>8200</v>
      </c>
      <c r="F1874" s="18" t="s">
        <v>5</v>
      </c>
      <c r="G1874">
        <v>2016</v>
      </c>
      <c r="H1874" s="18" t="s">
        <v>82</v>
      </c>
      <c r="I1874" t="s">
        <v>64</v>
      </c>
      <c r="J1874" t="s">
        <v>204</v>
      </c>
    </row>
    <row r="1875" spans="1:10">
      <c r="A1875" s="17">
        <v>6679</v>
      </c>
      <c r="B1875" s="17" t="s">
        <v>2323</v>
      </c>
      <c r="C1875" s="17" t="s">
        <v>20</v>
      </c>
      <c r="D1875" s="17" t="s">
        <v>4731</v>
      </c>
      <c r="E1875" s="17">
        <v>6400</v>
      </c>
      <c r="F1875" s="18" t="s">
        <v>5</v>
      </c>
      <c r="G1875">
        <v>2016</v>
      </c>
      <c r="H1875" s="18" t="s">
        <v>82</v>
      </c>
      <c r="I1875" t="s">
        <v>64</v>
      </c>
      <c r="J1875" t="s">
        <v>123</v>
      </c>
    </row>
    <row r="1876" spans="1:10">
      <c r="A1876" s="17">
        <v>6678</v>
      </c>
      <c r="B1876" s="17" t="s">
        <v>371</v>
      </c>
      <c r="C1876" s="17" t="s">
        <v>24</v>
      </c>
      <c r="D1876" s="17" t="s">
        <v>4748</v>
      </c>
      <c r="E1876" s="17">
        <v>1800</v>
      </c>
      <c r="F1876" s="18" t="s">
        <v>5</v>
      </c>
      <c r="G1876">
        <v>2016</v>
      </c>
      <c r="H1876" s="18" t="s">
        <v>82</v>
      </c>
      <c r="I1876" t="s">
        <v>64</v>
      </c>
      <c r="J1876" t="s">
        <v>65</v>
      </c>
    </row>
    <row r="1877" spans="1:10">
      <c r="A1877" s="17">
        <v>6677</v>
      </c>
      <c r="B1877" s="17" t="s">
        <v>370</v>
      </c>
      <c r="C1877" s="17" t="s">
        <v>24</v>
      </c>
      <c r="D1877" s="17" t="s">
        <v>4681</v>
      </c>
      <c r="E1877" s="17">
        <v>2500</v>
      </c>
      <c r="F1877" s="18" t="s">
        <v>5</v>
      </c>
      <c r="G1877">
        <v>2017</v>
      </c>
      <c r="H1877" s="18" t="s">
        <v>83</v>
      </c>
      <c r="I1877" t="s">
        <v>64</v>
      </c>
      <c r="J1877" t="s">
        <v>65</v>
      </c>
    </row>
    <row r="1878" spans="1:10">
      <c r="A1878" s="17">
        <v>6676</v>
      </c>
      <c r="B1878" s="17" t="s">
        <v>3781</v>
      </c>
      <c r="C1878" s="17" t="s">
        <v>24</v>
      </c>
      <c r="D1878" s="17" t="s">
        <v>4681</v>
      </c>
      <c r="E1878" s="17">
        <v>2100</v>
      </c>
      <c r="F1878" s="18" t="s">
        <v>5</v>
      </c>
      <c r="G1878">
        <v>2017</v>
      </c>
      <c r="H1878" s="18" t="s">
        <v>83</v>
      </c>
      <c r="I1878" t="s">
        <v>64</v>
      </c>
      <c r="J1878" t="s">
        <v>65</v>
      </c>
    </row>
    <row r="1879" spans="1:10">
      <c r="A1879" s="17">
        <v>6673</v>
      </c>
      <c r="B1879" s="17" t="s">
        <v>2647</v>
      </c>
      <c r="C1879" s="17" t="s">
        <v>18</v>
      </c>
      <c r="D1879" s="17" t="s">
        <v>4687</v>
      </c>
      <c r="E1879" s="17">
        <v>4400</v>
      </c>
      <c r="F1879" s="18" t="s">
        <v>5</v>
      </c>
      <c r="G1879">
        <v>2016</v>
      </c>
      <c r="H1879" s="18" t="s">
        <v>82</v>
      </c>
      <c r="I1879" t="s">
        <v>64</v>
      </c>
      <c r="J1879" t="s">
        <v>207</v>
      </c>
    </row>
    <row r="1880" spans="1:10">
      <c r="A1880" s="17">
        <v>6672</v>
      </c>
      <c r="B1880" s="17" t="s">
        <v>4008</v>
      </c>
      <c r="C1880" s="17" t="s">
        <v>18</v>
      </c>
      <c r="D1880" s="17" t="s">
        <v>4686</v>
      </c>
      <c r="E1880" s="17">
        <v>4100</v>
      </c>
      <c r="F1880" s="18" t="s">
        <v>5</v>
      </c>
      <c r="G1880">
        <v>2016</v>
      </c>
      <c r="H1880" s="18" t="s">
        <v>82</v>
      </c>
      <c r="I1880" t="s">
        <v>64</v>
      </c>
      <c r="J1880" t="s">
        <v>204</v>
      </c>
    </row>
    <row r="1881" spans="1:10">
      <c r="A1881" s="17">
        <v>6671</v>
      </c>
      <c r="B1881" s="17" t="s">
        <v>3610</v>
      </c>
      <c r="C1881" s="17" t="s">
        <v>18</v>
      </c>
      <c r="D1881" s="17" t="s">
        <v>4756</v>
      </c>
      <c r="E1881" s="17">
        <v>4600</v>
      </c>
      <c r="F1881" s="18" t="s">
        <v>5</v>
      </c>
      <c r="G1881">
        <v>2016</v>
      </c>
      <c r="H1881" s="18" t="s">
        <v>82</v>
      </c>
      <c r="I1881" t="s">
        <v>64</v>
      </c>
      <c r="J1881" t="s">
        <v>204</v>
      </c>
    </row>
    <row r="1882" spans="1:10">
      <c r="A1882" s="17">
        <v>6670</v>
      </c>
      <c r="B1882" s="17" t="s">
        <v>3647</v>
      </c>
      <c r="C1882" s="17" t="s">
        <v>18</v>
      </c>
      <c r="D1882" s="17" t="s">
        <v>4687</v>
      </c>
      <c r="E1882" s="17">
        <v>5800</v>
      </c>
      <c r="F1882" s="18" t="s">
        <v>5</v>
      </c>
      <c r="G1882">
        <v>2016</v>
      </c>
      <c r="H1882" s="18" t="s">
        <v>82</v>
      </c>
      <c r="I1882" t="s">
        <v>64</v>
      </c>
      <c r="J1882" t="s">
        <v>215</v>
      </c>
    </row>
    <row r="1883" spans="1:10">
      <c r="A1883" s="17">
        <v>6669</v>
      </c>
      <c r="B1883" s="17" t="s">
        <v>4037</v>
      </c>
      <c r="C1883" s="17" t="s">
        <v>8</v>
      </c>
      <c r="D1883" s="17" t="s">
        <v>4646</v>
      </c>
      <c r="E1883" s="17">
        <v>5600</v>
      </c>
      <c r="F1883" s="18" t="s">
        <v>5</v>
      </c>
      <c r="G1883">
        <v>2016</v>
      </c>
      <c r="H1883" s="18" t="s">
        <v>82</v>
      </c>
      <c r="I1883" t="s">
        <v>64</v>
      </c>
      <c r="J1883" t="s">
        <v>65</v>
      </c>
    </row>
    <row r="1884" spans="1:10">
      <c r="A1884" s="17">
        <v>6668</v>
      </c>
      <c r="B1884" s="17" t="s">
        <v>3905</v>
      </c>
      <c r="C1884" s="17" t="s">
        <v>8</v>
      </c>
      <c r="D1884" s="17" t="s">
        <v>4646</v>
      </c>
      <c r="E1884" s="17">
        <v>3800</v>
      </c>
      <c r="F1884" s="18" t="s">
        <v>5</v>
      </c>
      <c r="G1884">
        <v>2016</v>
      </c>
      <c r="H1884" s="18" t="s">
        <v>82</v>
      </c>
      <c r="I1884" t="s">
        <v>64</v>
      </c>
      <c r="J1884" t="s">
        <v>65</v>
      </c>
    </row>
    <row r="1885" spans="1:10">
      <c r="A1885" s="17">
        <v>6667</v>
      </c>
      <c r="B1885" s="17" t="s">
        <v>369</v>
      </c>
      <c r="C1885" s="17" t="s">
        <v>24</v>
      </c>
      <c r="D1885" s="17" t="s">
        <v>4681</v>
      </c>
      <c r="E1885" s="17">
        <v>2900</v>
      </c>
      <c r="F1885" s="18" t="s">
        <v>5</v>
      </c>
      <c r="G1885">
        <v>2016</v>
      </c>
      <c r="H1885" s="18" t="s">
        <v>82</v>
      </c>
      <c r="I1885" t="s">
        <v>64</v>
      </c>
      <c r="J1885" t="s">
        <v>65</v>
      </c>
    </row>
    <row r="1886" spans="1:10">
      <c r="A1886" s="17">
        <v>6666</v>
      </c>
      <c r="B1886" s="17" t="s">
        <v>2602</v>
      </c>
      <c r="C1886" s="17" t="s">
        <v>26</v>
      </c>
      <c r="D1886" s="17" t="s">
        <v>4668</v>
      </c>
      <c r="E1886" s="17">
        <v>5800</v>
      </c>
      <c r="F1886" s="18" t="s">
        <v>5</v>
      </c>
      <c r="G1886">
        <v>2016</v>
      </c>
      <c r="H1886" s="18" t="s">
        <v>82</v>
      </c>
      <c r="I1886" t="s">
        <v>64</v>
      </c>
      <c r="J1886" t="s">
        <v>65</v>
      </c>
    </row>
    <row r="1887" spans="1:10">
      <c r="A1887" s="17">
        <v>6665</v>
      </c>
      <c r="B1887" s="17" t="s">
        <v>3641</v>
      </c>
      <c r="C1887" s="17" t="s">
        <v>18</v>
      </c>
      <c r="D1887" s="17" t="s">
        <v>4756</v>
      </c>
      <c r="E1887" s="17">
        <v>5000</v>
      </c>
      <c r="F1887" s="18" t="s">
        <v>5</v>
      </c>
      <c r="G1887">
        <v>2016</v>
      </c>
      <c r="H1887" s="18" t="s">
        <v>82</v>
      </c>
      <c r="I1887" t="s">
        <v>64</v>
      </c>
      <c r="J1887" t="s">
        <v>204</v>
      </c>
    </row>
    <row r="1888" spans="1:10">
      <c r="A1888" s="17">
        <v>6658</v>
      </c>
      <c r="B1888" s="17" t="s">
        <v>2711</v>
      </c>
      <c r="C1888" s="17" t="s">
        <v>28</v>
      </c>
      <c r="D1888" s="17" t="s">
        <v>4638</v>
      </c>
      <c r="E1888" s="17">
        <v>3100</v>
      </c>
      <c r="F1888" s="18" t="s">
        <v>5</v>
      </c>
      <c r="G1888">
        <v>2016</v>
      </c>
      <c r="H1888" s="18" t="s">
        <v>82</v>
      </c>
      <c r="I1888" t="s">
        <v>64</v>
      </c>
      <c r="J1888" t="s">
        <v>65</v>
      </c>
    </row>
    <row r="1889" spans="1:10">
      <c r="A1889" s="17">
        <v>6657</v>
      </c>
      <c r="B1889" s="17" t="s">
        <v>4168</v>
      </c>
      <c r="C1889" s="17" t="s">
        <v>28</v>
      </c>
      <c r="D1889" s="17" t="s">
        <v>4583</v>
      </c>
      <c r="E1889" s="17">
        <v>3000</v>
      </c>
      <c r="F1889" s="18" t="s">
        <v>5</v>
      </c>
      <c r="G1889">
        <v>2016</v>
      </c>
      <c r="H1889" s="18" t="s">
        <v>82</v>
      </c>
      <c r="I1889" t="s">
        <v>64</v>
      </c>
      <c r="J1889" t="s">
        <v>65</v>
      </c>
    </row>
    <row r="1890" spans="1:10">
      <c r="A1890" s="17">
        <v>6656</v>
      </c>
      <c r="B1890" s="17" t="s">
        <v>4040</v>
      </c>
      <c r="C1890" s="17" t="s">
        <v>8</v>
      </c>
      <c r="D1890" s="17" t="s">
        <v>4646</v>
      </c>
      <c r="E1890" s="17">
        <v>5100</v>
      </c>
      <c r="F1890" s="18" t="s">
        <v>5</v>
      </c>
      <c r="G1890">
        <v>2016</v>
      </c>
      <c r="H1890" s="18" t="s">
        <v>82</v>
      </c>
      <c r="I1890" t="s">
        <v>64</v>
      </c>
      <c r="J1890" t="s">
        <v>65</v>
      </c>
    </row>
    <row r="1891" spans="1:10">
      <c r="A1891" s="17">
        <v>6654</v>
      </c>
      <c r="B1891" s="17" t="s">
        <v>4129</v>
      </c>
      <c r="C1891" s="17" t="s">
        <v>26</v>
      </c>
      <c r="D1891" s="17" t="s">
        <v>4742</v>
      </c>
      <c r="E1891" s="17">
        <v>4600</v>
      </c>
      <c r="F1891" s="18" t="s">
        <v>5</v>
      </c>
      <c r="G1891">
        <v>2016</v>
      </c>
      <c r="H1891" s="18" t="s">
        <v>82</v>
      </c>
      <c r="I1891" t="s">
        <v>64</v>
      </c>
      <c r="J1891" t="s">
        <v>65</v>
      </c>
    </row>
    <row r="1892" spans="1:10">
      <c r="A1892" s="17">
        <v>6653</v>
      </c>
      <c r="B1892" s="17" t="s">
        <v>368</v>
      </c>
      <c r="C1892" s="17" t="s">
        <v>16</v>
      </c>
      <c r="D1892" s="17" t="s">
        <v>4694</v>
      </c>
      <c r="E1892" s="17">
        <v>3400</v>
      </c>
      <c r="F1892" s="18" t="s">
        <v>5</v>
      </c>
      <c r="G1892">
        <v>2016</v>
      </c>
      <c r="H1892" s="18" t="s">
        <v>82</v>
      </c>
      <c r="I1892" t="s">
        <v>64</v>
      </c>
      <c r="J1892" t="s">
        <v>65</v>
      </c>
    </row>
    <row r="1893" spans="1:10">
      <c r="A1893" s="17">
        <v>6652</v>
      </c>
      <c r="B1893" s="17" t="s">
        <v>367</v>
      </c>
      <c r="C1893" s="17" t="s">
        <v>16</v>
      </c>
      <c r="D1893" s="17" t="s">
        <v>4694</v>
      </c>
      <c r="E1893" s="17">
        <v>3000</v>
      </c>
      <c r="F1893" s="18" t="s">
        <v>5</v>
      </c>
      <c r="G1893">
        <v>2016</v>
      </c>
      <c r="H1893" s="18" t="s">
        <v>82</v>
      </c>
      <c r="I1893" t="s">
        <v>64</v>
      </c>
      <c r="J1893" t="s">
        <v>65</v>
      </c>
    </row>
    <row r="1894" spans="1:10">
      <c r="A1894" s="17">
        <v>6651</v>
      </c>
      <c r="B1894" s="17" t="s">
        <v>366</v>
      </c>
      <c r="C1894" s="17" t="s">
        <v>16</v>
      </c>
      <c r="D1894" s="17" t="s">
        <v>4694</v>
      </c>
      <c r="E1894" s="17">
        <v>3500</v>
      </c>
      <c r="F1894" s="18" t="s">
        <v>5</v>
      </c>
      <c r="G1894">
        <v>2016</v>
      </c>
      <c r="H1894" s="18" t="s">
        <v>82</v>
      </c>
      <c r="I1894" t="s">
        <v>64</v>
      </c>
      <c r="J1894" t="s">
        <v>65</v>
      </c>
    </row>
    <row r="1895" spans="1:10">
      <c r="A1895" s="17">
        <v>6650</v>
      </c>
      <c r="B1895" s="17" t="s">
        <v>2353</v>
      </c>
      <c r="C1895" s="17" t="s">
        <v>18</v>
      </c>
      <c r="D1895" s="17" t="s">
        <v>4687</v>
      </c>
      <c r="E1895" s="17">
        <v>5300</v>
      </c>
      <c r="F1895" s="18" t="s">
        <v>5</v>
      </c>
      <c r="G1895">
        <v>2016</v>
      </c>
      <c r="H1895" s="18" t="s">
        <v>82</v>
      </c>
      <c r="I1895" t="s">
        <v>64</v>
      </c>
      <c r="J1895" t="s">
        <v>215</v>
      </c>
    </row>
    <row r="1896" spans="1:10">
      <c r="A1896" s="17">
        <v>6649</v>
      </c>
      <c r="B1896" s="17" t="s">
        <v>2847</v>
      </c>
      <c r="C1896" s="17" t="s">
        <v>18</v>
      </c>
      <c r="D1896" s="17" t="s">
        <v>4756</v>
      </c>
      <c r="E1896" s="17">
        <v>4100</v>
      </c>
      <c r="F1896" s="18" t="s">
        <v>5</v>
      </c>
      <c r="G1896">
        <v>2016</v>
      </c>
      <c r="H1896" s="18" t="s">
        <v>82</v>
      </c>
      <c r="I1896" t="s">
        <v>64</v>
      </c>
      <c r="J1896" t="s">
        <v>204</v>
      </c>
    </row>
    <row r="1897" spans="1:10">
      <c r="A1897" s="17">
        <v>6648</v>
      </c>
      <c r="B1897" s="17" t="s">
        <v>2472</v>
      </c>
      <c r="C1897" s="17" t="s">
        <v>18</v>
      </c>
      <c r="D1897" s="17" t="s">
        <v>4756</v>
      </c>
      <c r="E1897" s="17">
        <v>5000</v>
      </c>
      <c r="F1897" s="18" t="s">
        <v>5</v>
      </c>
      <c r="G1897">
        <v>2016</v>
      </c>
      <c r="H1897" s="18" t="s">
        <v>82</v>
      </c>
      <c r="I1897" t="s">
        <v>64</v>
      </c>
      <c r="J1897" t="s">
        <v>204</v>
      </c>
    </row>
    <row r="1898" spans="1:10">
      <c r="A1898" s="17">
        <v>6647</v>
      </c>
      <c r="B1898" s="17" t="s">
        <v>2513</v>
      </c>
      <c r="C1898" s="17" t="s">
        <v>16</v>
      </c>
      <c r="D1898" s="17" t="s">
        <v>4631</v>
      </c>
      <c r="E1898" s="17">
        <v>3000</v>
      </c>
      <c r="F1898" s="18" t="s">
        <v>5</v>
      </c>
      <c r="G1898">
        <v>2016</v>
      </c>
      <c r="H1898" s="18" t="s">
        <v>82</v>
      </c>
      <c r="I1898" t="s">
        <v>64</v>
      </c>
      <c r="J1898" t="s">
        <v>181</v>
      </c>
    </row>
    <row r="1899" spans="1:10">
      <c r="A1899" s="17">
        <v>6645</v>
      </c>
      <c r="B1899" s="17" t="s">
        <v>2205</v>
      </c>
      <c r="C1899" s="17" t="s">
        <v>20</v>
      </c>
      <c r="D1899" s="17" t="s">
        <v>4731</v>
      </c>
      <c r="E1899" s="17">
        <v>6100</v>
      </c>
      <c r="F1899" s="18" t="s">
        <v>5</v>
      </c>
      <c r="G1899">
        <v>2016</v>
      </c>
      <c r="H1899" s="18" t="s">
        <v>82</v>
      </c>
      <c r="I1899" t="s">
        <v>64</v>
      </c>
      <c r="J1899" t="s">
        <v>65</v>
      </c>
    </row>
    <row r="1900" spans="1:10">
      <c r="A1900" s="17">
        <v>6644</v>
      </c>
      <c r="B1900" s="17" t="s">
        <v>3380</v>
      </c>
      <c r="C1900" s="17" t="s">
        <v>28</v>
      </c>
      <c r="D1900" s="17" t="s">
        <v>4638</v>
      </c>
      <c r="E1900" s="17">
        <v>3900</v>
      </c>
      <c r="F1900" s="18" t="s">
        <v>5</v>
      </c>
      <c r="G1900">
        <v>2016</v>
      </c>
      <c r="H1900" s="18" t="s">
        <v>82</v>
      </c>
      <c r="I1900" t="s">
        <v>64</v>
      </c>
      <c r="J1900" t="s">
        <v>65</v>
      </c>
    </row>
    <row r="1901" spans="1:10">
      <c r="A1901" s="17">
        <v>6643</v>
      </c>
      <c r="B1901" s="17" t="s">
        <v>365</v>
      </c>
      <c r="C1901" s="17" t="s">
        <v>24</v>
      </c>
      <c r="D1901" s="17" t="s">
        <v>4681</v>
      </c>
      <c r="E1901" s="17">
        <v>3400</v>
      </c>
      <c r="F1901" s="18" t="s">
        <v>5</v>
      </c>
      <c r="G1901">
        <v>2017</v>
      </c>
      <c r="H1901" s="18" t="s">
        <v>83</v>
      </c>
      <c r="I1901" t="s">
        <v>64</v>
      </c>
      <c r="J1901" t="s">
        <v>65</v>
      </c>
    </row>
    <row r="1902" spans="1:10">
      <c r="A1902" s="17">
        <v>6642</v>
      </c>
      <c r="B1902" s="17" t="s">
        <v>364</v>
      </c>
      <c r="C1902" s="17" t="s">
        <v>15</v>
      </c>
      <c r="D1902" s="17" t="s">
        <v>4759</v>
      </c>
      <c r="E1902" s="17">
        <v>4700</v>
      </c>
      <c r="F1902" s="18" t="s">
        <v>5</v>
      </c>
      <c r="G1902">
        <v>2016</v>
      </c>
      <c r="H1902" s="18" t="s">
        <v>82</v>
      </c>
      <c r="I1902" t="s">
        <v>64</v>
      </c>
      <c r="J1902" t="s">
        <v>65</v>
      </c>
    </row>
    <row r="1903" spans="1:10">
      <c r="A1903" s="17">
        <v>6641</v>
      </c>
      <c r="B1903" s="17" t="s">
        <v>4254</v>
      </c>
      <c r="C1903" s="17" t="s">
        <v>15</v>
      </c>
      <c r="D1903" s="17" t="s">
        <v>4759</v>
      </c>
      <c r="E1903" s="17">
        <v>11100</v>
      </c>
      <c r="F1903" s="18" t="s">
        <v>5</v>
      </c>
      <c r="G1903">
        <v>2016</v>
      </c>
      <c r="H1903" s="18" t="s">
        <v>82</v>
      </c>
      <c r="I1903" t="s">
        <v>64</v>
      </c>
      <c r="J1903" t="s">
        <v>65</v>
      </c>
    </row>
    <row r="1904" spans="1:10">
      <c r="A1904" s="17">
        <v>6640</v>
      </c>
      <c r="B1904" s="17" t="s">
        <v>4357</v>
      </c>
      <c r="C1904" s="17" t="s">
        <v>15</v>
      </c>
      <c r="D1904" s="17" t="s">
        <v>4759</v>
      </c>
      <c r="E1904" s="17">
        <v>6200</v>
      </c>
      <c r="F1904" s="18" t="s">
        <v>5</v>
      </c>
      <c r="G1904">
        <v>2016</v>
      </c>
      <c r="H1904" s="18" t="s">
        <v>82</v>
      </c>
      <c r="I1904" t="s">
        <v>64</v>
      </c>
      <c r="J1904" t="s">
        <v>65</v>
      </c>
    </row>
    <row r="1905" spans="1:10">
      <c r="A1905" s="17">
        <v>6639</v>
      </c>
      <c r="B1905" s="17" t="s">
        <v>2921</v>
      </c>
      <c r="C1905" s="17" t="s">
        <v>15</v>
      </c>
      <c r="D1905" s="17" t="s">
        <v>4759</v>
      </c>
      <c r="E1905" s="17">
        <v>10100</v>
      </c>
      <c r="F1905" s="18" t="s">
        <v>5</v>
      </c>
      <c r="G1905">
        <v>2016</v>
      </c>
      <c r="H1905" s="18" t="s">
        <v>82</v>
      </c>
      <c r="I1905" t="s">
        <v>64</v>
      </c>
      <c r="J1905" t="s">
        <v>65</v>
      </c>
    </row>
    <row r="1906" spans="1:10">
      <c r="A1906" s="17">
        <v>6638</v>
      </c>
      <c r="B1906" s="17" t="s">
        <v>2842</v>
      </c>
      <c r="C1906" s="17" t="s">
        <v>28</v>
      </c>
      <c r="D1906" s="17" t="s">
        <v>4638</v>
      </c>
      <c r="E1906" s="17">
        <v>5800</v>
      </c>
      <c r="F1906" s="18" t="s">
        <v>5</v>
      </c>
      <c r="G1906">
        <v>2016</v>
      </c>
      <c r="H1906" s="18" t="s">
        <v>82</v>
      </c>
      <c r="I1906" t="s">
        <v>64</v>
      </c>
      <c r="J1906" t="s">
        <v>65</v>
      </c>
    </row>
    <row r="1907" spans="1:10">
      <c r="A1907" s="17">
        <v>6636</v>
      </c>
      <c r="B1907" s="17" t="s">
        <v>2306</v>
      </c>
      <c r="C1907" s="17" t="s">
        <v>8</v>
      </c>
      <c r="D1907" s="17" t="s">
        <v>4646</v>
      </c>
      <c r="E1907" s="17">
        <v>6200</v>
      </c>
      <c r="F1907" s="18" t="s">
        <v>5</v>
      </c>
      <c r="G1907">
        <v>2016</v>
      </c>
      <c r="H1907" s="18" t="s">
        <v>82</v>
      </c>
      <c r="I1907" t="s">
        <v>64</v>
      </c>
      <c r="J1907" t="s">
        <v>65</v>
      </c>
    </row>
    <row r="1908" spans="1:10">
      <c r="A1908" s="17">
        <v>6635</v>
      </c>
      <c r="B1908" s="17" t="s">
        <v>4079</v>
      </c>
      <c r="C1908" s="17" t="s">
        <v>8</v>
      </c>
      <c r="D1908" s="17" t="s">
        <v>4646</v>
      </c>
      <c r="E1908" s="17">
        <v>4600</v>
      </c>
      <c r="F1908" s="18" t="s">
        <v>5</v>
      </c>
      <c r="G1908">
        <v>2016</v>
      </c>
      <c r="H1908" s="18" t="s">
        <v>82</v>
      </c>
      <c r="I1908" t="s">
        <v>64</v>
      </c>
      <c r="J1908" t="s">
        <v>65</v>
      </c>
    </row>
    <row r="1909" spans="1:10">
      <c r="A1909" s="17">
        <v>6634</v>
      </c>
      <c r="B1909" s="17" t="s">
        <v>363</v>
      </c>
      <c r="C1909" s="17" t="s">
        <v>24</v>
      </c>
      <c r="D1909" s="17" t="s">
        <v>4658</v>
      </c>
      <c r="E1909" s="17">
        <v>2600</v>
      </c>
      <c r="F1909" s="18" t="s">
        <v>5</v>
      </c>
      <c r="G1909">
        <v>2016</v>
      </c>
      <c r="H1909" s="18" t="s">
        <v>82</v>
      </c>
      <c r="I1909" t="s">
        <v>64</v>
      </c>
      <c r="J1909" t="s">
        <v>65</v>
      </c>
    </row>
    <row r="1910" spans="1:10">
      <c r="A1910" s="17">
        <v>6632</v>
      </c>
      <c r="B1910" s="17" t="s">
        <v>3095</v>
      </c>
      <c r="C1910" s="17" t="s">
        <v>16</v>
      </c>
      <c r="D1910" s="17" t="s">
        <v>4631</v>
      </c>
      <c r="E1910" s="17">
        <v>5800</v>
      </c>
      <c r="F1910" s="18" t="s">
        <v>5</v>
      </c>
      <c r="G1910">
        <v>2016</v>
      </c>
      <c r="H1910" s="18" t="s">
        <v>82</v>
      </c>
      <c r="I1910" t="s">
        <v>64</v>
      </c>
      <c r="J1910" t="s">
        <v>181</v>
      </c>
    </row>
    <row r="1911" spans="1:10">
      <c r="A1911" s="17">
        <v>6631</v>
      </c>
      <c r="B1911" s="17" t="s">
        <v>362</v>
      </c>
      <c r="C1911" s="17" t="s">
        <v>16</v>
      </c>
      <c r="D1911" s="17" t="s">
        <v>4694</v>
      </c>
      <c r="E1911" s="17">
        <v>3400</v>
      </c>
      <c r="F1911" s="18" t="s">
        <v>5</v>
      </c>
      <c r="G1911">
        <v>2016</v>
      </c>
      <c r="H1911" s="18" t="s">
        <v>82</v>
      </c>
      <c r="I1911" t="s">
        <v>64</v>
      </c>
      <c r="J1911" t="s">
        <v>65</v>
      </c>
    </row>
    <row r="1912" spans="1:10">
      <c r="A1912" s="17">
        <v>6630</v>
      </c>
      <c r="B1912" s="17" t="s">
        <v>2413</v>
      </c>
      <c r="C1912" s="17" t="s">
        <v>18</v>
      </c>
      <c r="D1912" s="17" t="s">
        <v>4756</v>
      </c>
      <c r="E1912" s="17">
        <v>7300</v>
      </c>
      <c r="F1912" s="18" t="s">
        <v>5</v>
      </c>
      <c r="G1912">
        <v>2016</v>
      </c>
      <c r="H1912" s="18" t="s">
        <v>82</v>
      </c>
      <c r="I1912" t="s">
        <v>64</v>
      </c>
      <c r="J1912" t="s">
        <v>204</v>
      </c>
    </row>
    <row r="1913" spans="1:10">
      <c r="A1913" s="17">
        <v>6629</v>
      </c>
      <c r="B1913" s="17" t="s">
        <v>3959</v>
      </c>
      <c r="C1913" s="17" t="s">
        <v>24</v>
      </c>
      <c r="D1913" s="17" t="s">
        <v>4681</v>
      </c>
      <c r="E1913" s="17">
        <v>3200</v>
      </c>
      <c r="F1913" s="18" t="s">
        <v>5</v>
      </c>
      <c r="G1913">
        <v>2016</v>
      </c>
      <c r="H1913" s="18" t="s">
        <v>82</v>
      </c>
      <c r="I1913" t="s">
        <v>64</v>
      </c>
      <c r="J1913" t="s">
        <v>65</v>
      </c>
    </row>
    <row r="1914" spans="1:10">
      <c r="A1914" s="17">
        <v>6628</v>
      </c>
      <c r="B1914" s="17" t="s">
        <v>4246</v>
      </c>
      <c r="C1914" s="17" t="s">
        <v>24</v>
      </c>
      <c r="D1914" s="17" t="s">
        <v>4681</v>
      </c>
      <c r="E1914" s="17">
        <v>3000</v>
      </c>
      <c r="F1914" s="18" t="s">
        <v>5</v>
      </c>
      <c r="G1914">
        <v>2016</v>
      </c>
      <c r="H1914" s="18" t="s">
        <v>82</v>
      </c>
      <c r="I1914" t="s">
        <v>64</v>
      </c>
      <c r="J1914" t="s">
        <v>65</v>
      </c>
    </row>
    <row r="1915" spans="1:10">
      <c r="A1915" s="17">
        <v>6627</v>
      </c>
      <c r="B1915" s="17" t="s">
        <v>361</v>
      </c>
      <c r="C1915" s="17" t="s">
        <v>28</v>
      </c>
      <c r="D1915" s="17" t="s">
        <v>4583</v>
      </c>
      <c r="E1915" s="17">
        <v>2900</v>
      </c>
      <c r="F1915" s="18" t="s">
        <v>5</v>
      </c>
      <c r="G1915">
        <v>2016</v>
      </c>
      <c r="H1915" s="18" t="s">
        <v>82</v>
      </c>
      <c r="I1915" t="s">
        <v>64</v>
      </c>
      <c r="J1915" t="s">
        <v>65</v>
      </c>
    </row>
    <row r="1916" spans="1:10">
      <c r="A1916" s="17">
        <v>6626</v>
      </c>
      <c r="B1916" s="17" t="s">
        <v>2418</v>
      </c>
      <c r="C1916" s="17" t="s">
        <v>28</v>
      </c>
      <c r="D1916" s="17" t="s">
        <v>4583</v>
      </c>
      <c r="E1916" s="17">
        <v>3900</v>
      </c>
      <c r="F1916" s="18" t="s">
        <v>5</v>
      </c>
      <c r="G1916">
        <v>2016</v>
      </c>
      <c r="H1916" s="18" t="s">
        <v>82</v>
      </c>
      <c r="I1916" t="s">
        <v>64</v>
      </c>
      <c r="J1916" t="s">
        <v>65</v>
      </c>
    </row>
    <row r="1917" spans="1:10">
      <c r="A1917" s="17">
        <v>6625</v>
      </c>
      <c r="B1917" s="17" t="s">
        <v>2164</v>
      </c>
      <c r="C1917" s="17" t="s">
        <v>26</v>
      </c>
      <c r="D1917" s="17" t="s">
        <v>4742</v>
      </c>
      <c r="E1917" s="17">
        <v>5900</v>
      </c>
      <c r="F1917" s="18" t="s">
        <v>5</v>
      </c>
      <c r="G1917">
        <v>2016</v>
      </c>
      <c r="H1917" s="18" t="s">
        <v>82</v>
      </c>
      <c r="I1917" t="s">
        <v>64</v>
      </c>
      <c r="J1917" t="s">
        <v>65</v>
      </c>
    </row>
    <row r="1918" spans="1:10">
      <c r="A1918" s="17">
        <v>6619</v>
      </c>
      <c r="B1918" s="17" t="s">
        <v>2910</v>
      </c>
      <c r="C1918" s="17" t="s">
        <v>18</v>
      </c>
      <c r="D1918" s="17" t="s">
        <v>4756</v>
      </c>
      <c r="E1918" s="17">
        <v>6600</v>
      </c>
      <c r="F1918" s="18" t="s">
        <v>5</v>
      </c>
      <c r="G1918">
        <v>2016</v>
      </c>
      <c r="H1918" s="18" t="s">
        <v>82</v>
      </c>
      <c r="I1918" t="s">
        <v>64</v>
      </c>
      <c r="J1918" t="s">
        <v>204</v>
      </c>
    </row>
    <row r="1919" spans="1:10">
      <c r="A1919" s="17">
        <v>6563</v>
      </c>
      <c r="B1919" s="17" t="s">
        <v>3116</v>
      </c>
      <c r="C1919" s="17" t="s">
        <v>8</v>
      </c>
      <c r="D1919" s="17" t="s">
        <v>4646</v>
      </c>
      <c r="E1919" s="17">
        <v>4200</v>
      </c>
      <c r="F1919" s="18" t="s">
        <v>5</v>
      </c>
      <c r="G1919">
        <v>2016</v>
      </c>
      <c r="H1919" s="18" t="s">
        <v>82</v>
      </c>
      <c r="I1919" t="s">
        <v>64</v>
      </c>
      <c r="J1919" t="s">
        <v>65</v>
      </c>
    </row>
    <row r="1920" spans="1:10">
      <c r="A1920" s="17">
        <v>6562</v>
      </c>
      <c r="B1920" s="17" t="s">
        <v>3237</v>
      </c>
      <c r="C1920" s="17" t="s">
        <v>18</v>
      </c>
      <c r="D1920" s="17" t="s">
        <v>4756</v>
      </c>
      <c r="E1920" s="17">
        <v>6500</v>
      </c>
      <c r="F1920" s="18" t="s">
        <v>5</v>
      </c>
      <c r="G1920">
        <v>2016</v>
      </c>
      <c r="H1920" s="18" t="s">
        <v>82</v>
      </c>
      <c r="I1920" t="s">
        <v>64</v>
      </c>
      <c r="J1920" t="s">
        <v>204</v>
      </c>
    </row>
    <row r="1921" spans="1:10">
      <c r="A1921" s="17">
        <v>6561</v>
      </c>
      <c r="B1921" s="17" t="s">
        <v>3524</v>
      </c>
      <c r="C1921" s="17" t="s">
        <v>28</v>
      </c>
      <c r="D1921" s="17" t="s">
        <v>4583</v>
      </c>
      <c r="E1921" s="17">
        <v>5000</v>
      </c>
      <c r="F1921" s="18" t="s">
        <v>5</v>
      </c>
      <c r="G1921">
        <v>2016</v>
      </c>
      <c r="H1921" s="18" t="s">
        <v>82</v>
      </c>
      <c r="I1921" t="s">
        <v>64</v>
      </c>
      <c r="J1921" t="s">
        <v>65</v>
      </c>
    </row>
    <row r="1922" spans="1:10">
      <c r="A1922" s="17">
        <v>6560</v>
      </c>
      <c r="B1922" s="17" t="s">
        <v>2455</v>
      </c>
      <c r="C1922" s="17" t="s">
        <v>20</v>
      </c>
      <c r="D1922" s="17" t="s">
        <v>4745</v>
      </c>
      <c r="E1922" s="17">
        <v>3400</v>
      </c>
      <c r="F1922" s="18" t="s">
        <v>5</v>
      </c>
      <c r="G1922">
        <v>2016</v>
      </c>
      <c r="H1922" s="18" t="s">
        <v>82</v>
      </c>
      <c r="I1922" t="s">
        <v>64</v>
      </c>
      <c r="J1922" t="s">
        <v>65</v>
      </c>
    </row>
    <row r="1923" spans="1:10">
      <c r="A1923" s="17">
        <v>6556</v>
      </c>
      <c r="B1923" s="17" t="s">
        <v>3998</v>
      </c>
      <c r="C1923" s="17" t="s">
        <v>16</v>
      </c>
      <c r="D1923" s="17" t="s">
        <v>4631</v>
      </c>
      <c r="E1923" s="17">
        <v>5000</v>
      </c>
      <c r="F1923" s="18" t="s">
        <v>5</v>
      </c>
      <c r="G1923">
        <v>2016</v>
      </c>
      <c r="H1923" s="18" t="s">
        <v>82</v>
      </c>
      <c r="I1923" t="s">
        <v>64</v>
      </c>
      <c r="J1923" t="s">
        <v>178</v>
      </c>
    </row>
    <row r="1924" spans="1:10">
      <c r="A1924" s="17">
        <v>6555</v>
      </c>
      <c r="B1924" s="17" t="s">
        <v>344</v>
      </c>
      <c r="C1924" s="17" t="s">
        <v>16</v>
      </c>
      <c r="D1924" s="17" t="s">
        <v>4694</v>
      </c>
      <c r="E1924" s="17">
        <v>4200</v>
      </c>
      <c r="F1924" s="18" t="s">
        <v>5</v>
      </c>
      <c r="G1924">
        <v>2016</v>
      </c>
      <c r="H1924" s="18" t="s">
        <v>82</v>
      </c>
      <c r="I1924" t="s">
        <v>64</v>
      </c>
      <c r="J1924" t="s">
        <v>65</v>
      </c>
    </row>
    <row r="1925" spans="1:10">
      <c r="A1925" s="17">
        <v>6554</v>
      </c>
      <c r="B1925" s="17" t="s">
        <v>3450</v>
      </c>
      <c r="C1925" s="17" t="s">
        <v>24</v>
      </c>
      <c r="D1925" s="17" t="s">
        <v>4658</v>
      </c>
      <c r="E1925" s="17">
        <v>8500</v>
      </c>
      <c r="F1925" s="18" t="s">
        <v>5</v>
      </c>
      <c r="G1925">
        <v>2016</v>
      </c>
      <c r="H1925" s="18" t="s">
        <v>82</v>
      </c>
      <c r="I1925" t="s">
        <v>64</v>
      </c>
      <c r="J1925" t="s">
        <v>65</v>
      </c>
    </row>
    <row r="1926" spans="1:10">
      <c r="A1926" s="17">
        <v>6553</v>
      </c>
      <c r="B1926" s="17" t="s">
        <v>4115</v>
      </c>
      <c r="C1926" s="17" t="s">
        <v>24</v>
      </c>
      <c r="D1926" s="17" t="s">
        <v>4658</v>
      </c>
      <c r="E1926" s="17">
        <v>3300</v>
      </c>
      <c r="F1926" s="18" t="s">
        <v>5</v>
      </c>
      <c r="G1926">
        <v>2016</v>
      </c>
      <c r="H1926" s="18" t="s">
        <v>82</v>
      </c>
      <c r="I1926" t="s">
        <v>64</v>
      </c>
      <c r="J1926" t="s">
        <v>65</v>
      </c>
    </row>
    <row r="1927" spans="1:10">
      <c r="A1927" s="17">
        <v>6551</v>
      </c>
      <c r="B1927" s="17" t="s">
        <v>4197</v>
      </c>
      <c r="C1927" s="17" t="s">
        <v>18</v>
      </c>
      <c r="D1927" s="17" t="s">
        <v>4760</v>
      </c>
      <c r="E1927" s="17">
        <v>3200</v>
      </c>
      <c r="F1927" s="18" t="s">
        <v>5</v>
      </c>
      <c r="G1927">
        <v>2016</v>
      </c>
      <c r="H1927" s="18" t="s">
        <v>82</v>
      </c>
      <c r="I1927" t="s">
        <v>64</v>
      </c>
      <c r="J1927" t="s">
        <v>207</v>
      </c>
    </row>
    <row r="1928" spans="1:10">
      <c r="A1928" s="17">
        <v>6550</v>
      </c>
      <c r="B1928" s="17" t="s">
        <v>4118</v>
      </c>
      <c r="C1928" s="17" t="s">
        <v>28</v>
      </c>
      <c r="D1928" s="17" t="s">
        <v>4749</v>
      </c>
      <c r="E1928" s="17">
        <v>5300</v>
      </c>
      <c r="F1928" s="18" t="s">
        <v>5</v>
      </c>
      <c r="G1928">
        <v>2016</v>
      </c>
      <c r="H1928" s="18" t="s">
        <v>82</v>
      </c>
      <c r="I1928" t="s">
        <v>64</v>
      </c>
      <c r="J1928" t="s">
        <v>65</v>
      </c>
    </row>
    <row r="1929" spans="1:10">
      <c r="A1929" s="17">
        <v>6549</v>
      </c>
      <c r="B1929" s="17" t="s">
        <v>343</v>
      </c>
      <c r="C1929" s="17" t="s">
        <v>24</v>
      </c>
      <c r="D1929" s="17" t="s">
        <v>4748</v>
      </c>
      <c r="E1929" s="17">
        <v>1900</v>
      </c>
      <c r="F1929" s="18" t="s">
        <v>5</v>
      </c>
      <c r="G1929">
        <v>2016</v>
      </c>
      <c r="H1929" s="18" t="s">
        <v>82</v>
      </c>
      <c r="I1929" t="s">
        <v>64</v>
      </c>
      <c r="J1929" t="s">
        <v>65</v>
      </c>
    </row>
    <row r="1930" spans="1:10">
      <c r="A1930" s="17">
        <v>6545</v>
      </c>
      <c r="B1930" s="17" t="s">
        <v>342</v>
      </c>
      <c r="C1930" s="17" t="s">
        <v>24</v>
      </c>
      <c r="D1930" s="17" t="s">
        <v>4681</v>
      </c>
      <c r="E1930" s="17">
        <v>5300</v>
      </c>
      <c r="F1930" s="18" t="s">
        <v>5</v>
      </c>
      <c r="G1930">
        <v>2016</v>
      </c>
      <c r="H1930" s="18" t="s">
        <v>82</v>
      </c>
      <c r="I1930" t="s">
        <v>64</v>
      </c>
      <c r="J1930" t="s">
        <v>65</v>
      </c>
    </row>
    <row r="1931" spans="1:10">
      <c r="A1931" s="17">
        <v>6544</v>
      </c>
      <c r="B1931" s="17" t="s">
        <v>341</v>
      </c>
      <c r="C1931" s="17" t="s">
        <v>28</v>
      </c>
      <c r="D1931" s="17" t="s">
        <v>4749</v>
      </c>
      <c r="E1931" s="17">
        <v>3500</v>
      </c>
      <c r="F1931" s="18" t="s">
        <v>5</v>
      </c>
      <c r="G1931">
        <v>2016</v>
      </c>
      <c r="H1931" s="18" t="s">
        <v>82</v>
      </c>
      <c r="I1931" t="s">
        <v>64</v>
      </c>
      <c r="J1931" t="s">
        <v>65</v>
      </c>
    </row>
    <row r="1932" spans="1:10">
      <c r="A1932" s="17">
        <v>6543</v>
      </c>
      <c r="B1932" s="17" t="s">
        <v>3247</v>
      </c>
      <c r="C1932" s="17" t="s">
        <v>26</v>
      </c>
      <c r="D1932" s="17" t="s">
        <v>4742</v>
      </c>
      <c r="E1932" s="17">
        <v>3700</v>
      </c>
      <c r="F1932" s="18" t="s">
        <v>5</v>
      </c>
      <c r="G1932">
        <v>2016</v>
      </c>
      <c r="H1932" s="18" t="s">
        <v>82</v>
      </c>
      <c r="I1932" t="s">
        <v>64</v>
      </c>
      <c r="J1932" t="s">
        <v>65</v>
      </c>
    </row>
    <row r="1933" spans="1:10">
      <c r="A1933" s="17">
        <v>6541</v>
      </c>
      <c r="B1933" s="17" t="s">
        <v>2335</v>
      </c>
      <c r="C1933" s="17" t="s">
        <v>20</v>
      </c>
      <c r="D1933" s="17" t="s">
        <v>4745</v>
      </c>
      <c r="E1933" s="17">
        <v>4400</v>
      </c>
      <c r="F1933" s="18" t="s">
        <v>5</v>
      </c>
      <c r="G1933">
        <v>2016</v>
      </c>
      <c r="H1933" s="18" t="s">
        <v>82</v>
      </c>
      <c r="I1933" t="s">
        <v>64</v>
      </c>
      <c r="J1933" t="s">
        <v>65</v>
      </c>
    </row>
    <row r="1934" spans="1:10">
      <c r="A1934" s="17">
        <v>6540</v>
      </c>
      <c r="B1934" s="17" t="s">
        <v>2078</v>
      </c>
      <c r="C1934" s="17" t="s">
        <v>20</v>
      </c>
      <c r="D1934" s="17" t="s">
        <v>4745</v>
      </c>
      <c r="E1934" s="17">
        <v>5100</v>
      </c>
      <c r="F1934" s="18" t="s">
        <v>5</v>
      </c>
      <c r="G1934">
        <v>2016</v>
      </c>
      <c r="H1934" s="18" t="s">
        <v>82</v>
      </c>
      <c r="I1934" t="s">
        <v>64</v>
      </c>
      <c r="J1934" t="s">
        <v>123</v>
      </c>
    </row>
    <row r="1935" spans="1:10">
      <c r="A1935" s="17">
        <v>6538</v>
      </c>
      <c r="B1935" s="17" t="s">
        <v>4310</v>
      </c>
      <c r="C1935" s="17" t="s">
        <v>24</v>
      </c>
      <c r="D1935" s="17" t="s">
        <v>4658</v>
      </c>
      <c r="E1935" s="17">
        <v>3600</v>
      </c>
      <c r="F1935" s="18" t="s">
        <v>5</v>
      </c>
      <c r="G1935">
        <v>2016</v>
      </c>
      <c r="H1935" s="18" t="s">
        <v>82</v>
      </c>
      <c r="I1935" t="s">
        <v>64</v>
      </c>
      <c r="J1935" t="s">
        <v>65</v>
      </c>
    </row>
    <row r="1936" spans="1:10">
      <c r="A1936" s="17">
        <v>6537</v>
      </c>
      <c r="B1936" s="17" t="s">
        <v>2501</v>
      </c>
      <c r="C1936" s="17" t="s">
        <v>28</v>
      </c>
      <c r="D1936" s="17" t="s">
        <v>4638</v>
      </c>
      <c r="E1936" s="17">
        <v>3900</v>
      </c>
      <c r="F1936" s="18" t="s">
        <v>5</v>
      </c>
      <c r="G1936">
        <v>2016</v>
      </c>
      <c r="H1936" s="18" t="s">
        <v>82</v>
      </c>
      <c r="I1936" t="s">
        <v>64</v>
      </c>
      <c r="J1936" t="s">
        <v>65</v>
      </c>
    </row>
    <row r="1937" spans="1:10">
      <c r="A1937" s="17">
        <v>6536</v>
      </c>
      <c r="B1937" s="17" t="s">
        <v>3167</v>
      </c>
      <c r="C1937" s="17" t="s">
        <v>28</v>
      </c>
      <c r="D1937" s="17" t="s">
        <v>4583</v>
      </c>
      <c r="E1937" s="17">
        <v>2800</v>
      </c>
      <c r="F1937" s="18" t="s">
        <v>5</v>
      </c>
      <c r="G1937">
        <v>2016</v>
      </c>
      <c r="H1937" s="18" t="s">
        <v>82</v>
      </c>
      <c r="I1937" t="s">
        <v>64</v>
      </c>
      <c r="J1937" t="s">
        <v>65</v>
      </c>
    </row>
    <row r="1938" spans="1:10">
      <c r="A1938" s="17">
        <v>6534</v>
      </c>
      <c r="B1938" s="17" t="s">
        <v>2677</v>
      </c>
      <c r="C1938" s="17" t="s">
        <v>18</v>
      </c>
      <c r="D1938" s="17" t="s">
        <v>4756</v>
      </c>
      <c r="E1938" s="17">
        <v>5100</v>
      </c>
      <c r="F1938" s="18" t="s">
        <v>5</v>
      </c>
      <c r="G1938">
        <v>2016</v>
      </c>
      <c r="H1938" s="18" t="s">
        <v>82</v>
      </c>
      <c r="I1938" t="s">
        <v>64</v>
      </c>
      <c r="J1938" t="s">
        <v>204</v>
      </c>
    </row>
    <row r="1939" spans="1:10">
      <c r="A1939" s="17">
        <v>6533</v>
      </c>
      <c r="B1939" s="17" t="s">
        <v>2276</v>
      </c>
      <c r="C1939" s="17" t="s">
        <v>18</v>
      </c>
      <c r="D1939" s="17" t="s">
        <v>4756</v>
      </c>
      <c r="E1939" s="17">
        <v>5800</v>
      </c>
      <c r="F1939" s="18" t="s">
        <v>5</v>
      </c>
      <c r="G1939">
        <v>2016</v>
      </c>
      <c r="H1939" s="18" t="s">
        <v>82</v>
      </c>
      <c r="I1939" t="s">
        <v>64</v>
      </c>
      <c r="J1939" t="s">
        <v>204</v>
      </c>
    </row>
    <row r="1940" spans="1:10">
      <c r="A1940" s="17">
        <v>6532</v>
      </c>
      <c r="B1940" s="17" t="s">
        <v>3232</v>
      </c>
      <c r="C1940" s="17" t="s">
        <v>18</v>
      </c>
      <c r="D1940" s="17" t="s">
        <v>4756</v>
      </c>
      <c r="E1940" s="17">
        <v>5400</v>
      </c>
      <c r="F1940" s="18" t="s">
        <v>5</v>
      </c>
      <c r="G1940">
        <v>2016</v>
      </c>
      <c r="H1940" s="18" t="s">
        <v>82</v>
      </c>
      <c r="I1940" t="s">
        <v>64</v>
      </c>
      <c r="J1940" t="s">
        <v>215</v>
      </c>
    </row>
    <row r="1941" spans="1:10">
      <c r="A1941" s="17">
        <v>6531</v>
      </c>
      <c r="B1941" s="17" t="s">
        <v>2709</v>
      </c>
      <c r="C1941" s="17" t="s">
        <v>16</v>
      </c>
      <c r="D1941" s="17" t="s">
        <v>4631</v>
      </c>
      <c r="E1941" s="17">
        <v>10200</v>
      </c>
      <c r="F1941" s="18" t="s">
        <v>5</v>
      </c>
      <c r="G1941">
        <v>2016</v>
      </c>
      <c r="H1941" s="18" t="s">
        <v>82</v>
      </c>
      <c r="I1941" t="s">
        <v>64</v>
      </c>
      <c r="J1941" t="s">
        <v>178</v>
      </c>
    </row>
    <row r="1942" spans="1:10">
      <c r="A1942" s="17">
        <v>6530</v>
      </c>
      <c r="B1942" s="17" t="s">
        <v>2688</v>
      </c>
      <c r="C1942" s="17" t="s">
        <v>16</v>
      </c>
      <c r="D1942" s="17" t="s">
        <v>4663</v>
      </c>
      <c r="E1942" s="17">
        <v>7700</v>
      </c>
      <c r="F1942" s="18" t="s">
        <v>5</v>
      </c>
      <c r="G1942">
        <v>2016</v>
      </c>
      <c r="H1942" s="18" t="s">
        <v>82</v>
      </c>
      <c r="I1942" t="s">
        <v>64</v>
      </c>
      <c r="J1942" t="s">
        <v>178</v>
      </c>
    </row>
    <row r="1943" spans="1:10">
      <c r="A1943" s="17">
        <v>6529</v>
      </c>
      <c r="B1943" s="17" t="s">
        <v>2098</v>
      </c>
      <c r="C1943" s="17" t="s">
        <v>20</v>
      </c>
      <c r="D1943" s="17" t="s">
        <v>4731</v>
      </c>
      <c r="E1943" s="17">
        <v>15800</v>
      </c>
      <c r="F1943" s="18" t="s">
        <v>5</v>
      </c>
      <c r="G1943">
        <v>2016</v>
      </c>
      <c r="H1943" s="18" t="s">
        <v>82</v>
      </c>
      <c r="I1943" t="s">
        <v>64</v>
      </c>
      <c r="J1943" t="s">
        <v>123</v>
      </c>
    </row>
    <row r="1944" spans="1:10">
      <c r="A1944" s="17">
        <v>6528</v>
      </c>
      <c r="B1944" s="17" t="s">
        <v>4187</v>
      </c>
      <c r="C1944" s="17" t="s">
        <v>24</v>
      </c>
      <c r="D1944" s="17" t="s">
        <v>4681</v>
      </c>
      <c r="E1944" s="17">
        <v>3500</v>
      </c>
      <c r="F1944" s="18" t="s">
        <v>5</v>
      </c>
      <c r="G1944">
        <v>2016</v>
      </c>
      <c r="H1944" s="18" t="s">
        <v>82</v>
      </c>
      <c r="I1944" t="s">
        <v>64</v>
      </c>
      <c r="J1944" t="s">
        <v>65</v>
      </c>
    </row>
    <row r="1945" spans="1:10">
      <c r="A1945" s="17">
        <v>6522</v>
      </c>
      <c r="B1945" s="17" t="s">
        <v>2937</v>
      </c>
      <c r="C1945" s="17" t="s">
        <v>18</v>
      </c>
      <c r="D1945" s="17" t="s">
        <v>4686</v>
      </c>
      <c r="E1945" s="17">
        <v>4500</v>
      </c>
      <c r="F1945" s="18" t="s">
        <v>5</v>
      </c>
      <c r="G1945">
        <v>2016</v>
      </c>
      <c r="H1945" s="18" t="s">
        <v>82</v>
      </c>
      <c r="I1945" t="s">
        <v>64</v>
      </c>
      <c r="J1945" t="s">
        <v>204</v>
      </c>
    </row>
    <row r="1946" spans="1:10">
      <c r="A1946" s="17">
        <v>6521</v>
      </c>
      <c r="B1946" s="17" t="s">
        <v>2894</v>
      </c>
      <c r="C1946" s="17" t="s">
        <v>18</v>
      </c>
      <c r="D1946" s="17" t="s">
        <v>4686</v>
      </c>
      <c r="E1946" s="17">
        <v>5500</v>
      </c>
      <c r="F1946" s="18" t="s">
        <v>5</v>
      </c>
      <c r="G1946">
        <v>2016</v>
      </c>
      <c r="H1946" s="18" t="s">
        <v>82</v>
      </c>
      <c r="I1946" t="s">
        <v>64</v>
      </c>
      <c r="J1946" t="s">
        <v>207</v>
      </c>
    </row>
    <row r="1947" spans="1:10">
      <c r="A1947" s="17">
        <v>6520</v>
      </c>
      <c r="B1947" s="17" t="s">
        <v>4154</v>
      </c>
      <c r="C1947" s="17" t="s">
        <v>22</v>
      </c>
      <c r="D1947" s="17" t="s">
        <v>4671</v>
      </c>
      <c r="E1947" s="17">
        <v>7900</v>
      </c>
      <c r="F1947" s="18" t="s">
        <v>5</v>
      </c>
      <c r="G1947">
        <v>2016</v>
      </c>
      <c r="H1947" s="18" t="s">
        <v>82</v>
      </c>
      <c r="I1947" t="s">
        <v>64</v>
      </c>
      <c r="J1947" t="s">
        <v>215</v>
      </c>
    </row>
    <row r="1948" spans="1:10">
      <c r="A1948" s="17">
        <v>6519</v>
      </c>
      <c r="B1948" s="17" t="s">
        <v>4214</v>
      </c>
      <c r="C1948" s="17" t="s">
        <v>22</v>
      </c>
      <c r="D1948" s="17" t="s">
        <v>4674</v>
      </c>
      <c r="E1948" s="17">
        <v>2900</v>
      </c>
      <c r="F1948" s="18" t="s">
        <v>5</v>
      </c>
      <c r="G1948">
        <v>2016</v>
      </c>
      <c r="H1948" s="18" t="s">
        <v>82</v>
      </c>
      <c r="I1948" t="s">
        <v>64</v>
      </c>
      <c r="J1948" t="s">
        <v>215</v>
      </c>
    </row>
    <row r="1949" spans="1:10">
      <c r="A1949" s="17">
        <v>6517</v>
      </c>
      <c r="B1949" s="17" t="s">
        <v>3996</v>
      </c>
      <c r="C1949" s="17" t="s">
        <v>26</v>
      </c>
      <c r="D1949" s="17" t="s">
        <v>4668</v>
      </c>
      <c r="E1949" s="17">
        <v>3600</v>
      </c>
      <c r="F1949" s="18" t="s">
        <v>5</v>
      </c>
      <c r="G1949">
        <v>2016</v>
      </c>
      <c r="H1949" s="18" t="s">
        <v>82</v>
      </c>
      <c r="I1949" t="s">
        <v>64</v>
      </c>
      <c r="J1949" t="s">
        <v>65</v>
      </c>
    </row>
    <row r="1950" spans="1:10">
      <c r="A1950" s="17">
        <v>6515</v>
      </c>
      <c r="B1950" s="17" t="s">
        <v>2300</v>
      </c>
      <c r="C1950" s="17" t="s">
        <v>28</v>
      </c>
      <c r="D1950" s="17" t="s">
        <v>4638</v>
      </c>
      <c r="E1950" s="17">
        <v>5600</v>
      </c>
      <c r="F1950" s="18" t="s">
        <v>5</v>
      </c>
      <c r="G1950">
        <v>2016</v>
      </c>
      <c r="H1950" s="18" t="s">
        <v>82</v>
      </c>
      <c r="I1950" t="s">
        <v>64</v>
      </c>
      <c r="J1950" t="s">
        <v>65</v>
      </c>
    </row>
    <row r="1951" spans="1:10">
      <c r="A1951" s="17">
        <v>6512</v>
      </c>
      <c r="B1951" s="17" t="s">
        <v>3760</v>
      </c>
      <c r="C1951" s="17" t="s">
        <v>28</v>
      </c>
      <c r="D1951" s="17" t="s">
        <v>4749</v>
      </c>
      <c r="E1951" s="17">
        <v>4100</v>
      </c>
      <c r="F1951" s="18" t="s">
        <v>5</v>
      </c>
      <c r="G1951">
        <v>2016</v>
      </c>
      <c r="H1951" s="18" t="s">
        <v>82</v>
      </c>
      <c r="I1951" t="s">
        <v>64</v>
      </c>
      <c r="J1951" t="s">
        <v>65</v>
      </c>
    </row>
    <row r="1952" spans="1:10">
      <c r="A1952" s="17">
        <v>6510</v>
      </c>
      <c r="B1952" s="17" t="s">
        <v>2796</v>
      </c>
      <c r="C1952" s="17" t="s">
        <v>16</v>
      </c>
      <c r="D1952" s="17" t="s">
        <v>4663</v>
      </c>
      <c r="E1952" s="17">
        <v>4400</v>
      </c>
      <c r="F1952" s="18" t="s">
        <v>5</v>
      </c>
      <c r="G1952">
        <v>2016</v>
      </c>
      <c r="H1952" s="18" t="s">
        <v>82</v>
      </c>
      <c r="I1952" t="s">
        <v>64</v>
      </c>
      <c r="J1952" t="s">
        <v>178</v>
      </c>
    </row>
    <row r="1953" spans="1:10">
      <c r="A1953" s="17">
        <v>6509</v>
      </c>
      <c r="B1953" s="17" t="s">
        <v>3793</v>
      </c>
      <c r="C1953" s="17" t="s">
        <v>16</v>
      </c>
      <c r="D1953" s="17" t="s">
        <v>4694</v>
      </c>
      <c r="E1953" s="17">
        <v>6200</v>
      </c>
      <c r="F1953" s="18" t="s">
        <v>5</v>
      </c>
      <c r="G1953">
        <v>2016</v>
      </c>
      <c r="H1953" s="18" t="s">
        <v>82</v>
      </c>
      <c r="I1953" t="s">
        <v>64</v>
      </c>
      <c r="J1953" t="s">
        <v>65</v>
      </c>
    </row>
    <row r="1954" spans="1:10">
      <c r="A1954" s="17">
        <v>6508</v>
      </c>
      <c r="B1954" s="17" t="s">
        <v>2283</v>
      </c>
      <c r="C1954" s="17" t="s">
        <v>16</v>
      </c>
      <c r="D1954" s="17" t="s">
        <v>4694</v>
      </c>
      <c r="E1954" s="17">
        <v>4900</v>
      </c>
      <c r="F1954" s="18" t="s">
        <v>5</v>
      </c>
      <c r="G1954">
        <v>2016</v>
      </c>
      <c r="H1954" s="18" t="s">
        <v>82</v>
      </c>
      <c r="I1954" t="s">
        <v>64</v>
      </c>
      <c r="J1954" t="s">
        <v>65</v>
      </c>
    </row>
    <row r="1955" spans="1:10">
      <c r="A1955" s="17">
        <v>6507</v>
      </c>
      <c r="B1955" s="17" t="s">
        <v>340</v>
      </c>
      <c r="C1955" s="17" t="s">
        <v>28</v>
      </c>
      <c r="D1955" s="17" t="s">
        <v>4749</v>
      </c>
      <c r="E1955" s="17">
        <v>3300</v>
      </c>
      <c r="F1955" s="18" t="s">
        <v>5</v>
      </c>
      <c r="G1955">
        <v>2016</v>
      </c>
      <c r="H1955" s="18" t="s">
        <v>82</v>
      </c>
      <c r="I1955" t="s">
        <v>64</v>
      </c>
      <c r="J1955" t="s">
        <v>65</v>
      </c>
    </row>
    <row r="1956" spans="1:10">
      <c r="A1956" s="17">
        <v>6505</v>
      </c>
      <c r="B1956" s="17" t="s">
        <v>2402</v>
      </c>
      <c r="C1956" s="17" t="s">
        <v>28</v>
      </c>
      <c r="D1956" s="17" t="s">
        <v>4638</v>
      </c>
      <c r="E1956" s="17">
        <v>4000</v>
      </c>
      <c r="F1956" s="18" t="s">
        <v>5</v>
      </c>
      <c r="G1956">
        <v>2016</v>
      </c>
      <c r="H1956" s="18" t="s">
        <v>82</v>
      </c>
      <c r="I1956" t="s">
        <v>64</v>
      </c>
      <c r="J1956" t="s">
        <v>65</v>
      </c>
    </row>
    <row r="1957" spans="1:10">
      <c r="A1957" s="17">
        <v>6504</v>
      </c>
      <c r="B1957" s="17" t="s">
        <v>2095</v>
      </c>
      <c r="C1957" s="17" t="s">
        <v>20</v>
      </c>
      <c r="D1957" s="17" t="s">
        <v>4745</v>
      </c>
      <c r="E1957" s="17">
        <v>6100</v>
      </c>
      <c r="F1957" s="18" t="s">
        <v>5</v>
      </c>
      <c r="G1957">
        <v>2016</v>
      </c>
      <c r="H1957" s="18" t="s">
        <v>82</v>
      </c>
      <c r="I1957" t="s">
        <v>64</v>
      </c>
      <c r="J1957" t="s">
        <v>65</v>
      </c>
    </row>
    <row r="1958" spans="1:10">
      <c r="A1958" s="17">
        <v>6500</v>
      </c>
      <c r="B1958" s="17" t="s">
        <v>2810</v>
      </c>
      <c r="C1958" s="17" t="s">
        <v>16</v>
      </c>
      <c r="D1958" s="17" t="s">
        <v>4631</v>
      </c>
      <c r="E1958" s="17">
        <v>5700</v>
      </c>
      <c r="F1958" s="18" t="s">
        <v>5</v>
      </c>
      <c r="G1958">
        <v>2016</v>
      </c>
      <c r="H1958" s="18" t="s">
        <v>82</v>
      </c>
      <c r="I1958" t="s">
        <v>64</v>
      </c>
      <c r="J1958" t="s">
        <v>178</v>
      </c>
    </row>
    <row r="1959" spans="1:10">
      <c r="A1959" s="17">
        <v>6497</v>
      </c>
      <c r="B1959" s="17" t="s">
        <v>2644</v>
      </c>
      <c r="C1959" s="17" t="s">
        <v>24</v>
      </c>
      <c r="D1959" s="17" t="s">
        <v>4748</v>
      </c>
      <c r="E1959" s="17">
        <v>3100</v>
      </c>
      <c r="F1959" s="18" t="s">
        <v>5</v>
      </c>
      <c r="G1959">
        <v>2016</v>
      </c>
      <c r="H1959" s="18" t="s">
        <v>82</v>
      </c>
      <c r="I1959" t="s">
        <v>64</v>
      </c>
      <c r="J1959" t="s">
        <v>65</v>
      </c>
    </row>
    <row r="1960" spans="1:10">
      <c r="A1960" s="17">
        <v>6496</v>
      </c>
      <c r="B1960" s="17" t="s">
        <v>3894</v>
      </c>
      <c r="C1960" s="17" t="s">
        <v>24</v>
      </c>
      <c r="D1960" s="17" t="s">
        <v>4658</v>
      </c>
      <c r="E1960" s="17">
        <v>5100</v>
      </c>
      <c r="F1960" s="18" t="s">
        <v>5</v>
      </c>
      <c r="G1960">
        <v>2016</v>
      </c>
      <c r="H1960" s="18" t="s">
        <v>82</v>
      </c>
      <c r="I1960" t="s">
        <v>64</v>
      </c>
      <c r="J1960" t="s">
        <v>65</v>
      </c>
    </row>
    <row r="1961" spans="1:10">
      <c r="A1961" s="17">
        <v>6495</v>
      </c>
      <c r="B1961" s="17" t="s">
        <v>3227</v>
      </c>
      <c r="C1961" s="17" t="s">
        <v>18</v>
      </c>
      <c r="D1961" s="17" t="s">
        <v>4687</v>
      </c>
      <c r="E1961" s="17">
        <v>3600</v>
      </c>
      <c r="F1961" s="18" t="s">
        <v>5</v>
      </c>
      <c r="G1961">
        <v>2016</v>
      </c>
      <c r="H1961" s="18" t="s">
        <v>82</v>
      </c>
      <c r="I1961" t="s">
        <v>64</v>
      </c>
      <c r="J1961" t="s">
        <v>204</v>
      </c>
    </row>
    <row r="1962" spans="1:10">
      <c r="A1962" s="17">
        <v>6494</v>
      </c>
      <c r="B1962" s="17" t="s">
        <v>3459</v>
      </c>
      <c r="C1962" s="17" t="s">
        <v>18</v>
      </c>
      <c r="D1962" s="17" t="s">
        <v>4756</v>
      </c>
      <c r="E1962" s="17">
        <v>5300</v>
      </c>
      <c r="F1962" s="18" t="s">
        <v>5</v>
      </c>
      <c r="G1962">
        <v>2016</v>
      </c>
      <c r="H1962" s="18" t="s">
        <v>82</v>
      </c>
      <c r="I1962" t="s">
        <v>64</v>
      </c>
      <c r="J1962" t="s">
        <v>204</v>
      </c>
    </row>
    <row r="1963" spans="1:10">
      <c r="A1963" s="17">
        <v>6493</v>
      </c>
      <c r="B1963" s="17" t="s">
        <v>339</v>
      </c>
      <c r="C1963" s="17" t="s">
        <v>18</v>
      </c>
      <c r="D1963" s="17" t="s">
        <v>4756</v>
      </c>
      <c r="E1963" s="17">
        <v>3100</v>
      </c>
      <c r="F1963" s="18" t="s">
        <v>5</v>
      </c>
      <c r="G1963">
        <v>2016</v>
      </c>
      <c r="H1963" s="18" t="s">
        <v>82</v>
      </c>
      <c r="I1963" t="s">
        <v>64</v>
      </c>
      <c r="J1963" t="s">
        <v>207</v>
      </c>
    </row>
    <row r="1964" spans="1:10">
      <c r="A1964" s="17">
        <v>6491</v>
      </c>
      <c r="B1964" s="17" t="s">
        <v>2235</v>
      </c>
      <c r="C1964" s="17" t="s">
        <v>20</v>
      </c>
      <c r="D1964" s="17" t="s">
        <v>4745</v>
      </c>
      <c r="E1964" s="17">
        <v>3100</v>
      </c>
      <c r="F1964" s="18" t="s">
        <v>5</v>
      </c>
      <c r="G1964">
        <v>2016</v>
      </c>
      <c r="H1964" s="18" t="s">
        <v>82</v>
      </c>
      <c r="I1964" t="s">
        <v>64</v>
      </c>
      <c r="J1964" t="s">
        <v>65</v>
      </c>
    </row>
    <row r="1965" spans="1:10">
      <c r="A1965" s="17">
        <v>6490</v>
      </c>
      <c r="B1965" s="17" t="s">
        <v>2018</v>
      </c>
      <c r="C1965" s="17" t="s">
        <v>20</v>
      </c>
      <c r="D1965" s="17" t="s">
        <v>4745</v>
      </c>
      <c r="E1965" s="17">
        <v>9600</v>
      </c>
      <c r="F1965" s="18" t="s">
        <v>5</v>
      </c>
      <c r="G1965">
        <v>2016</v>
      </c>
      <c r="H1965" s="18" t="s">
        <v>82</v>
      </c>
      <c r="I1965" t="s">
        <v>64</v>
      </c>
      <c r="J1965" t="s">
        <v>65</v>
      </c>
    </row>
    <row r="1966" spans="1:10">
      <c r="A1966" s="17">
        <v>6489</v>
      </c>
      <c r="B1966" s="17" t="s">
        <v>2075</v>
      </c>
      <c r="C1966" s="17" t="s">
        <v>20</v>
      </c>
      <c r="D1966" s="17" t="s">
        <v>4731</v>
      </c>
      <c r="E1966" s="17">
        <v>5900</v>
      </c>
      <c r="F1966" s="18" t="s">
        <v>5</v>
      </c>
      <c r="G1966">
        <v>2016</v>
      </c>
      <c r="H1966" s="18" t="s">
        <v>82</v>
      </c>
      <c r="I1966" t="s">
        <v>64</v>
      </c>
      <c r="J1966" t="s">
        <v>65</v>
      </c>
    </row>
    <row r="1967" spans="1:10">
      <c r="A1967" s="17">
        <v>6488</v>
      </c>
      <c r="B1967" s="17" t="s">
        <v>2594</v>
      </c>
      <c r="C1967" s="17" t="s">
        <v>20</v>
      </c>
      <c r="D1967" s="17" t="s">
        <v>4745</v>
      </c>
      <c r="E1967" s="17">
        <v>6400</v>
      </c>
      <c r="F1967" s="18" t="s">
        <v>5</v>
      </c>
      <c r="G1967">
        <v>2016</v>
      </c>
      <c r="H1967" s="18" t="s">
        <v>82</v>
      </c>
      <c r="I1967" t="s">
        <v>64</v>
      </c>
      <c r="J1967" t="s">
        <v>65</v>
      </c>
    </row>
    <row r="1968" spans="1:10">
      <c r="A1968" s="17">
        <v>6487</v>
      </c>
      <c r="B1968" s="17" t="s">
        <v>2143</v>
      </c>
      <c r="C1968" s="17" t="s">
        <v>20</v>
      </c>
      <c r="D1968" s="17" t="s">
        <v>4745</v>
      </c>
      <c r="E1968" s="17">
        <v>2600</v>
      </c>
      <c r="F1968" s="18" t="s">
        <v>5</v>
      </c>
      <c r="G1968">
        <v>2016</v>
      </c>
      <c r="H1968" s="18" t="s">
        <v>82</v>
      </c>
      <c r="I1968" t="s">
        <v>64</v>
      </c>
      <c r="J1968" t="s">
        <v>65</v>
      </c>
    </row>
    <row r="1969" spans="1:10">
      <c r="A1969" s="17">
        <v>6483</v>
      </c>
      <c r="B1969" s="17" t="s">
        <v>2779</v>
      </c>
      <c r="C1969" s="17" t="s">
        <v>26</v>
      </c>
      <c r="D1969" s="17" t="s">
        <v>4742</v>
      </c>
      <c r="E1969" s="17">
        <v>6700</v>
      </c>
      <c r="F1969" s="18" t="s">
        <v>5</v>
      </c>
      <c r="G1969">
        <v>2016</v>
      </c>
      <c r="H1969" s="18" t="s">
        <v>82</v>
      </c>
      <c r="I1969" t="s">
        <v>64</v>
      </c>
      <c r="J1969" t="s">
        <v>65</v>
      </c>
    </row>
    <row r="1970" spans="1:10">
      <c r="A1970" s="17">
        <v>6481</v>
      </c>
      <c r="B1970" s="17" t="s">
        <v>2192</v>
      </c>
      <c r="C1970" s="17" t="s">
        <v>28</v>
      </c>
      <c r="D1970" s="17" t="s">
        <v>4638</v>
      </c>
      <c r="E1970" s="17">
        <v>7400</v>
      </c>
      <c r="F1970" s="18" t="s">
        <v>5</v>
      </c>
      <c r="G1970">
        <v>2016</v>
      </c>
      <c r="H1970" s="18" t="s">
        <v>82</v>
      </c>
      <c r="I1970" t="s">
        <v>64</v>
      </c>
      <c r="J1970" t="s">
        <v>65</v>
      </c>
    </row>
    <row r="1971" spans="1:10">
      <c r="A1971" s="17">
        <v>6480</v>
      </c>
      <c r="B1971" s="17" t="s">
        <v>3906</v>
      </c>
      <c r="C1971" s="17" t="s">
        <v>26</v>
      </c>
      <c r="D1971" s="17" t="s">
        <v>4668</v>
      </c>
      <c r="E1971" s="17">
        <v>5200</v>
      </c>
      <c r="F1971" s="18" t="s">
        <v>5</v>
      </c>
      <c r="G1971">
        <v>2016</v>
      </c>
      <c r="H1971" s="18" t="s">
        <v>82</v>
      </c>
      <c r="I1971" t="s">
        <v>64</v>
      </c>
      <c r="J1971" t="s">
        <v>65</v>
      </c>
    </row>
    <row r="1972" spans="1:10">
      <c r="A1972" s="17">
        <v>6479</v>
      </c>
      <c r="B1972" s="17" t="s">
        <v>4106</v>
      </c>
      <c r="C1972" s="17" t="s">
        <v>26</v>
      </c>
      <c r="D1972" s="17" t="s">
        <v>4742</v>
      </c>
      <c r="E1972" s="17">
        <v>4100</v>
      </c>
      <c r="F1972" s="18" t="s">
        <v>5</v>
      </c>
      <c r="G1972">
        <v>2016</v>
      </c>
      <c r="H1972" s="18" t="s">
        <v>82</v>
      </c>
      <c r="I1972" t="s">
        <v>64</v>
      </c>
      <c r="J1972" t="s">
        <v>65</v>
      </c>
    </row>
    <row r="1973" spans="1:10">
      <c r="A1973" s="17">
        <v>6478</v>
      </c>
      <c r="B1973" s="17" t="s">
        <v>338</v>
      </c>
      <c r="C1973" s="17" t="s">
        <v>24</v>
      </c>
      <c r="D1973" s="17" t="s">
        <v>4658</v>
      </c>
      <c r="E1973" s="17">
        <v>4600</v>
      </c>
      <c r="F1973" s="18" t="s">
        <v>5</v>
      </c>
      <c r="G1973">
        <v>2016</v>
      </c>
      <c r="H1973" s="18" t="s">
        <v>82</v>
      </c>
      <c r="I1973" t="s">
        <v>64</v>
      </c>
      <c r="J1973" t="s">
        <v>65</v>
      </c>
    </row>
    <row r="1974" spans="1:10">
      <c r="A1974" s="17">
        <v>6477</v>
      </c>
      <c r="B1974" s="17" t="s">
        <v>4103</v>
      </c>
      <c r="C1974" s="17" t="s">
        <v>24</v>
      </c>
      <c r="D1974" s="17" t="s">
        <v>4681</v>
      </c>
      <c r="E1974" s="17">
        <v>3900</v>
      </c>
      <c r="F1974" s="18" t="s">
        <v>5</v>
      </c>
      <c r="G1974">
        <v>2016</v>
      </c>
      <c r="H1974" s="18" t="s">
        <v>82</v>
      </c>
      <c r="I1974" t="s">
        <v>64</v>
      </c>
      <c r="J1974" t="s">
        <v>65</v>
      </c>
    </row>
    <row r="1975" spans="1:10">
      <c r="A1975" s="17">
        <v>6475</v>
      </c>
      <c r="B1975" s="17" t="s">
        <v>4534</v>
      </c>
      <c r="C1975" s="17" t="s">
        <v>24</v>
      </c>
      <c r="D1975" s="17" t="s">
        <v>4658</v>
      </c>
      <c r="E1975" s="17">
        <v>3000</v>
      </c>
      <c r="F1975" s="18" t="s">
        <v>5</v>
      </c>
      <c r="G1975">
        <v>2016</v>
      </c>
      <c r="H1975" s="18" t="s">
        <v>82</v>
      </c>
      <c r="I1975" t="s">
        <v>64</v>
      </c>
      <c r="J1975" t="s">
        <v>65</v>
      </c>
    </row>
    <row r="1976" spans="1:10">
      <c r="A1976" s="17">
        <v>6474</v>
      </c>
      <c r="B1976" s="17" t="s">
        <v>3338</v>
      </c>
      <c r="C1976" s="17" t="s">
        <v>18</v>
      </c>
      <c r="D1976" s="17" t="s">
        <v>4687</v>
      </c>
      <c r="E1976" s="17">
        <v>3400</v>
      </c>
      <c r="F1976" s="18" t="s">
        <v>5</v>
      </c>
      <c r="G1976">
        <v>2016</v>
      </c>
      <c r="H1976" s="18" t="s">
        <v>82</v>
      </c>
      <c r="I1976" t="s">
        <v>64</v>
      </c>
      <c r="J1976" t="s">
        <v>204</v>
      </c>
    </row>
    <row r="1977" spans="1:10">
      <c r="A1977" s="17">
        <v>6472</v>
      </c>
      <c r="B1977" s="17" t="s">
        <v>337</v>
      </c>
      <c r="C1977" s="17" t="s">
        <v>24</v>
      </c>
      <c r="D1977" s="17" t="s">
        <v>4681</v>
      </c>
      <c r="E1977" s="17">
        <v>3900</v>
      </c>
      <c r="F1977" s="18" t="s">
        <v>5</v>
      </c>
      <c r="G1977">
        <v>2016</v>
      </c>
      <c r="H1977" s="18" t="s">
        <v>82</v>
      </c>
      <c r="I1977" t="s">
        <v>64</v>
      </c>
      <c r="J1977" t="s">
        <v>65</v>
      </c>
    </row>
    <row r="1978" spans="1:10">
      <c r="A1978" s="17">
        <v>6471</v>
      </c>
      <c r="B1978" s="17" t="s">
        <v>4025</v>
      </c>
      <c r="C1978" s="17" t="s">
        <v>8</v>
      </c>
      <c r="D1978" s="17" t="s">
        <v>4646</v>
      </c>
      <c r="E1978" s="17">
        <v>8400</v>
      </c>
      <c r="F1978" s="18" t="s">
        <v>5</v>
      </c>
      <c r="G1978">
        <v>2016</v>
      </c>
      <c r="H1978" s="18" t="s">
        <v>82</v>
      </c>
      <c r="I1978" t="s">
        <v>64</v>
      </c>
      <c r="J1978" t="s">
        <v>65</v>
      </c>
    </row>
    <row r="1979" spans="1:10">
      <c r="A1979" s="17">
        <v>6470</v>
      </c>
      <c r="B1979" s="17" t="s">
        <v>3493</v>
      </c>
      <c r="C1979" s="17" t="s">
        <v>8</v>
      </c>
      <c r="D1979" s="17" t="s">
        <v>4646</v>
      </c>
      <c r="E1979" s="17">
        <v>5700</v>
      </c>
      <c r="F1979" s="18" t="s">
        <v>5</v>
      </c>
      <c r="G1979">
        <v>2016</v>
      </c>
      <c r="H1979" s="18" t="s">
        <v>82</v>
      </c>
      <c r="I1979" t="s">
        <v>64</v>
      </c>
      <c r="J1979" t="s">
        <v>65</v>
      </c>
    </row>
    <row r="1980" spans="1:10">
      <c r="A1980" s="17">
        <v>6468</v>
      </c>
      <c r="B1980" s="17" t="s">
        <v>336</v>
      </c>
      <c r="C1980" s="17" t="s">
        <v>8</v>
      </c>
      <c r="D1980" s="17" t="s">
        <v>4646</v>
      </c>
      <c r="E1980" s="17">
        <v>5000</v>
      </c>
      <c r="F1980" s="18" t="s">
        <v>5</v>
      </c>
      <c r="G1980">
        <v>2016</v>
      </c>
      <c r="H1980" s="18" t="s">
        <v>82</v>
      </c>
      <c r="I1980" t="s">
        <v>64</v>
      </c>
      <c r="J1980" t="s">
        <v>65</v>
      </c>
    </row>
    <row r="1981" spans="1:10">
      <c r="A1981" s="17">
        <v>6467</v>
      </c>
      <c r="B1981" s="17" t="s">
        <v>3267</v>
      </c>
      <c r="C1981" s="17" t="s">
        <v>8</v>
      </c>
      <c r="D1981" s="17" t="s">
        <v>4646</v>
      </c>
      <c r="E1981" s="17">
        <v>3300</v>
      </c>
      <c r="F1981" s="18" t="s">
        <v>5</v>
      </c>
      <c r="G1981">
        <v>2016</v>
      </c>
      <c r="H1981" s="18" t="s">
        <v>82</v>
      </c>
      <c r="I1981" t="s">
        <v>64</v>
      </c>
      <c r="J1981" t="s">
        <v>65</v>
      </c>
    </row>
    <row r="1982" spans="1:10">
      <c r="A1982" s="17">
        <v>6466</v>
      </c>
      <c r="B1982" s="17" t="s">
        <v>4562</v>
      </c>
      <c r="C1982" s="17" t="s">
        <v>8</v>
      </c>
      <c r="D1982" s="17" t="s">
        <v>4646</v>
      </c>
      <c r="E1982" s="17">
        <v>7700</v>
      </c>
      <c r="F1982" s="18" t="s">
        <v>5</v>
      </c>
      <c r="G1982">
        <v>2016</v>
      </c>
      <c r="H1982" s="18" t="s">
        <v>82</v>
      </c>
      <c r="I1982" t="s">
        <v>64</v>
      </c>
      <c r="J1982" t="s">
        <v>65</v>
      </c>
    </row>
    <row r="1983" spans="1:10">
      <c r="A1983" s="17">
        <v>6465</v>
      </c>
      <c r="B1983" s="17" t="s">
        <v>4313</v>
      </c>
      <c r="C1983" s="17" t="s">
        <v>8</v>
      </c>
      <c r="D1983" s="17" t="s">
        <v>4646</v>
      </c>
      <c r="E1983" s="17">
        <v>2000</v>
      </c>
      <c r="F1983" s="18" t="s">
        <v>5</v>
      </c>
      <c r="G1983">
        <v>2016</v>
      </c>
      <c r="H1983" s="18" t="s">
        <v>82</v>
      </c>
      <c r="I1983" t="s">
        <v>64</v>
      </c>
      <c r="J1983" t="s">
        <v>65</v>
      </c>
    </row>
    <row r="1984" spans="1:10">
      <c r="A1984" s="17">
        <v>6463</v>
      </c>
      <c r="B1984" s="17" t="s">
        <v>4205</v>
      </c>
      <c r="C1984" s="17" t="s">
        <v>8</v>
      </c>
      <c r="D1984" s="17" t="s">
        <v>4646</v>
      </c>
      <c r="E1984" s="17">
        <v>9800</v>
      </c>
      <c r="F1984" s="18" t="s">
        <v>5</v>
      </c>
      <c r="G1984">
        <v>2016</v>
      </c>
      <c r="H1984" s="18" t="s">
        <v>82</v>
      </c>
      <c r="I1984" t="s">
        <v>64</v>
      </c>
      <c r="J1984" t="s">
        <v>65</v>
      </c>
    </row>
    <row r="1985" spans="1:10">
      <c r="A1985" s="17">
        <v>6461</v>
      </c>
      <c r="B1985" s="17" t="s">
        <v>3024</v>
      </c>
      <c r="C1985" s="17" t="s">
        <v>8</v>
      </c>
      <c r="D1985" s="17" t="s">
        <v>4646</v>
      </c>
      <c r="E1985" s="17">
        <v>4000</v>
      </c>
      <c r="F1985" s="18" t="s">
        <v>5</v>
      </c>
      <c r="G1985">
        <v>2016</v>
      </c>
      <c r="H1985" s="18" t="s">
        <v>82</v>
      </c>
      <c r="I1985" t="s">
        <v>64</v>
      </c>
      <c r="J1985" t="s">
        <v>65</v>
      </c>
    </row>
    <row r="1986" spans="1:10">
      <c r="A1986" s="17">
        <v>6460</v>
      </c>
      <c r="B1986" s="17" t="s">
        <v>3945</v>
      </c>
      <c r="C1986" s="17" t="s">
        <v>8</v>
      </c>
      <c r="D1986" s="17" t="s">
        <v>4646</v>
      </c>
      <c r="E1986" s="17">
        <v>3200</v>
      </c>
      <c r="F1986" s="18" t="s">
        <v>5</v>
      </c>
      <c r="G1986">
        <v>2016</v>
      </c>
      <c r="H1986" s="18" t="s">
        <v>82</v>
      </c>
      <c r="I1986" t="s">
        <v>64</v>
      </c>
      <c r="J1986" t="s">
        <v>65</v>
      </c>
    </row>
    <row r="1987" spans="1:10">
      <c r="A1987" s="17">
        <v>6459</v>
      </c>
      <c r="B1987" s="17" t="s">
        <v>4020</v>
      </c>
      <c r="C1987" s="17" t="s">
        <v>8</v>
      </c>
      <c r="D1987" s="17" t="s">
        <v>4646</v>
      </c>
      <c r="E1987" s="17">
        <v>3700</v>
      </c>
      <c r="F1987" s="18" t="s">
        <v>5</v>
      </c>
      <c r="G1987">
        <v>2016</v>
      </c>
      <c r="H1987" s="18" t="s">
        <v>82</v>
      </c>
      <c r="I1987" t="s">
        <v>64</v>
      </c>
      <c r="J1987" t="s">
        <v>65</v>
      </c>
    </row>
    <row r="1988" spans="1:10">
      <c r="A1988" s="17">
        <v>6458</v>
      </c>
      <c r="B1988" s="17" t="s">
        <v>334</v>
      </c>
      <c r="C1988" s="17" t="s">
        <v>8</v>
      </c>
      <c r="D1988" s="17" t="s">
        <v>4646</v>
      </c>
      <c r="E1988" s="17">
        <v>2500</v>
      </c>
      <c r="F1988" s="18" t="s">
        <v>5</v>
      </c>
      <c r="G1988">
        <v>2016</v>
      </c>
      <c r="H1988" s="18" t="s">
        <v>82</v>
      </c>
      <c r="I1988" t="s">
        <v>64</v>
      </c>
      <c r="J1988" t="s">
        <v>65</v>
      </c>
    </row>
    <row r="1989" spans="1:10">
      <c r="A1989" s="17">
        <v>6457</v>
      </c>
      <c r="B1989" s="17" t="s">
        <v>4032</v>
      </c>
      <c r="C1989" s="17" t="s">
        <v>8</v>
      </c>
      <c r="D1989" s="17" t="s">
        <v>4646</v>
      </c>
      <c r="E1989" s="17">
        <v>3300</v>
      </c>
      <c r="F1989" s="18" t="s">
        <v>5</v>
      </c>
      <c r="G1989">
        <v>2016</v>
      </c>
      <c r="H1989" s="18" t="s">
        <v>82</v>
      </c>
      <c r="I1989" t="s">
        <v>64</v>
      </c>
      <c r="J1989" t="s">
        <v>65</v>
      </c>
    </row>
    <row r="1990" spans="1:10">
      <c r="A1990" s="17">
        <v>6456</v>
      </c>
      <c r="B1990" s="17" t="s">
        <v>3726</v>
      </c>
      <c r="C1990" s="17" t="s">
        <v>8</v>
      </c>
      <c r="D1990" s="17" t="s">
        <v>4646</v>
      </c>
      <c r="E1990" s="17">
        <v>2100</v>
      </c>
      <c r="F1990" s="18" t="s">
        <v>5</v>
      </c>
      <c r="G1990">
        <v>2016</v>
      </c>
      <c r="H1990" s="18" t="s">
        <v>82</v>
      </c>
      <c r="I1990" t="s">
        <v>64</v>
      </c>
      <c r="J1990" t="s">
        <v>65</v>
      </c>
    </row>
    <row r="1991" spans="1:10">
      <c r="A1991" s="17">
        <v>6455</v>
      </c>
      <c r="B1991" s="17" t="s">
        <v>3161</v>
      </c>
      <c r="C1991" s="17" t="s">
        <v>8</v>
      </c>
      <c r="D1991" s="17" t="s">
        <v>4646</v>
      </c>
      <c r="E1991" s="17">
        <v>2400</v>
      </c>
      <c r="F1991" s="18" t="s">
        <v>5</v>
      </c>
      <c r="G1991">
        <v>2016</v>
      </c>
      <c r="H1991" s="18" t="s">
        <v>82</v>
      </c>
      <c r="I1991" t="s">
        <v>64</v>
      </c>
      <c r="J1991" t="s">
        <v>65</v>
      </c>
    </row>
    <row r="1992" spans="1:10">
      <c r="A1992" s="17">
        <v>6454</v>
      </c>
      <c r="B1992" s="17" t="s">
        <v>3309</v>
      </c>
      <c r="C1992" s="17" t="s">
        <v>8</v>
      </c>
      <c r="D1992" s="17" t="s">
        <v>4646</v>
      </c>
      <c r="E1992" s="17">
        <v>4200</v>
      </c>
      <c r="F1992" s="18" t="s">
        <v>5</v>
      </c>
      <c r="G1992">
        <v>2016</v>
      </c>
      <c r="H1992" s="18" t="s">
        <v>82</v>
      </c>
      <c r="I1992" t="s">
        <v>64</v>
      </c>
      <c r="J1992" t="s">
        <v>65</v>
      </c>
    </row>
    <row r="1993" spans="1:10">
      <c r="A1993" s="17">
        <v>6453</v>
      </c>
      <c r="B1993" s="17" t="s">
        <v>4530</v>
      </c>
      <c r="C1993" s="17" t="s">
        <v>8</v>
      </c>
      <c r="D1993" s="17" t="s">
        <v>4646</v>
      </c>
      <c r="E1993" s="17">
        <v>6000</v>
      </c>
      <c r="F1993" s="18" t="s">
        <v>5</v>
      </c>
      <c r="G1993">
        <v>2016</v>
      </c>
      <c r="H1993" s="18" t="s">
        <v>82</v>
      </c>
      <c r="I1993" t="s">
        <v>64</v>
      </c>
      <c r="J1993" t="s">
        <v>65</v>
      </c>
    </row>
    <row r="1994" spans="1:10">
      <c r="A1994" s="17">
        <v>6452</v>
      </c>
      <c r="B1994" s="17" t="s">
        <v>3833</v>
      </c>
      <c r="C1994" s="17" t="s">
        <v>8</v>
      </c>
      <c r="D1994" s="17" t="s">
        <v>4646</v>
      </c>
      <c r="E1994" s="17">
        <v>11000</v>
      </c>
      <c r="F1994" s="18" t="s">
        <v>5</v>
      </c>
      <c r="G1994">
        <v>2016</v>
      </c>
      <c r="H1994" s="18" t="s">
        <v>82</v>
      </c>
      <c r="I1994" t="s">
        <v>64</v>
      </c>
      <c r="J1994" t="s">
        <v>65</v>
      </c>
    </row>
    <row r="1995" spans="1:10">
      <c r="A1995" s="17">
        <v>6451</v>
      </c>
      <c r="B1995" s="17" t="s">
        <v>2904</v>
      </c>
      <c r="C1995" s="17" t="s">
        <v>8</v>
      </c>
      <c r="D1995" s="17" t="s">
        <v>4646</v>
      </c>
      <c r="E1995" s="17">
        <v>7300</v>
      </c>
      <c r="F1995" s="18" t="s">
        <v>5</v>
      </c>
      <c r="G1995">
        <v>2016</v>
      </c>
      <c r="H1995" s="18" t="s">
        <v>82</v>
      </c>
      <c r="I1995" t="s">
        <v>64</v>
      </c>
      <c r="J1995" t="s">
        <v>65</v>
      </c>
    </row>
    <row r="1996" spans="1:10">
      <c r="A1996" s="17">
        <v>6450</v>
      </c>
      <c r="B1996" s="17" t="s">
        <v>4018</v>
      </c>
      <c r="C1996" s="17" t="s">
        <v>8</v>
      </c>
      <c r="D1996" s="17" t="s">
        <v>4646</v>
      </c>
      <c r="E1996" s="17">
        <v>6200</v>
      </c>
      <c r="F1996" s="18" t="s">
        <v>5</v>
      </c>
      <c r="G1996">
        <v>2016</v>
      </c>
      <c r="H1996" s="18" t="s">
        <v>82</v>
      </c>
      <c r="I1996" t="s">
        <v>64</v>
      </c>
      <c r="J1996" t="s">
        <v>65</v>
      </c>
    </row>
    <row r="1997" spans="1:10">
      <c r="A1997" s="17">
        <v>6449</v>
      </c>
      <c r="B1997" s="17" t="s">
        <v>3514</v>
      </c>
      <c r="C1997" s="17" t="s">
        <v>8</v>
      </c>
      <c r="D1997" s="17" t="s">
        <v>4646</v>
      </c>
      <c r="E1997" s="17">
        <v>10000</v>
      </c>
      <c r="F1997" s="18" t="s">
        <v>5</v>
      </c>
      <c r="G1997">
        <v>2016</v>
      </c>
      <c r="H1997" s="18" t="s">
        <v>82</v>
      </c>
      <c r="I1997" t="s">
        <v>64</v>
      </c>
      <c r="J1997" t="s">
        <v>65</v>
      </c>
    </row>
    <row r="1998" spans="1:10">
      <c r="A1998" s="17">
        <v>6448</v>
      </c>
      <c r="B1998" s="17" t="s">
        <v>3980</v>
      </c>
      <c r="C1998" s="17" t="s">
        <v>8</v>
      </c>
      <c r="D1998" s="17" t="s">
        <v>4646</v>
      </c>
      <c r="E1998" s="17">
        <v>4600</v>
      </c>
      <c r="F1998" s="18" t="s">
        <v>5</v>
      </c>
      <c r="G1998">
        <v>2016</v>
      </c>
      <c r="H1998" s="18" t="s">
        <v>82</v>
      </c>
      <c r="I1998" t="s">
        <v>64</v>
      </c>
      <c r="J1998" t="s">
        <v>65</v>
      </c>
    </row>
    <row r="1999" spans="1:10">
      <c r="A1999" s="17">
        <v>6447</v>
      </c>
      <c r="B1999" s="17" t="s">
        <v>4338</v>
      </c>
      <c r="C1999" s="17" t="s">
        <v>8</v>
      </c>
      <c r="D1999" s="17" t="s">
        <v>4646</v>
      </c>
      <c r="E1999" s="17">
        <v>3700</v>
      </c>
      <c r="F1999" s="18" t="s">
        <v>5</v>
      </c>
      <c r="G1999">
        <v>2016</v>
      </c>
      <c r="H1999" s="18" t="s">
        <v>82</v>
      </c>
      <c r="I1999" t="s">
        <v>64</v>
      </c>
      <c r="J1999" t="s">
        <v>65</v>
      </c>
    </row>
    <row r="2000" spans="1:10">
      <c r="A2000" s="17">
        <v>6446</v>
      </c>
      <c r="B2000" s="17" t="s">
        <v>2606</v>
      </c>
      <c r="C2000" s="17" t="s">
        <v>8</v>
      </c>
      <c r="D2000" s="17" t="s">
        <v>4646</v>
      </c>
      <c r="E2000" s="17">
        <v>5300</v>
      </c>
      <c r="F2000" s="18" t="s">
        <v>5</v>
      </c>
      <c r="G2000">
        <v>2016</v>
      </c>
      <c r="H2000" s="18" t="s">
        <v>82</v>
      </c>
      <c r="I2000" t="s">
        <v>64</v>
      </c>
      <c r="J2000" t="s">
        <v>65</v>
      </c>
    </row>
    <row r="2001" spans="1:10">
      <c r="A2001" s="17">
        <v>6445</v>
      </c>
      <c r="B2001" s="17" t="s">
        <v>3893</v>
      </c>
      <c r="C2001" s="17" t="s">
        <v>8</v>
      </c>
      <c r="D2001" s="17" t="s">
        <v>4646</v>
      </c>
      <c r="E2001" s="17">
        <v>6000</v>
      </c>
      <c r="F2001" s="18" t="s">
        <v>5</v>
      </c>
      <c r="G2001">
        <v>2016</v>
      </c>
      <c r="H2001" s="18" t="s">
        <v>82</v>
      </c>
      <c r="I2001" t="s">
        <v>64</v>
      </c>
      <c r="J2001" t="s">
        <v>65</v>
      </c>
    </row>
    <row r="2002" spans="1:10">
      <c r="A2002" s="17">
        <v>6444</v>
      </c>
      <c r="B2002" s="17" t="s">
        <v>2479</v>
      </c>
      <c r="C2002" s="17" t="s">
        <v>8</v>
      </c>
      <c r="D2002" s="17" t="s">
        <v>4646</v>
      </c>
      <c r="E2002" s="17">
        <v>10300</v>
      </c>
      <c r="F2002" s="18" t="s">
        <v>5</v>
      </c>
      <c r="G2002">
        <v>2016</v>
      </c>
      <c r="H2002" s="18" t="s">
        <v>82</v>
      </c>
      <c r="I2002" t="s">
        <v>64</v>
      </c>
      <c r="J2002" t="s">
        <v>65</v>
      </c>
    </row>
    <row r="2003" spans="1:10">
      <c r="A2003" s="17">
        <v>6443</v>
      </c>
      <c r="B2003" s="17" t="s">
        <v>4314</v>
      </c>
      <c r="C2003" s="17" t="s">
        <v>8</v>
      </c>
      <c r="D2003" s="17" t="s">
        <v>4646</v>
      </c>
      <c r="E2003" s="17">
        <v>4500</v>
      </c>
      <c r="F2003" s="18" t="s">
        <v>5</v>
      </c>
      <c r="G2003">
        <v>2016</v>
      </c>
      <c r="H2003" s="18" t="s">
        <v>82</v>
      </c>
      <c r="I2003" t="s">
        <v>64</v>
      </c>
      <c r="J2003" t="s">
        <v>65</v>
      </c>
    </row>
    <row r="2004" spans="1:10">
      <c r="A2004" s="17">
        <v>6442</v>
      </c>
      <c r="B2004" s="17" t="s">
        <v>2333</v>
      </c>
      <c r="C2004" s="17" t="s">
        <v>8</v>
      </c>
      <c r="D2004" s="17" t="s">
        <v>4646</v>
      </c>
      <c r="E2004" s="17">
        <v>22100</v>
      </c>
      <c r="F2004" s="18" t="s">
        <v>5</v>
      </c>
      <c r="G2004">
        <v>2016</v>
      </c>
      <c r="H2004" s="18" t="s">
        <v>82</v>
      </c>
      <c r="I2004" t="s">
        <v>64</v>
      </c>
      <c r="J2004" t="s">
        <v>65</v>
      </c>
    </row>
    <row r="2005" spans="1:10">
      <c r="A2005" s="17">
        <v>6441</v>
      </c>
      <c r="B2005" s="17" t="s">
        <v>2569</v>
      </c>
      <c r="C2005" s="17" t="s">
        <v>28</v>
      </c>
      <c r="D2005" s="17" t="s">
        <v>4749</v>
      </c>
      <c r="E2005" s="17">
        <v>3500</v>
      </c>
      <c r="F2005" s="18" t="s">
        <v>5</v>
      </c>
      <c r="G2005">
        <v>2016</v>
      </c>
      <c r="H2005" s="18" t="s">
        <v>82</v>
      </c>
      <c r="I2005" t="s">
        <v>64</v>
      </c>
      <c r="J2005" t="s">
        <v>65</v>
      </c>
    </row>
    <row r="2006" spans="1:10">
      <c r="A2006" s="17">
        <v>6438</v>
      </c>
      <c r="B2006" s="17" t="s">
        <v>2428</v>
      </c>
      <c r="C2006" s="17" t="s">
        <v>28</v>
      </c>
      <c r="D2006" s="17" t="s">
        <v>4638</v>
      </c>
      <c r="E2006" s="17">
        <v>4000</v>
      </c>
      <c r="F2006" s="18" t="s">
        <v>5</v>
      </c>
      <c r="G2006">
        <v>2016</v>
      </c>
      <c r="H2006" s="18" t="s">
        <v>82</v>
      </c>
      <c r="I2006" t="s">
        <v>64</v>
      </c>
      <c r="J2006" t="s">
        <v>65</v>
      </c>
    </row>
    <row r="2007" spans="1:10">
      <c r="A2007" s="17">
        <v>6437</v>
      </c>
      <c r="B2007" s="17" t="s">
        <v>3314</v>
      </c>
      <c r="C2007" s="17" t="s">
        <v>24</v>
      </c>
      <c r="D2007" s="17" t="s">
        <v>4748</v>
      </c>
      <c r="E2007" s="17">
        <v>3500</v>
      </c>
      <c r="F2007" s="18" t="s">
        <v>5</v>
      </c>
      <c r="G2007">
        <v>2016</v>
      </c>
      <c r="H2007" s="18" t="s">
        <v>82</v>
      </c>
      <c r="I2007" t="s">
        <v>64</v>
      </c>
      <c r="J2007" t="s">
        <v>65</v>
      </c>
    </row>
    <row r="2008" spans="1:10">
      <c r="A2008" s="17">
        <v>6436</v>
      </c>
      <c r="B2008" s="17" t="s">
        <v>4512</v>
      </c>
      <c r="C2008" s="17" t="s">
        <v>24</v>
      </c>
      <c r="D2008" s="17" t="s">
        <v>4748</v>
      </c>
      <c r="E2008" s="17">
        <v>3200</v>
      </c>
      <c r="F2008" s="18" t="s">
        <v>5</v>
      </c>
      <c r="G2008">
        <v>2016</v>
      </c>
      <c r="H2008" s="18" t="s">
        <v>82</v>
      </c>
      <c r="I2008" t="s">
        <v>64</v>
      </c>
      <c r="J2008" t="s">
        <v>65</v>
      </c>
    </row>
    <row r="2009" spans="1:10">
      <c r="A2009" s="17">
        <v>6435</v>
      </c>
      <c r="B2009" s="17" t="s">
        <v>3955</v>
      </c>
      <c r="C2009" s="17" t="s">
        <v>18</v>
      </c>
      <c r="D2009" s="17" t="s">
        <v>4686</v>
      </c>
      <c r="E2009" s="17">
        <v>5700</v>
      </c>
      <c r="F2009" s="18" t="s">
        <v>5</v>
      </c>
      <c r="G2009">
        <v>2016</v>
      </c>
      <c r="H2009" s="18" t="s">
        <v>82</v>
      </c>
      <c r="I2009" t="s">
        <v>64</v>
      </c>
      <c r="J2009" t="s">
        <v>204</v>
      </c>
    </row>
    <row r="2010" spans="1:10">
      <c r="A2010" s="17">
        <v>6434</v>
      </c>
      <c r="B2010" s="17" t="s">
        <v>3967</v>
      </c>
      <c r="C2010" s="17" t="s">
        <v>28</v>
      </c>
      <c r="D2010" s="17" t="s">
        <v>4749</v>
      </c>
      <c r="E2010" s="17">
        <v>3700</v>
      </c>
      <c r="F2010" s="18" t="s">
        <v>5</v>
      </c>
      <c r="G2010">
        <v>2016</v>
      </c>
      <c r="H2010" s="18" t="s">
        <v>82</v>
      </c>
      <c r="I2010" t="s">
        <v>64</v>
      </c>
      <c r="J2010" t="s">
        <v>65</v>
      </c>
    </row>
    <row r="2011" spans="1:10">
      <c r="A2011" s="17">
        <v>6433</v>
      </c>
      <c r="B2011" s="17" t="s">
        <v>2641</v>
      </c>
      <c r="C2011" s="17" t="s">
        <v>16</v>
      </c>
      <c r="D2011" s="17" t="s">
        <v>4631</v>
      </c>
      <c r="E2011" s="17">
        <v>8100</v>
      </c>
      <c r="F2011" s="18" t="s">
        <v>5</v>
      </c>
      <c r="G2011">
        <v>2016</v>
      </c>
      <c r="H2011" s="18" t="s">
        <v>82</v>
      </c>
      <c r="I2011" t="s">
        <v>64</v>
      </c>
      <c r="J2011" t="s">
        <v>178</v>
      </c>
    </row>
    <row r="2012" spans="1:10">
      <c r="A2012" s="17">
        <v>6395</v>
      </c>
      <c r="B2012" s="17" t="s">
        <v>2900</v>
      </c>
      <c r="C2012" s="17" t="s">
        <v>16</v>
      </c>
      <c r="D2012" s="17" t="s">
        <v>4694</v>
      </c>
      <c r="E2012" s="17">
        <v>5300</v>
      </c>
      <c r="F2012" s="18" t="s">
        <v>5</v>
      </c>
      <c r="G2012">
        <v>2016</v>
      </c>
      <c r="H2012" s="18" t="s">
        <v>82</v>
      </c>
      <c r="I2012" t="s">
        <v>64</v>
      </c>
      <c r="J2012" t="s">
        <v>65</v>
      </c>
    </row>
    <row r="2013" spans="1:10">
      <c r="A2013" s="17">
        <v>6394</v>
      </c>
      <c r="B2013" s="17" t="s">
        <v>2312</v>
      </c>
      <c r="C2013" s="17" t="s">
        <v>28</v>
      </c>
      <c r="D2013" s="17" t="s">
        <v>4634</v>
      </c>
      <c r="E2013" s="17">
        <v>8400</v>
      </c>
      <c r="F2013" s="18" t="s">
        <v>5</v>
      </c>
      <c r="G2013">
        <v>2016</v>
      </c>
      <c r="H2013" s="18" t="s">
        <v>82</v>
      </c>
      <c r="I2013" t="s">
        <v>64</v>
      </c>
      <c r="J2013" t="s">
        <v>65</v>
      </c>
    </row>
    <row r="2014" spans="1:10">
      <c r="A2014" s="17">
        <v>6393</v>
      </c>
      <c r="B2014" s="17" t="s">
        <v>2815</v>
      </c>
      <c r="C2014" s="17" t="s">
        <v>28</v>
      </c>
      <c r="D2014" s="17" t="s">
        <v>4638</v>
      </c>
      <c r="E2014" s="17">
        <v>3300</v>
      </c>
      <c r="F2014" s="18" t="s">
        <v>5</v>
      </c>
      <c r="G2014">
        <v>2016</v>
      </c>
      <c r="H2014" s="18" t="s">
        <v>82</v>
      </c>
      <c r="I2014" t="s">
        <v>64</v>
      </c>
      <c r="J2014" t="s">
        <v>65</v>
      </c>
    </row>
    <row r="2015" spans="1:10">
      <c r="A2015" s="17">
        <v>6392</v>
      </c>
      <c r="B2015" s="17" t="s">
        <v>2963</v>
      </c>
      <c r="C2015" s="17" t="s">
        <v>28</v>
      </c>
      <c r="D2015" s="17" t="s">
        <v>4638</v>
      </c>
      <c r="E2015" s="17">
        <v>6700</v>
      </c>
      <c r="F2015" s="18" t="s">
        <v>5</v>
      </c>
      <c r="G2015">
        <v>2016</v>
      </c>
      <c r="H2015" s="18" t="s">
        <v>82</v>
      </c>
      <c r="I2015" t="s">
        <v>64</v>
      </c>
      <c r="J2015" t="s">
        <v>65</v>
      </c>
    </row>
    <row r="2016" spans="1:10">
      <c r="A2016" s="17">
        <v>6391</v>
      </c>
      <c r="B2016" s="17" t="s">
        <v>328</v>
      </c>
      <c r="C2016" s="17" t="s">
        <v>28</v>
      </c>
      <c r="D2016" s="17" t="s">
        <v>4749</v>
      </c>
      <c r="E2016" s="17">
        <v>2500</v>
      </c>
      <c r="F2016" s="18" t="s">
        <v>5</v>
      </c>
      <c r="G2016">
        <v>2016</v>
      </c>
      <c r="H2016" s="18" t="s">
        <v>82</v>
      </c>
      <c r="I2016" t="s">
        <v>64</v>
      </c>
      <c r="J2016" t="s">
        <v>65</v>
      </c>
    </row>
    <row r="2017" spans="1:10">
      <c r="A2017" s="17">
        <v>6390</v>
      </c>
      <c r="B2017" s="17" t="s">
        <v>3842</v>
      </c>
      <c r="C2017" s="17" t="s">
        <v>24</v>
      </c>
      <c r="D2017" s="17" t="s">
        <v>4658</v>
      </c>
      <c r="E2017" s="17">
        <v>4400</v>
      </c>
      <c r="F2017" s="18" t="s">
        <v>5</v>
      </c>
      <c r="G2017">
        <v>2016</v>
      </c>
      <c r="H2017" s="18" t="s">
        <v>82</v>
      </c>
      <c r="I2017" t="s">
        <v>64</v>
      </c>
      <c r="J2017" t="s">
        <v>65</v>
      </c>
    </row>
    <row r="2018" spans="1:10">
      <c r="A2018" s="17">
        <v>6386</v>
      </c>
      <c r="B2018" s="17" t="s">
        <v>2063</v>
      </c>
      <c r="C2018" s="17" t="s">
        <v>20</v>
      </c>
      <c r="D2018" s="17" t="s">
        <v>4745</v>
      </c>
      <c r="E2018" s="17">
        <v>8100</v>
      </c>
      <c r="F2018" s="18" t="s">
        <v>5</v>
      </c>
      <c r="G2018">
        <v>2016</v>
      </c>
      <c r="H2018" s="18" t="s">
        <v>82</v>
      </c>
      <c r="I2018" t="s">
        <v>64</v>
      </c>
      <c r="J2018" t="s">
        <v>65</v>
      </c>
    </row>
    <row r="2019" spans="1:10">
      <c r="A2019" s="17">
        <v>6385</v>
      </c>
      <c r="B2019" s="17" t="s">
        <v>2556</v>
      </c>
      <c r="C2019" s="17" t="s">
        <v>20</v>
      </c>
      <c r="D2019" s="17" t="s">
        <v>4745</v>
      </c>
      <c r="E2019" s="17">
        <v>7000</v>
      </c>
      <c r="F2019" s="18" t="s">
        <v>5</v>
      </c>
      <c r="G2019">
        <v>2016</v>
      </c>
      <c r="H2019" s="18" t="s">
        <v>82</v>
      </c>
      <c r="I2019" t="s">
        <v>64</v>
      </c>
      <c r="J2019" t="s">
        <v>65</v>
      </c>
    </row>
    <row r="2020" spans="1:10">
      <c r="A2020" s="17">
        <v>6384</v>
      </c>
      <c r="B2020" s="17" t="s">
        <v>327</v>
      </c>
      <c r="C2020" s="17" t="s">
        <v>26</v>
      </c>
      <c r="D2020" s="17" t="s">
        <v>4742</v>
      </c>
      <c r="E2020" s="17">
        <v>2800</v>
      </c>
      <c r="F2020" s="18" t="s">
        <v>5</v>
      </c>
      <c r="G2020">
        <v>2016</v>
      </c>
      <c r="H2020" s="18" t="s">
        <v>82</v>
      </c>
      <c r="I2020" t="s">
        <v>64</v>
      </c>
      <c r="J2020" t="s">
        <v>65</v>
      </c>
    </row>
    <row r="2021" spans="1:10">
      <c r="A2021" s="17">
        <v>6383</v>
      </c>
      <c r="B2021" s="17" t="s">
        <v>3587</v>
      </c>
      <c r="C2021" s="17" t="s">
        <v>28</v>
      </c>
      <c r="D2021" s="17" t="s">
        <v>4749</v>
      </c>
      <c r="E2021" s="17">
        <v>4000</v>
      </c>
      <c r="F2021" s="18" t="s">
        <v>5</v>
      </c>
      <c r="G2021">
        <v>2016</v>
      </c>
      <c r="H2021" s="18" t="s">
        <v>82</v>
      </c>
      <c r="I2021" t="s">
        <v>64</v>
      </c>
      <c r="J2021" t="s">
        <v>65</v>
      </c>
    </row>
    <row r="2022" spans="1:10">
      <c r="A2022" s="17">
        <v>6382</v>
      </c>
      <c r="B2022" s="17" t="s">
        <v>3461</v>
      </c>
      <c r="C2022" s="17" t="s">
        <v>18</v>
      </c>
      <c r="D2022" s="17" t="s">
        <v>4687</v>
      </c>
      <c r="E2022" s="17">
        <v>4300</v>
      </c>
      <c r="F2022" s="18" t="s">
        <v>5</v>
      </c>
      <c r="G2022">
        <v>2016</v>
      </c>
      <c r="H2022" s="18" t="s">
        <v>82</v>
      </c>
      <c r="I2022" t="s">
        <v>64</v>
      </c>
      <c r="J2022" t="s">
        <v>215</v>
      </c>
    </row>
    <row r="2023" spans="1:10">
      <c r="A2023" s="17">
        <v>6378</v>
      </c>
      <c r="B2023" s="17" t="s">
        <v>3546</v>
      </c>
      <c r="C2023" s="17" t="s">
        <v>24</v>
      </c>
      <c r="D2023" s="17" t="s">
        <v>4681</v>
      </c>
      <c r="E2023" s="17">
        <v>3700</v>
      </c>
      <c r="F2023" s="18" t="s">
        <v>5</v>
      </c>
      <c r="G2023">
        <v>2016</v>
      </c>
      <c r="H2023" s="18" t="s">
        <v>82</v>
      </c>
      <c r="I2023" t="s">
        <v>64</v>
      </c>
      <c r="J2023" t="s">
        <v>65</v>
      </c>
    </row>
    <row r="2024" spans="1:10">
      <c r="A2024" s="17">
        <v>6377</v>
      </c>
      <c r="B2024" s="17" t="s">
        <v>3697</v>
      </c>
      <c r="C2024" s="17" t="s">
        <v>18</v>
      </c>
      <c r="D2024" s="17" t="s">
        <v>4687</v>
      </c>
      <c r="E2024" s="17">
        <v>4200</v>
      </c>
      <c r="F2024" s="18" t="s">
        <v>5</v>
      </c>
      <c r="G2024">
        <v>2016</v>
      </c>
      <c r="H2024" s="18" t="s">
        <v>82</v>
      </c>
      <c r="I2024" t="s">
        <v>64</v>
      </c>
      <c r="J2024" t="s">
        <v>204</v>
      </c>
    </row>
    <row r="2025" spans="1:10">
      <c r="A2025" s="17">
        <v>6376</v>
      </c>
      <c r="B2025" s="17" t="s">
        <v>4326</v>
      </c>
      <c r="C2025" s="17" t="s">
        <v>18</v>
      </c>
      <c r="D2025" s="17" t="s">
        <v>4687</v>
      </c>
      <c r="E2025" s="17">
        <v>3400</v>
      </c>
      <c r="F2025" s="18" t="s">
        <v>5</v>
      </c>
      <c r="G2025">
        <v>2016</v>
      </c>
      <c r="H2025" s="18" t="s">
        <v>82</v>
      </c>
      <c r="I2025" t="s">
        <v>64</v>
      </c>
      <c r="J2025" t="s">
        <v>204</v>
      </c>
    </row>
    <row r="2026" spans="1:10">
      <c r="A2026" s="17">
        <v>6375</v>
      </c>
      <c r="B2026" s="17" t="s">
        <v>326</v>
      </c>
      <c r="C2026" s="17" t="s">
        <v>18</v>
      </c>
      <c r="D2026" s="17" t="s">
        <v>4687</v>
      </c>
      <c r="E2026" s="17">
        <v>5900</v>
      </c>
      <c r="F2026" s="18" t="s">
        <v>5</v>
      </c>
      <c r="G2026">
        <v>2016</v>
      </c>
      <c r="H2026" s="18" t="s">
        <v>82</v>
      </c>
      <c r="I2026" t="s">
        <v>64</v>
      </c>
      <c r="J2026" t="s">
        <v>204</v>
      </c>
    </row>
    <row r="2027" spans="1:10">
      <c r="A2027" s="17">
        <v>6374</v>
      </c>
      <c r="B2027" s="17" t="s">
        <v>4517</v>
      </c>
      <c r="C2027" s="17" t="s">
        <v>18</v>
      </c>
      <c r="D2027" s="17" t="s">
        <v>4756</v>
      </c>
      <c r="E2027" s="17">
        <v>3500</v>
      </c>
      <c r="F2027" s="18" t="s">
        <v>5</v>
      </c>
      <c r="G2027">
        <v>2016</v>
      </c>
      <c r="H2027" s="18" t="s">
        <v>82</v>
      </c>
      <c r="I2027" t="s">
        <v>64</v>
      </c>
      <c r="J2027" t="s">
        <v>204</v>
      </c>
    </row>
    <row r="2028" spans="1:10">
      <c r="A2028" s="17">
        <v>6373</v>
      </c>
      <c r="B2028" s="17" t="s">
        <v>3093</v>
      </c>
      <c r="C2028" s="17" t="s">
        <v>16</v>
      </c>
      <c r="D2028" s="17" t="s">
        <v>4631</v>
      </c>
      <c r="E2028" s="17">
        <v>9600</v>
      </c>
      <c r="F2028" s="18" t="s">
        <v>5</v>
      </c>
      <c r="G2028">
        <v>2016</v>
      </c>
      <c r="H2028" s="18" t="s">
        <v>82</v>
      </c>
      <c r="I2028" t="s">
        <v>64</v>
      </c>
      <c r="J2028" t="s">
        <v>178</v>
      </c>
    </row>
    <row r="2029" spans="1:10">
      <c r="A2029" s="17">
        <v>6372</v>
      </c>
      <c r="B2029" s="17" t="s">
        <v>2752</v>
      </c>
      <c r="C2029" s="17" t="s">
        <v>16</v>
      </c>
      <c r="D2029" s="17" t="s">
        <v>4694</v>
      </c>
      <c r="E2029" s="17">
        <v>5100</v>
      </c>
      <c r="F2029" s="18" t="s">
        <v>5</v>
      </c>
      <c r="G2029">
        <v>2016</v>
      </c>
      <c r="H2029" s="18" t="s">
        <v>82</v>
      </c>
      <c r="I2029" t="s">
        <v>64</v>
      </c>
      <c r="J2029" t="s">
        <v>65</v>
      </c>
    </row>
    <row r="2030" spans="1:10">
      <c r="A2030" s="17">
        <v>6371</v>
      </c>
      <c r="B2030" s="17" t="s">
        <v>2485</v>
      </c>
      <c r="C2030" s="17" t="s">
        <v>16</v>
      </c>
      <c r="D2030" s="17" t="s">
        <v>4663</v>
      </c>
      <c r="E2030" s="17">
        <v>7800</v>
      </c>
      <c r="F2030" s="18" t="s">
        <v>5</v>
      </c>
      <c r="G2030">
        <v>2016</v>
      </c>
      <c r="H2030" s="18" t="s">
        <v>82</v>
      </c>
      <c r="I2030" t="s">
        <v>64</v>
      </c>
      <c r="J2030" t="s">
        <v>178</v>
      </c>
    </row>
    <row r="2031" spans="1:10">
      <c r="A2031" s="17">
        <v>6370</v>
      </c>
      <c r="B2031" s="17" t="s">
        <v>2351</v>
      </c>
      <c r="C2031" s="17" t="s">
        <v>16</v>
      </c>
      <c r="D2031" s="17" t="s">
        <v>4694</v>
      </c>
      <c r="E2031" s="17">
        <v>6400</v>
      </c>
      <c r="F2031" s="18" t="s">
        <v>5</v>
      </c>
      <c r="G2031">
        <v>2016</v>
      </c>
      <c r="H2031" s="18" t="s">
        <v>82</v>
      </c>
      <c r="I2031" t="s">
        <v>64</v>
      </c>
      <c r="J2031" t="s">
        <v>65</v>
      </c>
    </row>
    <row r="2032" spans="1:10">
      <c r="A2032" s="17">
        <v>6367</v>
      </c>
      <c r="B2032" s="17" t="s">
        <v>3138</v>
      </c>
      <c r="C2032" s="17" t="s">
        <v>16</v>
      </c>
      <c r="D2032" s="17" t="s">
        <v>4694</v>
      </c>
      <c r="E2032" s="17">
        <v>3500</v>
      </c>
      <c r="F2032" s="18" t="s">
        <v>5</v>
      </c>
      <c r="G2032">
        <v>2016</v>
      </c>
      <c r="H2032" s="18" t="s">
        <v>82</v>
      </c>
      <c r="I2032" t="s">
        <v>64</v>
      </c>
      <c r="J2032" t="s">
        <v>65</v>
      </c>
    </row>
    <row r="2033" spans="1:10">
      <c r="A2033" s="17">
        <v>6366</v>
      </c>
      <c r="B2033" s="17" t="s">
        <v>3408</v>
      </c>
      <c r="C2033" s="17" t="s">
        <v>26</v>
      </c>
      <c r="D2033" s="17" t="s">
        <v>4742</v>
      </c>
      <c r="E2033" s="17">
        <v>5700</v>
      </c>
      <c r="F2033" s="18" t="s">
        <v>5</v>
      </c>
      <c r="G2033">
        <v>2016</v>
      </c>
      <c r="H2033" s="18" t="s">
        <v>82</v>
      </c>
      <c r="I2033" t="s">
        <v>64</v>
      </c>
      <c r="J2033" t="s">
        <v>65</v>
      </c>
    </row>
    <row r="2034" spans="1:10">
      <c r="A2034" s="17">
        <v>6363</v>
      </c>
      <c r="B2034" s="17" t="s">
        <v>325</v>
      </c>
      <c r="C2034" s="17" t="s">
        <v>24</v>
      </c>
      <c r="D2034" s="17" t="s">
        <v>4658</v>
      </c>
      <c r="E2034" s="17">
        <v>3000</v>
      </c>
      <c r="F2034" s="18" t="s">
        <v>5</v>
      </c>
      <c r="G2034">
        <v>2016</v>
      </c>
      <c r="H2034" s="18" t="s">
        <v>82</v>
      </c>
      <c r="I2034" t="s">
        <v>64</v>
      </c>
      <c r="J2034" t="s">
        <v>65</v>
      </c>
    </row>
    <row r="2035" spans="1:10">
      <c r="A2035" s="17">
        <v>6361</v>
      </c>
      <c r="B2035" s="17" t="s">
        <v>3035</v>
      </c>
      <c r="C2035" s="17" t="s">
        <v>18</v>
      </c>
      <c r="D2035" s="17" t="s">
        <v>4687</v>
      </c>
      <c r="E2035" s="17">
        <v>5000</v>
      </c>
      <c r="F2035" s="18" t="s">
        <v>5</v>
      </c>
      <c r="G2035">
        <v>2016</v>
      </c>
      <c r="H2035" s="18" t="s">
        <v>82</v>
      </c>
      <c r="I2035" t="s">
        <v>64</v>
      </c>
      <c r="J2035" t="s">
        <v>204</v>
      </c>
    </row>
    <row r="2036" spans="1:10">
      <c r="A2036" s="17">
        <v>6360</v>
      </c>
      <c r="B2036" s="17" t="s">
        <v>4233</v>
      </c>
      <c r="C2036" s="17" t="s">
        <v>18</v>
      </c>
      <c r="D2036" s="17" t="s">
        <v>4756</v>
      </c>
      <c r="E2036" s="17">
        <v>3800</v>
      </c>
      <c r="F2036" s="18" t="s">
        <v>5</v>
      </c>
      <c r="G2036">
        <v>2016</v>
      </c>
      <c r="H2036" s="18" t="s">
        <v>82</v>
      </c>
      <c r="I2036" t="s">
        <v>64</v>
      </c>
      <c r="J2036" t="s">
        <v>204</v>
      </c>
    </row>
    <row r="2037" spans="1:10">
      <c r="A2037" s="17">
        <v>6359</v>
      </c>
      <c r="B2037" s="17" t="s">
        <v>3552</v>
      </c>
      <c r="C2037" s="17" t="s">
        <v>18</v>
      </c>
      <c r="D2037" s="17" t="s">
        <v>4686</v>
      </c>
      <c r="E2037" s="17">
        <v>5600</v>
      </c>
      <c r="F2037" s="18" t="s">
        <v>5</v>
      </c>
      <c r="G2037">
        <v>2016</v>
      </c>
      <c r="H2037" s="18" t="s">
        <v>82</v>
      </c>
      <c r="I2037" t="s">
        <v>64</v>
      </c>
      <c r="J2037" t="s">
        <v>204</v>
      </c>
    </row>
    <row r="2038" spans="1:10">
      <c r="A2038" s="17">
        <v>6357</v>
      </c>
      <c r="B2038" s="17" t="s">
        <v>2480</v>
      </c>
      <c r="C2038" s="17" t="s">
        <v>28</v>
      </c>
      <c r="D2038" s="17" t="s">
        <v>4634</v>
      </c>
      <c r="E2038" s="17">
        <v>3400</v>
      </c>
      <c r="F2038" s="18" t="s">
        <v>5</v>
      </c>
      <c r="G2038">
        <v>2016</v>
      </c>
      <c r="H2038" s="18" t="s">
        <v>82</v>
      </c>
      <c r="I2038" t="s">
        <v>64</v>
      </c>
      <c r="J2038" t="s">
        <v>65</v>
      </c>
    </row>
    <row r="2039" spans="1:10">
      <c r="A2039" s="17">
        <v>6356</v>
      </c>
      <c r="B2039" s="17" t="s">
        <v>2744</v>
      </c>
      <c r="C2039" s="17" t="s">
        <v>28</v>
      </c>
      <c r="D2039" s="17" t="s">
        <v>4634</v>
      </c>
      <c r="E2039" s="17">
        <v>5000</v>
      </c>
      <c r="F2039" s="18" t="s">
        <v>5</v>
      </c>
      <c r="G2039">
        <v>2016</v>
      </c>
      <c r="H2039" s="18" t="s">
        <v>82</v>
      </c>
      <c r="I2039" t="s">
        <v>64</v>
      </c>
      <c r="J2039" t="s">
        <v>65</v>
      </c>
    </row>
    <row r="2040" spans="1:10">
      <c r="A2040" s="17">
        <v>6355</v>
      </c>
      <c r="B2040" s="17" t="s">
        <v>324</v>
      </c>
      <c r="C2040" s="17" t="s">
        <v>16</v>
      </c>
      <c r="D2040" s="17" t="s">
        <v>4694</v>
      </c>
      <c r="E2040" s="17">
        <v>4500</v>
      </c>
      <c r="F2040" s="18" t="s">
        <v>5</v>
      </c>
      <c r="G2040">
        <v>2016</v>
      </c>
      <c r="H2040" s="18" t="s">
        <v>82</v>
      </c>
      <c r="I2040" t="s">
        <v>64</v>
      </c>
      <c r="J2040" t="s">
        <v>65</v>
      </c>
    </row>
    <row r="2041" spans="1:10">
      <c r="A2041" s="17">
        <v>6354</v>
      </c>
      <c r="B2041" s="17" t="s">
        <v>2202</v>
      </c>
      <c r="C2041" s="17" t="s">
        <v>16</v>
      </c>
      <c r="D2041" s="17" t="s">
        <v>4631</v>
      </c>
      <c r="E2041" s="17">
        <v>5600</v>
      </c>
      <c r="F2041" s="18" t="s">
        <v>5</v>
      </c>
      <c r="G2041">
        <v>2016</v>
      </c>
      <c r="H2041" s="18" t="s">
        <v>82</v>
      </c>
      <c r="I2041" t="s">
        <v>64</v>
      </c>
      <c r="J2041" t="s">
        <v>178</v>
      </c>
    </row>
    <row r="2042" spans="1:10">
      <c r="A2042" s="17">
        <v>6353</v>
      </c>
      <c r="B2042" s="17" t="s">
        <v>2195</v>
      </c>
      <c r="C2042" s="17" t="s">
        <v>16</v>
      </c>
      <c r="D2042" s="17" t="s">
        <v>4631</v>
      </c>
      <c r="E2042" s="17">
        <v>6700</v>
      </c>
      <c r="F2042" s="18" t="s">
        <v>5</v>
      </c>
      <c r="G2042">
        <v>2016</v>
      </c>
      <c r="H2042" s="18" t="s">
        <v>82</v>
      </c>
      <c r="I2042" t="s">
        <v>64</v>
      </c>
      <c r="J2042" t="s">
        <v>65</v>
      </c>
    </row>
    <row r="2043" spans="1:10">
      <c r="A2043" s="17">
        <v>6352</v>
      </c>
      <c r="B2043" s="17" t="s">
        <v>4052</v>
      </c>
      <c r="C2043" s="17" t="s">
        <v>16</v>
      </c>
      <c r="D2043" s="17" t="s">
        <v>4694</v>
      </c>
      <c r="E2043" s="17">
        <v>6300</v>
      </c>
      <c r="F2043" s="18" t="s">
        <v>5</v>
      </c>
      <c r="G2043">
        <v>2016</v>
      </c>
      <c r="H2043" s="18" t="s">
        <v>82</v>
      </c>
      <c r="I2043" t="s">
        <v>64</v>
      </c>
      <c r="J2043" t="s">
        <v>65</v>
      </c>
    </row>
    <row r="2044" spans="1:10">
      <c r="A2044" s="17">
        <v>6351</v>
      </c>
      <c r="B2044" s="17" t="s">
        <v>3125</v>
      </c>
      <c r="C2044" s="17" t="s">
        <v>16</v>
      </c>
      <c r="D2044" s="17" t="s">
        <v>4631</v>
      </c>
      <c r="E2044" s="17">
        <v>5900</v>
      </c>
      <c r="F2044" s="18" t="s">
        <v>5</v>
      </c>
      <c r="G2044">
        <v>2016</v>
      </c>
      <c r="H2044" s="18" t="s">
        <v>82</v>
      </c>
      <c r="I2044" t="s">
        <v>64</v>
      </c>
      <c r="J2044" t="s">
        <v>178</v>
      </c>
    </row>
    <row r="2045" spans="1:10">
      <c r="A2045" s="17">
        <v>6350</v>
      </c>
      <c r="B2045" s="17" t="s">
        <v>2141</v>
      </c>
      <c r="C2045" s="17" t="s">
        <v>16</v>
      </c>
      <c r="D2045" s="17" t="s">
        <v>4663</v>
      </c>
      <c r="E2045" s="17">
        <v>6400</v>
      </c>
      <c r="F2045" s="18" t="s">
        <v>5</v>
      </c>
      <c r="G2045">
        <v>2016</v>
      </c>
      <c r="H2045" s="18" t="s">
        <v>82</v>
      </c>
      <c r="I2045" t="s">
        <v>64</v>
      </c>
      <c r="J2045" t="s">
        <v>178</v>
      </c>
    </row>
    <row r="2046" spans="1:10">
      <c r="A2046" s="17">
        <v>6349</v>
      </c>
      <c r="B2046" s="17" t="s">
        <v>3678</v>
      </c>
      <c r="C2046" s="17" t="s">
        <v>18</v>
      </c>
      <c r="D2046" s="17" t="s">
        <v>4686</v>
      </c>
      <c r="E2046" s="17">
        <v>4800</v>
      </c>
      <c r="F2046" s="18" t="s">
        <v>5</v>
      </c>
      <c r="G2046">
        <v>2016</v>
      </c>
      <c r="H2046" s="18" t="s">
        <v>82</v>
      </c>
      <c r="I2046" t="s">
        <v>64</v>
      </c>
      <c r="J2046" t="s">
        <v>204</v>
      </c>
    </row>
    <row r="2047" spans="1:10">
      <c r="A2047" s="17">
        <v>6348</v>
      </c>
      <c r="B2047" s="17" t="s">
        <v>2263</v>
      </c>
      <c r="C2047" s="17" t="s">
        <v>16</v>
      </c>
      <c r="D2047" s="17" t="s">
        <v>4631</v>
      </c>
      <c r="E2047" s="17">
        <v>12500</v>
      </c>
      <c r="F2047" s="18" t="s">
        <v>5</v>
      </c>
      <c r="G2047">
        <v>2016</v>
      </c>
      <c r="H2047" s="18" t="s">
        <v>82</v>
      </c>
      <c r="I2047" t="s">
        <v>64</v>
      </c>
      <c r="J2047" t="s">
        <v>178</v>
      </c>
    </row>
    <row r="2048" spans="1:10">
      <c r="A2048" s="17">
        <v>6347</v>
      </c>
      <c r="B2048" s="17" t="s">
        <v>323</v>
      </c>
      <c r="C2048" s="17" t="s">
        <v>24</v>
      </c>
      <c r="D2048" s="17" t="s">
        <v>4748</v>
      </c>
      <c r="E2048" s="17">
        <v>2200</v>
      </c>
      <c r="F2048" s="18" t="s">
        <v>5</v>
      </c>
      <c r="G2048">
        <v>2016</v>
      </c>
      <c r="H2048" s="18" t="s">
        <v>82</v>
      </c>
      <c r="I2048" t="s">
        <v>64</v>
      </c>
      <c r="J2048" t="s">
        <v>65</v>
      </c>
    </row>
    <row r="2049" spans="1:10">
      <c r="A2049" s="17">
        <v>6346</v>
      </c>
      <c r="B2049" s="17" t="s">
        <v>322</v>
      </c>
      <c r="C2049" s="17" t="s">
        <v>24</v>
      </c>
      <c r="D2049" s="17" t="s">
        <v>4748</v>
      </c>
      <c r="E2049" s="17">
        <v>2900</v>
      </c>
      <c r="F2049" s="18" t="s">
        <v>5</v>
      </c>
      <c r="G2049">
        <v>2016</v>
      </c>
      <c r="H2049" s="18" t="s">
        <v>82</v>
      </c>
      <c r="I2049" t="s">
        <v>64</v>
      </c>
      <c r="J2049" t="s">
        <v>65</v>
      </c>
    </row>
    <row r="2050" spans="1:10">
      <c r="A2050" s="17">
        <v>6343</v>
      </c>
      <c r="B2050" s="17" t="s">
        <v>3680</v>
      </c>
      <c r="C2050" s="17" t="s">
        <v>28</v>
      </c>
      <c r="D2050" s="17" t="s">
        <v>4749</v>
      </c>
      <c r="E2050" s="17">
        <v>4300</v>
      </c>
      <c r="F2050" s="18" t="s">
        <v>5</v>
      </c>
      <c r="G2050">
        <v>2016</v>
      </c>
      <c r="H2050" s="18" t="s">
        <v>82</v>
      </c>
      <c r="I2050" t="s">
        <v>64</v>
      </c>
      <c r="J2050" t="s">
        <v>65</v>
      </c>
    </row>
    <row r="2051" spans="1:10">
      <c r="A2051" s="17">
        <v>6342</v>
      </c>
      <c r="B2051" s="17" t="s">
        <v>321</v>
      </c>
      <c r="C2051" s="17" t="s">
        <v>24</v>
      </c>
      <c r="D2051" s="17" t="s">
        <v>4658</v>
      </c>
      <c r="E2051" s="17">
        <v>3800</v>
      </c>
      <c r="F2051" s="18" t="s">
        <v>5</v>
      </c>
      <c r="G2051">
        <v>2016</v>
      </c>
      <c r="H2051" s="18" t="s">
        <v>82</v>
      </c>
      <c r="I2051" t="s">
        <v>64</v>
      </c>
      <c r="J2051" t="s">
        <v>65</v>
      </c>
    </row>
    <row r="2052" spans="1:10">
      <c r="A2052" s="17">
        <v>6341</v>
      </c>
      <c r="B2052" s="17" t="s">
        <v>3200</v>
      </c>
      <c r="C2052" s="17" t="s">
        <v>28</v>
      </c>
      <c r="D2052" s="17" t="s">
        <v>4638</v>
      </c>
      <c r="E2052" s="17">
        <v>6200</v>
      </c>
      <c r="F2052" s="18" t="s">
        <v>5</v>
      </c>
      <c r="G2052">
        <v>2016</v>
      </c>
      <c r="H2052" s="18" t="s">
        <v>82</v>
      </c>
      <c r="I2052" t="s">
        <v>64</v>
      </c>
      <c r="J2052" t="s">
        <v>65</v>
      </c>
    </row>
    <row r="2053" spans="1:10">
      <c r="A2053" s="17">
        <v>6340</v>
      </c>
      <c r="B2053" s="17" t="s">
        <v>2939</v>
      </c>
      <c r="C2053" s="17" t="s">
        <v>18</v>
      </c>
      <c r="D2053" s="17" t="s">
        <v>4756</v>
      </c>
      <c r="E2053" s="17">
        <v>6100</v>
      </c>
      <c r="F2053" s="18" t="s">
        <v>5</v>
      </c>
      <c r="G2053">
        <v>2016</v>
      </c>
      <c r="H2053" s="18" t="s">
        <v>82</v>
      </c>
      <c r="I2053" t="s">
        <v>64</v>
      </c>
      <c r="J2053" t="s">
        <v>204</v>
      </c>
    </row>
    <row r="2054" spans="1:10">
      <c r="A2054" s="17">
        <v>6339</v>
      </c>
      <c r="B2054" s="17" t="s">
        <v>4165</v>
      </c>
      <c r="C2054" s="17" t="s">
        <v>18</v>
      </c>
      <c r="D2054" s="17" t="s">
        <v>4756</v>
      </c>
      <c r="E2054" s="17">
        <v>5000</v>
      </c>
      <c r="F2054" s="18" t="s">
        <v>5</v>
      </c>
      <c r="G2054">
        <v>2016</v>
      </c>
      <c r="H2054" s="18" t="s">
        <v>82</v>
      </c>
      <c r="I2054" t="s">
        <v>64</v>
      </c>
      <c r="J2054" t="s">
        <v>215</v>
      </c>
    </row>
    <row r="2055" spans="1:10">
      <c r="A2055" s="17">
        <v>6338</v>
      </c>
      <c r="B2055" s="17" t="s">
        <v>4507</v>
      </c>
      <c r="C2055" s="17" t="s">
        <v>28</v>
      </c>
      <c r="D2055" s="17" t="s">
        <v>4634</v>
      </c>
      <c r="E2055" s="17">
        <v>4400</v>
      </c>
      <c r="F2055" s="18" t="s">
        <v>5</v>
      </c>
      <c r="G2055">
        <v>2016</v>
      </c>
      <c r="H2055" s="18" t="s">
        <v>82</v>
      </c>
      <c r="I2055" t="s">
        <v>64</v>
      </c>
      <c r="J2055" t="s">
        <v>65</v>
      </c>
    </row>
    <row r="2056" spans="1:10">
      <c r="A2056" s="17">
        <v>6332</v>
      </c>
      <c r="B2056" s="17" t="s">
        <v>3789</v>
      </c>
      <c r="C2056" s="17" t="s">
        <v>28</v>
      </c>
      <c r="D2056" s="17" t="s">
        <v>4583</v>
      </c>
      <c r="E2056" s="17">
        <v>4700</v>
      </c>
      <c r="F2056" s="18" t="s">
        <v>5</v>
      </c>
      <c r="G2056">
        <v>2016</v>
      </c>
      <c r="H2056" s="18" t="s">
        <v>82</v>
      </c>
      <c r="I2056" t="s">
        <v>64</v>
      </c>
      <c r="J2056" t="s">
        <v>65</v>
      </c>
    </row>
    <row r="2057" spans="1:10">
      <c r="A2057" s="17">
        <v>6331</v>
      </c>
      <c r="B2057" s="17" t="s">
        <v>3370</v>
      </c>
      <c r="C2057" s="17" t="s">
        <v>28</v>
      </c>
      <c r="D2057" s="17" t="s">
        <v>4583</v>
      </c>
      <c r="E2057" s="17">
        <v>5800</v>
      </c>
      <c r="F2057" s="18" t="s">
        <v>5</v>
      </c>
      <c r="G2057">
        <v>2016</v>
      </c>
      <c r="H2057" s="18" t="s">
        <v>82</v>
      </c>
      <c r="I2057" t="s">
        <v>64</v>
      </c>
      <c r="J2057" t="s">
        <v>65</v>
      </c>
    </row>
    <row r="2058" spans="1:10">
      <c r="A2058" s="17">
        <v>6330</v>
      </c>
      <c r="B2058" s="17" t="s">
        <v>3785</v>
      </c>
      <c r="C2058" s="17" t="s">
        <v>28</v>
      </c>
      <c r="D2058" s="17" t="s">
        <v>4749</v>
      </c>
      <c r="E2058" s="17">
        <v>5700</v>
      </c>
      <c r="F2058" s="18" t="s">
        <v>5</v>
      </c>
      <c r="G2058">
        <v>2016</v>
      </c>
      <c r="H2058" s="18" t="s">
        <v>82</v>
      </c>
      <c r="I2058" t="s">
        <v>64</v>
      </c>
      <c r="J2058" t="s">
        <v>65</v>
      </c>
    </row>
    <row r="2059" spans="1:10">
      <c r="A2059" s="17">
        <v>6329</v>
      </c>
      <c r="B2059" s="17" t="s">
        <v>4514</v>
      </c>
      <c r="C2059" s="17" t="s">
        <v>24</v>
      </c>
      <c r="D2059" s="17" t="s">
        <v>4681</v>
      </c>
      <c r="E2059" s="17">
        <v>3900</v>
      </c>
      <c r="F2059" s="18" t="s">
        <v>5</v>
      </c>
      <c r="G2059">
        <v>2016</v>
      </c>
      <c r="H2059" s="18" t="s">
        <v>82</v>
      </c>
      <c r="I2059" t="s">
        <v>64</v>
      </c>
      <c r="J2059" t="s">
        <v>65</v>
      </c>
    </row>
    <row r="2060" spans="1:10">
      <c r="A2060" s="17">
        <v>6328</v>
      </c>
      <c r="B2060" s="17" t="s">
        <v>3882</v>
      </c>
      <c r="C2060" s="17" t="s">
        <v>24</v>
      </c>
      <c r="D2060" s="17" t="s">
        <v>4681</v>
      </c>
      <c r="E2060" s="17">
        <v>4300</v>
      </c>
      <c r="F2060" s="18" t="s">
        <v>5</v>
      </c>
      <c r="G2060">
        <v>2016</v>
      </c>
      <c r="H2060" s="18" t="s">
        <v>82</v>
      </c>
      <c r="I2060" t="s">
        <v>64</v>
      </c>
      <c r="J2060" t="s">
        <v>65</v>
      </c>
    </row>
    <row r="2061" spans="1:10">
      <c r="A2061" s="17">
        <v>6327</v>
      </c>
      <c r="B2061" s="17" t="s">
        <v>4559</v>
      </c>
      <c r="C2061" s="17" t="s">
        <v>24</v>
      </c>
      <c r="D2061" s="17" t="s">
        <v>4748</v>
      </c>
      <c r="E2061" s="17">
        <v>4100</v>
      </c>
      <c r="F2061" s="18" t="s">
        <v>5</v>
      </c>
      <c r="G2061">
        <v>2016</v>
      </c>
      <c r="H2061" s="18" t="s">
        <v>82</v>
      </c>
      <c r="I2061" t="s">
        <v>64</v>
      </c>
      <c r="J2061" t="s">
        <v>65</v>
      </c>
    </row>
    <row r="2062" spans="1:10">
      <c r="A2062" s="17">
        <v>6326</v>
      </c>
      <c r="B2062" s="17" t="s">
        <v>320</v>
      </c>
      <c r="C2062" s="17" t="s">
        <v>24</v>
      </c>
      <c r="D2062" s="17" t="s">
        <v>4658</v>
      </c>
      <c r="E2062" s="17">
        <v>3100</v>
      </c>
      <c r="F2062" s="18" t="s">
        <v>5</v>
      </c>
      <c r="G2062">
        <v>2016</v>
      </c>
      <c r="H2062" s="18" t="s">
        <v>82</v>
      </c>
      <c r="I2062" t="s">
        <v>64</v>
      </c>
      <c r="J2062" t="s">
        <v>65</v>
      </c>
    </row>
    <row r="2063" spans="1:10">
      <c r="A2063" s="17">
        <v>6325</v>
      </c>
      <c r="B2063" s="17" t="s">
        <v>3271</v>
      </c>
      <c r="C2063" s="17" t="s">
        <v>24</v>
      </c>
      <c r="D2063" s="17" t="s">
        <v>4748</v>
      </c>
      <c r="E2063" s="17">
        <v>3100</v>
      </c>
      <c r="F2063" s="18" t="s">
        <v>5</v>
      </c>
      <c r="G2063">
        <v>2016</v>
      </c>
      <c r="H2063" s="18" t="s">
        <v>82</v>
      </c>
      <c r="I2063" t="s">
        <v>64</v>
      </c>
      <c r="J2063" t="s">
        <v>65</v>
      </c>
    </row>
    <row r="2064" spans="1:10">
      <c r="A2064" s="17">
        <v>6321</v>
      </c>
      <c r="B2064" s="17" t="s">
        <v>2242</v>
      </c>
      <c r="C2064" s="17" t="s">
        <v>20</v>
      </c>
      <c r="D2064" s="17" t="s">
        <v>4745</v>
      </c>
      <c r="E2064" s="17">
        <v>6000</v>
      </c>
      <c r="F2064" s="18" t="s">
        <v>5</v>
      </c>
      <c r="G2064">
        <v>2016</v>
      </c>
      <c r="H2064" s="18" t="s">
        <v>82</v>
      </c>
      <c r="I2064" t="s">
        <v>64</v>
      </c>
      <c r="J2064" t="s">
        <v>65</v>
      </c>
    </row>
    <row r="2065" spans="1:10">
      <c r="A2065" s="17">
        <v>6319</v>
      </c>
      <c r="B2065" s="17" t="s">
        <v>3098</v>
      </c>
      <c r="C2065" s="17" t="s">
        <v>16</v>
      </c>
      <c r="D2065" s="17" t="s">
        <v>4631</v>
      </c>
      <c r="E2065" s="17">
        <v>8300</v>
      </c>
      <c r="F2065" s="18" t="s">
        <v>5</v>
      </c>
      <c r="G2065">
        <v>2016</v>
      </c>
      <c r="H2065" s="18" t="s">
        <v>82</v>
      </c>
      <c r="I2065" t="s">
        <v>64</v>
      </c>
      <c r="J2065" t="s">
        <v>178</v>
      </c>
    </row>
    <row r="2066" spans="1:10">
      <c r="A2066" s="17">
        <v>6318</v>
      </c>
      <c r="B2066" s="17" t="s">
        <v>2376</v>
      </c>
      <c r="C2066" s="17" t="s">
        <v>16</v>
      </c>
      <c r="D2066" s="17" t="s">
        <v>4631</v>
      </c>
      <c r="E2066" s="17">
        <v>8100</v>
      </c>
      <c r="F2066" s="18" t="s">
        <v>5</v>
      </c>
      <c r="G2066">
        <v>2016</v>
      </c>
      <c r="H2066" s="18" t="s">
        <v>82</v>
      </c>
      <c r="I2066" t="s">
        <v>64</v>
      </c>
      <c r="J2066" t="s">
        <v>181</v>
      </c>
    </row>
    <row r="2067" spans="1:10">
      <c r="A2067" s="17">
        <v>6316</v>
      </c>
      <c r="B2067" s="17" t="s">
        <v>3522</v>
      </c>
      <c r="C2067" s="17" t="s">
        <v>18</v>
      </c>
      <c r="D2067" s="17" t="s">
        <v>4687</v>
      </c>
      <c r="E2067" s="17">
        <v>4500</v>
      </c>
      <c r="F2067" s="18" t="s">
        <v>5</v>
      </c>
      <c r="G2067">
        <v>2016</v>
      </c>
      <c r="H2067" s="18" t="s">
        <v>82</v>
      </c>
      <c r="I2067" t="s">
        <v>64</v>
      </c>
      <c r="J2067" t="s">
        <v>204</v>
      </c>
    </row>
    <row r="2068" spans="1:10">
      <c r="A2068" s="17">
        <v>6315</v>
      </c>
      <c r="B2068" s="17" t="s">
        <v>4462</v>
      </c>
      <c r="C2068" s="17" t="s">
        <v>18</v>
      </c>
      <c r="D2068" s="17" t="s">
        <v>4756</v>
      </c>
      <c r="E2068" s="17">
        <v>2700</v>
      </c>
      <c r="F2068" s="18" t="s">
        <v>5</v>
      </c>
      <c r="G2068">
        <v>2016</v>
      </c>
      <c r="H2068" s="18" t="s">
        <v>82</v>
      </c>
      <c r="I2068" t="s">
        <v>64</v>
      </c>
      <c r="J2068" t="s">
        <v>204</v>
      </c>
    </row>
    <row r="2069" spans="1:10">
      <c r="A2069" s="17">
        <v>6314</v>
      </c>
      <c r="B2069" s="17" t="s">
        <v>3086</v>
      </c>
      <c r="C2069" s="17" t="s">
        <v>18</v>
      </c>
      <c r="D2069" s="17" t="s">
        <v>4687</v>
      </c>
      <c r="E2069" s="17">
        <v>5800</v>
      </c>
      <c r="F2069" s="18" t="s">
        <v>5</v>
      </c>
      <c r="G2069">
        <v>2016</v>
      </c>
      <c r="H2069" s="18" t="s">
        <v>82</v>
      </c>
      <c r="I2069" t="s">
        <v>64</v>
      </c>
      <c r="J2069" t="s">
        <v>204</v>
      </c>
    </row>
    <row r="2070" spans="1:10">
      <c r="A2070" s="17">
        <v>6313</v>
      </c>
      <c r="B2070" s="17" t="s">
        <v>4558</v>
      </c>
      <c r="C2070" s="17" t="s">
        <v>18</v>
      </c>
      <c r="D2070" s="17" t="s">
        <v>4756</v>
      </c>
      <c r="E2070" s="17">
        <v>4900</v>
      </c>
      <c r="F2070" s="18" t="s">
        <v>5</v>
      </c>
      <c r="G2070">
        <v>2016</v>
      </c>
      <c r="H2070" s="18" t="s">
        <v>82</v>
      </c>
      <c r="I2070" t="s">
        <v>64</v>
      </c>
      <c r="J2070" t="s">
        <v>204</v>
      </c>
    </row>
    <row r="2071" spans="1:10">
      <c r="A2071" s="17">
        <v>6312</v>
      </c>
      <c r="B2071" s="17" t="s">
        <v>3702</v>
      </c>
      <c r="C2071" s="17" t="s">
        <v>18</v>
      </c>
      <c r="D2071" s="17" t="s">
        <v>4756</v>
      </c>
      <c r="E2071" s="17">
        <v>8100</v>
      </c>
      <c r="F2071" s="18" t="s">
        <v>5</v>
      </c>
      <c r="G2071">
        <v>2016</v>
      </c>
      <c r="H2071" s="18" t="s">
        <v>82</v>
      </c>
      <c r="I2071" t="s">
        <v>64</v>
      </c>
      <c r="J2071" t="s">
        <v>204</v>
      </c>
    </row>
    <row r="2072" spans="1:10">
      <c r="A2072" s="17">
        <v>6311</v>
      </c>
      <c r="B2072" s="17" t="s">
        <v>2582</v>
      </c>
      <c r="C2072" s="17" t="s">
        <v>18</v>
      </c>
      <c r="D2072" s="17" t="s">
        <v>4756</v>
      </c>
      <c r="E2072" s="17">
        <v>5300</v>
      </c>
      <c r="F2072" s="18" t="s">
        <v>5</v>
      </c>
      <c r="G2072">
        <v>2016</v>
      </c>
      <c r="H2072" s="18" t="s">
        <v>82</v>
      </c>
      <c r="I2072" t="s">
        <v>64</v>
      </c>
      <c r="J2072" t="s">
        <v>204</v>
      </c>
    </row>
    <row r="2073" spans="1:10">
      <c r="A2073" s="17">
        <v>6308</v>
      </c>
      <c r="B2073" s="17" t="s">
        <v>3078</v>
      </c>
      <c r="C2073" s="17" t="s">
        <v>16</v>
      </c>
      <c r="D2073" s="17" t="s">
        <v>4694</v>
      </c>
      <c r="E2073" s="17">
        <v>9700</v>
      </c>
      <c r="F2073" s="18" t="s">
        <v>5</v>
      </c>
      <c r="G2073">
        <v>2016</v>
      </c>
      <c r="H2073" s="18" t="s">
        <v>82</v>
      </c>
      <c r="I2073" t="s">
        <v>64</v>
      </c>
      <c r="J2073" t="s">
        <v>65</v>
      </c>
    </row>
    <row r="2074" spans="1:10">
      <c r="A2074" s="17">
        <v>6297</v>
      </c>
      <c r="B2074" s="17" t="s">
        <v>319</v>
      </c>
      <c r="C2074" s="17" t="s">
        <v>15</v>
      </c>
      <c r="D2074" s="17" t="s">
        <v>4759</v>
      </c>
      <c r="E2074" s="17">
        <v>5100</v>
      </c>
      <c r="F2074" s="18" t="s">
        <v>5</v>
      </c>
      <c r="G2074">
        <v>2016</v>
      </c>
      <c r="H2074" s="18" t="s">
        <v>82</v>
      </c>
      <c r="I2074" t="s">
        <v>64</v>
      </c>
      <c r="J2074" t="s">
        <v>65</v>
      </c>
    </row>
    <row r="2075" spans="1:10">
      <c r="A2075" s="17">
        <v>6296</v>
      </c>
      <c r="B2075" s="17" t="s">
        <v>318</v>
      </c>
      <c r="C2075" s="17" t="s">
        <v>15</v>
      </c>
      <c r="D2075" s="17" t="s">
        <v>4759</v>
      </c>
      <c r="E2075" s="17">
        <v>5100</v>
      </c>
      <c r="F2075" s="18" t="s">
        <v>5</v>
      </c>
      <c r="G2075">
        <v>2016</v>
      </c>
      <c r="H2075" s="18" t="s">
        <v>82</v>
      </c>
      <c r="I2075" t="s">
        <v>64</v>
      </c>
      <c r="J2075" t="s">
        <v>65</v>
      </c>
    </row>
    <row r="2076" spans="1:10">
      <c r="A2076" s="17">
        <v>6295</v>
      </c>
      <c r="B2076" s="17" t="s">
        <v>3187</v>
      </c>
      <c r="C2076" s="17" t="s">
        <v>15</v>
      </c>
      <c r="D2076" s="17" t="s">
        <v>4759</v>
      </c>
      <c r="E2076" s="17">
        <v>6600</v>
      </c>
      <c r="F2076" s="18" t="s">
        <v>5</v>
      </c>
      <c r="G2076">
        <v>2016</v>
      </c>
      <c r="H2076" s="18" t="s">
        <v>82</v>
      </c>
      <c r="I2076" t="s">
        <v>64</v>
      </c>
      <c r="J2076" t="s">
        <v>65</v>
      </c>
    </row>
    <row r="2077" spans="1:10">
      <c r="A2077" s="17">
        <v>6294</v>
      </c>
      <c r="B2077" s="17" t="s">
        <v>4359</v>
      </c>
      <c r="C2077" s="17" t="s">
        <v>15</v>
      </c>
      <c r="D2077" s="17" t="s">
        <v>4759</v>
      </c>
      <c r="E2077" s="17">
        <v>6300</v>
      </c>
      <c r="F2077" s="18" t="s">
        <v>5</v>
      </c>
      <c r="G2077">
        <v>2016</v>
      </c>
      <c r="H2077" s="18" t="s">
        <v>82</v>
      </c>
      <c r="I2077" t="s">
        <v>64</v>
      </c>
      <c r="J2077" t="s">
        <v>65</v>
      </c>
    </row>
    <row r="2078" spans="1:10">
      <c r="A2078" s="17">
        <v>6293</v>
      </c>
      <c r="B2078" s="17" t="s">
        <v>3749</v>
      </c>
      <c r="C2078" s="17" t="s">
        <v>15</v>
      </c>
      <c r="D2078" s="17" t="s">
        <v>4759</v>
      </c>
      <c r="E2078" s="17">
        <v>9600</v>
      </c>
      <c r="F2078" s="18" t="s">
        <v>5</v>
      </c>
      <c r="G2078">
        <v>2016</v>
      </c>
      <c r="H2078" s="18" t="s">
        <v>82</v>
      </c>
      <c r="I2078" t="s">
        <v>64</v>
      </c>
      <c r="J2078" t="s">
        <v>65</v>
      </c>
    </row>
    <row r="2079" spans="1:10">
      <c r="A2079" s="17">
        <v>6292</v>
      </c>
      <c r="B2079" s="17" t="s">
        <v>3536</v>
      </c>
      <c r="C2079" s="17" t="s">
        <v>15</v>
      </c>
      <c r="D2079" s="17" t="s">
        <v>4759</v>
      </c>
      <c r="E2079" s="17">
        <v>8800</v>
      </c>
      <c r="F2079" s="18" t="s">
        <v>5</v>
      </c>
      <c r="G2079">
        <v>2016</v>
      </c>
      <c r="H2079" s="18" t="s">
        <v>82</v>
      </c>
      <c r="I2079" t="s">
        <v>64</v>
      </c>
      <c r="J2079" t="s">
        <v>65</v>
      </c>
    </row>
    <row r="2080" spans="1:10">
      <c r="A2080" s="17">
        <v>6291</v>
      </c>
      <c r="B2080" s="17" t="s">
        <v>3803</v>
      </c>
      <c r="C2080" s="17" t="s">
        <v>15</v>
      </c>
      <c r="D2080" s="17" t="s">
        <v>4759</v>
      </c>
      <c r="E2080" s="17">
        <v>7300</v>
      </c>
      <c r="F2080" s="18" t="s">
        <v>5</v>
      </c>
      <c r="G2080">
        <v>2016</v>
      </c>
      <c r="H2080" s="18" t="s">
        <v>82</v>
      </c>
      <c r="I2080" t="s">
        <v>64</v>
      </c>
      <c r="J2080" t="s">
        <v>65</v>
      </c>
    </row>
    <row r="2081" spans="1:10">
      <c r="A2081" s="17">
        <v>6290</v>
      </c>
      <c r="B2081" s="17" t="s">
        <v>4164</v>
      </c>
      <c r="C2081" s="17" t="s">
        <v>15</v>
      </c>
      <c r="D2081" s="17" t="s">
        <v>4759</v>
      </c>
      <c r="E2081" s="17">
        <v>8900</v>
      </c>
      <c r="F2081" s="18" t="s">
        <v>5</v>
      </c>
      <c r="G2081">
        <v>2016</v>
      </c>
      <c r="H2081" s="18" t="s">
        <v>82</v>
      </c>
      <c r="I2081" t="s">
        <v>64</v>
      </c>
      <c r="J2081" t="s">
        <v>65</v>
      </c>
    </row>
    <row r="2082" spans="1:10">
      <c r="A2082" s="17">
        <v>6289</v>
      </c>
      <c r="B2082" s="17" t="s">
        <v>3244</v>
      </c>
      <c r="C2082" s="17" t="s">
        <v>15</v>
      </c>
      <c r="D2082" s="17" t="s">
        <v>4759</v>
      </c>
      <c r="E2082" s="17">
        <v>13400</v>
      </c>
      <c r="F2082" s="18" t="s">
        <v>5</v>
      </c>
      <c r="G2082">
        <v>2016</v>
      </c>
      <c r="H2082" s="18" t="s">
        <v>82</v>
      </c>
      <c r="I2082" t="s">
        <v>64</v>
      </c>
      <c r="J2082" t="s">
        <v>65</v>
      </c>
    </row>
    <row r="2083" spans="1:10">
      <c r="A2083" s="17">
        <v>6288</v>
      </c>
      <c r="B2083" s="17" t="s">
        <v>317</v>
      </c>
      <c r="C2083" s="17" t="s">
        <v>15</v>
      </c>
      <c r="D2083" s="17" t="s">
        <v>4759</v>
      </c>
      <c r="E2083" s="17">
        <v>4400</v>
      </c>
      <c r="F2083" s="18" t="s">
        <v>5</v>
      </c>
      <c r="G2083">
        <v>2016</v>
      </c>
      <c r="H2083" s="18" t="s">
        <v>82</v>
      </c>
      <c r="I2083" t="s">
        <v>64</v>
      </c>
      <c r="J2083" t="s">
        <v>65</v>
      </c>
    </row>
    <row r="2084" spans="1:10">
      <c r="A2084" s="17">
        <v>6286</v>
      </c>
      <c r="B2084" s="17" t="s">
        <v>316</v>
      </c>
      <c r="C2084" s="17" t="s">
        <v>15</v>
      </c>
      <c r="D2084" s="17" t="s">
        <v>4759</v>
      </c>
      <c r="E2084" s="17">
        <v>10100</v>
      </c>
      <c r="F2084" s="18" t="s">
        <v>5</v>
      </c>
      <c r="G2084">
        <v>2016</v>
      </c>
      <c r="H2084" s="18" t="s">
        <v>82</v>
      </c>
      <c r="I2084" t="s">
        <v>64</v>
      </c>
      <c r="J2084" t="s">
        <v>65</v>
      </c>
    </row>
    <row r="2085" spans="1:10">
      <c r="A2085" s="17">
        <v>6285</v>
      </c>
      <c r="B2085" s="17" t="s">
        <v>315</v>
      </c>
      <c r="C2085" s="17" t="s">
        <v>15</v>
      </c>
      <c r="D2085" s="17" t="s">
        <v>4759</v>
      </c>
      <c r="E2085" s="17">
        <v>4100</v>
      </c>
      <c r="F2085" s="18" t="s">
        <v>5</v>
      </c>
      <c r="G2085">
        <v>2016</v>
      </c>
      <c r="H2085" s="18" t="s">
        <v>82</v>
      </c>
      <c r="I2085" t="s">
        <v>64</v>
      </c>
      <c r="J2085" t="s">
        <v>65</v>
      </c>
    </row>
    <row r="2086" spans="1:10">
      <c r="A2086" s="17">
        <v>6284</v>
      </c>
      <c r="B2086" s="17" t="s">
        <v>314</v>
      </c>
      <c r="C2086" s="17" t="s">
        <v>15</v>
      </c>
      <c r="D2086" s="17" t="s">
        <v>4759</v>
      </c>
      <c r="E2086" s="17">
        <v>2900</v>
      </c>
      <c r="F2086" s="18" t="s">
        <v>5</v>
      </c>
      <c r="G2086">
        <v>2016</v>
      </c>
      <c r="H2086" s="18" t="s">
        <v>82</v>
      </c>
      <c r="I2086" t="s">
        <v>64</v>
      </c>
      <c r="J2086" t="s">
        <v>65</v>
      </c>
    </row>
    <row r="2087" spans="1:10">
      <c r="A2087" s="17">
        <v>6283</v>
      </c>
      <c r="B2087" s="17" t="s">
        <v>313</v>
      </c>
      <c r="C2087" s="17" t="s">
        <v>15</v>
      </c>
      <c r="D2087" s="17" t="s">
        <v>4759</v>
      </c>
      <c r="E2087" s="17">
        <v>5200</v>
      </c>
      <c r="F2087" s="18" t="s">
        <v>5</v>
      </c>
      <c r="G2087">
        <v>2016</v>
      </c>
      <c r="H2087" s="18" t="s">
        <v>82</v>
      </c>
      <c r="I2087" t="s">
        <v>64</v>
      </c>
      <c r="J2087" t="s">
        <v>65</v>
      </c>
    </row>
    <row r="2088" spans="1:10">
      <c r="A2088" s="17">
        <v>6282</v>
      </c>
      <c r="B2088" s="17" t="s">
        <v>311</v>
      </c>
      <c r="C2088" s="17" t="s">
        <v>15</v>
      </c>
      <c r="D2088" s="17" t="s">
        <v>4759</v>
      </c>
      <c r="E2088" s="17">
        <v>5300</v>
      </c>
      <c r="F2088" s="18" t="s">
        <v>5</v>
      </c>
      <c r="G2088">
        <v>2016</v>
      </c>
      <c r="H2088" s="18" t="s">
        <v>82</v>
      </c>
      <c r="I2088" t="s">
        <v>64</v>
      </c>
      <c r="J2088" t="s">
        <v>65</v>
      </c>
    </row>
    <row r="2089" spans="1:10">
      <c r="A2089" s="17">
        <v>6281</v>
      </c>
      <c r="B2089" s="17" t="s">
        <v>4131</v>
      </c>
      <c r="C2089" s="17" t="s">
        <v>15</v>
      </c>
      <c r="D2089" s="17" t="s">
        <v>4759</v>
      </c>
      <c r="E2089" s="17">
        <v>6200</v>
      </c>
      <c r="F2089" s="18" t="s">
        <v>5</v>
      </c>
      <c r="G2089">
        <v>2016</v>
      </c>
      <c r="H2089" s="18" t="s">
        <v>82</v>
      </c>
      <c r="I2089" t="s">
        <v>64</v>
      </c>
      <c r="J2089" t="s">
        <v>65</v>
      </c>
    </row>
    <row r="2090" spans="1:10">
      <c r="A2090" s="17">
        <v>6280</v>
      </c>
      <c r="B2090" s="17" t="s">
        <v>3886</v>
      </c>
      <c r="C2090" s="17" t="s">
        <v>15</v>
      </c>
      <c r="D2090" s="17" t="s">
        <v>4759</v>
      </c>
      <c r="E2090" s="17">
        <v>1000</v>
      </c>
      <c r="F2090" s="18" t="s">
        <v>5</v>
      </c>
      <c r="G2090">
        <v>2016</v>
      </c>
      <c r="H2090" s="18" t="s">
        <v>82</v>
      </c>
      <c r="I2090" t="s">
        <v>64</v>
      </c>
      <c r="J2090" t="s">
        <v>65</v>
      </c>
    </row>
    <row r="2091" spans="1:10">
      <c r="A2091" s="17">
        <v>6279</v>
      </c>
      <c r="B2091" s="17" t="s">
        <v>4279</v>
      </c>
      <c r="C2091" s="17" t="s">
        <v>15</v>
      </c>
      <c r="D2091" s="17" t="s">
        <v>4759</v>
      </c>
      <c r="E2091" s="17">
        <v>5300</v>
      </c>
      <c r="F2091" s="18" t="s">
        <v>5</v>
      </c>
      <c r="G2091">
        <v>2016</v>
      </c>
      <c r="H2091" s="18" t="s">
        <v>82</v>
      </c>
      <c r="I2091" t="s">
        <v>64</v>
      </c>
      <c r="J2091" t="s">
        <v>65</v>
      </c>
    </row>
    <row r="2092" spans="1:10">
      <c r="A2092" s="17">
        <v>6278</v>
      </c>
      <c r="B2092" s="17" t="s">
        <v>3616</v>
      </c>
      <c r="C2092" s="17" t="s">
        <v>15</v>
      </c>
      <c r="D2092" s="17" t="s">
        <v>4759</v>
      </c>
      <c r="E2092" s="17">
        <v>11700</v>
      </c>
      <c r="F2092" s="18" t="s">
        <v>5</v>
      </c>
      <c r="G2092">
        <v>2016</v>
      </c>
      <c r="H2092" s="18" t="s">
        <v>82</v>
      </c>
      <c r="I2092" t="s">
        <v>64</v>
      </c>
      <c r="J2092" t="s">
        <v>65</v>
      </c>
    </row>
    <row r="2093" spans="1:10">
      <c r="A2093" s="17">
        <v>6277</v>
      </c>
      <c r="B2093" s="17" t="s">
        <v>3737</v>
      </c>
      <c r="C2093" s="17" t="s">
        <v>15</v>
      </c>
      <c r="D2093" s="17" t="s">
        <v>4759</v>
      </c>
      <c r="E2093" s="17">
        <v>4700</v>
      </c>
      <c r="F2093" s="18" t="s">
        <v>5</v>
      </c>
      <c r="G2093">
        <v>2016</v>
      </c>
      <c r="H2093" s="18" t="s">
        <v>82</v>
      </c>
      <c r="I2093" t="s">
        <v>64</v>
      </c>
      <c r="J2093" t="s">
        <v>65</v>
      </c>
    </row>
    <row r="2094" spans="1:10">
      <c r="A2094" s="17">
        <v>6276</v>
      </c>
      <c r="B2094" s="17" t="s">
        <v>3221</v>
      </c>
      <c r="C2094" s="17" t="s">
        <v>15</v>
      </c>
      <c r="D2094" s="17" t="s">
        <v>4759</v>
      </c>
      <c r="E2094" s="17">
        <v>18600</v>
      </c>
      <c r="F2094" s="18" t="s">
        <v>5</v>
      </c>
      <c r="G2094">
        <v>2016</v>
      </c>
      <c r="H2094" s="18" t="s">
        <v>82</v>
      </c>
      <c r="I2094" t="s">
        <v>64</v>
      </c>
      <c r="J2094" t="s">
        <v>65</v>
      </c>
    </row>
    <row r="2095" spans="1:10">
      <c r="A2095" s="17">
        <v>6275</v>
      </c>
      <c r="B2095" s="17" t="s">
        <v>3636</v>
      </c>
      <c r="C2095" s="17" t="s">
        <v>15</v>
      </c>
      <c r="D2095" s="17" t="s">
        <v>4759</v>
      </c>
      <c r="E2095" s="17">
        <v>4900</v>
      </c>
      <c r="F2095" s="18" t="s">
        <v>5</v>
      </c>
      <c r="G2095">
        <v>2016</v>
      </c>
      <c r="H2095" s="18" t="s">
        <v>82</v>
      </c>
      <c r="I2095" t="s">
        <v>64</v>
      </c>
      <c r="J2095" t="s">
        <v>65</v>
      </c>
    </row>
    <row r="2096" spans="1:10">
      <c r="A2096" s="17">
        <v>6274</v>
      </c>
      <c r="B2096" s="17" t="s">
        <v>4102</v>
      </c>
      <c r="C2096" s="17" t="s">
        <v>15</v>
      </c>
      <c r="D2096" s="17" t="s">
        <v>4759</v>
      </c>
      <c r="E2096" s="17">
        <v>10300</v>
      </c>
      <c r="F2096" s="18" t="s">
        <v>5</v>
      </c>
      <c r="G2096">
        <v>2016</v>
      </c>
      <c r="H2096" s="18" t="s">
        <v>82</v>
      </c>
      <c r="I2096" t="s">
        <v>64</v>
      </c>
      <c r="J2096" t="s">
        <v>65</v>
      </c>
    </row>
    <row r="2097" spans="1:10">
      <c r="A2097" s="17">
        <v>6273</v>
      </c>
      <c r="B2097" s="17" t="s">
        <v>4351</v>
      </c>
      <c r="C2097" s="17" t="s">
        <v>15</v>
      </c>
      <c r="D2097" s="17" t="s">
        <v>4759</v>
      </c>
      <c r="E2097" s="17">
        <v>4800</v>
      </c>
      <c r="F2097" s="18" t="s">
        <v>5</v>
      </c>
      <c r="G2097">
        <v>2016</v>
      </c>
      <c r="H2097" s="18" t="s">
        <v>82</v>
      </c>
      <c r="I2097" t="s">
        <v>64</v>
      </c>
      <c r="J2097" t="s">
        <v>65</v>
      </c>
    </row>
    <row r="2098" spans="1:10">
      <c r="A2098" s="17">
        <v>6272</v>
      </c>
      <c r="B2098" s="17" t="s">
        <v>3898</v>
      </c>
      <c r="C2098" s="17" t="s">
        <v>15</v>
      </c>
      <c r="D2098" s="17" t="s">
        <v>4759</v>
      </c>
      <c r="E2098" s="17">
        <v>4600</v>
      </c>
      <c r="F2098" s="18" t="s">
        <v>5</v>
      </c>
      <c r="G2098">
        <v>2016</v>
      </c>
      <c r="H2098" s="18" t="s">
        <v>82</v>
      </c>
      <c r="I2098" t="s">
        <v>64</v>
      </c>
      <c r="J2098" t="s">
        <v>65</v>
      </c>
    </row>
    <row r="2099" spans="1:10">
      <c r="A2099" s="17">
        <v>6271</v>
      </c>
      <c r="B2099" s="17" t="s">
        <v>2325</v>
      </c>
      <c r="C2099" s="17" t="s">
        <v>15</v>
      </c>
      <c r="D2099" s="17" t="s">
        <v>4759</v>
      </c>
      <c r="E2099" s="17">
        <v>6300</v>
      </c>
      <c r="F2099" s="18" t="s">
        <v>5</v>
      </c>
      <c r="G2099">
        <v>2016</v>
      </c>
      <c r="H2099" s="18" t="s">
        <v>82</v>
      </c>
      <c r="I2099" t="s">
        <v>64</v>
      </c>
      <c r="J2099" t="s">
        <v>65</v>
      </c>
    </row>
    <row r="2100" spans="1:10">
      <c r="A2100" s="17">
        <v>6270</v>
      </c>
      <c r="B2100" s="17" t="s">
        <v>4009</v>
      </c>
      <c r="C2100" s="17" t="s">
        <v>15</v>
      </c>
      <c r="D2100" s="17" t="s">
        <v>4759</v>
      </c>
      <c r="E2100" s="17">
        <v>6400</v>
      </c>
      <c r="F2100" s="18" t="s">
        <v>5</v>
      </c>
      <c r="G2100">
        <v>2016</v>
      </c>
      <c r="H2100" s="18" t="s">
        <v>82</v>
      </c>
      <c r="I2100" t="s">
        <v>64</v>
      </c>
      <c r="J2100" t="s">
        <v>65</v>
      </c>
    </row>
    <row r="2101" spans="1:10">
      <c r="A2101" s="17">
        <v>6269</v>
      </c>
      <c r="B2101" s="17" t="s">
        <v>4287</v>
      </c>
      <c r="C2101" s="17" t="s">
        <v>15</v>
      </c>
      <c r="D2101" s="17" t="s">
        <v>4759</v>
      </c>
      <c r="E2101" s="17">
        <v>4300</v>
      </c>
      <c r="F2101" s="18" t="s">
        <v>5</v>
      </c>
      <c r="G2101">
        <v>2016</v>
      </c>
      <c r="H2101" s="18" t="s">
        <v>82</v>
      </c>
      <c r="I2101" t="s">
        <v>64</v>
      </c>
      <c r="J2101" t="s">
        <v>65</v>
      </c>
    </row>
    <row r="2102" spans="1:10">
      <c r="A2102" s="17">
        <v>6268</v>
      </c>
      <c r="B2102" s="17" t="s">
        <v>3402</v>
      </c>
      <c r="C2102" s="17" t="s">
        <v>15</v>
      </c>
      <c r="D2102" s="17" t="s">
        <v>4759</v>
      </c>
      <c r="E2102" s="17">
        <v>18300</v>
      </c>
      <c r="F2102" s="18" t="s">
        <v>5</v>
      </c>
      <c r="G2102">
        <v>2016</v>
      </c>
      <c r="H2102" s="18" t="s">
        <v>82</v>
      </c>
      <c r="I2102" t="s">
        <v>64</v>
      </c>
      <c r="J2102" t="s">
        <v>65</v>
      </c>
    </row>
    <row r="2103" spans="1:10">
      <c r="A2103" s="17">
        <v>6267</v>
      </c>
      <c r="B2103" s="17" t="s">
        <v>4087</v>
      </c>
      <c r="C2103" s="17" t="s">
        <v>15</v>
      </c>
      <c r="D2103" s="17" t="s">
        <v>4759</v>
      </c>
      <c r="E2103" s="17">
        <v>5700</v>
      </c>
      <c r="F2103" s="18" t="s">
        <v>5</v>
      </c>
      <c r="G2103">
        <v>2016</v>
      </c>
      <c r="H2103" s="18" t="s">
        <v>82</v>
      </c>
      <c r="I2103" t="s">
        <v>64</v>
      </c>
      <c r="J2103" t="s">
        <v>65</v>
      </c>
    </row>
    <row r="2104" spans="1:10">
      <c r="A2104" s="17">
        <v>6266</v>
      </c>
      <c r="B2104" s="17" t="s">
        <v>3952</v>
      </c>
      <c r="C2104" s="17" t="s">
        <v>15</v>
      </c>
      <c r="D2104" s="17" t="s">
        <v>4759</v>
      </c>
      <c r="E2104" s="17">
        <v>4100</v>
      </c>
      <c r="F2104" s="18" t="s">
        <v>5</v>
      </c>
      <c r="G2104">
        <v>2016</v>
      </c>
      <c r="H2104" s="18" t="s">
        <v>82</v>
      </c>
      <c r="I2104" t="s">
        <v>64</v>
      </c>
      <c r="J2104" t="s">
        <v>65</v>
      </c>
    </row>
    <row r="2105" spans="1:10">
      <c r="A2105" s="17">
        <v>6265</v>
      </c>
      <c r="B2105" s="17" t="s">
        <v>3857</v>
      </c>
      <c r="C2105" s="17" t="s">
        <v>15</v>
      </c>
      <c r="D2105" s="17" t="s">
        <v>4759</v>
      </c>
      <c r="E2105" s="17">
        <v>47500</v>
      </c>
      <c r="F2105" s="18" t="s">
        <v>5</v>
      </c>
      <c r="G2105">
        <v>2016</v>
      </c>
      <c r="H2105" s="18" t="s">
        <v>82</v>
      </c>
      <c r="I2105" t="s">
        <v>64</v>
      </c>
      <c r="J2105" t="s">
        <v>65</v>
      </c>
    </row>
    <row r="2106" spans="1:10">
      <c r="A2106" s="17">
        <v>6264</v>
      </c>
      <c r="B2106" s="17" t="s">
        <v>3911</v>
      </c>
      <c r="C2106" s="17" t="s">
        <v>15</v>
      </c>
      <c r="D2106" s="17" t="s">
        <v>4759</v>
      </c>
      <c r="E2106" s="17">
        <v>6200</v>
      </c>
      <c r="F2106" s="18" t="s">
        <v>5</v>
      </c>
      <c r="G2106">
        <v>2016</v>
      </c>
      <c r="H2106" s="18" t="s">
        <v>82</v>
      </c>
      <c r="I2106" t="s">
        <v>64</v>
      </c>
      <c r="J2106" t="s">
        <v>65</v>
      </c>
    </row>
    <row r="2107" spans="1:10">
      <c r="A2107" s="17">
        <v>6263</v>
      </c>
      <c r="B2107" s="17" t="s">
        <v>2843</v>
      </c>
      <c r="C2107" s="17" t="s">
        <v>15</v>
      </c>
      <c r="D2107" s="17" t="s">
        <v>4759</v>
      </c>
      <c r="E2107" s="17">
        <v>5600</v>
      </c>
      <c r="F2107" s="18" t="s">
        <v>5</v>
      </c>
      <c r="G2107">
        <v>2016</v>
      </c>
      <c r="H2107" s="18" t="s">
        <v>82</v>
      </c>
      <c r="I2107" t="s">
        <v>64</v>
      </c>
      <c r="J2107" t="s">
        <v>65</v>
      </c>
    </row>
    <row r="2108" spans="1:10">
      <c r="A2108" s="17">
        <v>6262</v>
      </c>
      <c r="B2108" s="17" t="s">
        <v>4241</v>
      </c>
      <c r="C2108" s="17" t="s">
        <v>15</v>
      </c>
      <c r="D2108" s="17" t="s">
        <v>4759</v>
      </c>
      <c r="E2108" s="17">
        <v>4400</v>
      </c>
      <c r="F2108" s="18" t="s">
        <v>5</v>
      </c>
      <c r="G2108">
        <v>2016</v>
      </c>
      <c r="H2108" s="18" t="s">
        <v>82</v>
      </c>
      <c r="I2108" t="s">
        <v>64</v>
      </c>
      <c r="J2108" t="s">
        <v>65</v>
      </c>
    </row>
    <row r="2109" spans="1:10">
      <c r="A2109" s="17">
        <v>6261</v>
      </c>
      <c r="B2109" s="17" t="s">
        <v>3767</v>
      </c>
      <c r="C2109" s="17" t="s">
        <v>15</v>
      </c>
      <c r="D2109" s="17" t="s">
        <v>4759</v>
      </c>
      <c r="E2109" s="17">
        <v>6100</v>
      </c>
      <c r="F2109" s="18" t="s">
        <v>5</v>
      </c>
      <c r="G2109">
        <v>2016</v>
      </c>
      <c r="H2109" s="18" t="s">
        <v>82</v>
      </c>
      <c r="I2109" t="s">
        <v>64</v>
      </c>
      <c r="J2109" t="s">
        <v>65</v>
      </c>
    </row>
    <row r="2110" spans="1:10">
      <c r="A2110" s="17">
        <v>6260</v>
      </c>
      <c r="B2110" s="17" t="s">
        <v>3262</v>
      </c>
      <c r="C2110" s="17" t="s">
        <v>15</v>
      </c>
      <c r="D2110" s="17" t="s">
        <v>4759</v>
      </c>
      <c r="E2110" s="17">
        <v>7900</v>
      </c>
      <c r="F2110" s="18" t="s">
        <v>5</v>
      </c>
      <c r="G2110">
        <v>2016</v>
      </c>
      <c r="H2110" s="18" t="s">
        <v>82</v>
      </c>
      <c r="I2110" t="s">
        <v>64</v>
      </c>
      <c r="J2110" t="s">
        <v>65</v>
      </c>
    </row>
    <row r="2111" spans="1:10">
      <c r="A2111" s="17">
        <v>6259</v>
      </c>
      <c r="B2111" s="17" t="s">
        <v>3368</v>
      </c>
      <c r="C2111" s="17" t="s">
        <v>15</v>
      </c>
      <c r="D2111" s="17" t="s">
        <v>4759</v>
      </c>
      <c r="E2111" s="17">
        <v>10600</v>
      </c>
      <c r="F2111" s="18" t="s">
        <v>5</v>
      </c>
      <c r="G2111">
        <v>2016</v>
      </c>
      <c r="H2111" s="18" t="s">
        <v>82</v>
      </c>
      <c r="I2111" t="s">
        <v>64</v>
      </c>
      <c r="J2111" t="s">
        <v>65</v>
      </c>
    </row>
    <row r="2112" spans="1:10">
      <c r="A2112" s="17">
        <v>6258</v>
      </c>
      <c r="B2112" s="17" t="s">
        <v>4002</v>
      </c>
      <c r="C2112" s="17" t="s">
        <v>15</v>
      </c>
      <c r="D2112" s="17" t="s">
        <v>4759</v>
      </c>
      <c r="E2112" s="17">
        <v>4200</v>
      </c>
      <c r="F2112" s="18" t="s">
        <v>5</v>
      </c>
      <c r="G2112">
        <v>2016</v>
      </c>
      <c r="H2112" s="18" t="s">
        <v>82</v>
      </c>
      <c r="I2112" t="s">
        <v>64</v>
      </c>
      <c r="J2112" t="s">
        <v>65</v>
      </c>
    </row>
    <row r="2113" spans="1:10">
      <c r="A2113" s="17">
        <v>6257</v>
      </c>
      <c r="B2113" s="17" t="s">
        <v>4364</v>
      </c>
      <c r="C2113" s="17" t="s">
        <v>15</v>
      </c>
      <c r="D2113" s="17" t="s">
        <v>4759</v>
      </c>
      <c r="E2113" s="17">
        <v>7900</v>
      </c>
      <c r="F2113" s="18" t="s">
        <v>5</v>
      </c>
      <c r="G2113">
        <v>2016</v>
      </c>
      <c r="H2113" s="18" t="s">
        <v>82</v>
      </c>
      <c r="I2113" t="s">
        <v>64</v>
      </c>
      <c r="J2113" t="s">
        <v>65</v>
      </c>
    </row>
    <row r="2114" spans="1:10">
      <c r="A2114" s="17">
        <v>6256</v>
      </c>
      <c r="B2114" s="17" t="s">
        <v>4346</v>
      </c>
      <c r="C2114" s="17" t="s">
        <v>15</v>
      </c>
      <c r="D2114" s="17" t="s">
        <v>4759</v>
      </c>
      <c r="E2114" s="17">
        <v>6000</v>
      </c>
      <c r="F2114" s="18" t="s">
        <v>5</v>
      </c>
      <c r="G2114">
        <v>2016</v>
      </c>
      <c r="H2114" s="18" t="s">
        <v>82</v>
      </c>
      <c r="I2114" t="s">
        <v>64</v>
      </c>
      <c r="J2114" t="s">
        <v>65</v>
      </c>
    </row>
    <row r="2115" spans="1:10">
      <c r="A2115" s="17">
        <v>6255</v>
      </c>
      <c r="B2115" s="17" t="s">
        <v>3110</v>
      </c>
      <c r="C2115" s="17" t="s">
        <v>15</v>
      </c>
      <c r="D2115" s="17" t="s">
        <v>4759</v>
      </c>
      <c r="E2115" s="17">
        <v>11600</v>
      </c>
      <c r="F2115" s="18" t="s">
        <v>5</v>
      </c>
      <c r="G2115">
        <v>2016</v>
      </c>
      <c r="H2115" s="18" t="s">
        <v>82</v>
      </c>
      <c r="I2115" t="s">
        <v>64</v>
      </c>
      <c r="J2115" t="s">
        <v>65</v>
      </c>
    </row>
    <row r="2116" spans="1:10">
      <c r="A2116" s="17">
        <v>6254</v>
      </c>
      <c r="B2116" s="17" t="s">
        <v>4347</v>
      </c>
      <c r="C2116" s="17" t="s">
        <v>15</v>
      </c>
      <c r="D2116" s="17" t="s">
        <v>4759</v>
      </c>
      <c r="E2116" s="17">
        <v>5700</v>
      </c>
      <c r="F2116" s="18" t="s">
        <v>5</v>
      </c>
      <c r="G2116">
        <v>2016</v>
      </c>
      <c r="H2116" s="18" t="s">
        <v>82</v>
      </c>
      <c r="I2116" t="s">
        <v>64</v>
      </c>
      <c r="J2116" t="s">
        <v>65</v>
      </c>
    </row>
    <row r="2117" spans="1:10">
      <c r="A2117" s="17">
        <v>6253</v>
      </c>
      <c r="B2117" s="17" t="s">
        <v>4411</v>
      </c>
      <c r="C2117" s="17" t="s">
        <v>15</v>
      </c>
      <c r="D2117" s="17" t="s">
        <v>4759</v>
      </c>
      <c r="E2117" s="17">
        <v>8400</v>
      </c>
      <c r="F2117" s="18" t="s">
        <v>5</v>
      </c>
      <c r="G2117">
        <v>2016</v>
      </c>
      <c r="H2117" s="18" t="s">
        <v>82</v>
      </c>
      <c r="I2117" t="s">
        <v>64</v>
      </c>
      <c r="J2117" t="s">
        <v>65</v>
      </c>
    </row>
    <row r="2118" spans="1:10">
      <c r="A2118" s="17">
        <v>6251</v>
      </c>
      <c r="B2118" s="17" t="s">
        <v>2356</v>
      </c>
      <c r="C2118" s="17" t="s">
        <v>16</v>
      </c>
      <c r="D2118" s="17" t="s">
        <v>4631</v>
      </c>
      <c r="E2118" s="17">
        <v>11500</v>
      </c>
      <c r="F2118" s="18" t="s">
        <v>5</v>
      </c>
      <c r="G2118">
        <v>2016</v>
      </c>
      <c r="H2118" s="18" t="s">
        <v>82</v>
      </c>
      <c r="I2118" t="s">
        <v>64</v>
      </c>
      <c r="J2118" t="s">
        <v>178</v>
      </c>
    </row>
    <row r="2119" spans="1:10">
      <c r="A2119" s="17">
        <v>6250</v>
      </c>
      <c r="B2119" s="17" t="s">
        <v>4282</v>
      </c>
      <c r="C2119" s="17" t="s">
        <v>18</v>
      </c>
      <c r="D2119" s="17" t="s">
        <v>4756</v>
      </c>
      <c r="E2119" s="17">
        <v>7000</v>
      </c>
      <c r="F2119" s="18" t="s">
        <v>5</v>
      </c>
      <c r="G2119">
        <v>2016</v>
      </c>
      <c r="H2119" s="18" t="s">
        <v>82</v>
      </c>
      <c r="I2119" t="s">
        <v>64</v>
      </c>
      <c r="J2119" t="s">
        <v>215</v>
      </c>
    </row>
    <row r="2120" spans="1:10">
      <c r="A2120" s="17">
        <v>6249</v>
      </c>
      <c r="B2120" s="17" t="s">
        <v>2933</v>
      </c>
      <c r="C2120" s="17" t="s">
        <v>18</v>
      </c>
      <c r="D2120" s="17" t="s">
        <v>4687</v>
      </c>
      <c r="E2120" s="17">
        <v>4300</v>
      </c>
      <c r="F2120" s="18" t="s">
        <v>5</v>
      </c>
      <c r="G2120">
        <v>2016</v>
      </c>
      <c r="H2120" s="18" t="s">
        <v>82</v>
      </c>
      <c r="I2120" t="s">
        <v>64</v>
      </c>
      <c r="J2120" t="s">
        <v>204</v>
      </c>
    </row>
    <row r="2121" spans="1:10">
      <c r="A2121" s="17">
        <v>6248</v>
      </c>
      <c r="B2121" s="17" t="s">
        <v>2793</v>
      </c>
      <c r="C2121" s="17" t="s">
        <v>18</v>
      </c>
      <c r="D2121" s="17" t="s">
        <v>4756</v>
      </c>
      <c r="E2121" s="17">
        <v>8100</v>
      </c>
      <c r="F2121" s="18" t="s">
        <v>5</v>
      </c>
      <c r="G2121">
        <v>2016</v>
      </c>
      <c r="H2121" s="18" t="s">
        <v>82</v>
      </c>
      <c r="I2121" t="s">
        <v>64</v>
      </c>
      <c r="J2121" t="s">
        <v>204</v>
      </c>
    </row>
    <row r="2122" spans="1:10">
      <c r="A2122" s="17">
        <v>6247</v>
      </c>
      <c r="B2122" s="17" t="s">
        <v>310</v>
      </c>
      <c r="C2122" s="17" t="s">
        <v>18</v>
      </c>
      <c r="D2122" s="17" t="s">
        <v>4687</v>
      </c>
      <c r="E2122" s="17">
        <v>3200</v>
      </c>
      <c r="F2122" s="18" t="s">
        <v>5</v>
      </c>
      <c r="G2122">
        <v>2016</v>
      </c>
      <c r="H2122" s="18" t="s">
        <v>82</v>
      </c>
      <c r="I2122" t="s">
        <v>64</v>
      </c>
      <c r="J2122" t="s">
        <v>204</v>
      </c>
    </row>
    <row r="2123" spans="1:10">
      <c r="A2123" s="17">
        <v>6246</v>
      </c>
      <c r="B2123" s="17" t="s">
        <v>2559</v>
      </c>
      <c r="C2123" s="17" t="s">
        <v>20</v>
      </c>
      <c r="D2123" s="17" t="s">
        <v>4745</v>
      </c>
      <c r="E2123" s="17">
        <v>4800</v>
      </c>
      <c r="F2123" s="18" t="s">
        <v>5</v>
      </c>
      <c r="G2123">
        <v>2016</v>
      </c>
      <c r="H2123" s="18" t="s">
        <v>82</v>
      </c>
      <c r="I2123" t="s">
        <v>64</v>
      </c>
      <c r="J2123" t="s">
        <v>65</v>
      </c>
    </row>
    <row r="2124" spans="1:10">
      <c r="A2124" s="17">
        <v>6245</v>
      </c>
      <c r="B2124" s="17" t="s">
        <v>3800</v>
      </c>
      <c r="C2124" s="17" t="s">
        <v>24</v>
      </c>
      <c r="D2124" s="17" t="s">
        <v>4748</v>
      </c>
      <c r="E2124" s="17">
        <v>3300</v>
      </c>
      <c r="F2124" s="18" t="s">
        <v>5</v>
      </c>
      <c r="G2124">
        <v>2016</v>
      </c>
      <c r="H2124" s="18" t="s">
        <v>82</v>
      </c>
      <c r="I2124" t="s">
        <v>64</v>
      </c>
      <c r="J2124" t="s">
        <v>65</v>
      </c>
    </row>
    <row r="2125" spans="1:10">
      <c r="A2125" s="17">
        <v>6244</v>
      </c>
      <c r="B2125" s="17" t="s">
        <v>2794</v>
      </c>
      <c r="C2125" s="17" t="s">
        <v>28</v>
      </c>
      <c r="D2125" s="17" t="s">
        <v>4634</v>
      </c>
      <c r="E2125" s="17">
        <v>8300</v>
      </c>
      <c r="F2125" s="18" t="s">
        <v>5</v>
      </c>
      <c r="G2125">
        <v>2016</v>
      </c>
      <c r="H2125" s="18" t="s">
        <v>82</v>
      </c>
      <c r="I2125" t="s">
        <v>64</v>
      </c>
      <c r="J2125" t="s">
        <v>65</v>
      </c>
    </row>
    <row r="2126" spans="1:10">
      <c r="A2126" s="17">
        <v>6242</v>
      </c>
      <c r="B2126" s="17" t="s">
        <v>2488</v>
      </c>
      <c r="C2126" s="17" t="s">
        <v>28</v>
      </c>
      <c r="D2126" s="17" t="s">
        <v>4583</v>
      </c>
      <c r="E2126" s="17">
        <v>5400</v>
      </c>
      <c r="F2126" s="18" t="s">
        <v>5</v>
      </c>
      <c r="G2126">
        <v>2017</v>
      </c>
      <c r="H2126" s="18" t="s">
        <v>83</v>
      </c>
      <c r="I2126" t="s">
        <v>64</v>
      </c>
      <c r="J2126" t="s">
        <v>65</v>
      </c>
    </row>
    <row r="2127" spans="1:10">
      <c r="A2127" s="17">
        <v>6241</v>
      </c>
      <c r="B2127" s="17" t="s">
        <v>309</v>
      </c>
      <c r="C2127" s="17" t="s">
        <v>24</v>
      </c>
      <c r="D2127" s="17" t="s">
        <v>4748</v>
      </c>
      <c r="E2127" s="17">
        <v>3200</v>
      </c>
      <c r="F2127" s="18" t="s">
        <v>5</v>
      </c>
      <c r="G2127">
        <v>2016</v>
      </c>
      <c r="H2127" s="18" t="s">
        <v>82</v>
      </c>
      <c r="I2127" t="s">
        <v>64</v>
      </c>
      <c r="J2127" t="s">
        <v>65</v>
      </c>
    </row>
    <row r="2128" spans="1:10">
      <c r="A2128" s="17">
        <v>6240</v>
      </c>
      <c r="B2128" s="17" t="s">
        <v>308</v>
      </c>
      <c r="C2128" s="17" t="s">
        <v>24</v>
      </c>
      <c r="D2128" s="17" t="s">
        <v>4658</v>
      </c>
      <c r="E2128" s="17">
        <v>10000</v>
      </c>
      <c r="F2128" s="18" t="s">
        <v>5</v>
      </c>
      <c r="G2128">
        <v>2016</v>
      </c>
      <c r="H2128" s="18" t="s">
        <v>82</v>
      </c>
      <c r="I2128" t="s">
        <v>64</v>
      </c>
      <c r="J2128" t="s">
        <v>65</v>
      </c>
    </row>
    <row r="2129" spans="1:10">
      <c r="A2129" s="17">
        <v>6239</v>
      </c>
      <c r="B2129" s="17" t="s">
        <v>307</v>
      </c>
      <c r="C2129" s="17" t="s">
        <v>24</v>
      </c>
      <c r="D2129" s="17" t="s">
        <v>4658</v>
      </c>
      <c r="E2129" s="17">
        <v>3500</v>
      </c>
      <c r="F2129" s="18" t="s">
        <v>5</v>
      </c>
      <c r="G2129">
        <v>2016</v>
      </c>
      <c r="H2129" s="18" t="s">
        <v>82</v>
      </c>
      <c r="I2129" t="s">
        <v>64</v>
      </c>
      <c r="J2129" t="s">
        <v>65</v>
      </c>
    </row>
    <row r="2130" spans="1:10">
      <c r="A2130" s="17">
        <v>6238</v>
      </c>
      <c r="B2130" s="17" t="s">
        <v>2401</v>
      </c>
      <c r="C2130" s="17" t="s">
        <v>28</v>
      </c>
      <c r="D2130" s="17" t="s">
        <v>4638</v>
      </c>
      <c r="E2130" s="17">
        <v>5500</v>
      </c>
      <c r="F2130" s="18" t="s">
        <v>5</v>
      </c>
      <c r="G2130">
        <v>2016</v>
      </c>
      <c r="H2130" s="18" t="s">
        <v>82</v>
      </c>
      <c r="I2130" t="s">
        <v>64</v>
      </c>
      <c r="J2130" t="s">
        <v>65</v>
      </c>
    </row>
    <row r="2131" spans="1:10">
      <c r="A2131" s="17">
        <v>6237</v>
      </c>
      <c r="B2131" s="17" t="s">
        <v>3230</v>
      </c>
      <c r="C2131" s="17" t="s">
        <v>16</v>
      </c>
      <c r="D2131" s="17" t="s">
        <v>4631</v>
      </c>
      <c r="E2131" s="17">
        <v>12000</v>
      </c>
      <c r="F2131" s="18" t="s">
        <v>5</v>
      </c>
      <c r="G2131">
        <v>2016</v>
      </c>
      <c r="H2131" s="18" t="s">
        <v>82</v>
      </c>
      <c r="I2131" t="s">
        <v>64</v>
      </c>
      <c r="J2131" t="s">
        <v>178</v>
      </c>
    </row>
    <row r="2132" spans="1:10">
      <c r="A2132" s="17">
        <v>6236</v>
      </c>
      <c r="B2132" s="17" t="s">
        <v>2784</v>
      </c>
      <c r="C2132" s="17" t="s">
        <v>16</v>
      </c>
      <c r="D2132" s="17" t="s">
        <v>4663</v>
      </c>
      <c r="E2132" s="17">
        <v>3800</v>
      </c>
      <c r="F2132" s="18" t="s">
        <v>5</v>
      </c>
      <c r="G2132">
        <v>2016</v>
      </c>
      <c r="H2132" s="18" t="s">
        <v>82</v>
      </c>
      <c r="I2132" t="s">
        <v>64</v>
      </c>
      <c r="J2132" t="s">
        <v>178</v>
      </c>
    </row>
    <row r="2133" spans="1:10">
      <c r="A2133" s="17">
        <v>6235</v>
      </c>
      <c r="B2133" s="17" t="s">
        <v>4557</v>
      </c>
      <c r="C2133" s="17" t="s">
        <v>16</v>
      </c>
      <c r="D2133" s="17" t="s">
        <v>4663</v>
      </c>
      <c r="E2133" s="17">
        <v>3400</v>
      </c>
      <c r="F2133" s="18" t="s">
        <v>5</v>
      </c>
      <c r="G2133">
        <v>2016</v>
      </c>
      <c r="H2133" s="18" t="s">
        <v>82</v>
      </c>
      <c r="I2133" t="s">
        <v>64</v>
      </c>
      <c r="J2133" t="s">
        <v>187</v>
      </c>
    </row>
    <row r="2134" spans="1:10">
      <c r="A2134" s="17">
        <v>6234</v>
      </c>
      <c r="B2134" s="17" t="s">
        <v>3241</v>
      </c>
      <c r="C2134" s="17" t="s">
        <v>16</v>
      </c>
      <c r="D2134" s="17" t="s">
        <v>4631</v>
      </c>
      <c r="E2134" s="17">
        <v>10800</v>
      </c>
      <c r="F2134" s="18" t="s">
        <v>5</v>
      </c>
      <c r="G2134">
        <v>2016</v>
      </c>
      <c r="H2134" s="18" t="s">
        <v>82</v>
      </c>
      <c r="I2134" t="s">
        <v>64</v>
      </c>
      <c r="J2134" t="s">
        <v>65</v>
      </c>
    </row>
    <row r="2135" spans="1:10">
      <c r="A2135" s="17">
        <v>6232</v>
      </c>
      <c r="B2135" s="17" t="s">
        <v>4163</v>
      </c>
      <c r="C2135" s="17" t="s">
        <v>18</v>
      </c>
      <c r="D2135" s="17" t="s">
        <v>4756</v>
      </c>
      <c r="E2135" s="17">
        <v>4500</v>
      </c>
      <c r="F2135" s="18" t="s">
        <v>5</v>
      </c>
      <c r="G2135">
        <v>2016</v>
      </c>
      <c r="H2135" s="18" t="s">
        <v>82</v>
      </c>
      <c r="I2135" t="s">
        <v>64</v>
      </c>
      <c r="J2135" t="s">
        <v>65</v>
      </c>
    </row>
    <row r="2136" spans="1:10">
      <c r="A2136" s="17">
        <v>6230</v>
      </c>
      <c r="B2136" s="17" t="s">
        <v>2715</v>
      </c>
      <c r="C2136" s="17" t="s">
        <v>28</v>
      </c>
      <c r="D2136" s="17" t="s">
        <v>4749</v>
      </c>
      <c r="E2136" s="17">
        <v>4200</v>
      </c>
      <c r="F2136" s="18" t="s">
        <v>5</v>
      </c>
      <c r="G2136">
        <v>2016</v>
      </c>
      <c r="H2136" s="18" t="s">
        <v>82</v>
      </c>
      <c r="I2136" t="s">
        <v>64</v>
      </c>
      <c r="J2136" t="s">
        <v>65</v>
      </c>
    </row>
    <row r="2137" spans="1:10">
      <c r="A2137" s="17">
        <v>6229</v>
      </c>
      <c r="B2137" s="17" t="s">
        <v>4122</v>
      </c>
      <c r="C2137" s="17" t="s">
        <v>26</v>
      </c>
      <c r="D2137" s="17" t="s">
        <v>4742</v>
      </c>
      <c r="E2137" s="17">
        <v>5400</v>
      </c>
      <c r="F2137" s="18" t="s">
        <v>5</v>
      </c>
      <c r="G2137">
        <v>2016</v>
      </c>
      <c r="H2137" s="18" t="s">
        <v>82</v>
      </c>
      <c r="I2137" t="s">
        <v>64</v>
      </c>
      <c r="J2137" t="s">
        <v>65</v>
      </c>
    </row>
    <row r="2138" spans="1:10">
      <c r="A2138" s="17">
        <v>6228</v>
      </c>
      <c r="B2138" s="17" t="s">
        <v>3334</v>
      </c>
      <c r="C2138" s="17" t="s">
        <v>18</v>
      </c>
      <c r="D2138" s="17" t="s">
        <v>4687</v>
      </c>
      <c r="E2138" s="17">
        <v>5000</v>
      </c>
      <c r="F2138" s="18" t="s">
        <v>5</v>
      </c>
      <c r="G2138">
        <v>2016</v>
      </c>
      <c r="H2138" s="18" t="s">
        <v>82</v>
      </c>
      <c r="I2138" t="s">
        <v>64</v>
      </c>
      <c r="J2138" t="s">
        <v>204</v>
      </c>
    </row>
    <row r="2139" spans="1:10">
      <c r="A2139" s="17">
        <v>6227</v>
      </c>
      <c r="B2139" s="17" t="s">
        <v>306</v>
      </c>
      <c r="C2139" s="17" t="s">
        <v>18</v>
      </c>
      <c r="D2139" s="17" t="s">
        <v>4756</v>
      </c>
      <c r="E2139" s="17">
        <v>3300</v>
      </c>
      <c r="F2139" s="18" t="s">
        <v>5</v>
      </c>
      <c r="G2139">
        <v>2016</v>
      </c>
      <c r="H2139" s="18" t="s">
        <v>82</v>
      </c>
      <c r="I2139" t="s">
        <v>64</v>
      </c>
      <c r="J2139" t="s">
        <v>204</v>
      </c>
    </row>
    <row r="2140" spans="1:10">
      <c r="A2140" s="17">
        <v>6226</v>
      </c>
      <c r="B2140" s="17" t="s">
        <v>3815</v>
      </c>
      <c r="C2140" s="17" t="s">
        <v>18</v>
      </c>
      <c r="D2140" s="17" t="s">
        <v>4760</v>
      </c>
      <c r="E2140" s="17">
        <v>4800</v>
      </c>
      <c r="F2140" s="18" t="s">
        <v>5</v>
      </c>
      <c r="G2140">
        <v>2016</v>
      </c>
      <c r="H2140" s="18" t="s">
        <v>82</v>
      </c>
      <c r="I2140" t="s">
        <v>64</v>
      </c>
      <c r="J2140" t="s">
        <v>204</v>
      </c>
    </row>
    <row r="2141" spans="1:10">
      <c r="A2141" s="17">
        <v>6225</v>
      </c>
      <c r="B2141" s="17" t="s">
        <v>305</v>
      </c>
      <c r="C2141" s="17" t="s">
        <v>18</v>
      </c>
      <c r="D2141" s="17" t="s">
        <v>4756</v>
      </c>
      <c r="E2141" s="17">
        <v>6400</v>
      </c>
      <c r="F2141" s="18" t="s">
        <v>5</v>
      </c>
      <c r="G2141">
        <v>2016</v>
      </c>
      <c r="H2141" s="18" t="s">
        <v>82</v>
      </c>
      <c r="I2141" t="s">
        <v>64</v>
      </c>
      <c r="J2141" t="s">
        <v>204</v>
      </c>
    </row>
    <row r="2142" spans="1:10">
      <c r="A2142" s="17">
        <v>6223</v>
      </c>
      <c r="B2142" s="17" t="s">
        <v>2366</v>
      </c>
      <c r="C2142" s="17" t="s">
        <v>20</v>
      </c>
      <c r="D2142" s="17" t="s">
        <v>4745</v>
      </c>
      <c r="E2142" s="17">
        <v>5300</v>
      </c>
      <c r="F2142" s="18" t="s">
        <v>5</v>
      </c>
      <c r="G2142">
        <v>2016</v>
      </c>
      <c r="H2142" s="18" t="s">
        <v>82</v>
      </c>
      <c r="I2142" t="s">
        <v>64</v>
      </c>
      <c r="J2142" t="s">
        <v>65</v>
      </c>
    </row>
    <row r="2143" spans="1:10">
      <c r="A2143" s="17">
        <v>6222</v>
      </c>
      <c r="B2143" s="17" t="s">
        <v>2153</v>
      </c>
      <c r="C2143" s="17" t="s">
        <v>20</v>
      </c>
      <c r="D2143" s="17" t="s">
        <v>4745</v>
      </c>
      <c r="E2143" s="17">
        <v>8300</v>
      </c>
      <c r="F2143" s="18" t="s">
        <v>5</v>
      </c>
      <c r="G2143">
        <v>2016</v>
      </c>
      <c r="H2143" s="18" t="s">
        <v>82</v>
      </c>
      <c r="I2143" t="s">
        <v>64</v>
      </c>
      <c r="J2143" t="s">
        <v>123</v>
      </c>
    </row>
    <row r="2144" spans="1:10">
      <c r="A2144" s="17">
        <v>6221</v>
      </c>
      <c r="B2144" s="17" t="s">
        <v>304</v>
      </c>
      <c r="C2144" s="17" t="s">
        <v>24</v>
      </c>
      <c r="D2144" s="17" t="s">
        <v>4681</v>
      </c>
      <c r="E2144" s="17">
        <v>4000</v>
      </c>
      <c r="F2144" s="18" t="s">
        <v>5</v>
      </c>
      <c r="G2144">
        <v>2016</v>
      </c>
      <c r="H2144" s="18" t="s">
        <v>82</v>
      </c>
      <c r="I2144" t="s">
        <v>64</v>
      </c>
      <c r="J2144" t="s">
        <v>65</v>
      </c>
    </row>
    <row r="2145" spans="1:10">
      <c r="A2145" s="17">
        <v>6220</v>
      </c>
      <c r="B2145" s="17" t="s">
        <v>2879</v>
      </c>
      <c r="C2145" s="17" t="s">
        <v>16</v>
      </c>
      <c r="D2145" s="17" t="s">
        <v>4663</v>
      </c>
      <c r="E2145" s="17">
        <v>8000</v>
      </c>
      <c r="F2145" s="18" t="s">
        <v>5</v>
      </c>
      <c r="G2145">
        <v>2017</v>
      </c>
      <c r="H2145" s="18" t="s">
        <v>83</v>
      </c>
      <c r="I2145" t="s">
        <v>64</v>
      </c>
      <c r="J2145" t="s">
        <v>178</v>
      </c>
    </row>
    <row r="2146" spans="1:10">
      <c r="A2146" s="17">
        <v>6219</v>
      </c>
      <c r="B2146" s="17" t="s">
        <v>2673</v>
      </c>
      <c r="C2146" s="17" t="s">
        <v>16</v>
      </c>
      <c r="D2146" s="17" t="s">
        <v>4631</v>
      </c>
      <c r="E2146" s="17">
        <v>12300</v>
      </c>
      <c r="F2146" s="18" t="s">
        <v>5</v>
      </c>
      <c r="G2146">
        <v>2016</v>
      </c>
      <c r="H2146" s="18" t="s">
        <v>82</v>
      </c>
      <c r="I2146" t="s">
        <v>64</v>
      </c>
      <c r="J2146" t="s">
        <v>65</v>
      </c>
    </row>
    <row r="2147" spans="1:10">
      <c r="A2147" s="17">
        <v>6218</v>
      </c>
      <c r="B2147" s="17" t="s">
        <v>2318</v>
      </c>
      <c r="C2147" s="17" t="s">
        <v>16</v>
      </c>
      <c r="D2147" s="17" t="s">
        <v>4631</v>
      </c>
      <c r="E2147" s="17">
        <v>10500</v>
      </c>
      <c r="F2147" s="18" t="s">
        <v>5</v>
      </c>
      <c r="G2147">
        <v>2016</v>
      </c>
      <c r="H2147" s="18" t="s">
        <v>82</v>
      </c>
      <c r="I2147" t="s">
        <v>64</v>
      </c>
      <c r="J2147" t="s">
        <v>65</v>
      </c>
    </row>
    <row r="2148" spans="1:10">
      <c r="A2148" s="17">
        <v>6217</v>
      </c>
      <c r="B2148" s="17" t="s">
        <v>2267</v>
      </c>
      <c r="C2148" s="17" t="s">
        <v>16</v>
      </c>
      <c r="D2148" s="17" t="s">
        <v>4761</v>
      </c>
      <c r="E2148" s="17">
        <v>10100</v>
      </c>
      <c r="F2148" s="18" t="s">
        <v>5</v>
      </c>
      <c r="G2148">
        <v>2016</v>
      </c>
      <c r="H2148" s="18" t="s">
        <v>82</v>
      </c>
      <c r="I2148" t="s">
        <v>64</v>
      </c>
      <c r="J2148" t="s">
        <v>65</v>
      </c>
    </row>
    <row r="2149" spans="1:10">
      <c r="A2149" s="17">
        <v>6216</v>
      </c>
      <c r="B2149" s="17" t="s">
        <v>2676</v>
      </c>
      <c r="C2149" s="17" t="s">
        <v>16</v>
      </c>
      <c r="D2149" s="17" t="s">
        <v>4761</v>
      </c>
      <c r="E2149" s="17">
        <v>7600</v>
      </c>
      <c r="F2149" s="18" t="s">
        <v>5</v>
      </c>
      <c r="G2149">
        <v>2016</v>
      </c>
      <c r="H2149" s="18" t="s">
        <v>82</v>
      </c>
      <c r="I2149" t="s">
        <v>64</v>
      </c>
      <c r="J2149" t="s">
        <v>65</v>
      </c>
    </row>
    <row r="2150" spans="1:10">
      <c r="A2150" s="17">
        <v>6215</v>
      </c>
      <c r="B2150" s="17" t="s">
        <v>4139</v>
      </c>
      <c r="C2150" s="17" t="s">
        <v>16</v>
      </c>
      <c r="D2150" s="17" t="s">
        <v>4631</v>
      </c>
      <c r="E2150" s="17">
        <v>4800</v>
      </c>
      <c r="F2150" s="18" t="s">
        <v>5</v>
      </c>
      <c r="G2150">
        <v>2017</v>
      </c>
      <c r="H2150" s="18" t="s">
        <v>83</v>
      </c>
      <c r="I2150" t="s">
        <v>64</v>
      </c>
      <c r="J2150" t="s">
        <v>181</v>
      </c>
    </row>
    <row r="2151" spans="1:10">
      <c r="A2151" s="17">
        <v>6214</v>
      </c>
      <c r="B2151" s="17" t="s">
        <v>3929</v>
      </c>
      <c r="C2151" s="17" t="s">
        <v>16</v>
      </c>
      <c r="D2151" s="17" t="s">
        <v>4761</v>
      </c>
      <c r="E2151" s="17">
        <v>3700</v>
      </c>
      <c r="F2151" s="18" t="s">
        <v>5</v>
      </c>
      <c r="G2151">
        <v>2016</v>
      </c>
      <c r="H2151" s="18" t="s">
        <v>82</v>
      </c>
      <c r="I2151" t="s">
        <v>64</v>
      </c>
      <c r="J2151" t="s">
        <v>65</v>
      </c>
    </row>
    <row r="2152" spans="1:10">
      <c r="A2152" s="17">
        <v>6213</v>
      </c>
      <c r="B2152" s="17" t="s">
        <v>4306</v>
      </c>
      <c r="C2152" s="17" t="s">
        <v>16</v>
      </c>
      <c r="D2152" s="17" t="s">
        <v>4663</v>
      </c>
      <c r="E2152" s="17">
        <v>4600</v>
      </c>
      <c r="F2152" s="18" t="s">
        <v>5</v>
      </c>
      <c r="G2152">
        <v>2016</v>
      </c>
      <c r="H2152" s="18" t="s">
        <v>82</v>
      </c>
      <c r="I2152" t="s">
        <v>64</v>
      </c>
      <c r="J2152" t="s">
        <v>65</v>
      </c>
    </row>
    <row r="2153" spans="1:10">
      <c r="A2153" s="17">
        <v>6212</v>
      </c>
      <c r="B2153" s="17" t="s">
        <v>3730</v>
      </c>
      <c r="C2153" s="17" t="s">
        <v>16</v>
      </c>
      <c r="D2153" s="17" t="s">
        <v>4663</v>
      </c>
      <c r="E2153" s="17">
        <v>4000</v>
      </c>
      <c r="F2153" s="18" t="s">
        <v>5</v>
      </c>
      <c r="G2153">
        <v>2016</v>
      </c>
      <c r="H2153" s="18" t="s">
        <v>82</v>
      </c>
      <c r="I2153" t="s">
        <v>64</v>
      </c>
      <c r="J2153" t="s">
        <v>65</v>
      </c>
    </row>
    <row r="2154" spans="1:10">
      <c r="A2154" s="17">
        <v>6211</v>
      </c>
      <c r="B2154" s="17" t="s">
        <v>3935</v>
      </c>
      <c r="C2154" s="17" t="s">
        <v>26</v>
      </c>
      <c r="D2154" s="17" t="s">
        <v>4668</v>
      </c>
      <c r="E2154" s="17">
        <v>4200</v>
      </c>
      <c r="F2154" s="18" t="s">
        <v>5</v>
      </c>
      <c r="G2154">
        <v>2016</v>
      </c>
      <c r="H2154" s="18" t="s">
        <v>82</v>
      </c>
      <c r="I2154" t="s">
        <v>64</v>
      </c>
      <c r="J2154" t="s">
        <v>65</v>
      </c>
    </row>
    <row r="2155" spans="1:10">
      <c r="A2155" s="17">
        <v>6200</v>
      </c>
      <c r="B2155" s="17" t="s">
        <v>3487</v>
      </c>
      <c r="C2155" s="17" t="s">
        <v>18</v>
      </c>
      <c r="D2155" s="17" t="s">
        <v>4756</v>
      </c>
      <c r="E2155" s="17">
        <v>5000</v>
      </c>
      <c r="F2155" s="18" t="s">
        <v>5</v>
      </c>
      <c r="G2155">
        <v>2016</v>
      </c>
      <c r="H2155" s="18" t="s">
        <v>82</v>
      </c>
      <c r="I2155" t="s">
        <v>64</v>
      </c>
      <c r="J2155" t="s">
        <v>204</v>
      </c>
    </row>
    <row r="2156" spans="1:10">
      <c r="A2156" s="17">
        <v>6199</v>
      </c>
      <c r="B2156" s="17" t="s">
        <v>2601</v>
      </c>
      <c r="C2156" s="17" t="s">
        <v>16</v>
      </c>
      <c r="D2156" s="17" t="s">
        <v>4631</v>
      </c>
      <c r="E2156" s="17">
        <v>7800</v>
      </c>
      <c r="F2156" s="18" t="s">
        <v>5</v>
      </c>
      <c r="G2156">
        <v>2016</v>
      </c>
      <c r="H2156" s="18" t="s">
        <v>82</v>
      </c>
      <c r="I2156" t="s">
        <v>64</v>
      </c>
      <c r="J2156" t="s">
        <v>178</v>
      </c>
    </row>
    <row r="2157" spans="1:10">
      <c r="A2157" s="17">
        <v>6193</v>
      </c>
      <c r="B2157" s="17" t="s">
        <v>4034</v>
      </c>
      <c r="C2157" s="17" t="s">
        <v>24</v>
      </c>
      <c r="D2157" s="17" t="s">
        <v>4681</v>
      </c>
      <c r="E2157" s="17">
        <v>4600</v>
      </c>
      <c r="F2157" s="18" t="s">
        <v>5</v>
      </c>
      <c r="G2157">
        <v>2016</v>
      </c>
      <c r="H2157" s="18" t="s">
        <v>82</v>
      </c>
      <c r="I2157" t="s">
        <v>64</v>
      </c>
      <c r="J2157" t="s">
        <v>65</v>
      </c>
    </row>
    <row r="2158" spans="1:10">
      <c r="A2158" s="17">
        <v>6192</v>
      </c>
      <c r="B2158" s="17" t="s">
        <v>3701</v>
      </c>
      <c r="C2158" s="17" t="s">
        <v>18</v>
      </c>
      <c r="D2158" s="17" t="s">
        <v>4686</v>
      </c>
      <c r="E2158" s="17">
        <v>3900</v>
      </c>
      <c r="F2158" s="18" t="s">
        <v>5</v>
      </c>
      <c r="G2158">
        <v>2016</v>
      </c>
      <c r="H2158" s="18" t="s">
        <v>82</v>
      </c>
      <c r="I2158" t="s">
        <v>64</v>
      </c>
      <c r="J2158" t="s">
        <v>204</v>
      </c>
    </row>
    <row r="2159" spans="1:10">
      <c r="A2159" s="17">
        <v>6191</v>
      </c>
      <c r="B2159" s="17" t="s">
        <v>2054</v>
      </c>
      <c r="C2159" s="17" t="s">
        <v>20</v>
      </c>
      <c r="D2159" s="17" t="s">
        <v>4745</v>
      </c>
      <c r="E2159" s="17">
        <v>8800</v>
      </c>
      <c r="F2159" s="18" t="s">
        <v>5</v>
      </c>
      <c r="G2159">
        <v>2016</v>
      </c>
      <c r="H2159" s="18" t="s">
        <v>82</v>
      </c>
      <c r="I2159" t="s">
        <v>64</v>
      </c>
      <c r="J2159" t="s">
        <v>65</v>
      </c>
    </row>
    <row r="2160" spans="1:10">
      <c r="A2160" s="17">
        <v>6190</v>
      </c>
      <c r="B2160" s="17" t="s">
        <v>2083</v>
      </c>
      <c r="C2160" s="17" t="s">
        <v>20</v>
      </c>
      <c r="D2160" s="17" t="s">
        <v>4745</v>
      </c>
      <c r="E2160" s="17">
        <v>7400</v>
      </c>
      <c r="F2160" s="18" t="s">
        <v>5</v>
      </c>
      <c r="G2160">
        <v>2016</v>
      </c>
      <c r="H2160" s="18" t="s">
        <v>82</v>
      </c>
      <c r="I2160" t="s">
        <v>64</v>
      </c>
      <c r="J2160" t="s">
        <v>65</v>
      </c>
    </row>
    <row r="2161" spans="1:10">
      <c r="A2161" s="17">
        <v>6189</v>
      </c>
      <c r="B2161" s="17" t="s">
        <v>2148</v>
      </c>
      <c r="C2161" s="17" t="s">
        <v>28</v>
      </c>
      <c r="D2161" s="17" t="s">
        <v>4749</v>
      </c>
      <c r="E2161" s="17">
        <v>4900</v>
      </c>
      <c r="F2161" s="18" t="s">
        <v>5</v>
      </c>
      <c r="G2161">
        <v>2015</v>
      </c>
      <c r="H2161" s="18" t="s">
        <v>66</v>
      </c>
      <c r="I2161" t="s">
        <v>64</v>
      </c>
      <c r="J2161" t="s">
        <v>65</v>
      </c>
    </row>
    <row r="2162" spans="1:10">
      <c r="A2162" s="17">
        <v>6186</v>
      </c>
      <c r="B2162" s="17" t="s">
        <v>2668</v>
      </c>
      <c r="C2162" s="17" t="s">
        <v>16</v>
      </c>
      <c r="D2162" s="17" t="s">
        <v>4694</v>
      </c>
      <c r="E2162" s="17">
        <v>10600</v>
      </c>
      <c r="F2162" s="18" t="s">
        <v>5</v>
      </c>
      <c r="G2162">
        <v>2016</v>
      </c>
      <c r="H2162" s="18" t="s">
        <v>82</v>
      </c>
      <c r="I2162" t="s">
        <v>64</v>
      </c>
      <c r="J2162" t="s">
        <v>65</v>
      </c>
    </row>
    <row r="2163" spans="1:10">
      <c r="A2163" s="17">
        <v>6185</v>
      </c>
      <c r="B2163" s="17" t="s">
        <v>3541</v>
      </c>
      <c r="C2163" s="17" t="s">
        <v>28</v>
      </c>
      <c r="D2163" s="17" t="s">
        <v>4749</v>
      </c>
      <c r="E2163" s="17">
        <v>4300</v>
      </c>
      <c r="F2163" s="18" t="s">
        <v>5</v>
      </c>
      <c r="G2163">
        <v>2015</v>
      </c>
      <c r="H2163" s="18" t="s">
        <v>66</v>
      </c>
      <c r="I2163" t="s">
        <v>64</v>
      </c>
      <c r="J2163" t="s">
        <v>65</v>
      </c>
    </row>
    <row r="2164" spans="1:10">
      <c r="A2164" s="17">
        <v>6184</v>
      </c>
      <c r="B2164" s="17" t="s">
        <v>2446</v>
      </c>
      <c r="C2164" s="17" t="s">
        <v>28</v>
      </c>
      <c r="D2164" s="17" t="s">
        <v>4583</v>
      </c>
      <c r="E2164" s="17">
        <v>2700</v>
      </c>
      <c r="F2164" s="18" t="s">
        <v>5</v>
      </c>
      <c r="G2164">
        <v>2015</v>
      </c>
      <c r="H2164" s="18" t="s">
        <v>66</v>
      </c>
      <c r="I2164" t="s">
        <v>64</v>
      </c>
      <c r="J2164" t="s">
        <v>65</v>
      </c>
    </row>
    <row r="2165" spans="1:10">
      <c r="A2165" s="17">
        <v>6183</v>
      </c>
      <c r="B2165" s="17" t="s">
        <v>2277</v>
      </c>
      <c r="C2165" s="17" t="s">
        <v>20</v>
      </c>
      <c r="D2165" s="17" t="s">
        <v>4731</v>
      </c>
      <c r="E2165" s="17">
        <v>6600</v>
      </c>
      <c r="F2165" s="18" t="s">
        <v>5</v>
      </c>
      <c r="G2165">
        <v>2016</v>
      </c>
      <c r="H2165" s="18" t="s">
        <v>82</v>
      </c>
      <c r="I2165" t="s">
        <v>64</v>
      </c>
      <c r="J2165" t="s">
        <v>65</v>
      </c>
    </row>
    <row r="2166" spans="1:10">
      <c r="A2166" s="17">
        <v>6182</v>
      </c>
      <c r="B2166" s="17" t="s">
        <v>2165</v>
      </c>
      <c r="C2166" s="17" t="s">
        <v>20</v>
      </c>
      <c r="D2166" s="17" t="s">
        <v>4745</v>
      </c>
      <c r="E2166" s="17">
        <v>6600</v>
      </c>
      <c r="F2166" s="18" t="s">
        <v>5</v>
      </c>
      <c r="G2166">
        <v>2016</v>
      </c>
      <c r="H2166" s="18" t="s">
        <v>82</v>
      </c>
      <c r="I2166" t="s">
        <v>64</v>
      </c>
      <c r="J2166" t="s">
        <v>123</v>
      </c>
    </row>
    <row r="2167" spans="1:10">
      <c r="A2167" s="17">
        <v>6181</v>
      </c>
      <c r="B2167" s="17" t="s">
        <v>2584</v>
      </c>
      <c r="C2167" s="17" t="s">
        <v>20</v>
      </c>
      <c r="D2167" s="17" t="s">
        <v>4745</v>
      </c>
      <c r="E2167" s="17">
        <v>3100</v>
      </c>
      <c r="F2167" s="18" t="s">
        <v>5</v>
      </c>
      <c r="G2167">
        <v>2015</v>
      </c>
      <c r="H2167" s="18" t="s">
        <v>66</v>
      </c>
      <c r="I2167" t="s">
        <v>64</v>
      </c>
      <c r="J2167" t="s">
        <v>65</v>
      </c>
    </row>
    <row r="2168" spans="1:10">
      <c r="A2168" s="17">
        <v>6180</v>
      </c>
      <c r="B2168" s="17" t="s">
        <v>2042</v>
      </c>
      <c r="C2168" s="17" t="s">
        <v>20</v>
      </c>
      <c r="D2168" s="17" t="s">
        <v>4745</v>
      </c>
      <c r="E2168" s="17">
        <v>4900</v>
      </c>
      <c r="F2168" s="18" t="s">
        <v>5</v>
      </c>
      <c r="G2168">
        <v>2015</v>
      </c>
      <c r="H2168" s="18" t="s">
        <v>66</v>
      </c>
      <c r="I2168" t="s">
        <v>64</v>
      </c>
      <c r="J2168" t="s">
        <v>145</v>
      </c>
    </row>
    <row r="2169" spans="1:10">
      <c r="A2169" s="17">
        <v>6178</v>
      </c>
      <c r="B2169" s="17" t="s">
        <v>2232</v>
      </c>
      <c r="C2169" s="17" t="s">
        <v>20</v>
      </c>
      <c r="D2169" s="17" t="s">
        <v>4731</v>
      </c>
      <c r="E2169" s="17">
        <v>3900</v>
      </c>
      <c r="F2169" s="18" t="s">
        <v>5</v>
      </c>
      <c r="G2169">
        <v>2015</v>
      </c>
      <c r="H2169" s="18" t="s">
        <v>66</v>
      </c>
      <c r="I2169" t="s">
        <v>64</v>
      </c>
      <c r="J2169" t="s">
        <v>65</v>
      </c>
    </row>
    <row r="2170" spans="1:10">
      <c r="A2170" s="17">
        <v>6175</v>
      </c>
      <c r="B2170" s="17" t="s">
        <v>2603</v>
      </c>
      <c r="C2170" s="17" t="s">
        <v>28</v>
      </c>
      <c r="D2170" s="17" t="s">
        <v>4583</v>
      </c>
      <c r="E2170" s="17">
        <v>4400</v>
      </c>
      <c r="F2170" s="18" t="s">
        <v>5</v>
      </c>
      <c r="G2170">
        <v>2015</v>
      </c>
      <c r="H2170" s="18" t="s">
        <v>66</v>
      </c>
      <c r="I2170" t="s">
        <v>64</v>
      </c>
      <c r="J2170" t="s">
        <v>65</v>
      </c>
    </row>
    <row r="2171" spans="1:10">
      <c r="A2171" s="17">
        <v>6174</v>
      </c>
      <c r="B2171" s="17" t="s">
        <v>302</v>
      </c>
      <c r="C2171" s="17" t="s">
        <v>18</v>
      </c>
      <c r="D2171" s="17" t="s">
        <v>4687</v>
      </c>
      <c r="E2171" s="17">
        <v>2300</v>
      </c>
      <c r="F2171" s="18" t="s">
        <v>5</v>
      </c>
      <c r="G2171">
        <v>2015</v>
      </c>
      <c r="H2171" s="18" t="s">
        <v>66</v>
      </c>
      <c r="I2171" t="s">
        <v>64</v>
      </c>
      <c r="J2171" t="s">
        <v>204</v>
      </c>
    </row>
    <row r="2172" spans="1:10">
      <c r="A2172" s="17">
        <v>6173</v>
      </c>
      <c r="B2172" s="17" t="s">
        <v>301</v>
      </c>
      <c r="C2172" s="17" t="s">
        <v>18</v>
      </c>
      <c r="D2172" s="17" t="s">
        <v>4687</v>
      </c>
      <c r="E2172" s="17">
        <v>2700</v>
      </c>
      <c r="F2172" s="18" t="s">
        <v>5</v>
      </c>
      <c r="G2172">
        <v>2015</v>
      </c>
      <c r="H2172" s="18" t="s">
        <v>66</v>
      </c>
      <c r="I2172" t="s">
        <v>64</v>
      </c>
      <c r="J2172" t="s">
        <v>204</v>
      </c>
    </row>
    <row r="2173" spans="1:10">
      <c r="A2173" s="17">
        <v>6172</v>
      </c>
      <c r="B2173" s="17" t="s">
        <v>4556</v>
      </c>
      <c r="C2173" s="17" t="s">
        <v>28</v>
      </c>
      <c r="D2173" s="17" t="s">
        <v>4749</v>
      </c>
      <c r="E2173" s="17">
        <v>5400</v>
      </c>
      <c r="F2173" s="18" t="s">
        <v>5</v>
      </c>
      <c r="G2173">
        <v>2015</v>
      </c>
      <c r="H2173" s="18" t="s">
        <v>66</v>
      </c>
      <c r="I2173" t="s">
        <v>64</v>
      </c>
      <c r="J2173" t="s">
        <v>65</v>
      </c>
    </row>
    <row r="2174" spans="1:10">
      <c r="A2174" s="17">
        <v>6171</v>
      </c>
      <c r="B2174" s="17" t="s">
        <v>3185</v>
      </c>
      <c r="C2174" s="17" t="s">
        <v>28</v>
      </c>
      <c r="D2174" s="17" t="s">
        <v>4749</v>
      </c>
      <c r="E2174" s="17">
        <v>3100</v>
      </c>
      <c r="F2174" s="18" t="s">
        <v>5</v>
      </c>
      <c r="G2174">
        <v>2015</v>
      </c>
      <c r="H2174" s="18" t="s">
        <v>66</v>
      </c>
      <c r="I2174" t="s">
        <v>64</v>
      </c>
      <c r="J2174" t="s">
        <v>65</v>
      </c>
    </row>
    <row r="2175" spans="1:10">
      <c r="A2175" s="17">
        <v>6168</v>
      </c>
      <c r="B2175" s="17" t="s">
        <v>3991</v>
      </c>
      <c r="C2175" s="17" t="s">
        <v>16</v>
      </c>
      <c r="D2175" s="17" t="s">
        <v>4663</v>
      </c>
      <c r="E2175" s="17">
        <v>6200</v>
      </c>
      <c r="F2175" s="18" t="s">
        <v>5</v>
      </c>
      <c r="G2175">
        <v>2015</v>
      </c>
      <c r="H2175" s="18" t="s">
        <v>66</v>
      </c>
      <c r="I2175" t="s">
        <v>64</v>
      </c>
      <c r="J2175" t="s">
        <v>178</v>
      </c>
    </row>
    <row r="2176" spans="1:10">
      <c r="A2176" s="17">
        <v>6165</v>
      </c>
      <c r="B2176" s="17" t="s">
        <v>4267</v>
      </c>
      <c r="C2176" s="17" t="s">
        <v>18</v>
      </c>
      <c r="D2176" s="17" t="s">
        <v>4686</v>
      </c>
      <c r="E2176" s="17">
        <v>2700</v>
      </c>
      <c r="F2176" s="18" t="s">
        <v>5</v>
      </c>
      <c r="G2176">
        <v>2015</v>
      </c>
      <c r="H2176" s="18" t="s">
        <v>66</v>
      </c>
      <c r="I2176" t="s">
        <v>64</v>
      </c>
      <c r="J2176" t="s">
        <v>204</v>
      </c>
    </row>
    <row r="2177" spans="1:10">
      <c r="A2177" s="17">
        <v>6164</v>
      </c>
      <c r="B2177" s="17" t="s">
        <v>2126</v>
      </c>
      <c r="C2177" s="17" t="s">
        <v>28</v>
      </c>
      <c r="D2177" s="17" t="s">
        <v>4638</v>
      </c>
      <c r="E2177" s="17">
        <v>10600</v>
      </c>
      <c r="F2177" s="18" t="s">
        <v>5</v>
      </c>
      <c r="G2177">
        <v>2015</v>
      </c>
      <c r="H2177" s="18" t="s">
        <v>66</v>
      </c>
      <c r="I2177" t="s">
        <v>64</v>
      </c>
      <c r="J2177" t="s">
        <v>65</v>
      </c>
    </row>
    <row r="2178" spans="1:10">
      <c r="A2178" s="17">
        <v>6163</v>
      </c>
      <c r="B2178" s="17" t="s">
        <v>2658</v>
      </c>
      <c r="C2178" s="17" t="s">
        <v>18</v>
      </c>
      <c r="D2178" s="17" t="s">
        <v>4687</v>
      </c>
      <c r="E2178" s="17">
        <v>2000</v>
      </c>
      <c r="F2178" s="18" t="s">
        <v>5</v>
      </c>
      <c r="G2178">
        <v>2015</v>
      </c>
      <c r="H2178" s="18" t="s">
        <v>66</v>
      </c>
      <c r="I2178" t="s">
        <v>64</v>
      </c>
      <c r="J2178" t="s">
        <v>204</v>
      </c>
    </row>
    <row r="2179" spans="1:10">
      <c r="A2179" s="17">
        <v>6161</v>
      </c>
      <c r="B2179" s="17" t="s">
        <v>3324</v>
      </c>
      <c r="C2179" s="17" t="s">
        <v>24</v>
      </c>
      <c r="D2179" s="17" t="s">
        <v>4658</v>
      </c>
      <c r="E2179" s="17">
        <v>2600</v>
      </c>
      <c r="F2179" s="18" t="s">
        <v>5</v>
      </c>
      <c r="G2179">
        <v>2015</v>
      </c>
      <c r="H2179" s="18" t="s">
        <v>66</v>
      </c>
      <c r="I2179" t="s">
        <v>64</v>
      </c>
      <c r="J2179" t="s">
        <v>65</v>
      </c>
    </row>
    <row r="2180" spans="1:10">
      <c r="A2180" s="17">
        <v>6159</v>
      </c>
      <c r="B2180" s="17" t="s">
        <v>2955</v>
      </c>
      <c r="C2180" s="17" t="s">
        <v>24</v>
      </c>
      <c r="D2180" s="17" t="s">
        <v>4748</v>
      </c>
      <c r="E2180" s="17">
        <v>3800</v>
      </c>
      <c r="F2180" s="18" t="s">
        <v>5</v>
      </c>
      <c r="G2180">
        <v>2015</v>
      </c>
      <c r="H2180" s="18" t="s">
        <v>66</v>
      </c>
      <c r="I2180" t="s">
        <v>64</v>
      </c>
      <c r="J2180" t="s">
        <v>65</v>
      </c>
    </row>
    <row r="2181" spans="1:10">
      <c r="A2181" s="17">
        <v>6158</v>
      </c>
      <c r="B2181" s="17" t="s">
        <v>300</v>
      </c>
      <c r="C2181" s="17" t="s">
        <v>24</v>
      </c>
      <c r="D2181" s="17" t="s">
        <v>4681</v>
      </c>
      <c r="E2181" s="17">
        <v>4000</v>
      </c>
      <c r="F2181" s="18" t="s">
        <v>5</v>
      </c>
      <c r="G2181">
        <v>2015</v>
      </c>
      <c r="H2181" s="18" t="s">
        <v>66</v>
      </c>
      <c r="I2181" t="s">
        <v>64</v>
      </c>
      <c r="J2181" t="s">
        <v>65</v>
      </c>
    </row>
    <row r="2182" spans="1:10">
      <c r="A2182" s="17">
        <v>6157</v>
      </c>
      <c r="B2182" s="17" t="s">
        <v>2406</v>
      </c>
      <c r="C2182" s="17" t="s">
        <v>20</v>
      </c>
      <c r="D2182" s="17" t="s">
        <v>4745</v>
      </c>
      <c r="E2182" s="17">
        <v>3000</v>
      </c>
      <c r="F2182" s="18" t="s">
        <v>5</v>
      </c>
      <c r="G2182">
        <v>2015</v>
      </c>
      <c r="H2182" s="18" t="s">
        <v>66</v>
      </c>
      <c r="I2182" t="s">
        <v>64</v>
      </c>
      <c r="J2182" t="s">
        <v>65</v>
      </c>
    </row>
    <row r="2183" spans="1:10">
      <c r="A2183" s="17">
        <v>6156</v>
      </c>
      <c r="B2183" s="17" t="s">
        <v>2286</v>
      </c>
      <c r="C2183" s="17" t="s">
        <v>28</v>
      </c>
      <c r="D2183" s="17" t="s">
        <v>4638</v>
      </c>
      <c r="E2183" s="17">
        <v>5000</v>
      </c>
      <c r="F2183" s="18" t="s">
        <v>5</v>
      </c>
      <c r="G2183">
        <v>2015</v>
      </c>
      <c r="H2183" s="18" t="s">
        <v>66</v>
      </c>
      <c r="I2183" t="s">
        <v>64</v>
      </c>
      <c r="J2183" t="s">
        <v>65</v>
      </c>
    </row>
    <row r="2184" spans="1:10">
      <c r="A2184" s="17">
        <v>6154</v>
      </c>
      <c r="B2184" s="17" t="s">
        <v>4111</v>
      </c>
      <c r="C2184" s="17" t="s">
        <v>24</v>
      </c>
      <c r="D2184" s="17" t="s">
        <v>4658</v>
      </c>
      <c r="E2184" s="17">
        <v>3300</v>
      </c>
      <c r="F2184" s="18" t="s">
        <v>5</v>
      </c>
      <c r="G2184">
        <v>2015</v>
      </c>
      <c r="H2184" s="18" t="s">
        <v>66</v>
      </c>
      <c r="I2184" t="s">
        <v>64</v>
      </c>
      <c r="J2184" t="s">
        <v>65</v>
      </c>
    </row>
    <row r="2185" spans="1:10">
      <c r="A2185" s="17">
        <v>6153</v>
      </c>
      <c r="B2185" s="17" t="s">
        <v>299</v>
      </c>
      <c r="C2185" s="17" t="s">
        <v>24</v>
      </c>
      <c r="D2185" s="17" t="s">
        <v>4681</v>
      </c>
      <c r="E2185" s="17">
        <v>3600</v>
      </c>
      <c r="F2185" s="18" t="s">
        <v>5</v>
      </c>
      <c r="G2185">
        <v>2015</v>
      </c>
      <c r="H2185" s="18" t="s">
        <v>66</v>
      </c>
      <c r="I2185" t="s">
        <v>64</v>
      </c>
      <c r="J2185" t="s">
        <v>65</v>
      </c>
    </row>
    <row r="2186" spans="1:10">
      <c r="A2186" s="17">
        <v>6152</v>
      </c>
      <c r="B2186" s="17" t="s">
        <v>4527</v>
      </c>
      <c r="C2186" s="17" t="s">
        <v>24</v>
      </c>
      <c r="D2186" s="17" t="s">
        <v>4748</v>
      </c>
      <c r="E2186" s="17">
        <v>2500</v>
      </c>
      <c r="F2186" s="18" t="s">
        <v>5</v>
      </c>
      <c r="G2186">
        <v>2015</v>
      </c>
      <c r="H2186" s="18" t="s">
        <v>66</v>
      </c>
      <c r="I2186" t="s">
        <v>64</v>
      </c>
      <c r="J2186" t="s">
        <v>65</v>
      </c>
    </row>
    <row r="2187" spans="1:10">
      <c r="A2187" s="17">
        <v>6151</v>
      </c>
      <c r="B2187" s="17" t="s">
        <v>297</v>
      </c>
      <c r="C2187" s="17" t="s">
        <v>24</v>
      </c>
      <c r="D2187" s="17" t="s">
        <v>4748</v>
      </c>
      <c r="E2187" s="17">
        <v>3800</v>
      </c>
      <c r="F2187" s="18" t="s">
        <v>5</v>
      </c>
      <c r="G2187">
        <v>2015</v>
      </c>
      <c r="H2187" s="18" t="s">
        <v>66</v>
      </c>
      <c r="I2187" t="s">
        <v>64</v>
      </c>
      <c r="J2187" t="s">
        <v>65</v>
      </c>
    </row>
    <row r="2188" spans="1:10">
      <c r="A2188" s="17">
        <v>6150</v>
      </c>
      <c r="B2188" s="17" t="s">
        <v>3577</v>
      </c>
      <c r="C2188" s="17" t="s">
        <v>16</v>
      </c>
      <c r="D2188" s="17" t="s">
        <v>4694</v>
      </c>
      <c r="E2188" s="17">
        <v>5700</v>
      </c>
      <c r="F2188" s="18" t="s">
        <v>5</v>
      </c>
      <c r="G2188">
        <v>2015</v>
      </c>
      <c r="H2188" s="18" t="s">
        <v>66</v>
      </c>
      <c r="I2188" t="s">
        <v>64</v>
      </c>
      <c r="J2188" t="s">
        <v>65</v>
      </c>
    </row>
    <row r="2189" spans="1:10">
      <c r="A2189" s="17">
        <v>6149</v>
      </c>
      <c r="B2189" s="17" t="s">
        <v>3871</v>
      </c>
      <c r="C2189" s="17" t="s">
        <v>16</v>
      </c>
      <c r="D2189" s="17" t="s">
        <v>4694</v>
      </c>
      <c r="E2189" s="17">
        <v>5700</v>
      </c>
      <c r="F2189" s="18" t="s">
        <v>5</v>
      </c>
      <c r="G2189">
        <v>2015</v>
      </c>
      <c r="H2189" s="18" t="s">
        <v>66</v>
      </c>
      <c r="I2189" t="s">
        <v>64</v>
      </c>
      <c r="J2189" t="s">
        <v>65</v>
      </c>
    </row>
    <row r="2190" spans="1:10">
      <c r="A2190" s="17">
        <v>6147</v>
      </c>
      <c r="B2190" s="17" t="s">
        <v>2503</v>
      </c>
      <c r="C2190" s="17" t="s">
        <v>24</v>
      </c>
      <c r="D2190" s="17" t="s">
        <v>4748</v>
      </c>
      <c r="E2190" s="17">
        <v>3600</v>
      </c>
      <c r="F2190" s="18" t="s">
        <v>5</v>
      </c>
      <c r="G2190">
        <v>2015</v>
      </c>
      <c r="H2190" s="18" t="s">
        <v>66</v>
      </c>
      <c r="I2190" t="s">
        <v>64</v>
      </c>
      <c r="J2190" t="s">
        <v>65</v>
      </c>
    </row>
    <row r="2191" spans="1:10">
      <c r="A2191" s="17">
        <v>6146</v>
      </c>
      <c r="B2191" s="17" t="s">
        <v>294</v>
      </c>
      <c r="C2191" s="17" t="s">
        <v>24</v>
      </c>
      <c r="D2191" s="17" t="s">
        <v>4658</v>
      </c>
      <c r="E2191" s="17">
        <v>2400</v>
      </c>
      <c r="F2191" s="18" t="s">
        <v>5</v>
      </c>
      <c r="G2191">
        <v>2015</v>
      </c>
      <c r="H2191" s="18" t="s">
        <v>66</v>
      </c>
      <c r="I2191" t="s">
        <v>64</v>
      </c>
      <c r="J2191" t="s">
        <v>65</v>
      </c>
    </row>
    <row r="2192" spans="1:10">
      <c r="A2192" s="17">
        <v>6144</v>
      </c>
      <c r="B2192" s="17" t="s">
        <v>3319</v>
      </c>
      <c r="C2192" s="17" t="s">
        <v>28</v>
      </c>
      <c r="D2192" s="17" t="s">
        <v>4749</v>
      </c>
      <c r="E2192" s="17">
        <v>3800</v>
      </c>
      <c r="F2192" s="18" t="s">
        <v>5</v>
      </c>
      <c r="G2192">
        <v>2015</v>
      </c>
      <c r="H2192" s="18" t="s">
        <v>66</v>
      </c>
      <c r="I2192" t="s">
        <v>64</v>
      </c>
      <c r="J2192" t="s">
        <v>65</v>
      </c>
    </row>
    <row r="2193" spans="1:10">
      <c r="A2193" s="17">
        <v>6143</v>
      </c>
      <c r="B2193" s="17" t="s">
        <v>2169</v>
      </c>
      <c r="C2193" s="17" t="s">
        <v>28</v>
      </c>
      <c r="D2193" s="17" t="s">
        <v>4749</v>
      </c>
      <c r="E2193" s="17">
        <v>3000</v>
      </c>
      <c r="F2193" s="18" t="s">
        <v>5</v>
      </c>
      <c r="G2193">
        <v>2015</v>
      </c>
      <c r="H2193" s="18" t="s">
        <v>66</v>
      </c>
      <c r="I2193" t="s">
        <v>64</v>
      </c>
      <c r="J2193" t="s">
        <v>65</v>
      </c>
    </row>
    <row r="2194" spans="1:10">
      <c r="A2194" s="17">
        <v>6142</v>
      </c>
      <c r="B2194" s="17" t="s">
        <v>293</v>
      </c>
      <c r="C2194" s="17" t="s">
        <v>18</v>
      </c>
      <c r="D2194" s="17" t="s">
        <v>4756</v>
      </c>
      <c r="E2194" s="17">
        <v>2200</v>
      </c>
      <c r="F2194" s="18" t="s">
        <v>5</v>
      </c>
      <c r="G2194">
        <v>2015</v>
      </c>
      <c r="H2194" s="18" t="s">
        <v>66</v>
      </c>
      <c r="I2194" t="s">
        <v>64</v>
      </c>
      <c r="J2194" t="s">
        <v>204</v>
      </c>
    </row>
    <row r="2195" spans="1:10">
      <c r="A2195" s="17">
        <v>6141</v>
      </c>
      <c r="B2195" s="17" t="s">
        <v>4006</v>
      </c>
      <c r="C2195" s="17" t="s">
        <v>18</v>
      </c>
      <c r="D2195" s="17" t="s">
        <v>4686</v>
      </c>
      <c r="E2195" s="17">
        <v>2600</v>
      </c>
      <c r="F2195" s="18" t="s">
        <v>5</v>
      </c>
      <c r="G2195">
        <v>2015</v>
      </c>
      <c r="H2195" s="18" t="s">
        <v>66</v>
      </c>
      <c r="I2195" t="s">
        <v>64</v>
      </c>
      <c r="J2195" t="s">
        <v>204</v>
      </c>
    </row>
    <row r="2196" spans="1:10">
      <c r="A2196" s="17">
        <v>6140</v>
      </c>
      <c r="B2196" s="17" t="s">
        <v>2509</v>
      </c>
      <c r="C2196" s="17" t="s">
        <v>28</v>
      </c>
      <c r="D2196" s="17" t="s">
        <v>4583</v>
      </c>
      <c r="E2196" s="17">
        <v>5600</v>
      </c>
      <c r="F2196" s="18" t="s">
        <v>5</v>
      </c>
      <c r="G2196">
        <v>2016</v>
      </c>
      <c r="H2196" s="18" t="s">
        <v>82</v>
      </c>
      <c r="I2196" t="s">
        <v>64</v>
      </c>
      <c r="J2196" t="s">
        <v>65</v>
      </c>
    </row>
    <row r="2197" spans="1:10">
      <c r="A2197" s="17">
        <v>6139</v>
      </c>
      <c r="B2197" s="17" t="s">
        <v>4523</v>
      </c>
      <c r="C2197" s="17" t="s">
        <v>28</v>
      </c>
      <c r="D2197" s="17" t="s">
        <v>4583</v>
      </c>
      <c r="E2197" s="17">
        <v>5000</v>
      </c>
      <c r="F2197" s="18" t="s">
        <v>5</v>
      </c>
      <c r="G2197">
        <v>2015</v>
      </c>
      <c r="H2197" s="18" t="s">
        <v>66</v>
      </c>
      <c r="I2197" t="s">
        <v>64</v>
      </c>
      <c r="J2197" t="s">
        <v>65</v>
      </c>
    </row>
    <row r="2198" spans="1:10">
      <c r="A2198" s="17">
        <v>6137</v>
      </c>
      <c r="B2198" s="17" t="s">
        <v>2339</v>
      </c>
      <c r="C2198" s="17" t="s">
        <v>20</v>
      </c>
      <c r="D2198" s="17" t="s">
        <v>4731</v>
      </c>
      <c r="E2198" s="17">
        <v>4500</v>
      </c>
      <c r="F2198" s="18" t="s">
        <v>5</v>
      </c>
      <c r="G2198">
        <v>2015</v>
      </c>
      <c r="H2198" s="18" t="s">
        <v>66</v>
      </c>
      <c r="I2198" t="s">
        <v>64</v>
      </c>
      <c r="J2198" t="s">
        <v>65</v>
      </c>
    </row>
    <row r="2199" spans="1:10">
      <c r="A2199" s="17">
        <v>6136</v>
      </c>
      <c r="B2199" s="17" t="s">
        <v>2304</v>
      </c>
      <c r="C2199" s="17" t="s">
        <v>24</v>
      </c>
      <c r="D2199" s="17" t="s">
        <v>4658</v>
      </c>
      <c r="E2199" s="17">
        <v>11500</v>
      </c>
      <c r="F2199" s="18" t="s">
        <v>5</v>
      </c>
      <c r="G2199">
        <v>2015</v>
      </c>
      <c r="H2199" s="18" t="s">
        <v>66</v>
      </c>
      <c r="I2199" t="s">
        <v>64</v>
      </c>
      <c r="J2199" t="s">
        <v>65</v>
      </c>
    </row>
    <row r="2200" spans="1:10">
      <c r="A2200" s="17">
        <v>6134</v>
      </c>
      <c r="B2200" s="17" t="s">
        <v>3164</v>
      </c>
      <c r="C2200" s="17" t="s">
        <v>28</v>
      </c>
      <c r="D2200" s="17" t="s">
        <v>4749</v>
      </c>
      <c r="E2200" s="17">
        <v>11400</v>
      </c>
      <c r="F2200" s="18" t="s">
        <v>5</v>
      </c>
      <c r="G2200">
        <v>2015</v>
      </c>
      <c r="H2200" s="18" t="s">
        <v>66</v>
      </c>
      <c r="I2200" t="s">
        <v>64</v>
      </c>
      <c r="J2200" t="s">
        <v>65</v>
      </c>
    </row>
    <row r="2201" spans="1:10">
      <c r="A2201" s="17">
        <v>6132</v>
      </c>
      <c r="B2201" s="17" t="s">
        <v>4533</v>
      </c>
      <c r="C2201" s="17" t="s">
        <v>24</v>
      </c>
      <c r="D2201" s="17" t="s">
        <v>4658</v>
      </c>
      <c r="E2201" s="17">
        <v>3100</v>
      </c>
      <c r="F2201" s="18" t="s">
        <v>5</v>
      </c>
      <c r="G2201">
        <v>2015</v>
      </c>
      <c r="H2201" s="18" t="s">
        <v>66</v>
      </c>
      <c r="I2201" t="s">
        <v>64</v>
      </c>
      <c r="J2201" t="s">
        <v>65</v>
      </c>
    </row>
    <row r="2202" spans="1:10">
      <c r="A2202" s="17">
        <v>6130</v>
      </c>
      <c r="B2202" s="17" t="s">
        <v>3259</v>
      </c>
      <c r="C2202" s="17" t="s">
        <v>16</v>
      </c>
      <c r="D2202" s="17" t="s">
        <v>4663</v>
      </c>
      <c r="E2202" s="17">
        <v>4100</v>
      </c>
      <c r="F2202" s="18" t="s">
        <v>5</v>
      </c>
      <c r="G2202">
        <v>2015</v>
      </c>
      <c r="H2202" s="18" t="s">
        <v>66</v>
      </c>
      <c r="I2202" t="s">
        <v>64</v>
      </c>
      <c r="J2202" t="s">
        <v>178</v>
      </c>
    </row>
    <row r="2203" spans="1:10">
      <c r="A2203" s="17">
        <v>6129</v>
      </c>
      <c r="B2203" s="17" t="s">
        <v>292</v>
      </c>
      <c r="C2203" s="17" t="s">
        <v>16</v>
      </c>
      <c r="D2203" s="17" t="s">
        <v>4694</v>
      </c>
      <c r="E2203" s="17">
        <v>4000</v>
      </c>
      <c r="F2203" s="18" t="s">
        <v>5</v>
      </c>
      <c r="G2203">
        <v>2015</v>
      </c>
      <c r="H2203" s="18" t="s">
        <v>66</v>
      </c>
      <c r="I2203" t="s">
        <v>64</v>
      </c>
      <c r="J2203" t="s">
        <v>65</v>
      </c>
    </row>
    <row r="2204" spans="1:10">
      <c r="A2204" s="17">
        <v>6127</v>
      </c>
      <c r="B2204" s="17" t="s">
        <v>4396</v>
      </c>
      <c r="C2204" s="17" t="s">
        <v>26</v>
      </c>
      <c r="D2204" s="17" t="s">
        <v>4668</v>
      </c>
      <c r="E2204" s="17">
        <v>2700</v>
      </c>
      <c r="F2204" s="18" t="s">
        <v>5</v>
      </c>
      <c r="G2204">
        <v>2015</v>
      </c>
      <c r="H2204" s="18" t="s">
        <v>66</v>
      </c>
      <c r="I2204" t="s">
        <v>64</v>
      </c>
      <c r="J2204" t="s">
        <v>65</v>
      </c>
    </row>
    <row r="2205" spans="1:10">
      <c r="A2205" s="17">
        <v>6123</v>
      </c>
      <c r="B2205" s="17" t="s">
        <v>4382</v>
      </c>
      <c r="C2205" s="17" t="s">
        <v>24</v>
      </c>
      <c r="D2205" s="17" t="s">
        <v>4681</v>
      </c>
      <c r="E2205" s="17">
        <v>2800</v>
      </c>
      <c r="F2205" s="18" t="s">
        <v>5</v>
      </c>
      <c r="G2205">
        <v>2015</v>
      </c>
      <c r="H2205" s="18" t="s">
        <v>66</v>
      </c>
      <c r="I2205" t="s">
        <v>64</v>
      </c>
      <c r="J2205" t="s">
        <v>65</v>
      </c>
    </row>
    <row r="2206" spans="1:10">
      <c r="A2206" s="17">
        <v>6122</v>
      </c>
      <c r="B2206" s="17" t="s">
        <v>3245</v>
      </c>
      <c r="C2206" s="17" t="s">
        <v>16</v>
      </c>
      <c r="D2206" s="17" t="s">
        <v>4663</v>
      </c>
      <c r="E2206" s="17">
        <v>4400</v>
      </c>
      <c r="F2206" s="18" t="s">
        <v>5</v>
      </c>
      <c r="G2206">
        <v>2015</v>
      </c>
      <c r="H2206" s="18" t="s">
        <v>66</v>
      </c>
      <c r="I2206" t="s">
        <v>64</v>
      </c>
      <c r="J2206" t="s">
        <v>178</v>
      </c>
    </row>
    <row r="2207" spans="1:10">
      <c r="A2207" s="17">
        <v>6121</v>
      </c>
      <c r="B2207" s="17" t="s">
        <v>3989</v>
      </c>
      <c r="C2207" s="17" t="s">
        <v>22</v>
      </c>
      <c r="D2207" s="17" t="s">
        <v>4674</v>
      </c>
      <c r="E2207" s="17">
        <v>2200</v>
      </c>
      <c r="F2207" s="18" t="s">
        <v>5</v>
      </c>
      <c r="G2207">
        <v>2015</v>
      </c>
      <c r="H2207" s="18" t="s">
        <v>66</v>
      </c>
      <c r="I2207" t="s">
        <v>64</v>
      </c>
      <c r="J2207" t="s">
        <v>204</v>
      </c>
    </row>
    <row r="2208" spans="1:10">
      <c r="A2208" s="17">
        <v>6120</v>
      </c>
      <c r="B2208" s="17" t="s">
        <v>2665</v>
      </c>
      <c r="C2208" s="17" t="s">
        <v>22</v>
      </c>
      <c r="D2208" s="17" t="s">
        <v>4674</v>
      </c>
      <c r="E2208" s="17">
        <v>5300</v>
      </c>
      <c r="F2208" s="18" t="s">
        <v>5</v>
      </c>
      <c r="G2208">
        <v>2015</v>
      </c>
      <c r="H2208" s="18" t="s">
        <v>66</v>
      </c>
      <c r="I2208" t="s">
        <v>64</v>
      </c>
      <c r="J2208" t="s">
        <v>215</v>
      </c>
    </row>
    <row r="2209" spans="1:10">
      <c r="A2209" s="17">
        <v>6119</v>
      </c>
      <c r="B2209" s="17" t="s">
        <v>2853</v>
      </c>
      <c r="C2209" s="17" t="s">
        <v>22</v>
      </c>
      <c r="D2209" s="17" t="s">
        <v>4671</v>
      </c>
      <c r="E2209" s="17">
        <v>7100</v>
      </c>
      <c r="F2209" s="18" t="s">
        <v>5</v>
      </c>
      <c r="G2209">
        <v>2015</v>
      </c>
      <c r="H2209" s="18" t="s">
        <v>66</v>
      </c>
      <c r="I2209" t="s">
        <v>64</v>
      </c>
      <c r="J2209" t="s">
        <v>215</v>
      </c>
    </row>
    <row r="2210" spans="1:10">
      <c r="A2210" s="17">
        <v>6118</v>
      </c>
      <c r="B2210" s="17" t="s">
        <v>3004</v>
      </c>
      <c r="C2210" s="17" t="s">
        <v>22</v>
      </c>
      <c r="D2210" s="17" t="s">
        <v>4649</v>
      </c>
      <c r="E2210" s="17">
        <v>5700</v>
      </c>
      <c r="F2210" s="18" t="s">
        <v>5</v>
      </c>
      <c r="G2210">
        <v>2015</v>
      </c>
      <c r="H2210" s="18" t="s">
        <v>66</v>
      </c>
      <c r="I2210" t="s">
        <v>64</v>
      </c>
      <c r="J2210" t="s">
        <v>215</v>
      </c>
    </row>
    <row r="2211" spans="1:10">
      <c r="A2211" s="17">
        <v>6117</v>
      </c>
      <c r="B2211" s="17" t="s">
        <v>2732</v>
      </c>
      <c r="C2211" s="17" t="s">
        <v>22</v>
      </c>
      <c r="D2211" s="17" t="s">
        <v>4649</v>
      </c>
      <c r="E2211" s="17">
        <v>4400</v>
      </c>
      <c r="F2211" s="18" t="s">
        <v>5</v>
      </c>
      <c r="G2211">
        <v>2015</v>
      </c>
      <c r="H2211" s="18" t="s">
        <v>66</v>
      </c>
      <c r="I2211" t="s">
        <v>64</v>
      </c>
      <c r="J2211" t="s">
        <v>215</v>
      </c>
    </row>
    <row r="2212" spans="1:10">
      <c r="A2212" s="17">
        <v>6116</v>
      </c>
      <c r="B2212" s="17" t="s">
        <v>3071</v>
      </c>
      <c r="C2212" s="17" t="s">
        <v>22</v>
      </c>
      <c r="D2212" s="17" t="s">
        <v>4674</v>
      </c>
      <c r="E2212" s="17">
        <v>6500</v>
      </c>
      <c r="F2212" s="18" t="s">
        <v>5</v>
      </c>
      <c r="G2212">
        <v>2015</v>
      </c>
      <c r="H2212" s="18" t="s">
        <v>66</v>
      </c>
      <c r="I2212" t="s">
        <v>64</v>
      </c>
      <c r="J2212" t="s">
        <v>215</v>
      </c>
    </row>
    <row r="2213" spans="1:10">
      <c r="A2213" s="17">
        <v>6115</v>
      </c>
      <c r="B2213" s="17" t="s">
        <v>3937</v>
      </c>
      <c r="C2213" s="17" t="s">
        <v>22</v>
      </c>
      <c r="D2213" s="17" t="s">
        <v>4674</v>
      </c>
      <c r="E2213" s="17">
        <v>4000</v>
      </c>
      <c r="F2213" s="18" t="s">
        <v>5</v>
      </c>
      <c r="G2213">
        <v>2015</v>
      </c>
      <c r="H2213" s="18" t="s">
        <v>66</v>
      </c>
      <c r="I2213" t="s">
        <v>64</v>
      </c>
      <c r="J2213" t="s">
        <v>215</v>
      </c>
    </row>
    <row r="2214" spans="1:10">
      <c r="A2214" s="17">
        <v>6114</v>
      </c>
      <c r="B2214" s="17" t="s">
        <v>3233</v>
      </c>
      <c r="C2214" s="17" t="s">
        <v>22</v>
      </c>
      <c r="D2214" s="17" t="s">
        <v>4674</v>
      </c>
      <c r="E2214" s="17">
        <v>7400</v>
      </c>
      <c r="F2214" s="18" t="s">
        <v>5</v>
      </c>
      <c r="G2214">
        <v>2015</v>
      </c>
      <c r="H2214" s="18" t="s">
        <v>66</v>
      </c>
      <c r="I2214" t="s">
        <v>64</v>
      </c>
      <c r="J2214" t="s">
        <v>215</v>
      </c>
    </row>
    <row r="2215" spans="1:10">
      <c r="A2215" s="17">
        <v>6113</v>
      </c>
      <c r="B2215" s="17" t="s">
        <v>3947</v>
      </c>
      <c r="C2215" s="17" t="s">
        <v>22</v>
      </c>
      <c r="D2215" s="17" t="s">
        <v>4674</v>
      </c>
      <c r="E2215" s="17">
        <v>9900</v>
      </c>
      <c r="F2215" s="18" t="s">
        <v>5</v>
      </c>
      <c r="G2215">
        <v>2015</v>
      </c>
      <c r="H2215" s="18" t="s">
        <v>66</v>
      </c>
      <c r="I2215" t="s">
        <v>64</v>
      </c>
      <c r="J2215" t="s">
        <v>215</v>
      </c>
    </row>
    <row r="2216" spans="1:10">
      <c r="A2216" s="17">
        <v>6112</v>
      </c>
      <c r="B2216" s="17" t="s">
        <v>2681</v>
      </c>
      <c r="C2216" s="17" t="s">
        <v>22</v>
      </c>
      <c r="D2216" s="17" t="s">
        <v>4674</v>
      </c>
      <c r="E2216" s="17">
        <v>4000</v>
      </c>
      <c r="F2216" s="18" t="s">
        <v>5</v>
      </c>
      <c r="G2216">
        <v>2015</v>
      </c>
      <c r="H2216" s="18" t="s">
        <v>66</v>
      </c>
      <c r="I2216" t="s">
        <v>64</v>
      </c>
      <c r="J2216" t="s">
        <v>215</v>
      </c>
    </row>
    <row r="2217" spans="1:10">
      <c r="A2217" s="17">
        <v>6111</v>
      </c>
      <c r="B2217" s="17" t="s">
        <v>4450</v>
      </c>
      <c r="C2217" s="17" t="s">
        <v>22</v>
      </c>
      <c r="D2217" s="17" t="s">
        <v>4674</v>
      </c>
      <c r="E2217" s="17">
        <v>4100</v>
      </c>
      <c r="F2217" s="18" t="s">
        <v>5</v>
      </c>
      <c r="G2217">
        <v>2015</v>
      </c>
      <c r="H2217" s="18" t="s">
        <v>66</v>
      </c>
      <c r="I2217" t="s">
        <v>64</v>
      </c>
      <c r="J2217" t="s">
        <v>204</v>
      </c>
    </row>
    <row r="2218" spans="1:10">
      <c r="A2218" s="17">
        <v>6110</v>
      </c>
      <c r="B2218" s="17" t="s">
        <v>2887</v>
      </c>
      <c r="C2218" s="17" t="s">
        <v>22</v>
      </c>
      <c r="D2218" s="17" t="s">
        <v>4674</v>
      </c>
      <c r="E2218" s="17">
        <v>14200</v>
      </c>
      <c r="F2218" s="18" t="s">
        <v>5</v>
      </c>
      <c r="G2218">
        <v>2015</v>
      </c>
      <c r="H2218" s="18" t="s">
        <v>66</v>
      </c>
      <c r="I2218" t="s">
        <v>64</v>
      </c>
      <c r="J2218" t="s">
        <v>215</v>
      </c>
    </row>
    <row r="2219" spans="1:10">
      <c r="A2219" s="17">
        <v>6109</v>
      </c>
      <c r="B2219" s="17" t="s">
        <v>3094</v>
      </c>
      <c r="C2219" s="17" t="s">
        <v>22</v>
      </c>
      <c r="D2219" s="17" t="s">
        <v>4671</v>
      </c>
      <c r="E2219" s="17">
        <v>2600</v>
      </c>
      <c r="F2219" s="18" t="s">
        <v>5</v>
      </c>
      <c r="G2219">
        <v>2015</v>
      </c>
      <c r="H2219" s="18" t="s">
        <v>66</v>
      </c>
      <c r="I2219" t="s">
        <v>64</v>
      </c>
      <c r="J2219" t="s">
        <v>204</v>
      </c>
    </row>
    <row r="2220" spans="1:10">
      <c r="A2220" s="17">
        <v>6108</v>
      </c>
      <c r="B2220" s="17" t="s">
        <v>3649</v>
      </c>
      <c r="C2220" s="17" t="s">
        <v>22</v>
      </c>
      <c r="D2220" s="17" t="s">
        <v>4671</v>
      </c>
      <c r="E2220" s="17">
        <v>3700</v>
      </c>
      <c r="F2220" s="18" t="s">
        <v>5</v>
      </c>
      <c r="G2220">
        <v>2015</v>
      </c>
      <c r="H2220" s="18" t="s">
        <v>66</v>
      </c>
      <c r="I2220" t="s">
        <v>64</v>
      </c>
      <c r="J2220" t="s">
        <v>204</v>
      </c>
    </row>
    <row r="2221" spans="1:10">
      <c r="A2221" s="17">
        <v>6107</v>
      </c>
      <c r="B2221" s="17" t="s">
        <v>4077</v>
      </c>
      <c r="C2221" s="17" t="s">
        <v>22</v>
      </c>
      <c r="D2221" s="17" t="s">
        <v>4671</v>
      </c>
      <c r="E2221" s="17">
        <v>3100</v>
      </c>
      <c r="F2221" s="18" t="s">
        <v>5</v>
      </c>
      <c r="G2221">
        <v>2015</v>
      </c>
      <c r="H2221" s="18" t="s">
        <v>66</v>
      </c>
      <c r="I2221" t="s">
        <v>64</v>
      </c>
      <c r="J2221" t="s">
        <v>215</v>
      </c>
    </row>
    <row r="2222" spans="1:10">
      <c r="A2222" s="17">
        <v>6106</v>
      </c>
      <c r="B2222" s="17" t="s">
        <v>4057</v>
      </c>
      <c r="C2222" s="17" t="s">
        <v>22</v>
      </c>
      <c r="D2222" s="17" t="s">
        <v>4671</v>
      </c>
      <c r="E2222" s="17">
        <v>5300</v>
      </c>
      <c r="F2222" s="18" t="s">
        <v>5</v>
      </c>
      <c r="G2222">
        <v>2015</v>
      </c>
      <c r="H2222" s="18" t="s">
        <v>66</v>
      </c>
      <c r="I2222" t="s">
        <v>64</v>
      </c>
      <c r="J2222" t="s">
        <v>215</v>
      </c>
    </row>
    <row r="2223" spans="1:10">
      <c r="A2223" s="17">
        <v>6105</v>
      </c>
      <c r="B2223" s="17" t="s">
        <v>3770</v>
      </c>
      <c r="C2223" s="17" t="s">
        <v>22</v>
      </c>
      <c r="D2223" s="17" t="s">
        <v>4649</v>
      </c>
      <c r="E2223" s="17">
        <v>6100</v>
      </c>
      <c r="F2223" s="18" t="s">
        <v>5</v>
      </c>
      <c r="G2223">
        <v>2015</v>
      </c>
      <c r="H2223" s="18" t="s">
        <v>66</v>
      </c>
      <c r="I2223" t="s">
        <v>64</v>
      </c>
      <c r="J2223" t="s">
        <v>215</v>
      </c>
    </row>
    <row r="2224" spans="1:10">
      <c r="A2224" s="17">
        <v>6104</v>
      </c>
      <c r="B2224" s="17" t="s">
        <v>2703</v>
      </c>
      <c r="C2224" s="17" t="s">
        <v>22</v>
      </c>
      <c r="D2224" s="17" t="s">
        <v>4671</v>
      </c>
      <c r="E2224" s="17">
        <v>2100</v>
      </c>
      <c r="F2224" s="18" t="s">
        <v>5</v>
      </c>
      <c r="G2224">
        <v>2015</v>
      </c>
      <c r="H2224" s="18" t="s">
        <v>66</v>
      </c>
      <c r="I2224" t="s">
        <v>64</v>
      </c>
      <c r="J2224" t="s">
        <v>215</v>
      </c>
    </row>
    <row r="2225" spans="1:10">
      <c r="A2225" s="17">
        <v>6102</v>
      </c>
      <c r="B2225" s="17" t="s">
        <v>4039</v>
      </c>
      <c r="C2225" s="17" t="s">
        <v>22</v>
      </c>
      <c r="D2225" s="17" t="s">
        <v>4671</v>
      </c>
      <c r="E2225" s="17">
        <v>10600</v>
      </c>
      <c r="F2225" s="18" t="s">
        <v>5</v>
      </c>
      <c r="G2225">
        <v>2015</v>
      </c>
      <c r="H2225" s="18" t="s">
        <v>66</v>
      </c>
      <c r="I2225" t="s">
        <v>64</v>
      </c>
      <c r="J2225" t="s">
        <v>215</v>
      </c>
    </row>
    <row r="2226" spans="1:10">
      <c r="A2226" s="17">
        <v>6100</v>
      </c>
      <c r="B2226" s="17" t="s">
        <v>3109</v>
      </c>
      <c r="C2226" s="17" t="s">
        <v>22</v>
      </c>
      <c r="D2226" s="17" t="s">
        <v>4671</v>
      </c>
      <c r="E2226" s="17">
        <v>6100</v>
      </c>
      <c r="F2226" s="18" t="s">
        <v>5</v>
      </c>
      <c r="G2226">
        <v>2015</v>
      </c>
      <c r="H2226" s="18" t="s">
        <v>66</v>
      </c>
      <c r="I2226" t="s">
        <v>64</v>
      </c>
      <c r="J2226" t="s">
        <v>215</v>
      </c>
    </row>
    <row r="2227" spans="1:10">
      <c r="A2227" s="17">
        <v>6099</v>
      </c>
      <c r="B2227" s="17" t="s">
        <v>4058</v>
      </c>
      <c r="C2227" s="17" t="s">
        <v>22</v>
      </c>
      <c r="D2227" s="17" t="s">
        <v>4671</v>
      </c>
      <c r="E2227" s="17">
        <v>7000</v>
      </c>
      <c r="F2227" s="18" t="s">
        <v>5</v>
      </c>
      <c r="G2227">
        <v>2015</v>
      </c>
      <c r="H2227" s="18" t="s">
        <v>66</v>
      </c>
      <c r="I2227" t="s">
        <v>64</v>
      </c>
      <c r="J2227" t="s">
        <v>215</v>
      </c>
    </row>
    <row r="2228" spans="1:10">
      <c r="A2228" s="17">
        <v>6098</v>
      </c>
      <c r="B2228" s="17" t="s">
        <v>4177</v>
      </c>
      <c r="C2228" s="17" t="s">
        <v>22</v>
      </c>
      <c r="D2228" s="17" t="s">
        <v>4649</v>
      </c>
      <c r="E2228" s="17">
        <v>12500</v>
      </c>
      <c r="F2228" s="18" t="s">
        <v>5</v>
      </c>
      <c r="G2228">
        <v>2015</v>
      </c>
      <c r="H2228" s="18" t="s">
        <v>66</v>
      </c>
      <c r="I2228" t="s">
        <v>64</v>
      </c>
      <c r="J2228" t="s">
        <v>215</v>
      </c>
    </row>
    <row r="2229" spans="1:10">
      <c r="A2229" s="17">
        <v>6097</v>
      </c>
      <c r="B2229" s="17" t="s">
        <v>3169</v>
      </c>
      <c r="C2229" s="17" t="s">
        <v>22</v>
      </c>
      <c r="D2229" s="17" t="s">
        <v>4649</v>
      </c>
      <c r="E2229" s="17">
        <v>7500</v>
      </c>
      <c r="F2229" s="18" t="s">
        <v>5</v>
      </c>
      <c r="G2229">
        <v>2015</v>
      </c>
      <c r="H2229" s="18" t="s">
        <v>66</v>
      </c>
      <c r="I2229" t="s">
        <v>64</v>
      </c>
      <c r="J2229" t="s">
        <v>215</v>
      </c>
    </row>
    <row r="2230" spans="1:10">
      <c r="A2230" s="17">
        <v>6095</v>
      </c>
      <c r="B2230" s="17" t="s">
        <v>2872</v>
      </c>
      <c r="C2230" s="17" t="s">
        <v>22</v>
      </c>
      <c r="D2230" s="17" t="s">
        <v>4649</v>
      </c>
      <c r="E2230" s="17">
        <v>5700</v>
      </c>
      <c r="F2230" s="18" t="s">
        <v>5</v>
      </c>
      <c r="G2230">
        <v>2015</v>
      </c>
      <c r="H2230" s="18" t="s">
        <v>66</v>
      </c>
      <c r="I2230" t="s">
        <v>64</v>
      </c>
      <c r="J2230" t="s">
        <v>215</v>
      </c>
    </row>
    <row r="2231" spans="1:10">
      <c r="A2231" s="17">
        <v>6094</v>
      </c>
      <c r="B2231" s="17" t="s">
        <v>3434</v>
      </c>
      <c r="C2231" s="17" t="s">
        <v>22</v>
      </c>
      <c r="D2231" s="17" t="s">
        <v>4649</v>
      </c>
      <c r="E2231" s="17">
        <v>7200</v>
      </c>
      <c r="F2231" s="18" t="s">
        <v>5</v>
      </c>
      <c r="G2231">
        <v>2015</v>
      </c>
      <c r="H2231" s="18" t="s">
        <v>66</v>
      </c>
      <c r="I2231" t="s">
        <v>64</v>
      </c>
      <c r="J2231" t="s">
        <v>215</v>
      </c>
    </row>
    <row r="2232" spans="1:10">
      <c r="A2232" s="17">
        <v>6093</v>
      </c>
      <c r="B2232" s="17" t="s">
        <v>2699</v>
      </c>
      <c r="C2232" s="17" t="s">
        <v>22</v>
      </c>
      <c r="D2232" s="17" t="s">
        <v>4649</v>
      </c>
      <c r="E2232" s="17">
        <v>6800</v>
      </c>
      <c r="F2232" s="18" t="s">
        <v>5</v>
      </c>
      <c r="G2232">
        <v>2015</v>
      </c>
      <c r="H2232" s="18" t="s">
        <v>66</v>
      </c>
      <c r="I2232" t="s">
        <v>64</v>
      </c>
      <c r="J2232" t="s">
        <v>215</v>
      </c>
    </row>
    <row r="2233" spans="1:10">
      <c r="A2233" s="17">
        <v>6092</v>
      </c>
      <c r="B2233" s="17" t="s">
        <v>4328</v>
      </c>
      <c r="C2233" s="17" t="s">
        <v>22</v>
      </c>
      <c r="D2233" s="17" t="s">
        <v>4674</v>
      </c>
      <c r="E2233" s="17">
        <v>4400</v>
      </c>
      <c r="F2233" s="18" t="s">
        <v>5</v>
      </c>
      <c r="G2233">
        <v>2015</v>
      </c>
      <c r="H2233" s="18" t="s">
        <v>66</v>
      </c>
      <c r="I2233" t="s">
        <v>64</v>
      </c>
      <c r="J2233" t="s">
        <v>215</v>
      </c>
    </row>
    <row r="2234" spans="1:10">
      <c r="A2234" s="17">
        <v>6091</v>
      </c>
      <c r="B2234" s="17" t="s">
        <v>3573</v>
      </c>
      <c r="C2234" s="17" t="s">
        <v>22</v>
      </c>
      <c r="D2234" s="17" t="s">
        <v>4674</v>
      </c>
      <c r="E2234" s="17">
        <v>40500</v>
      </c>
      <c r="F2234" s="18" t="s">
        <v>5</v>
      </c>
      <c r="G2234">
        <v>2015</v>
      </c>
      <c r="H2234" s="18" t="s">
        <v>66</v>
      </c>
      <c r="I2234" t="s">
        <v>64</v>
      </c>
      <c r="J2234" t="s">
        <v>215</v>
      </c>
    </row>
    <row r="2235" spans="1:10">
      <c r="A2235" s="17">
        <v>6090</v>
      </c>
      <c r="B2235" s="17" t="s">
        <v>4355</v>
      </c>
      <c r="C2235" s="17" t="s">
        <v>22</v>
      </c>
      <c r="D2235" s="17" t="s">
        <v>4674</v>
      </c>
      <c r="E2235" s="17">
        <v>5400</v>
      </c>
      <c r="F2235" s="18" t="s">
        <v>5</v>
      </c>
      <c r="G2235">
        <v>2015</v>
      </c>
      <c r="H2235" s="18" t="s">
        <v>66</v>
      </c>
      <c r="I2235" t="s">
        <v>64</v>
      </c>
      <c r="J2235" t="s">
        <v>215</v>
      </c>
    </row>
    <row r="2236" spans="1:10">
      <c r="A2236" s="17">
        <v>6089</v>
      </c>
      <c r="B2236" s="17" t="s">
        <v>3405</v>
      </c>
      <c r="C2236" s="17" t="s">
        <v>22</v>
      </c>
      <c r="D2236" s="17" t="s">
        <v>4674</v>
      </c>
      <c r="E2236" s="17">
        <v>5700</v>
      </c>
      <c r="F2236" s="18" t="s">
        <v>5</v>
      </c>
      <c r="G2236">
        <v>2015</v>
      </c>
      <c r="H2236" s="18" t="s">
        <v>66</v>
      </c>
      <c r="I2236" t="s">
        <v>64</v>
      </c>
      <c r="J2236" t="s">
        <v>215</v>
      </c>
    </row>
    <row r="2237" spans="1:10">
      <c r="A2237" s="17">
        <v>6087</v>
      </c>
      <c r="B2237" s="17" t="s">
        <v>3627</v>
      </c>
      <c r="C2237" s="17" t="s">
        <v>26</v>
      </c>
      <c r="D2237" s="17" t="s">
        <v>4668</v>
      </c>
      <c r="E2237" s="17">
        <v>5400</v>
      </c>
      <c r="F2237" s="18" t="s">
        <v>5</v>
      </c>
      <c r="G2237">
        <v>2015</v>
      </c>
      <c r="H2237" s="18" t="s">
        <v>66</v>
      </c>
      <c r="I2237" t="s">
        <v>64</v>
      </c>
      <c r="J2237" t="s">
        <v>65</v>
      </c>
    </row>
    <row r="2238" spans="1:10">
      <c r="A2238" s="17">
        <v>6086</v>
      </c>
      <c r="B2238" s="17" t="s">
        <v>4555</v>
      </c>
      <c r="C2238" s="17" t="s">
        <v>26</v>
      </c>
      <c r="D2238" s="17" t="s">
        <v>4742</v>
      </c>
      <c r="E2238" s="17">
        <v>3200</v>
      </c>
      <c r="F2238" s="18" t="s">
        <v>5</v>
      </c>
      <c r="G2238">
        <v>2015</v>
      </c>
      <c r="H2238" s="18" t="s">
        <v>66</v>
      </c>
      <c r="I2238" t="s">
        <v>64</v>
      </c>
      <c r="J2238" t="s">
        <v>65</v>
      </c>
    </row>
    <row r="2239" spans="1:10">
      <c r="A2239" s="17">
        <v>6085</v>
      </c>
      <c r="B2239" s="17" t="s">
        <v>289</v>
      </c>
      <c r="C2239" s="17" t="s">
        <v>24</v>
      </c>
      <c r="D2239" s="17" t="s">
        <v>4658</v>
      </c>
      <c r="E2239" s="17">
        <v>2900</v>
      </c>
      <c r="F2239" s="18" t="s">
        <v>5</v>
      </c>
      <c r="G2239">
        <v>2015</v>
      </c>
      <c r="H2239" s="18" t="s">
        <v>66</v>
      </c>
      <c r="I2239" t="s">
        <v>64</v>
      </c>
      <c r="J2239" t="s">
        <v>65</v>
      </c>
    </row>
    <row r="2240" spans="1:10">
      <c r="A2240" s="17">
        <v>6083</v>
      </c>
      <c r="B2240" s="17" t="s">
        <v>2491</v>
      </c>
      <c r="C2240" s="17" t="s">
        <v>28</v>
      </c>
      <c r="D2240" s="17" t="s">
        <v>4638</v>
      </c>
      <c r="E2240" s="17">
        <v>3400</v>
      </c>
      <c r="F2240" s="18" t="s">
        <v>5</v>
      </c>
      <c r="G2240">
        <v>2015</v>
      </c>
      <c r="H2240" s="18" t="s">
        <v>66</v>
      </c>
      <c r="I2240" t="s">
        <v>64</v>
      </c>
      <c r="J2240" t="s">
        <v>65</v>
      </c>
    </row>
    <row r="2241" spans="1:10">
      <c r="A2241" s="17">
        <v>6081</v>
      </c>
      <c r="B2241" s="17" t="s">
        <v>2257</v>
      </c>
      <c r="C2241" s="17" t="s">
        <v>20</v>
      </c>
      <c r="D2241" s="17" t="s">
        <v>4731</v>
      </c>
      <c r="E2241" s="17">
        <v>5700</v>
      </c>
      <c r="F2241" s="18" t="s">
        <v>5</v>
      </c>
      <c r="G2241">
        <v>2015</v>
      </c>
      <c r="H2241" s="18" t="s">
        <v>66</v>
      </c>
      <c r="I2241" t="s">
        <v>64</v>
      </c>
      <c r="J2241" t="s">
        <v>145</v>
      </c>
    </row>
    <row r="2242" spans="1:10">
      <c r="A2242" s="17">
        <v>6079</v>
      </c>
      <c r="B2242" s="17" t="s">
        <v>2060</v>
      </c>
      <c r="C2242" s="17" t="s">
        <v>20</v>
      </c>
      <c r="D2242" s="17" t="s">
        <v>4745</v>
      </c>
      <c r="E2242" s="17">
        <v>11000</v>
      </c>
      <c r="F2242" s="18" t="s">
        <v>5</v>
      </c>
      <c r="G2242">
        <v>2015</v>
      </c>
      <c r="H2242" s="18" t="s">
        <v>66</v>
      </c>
      <c r="I2242" t="s">
        <v>64</v>
      </c>
      <c r="J2242" t="s">
        <v>145</v>
      </c>
    </row>
    <row r="2243" spans="1:10">
      <c r="A2243" s="17">
        <v>6077</v>
      </c>
      <c r="B2243" s="17" t="s">
        <v>2061</v>
      </c>
      <c r="C2243" s="17" t="s">
        <v>20</v>
      </c>
      <c r="D2243" s="17" t="s">
        <v>4745</v>
      </c>
      <c r="E2243" s="17">
        <v>10900</v>
      </c>
      <c r="F2243" s="18" t="s">
        <v>5</v>
      </c>
      <c r="G2243">
        <v>2015</v>
      </c>
      <c r="H2243" s="18" t="s">
        <v>66</v>
      </c>
      <c r="I2243" t="s">
        <v>64</v>
      </c>
      <c r="J2243" t="s">
        <v>145</v>
      </c>
    </row>
    <row r="2244" spans="1:10">
      <c r="A2244" s="17">
        <v>6075</v>
      </c>
      <c r="B2244" s="17" t="s">
        <v>2025</v>
      </c>
      <c r="C2244" s="17" t="s">
        <v>20</v>
      </c>
      <c r="D2244" s="17" t="s">
        <v>4745</v>
      </c>
      <c r="E2244" s="17">
        <v>11200</v>
      </c>
      <c r="F2244" s="18" t="s">
        <v>5</v>
      </c>
      <c r="G2244">
        <v>2015</v>
      </c>
      <c r="H2244" s="18" t="s">
        <v>66</v>
      </c>
      <c r="I2244" t="s">
        <v>64</v>
      </c>
      <c r="J2244" t="s">
        <v>145</v>
      </c>
    </row>
    <row r="2245" spans="1:10">
      <c r="A2245" s="17">
        <v>6073</v>
      </c>
      <c r="B2245" s="17" t="s">
        <v>2058</v>
      </c>
      <c r="C2245" s="17" t="s">
        <v>20</v>
      </c>
      <c r="D2245" s="17" t="s">
        <v>4745</v>
      </c>
      <c r="E2245" s="17">
        <v>10500</v>
      </c>
      <c r="F2245" s="18" t="s">
        <v>5</v>
      </c>
      <c r="G2245">
        <v>2015</v>
      </c>
      <c r="H2245" s="18" t="s">
        <v>66</v>
      </c>
      <c r="I2245" t="s">
        <v>64</v>
      </c>
      <c r="J2245" t="s">
        <v>145</v>
      </c>
    </row>
    <row r="2246" spans="1:10">
      <c r="A2246" s="17">
        <v>6072</v>
      </c>
      <c r="B2246" s="17" t="s">
        <v>3101</v>
      </c>
      <c r="C2246" s="17" t="s">
        <v>16</v>
      </c>
      <c r="D2246" s="17" t="s">
        <v>4663</v>
      </c>
      <c r="E2246" s="17">
        <v>6300</v>
      </c>
      <c r="F2246" s="18" t="s">
        <v>5</v>
      </c>
      <c r="G2246">
        <v>2015</v>
      </c>
      <c r="H2246" s="18" t="s">
        <v>66</v>
      </c>
      <c r="I2246" t="s">
        <v>64</v>
      </c>
      <c r="J2246" t="s">
        <v>178</v>
      </c>
    </row>
    <row r="2247" spans="1:10">
      <c r="A2247" s="17">
        <v>6071</v>
      </c>
      <c r="B2247" s="17" t="s">
        <v>3198</v>
      </c>
      <c r="C2247" s="17" t="s">
        <v>24</v>
      </c>
      <c r="D2247" s="17" t="s">
        <v>4658</v>
      </c>
      <c r="E2247" s="17">
        <v>3200</v>
      </c>
      <c r="F2247" s="18" t="s">
        <v>5</v>
      </c>
      <c r="G2247">
        <v>2015</v>
      </c>
      <c r="H2247" s="18" t="s">
        <v>66</v>
      </c>
      <c r="I2247" t="s">
        <v>64</v>
      </c>
      <c r="J2247" t="s">
        <v>65</v>
      </c>
    </row>
    <row r="2248" spans="1:10">
      <c r="A2248" s="17">
        <v>6069</v>
      </c>
      <c r="B2248" s="17" t="s">
        <v>2823</v>
      </c>
      <c r="C2248" s="17" t="s">
        <v>16</v>
      </c>
      <c r="D2248" s="17" t="s">
        <v>4631</v>
      </c>
      <c r="E2248" s="17">
        <v>4300</v>
      </c>
      <c r="F2248" s="18" t="s">
        <v>5</v>
      </c>
      <c r="G2248">
        <v>2015</v>
      </c>
      <c r="H2248" s="18" t="s">
        <v>66</v>
      </c>
      <c r="I2248" t="s">
        <v>64</v>
      </c>
      <c r="J2248" t="s">
        <v>178</v>
      </c>
    </row>
    <row r="2249" spans="1:10">
      <c r="A2249" s="17">
        <v>6066</v>
      </c>
      <c r="B2249" s="17" t="s">
        <v>3782</v>
      </c>
      <c r="C2249" s="17" t="s">
        <v>28</v>
      </c>
      <c r="D2249" s="17" t="s">
        <v>4749</v>
      </c>
      <c r="E2249" s="17">
        <v>6300</v>
      </c>
      <c r="F2249" s="18" t="s">
        <v>5</v>
      </c>
      <c r="G2249">
        <v>2015</v>
      </c>
      <c r="H2249" s="18" t="s">
        <v>66</v>
      </c>
      <c r="I2249" t="s">
        <v>64</v>
      </c>
      <c r="J2249" t="s">
        <v>65</v>
      </c>
    </row>
    <row r="2250" spans="1:10">
      <c r="A2250" s="17">
        <v>6065</v>
      </c>
      <c r="B2250" s="17" t="s">
        <v>2975</v>
      </c>
      <c r="C2250" s="17" t="s">
        <v>28</v>
      </c>
      <c r="D2250" s="17" t="s">
        <v>4638</v>
      </c>
      <c r="E2250" s="17">
        <v>3900</v>
      </c>
      <c r="F2250" s="18" t="s">
        <v>5</v>
      </c>
      <c r="G2250">
        <v>2015</v>
      </c>
      <c r="H2250" s="18" t="s">
        <v>66</v>
      </c>
      <c r="I2250" t="s">
        <v>64</v>
      </c>
      <c r="J2250" t="s">
        <v>65</v>
      </c>
    </row>
    <row r="2251" spans="1:10">
      <c r="A2251" s="17">
        <v>6064</v>
      </c>
      <c r="B2251" s="17" t="s">
        <v>2882</v>
      </c>
      <c r="C2251" s="17" t="s">
        <v>28</v>
      </c>
      <c r="D2251" s="17" t="s">
        <v>4638</v>
      </c>
      <c r="E2251" s="17">
        <v>3400</v>
      </c>
      <c r="F2251" s="18" t="s">
        <v>5</v>
      </c>
      <c r="G2251">
        <v>2015</v>
      </c>
      <c r="H2251" s="18" t="s">
        <v>66</v>
      </c>
      <c r="I2251" t="s">
        <v>64</v>
      </c>
      <c r="J2251" t="s">
        <v>65</v>
      </c>
    </row>
    <row r="2252" spans="1:10">
      <c r="A2252" s="17">
        <v>6063</v>
      </c>
      <c r="B2252" s="17" t="s">
        <v>2952</v>
      </c>
      <c r="C2252" s="17" t="s">
        <v>28</v>
      </c>
      <c r="D2252" s="17" t="s">
        <v>4749</v>
      </c>
      <c r="E2252" s="17">
        <v>12400</v>
      </c>
      <c r="F2252" s="18" t="s">
        <v>5</v>
      </c>
      <c r="G2252">
        <v>2015</v>
      </c>
      <c r="H2252" s="18" t="s">
        <v>66</v>
      </c>
      <c r="I2252" t="s">
        <v>64</v>
      </c>
      <c r="J2252" t="s">
        <v>65</v>
      </c>
    </row>
    <row r="2253" spans="1:10">
      <c r="A2253" s="17">
        <v>6062</v>
      </c>
      <c r="B2253" s="17" t="s">
        <v>4377</v>
      </c>
      <c r="C2253" s="17" t="s">
        <v>24</v>
      </c>
      <c r="D2253" s="17" t="s">
        <v>4658</v>
      </c>
      <c r="E2253" s="17">
        <v>4700</v>
      </c>
      <c r="F2253" s="18" t="s">
        <v>5</v>
      </c>
      <c r="G2253">
        <v>2015</v>
      </c>
      <c r="H2253" s="18" t="s">
        <v>66</v>
      </c>
      <c r="I2253" t="s">
        <v>64</v>
      </c>
      <c r="J2253" t="s">
        <v>65</v>
      </c>
    </row>
    <row r="2254" spans="1:10">
      <c r="A2254" s="17">
        <v>6061</v>
      </c>
      <c r="B2254" s="17" t="s">
        <v>3657</v>
      </c>
      <c r="C2254" s="17" t="s">
        <v>18</v>
      </c>
      <c r="D2254" s="17" t="s">
        <v>4687</v>
      </c>
      <c r="E2254" s="17">
        <v>2800</v>
      </c>
      <c r="F2254" s="18" t="s">
        <v>5</v>
      </c>
      <c r="G2254">
        <v>2015</v>
      </c>
      <c r="H2254" s="18" t="s">
        <v>66</v>
      </c>
      <c r="I2254" t="s">
        <v>64</v>
      </c>
      <c r="J2254" t="s">
        <v>204</v>
      </c>
    </row>
    <row r="2255" spans="1:10">
      <c r="A2255" s="17">
        <v>6060</v>
      </c>
      <c r="B2255" s="17" t="s">
        <v>3165</v>
      </c>
      <c r="C2255" s="17" t="s">
        <v>18</v>
      </c>
      <c r="D2255" s="17" t="s">
        <v>4687</v>
      </c>
      <c r="E2255" s="17">
        <v>2700</v>
      </c>
      <c r="F2255" s="18" t="s">
        <v>5</v>
      </c>
      <c r="G2255">
        <v>2015</v>
      </c>
      <c r="H2255" s="18" t="s">
        <v>66</v>
      </c>
      <c r="I2255" t="s">
        <v>64</v>
      </c>
      <c r="J2255" t="s">
        <v>204</v>
      </c>
    </row>
    <row r="2256" spans="1:10">
      <c r="A2256" s="17">
        <v>6046</v>
      </c>
      <c r="B2256" s="17" t="s">
        <v>3763</v>
      </c>
      <c r="C2256" s="17" t="s">
        <v>18</v>
      </c>
      <c r="D2256" s="17" t="s">
        <v>4686</v>
      </c>
      <c r="E2256" s="17">
        <v>2300</v>
      </c>
      <c r="F2256" s="18" t="s">
        <v>5</v>
      </c>
      <c r="G2256">
        <v>2015</v>
      </c>
      <c r="H2256" s="18" t="s">
        <v>66</v>
      </c>
      <c r="I2256" t="s">
        <v>64</v>
      </c>
      <c r="J2256" t="s">
        <v>204</v>
      </c>
    </row>
    <row r="2257" spans="1:10">
      <c r="A2257" s="17">
        <v>6043</v>
      </c>
      <c r="B2257" s="17" t="s">
        <v>3530</v>
      </c>
      <c r="C2257" s="17" t="s">
        <v>18</v>
      </c>
      <c r="D2257" s="17" t="s">
        <v>4686</v>
      </c>
      <c r="E2257" s="17">
        <v>3400</v>
      </c>
      <c r="F2257" s="18" t="s">
        <v>5</v>
      </c>
      <c r="G2257">
        <v>2015</v>
      </c>
      <c r="H2257" s="18" t="s">
        <v>66</v>
      </c>
      <c r="I2257" t="s">
        <v>64</v>
      </c>
      <c r="J2257" t="s">
        <v>215</v>
      </c>
    </row>
    <row r="2258" spans="1:10">
      <c r="A2258" s="17">
        <v>6042</v>
      </c>
      <c r="B2258" s="17" t="s">
        <v>3982</v>
      </c>
      <c r="C2258" s="17" t="s">
        <v>18</v>
      </c>
      <c r="D2258" s="17" t="s">
        <v>4686</v>
      </c>
      <c r="E2258" s="17">
        <v>16200</v>
      </c>
      <c r="F2258" s="18" t="s">
        <v>5</v>
      </c>
      <c r="G2258">
        <v>2015</v>
      </c>
      <c r="H2258" s="18" t="s">
        <v>66</v>
      </c>
      <c r="I2258" t="s">
        <v>64</v>
      </c>
      <c r="J2258" t="s">
        <v>215</v>
      </c>
    </row>
    <row r="2259" spans="1:10">
      <c r="A2259" s="17">
        <v>6041</v>
      </c>
      <c r="B2259" s="17" t="s">
        <v>4231</v>
      </c>
      <c r="C2259" s="17" t="s">
        <v>18</v>
      </c>
      <c r="D2259" s="17" t="s">
        <v>4686</v>
      </c>
      <c r="E2259" s="17">
        <v>7400</v>
      </c>
      <c r="F2259" s="18" t="s">
        <v>5</v>
      </c>
      <c r="G2259">
        <v>2015</v>
      </c>
      <c r="H2259" s="18" t="s">
        <v>66</v>
      </c>
      <c r="I2259" t="s">
        <v>64</v>
      </c>
      <c r="J2259" t="s">
        <v>215</v>
      </c>
    </row>
    <row r="2260" spans="1:10">
      <c r="A2260" s="17">
        <v>6040</v>
      </c>
      <c r="B2260" s="17" t="s">
        <v>3201</v>
      </c>
      <c r="C2260" s="17" t="s">
        <v>18</v>
      </c>
      <c r="D2260" s="17" t="s">
        <v>4687</v>
      </c>
      <c r="E2260" s="17">
        <v>5500</v>
      </c>
      <c r="F2260" s="18" t="s">
        <v>5</v>
      </c>
      <c r="G2260">
        <v>2015</v>
      </c>
      <c r="H2260" s="18" t="s">
        <v>66</v>
      </c>
      <c r="I2260" t="s">
        <v>64</v>
      </c>
      <c r="J2260" t="s">
        <v>215</v>
      </c>
    </row>
    <row r="2261" spans="1:10">
      <c r="A2261" s="17">
        <v>6039</v>
      </c>
      <c r="B2261" s="17" t="s">
        <v>4056</v>
      </c>
      <c r="C2261" s="17" t="s">
        <v>18</v>
      </c>
      <c r="D2261" s="17" t="s">
        <v>4686</v>
      </c>
      <c r="E2261" s="17">
        <v>4600</v>
      </c>
      <c r="F2261" s="18" t="s">
        <v>5</v>
      </c>
      <c r="G2261">
        <v>2015</v>
      </c>
      <c r="H2261" s="18" t="s">
        <v>66</v>
      </c>
      <c r="I2261" t="s">
        <v>64</v>
      </c>
      <c r="J2261" t="s">
        <v>204</v>
      </c>
    </row>
    <row r="2262" spans="1:10">
      <c r="A2262" s="17">
        <v>6038</v>
      </c>
      <c r="B2262" s="17" t="s">
        <v>3801</v>
      </c>
      <c r="C2262" s="17" t="s">
        <v>18</v>
      </c>
      <c r="D2262" s="17" t="s">
        <v>4760</v>
      </c>
      <c r="E2262" s="17">
        <v>5400</v>
      </c>
      <c r="F2262" s="18" t="s">
        <v>5</v>
      </c>
      <c r="G2262">
        <v>2015</v>
      </c>
      <c r="H2262" s="18" t="s">
        <v>66</v>
      </c>
      <c r="I2262" t="s">
        <v>64</v>
      </c>
      <c r="J2262" t="s">
        <v>215</v>
      </c>
    </row>
    <row r="2263" spans="1:10">
      <c r="A2263" s="17">
        <v>6037</v>
      </c>
      <c r="B2263" s="17" t="s">
        <v>3847</v>
      </c>
      <c r="C2263" s="17" t="s">
        <v>18</v>
      </c>
      <c r="D2263" s="17" t="s">
        <v>4760</v>
      </c>
      <c r="E2263" s="17">
        <v>10700</v>
      </c>
      <c r="F2263" s="18" t="s">
        <v>5</v>
      </c>
      <c r="G2263">
        <v>2015</v>
      </c>
      <c r="H2263" s="18" t="s">
        <v>66</v>
      </c>
      <c r="I2263" t="s">
        <v>64</v>
      </c>
      <c r="J2263" t="s">
        <v>215</v>
      </c>
    </row>
    <row r="2264" spans="1:10">
      <c r="A2264" s="17">
        <v>6036</v>
      </c>
      <c r="B2264" s="17" t="s">
        <v>3257</v>
      </c>
      <c r="C2264" s="17" t="s">
        <v>18</v>
      </c>
      <c r="D2264" s="17" t="s">
        <v>4686</v>
      </c>
      <c r="E2264" s="17">
        <v>13900</v>
      </c>
      <c r="F2264" s="18" t="s">
        <v>5</v>
      </c>
      <c r="G2264">
        <v>2015</v>
      </c>
      <c r="H2264" s="18" t="s">
        <v>66</v>
      </c>
      <c r="I2264" t="s">
        <v>64</v>
      </c>
      <c r="J2264" t="s">
        <v>215</v>
      </c>
    </row>
    <row r="2265" spans="1:10">
      <c r="A2265" s="17">
        <v>6035</v>
      </c>
      <c r="B2265" s="17" t="s">
        <v>3836</v>
      </c>
      <c r="C2265" s="17" t="s">
        <v>18</v>
      </c>
      <c r="D2265" s="17" t="s">
        <v>4686</v>
      </c>
      <c r="E2265" s="17">
        <v>6200</v>
      </c>
      <c r="F2265" s="18" t="s">
        <v>5</v>
      </c>
      <c r="G2265">
        <v>2015</v>
      </c>
      <c r="H2265" s="18" t="s">
        <v>66</v>
      </c>
      <c r="I2265" t="s">
        <v>64</v>
      </c>
      <c r="J2265" t="s">
        <v>204</v>
      </c>
    </row>
    <row r="2266" spans="1:10">
      <c r="A2266" s="17">
        <v>6034</v>
      </c>
      <c r="B2266" s="17" t="s">
        <v>3181</v>
      </c>
      <c r="C2266" s="17" t="s">
        <v>18</v>
      </c>
      <c r="D2266" s="17" t="s">
        <v>4686</v>
      </c>
      <c r="E2266" s="17">
        <v>4000</v>
      </c>
      <c r="F2266" s="18" t="s">
        <v>5</v>
      </c>
      <c r="G2266">
        <v>2015</v>
      </c>
      <c r="H2266" s="18" t="s">
        <v>66</v>
      </c>
      <c r="I2266" t="s">
        <v>64</v>
      </c>
      <c r="J2266" t="s">
        <v>215</v>
      </c>
    </row>
    <row r="2267" spans="1:10">
      <c r="A2267" s="17">
        <v>6032</v>
      </c>
      <c r="B2267" s="17" t="s">
        <v>3367</v>
      </c>
      <c r="C2267" s="17" t="s">
        <v>18</v>
      </c>
      <c r="D2267" s="17" t="s">
        <v>4686</v>
      </c>
      <c r="E2267" s="17">
        <v>21000</v>
      </c>
      <c r="F2267" s="18" t="s">
        <v>5</v>
      </c>
      <c r="G2267">
        <v>2015</v>
      </c>
      <c r="H2267" s="18" t="s">
        <v>66</v>
      </c>
      <c r="I2267" t="s">
        <v>64</v>
      </c>
      <c r="J2267" t="s">
        <v>215</v>
      </c>
    </row>
    <row r="2268" spans="1:10">
      <c r="A2268" s="17">
        <v>6031</v>
      </c>
      <c r="B2268" s="17" t="s">
        <v>3705</v>
      </c>
      <c r="C2268" s="17" t="s">
        <v>16</v>
      </c>
      <c r="D2268" s="17" t="s">
        <v>4694</v>
      </c>
      <c r="E2268" s="17">
        <v>4400</v>
      </c>
      <c r="F2268" s="18" t="s">
        <v>5</v>
      </c>
      <c r="G2268">
        <v>2015</v>
      </c>
      <c r="H2268" s="18" t="s">
        <v>66</v>
      </c>
      <c r="I2268" t="s">
        <v>64</v>
      </c>
      <c r="J2268" t="s">
        <v>65</v>
      </c>
    </row>
    <row r="2269" spans="1:10">
      <c r="A2269" s="17">
        <v>6030</v>
      </c>
      <c r="B2269" s="17" t="s">
        <v>2757</v>
      </c>
      <c r="C2269" s="17" t="s">
        <v>16</v>
      </c>
      <c r="D2269" s="17" t="s">
        <v>4761</v>
      </c>
      <c r="E2269" s="17">
        <v>5300</v>
      </c>
      <c r="F2269" s="18" t="s">
        <v>5</v>
      </c>
      <c r="G2269">
        <v>2015</v>
      </c>
      <c r="H2269" s="18" t="s">
        <v>66</v>
      </c>
      <c r="I2269" t="s">
        <v>64</v>
      </c>
      <c r="J2269" t="s">
        <v>178</v>
      </c>
    </row>
    <row r="2270" spans="1:10">
      <c r="A2270" s="17">
        <v>6029</v>
      </c>
      <c r="B2270" s="17" t="s">
        <v>2743</v>
      </c>
      <c r="C2270" s="17" t="s">
        <v>24</v>
      </c>
      <c r="D2270" s="17" t="s">
        <v>4748</v>
      </c>
      <c r="E2270" s="17">
        <v>3700</v>
      </c>
      <c r="F2270" s="18" t="s">
        <v>5</v>
      </c>
      <c r="G2270">
        <v>2015</v>
      </c>
      <c r="H2270" s="18" t="s">
        <v>66</v>
      </c>
      <c r="I2270" t="s">
        <v>64</v>
      </c>
      <c r="J2270" t="s">
        <v>65</v>
      </c>
    </row>
    <row r="2271" spans="1:10">
      <c r="A2271" s="17">
        <v>6026</v>
      </c>
      <c r="B2271" s="17" t="s">
        <v>3170</v>
      </c>
      <c r="C2271" s="17" t="s">
        <v>16</v>
      </c>
      <c r="D2271" s="17" t="s">
        <v>4694</v>
      </c>
      <c r="E2271" s="17">
        <v>5100</v>
      </c>
      <c r="F2271" s="18" t="s">
        <v>5</v>
      </c>
      <c r="G2271">
        <v>2015</v>
      </c>
      <c r="H2271" s="18" t="s">
        <v>66</v>
      </c>
      <c r="I2271" t="s">
        <v>64</v>
      </c>
      <c r="J2271" t="s">
        <v>65</v>
      </c>
    </row>
    <row r="2272" spans="1:10">
      <c r="A2272" s="17">
        <v>6025</v>
      </c>
      <c r="B2272" s="17" t="s">
        <v>2379</v>
      </c>
      <c r="C2272" s="17" t="s">
        <v>28</v>
      </c>
      <c r="D2272" s="17" t="s">
        <v>4749</v>
      </c>
      <c r="E2272" s="17">
        <v>1200</v>
      </c>
      <c r="F2272" s="18" t="s">
        <v>5</v>
      </c>
      <c r="G2272">
        <v>2015</v>
      </c>
      <c r="H2272" s="18" t="s">
        <v>66</v>
      </c>
      <c r="I2272" t="s">
        <v>64</v>
      </c>
      <c r="J2272" t="s">
        <v>65</v>
      </c>
    </row>
    <row r="2273" spans="1:10">
      <c r="A2273" s="17">
        <v>6024</v>
      </c>
      <c r="B2273" s="17" t="s">
        <v>3960</v>
      </c>
      <c r="C2273" s="17" t="s">
        <v>18</v>
      </c>
      <c r="D2273" s="17" t="s">
        <v>4687</v>
      </c>
      <c r="E2273" s="17">
        <v>8100</v>
      </c>
      <c r="F2273" s="18" t="s">
        <v>5</v>
      </c>
      <c r="G2273">
        <v>2015</v>
      </c>
      <c r="H2273" s="18" t="s">
        <v>66</v>
      </c>
      <c r="I2273" t="s">
        <v>64</v>
      </c>
      <c r="J2273" t="s">
        <v>204</v>
      </c>
    </row>
    <row r="2274" spans="1:10">
      <c r="A2274" s="17">
        <v>6023</v>
      </c>
      <c r="B2274" s="17" t="s">
        <v>2297</v>
      </c>
      <c r="C2274" s="17" t="s">
        <v>28</v>
      </c>
      <c r="D2274" s="17" t="s">
        <v>4749</v>
      </c>
      <c r="E2274" s="17">
        <v>2800</v>
      </c>
      <c r="F2274" s="18" t="s">
        <v>5</v>
      </c>
      <c r="G2274">
        <v>2015</v>
      </c>
      <c r="H2274" s="18" t="s">
        <v>66</v>
      </c>
      <c r="I2274" t="s">
        <v>64</v>
      </c>
      <c r="J2274" t="s">
        <v>65</v>
      </c>
    </row>
    <row r="2275" spans="1:10">
      <c r="A2275" s="17">
        <v>6020</v>
      </c>
      <c r="B2275" s="17" t="s">
        <v>270</v>
      </c>
      <c r="C2275" s="17" t="s">
        <v>24</v>
      </c>
      <c r="D2275" s="17" t="s">
        <v>4681</v>
      </c>
      <c r="E2275" s="17">
        <v>2800</v>
      </c>
      <c r="F2275" s="18" t="s">
        <v>5</v>
      </c>
      <c r="G2275">
        <v>2015</v>
      </c>
      <c r="H2275" s="18" t="s">
        <v>66</v>
      </c>
      <c r="I2275" t="s">
        <v>64</v>
      </c>
      <c r="J2275" t="s">
        <v>65</v>
      </c>
    </row>
    <row r="2276" spans="1:10">
      <c r="A2276" s="17">
        <v>6019</v>
      </c>
      <c r="B2276" s="17" t="s">
        <v>2855</v>
      </c>
      <c r="C2276" s="17" t="s">
        <v>24</v>
      </c>
      <c r="D2276" s="17" t="s">
        <v>4748</v>
      </c>
      <c r="E2276" s="17">
        <v>2800</v>
      </c>
      <c r="F2276" s="18" t="s">
        <v>5</v>
      </c>
      <c r="G2276">
        <v>2015</v>
      </c>
      <c r="H2276" s="18" t="s">
        <v>66</v>
      </c>
      <c r="I2276" t="s">
        <v>64</v>
      </c>
      <c r="J2276" t="s">
        <v>65</v>
      </c>
    </row>
    <row r="2277" spans="1:10">
      <c r="A2277" s="17">
        <v>6017</v>
      </c>
      <c r="B2277" s="17" t="s">
        <v>2767</v>
      </c>
      <c r="C2277" s="17" t="s">
        <v>18</v>
      </c>
      <c r="D2277" s="17" t="s">
        <v>4687</v>
      </c>
      <c r="E2277" s="17">
        <v>3300</v>
      </c>
      <c r="F2277" s="18" t="s">
        <v>5</v>
      </c>
      <c r="G2277">
        <v>2015</v>
      </c>
      <c r="H2277" s="18" t="s">
        <v>66</v>
      </c>
      <c r="I2277" t="s">
        <v>64</v>
      </c>
      <c r="J2277" t="s">
        <v>204</v>
      </c>
    </row>
    <row r="2278" spans="1:10">
      <c r="A2278" s="17">
        <v>6016</v>
      </c>
      <c r="B2278" s="17" t="s">
        <v>2256</v>
      </c>
      <c r="C2278" s="17" t="s">
        <v>18</v>
      </c>
      <c r="D2278" s="17" t="s">
        <v>4756</v>
      </c>
      <c r="E2278" s="17">
        <v>6100</v>
      </c>
      <c r="F2278" s="18" t="s">
        <v>5</v>
      </c>
      <c r="G2278">
        <v>2015</v>
      </c>
      <c r="H2278" s="18" t="s">
        <v>66</v>
      </c>
      <c r="I2278" t="s">
        <v>64</v>
      </c>
      <c r="J2278" t="s">
        <v>204</v>
      </c>
    </row>
    <row r="2279" spans="1:10">
      <c r="A2279" s="17">
        <v>6013</v>
      </c>
      <c r="B2279" s="17" t="s">
        <v>2634</v>
      </c>
      <c r="C2279" s="17" t="s">
        <v>16</v>
      </c>
      <c r="D2279" s="17" t="s">
        <v>4663</v>
      </c>
      <c r="E2279" s="17">
        <v>6700</v>
      </c>
      <c r="F2279" s="18" t="s">
        <v>5</v>
      </c>
      <c r="G2279">
        <v>2015</v>
      </c>
      <c r="H2279" s="18" t="s">
        <v>66</v>
      </c>
      <c r="I2279" t="s">
        <v>64</v>
      </c>
      <c r="J2279" t="s">
        <v>178</v>
      </c>
    </row>
    <row r="2280" spans="1:10">
      <c r="A2280" s="17">
        <v>6012</v>
      </c>
      <c r="B2280" s="17" t="s">
        <v>3036</v>
      </c>
      <c r="C2280" s="17" t="s">
        <v>16</v>
      </c>
      <c r="D2280" s="17" t="s">
        <v>4694</v>
      </c>
      <c r="E2280" s="17">
        <v>8000</v>
      </c>
      <c r="F2280" s="18" t="s">
        <v>5</v>
      </c>
      <c r="G2280">
        <v>2015</v>
      </c>
      <c r="H2280" s="18" t="s">
        <v>66</v>
      </c>
      <c r="I2280" t="s">
        <v>64</v>
      </c>
      <c r="J2280" t="s">
        <v>65</v>
      </c>
    </row>
    <row r="2281" spans="1:10">
      <c r="A2281" s="17">
        <v>6006</v>
      </c>
      <c r="B2281" s="17" t="s">
        <v>3192</v>
      </c>
      <c r="C2281" s="17" t="s">
        <v>18</v>
      </c>
      <c r="D2281" s="17" t="s">
        <v>4756</v>
      </c>
      <c r="E2281" s="17">
        <v>5000</v>
      </c>
      <c r="F2281" s="18" t="s">
        <v>5</v>
      </c>
      <c r="G2281">
        <v>2015</v>
      </c>
      <c r="H2281" s="18" t="s">
        <v>66</v>
      </c>
      <c r="I2281" t="s">
        <v>64</v>
      </c>
      <c r="J2281" t="s">
        <v>204</v>
      </c>
    </row>
    <row r="2282" spans="1:10">
      <c r="A2282" s="17">
        <v>6005</v>
      </c>
      <c r="B2282" s="17" t="s">
        <v>3620</v>
      </c>
      <c r="C2282" s="17" t="s">
        <v>18</v>
      </c>
      <c r="D2282" s="17" t="s">
        <v>4686</v>
      </c>
      <c r="E2282" s="17">
        <v>4100</v>
      </c>
      <c r="F2282" s="18" t="s">
        <v>5</v>
      </c>
      <c r="G2282">
        <v>2015</v>
      </c>
      <c r="H2282" s="18" t="s">
        <v>66</v>
      </c>
      <c r="I2282" t="s">
        <v>64</v>
      </c>
      <c r="J2282" t="s">
        <v>204</v>
      </c>
    </row>
    <row r="2283" spans="1:10">
      <c r="A2283" s="17">
        <v>6004</v>
      </c>
      <c r="B2283" s="17" t="s">
        <v>3986</v>
      </c>
      <c r="C2283" s="17" t="s">
        <v>18</v>
      </c>
      <c r="D2283" s="17" t="s">
        <v>4687</v>
      </c>
      <c r="E2283" s="17">
        <v>3300</v>
      </c>
      <c r="F2283" s="18" t="s">
        <v>5</v>
      </c>
      <c r="G2283">
        <v>2015</v>
      </c>
      <c r="H2283" s="18" t="s">
        <v>66</v>
      </c>
      <c r="I2283" t="s">
        <v>64</v>
      </c>
      <c r="J2283" t="s">
        <v>204</v>
      </c>
    </row>
    <row r="2284" spans="1:10">
      <c r="A2284" s="17">
        <v>6003</v>
      </c>
      <c r="B2284" s="17" t="s">
        <v>2074</v>
      </c>
      <c r="C2284" s="17" t="s">
        <v>20</v>
      </c>
      <c r="D2284" s="17" t="s">
        <v>4762</v>
      </c>
      <c r="E2284" s="17">
        <v>6400</v>
      </c>
      <c r="F2284" s="18" t="s">
        <v>5</v>
      </c>
      <c r="G2284">
        <v>2015</v>
      </c>
      <c r="H2284" s="18" t="s">
        <v>66</v>
      </c>
      <c r="I2284" t="s">
        <v>64</v>
      </c>
      <c r="J2284" t="s">
        <v>65</v>
      </c>
    </row>
    <row r="2285" spans="1:10">
      <c r="A2285" s="17">
        <v>6002</v>
      </c>
      <c r="B2285" s="17" t="s">
        <v>2429</v>
      </c>
      <c r="C2285" s="17" t="s">
        <v>20</v>
      </c>
      <c r="D2285" s="17" t="s">
        <v>4731</v>
      </c>
      <c r="E2285" s="17">
        <v>5100</v>
      </c>
      <c r="F2285" s="18" t="s">
        <v>5</v>
      </c>
      <c r="G2285">
        <v>2015</v>
      </c>
      <c r="H2285" s="18" t="s">
        <v>66</v>
      </c>
      <c r="I2285" t="s">
        <v>64</v>
      </c>
      <c r="J2285" t="s">
        <v>65</v>
      </c>
    </row>
    <row r="2286" spans="1:10">
      <c r="A2286" s="17">
        <v>6001</v>
      </c>
      <c r="B2286" s="17" t="s">
        <v>4228</v>
      </c>
      <c r="C2286" s="17" t="s">
        <v>26</v>
      </c>
      <c r="D2286" s="17" t="s">
        <v>4668</v>
      </c>
      <c r="E2286" s="17">
        <v>5500</v>
      </c>
      <c r="F2286" s="18" t="s">
        <v>5</v>
      </c>
      <c r="G2286">
        <v>2015</v>
      </c>
      <c r="H2286" s="18" t="s">
        <v>66</v>
      </c>
      <c r="I2286" t="s">
        <v>64</v>
      </c>
      <c r="J2286" t="s">
        <v>65</v>
      </c>
    </row>
    <row r="2287" spans="1:10">
      <c r="A2287" s="17">
        <v>6000</v>
      </c>
      <c r="B2287" s="17" t="s">
        <v>3687</v>
      </c>
      <c r="C2287" s="17" t="s">
        <v>28</v>
      </c>
      <c r="D2287" s="17" t="s">
        <v>4749</v>
      </c>
      <c r="E2287" s="17">
        <v>3900</v>
      </c>
      <c r="F2287" s="18" t="s">
        <v>5</v>
      </c>
      <c r="G2287">
        <v>2015</v>
      </c>
      <c r="H2287" s="18" t="s">
        <v>66</v>
      </c>
      <c r="I2287" t="s">
        <v>64</v>
      </c>
      <c r="J2287" t="s">
        <v>65</v>
      </c>
    </row>
    <row r="2288" spans="1:10">
      <c r="A2288" s="17">
        <v>5985</v>
      </c>
      <c r="B2288" s="17" t="s">
        <v>2820</v>
      </c>
      <c r="C2288" s="17" t="s">
        <v>16</v>
      </c>
      <c r="D2288" s="17" t="s">
        <v>4761</v>
      </c>
      <c r="E2288" s="17">
        <v>11700</v>
      </c>
      <c r="F2288" s="18" t="s">
        <v>5</v>
      </c>
      <c r="G2288">
        <v>2015</v>
      </c>
      <c r="H2288" s="18" t="s">
        <v>66</v>
      </c>
      <c r="I2288" t="s">
        <v>64</v>
      </c>
      <c r="J2288" t="s">
        <v>178</v>
      </c>
    </row>
    <row r="2289" spans="1:10">
      <c r="A2289" s="17">
        <v>5984</v>
      </c>
      <c r="B2289" s="17" t="s">
        <v>4185</v>
      </c>
      <c r="C2289" s="17" t="s">
        <v>18</v>
      </c>
      <c r="D2289" s="17" t="s">
        <v>4686</v>
      </c>
      <c r="E2289" s="17">
        <v>3400</v>
      </c>
      <c r="F2289" s="18" t="s">
        <v>5</v>
      </c>
      <c r="G2289">
        <v>2015</v>
      </c>
      <c r="H2289" s="18" t="s">
        <v>66</v>
      </c>
      <c r="I2289" t="s">
        <v>64</v>
      </c>
      <c r="J2289" t="s">
        <v>204</v>
      </c>
    </row>
    <row r="2290" spans="1:10">
      <c r="A2290" s="17">
        <v>5983</v>
      </c>
      <c r="B2290" s="17" t="s">
        <v>2371</v>
      </c>
      <c r="C2290" s="17" t="s">
        <v>28</v>
      </c>
      <c r="D2290" s="17" t="s">
        <v>4634</v>
      </c>
      <c r="E2290" s="17">
        <v>4200</v>
      </c>
      <c r="F2290" s="18" t="s">
        <v>5</v>
      </c>
      <c r="G2290">
        <v>2015</v>
      </c>
      <c r="H2290" s="18" t="s">
        <v>66</v>
      </c>
      <c r="I2290" t="s">
        <v>64</v>
      </c>
      <c r="J2290" t="s">
        <v>65</v>
      </c>
    </row>
    <row r="2291" spans="1:10">
      <c r="A2291" s="17">
        <v>5982</v>
      </c>
      <c r="B2291" s="17" t="s">
        <v>3839</v>
      </c>
      <c r="C2291" s="17" t="s">
        <v>28</v>
      </c>
      <c r="D2291" s="17" t="s">
        <v>4638</v>
      </c>
      <c r="E2291" s="17">
        <v>2700</v>
      </c>
      <c r="F2291" s="18" t="s">
        <v>5</v>
      </c>
      <c r="G2291">
        <v>2015</v>
      </c>
      <c r="H2291" s="18" t="s">
        <v>66</v>
      </c>
      <c r="I2291" t="s">
        <v>64</v>
      </c>
      <c r="J2291" t="s">
        <v>65</v>
      </c>
    </row>
    <row r="2292" spans="1:10">
      <c r="A2292" s="17">
        <v>5981</v>
      </c>
      <c r="B2292" s="17" t="s">
        <v>255</v>
      </c>
      <c r="C2292" s="17" t="s">
        <v>28</v>
      </c>
      <c r="D2292" s="17" t="s">
        <v>4583</v>
      </c>
      <c r="E2292" s="17">
        <v>2500</v>
      </c>
      <c r="F2292" s="18" t="s">
        <v>5</v>
      </c>
      <c r="G2292">
        <v>2015</v>
      </c>
      <c r="H2292" s="18" t="s">
        <v>66</v>
      </c>
      <c r="I2292" t="s">
        <v>64</v>
      </c>
      <c r="J2292" t="s">
        <v>65</v>
      </c>
    </row>
    <row r="2293" spans="1:10">
      <c r="A2293" s="17">
        <v>5980</v>
      </c>
      <c r="B2293" s="17" t="s">
        <v>2979</v>
      </c>
      <c r="C2293" s="17" t="s">
        <v>28</v>
      </c>
      <c r="D2293" s="17" t="s">
        <v>4634</v>
      </c>
      <c r="E2293" s="17">
        <v>4100</v>
      </c>
      <c r="F2293" s="18" t="s">
        <v>5</v>
      </c>
      <c r="G2293">
        <v>2015</v>
      </c>
      <c r="H2293" s="18" t="s">
        <v>66</v>
      </c>
      <c r="I2293" t="s">
        <v>64</v>
      </c>
      <c r="J2293" t="s">
        <v>65</v>
      </c>
    </row>
    <row r="2294" spans="1:10">
      <c r="A2294" s="17">
        <v>5976</v>
      </c>
      <c r="B2294" s="17" t="s">
        <v>3720</v>
      </c>
      <c r="C2294" s="17" t="s">
        <v>24</v>
      </c>
      <c r="D2294" s="17" t="s">
        <v>4748</v>
      </c>
      <c r="E2294" s="17">
        <v>4200</v>
      </c>
      <c r="F2294" s="18" t="s">
        <v>5</v>
      </c>
      <c r="G2294">
        <v>2015</v>
      </c>
      <c r="H2294" s="18" t="s">
        <v>66</v>
      </c>
      <c r="I2294" t="s">
        <v>64</v>
      </c>
      <c r="J2294" t="s">
        <v>65</v>
      </c>
    </row>
    <row r="2295" spans="1:10">
      <c r="A2295" s="17">
        <v>5975</v>
      </c>
      <c r="B2295" s="17" t="s">
        <v>252</v>
      </c>
      <c r="C2295" s="17" t="s">
        <v>24</v>
      </c>
      <c r="D2295" s="17" t="s">
        <v>4658</v>
      </c>
      <c r="E2295" s="17">
        <v>2900</v>
      </c>
      <c r="F2295" s="18" t="s">
        <v>5</v>
      </c>
      <c r="G2295">
        <v>2015</v>
      </c>
      <c r="H2295" s="18" t="s">
        <v>66</v>
      </c>
      <c r="I2295" t="s">
        <v>64</v>
      </c>
      <c r="J2295" t="s">
        <v>65</v>
      </c>
    </row>
    <row r="2296" spans="1:10">
      <c r="A2296" s="17">
        <v>5974</v>
      </c>
      <c r="B2296" s="17" t="s">
        <v>4417</v>
      </c>
      <c r="C2296" s="17" t="s">
        <v>24</v>
      </c>
      <c r="D2296" s="17" t="s">
        <v>4681</v>
      </c>
      <c r="E2296" s="17">
        <v>2400</v>
      </c>
      <c r="F2296" s="18" t="s">
        <v>5</v>
      </c>
      <c r="G2296">
        <v>2015</v>
      </c>
      <c r="H2296" s="18" t="s">
        <v>66</v>
      </c>
      <c r="I2296" t="s">
        <v>64</v>
      </c>
      <c r="J2296" t="s">
        <v>65</v>
      </c>
    </row>
    <row r="2297" spans="1:10">
      <c r="A2297" s="17">
        <v>5969</v>
      </c>
      <c r="B2297" s="17" t="s">
        <v>3302</v>
      </c>
      <c r="C2297" s="17" t="s">
        <v>28</v>
      </c>
      <c r="D2297" s="17" t="s">
        <v>4749</v>
      </c>
      <c r="E2297" s="17">
        <v>3400</v>
      </c>
      <c r="F2297" s="18" t="s">
        <v>5</v>
      </c>
      <c r="G2297">
        <v>2015</v>
      </c>
      <c r="H2297" s="18" t="s">
        <v>66</v>
      </c>
      <c r="I2297" t="s">
        <v>64</v>
      </c>
      <c r="J2297" t="s">
        <v>65</v>
      </c>
    </row>
    <row r="2298" spans="1:10">
      <c r="A2298" s="17">
        <v>5968</v>
      </c>
      <c r="B2298" s="17" t="s">
        <v>3600</v>
      </c>
      <c r="C2298" s="17" t="s">
        <v>16</v>
      </c>
      <c r="D2298" s="17" t="s">
        <v>4694</v>
      </c>
      <c r="E2298" s="17">
        <v>5300</v>
      </c>
      <c r="F2298" s="18" t="s">
        <v>5</v>
      </c>
      <c r="G2298">
        <v>2015</v>
      </c>
      <c r="H2298" s="18" t="s">
        <v>66</v>
      </c>
      <c r="I2298" t="s">
        <v>64</v>
      </c>
      <c r="J2298" t="s">
        <v>65</v>
      </c>
    </row>
    <row r="2299" spans="1:10">
      <c r="A2299" s="17">
        <v>5967</v>
      </c>
      <c r="B2299" s="17" t="s">
        <v>2043</v>
      </c>
      <c r="C2299" s="17" t="s">
        <v>16</v>
      </c>
      <c r="D2299" s="17" t="s">
        <v>4663</v>
      </c>
      <c r="E2299" s="17">
        <v>11600</v>
      </c>
      <c r="F2299" s="18" t="s">
        <v>5</v>
      </c>
      <c r="G2299">
        <v>2015</v>
      </c>
      <c r="H2299" s="18" t="s">
        <v>66</v>
      </c>
      <c r="I2299" t="s">
        <v>64</v>
      </c>
      <c r="J2299" t="s">
        <v>178</v>
      </c>
    </row>
    <row r="2300" spans="1:10">
      <c r="A2300" s="17">
        <v>5966</v>
      </c>
      <c r="B2300" s="17" t="s">
        <v>2385</v>
      </c>
      <c r="C2300" s="17" t="s">
        <v>16</v>
      </c>
      <c r="D2300" s="17" t="s">
        <v>4694</v>
      </c>
      <c r="E2300" s="17">
        <v>6900</v>
      </c>
      <c r="F2300" s="18" t="s">
        <v>5</v>
      </c>
      <c r="G2300">
        <v>2015</v>
      </c>
      <c r="H2300" s="18" t="s">
        <v>66</v>
      </c>
      <c r="I2300" t="s">
        <v>64</v>
      </c>
      <c r="J2300" t="s">
        <v>65</v>
      </c>
    </row>
    <row r="2301" spans="1:10">
      <c r="A2301" s="17">
        <v>5965</v>
      </c>
      <c r="B2301" s="17" t="s">
        <v>3352</v>
      </c>
      <c r="C2301" s="17" t="s">
        <v>18</v>
      </c>
      <c r="D2301" s="17" t="s">
        <v>4687</v>
      </c>
      <c r="E2301" s="17">
        <v>2800</v>
      </c>
      <c r="F2301" s="18" t="s">
        <v>5</v>
      </c>
      <c r="G2301">
        <v>2015</v>
      </c>
      <c r="H2301" s="18" t="s">
        <v>66</v>
      </c>
      <c r="I2301" t="s">
        <v>64</v>
      </c>
      <c r="J2301" t="s">
        <v>204</v>
      </c>
    </row>
    <row r="2302" spans="1:10">
      <c r="A2302" s="17">
        <v>5964</v>
      </c>
      <c r="B2302" s="17" t="s">
        <v>4160</v>
      </c>
      <c r="C2302" s="17" t="s">
        <v>18</v>
      </c>
      <c r="D2302" s="17" t="s">
        <v>4687</v>
      </c>
      <c r="E2302" s="17">
        <v>4500</v>
      </c>
      <c r="F2302" s="18" t="s">
        <v>5</v>
      </c>
      <c r="G2302">
        <v>2015</v>
      </c>
      <c r="H2302" s="18" t="s">
        <v>66</v>
      </c>
      <c r="I2302" t="s">
        <v>64</v>
      </c>
      <c r="J2302" t="s">
        <v>215</v>
      </c>
    </row>
    <row r="2303" spans="1:10">
      <c r="A2303" s="17">
        <v>5962</v>
      </c>
      <c r="B2303" s="17" t="s">
        <v>3350</v>
      </c>
      <c r="C2303" s="17" t="s">
        <v>18</v>
      </c>
      <c r="D2303" s="17" t="s">
        <v>4686</v>
      </c>
      <c r="E2303" s="17">
        <v>10300</v>
      </c>
      <c r="F2303" s="18" t="s">
        <v>5</v>
      </c>
      <c r="G2303">
        <v>2015</v>
      </c>
      <c r="H2303" s="18" t="s">
        <v>66</v>
      </c>
      <c r="I2303" t="s">
        <v>64</v>
      </c>
      <c r="J2303" t="s">
        <v>204</v>
      </c>
    </row>
    <row r="2304" spans="1:10">
      <c r="A2304" s="17">
        <v>5958</v>
      </c>
      <c r="B2304" s="17" t="s">
        <v>2070</v>
      </c>
      <c r="C2304" s="17" t="s">
        <v>20</v>
      </c>
      <c r="D2304" s="17" t="s">
        <v>4762</v>
      </c>
      <c r="E2304" s="17">
        <v>7400</v>
      </c>
      <c r="F2304" s="18" t="s">
        <v>5</v>
      </c>
      <c r="G2304">
        <v>2015</v>
      </c>
      <c r="H2304" s="18" t="s">
        <v>66</v>
      </c>
      <c r="I2304" t="s">
        <v>64</v>
      </c>
      <c r="J2304" t="s">
        <v>65</v>
      </c>
    </row>
    <row r="2305" spans="1:10">
      <c r="A2305" s="17">
        <v>5956</v>
      </c>
      <c r="B2305" s="17" t="s">
        <v>2281</v>
      </c>
      <c r="C2305" s="17" t="s">
        <v>20</v>
      </c>
      <c r="D2305" s="17" t="s">
        <v>4731</v>
      </c>
      <c r="E2305" s="17">
        <v>5200</v>
      </c>
      <c r="F2305" s="18" t="s">
        <v>5</v>
      </c>
      <c r="G2305">
        <v>2015</v>
      </c>
      <c r="H2305" s="18" t="s">
        <v>66</v>
      </c>
      <c r="I2305" t="s">
        <v>64</v>
      </c>
      <c r="J2305" t="s">
        <v>65</v>
      </c>
    </row>
    <row r="2306" spans="1:10">
      <c r="A2306" s="17">
        <v>5955</v>
      </c>
      <c r="B2306" s="17" t="s">
        <v>2023</v>
      </c>
      <c r="C2306" s="17" t="s">
        <v>20</v>
      </c>
      <c r="D2306" s="17" t="s">
        <v>4745</v>
      </c>
      <c r="E2306" s="17">
        <v>6600</v>
      </c>
      <c r="F2306" s="18" t="s">
        <v>5</v>
      </c>
      <c r="G2306">
        <v>2015</v>
      </c>
      <c r="H2306" s="18" t="s">
        <v>66</v>
      </c>
      <c r="I2306" t="s">
        <v>64</v>
      </c>
      <c r="J2306" t="s">
        <v>145</v>
      </c>
    </row>
    <row r="2307" spans="1:10">
      <c r="A2307" s="17">
        <v>5953</v>
      </c>
      <c r="B2307" s="17" t="s">
        <v>4225</v>
      </c>
      <c r="C2307" s="17" t="s">
        <v>24</v>
      </c>
      <c r="D2307" s="17" t="s">
        <v>4681</v>
      </c>
      <c r="E2307" s="17">
        <v>3400</v>
      </c>
      <c r="F2307" s="18" t="s">
        <v>5</v>
      </c>
      <c r="G2307">
        <v>2015</v>
      </c>
      <c r="H2307" s="18" t="s">
        <v>66</v>
      </c>
      <c r="I2307" t="s">
        <v>64</v>
      </c>
      <c r="J2307" t="s">
        <v>65</v>
      </c>
    </row>
    <row r="2308" spans="1:10">
      <c r="A2308" s="17">
        <v>5952</v>
      </c>
      <c r="B2308" s="17" t="s">
        <v>2898</v>
      </c>
      <c r="C2308" s="17" t="s">
        <v>24</v>
      </c>
      <c r="D2308" s="17" t="s">
        <v>4748</v>
      </c>
      <c r="E2308" s="17">
        <v>3700</v>
      </c>
      <c r="F2308" s="18" t="s">
        <v>5</v>
      </c>
      <c r="G2308">
        <v>2015</v>
      </c>
      <c r="H2308" s="18" t="s">
        <v>66</v>
      </c>
      <c r="I2308" t="s">
        <v>64</v>
      </c>
      <c r="J2308" t="s">
        <v>65</v>
      </c>
    </row>
    <row r="2309" spans="1:10">
      <c r="A2309" s="17">
        <v>5951</v>
      </c>
      <c r="B2309" s="17" t="s">
        <v>4155</v>
      </c>
      <c r="C2309" s="17" t="s">
        <v>24</v>
      </c>
      <c r="D2309" s="17" t="s">
        <v>4658</v>
      </c>
      <c r="E2309" s="17">
        <v>3500</v>
      </c>
      <c r="F2309" s="18" t="s">
        <v>5</v>
      </c>
      <c r="G2309">
        <v>2015</v>
      </c>
      <c r="H2309" s="18" t="s">
        <v>66</v>
      </c>
      <c r="I2309" t="s">
        <v>64</v>
      </c>
      <c r="J2309" t="s">
        <v>65</v>
      </c>
    </row>
    <row r="2310" spans="1:10">
      <c r="A2310" s="17">
        <v>5950</v>
      </c>
      <c r="B2310" s="17" t="s">
        <v>2239</v>
      </c>
      <c r="C2310" s="17" t="s">
        <v>28</v>
      </c>
      <c r="D2310" s="17" t="s">
        <v>4634</v>
      </c>
      <c r="E2310" s="17">
        <v>9900</v>
      </c>
      <c r="F2310" s="18" t="s">
        <v>5</v>
      </c>
      <c r="G2310">
        <v>2015</v>
      </c>
      <c r="H2310" s="18" t="s">
        <v>66</v>
      </c>
      <c r="I2310" t="s">
        <v>64</v>
      </c>
      <c r="J2310" t="s">
        <v>65</v>
      </c>
    </row>
    <row r="2311" spans="1:10">
      <c r="A2311" s="17">
        <v>5949</v>
      </c>
      <c r="B2311" s="17" t="s">
        <v>3047</v>
      </c>
      <c r="C2311" s="17" t="s">
        <v>16</v>
      </c>
      <c r="D2311" s="17" t="s">
        <v>4663</v>
      </c>
      <c r="E2311" s="17">
        <v>4600</v>
      </c>
      <c r="F2311" s="18" t="s">
        <v>5</v>
      </c>
      <c r="G2311">
        <v>2015</v>
      </c>
      <c r="H2311" s="18" t="s">
        <v>66</v>
      </c>
      <c r="I2311" t="s">
        <v>64</v>
      </c>
      <c r="J2311" t="s">
        <v>178</v>
      </c>
    </row>
    <row r="2312" spans="1:10">
      <c r="A2312" s="17">
        <v>5945</v>
      </c>
      <c r="B2312" s="17" t="s">
        <v>3539</v>
      </c>
      <c r="C2312" s="17" t="s">
        <v>26</v>
      </c>
      <c r="D2312" s="17" t="s">
        <v>4742</v>
      </c>
      <c r="E2312" s="17">
        <v>5500</v>
      </c>
      <c r="F2312" s="18" t="s">
        <v>5</v>
      </c>
      <c r="G2312">
        <v>2015</v>
      </c>
      <c r="H2312" s="18" t="s">
        <v>66</v>
      </c>
      <c r="I2312" t="s">
        <v>64</v>
      </c>
      <c r="J2312" t="s">
        <v>65</v>
      </c>
    </row>
    <row r="2313" spans="1:10">
      <c r="A2313" s="17">
        <v>5944</v>
      </c>
      <c r="B2313" s="17" t="s">
        <v>3159</v>
      </c>
      <c r="C2313" s="17" t="s">
        <v>26</v>
      </c>
      <c r="D2313" s="17" t="s">
        <v>4742</v>
      </c>
      <c r="E2313" s="17">
        <v>4500</v>
      </c>
      <c r="F2313" s="18" t="s">
        <v>5</v>
      </c>
      <c r="G2313">
        <v>2015</v>
      </c>
      <c r="H2313" s="18" t="s">
        <v>66</v>
      </c>
      <c r="I2313" t="s">
        <v>64</v>
      </c>
      <c r="J2313" t="s">
        <v>65</v>
      </c>
    </row>
    <row r="2314" spans="1:10">
      <c r="A2314" s="17">
        <v>5943</v>
      </c>
      <c r="B2314" s="17" t="s">
        <v>3790</v>
      </c>
      <c r="C2314" s="17" t="s">
        <v>26</v>
      </c>
      <c r="D2314" s="17" t="s">
        <v>4668</v>
      </c>
      <c r="E2314" s="17">
        <v>2600</v>
      </c>
      <c r="F2314" s="18" t="s">
        <v>5</v>
      </c>
      <c r="G2314">
        <v>2015</v>
      </c>
      <c r="H2314" s="18" t="s">
        <v>66</v>
      </c>
      <c r="I2314" t="s">
        <v>64</v>
      </c>
      <c r="J2314" t="s">
        <v>65</v>
      </c>
    </row>
    <row r="2315" spans="1:10">
      <c r="A2315" s="17">
        <v>5941</v>
      </c>
      <c r="B2315" s="17" t="s">
        <v>2228</v>
      </c>
      <c r="C2315" s="17" t="s">
        <v>28</v>
      </c>
      <c r="D2315" s="17" t="s">
        <v>4583</v>
      </c>
      <c r="E2315" s="17">
        <v>8000</v>
      </c>
      <c r="F2315" s="18" t="s">
        <v>5</v>
      </c>
      <c r="G2315">
        <v>2015</v>
      </c>
      <c r="H2315" s="18" t="s">
        <v>66</v>
      </c>
      <c r="I2315" t="s">
        <v>64</v>
      </c>
      <c r="J2315" t="s">
        <v>65</v>
      </c>
    </row>
    <row r="2316" spans="1:10">
      <c r="A2316" s="17">
        <v>5940</v>
      </c>
      <c r="B2316" s="17" t="s">
        <v>250</v>
      </c>
      <c r="C2316" s="17" t="s">
        <v>18</v>
      </c>
      <c r="D2316" s="17" t="s">
        <v>4687</v>
      </c>
      <c r="E2316" s="17">
        <v>2700</v>
      </c>
      <c r="F2316" s="18" t="s">
        <v>5</v>
      </c>
      <c r="G2316">
        <v>2015</v>
      </c>
      <c r="H2316" s="18" t="s">
        <v>66</v>
      </c>
      <c r="I2316" t="s">
        <v>64</v>
      </c>
      <c r="J2316" t="s">
        <v>204</v>
      </c>
    </row>
    <row r="2317" spans="1:10">
      <c r="A2317" s="17">
        <v>5939</v>
      </c>
      <c r="B2317" s="17" t="s">
        <v>3081</v>
      </c>
      <c r="C2317" s="17" t="s">
        <v>16</v>
      </c>
      <c r="D2317" s="17" t="s">
        <v>4694</v>
      </c>
      <c r="E2317" s="17">
        <v>4900</v>
      </c>
      <c r="F2317" s="18" t="s">
        <v>5</v>
      </c>
      <c r="G2317">
        <v>2015</v>
      </c>
      <c r="H2317" s="18" t="s">
        <v>66</v>
      </c>
      <c r="I2317" t="s">
        <v>64</v>
      </c>
      <c r="J2317" t="s">
        <v>65</v>
      </c>
    </row>
    <row r="2318" spans="1:10">
      <c r="A2318" s="17">
        <v>5938</v>
      </c>
      <c r="B2318" s="17" t="s">
        <v>2598</v>
      </c>
      <c r="C2318" s="17" t="s">
        <v>18</v>
      </c>
      <c r="D2318" s="17" t="s">
        <v>4686</v>
      </c>
      <c r="E2318" s="17">
        <v>6100</v>
      </c>
      <c r="F2318" s="18" t="s">
        <v>5</v>
      </c>
      <c r="G2318">
        <v>2015</v>
      </c>
      <c r="H2318" s="18" t="s">
        <v>66</v>
      </c>
      <c r="I2318" t="s">
        <v>64</v>
      </c>
      <c r="J2318" t="s">
        <v>204</v>
      </c>
    </row>
    <row r="2319" spans="1:10">
      <c r="A2319" s="17">
        <v>5937</v>
      </c>
      <c r="B2319" s="17" t="s">
        <v>4070</v>
      </c>
      <c r="C2319" s="17" t="s">
        <v>18</v>
      </c>
      <c r="D2319" s="17" t="s">
        <v>4686</v>
      </c>
      <c r="E2319" s="17">
        <v>4800</v>
      </c>
      <c r="F2319" s="18" t="s">
        <v>5</v>
      </c>
      <c r="G2319">
        <v>2015</v>
      </c>
      <c r="H2319" s="18" t="s">
        <v>66</v>
      </c>
      <c r="I2319" t="s">
        <v>64</v>
      </c>
      <c r="J2319" t="s">
        <v>204</v>
      </c>
    </row>
    <row r="2320" spans="1:10">
      <c r="A2320" s="17">
        <v>5936</v>
      </c>
      <c r="B2320" s="17" t="s">
        <v>248</v>
      </c>
      <c r="C2320" s="17" t="s">
        <v>24</v>
      </c>
      <c r="D2320" s="17" t="s">
        <v>4658</v>
      </c>
      <c r="E2320" s="17">
        <v>2700</v>
      </c>
      <c r="F2320" s="18" t="s">
        <v>5</v>
      </c>
      <c r="G2320">
        <v>2015</v>
      </c>
      <c r="H2320" s="18" t="s">
        <v>66</v>
      </c>
      <c r="I2320" t="s">
        <v>64</v>
      </c>
      <c r="J2320" t="s">
        <v>65</v>
      </c>
    </row>
    <row r="2321" spans="1:10">
      <c r="A2321" s="17">
        <v>5934</v>
      </c>
      <c r="B2321" s="17" t="s">
        <v>245</v>
      </c>
      <c r="C2321" s="17" t="s">
        <v>24</v>
      </c>
      <c r="D2321" s="17" t="s">
        <v>4658</v>
      </c>
      <c r="E2321" s="17">
        <v>2600</v>
      </c>
      <c r="F2321" s="18" t="s">
        <v>5</v>
      </c>
      <c r="G2321">
        <v>2015</v>
      </c>
      <c r="H2321" s="18" t="s">
        <v>66</v>
      </c>
      <c r="I2321" t="s">
        <v>64</v>
      </c>
      <c r="J2321" t="s">
        <v>65</v>
      </c>
    </row>
    <row r="2322" spans="1:10">
      <c r="A2322" s="17">
        <v>5932</v>
      </c>
      <c r="B2322" s="17" t="s">
        <v>4491</v>
      </c>
      <c r="C2322" s="17" t="s">
        <v>18</v>
      </c>
      <c r="D2322" s="17" t="s">
        <v>4687</v>
      </c>
      <c r="E2322" s="17">
        <v>3000</v>
      </c>
      <c r="F2322" s="18" t="s">
        <v>5</v>
      </c>
      <c r="G2322">
        <v>2015</v>
      </c>
      <c r="H2322" s="18" t="s">
        <v>66</v>
      </c>
      <c r="I2322" t="s">
        <v>64</v>
      </c>
      <c r="J2322" t="s">
        <v>215</v>
      </c>
    </row>
    <row r="2323" spans="1:10">
      <c r="A2323" s="17">
        <v>5931</v>
      </c>
      <c r="B2323" s="17" t="s">
        <v>2441</v>
      </c>
      <c r="C2323" s="17" t="s">
        <v>18</v>
      </c>
      <c r="D2323" s="17" t="s">
        <v>4756</v>
      </c>
      <c r="E2323" s="17">
        <v>3200</v>
      </c>
      <c r="F2323" s="18" t="s">
        <v>5</v>
      </c>
      <c r="G2323">
        <v>2015</v>
      </c>
      <c r="H2323" s="18" t="s">
        <v>66</v>
      </c>
      <c r="I2323" t="s">
        <v>64</v>
      </c>
      <c r="J2323" t="s">
        <v>204</v>
      </c>
    </row>
    <row r="2324" spans="1:10">
      <c r="A2324" s="17">
        <v>5930</v>
      </c>
      <c r="B2324" s="17" t="s">
        <v>3802</v>
      </c>
      <c r="C2324" s="17" t="s">
        <v>18</v>
      </c>
      <c r="D2324" s="17" t="s">
        <v>4686</v>
      </c>
      <c r="E2324" s="17">
        <v>8300</v>
      </c>
      <c r="F2324" s="18" t="s">
        <v>5</v>
      </c>
      <c r="G2324">
        <v>2015</v>
      </c>
      <c r="H2324" s="18" t="s">
        <v>66</v>
      </c>
      <c r="I2324" t="s">
        <v>64</v>
      </c>
      <c r="J2324" t="s">
        <v>204</v>
      </c>
    </row>
    <row r="2325" spans="1:10">
      <c r="A2325" s="17">
        <v>5929</v>
      </c>
      <c r="B2325" s="17" t="s">
        <v>3021</v>
      </c>
      <c r="C2325" s="17" t="s">
        <v>28</v>
      </c>
      <c r="D2325" s="17" t="s">
        <v>4749</v>
      </c>
      <c r="E2325" s="17">
        <v>2600</v>
      </c>
      <c r="F2325" s="18" t="s">
        <v>5</v>
      </c>
      <c r="G2325">
        <v>2015</v>
      </c>
      <c r="H2325" s="18" t="s">
        <v>66</v>
      </c>
      <c r="I2325" t="s">
        <v>64</v>
      </c>
      <c r="J2325" t="s">
        <v>65</v>
      </c>
    </row>
    <row r="2326" spans="1:10">
      <c r="A2326" s="17">
        <v>5925</v>
      </c>
      <c r="B2326" s="17" t="s">
        <v>3175</v>
      </c>
      <c r="C2326" s="17" t="s">
        <v>18</v>
      </c>
      <c r="D2326" s="17" t="s">
        <v>4760</v>
      </c>
      <c r="E2326" s="17">
        <v>5200</v>
      </c>
      <c r="F2326" s="18" t="s">
        <v>5</v>
      </c>
      <c r="G2326">
        <v>2015</v>
      </c>
      <c r="H2326" s="18" t="s">
        <v>66</v>
      </c>
      <c r="I2326" t="s">
        <v>64</v>
      </c>
      <c r="J2326" t="s">
        <v>204</v>
      </c>
    </row>
    <row r="2327" spans="1:10">
      <c r="A2327" s="17">
        <v>5924</v>
      </c>
      <c r="B2327" s="17" t="s">
        <v>2370</v>
      </c>
      <c r="C2327" s="17" t="s">
        <v>18</v>
      </c>
      <c r="D2327" s="17" t="s">
        <v>4756</v>
      </c>
      <c r="E2327" s="17">
        <v>4100</v>
      </c>
      <c r="F2327" s="18" t="s">
        <v>5</v>
      </c>
      <c r="G2327">
        <v>2015</v>
      </c>
      <c r="H2327" s="18" t="s">
        <v>66</v>
      </c>
      <c r="I2327" t="s">
        <v>64</v>
      </c>
      <c r="J2327" t="s">
        <v>204</v>
      </c>
    </row>
    <row r="2328" spans="1:10">
      <c r="A2328" s="17">
        <v>5923</v>
      </c>
      <c r="B2328" s="17" t="s">
        <v>3508</v>
      </c>
      <c r="C2328" s="17" t="s">
        <v>16</v>
      </c>
      <c r="D2328" s="17" t="s">
        <v>4631</v>
      </c>
      <c r="E2328" s="17">
        <v>4300</v>
      </c>
      <c r="F2328" s="18" t="s">
        <v>5</v>
      </c>
      <c r="G2328">
        <v>2015</v>
      </c>
      <c r="H2328" s="18" t="s">
        <v>66</v>
      </c>
      <c r="I2328" t="s">
        <v>64</v>
      </c>
      <c r="J2328" t="s">
        <v>178</v>
      </c>
    </row>
    <row r="2329" spans="1:10">
      <c r="A2329" s="17">
        <v>5920</v>
      </c>
      <c r="B2329" s="17" t="s">
        <v>3762</v>
      </c>
      <c r="C2329" s="17" t="s">
        <v>18</v>
      </c>
      <c r="D2329" s="17" t="s">
        <v>4686</v>
      </c>
      <c r="E2329" s="17">
        <v>3800</v>
      </c>
      <c r="F2329" s="18" t="s">
        <v>5</v>
      </c>
      <c r="G2329">
        <v>2015</v>
      </c>
      <c r="H2329" s="18" t="s">
        <v>66</v>
      </c>
      <c r="I2329" t="s">
        <v>64</v>
      </c>
      <c r="J2329" t="s">
        <v>204</v>
      </c>
    </row>
    <row r="2330" spans="1:10">
      <c r="A2330" s="17">
        <v>5919</v>
      </c>
      <c r="B2330" s="17" t="s">
        <v>3809</v>
      </c>
      <c r="C2330" s="17" t="s">
        <v>28</v>
      </c>
      <c r="D2330" s="17" t="s">
        <v>4749</v>
      </c>
      <c r="E2330" s="17">
        <v>4700</v>
      </c>
      <c r="F2330" s="18" t="s">
        <v>5</v>
      </c>
      <c r="G2330">
        <v>2015</v>
      </c>
      <c r="H2330" s="18" t="s">
        <v>66</v>
      </c>
      <c r="I2330" t="s">
        <v>64</v>
      </c>
      <c r="J2330" t="s">
        <v>65</v>
      </c>
    </row>
    <row r="2331" spans="1:10">
      <c r="A2331" s="17">
        <v>5918</v>
      </c>
      <c r="B2331" s="17" t="s">
        <v>2218</v>
      </c>
      <c r="C2331" s="17" t="s">
        <v>28</v>
      </c>
      <c r="D2331" s="17" t="s">
        <v>4583</v>
      </c>
      <c r="E2331" s="17">
        <v>3600</v>
      </c>
      <c r="F2331" s="18" t="s">
        <v>5</v>
      </c>
      <c r="G2331">
        <v>2015</v>
      </c>
      <c r="H2331" s="18" t="s">
        <v>66</v>
      </c>
      <c r="I2331" t="s">
        <v>64</v>
      </c>
      <c r="J2331" t="s">
        <v>65</v>
      </c>
    </row>
    <row r="2332" spans="1:10">
      <c r="A2332" s="17">
        <v>5917</v>
      </c>
      <c r="B2332" s="17" t="s">
        <v>3988</v>
      </c>
      <c r="C2332" s="17" t="s">
        <v>28</v>
      </c>
      <c r="D2332" s="17" t="s">
        <v>4583</v>
      </c>
      <c r="E2332" s="17">
        <v>3000</v>
      </c>
      <c r="F2332" s="18" t="s">
        <v>5</v>
      </c>
      <c r="G2332">
        <v>2015</v>
      </c>
      <c r="H2332" s="18" t="s">
        <v>66</v>
      </c>
      <c r="I2332" t="s">
        <v>64</v>
      </c>
      <c r="J2332" t="s">
        <v>65</v>
      </c>
    </row>
    <row r="2333" spans="1:10">
      <c r="A2333" s="17">
        <v>5914</v>
      </c>
      <c r="B2333" s="17" t="s">
        <v>3845</v>
      </c>
      <c r="C2333" s="17" t="s">
        <v>18</v>
      </c>
      <c r="D2333" s="17" t="s">
        <v>4686</v>
      </c>
      <c r="E2333" s="17">
        <v>4700</v>
      </c>
      <c r="F2333" s="18" t="s">
        <v>5</v>
      </c>
      <c r="G2333">
        <v>2015</v>
      </c>
      <c r="H2333" s="18" t="s">
        <v>66</v>
      </c>
      <c r="I2333" t="s">
        <v>64</v>
      </c>
      <c r="J2333" t="s">
        <v>204</v>
      </c>
    </row>
    <row r="2334" spans="1:10">
      <c r="A2334" s="17">
        <v>5913</v>
      </c>
      <c r="B2334" s="17" t="s">
        <v>4526</v>
      </c>
      <c r="C2334" s="17" t="s">
        <v>24</v>
      </c>
      <c r="D2334" s="17" t="s">
        <v>4681</v>
      </c>
      <c r="E2334" s="17">
        <v>4800</v>
      </c>
      <c r="F2334" s="18" t="s">
        <v>5</v>
      </c>
      <c r="G2334">
        <v>2015</v>
      </c>
      <c r="H2334" s="18" t="s">
        <v>66</v>
      </c>
      <c r="I2334" t="s">
        <v>64</v>
      </c>
      <c r="J2334" t="s">
        <v>65</v>
      </c>
    </row>
    <row r="2335" spans="1:10">
      <c r="A2335" s="17">
        <v>5911</v>
      </c>
      <c r="B2335" s="17" t="s">
        <v>3015</v>
      </c>
      <c r="C2335" s="17" t="s">
        <v>16</v>
      </c>
      <c r="D2335" s="17" t="s">
        <v>4694</v>
      </c>
      <c r="E2335" s="17">
        <v>5600</v>
      </c>
      <c r="F2335" s="18" t="s">
        <v>5</v>
      </c>
      <c r="G2335">
        <v>2015</v>
      </c>
      <c r="H2335" s="18" t="s">
        <v>66</v>
      </c>
      <c r="I2335" t="s">
        <v>64</v>
      </c>
      <c r="J2335" t="s">
        <v>65</v>
      </c>
    </row>
    <row r="2336" spans="1:10">
      <c r="A2336" s="17">
        <v>5909</v>
      </c>
      <c r="B2336" s="17" t="s">
        <v>3234</v>
      </c>
      <c r="C2336" s="17" t="s">
        <v>16</v>
      </c>
      <c r="D2336" s="17" t="s">
        <v>4663</v>
      </c>
      <c r="E2336" s="17">
        <v>3300</v>
      </c>
      <c r="F2336" s="18" t="s">
        <v>5</v>
      </c>
      <c r="G2336">
        <v>2015</v>
      </c>
      <c r="H2336" s="18" t="s">
        <v>66</v>
      </c>
      <c r="I2336" t="s">
        <v>64</v>
      </c>
      <c r="J2336" t="s">
        <v>178</v>
      </c>
    </row>
    <row r="2337" spans="1:10">
      <c r="A2337" s="17">
        <v>5908</v>
      </c>
      <c r="B2337" s="17" t="s">
        <v>3565</v>
      </c>
      <c r="C2337" s="17" t="s">
        <v>24</v>
      </c>
      <c r="D2337" s="17" t="s">
        <v>4658</v>
      </c>
      <c r="E2337" s="17">
        <v>4200</v>
      </c>
      <c r="F2337" s="18" t="s">
        <v>5</v>
      </c>
      <c r="G2337">
        <v>2015</v>
      </c>
      <c r="H2337" s="18" t="s">
        <v>66</v>
      </c>
      <c r="I2337" t="s">
        <v>64</v>
      </c>
      <c r="J2337" t="s">
        <v>65</v>
      </c>
    </row>
    <row r="2338" spans="1:10">
      <c r="A2338" s="17">
        <v>5904</v>
      </c>
      <c r="B2338" s="17" t="s">
        <v>2068</v>
      </c>
      <c r="C2338" s="17" t="s">
        <v>20</v>
      </c>
      <c r="D2338" s="17" t="s">
        <v>4745</v>
      </c>
      <c r="E2338" s="17">
        <v>5500</v>
      </c>
      <c r="F2338" s="18" t="s">
        <v>5</v>
      </c>
      <c r="G2338">
        <v>2015</v>
      </c>
      <c r="H2338" s="18" t="s">
        <v>66</v>
      </c>
      <c r="I2338" t="s">
        <v>64</v>
      </c>
      <c r="J2338" t="s">
        <v>123</v>
      </c>
    </row>
    <row r="2339" spans="1:10">
      <c r="A2339" s="17">
        <v>5903</v>
      </c>
      <c r="B2339" s="17" t="s">
        <v>2167</v>
      </c>
      <c r="C2339" s="17" t="s">
        <v>20</v>
      </c>
      <c r="D2339" s="17" t="s">
        <v>4762</v>
      </c>
      <c r="E2339" s="17">
        <v>4200</v>
      </c>
      <c r="F2339" s="18" t="s">
        <v>5</v>
      </c>
      <c r="G2339">
        <v>2015</v>
      </c>
      <c r="H2339" s="18" t="s">
        <v>66</v>
      </c>
      <c r="I2339" t="s">
        <v>64</v>
      </c>
      <c r="J2339" t="s">
        <v>65</v>
      </c>
    </row>
    <row r="2340" spans="1:10">
      <c r="A2340" s="17">
        <v>5902</v>
      </c>
      <c r="B2340" s="17" t="s">
        <v>3261</v>
      </c>
      <c r="C2340" s="17" t="s">
        <v>24</v>
      </c>
      <c r="D2340" s="17" t="s">
        <v>4748</v>
      </c>
      <c r="E2340" s="17">
        <v>1600</v>
      </c>
      <c r="F2340" s="18" t="s">
        <v>5</v>
      </c>
      <c r="G2340">
        <v>2015</v>
      </c>
      <c r="H2340" s="18" t="s">
        <v>66</v>
      </c>
      <c r="I2340" t="s">
        <v>64</v>
      </c>
      <c r="J2340" t="s">
        <v>65</v>
      </c>
    </row>
    <row r="2341" spans="1:10">
      <c r="A2341" s="17">
        <v>5901</v>
      </c>
      <c r="B2341" s="17" t="s">
        <v>2065</v>
      </c>
      <c r="C2341" s="17" t="s">
        <v>28</v>
      </c>
      <c r="D2341" s="17" t="s">
        <v>4634</v>
      </c>
      <c r="E2341" s="17">
        <v>10600</v>
      </c>
      <c r="F2341" s="18" t="s">
        <v>5</v>
      </c>
      <c r="G2341">
        <v>2015</v>
      </c>
      <c r="H2341" s="18" t="s">
        <v>66</v>
      </c>
      <c r="I2341" t="s">
        <v>64</v>
      </c>
      <c r="J2341" t="s">
        <v>65</v>
      </c>
    </row>
    <row r="2342" spans="1:10">
      <c r="A2342" s="17">
        <v>5900</v>
      </c>
      <c r="B2342" s="17" t="s">
        <v>2908</v>
      </c>
      <c r="C2342" s="17" t="s">
        <v>28</v>
      </c>
      <c r="D2342" s="17" t="s">
        <v>4638</v>
      </c>
      <c r="E2342" s="17">
        <v>5500</v>
      </c>
      <c r="F2342" s="18" t="s">
        <v>5</v>
      </c>
      <c r="G2342">
        <v>2015</v>
      </c>
      <c r="H2342" s="18" t="s">
        <v>66</v>
      </c>
      <c r="I2342" t="s">
        <v>64</v>
      </c>
      <c r="J2342" t="s">
        <v>65</v>
      </c>
    </row>
    <row r="2343" spans="1:10">
      <c r="A2343" s="17">
        <v>5898</v>
      </c>
      <c r="B2343" s="17" t="s">
        <v>4117</v>
      </c>
      <c r="C2343" s="17" t="s">
        <v>18</v>
      </c>
      <c r="D2343" s="17" t="s">
        <v>4687</v>
      </c>
      <c r="E2343" s="17">
        <v>6000</v>
      </c>
      <c r="F2343" s="18" t="s">
        <v>5</v>
      </c>
      <c r="G2343">
        <v>2015</v>
      </c>
      <c r="H2343" s="18" t="s">
        <v>66</v>
      </c>
      <c r="I2343" t="s">
        <v>64</v>
      </c>
      <c r="J2343" t="s">
        <v>204</v>
      </c>
    </row>
    <row r="2344" spans="1:10">
      <c r="A2344" s="17">
        <v>5897</v>
      </c>
      <c r="B2344" s="17" t="s">
        <v>3435</v>
      </c>
      <c r="C2344" s="17" t="s">
        <v>18</v>
      </c>
      <c r="D2344" s="17" t="s">
        <v>4686</v>
      </c>
      <c r="E2344" s="17">
        <v>4100</v>
      </c>
      <c r="F2344" s="18" t="s">
        <v>5</v>
      </c>
      <c r="G2344">
        <v>2015</v>
      </c>
      <c r="H2344" s="18" t="s">
        <v>66</v>
      </c>
      <c r="I2344" t="s">
        <v>64</v>
      </c>
      <c r="J2344" t="s">
        <v>204</v>
      </c>
    </row>
    <row r="2345" spans="1:10">
      <c r="A2345" s="17">
        <v>5896</v>
      </c>
      <c r="B2345" s="17" t="s">
        <v>2696</v>
      </c>
      <c r="C2345" s="17" t="s">
        <v>18</v>
      </c>
      <c r="D2345" s="17" t="s">
        <v>4687</v>
      </c>
      <c r="E2345" s="17">
        <v>2600</v>
      </c>
      <c r="F2345" s="18" t="s">
        <v>5</v>
      </c>
      <c r="G2345">
        <v>2015</v>
      </c>
      <c r="H2345" s="18" t="s">
        <v>66</v>
      </c>
      <c r="I2345" t="s">
        <v>64</v>
      </c>
      <c r="J2345" t="s">
        <v>204</v>
      </c>
    </row>
    <row r="2346" spans="1:10">
      <c r="A2346" s="17">
        <v>5895</v>
      </c>
      <c r="B2346" s="17" t="s">
        <v>242</v>
      </c>
      <c r="C2346" s="17" t="s">
        <v>28</v>
      </c>
      <c r="D2346" s="17" t="s">
        <v>4749</v>
      </c>
      <c r="E2346" s="17">
        <v>3500</v>
      </c>
      <c r="F2346" s="18" t="s">
        <v>5</v>
      </c>
      <c r="G2346">
        <v>2014</v>
      </c>
      <c r="H2346" s="18" t="s">
        <v>66</v>
      </c>
      <c r="I2346" t="s">
        <v>64</v>
      </c>
      <c r="J2346" t="s">
        <v>65</v>
      </c>
    </row>
    <row r="2347" spans="1:10">
      <c r="A2347" s="17">
        <v>5892</v>
      </c>
      <c r="B2347" s="17" t="s">
        <v>3033</v>
      </c>
      <c r="C2347" s="17" t="s">
        <v>28</v>
      </c>
      <c r="D2347" s="17" t="s">
        <v>4749</v>
      </c>
      <c r="E2347" s="17">
        <v>3200</v>
      </c>
      <c r="F2347" s="18" t="s">
        <v>5</v>
      </c>
      <c r="G2347">
        <v>2014</v>
      </c>
      <c r="H2347" s="18" t="s">
        <v>66</v>
      </c>
      <c r="I2347" t="s">
        <v>64</v>
      </c>
      <c r="J2347" t="s">
        <v>65</v>
      </c>
    </row>
    <row r="2348" spans="1:10">
      <c r="A2348" s="17">
        <v>5890</v>
      </c>
      <c r="B2348" s="17" t="s">
        <v>3366</v>
      </c>
      <c r="C2348" s="17" t="s">
        <v>26</v>
      </c>
      <c r="D2348" s="17" t="s">
        <v>4668</v>
      </c>
      <c r="E2348" s="17">
        <v>4300</v>
      </c>
      <c r="F2348" s="18" t="s">
        <v>5</v>
      </c>
      <c r="G2348">
        <v>2015</v>
      </c>
      <c r="H2348" s="18" t="s">
        <v>66</v>
      </c>
      <c r="I2348" t="s">
        <v>64</v>
      </c>
      <c r="J2348" t="s">
        <v>65</v>
      </c>
    </row>
    <row r="2349" spans="1:10">
      <c r="A2349" s="17">
        <v>5886</v>
      </c>
      <c r="B2349" s="17" t="s">
        <v>4133</v>
      </c>
      <c r="C2349" s="17" t="s">
        <v>18</v>
      </c>
      <c r="D2349" s="17" t="s">
        <v>4756</v>
      </c>
      <c r="E2349" s="17">
        <v>3100</v>
      </c>
      <c r="F2349" s="18" t="s">
        <v>5</v>
      </c>
      <c r="G2349">
        <v>2015</v>
      </c>
      <c r="H2349" s="18" t="s">
        <v>66</v>
      </c>
      <c r="I2349" t="s">
        <v>64</v>
      </c>
      <c r="J2349" t="s">
        <v>204</v>
      </c>
    </row>
    <row r="2350" spans="1:10">
      <c r="A2350" s="17">
        <v>5884</v>
      </c>
      <c r="B2350" s="17" t="s">
        <v>3496</v>
      </c>
      <c r="C2350" s="17" t="s">
        <v>18</v>
      </c>
      <c r="D2350" s="17" t="s">
        <v>4687</v>
      </c>
      <c r="E2350" s="17">
        <v>5100</v>
      </c>
      <c r="F2350" s="18" t="s">
        <v>5</v>
      </c>
      <c r="G2350">
        <v>2015</v>
      </c>
      <c r="H2350" s="18" t="s">
        <v>66</v>
      </c>
      <c r="I2350" t="s">
        <v>64</v>
      </c>
      <c r="J2350" t="s">
        <v>204</v>
      </c>
    </row>
    <row r="2351" spans="1:10">
      <c r="A2351" s="17">
        <v>5881</v>
      </c>
      <c r="B2351" s="17" t="s">
        <v>2274</v>
      </c>
      <c r="C2351" s="17" t="s">
        <v>16</v>
      </c>
      <c r="D2351" s="17" t="s">
        <v>4663</v>
      </c>
      <c r="E2351" s="17">
        <v>12500</v>
      </c>
      <c r="F2351" s="18" t="s">
        <v>5</v>
      </c>
      <c r="G2351">
        <v>2015</v>
      </c>
      <c r="H2351" s="18" t="s">
        <v>66</v>
      </c>
      <c r="I2351" t="s">
        <v>64</v>
      </c>
      <c r="J2351" t="s">
        <v>178</v>
      </c>
    </row>
    <row r="2352" spans="1:10">
      <c r="A2352" s="17">
        <v>5880</v>
      </c>
      <c r="B2352" s="17" t="s">
        <v>2289</v>
      </c>
      <c r="C2352" s="17" t="s">
        <v>16</v>
      </c>
      <c r="D2352" s="17" t="s">
        <v>4631</v>
      </c>
      <c r="E2352" s="17">
        <v>19000</v>
      </c>
      <c r="F2352" s="18" t="s">
        <v>5</v>
      </c>
      <c r="G2352">
        <v>2014</v>
      </c>
      <c r="H2352" s="18" t="s">
        <v>66</v>
      </c>
      <c r="I2352" t="s">
        <v>64</v>
      </c>
      <c r="J2352" t="s">
        <v>178</v>
      </c>
    </row>
    <row r="2353" spans="1:10">
      <c r="A2353" s="17">
        <v>5879</v>
      </c>
      <c r="B2353" s="17" t="s">
        <v>3881</v>
      </c>
      <c r="C2353" s="17" t="s">
        <v>18</v>
      </c>
      <c r="D2353" s="17" t="s">
        <v>4687</v>
      </c>
      <c r="E2353" s="17">
        <v>4600</v>
      </c>
      <c r="F2353" s="18" t="s">
        <v>5</v>
      </c>
      <c r="G2353">
        <v>2015</v>
      </c>
      <c r="H2353" s="18" t="s">
        <v>66</v>
      </c>
      <c r="I2353" t="s">
        <v>64</v>
      </c>
      <c r="J2353" t="s">
        <v>204</v>
      </c>
    </row>
    <row r="2354" spans="1:10">
      <c r="A2354" s="17">
        <v>5876</v>
      </c>
      <c r="B2354" s="17" t="s">
        <v>2570</v>
      </c>
      <c r="C2354" s="17" t="s">
        <v>28</v>
      </c>
      <c r="D2354" s="17" t="s">
        <v>4583</v>
      </c>
      <c r="E2354" s="17">
        <v>4700</v>
      </c>
      <c r="F2354" s="18" t="s">
        <v>5</v>
      </c>
      <c r="G2354">
        <v>2014</v>
      </c>
      <c r="H2354" s="18" t="s">
        <v>66</v>
      </c>
      <c r="I2354" t="s">
        <v>64</v>
      </c>
      <c r="J2354" t="s">
        <v>65</v>
      </c>
    </row>
    <row r="2355" spans="1:10">
      <c r="A2355" s="17">
        <v>5874</v>
      </c>
      <c r="B2355" s="17" t="s">
        <v>3389</v>
      </c>
      <c r="C2355" s="17" t="s">
        <v>28</v>
      </c>
      <c r="D2355" s="17" t="s">
        <v>4749</v>
      </c>
      <c r="E2355" s="17">
        <v>3300</v>
      </c>
      <c r="F2355" s="18" t="s">
        <v>5</v>
      </c>
      <c r="G2355">
        <v>2014</v>
      </c>
      <c r="H2355" s="18" t="s">
        <v>66</v>
      </c>
      <c r="I2355" t="s">
        <v>64</v>
      </c>
      <c r="J2355" t="s">
        <v>65</v>
      </c>
    </row>
    <row r="2356" spans="1:10">
      <c r="A2356" s="17">
        <v>5873</v>
      </c>
      <c r="B2356" s="17" t="s">
        <v>3825</v>
      </c>
      <c r="C2356" s="17" t="s">
        <v>18</v>
      </c>
      <c r="D2356" s="17" t="s">
        <v>4760</v>
      </c>
      <c r="E2356" s="17">
        <v>5100</v>
      </c>
      <c r="F2356" s="18" t="s">
        <v>5</v>
      </c>
      <c r="G2356">
        <v>2014</v>
      </c>
      <c r="H2356" s="18" t="s">
        <v>66</v>
      </c>
      <c r="I2356" t="s">
        <v>64</v>
      </c>
      <c r="J2356" t="s">
        <v>204</v>
      </c>
    </row>
    <row r="2357" spans="1:10">
      <c r="A2357" s="17">
        <v>5872</v>
      </c>
      <c r="B2357" s="17" t="s">
        <v>4107</v>
      </c>
      <c r="C2357" s="17" t="s">
        <v>24</v>
      </c>
      <c r="D2357" s="17" t="s">
        <v>4748</v>
      </c>
      <c r="E2357" s="17">
        <v>2800</v>
      </c>
      <c r="F2357" s="18" t="s">
        <v>5</v>
      </c>
      <c r="G2357">
        <v>2014</v>
      </c>
      <c r="H2357" s="18" t="s">
        <v>66</v>
      </c>
      <c r="I2357" t="s">
        <v>64</v>
      </c>
      <c r="J2357" t="s">
        <v>65</v>
      </c>
    </row>
    <row r="2358" spans="1:10">
      <c r="A2358" s="17">
        <v>5866</v>
      </c>
      <c r="B2358" s="17" t="s">
        <v>239</v>
      </c>
      <c r="C2358" s="17" t="s">
        <v>28</v>
      </c>
      <c r="D2358" s="17" t="s">
        <v>4583</v>
      </c>
      <c r="E2358" s="17">
        <v>2700</v>
      </c>
      <c r="F2358" s="18" t="s">
        <v>5</v>
      </c>
      <c r="G2358">
        <v>2014</v>
      </c>
      <c r="H2358" s="18" t="s">
        <v>66</v>
      </c>
      <c r="I2358" t="s">
        <v>64</v>
      </c>
      <c r="J2358" t="s">
        <v>65</v>
      </c>
    </row>
    <row r="2359" spans="1:10">
      <c r="A2359" s="17">
        <v>5865</v>
      </c>
      <c r="B2359" s="17" t="s">
        <v>2134</v>
      </c>
      <c r="C2359" s="17" t="s">
        <v>20</v>
      </c>
      <c r="D2359" s="17" t="s">
        <v>4731</v>
      </c>
      <c r="E2359" s="17">
        <v>7300</v>
      </c>
      <c r="F2359" s="18" t="s">
        <v>5</v>
      </c>
      <c r="G2359">
        <v>2014</v>
      </c>
      <c r="H2359" s="18" t="s">
        <v>66</v>
      </c>
      <c r="I2359" t="s">
        <v>64</v>
      </c>
      <c r="J2359" t="s">
        <v>65</v>
      </c>
    </row>
    <row r="2360" spans="1:10">
      <c r="A2360" s="17">
        <v>5864</v>
      </c>
      <c r="B2360" s="17" t="s">
        <v>4192</v>
      </c>
      <c r="C2360" s="17" t="s">
        <v>18</v>
      </c>
      <c r="D2360" s="17" t="s">
        <v>4687</v>
      </c>
      <c r="E2360" s="17">
        <v>2200</v>
      </c>
      <c r="F2360" s="18" t="s">
        <v>5</v>
      </c>
      <c r="G2360">
        <v>2014</v>
      </c>
      <c r="H2360" s="18" t="s">
        <v>66</v>
      </c>
      <c r="I2360" t="s">
        <v>64</v>
      </c>
      <c r="J2360" t="s">
        <v>207</v>
      </c>
    </row>
    <row r="2361" spans="1:10">
      <c r="A2361" s="17">
        <v>5863</v>
      </c>
      <c r="B2361" s="17" t="s">
        <v>2125</v>
      </c>
      <c r="C2361" s="17" t="s">
        <v>18</v>
      </c>
      <c r="D2361" s="17" t="s">
        <v>4756</v>
      </c>
      <c r="E2361" s="17">
        <v>5300</v>
      </c>
      <c r="F2361" s="18" t="s">
        <v>5</v>
      </c>
      <c r="G2361">
        <v>2014</v>
      </c>
      <c r="H2361" s="18" t="s">
        <v>66</v>
      </c>
      <c r="I2361" t="s">
        <v>64</v>
      </c>
      <c r="J2361" t="s">
        <v>204</v>
      </c>
    </row>
    <row r="2362" spans="1:10">
      <c r="A2362" s="17">
        <v>5862</v>
      </c>
      <c r="B2362" s="17" t="s">
        <v>2252</v>
      </c>
      <c r="C2362" s="17" t="s">
        <v>28</v>
      </c>
      <c r="D2362" s="17" t="s">
        <v>4749</v>
      </c>
      <c r="E2362" s="17">
        <v>23900</v>
      </c>
      <c r="F2362" s="18" t="s">
        <v>5</v>
      </c>
      <c r="G2362">
        <v>2014</v>
      </c>
      <c r="H2362" s="18" t="s">
        <v>66</v>
      </c>
      <c r="I2362" t="s">
        <v>64</v>
      </c>
      <c r="J2362" t="s">
        <v>65</v>
      </c>
    </row>
    <row r="2363" spans="1:10">
      <c r="A2363" s="17">
        <v>5860</v>
      </c>
      <c r="B2363" s="17" t="s">
        <v>2825</v>
      </c>
      <c r="C2363" s="17" t="s">
        <v>26</v>
      </c>
      <c r="D2363" s="17" t="s">
        <v>4742</v>
      </c>
      <c r="E2363" s="17">
        <v>4000</v>
      </c>
      <c r="F2363" s="18" t="s">
        <v>5</v>
      </c>
      <c r="G2363">
        <v>2014</v>
      </c>
      <c r="H2363" s="18" t="s">
        <v>66</v>
      </c>
      <c r="I2363" t="s">
        <v>64</v>
      </c>
      <c r="J2363" t="s">
        <v>65</v>
      </c>
    </row>
    <row r="2364" spans="1:10">
      <c r="A2364" s="17">
        <v>5859</v>
      </c>
      <c r="B2364" s="17" t="s">
        <v>2622</v>
      </c>
      <c r="C2364" s="17" t="s">
        <v>18</v>
      </c>
      <c r="D2364" s="17" t="s">
        <v>4756</v>
      </c>
      <c r="E2364" s="17">
        <v>4400</v>
      </c>
      <c r="F2364" s="18" t="s">
        <v>5</v>
      </c>
      <c r="G2364">
        <v>2014</v>
      </c>
      <c r="H2364" s="18" t="s">
        <v>66</v>
      </c>
      <c r="I2364" t="s">
        <v>64</v>
      </c>
      <c r="J2364" t="s">
        <v>204</v>
      </c>
    </row>
    <row r="2365" spans="1:10">
      <c r="A2365" s="17">
        <v>5858</v>
      </c>
      <c r="B2365" s="17" t="s">
        <v>2174</v>
      </c>
      <c r="C2365" s="17" t="s">
        <v>18</v>
      </c>
      <c r="D2365" s="17" t="s">
        <v>4756</v>
      </c>
      <c r="E2365" s="17">
        <v>13800</v>
      </c>
      <c r="F2365" s="18" t="s">
        <v>5</v>
      </c>
      <c r="G2365">
        <v>2014</v>
      </c>
      <c r="H2365" s="18" t="s">
        <v>66</v>
      </c>
      <c r="I2365" t="s">
        <v>64</v>
      </c>
      <c r="J2365" t="s">
        <v>204</v>
      </c>
    </row>
    <row r="2366" spans="1:10">
      <c r="A2366" s="17">
        <v>5857</v>
      </c>
      <c r="B2366" s="17" t="s">
        <v>2383</v>
      </c>
      <c r="C2366" s="17" t="s">
        <v>28</v>
      </c>
      <c r="D2366" s="17" t="s">
        <v>4634</v>
      </c>
      <c r="E2366" s="17">
        <v>10100</v>
      </c>
      <c r="F2366" s="18" t="s">
        <v>5</v>
      </c>
      <c r="G2366">
        <v>2014</v>
      </c>
      <c r="H2366" s="18" t="s">
        <v>66</v>
      </c>
      <c r="I2366" t="s">
        <v>64</v>
      </c>
      <c r="J2366" t="s">
        <v>65</v>
      </c>
    </row>
    <row r="2367" spans="1:10">
      <c r="A2367" s="17">
        <v>5852</v>
      </c>
      <c r="B2367" s="17" t="s">
        <v>3099</v>
      </c>
      <c r="C2367" s="17" t="s">
        <v>16</v>
      </c>
      <c r="D2367" s="17" t="s">
        <v>4663</v>
      </c>
      <c r="E2367" s="17">
        <v>4900</v>
      </c>
      <c r="F2367" s="18" t="s">
        <v>5</v>
      </c>
      <c r="G2367">
        <v>2014</v>
      </c>
      <c r="H2367" s="18" t="s">
        <v>66</v>
      </c>
      <c r="I2367" t="s">
        <v>64</v>
      </c>
      <c r="J2367" t="s">
        <v>178</v>
      </c>
    </row>
    <row r="2368" spans="1:10">
      <c r="A2368" s="17">
        <v>5851</v>
      </c>
      <c r="B2368" s="17" t="s">
        <v>236</v>
      </c>
      <c r="C2368" s="17" t="s">
        <v>24</v>
      </c>
      <c r="D2368" s="17" t="s">
        <v>4658</v>
      </c>
      <c r="E2368" s="17">
        <v>3200</v>
      </c>
      <c r="F2368" s="18" t="s">
        <v>5</v>
      </c>
      <c r="G2368">
        <v>2014</v>
      </c>
      <c r="H2368" s="18" t="s">
        <v>66</v>
      </c>
      <c r="I2368" t="s">
        <v>64</v>
      </c>
      <c r="J2368" t="s">
        <v>65</v>
      </c>
    </row>
    <row r="2369" spans="1:10">
      <c r="A2369" s="17">
        <v>5849</v>
      </c>
      <c r="B2369" s="17" t="s">
        <v>3129</v>
      </c>
      <c r="C2369" s="17" t="s">
        <v>18</v>
      </c>
      <c r="D2369" s="17" t="s">
        <v>4687</v>
      </c>
      <c r="E2369" s="17">
        <v>4700</v>
      </c>
      <c r="F2369" s="18" t="s">
        <v>5</v>
      </c>
      <c r="G2369">
        <v>2014</v>
      </c>
      <c r="H2369" s="18" t="s">
        <v>66</v>
      </c>
      <c r="I2369" t="s">
        <v>64</v>
      </c>
      <c r="J2369" t="s">
        <v>204</v>
      </c>
    </row>
    <row r="2370" spans="1:10">
      <c r="A2370" s="17">
        <v>5847</v>
      </c>
      <c r="B2370" s="17" t="s">
        <v>3288</v>
      </c>
      <c r="C2370" s="17" t="s">
        <v>26</v>
      </c>
      <c r="D2370" s="17" t="s">
        <v>4668</v>
      </c>
      <c r="E2370" s="17">
        <v>3000</v>
      </c>
      <c r="F2370" s="18" t="s">
        <v>5</v>
      </c>
      <c r="G2370">
        <v>2015</v>
      </c>
      <c r="H2370" s="18" t="s">
        <v>66</v>
      </c>
      <c r="I2370" t="s">
        <v>64</v>
      </c>
      <c r="J2370" t="s">
        <v>65</v>
      </c>
    </row>
    <row r="2371" spans="1:10">
      <c r="A2371" s="17">
        <v>5846</v>
      </c>
      <c r="B2371" s="17" t="s">
        <v>2260</v>
      </c>
      <c r="C2371" s="17" t="s">
        <v>28</v>
      </c>
      <c r="D2371" s="17" t="s">
        <v>4749</v>
      </c>
      <c r="E2371" s="17">
        <v>4000</v>
      </c>
      <c r="F2371" s="18" t="s">
        <v>5</v>
      </c>
      <c r="G2371">
        <v>2014</v>
      </c>
      <c r="H2371" s="18" t="s">
        <v>66</v>
      </c>
      <c r="I2371" t="s">
        <v>64</v>
      </c>
      <c r="J2371" t="s">
        <v>65</v>
      </c>
    </row>
    <row r="2372" spans="1:10">
      <c r="A2372" s="17">
        <v>5845</v>
      </c>
      <c r="B2372" s="17" t="s">
        <v>2730</v>
      </c>
      <c r="C2372" s="17" t="s">
        <v>28</v>
      </c>
      <c r="D2372" s="17" t="s">
        <v>4749</v>
      </c>
      <c r="E2372" s="17">
        <v>2900</v>
      </c>
      <c r="F2372" s="18" t="s">
        <v>5</v>
      </c>
      <c r="G2372">
        <v>2014</v>
      </c>
      <c r="H2372" s="18" t="s">
        <v>66</v>
      </c>
      <c r="I2372" t="s">
        <v>64</v>
      </c>
      <c r="J2372" t="s">
        <v>65</v>
      </c>
    </row>
    <row r="2373" spans="1:10">
      <c r="A2373" s="17">
        <v>5844</v>
      </c>
      <c r="B2373" s="17" t="s">
        <v>2180</v>
      </c>
      <c r="C2373" s="17" t="s">
        <v>20</v>
      </c>
      <c r="D2373" s="17" t="s">
        <v>4762</v>
      </c>
      <c r="E2373" s="17">
        <v>4200</v>
      </c>
      <c r="F2373" s="18" t="s">
        <v>5</v>
      </c>
      <c r="G2373">
        <v>2014</v>
      </c>
      <c r="H2373" s="18" t="s">
        <v>66</v>
      </c>
      <c r="I2373" t="s">
        <v>64</v>
      </c>
      <c r="J2373" t="s">
        <v>65</v>
      </c>
    </row>
    <row r="2374" spans="1:10">
      <c r="A2374" s="17">
        <v>5842</v>
      </c>
      <c r="B2374" s="17" t="s">
        <v>3160</v>
      </c>
      <c r="C2374" s="17" t="s">
        <v>24</v>
      </c>
      <c r="D2374" s="17" t="s">
        <v>4658</v>
      </c>
      <c r="E2374" s="17">
        <v>2500</v>
      </c>
      <c r="F2374" s="18" t="s">
        <v>5</v>
      </c>
      <c r="G2374">
        <v>2014</v>
      </c>
      <c r="H2374" s="18" t="s">
        <v>66</v>
      </c>
      <c r="I2374" t="s">
        <v>64</v>
      </c>
      <c r="J2374" t="s">
        <v>65</v>
      </c>
    </row>
    <row r="2375" spans="1:10">
      <c r="A2375" s="17">
        <v>5840</v>
      </c>
      <c r="B2375" s="17" t="s">
        <v>3379</v>
      </c>
      <c r="C2375" s="17" t="s">
        <v>18</v>
      </c>
      <c r="D2375" s="17" t="s">
        <v>4686</v>
      </c>
      <c r="E2375" s="17">
        <v>2500</v>
      </c>
      <c r="F2375" s="18" t="s">
        <v>5</v>
      </c>
      <c r="G2375">
        <v>2014</v>
      </c>
      <c r="H2375" s="18" t="s">
        <v>66</v>
      </c>
      <c r="I2375" t="s">
        <v>64</v>
      </c>
      <c r="J2375" t="s">
        <v>204</v>
      </c>
    </row>
    <row r="2376" spans="1:10">
      <c r="A2376" s="17">
        <v>5839</v>
      </c>
      <c r="B2376" s="17" t="s">
        <v>3000</v>
      </c>
      <c r="C2376" s="17" t="s">
        <v>18</v>
      </c>
      <c r="D2376" s="17" t="s">
        <v>4756</v>
      </c>
      <c r="E2376" s="17">
        <v>5100</v>
      </c>
      <c r="F2376" s="18" t="s">
        <v>5</v>
      </c>
      <c r="G2376">
        <v>2014</v>
      </c>
      <c r="H2376" s="18" t="s">
        <v>66</v>
      </c>
      <c r="I2376" t="s">
        <v>64</v>
      </c>
      <c r="J2376" t="s">
        <v>204</v>
      </c>
    </row>
    <row r="2377" spans="1:10">
      <c r="A2377" s="17">
        <v>5837</v>
      </c>
      <c r="B2377" s="17" t="s">
        <v>2786</v>
      </c>
      <c r="C2377" s="17" t="s">
        <v>20</v>
      </c>
      <c r="D2377" s="17" t="s">
        <v>4731</v>
      </c>
      <c r="E2377" s="17">
        <v>3200</v>
      </c>
      <c r="F2377" s="18" t="s">
        <v>5</v>
      </c>
      <c r="G2377">
        <v>2014</v>
      </c>
      <c r="H2377" s="18" t="s">
        <v>66</v>
      </c>
      <c r="I2377" t="s">
        <v>64</v>
      </c>
      <c r="J2377" t="s">
        <v>65</v>
      </c>
    </row>
    <row r="2378" spans="1:10">
      <c r="A2378" s="17">
        <v>5836</v>
      </c>
      <c r="B2378" s="17" t="s">
        <v>2751</v>
      </c>
      <c r="C2378" s="17" t="s">
        <v>28</v>
      </c>
      <c r="D2378" s="17" t="s">
        <v>4634</v>
      </c>
      <c r="E2378" s="17">
        <v>5500</v>
      </c>
      <c r="F2378" s="18" t="s">
        <v>5</v>
      </c>
      <c r="G2378">
        <v>2014</v>
      </c>
      <c r="H2378" s="18" t="s">
        <v>66</v>
      </c>
      <c r="I2378" t="s">
        <v>64</v>
      </c>
      <c r="J2378" t="s">
        <v>65</v>
      </c>
    </row>
    <row r="2379" spans="1:10">
      <c r="A2379" s="17">
        <v>5835</v>
      </c>
      <c r="B2379" s="17" t="s">
        <v>2747</v>
      </c>
      <c r="C2379" s="17" t="s">
        <v>24</v>
      </c>
      <c r="D2379" s="17" t="s">
        <v>4658</v>
      </c>
      <c r="E2379" s="17">
        <v>3700</v>
      </c>
      <c r="F2379" s="18" t="s">
        <v>5</v>
      </c>
      <c r="G2379">
        <v>2014</v>
      </c>
      <c r="H2379" s="18" t="s">
        <v>66</v>
      </c>
      <c r="I2379" t="s">
        <v>64</v>
      </c>
      <c r="J2379" t="s">
        <v>65</v>
      </c>
    </row>
    <row r="2380" spans="1:10">
      <c r="A2380" s="17">
        <v>5833</v>
      </c>
      <c r="B2380" s="17" t="s">
        <v>3812</v>
      </c>
      <c r="C2380" s="17" t="s">
        <v>26</v>
      </c>
      <c r="D2380" s="17" t="s">
        <v>4668</v>
      </c>
      <c r="E2380" s="17">
        <v>4700</v>
      </c>
      <c r="F2380" s="18" t="s">
        <v>5</v>
      </c>
      <c r="G2380">
        <v>2014</v>
      </c>
      <c r="H2380" s="18" t="s">
        <v>66</v>
      </c>
      <c r="I2380" t="s">
        <v>64</v>
      </c>
      <c r="J2380" t="s">
        <v>65</v>
      </c>
    </row>
    <row r="2381" spans="1:10">
      <c r="A2381" s="17">
        <v>5831</v>
      </c>
      <c r="B2381" s="17" t="s">
        <v>2597</v>
      </c>
      <c r="C2381" s="17" t="s">
        <v>20</v>
      </c>
      <c r="D2381" s="17" t="s">
        <v>4745</v>
      </c>
      <c r="E2381" s="17">
        <v>5800</v>
      </c>
      <c r="F2381" s="18" t="s">
        <v>5</v>
      </c>
      <c r="G2381">
        <v>2014</v>
      </c>
      <c r="H2381" s="18" t="s">
        <v>66</v>
      </c>
      <c r="I2381" t="s">
        <v>64</v>
      </c>
      <c r="J2381" t="s">
        <v>65</v>
      </c>
    </row>
    <row r="2382" spans="1:10">
      <c r="A2382" s="17">
        <v>5830</v>
      </c>
      <c r="B2382" s="17" t="s">
        <v>2655</v>
      </c>
      <c r="C2382" s="17" t="s">
        <v>20</v>
      </c>
      <c r="D2382" s="17" t="s">
        <v>4745</v>
      </c>
      <c r="E2382" s="17">
        <v>4400</v>
      </c>
      <c r="F2382" s="18" t="s">
        <v>5</v>
      </c>
      <c r="G2382">
        <v>2014</v>
      </c>
      <c r="H2382" s="18" t="s">
        <v>66</v>
      </c>
      <c r="I2382" t="s">
        <v>64</v>
      </c>
      <c r="J2382" t="s">
        <v>65</v>
      </c>
    </row>
    <row r="2383" spans="1:10">
      <c r="A2383" s="17">
        <v>5827</v>
      </c>
      <c r="B2383" s="17" t="s">
        <v>2241</v>
      </c>
      <c r="C2383" s="17" t="s">
        <v>18</v>
      </c>
      <c r="D2383" s="17" t="s">
        <v>4686</v>
      </c>
      <c r="E2383" s="17">
        <v>6100</v>
      </c>
      <c r="F2383" s="18" t="s">
        <v>5</v>
      </c>
      <c r="G2383">
        <v>2014</v>
      </c>
      <c r="H2383" s="18" t="s">
        <v>66</v>
      </c>
      <c r="I2383" t="s">
        <v>64</v>
      </c>
      <c r="J2383" t="s">
        <v>204</v>
      </c>
    </row>
    <row r="2384" spans="1:10">
      <c r="A2384" s="17">
        <v>5826</v>
      </c>
      <c r="B2384" s="17" t="s">
        <v>3682</v>
      </c>
      <c r="C2384" s="17" t="s">
        <v>26</v>
      </c>
      <c r="D2384" s="17" t="s">
        <v>4668</v>
      </c>
      <c r="E2384" s="17">
        <v>3200</v>
      </c>
      <c r="F2384" s="18" t="s">
        <v>5</v>
      </c>
      <c r="G2384">
        <v>2014</v>
      </c>
      <c r="H2384" s="18" t="s">
        <v>66</v>
      </c>
      <c r="I2384" t="s">
        <v>64</v>
      </c>
      <c r="J2384" t="s">
        <v>65</v>
      </c>
    </row>
    <row r="2385" spans="1:10">
      <c r="A2385" s="17">
        <v>5825</v>
      </c>
      <c r="B2385" s="17" t="s">
        <v>4520</v>
      </c>
      <c r="C2385" s="17" t="s">
        <v>28</v>
      </c>
      <c r="D2385" s="17" t="s">
        <v>4638</v>
      </c>
      <c r="E2385" s="17">
        <v>4500</v>
      </c>
      <c r="F2385" s="18" t="s">
        <v>5</v>
      </c>
      <c r="G2385">
        <v>2014</v>
      </c>
      <c r="H2385" s="18" t="s">
        <v>66</v>
      </c>
      <c r="I2385" t="s">
        <v>64</v>
      </c>
      <c r="J2385" t="s">
        <v>65</v>
      </c>
    </row>
    <row r="2386" spans="1:10">
      <c r="A2386" s="17">
        <v>5824</v>
      </c>
      <c r="B2386" s="17" t="s">
        <v>2450</v>
      </c>
      <c r="C2386" s="17" t="s">
        <v>16</v>
      </c>
      <c r="D2386" s="17" t="s">
        <v>4694</v>
      </c>
      <c r="E2386" s="17">
        <v>4100</v>
      </c>
      <c r="F2386" s="18" t="s">
        <v>5</v>
      </c>
      <c r="G2386">
        <v>2014</v>
      </c>
      <c r="H2386" s="18" t="s">
        <v>66</v>
      </c>
      <c r="I2386" t="s">
        <v>64</v>
      </c>
      <c r="J2386" t="s">
        <v>65</v>
      </c>
    </row>
    <row r="2387" spans="1:10">
      <c r="A2387" s="17">
        <v>5821</v>
      </c>
      <c r="B2387" s="17" t="s">
        <v>3564</v>
      </c>
      <c r="C2387" s="17" t="s">
        <v>24</v>
      </c>
      <c r="D2387" s="17" t="s">
        <v>4658</v>
      </c>
      <c r="E2387" s="17">
        <v>2000</v>
      </c>
      <c r="F2387" s="18" t="s">
        <v>5</v>
      </c>
      <c r="G2387">
        <v>2014</v>
      </c>
      <c r="H2387" s="18" t="s">
        <v>66</v>
      </c>
      <c r="I2387" t="s">
        <v>64</v>
      </c>
      <c r="J2387" t="s">
        <v>65</v>
      </c>
    </row>
    <row r="2388" spans="1:10">
      <c r="A2388" s="17">
        <v>5820</v>
      </c>
      <c r="B2388" s="17" t="s">
        <v>3761</v>
      </c>
      <c r="C2388" s="17" t="s">
        <v>24</v>
      </c>
      <c r="D2388" s="17" t="s">
        <v>4748</v>
      </c>
      <c r="E2388" s="17">
        <v>4300</v>
      </c>
      <c r="F2388" s="18" t="s">
        <v>5</v>
      </c>
      <c r="G2388">
        <v>2014</v>
      </c>
      <c r="H2388" s="18" t="s">
        <v>66</v>
      </c>
      <c r="I2388" t="s">
        <v>64</v>
      </c>
      <c r="J2388" t="s">
        <v>65</v>
      </c>
    </row>
    <row r="2389" spans="1:10">
      <c r="A2389" s="17">
        <v>5819</v>
      </c>
      <c r="B2389" s="17" t="s">
        <v>2404</v>
      </c>
      <c r="C2389" s="17" t="s">
        <v>16</v>
      </c>
      <c r="D2389" s="17" t="s">
        <v>4694</v>
      </c>
      <c r="E2389" s="17">
        <v>6500</v>
      </c>
      <c r="F2389" s="18" t="s">
        <v>5</v>
      </c>
      <c r="G2389">
        <v>2014</v>
      </c>
      <c r="H2389" s="18" t="s">
        <v>66</v>
      </c>
      <c r="I2389" t="s">
        <v>64</v>
      </c>
      <c r="J2389" t="s">
        <v>65</v>
      </c>
    </row>
    <row r="2390" spans="1:10">
      <c r="A2390" s="17">
        <v>5818</v>
      </c>
      <c r="B2390" s="17" t="s">
        <v>2451</v>
      </c>
      <c r="C2390" s="17" t="s">
        <v>20</v>
      </c>
      <c r="D2390" s="17" t="s">
        <v>4731</v>
      </c>
      <c r="E2390" s="17">
        <v>9600</v>
      </c>
      <c r="F2390" s="18" t="s">
        <v>5</v>
      </c>
      <c r="G2390">
        <v>2014</v>
      </c>
      <c r="H2390" s="18" t="s">
        <v>66</v>
      </c>
      <c r="I2390" t="s">
        <v>64</v>
      </c>
      <c r="J2390" t="s">
        <v>65</v>
      </c>
    </row>
    <row r="2391" spans="1:10">
      <c r="A2391" s="17">
        <v>5817</v>
      </c>
      <c r="B2391" s="17" t="s">
        <v>2212</v>
      </c>
      <c r="C2391" s="17" t="s">
        <v>20</v>
      </c>
      <c r="D2391" s="17" t="s">
        <v>4731</v>
      </c>
      <c r="E2391" s="17">
        <v>5700</v>
      </c>
      <c r="F2391" s="18" t="s">
        <v>5</v>
      </c>
      <c r="G2391">
        <v>2014</v>
      </c>
      <c r="H2391" s="18" t="s">
        <v>66</v>
      </c>
      <c r="I2391" t="s">
        <v>64</v>
      </c>
      <c r="J2391" t="s">
        <v>123</v>
      </c>
    </row>
    <row r="2392" spans="1:10">
      <c r="A2392" s="17">
        <v>5815</v>
      </c>
      <c r="B2392" s="17" t="s">
        <v>3644</v>
      </c>
      <c r="C2392" s="17" t="s">
        <v>18</v>
      </c>
      <c r="D2392" s="17" t="s">
        <v>4756</v>
      </c>
      <c r="E2392" s="17">
        <v>2600</v>
      </c>
      <c r="F2392" s="18" t="s">
        <v>5</v>
      </c>
      <c r="G2392">
        <v>2014</v>
      </c>
      <c r="H2392" s="18" t="s">
        <v>66</v>
      </c>
      <c r="I2392" t="s">
        <v>64</v>
      </c>
      <c r="J2392" t="s">
        <v>204</v>
      </c>
    </row>
    <row r="2393" spans="1:10">
      <c r="A2393" s="17">
        <v>5814</v>
      </c>
      <c r="B2393" s="17" t="s">
        <v>3751</v>
      </c>
      <c r="C2393" s="17" t="s">
        <v>18</v>
      </c>
      <c r="D2393" s="17" t="s">
        <v>4760</v>
      </c>
      <c r="E2393" s="17">
        <v>6600</v>
      </c>
      <c r="F2393" s="18" t="s">
        <v>5</v>
      </c>
      <c r="G2393">
        <v>2014</v>
      </c>
      <c r="H2393" s="18" t="s">
        <v>66</v>
      </c>
      <c r="I2393" t="s">
        <v>64</v>
      </c>
      <c r="J2393" t="s">
        <v>215</v>
      </c>
    </row>
    <row r="2394" spans="1:10">
      <c r="A2394" s="17">
        <v>5812</v>
      </c>
      <c r="B2394" s="17" t="s">
        <v>4554</v>
      </c>
      <c r="C2394" s="17" t="s">
        <v>26</v>
      </c>
      <c r="D2394" s="17" t="s">
        <v>4742</v>
      </c>
      <c r="E2394" s="17">
        <v>3800</v>
      </c>
      <c r="F2394" s="18" t="s">
        <v>5</v>
      </c>
      <c r="G2394">
        <v>2014</v>
      </c>
      <c r="H2394" s="18" t="s">
        <v>66</v>
      </c>
      <c r="I2394" t="s">
        <v>64</v>
      </c>
      <c r="J2394" t="s">
        <v>65</v>
      </c>
    </row>
    <row r="2395" spans="1:10">
      <c r="A2395" s="17">
        <v>5811</v>
      </c>
      <c r="B2395" s="17" t="s">
        <v>234</v>
      </c>
      <c r="C2395" s="17" t="s">
        <v>28</v>
      </c>
      <c r="D2395" s="17" t="s">
        <v>4583</v>
      </c>
      <c r="E2395" s="17">
        <v>2800</v>
      </c>
      <c r="F2395" s="18" t="s">
        <v>5</v>
      </c>
      <c r="G2395">
        <v>2014</v>
      </c>
      <c r="H2395" s="18" t="s">
        <v>66</v>
      </c>
      <c r="I2395" t="s">
        <v>64</v>
      </c>
      <c r="J2395" t="s">
        <v>65</v>
      </c>
    </row>
    <row r="2396" spans="1:10">
      <c r="A2396" s="17">
        <v>5810</v>
      </c>
      <c r="B2396" s="17" t="s">
        <v>2135</v>
      </c>
      <c r="C2396" s="17" t="s">
        <v>18</v>
      </c>
      <c r="D2396" s="17" t="s">
        <v>4756</v>
      </c>
      <c r="E2396" s="17">
        <v>19000</v>
      </c>
      <c r="F2396" s="18" t="s">
        <v>5</v>
      </c>
      <c r="G2396">
        <v>2014</v>
      </c>
      <c r="H2396" s="18" t="s">
        <v>66</v>
      </c>
      <c r="I2396" t="s">
        <v>64</v>
      </c>
      <c r="J2396" t="s">
        <v>215</v>
      </c>
    </row>
    <row r="2397" spans="1:10">
      <c r="A2397" s="17">
        <v>5809</v>
      </c>
      <c r="B2397" s="17" t="s">
        <v>3784</v>
      </c>
      <c r="C2397" s="17" t="s">
        <v>28</v>
      </c>
      <c r="D2397" s="17" t="s">
        <v>4749</v>
      </c>
      <c r="E2397" s="17">
        <v>4000</v>
      </c>
      <c r="F2397" s="18" t="s">
        <v>5</v>
      </c>
      <c r="G2397">
        <v>2014</v>
      </c>
      <c r="H2397" s="18" t="s">
        <v>66</v>
      </c>
      <c r="I2397" t="s">
        <v>64</v>
      </c>
      <c r="J2397" t="s">
        <v>65</v>
      </c>
    </row>
    <row r="2398" spans="1:10">
      <c r="A2398" s="17">
        <v>5808</v>
      </c>
      <c r="B2398" s="17" t="s">
        <v>3080</v>
      </c>
      <c r="C2398" s="17" t="s">
        <v>18</v>
      </c>
      <c r="D2398" s="17" t="s">
        <v>4756</v>
      </c>
      <c r="E2398" s="17">
        <v>5400</v>
      </c>
      <c r="F2398" s="18" t="s">
        <v>5</v>
      </c>
      <c r="G2398">
        <v>2014</v>
      </c>
      <c r="H2398" s="18" t="s">
        <v>66</v>
      </c>
      <c r="I2398" t="s">
        <v>64</v>
      </c>
      <c r="J2398" t="s">
        <v>215</v>
      </c>
    </row>
    <row r="2399" spans="1:10">
      <c r="A2399" s="17">
        <v>5807</v>
      </c>
      <c r="B2399" s="17" t="s">
        <v>3467</v>
      </c>
      <c r="C2399" s="17" t="s">
        <v>16</v>
      </c>
      <c r="D2399" s="17" t="s">
        <v>4631</v>
      </c>
      <c r="E2399" s="17">
        <v>4800</v>
      </c>
      <c r="F2399" s="18" t="s">
        <v>5</v>
      </c>
      <c r="G2399">
        <v>2014</v>
      </c>
      <c r="H2399" s="18" t="s">
        <v>66</v>
      </c>
      <c r="I2399" t="s">
        <v>64</v>
      </c>
      <c r="J2399" t="s">
        <v>178</v>
      </c>
    </row>
    <row r="2400" spans="1:10">
      <c r="A2400" s="17">
        <v>5806</v>
      </c>
      <c r="B2400" s="17" t="s">
        <v>3519</v>
      </c>
      <c r="C2400" s="17" t="s">
        <v>16</v>
      </c>
      <c r="D2400" s="17" t="s">
        <v>4631</v>
      </c>
      <c r="E2400" s="17">
        <v>4600</v>
      </c>
      <c r="F2400" s="18" t="s">
        <v>5</v>
      </c>
      <c r="G2400">
        <v>2014</v>
      </c>
      <c r="H2400" s="18" t="s">
        <v>66</v>
      </c>
      <c r="I2400" t="s">
        <v>64</v>
      </c>
      <c r="J2400" t="s">
        <v>178</v>
      </c>
    </row>
    <row r="2401" spans="1:10">
      <c r="A2401" s="17">
        <v>5804</v>
      </c>
      <c r="B2401" s="17" t="s">
        <v>4317</v>
      </c>
      <c r="C2401" s="17" t="s">
        <v>18</v>
      </c>
      <c r="D2401" s="17" t="s">
        <v>4686</v>
      </c>
      <c r="E2401" s="17">
        <v>4900</v>
      </c>
      <c r="F2401" s="18" t="s">
        <v>5</v>
      </c>
      <c r="G2401">
        <v>2014</v>
      </c>
      <c r="H2401" s="18" t="s">
        <v>66</v>
      </c>
      <c r="I2401" t="s">
        <v>64</v>
      </c>
      <c r="J2401" t="s">
        <v>215</v>
      </c>
    </row>
    <row r="2402" spans="1:10">
      <c r="A2402" s="17">
        <v>5802</v>
      </c>
      <c r="B2402" s="17" t="s">
        <v>2592</v>
      </c>
      <c r="C2402" s="17" t="s">
        <v>28</v>
      </c>
      <c r="D2402" s="17" t="s">
        <v>4583</v>
      </c>
      <c r="E2402" s="17">
        <v>4100</v>
      </c>
      <c r="F2402" s="18" t="s">
        <v>5</v>
      </c>
      <c r="G2402">
        <v>2014</v>
      </c>
      <c r="H2402" s="18" t="s">
        <v>66</v>
      </c>
      <c r="I2402" t="s">
        <v>64</v>
      </c>
      <c r="J2402" t="s">
        <v>65</v>
      </c>
    </row>
    <row r="2403" spans="1:10">
      <c r="A2403" s="17">
        <v>5801</v>
      </c>
      <c r="B2403" s="17" t="s">
        <v>3258</v>
      </c>
      <c r="C2403" s="17" t="s">
        <v>28</v>
      </c>
      <c r="D2403" s="17" t="s">
        <v>4749</v>
      </c>
      <c r="E2403" s="17">
        <v>4500</v>
      </c>
      <c r="F2403" s="18" t="s">
        <v>5</v>
      </c>
      <c r="G2403">
        <v>2014</v>
      </c>
      <c r="H2403" s="18" t="s">
        <v>66</v>
      </c>
      <c r="I2403" t="s">
        <v>64</v>
      </c>
      <c r="J2403" t="s">
        <v>65</v>
      </c>
    </row>
    <row r="2404" spans="1:10">
      <c r="A2404" s="17">
        <v>5798</v>
      </c>
      <c r="B2404" s="17" t="s">
        <v>2447</v>
      </c>
      <c r="C2404" s="17" t="s">
        <v>20</v>
      </c>
      <c r="D2404" s="17" t="s">
        <v>4731</v>
      </c>
      <c r="E2404" s="17">
        <v>7400</v>
      </c>
      <c r="F2404" s="18" t="s">
        <v>5</v>
      </c>
      <c r="G2404">
        <v>2014</v>
      </c>
      <c r="H2404" s="18" t="s">
        <v>66</v>
      </c>
      <c r="I2404" t="s">
        <v>64</v>
      </c>
      <c r="J2404" t="s">
        <v>123</v>
      </c>
    </row>
    <row r="2405" spans="1:10">
      <c r="A2405" s="17">
        <v>5797</v>
      </c>
      <c r="B2405" s="17" t="s">
        <v>2294</v>
      </c>
      <c r="C2405" s="17" t="s">
        <v>20</v>
      </c>
      <c r="D2405" s="17" t="s">
        <v>4731</v>
      </c>
      <c r="E2405" s="17">
        <v>10700</v>
      </c>
      <c r="F2405" s="18" t="s">
        <v>5</v>
      </c>
      <c r="G2405">
        <v>2014</v>
      </c>
      <c r="H2405" s="18" t="s">
        <v>66</v>
      </c>
      <c r="I2405" t="s">
        <v>64</v>
      </c>
      <c r="J2405" t="s">
        <v>123</v>
      </c>
    </row>
    <row r="2406" spans="1:10">
      <c r="A2406" s="17">
        <v>5796</v>
      </c>
      <c r="B2406" s="17" t="s">
        <v>3292</v>
      </c>
      <c r="C2406" s="17" t="s">
        <v>18</v>
      </c>
      <c r="D2406" s="17" t="s">
        <v>4686</v>
      </c>
      <c r="E2406" s="17">
        <v>4100</v>
      </c>
      <c r="F2406" s="18" t="s">
        <v>5</v>
      </c>
      <c r="G2406">
        <v>2014</v>
      </c>
      <c r="H2406" s="18" t="s">
        <v>66</v>
      </c>
      <c r="I2406" t="s">
        <v>64</v>
      </c>
      <c r="J2406" t="s">
        <v>204</v>
      </c>
    </row>
    <row r="2407" spans="1:10">
      <c r="A2407" s="17">
        <v>5795</v>
      </c>
      <c r="B2407" s="17" t="s">
        <v>4276</v>
      </c>
      <c r="C2407" s="17" t="s">
        <v>18</v>
      </c>
      <c r="D2407" s="17" t="s">
        <v>4687</v>
      </c>
      <c r="E2407" s="17">
        <v>2600</v>
      </c>
      <c r="F2407" s="18" t="s">
        <v>5</v>
      </c>
      <c r="G2407">
        <v>2014</v>
      </c>
      <c r="H2407" s="18" t="s">
        <v>66</v>
      </c>
      <c r="I2407" t="s">
        <v>64</v>
      </c>
      <c r="J2407" t="s">
        <v>204</v>
      </c>
    </row>
    <row r="2408" spans="1:10">
      <c r="A2408" s="17">
        <v>5794</v>
      </c>
      <c r="B2408" s="17" t="s">
        <v>4399</v>
      </c>
      <c r="C2408" s="17" t="s">
        <v>18</v>
      </c>
      <c r="D2408" s="17" t="s">
        <v>4687</v>
      </c>
      <c r="E2408" s="17">
        <v>2000</v>
      </c>
      <c r="F2408" s="18" t="s">
        <v>5</v>
      </c>
      <c r="G2408">
        <v>2014</v>
      </c>
      <c r="H2408" s="18" t="s">
        <v>66</v>
      </c>
      <c r="I2408" t="s">
        <v>64</v>
      </c>
      <c r="J2408" t="s">
        <v>204</v>
      </c>
    </row>
    <row r="2409" spans="1:10">
      <c r="A2409" s="17">
        <v>5792</v>
      </c>
      <c r="B2409" s="17" t="s">
        <v>232</v>
      </c>
      <c r="C2409" s="17" t="s">
        <v>24</v>
      </c>
      <c r="D2409" s="17" t="s">
        <v>4681</v>
      </c>
      <c r="E2409" s="17">
        <v>3700</v>
      </c>
      <c r="F2409" s="18" t="s">
        <v>5</v>
      </c>
      <c r="G2409">
        <v>2014</v>
      </c>
      <c r="H2409" s="18" t="s">
        <v>66</v>
      </c>
      <c r="I2409" t="s">
        <v>64</v>
      </c>
      <c r="J2409" t="s">
        <v>65</v>
      </c>
    </row>
    <row r="2410" spans="1:10">
      <c r="A2410" s="17">
        <v>5791</v>
      </c>
      <c r="B2410" s="17" t="s">
        <v>229</v>
      </c>
      <c r="C2410" s="17" t="s">
        <v>24</v>
      </c>
      <c r="D2410" s="17" t="s">
        <v>4658</v>
      </c>
      <c r="E2410" s="17">
        <v>3100</v>
      </c>
      <c r="F2410" s="18" t="s">
        <v>5</v>
      </c>
      <c r="G2410">
        <v>2014</v>
      </c>
      <c r="H2410" s="18" t="s">
        <v>66</v>
      </c>
      <c r="I2410" t="s">
        <v>64</v>
      </c>
      <c r="J2410" t="s">
        <v>65</v>
      </c>
    </row>
    <row r="2411" spans="1:10">
      <c r="A2411" s="17">
        <v>5790</v>
      </c>
      <c r="B2411" s="17" t="s">
        <v>4069</v>
      </c>
      <c r="C2411" s="17" t="s">
        <v>24</v>
      </c>
      <c r="D2411" s="17" t="s">
        <v>4658</v>
      </c>
      <c r="E2411" s="17">
        <v>2400</v>
      </c>
      <c r="F2411" s="18" t="s">
        <v>5</v>
      </c>
      <c r="G2411">
        <v>2014</v>
      </c>
      <c r="H2411" s="18" t="s">
        <v>66</v>
      </c>
      <c r="I2411" t="s">
        <v>64</v>
      </c>
      <c r="J2411" t="s">
        <v>65</v>
      </c>
    </row>
    <row r="2412" spans="1:10">
      <c r="A2412" s="17">
        <v>5789</v>
      </c>
      <c r="B2412" s="17" t="s">
        <v>3862</v>
      </c>
      <c r="C2412" s="17" t="s">
        <v>24</v>
      </c>
      <c r="D2412" s="17" t="s">
        <v>4748</v>
      </c>
      <c r="E2412" s="17">
        <v>5000</v>
      </c>
      <c r="F2412" s="18" t="s">
        <v>5</v>
      </c>
      <c r="G2412">
        <v>2014</v>
      </c>
      <c r="H2412" s="18" t="s">
        <v>66</v>
      </c>
      <c r="I2412" t="s">
        <v>64</v>
      </c>
      <c r="J2412" t="s">
        <v>65</v>
      </c>
    </row>
    <row r="2413" spans="1:10">
      <c r="A2413" s="17">
        <v>5788</v>
      </c>
      <c r="B2413" s="17" t="s">
        <v>3337</v>
      </c>
      <c r="C2413" s="17" t="s">
        <v>16</v>
      </c>
      <c r="D2413" s="17" t="s">
        <v>4663</v>
      </c>
      <c r="E2413" s="17">
        <v>5600</v>
      </c>
      <c r="F2413" s="18" t="s">
        <v>5</v>
      </c>
      <c r="G2413">
        <v>2014</v>
      </c>
      <c r="H2413" s="18" t="s">
        <v>66</v>
      </c>
      <c r="I2413" t="s">
        <v>64</v>
      </c>
      <c r="J2413" t="s">
        <v>178</v>
      </c>
    </row>
    <row r="2414" spans="1:10">
      <c r="A2414" s="17">
        <v>5786</v>
      </c>
      <c r="B2414" s="17" t="s">
        <v>2033</v>
      </c>
      <c r="C2414" s="17" t="s">
        <v>20</v>
      </c>
      <c r="D2414" s="17" t="s">
        <v>4745</v>
      </c>
      <c r="E2414" s="17">
        <v>6500</v>
      </c>
      <c r="F2414" s="18" t="s">
        <v>5</v>
      </c>
      <c r="G2414">
        <v>2014</v>
      </c>
      <c r="H2414" s="18" t="s">
        <v>66</v>
      </c>
      <c r="I2414" t="s">
        <v>64</v>
      </c>
      <c r="J2414" t="s">
        <v>65</v>
      </c>
    </row>
    <row r="2415" spans="1:10">
      <c r="A2415" s="17">
        <v>5785</v>
      </c>
      <c r="B2415" s="17" t="s">
        <v>2269</v>
      </c>
      <c r="C2415" s="17" t="s">
        <v>20</v>
      </c>
      <c r="D2415" s="17" t="s">
        <v>4745</v>
      </c>
      <c r="E2415" s="17">
        <v>7900</v>
      </c>
      <c r="F2415" s="18" t="s">
        <v>5</v>
      </c>
      <c r="G2415">
        <v>2014</v>
      </c>
      <c r="H2415" s="18" t="s">
        <v>66</v>
      </c>
      <c r="I2415" t="s">
        <v>64</v>
      </c>
      <c r="J2415" t="s">
        <v>65</v>
      </c>
    </row>
    <row r="2416" spans="1:10">
      <c r="A2416" s="17">
        <v>5783</v>
      </c>
      <c r="B2416" s="17" t="s">
        <v>2426</v>
      </c>
      <c r="C2416" s="17" t="s">
        <v>28</v>
      </c>
      <c r="D2416" s="17" t="s">
        <v>4638</v>
      </c>
      <c r="E2416" s="17">
        <v>4900</v>
      </c>
      <c r="F2416" s="18" t="s">
        <v>5</v>
      </c>
      <c r="G2416">
        <v>2014</v>
      </c>
      <c r="H2416" s="18" t="s">
        <v>66</v>
      </c>
      <c r="I2416" t="s">
        <v>64</v>
      </c>
      <c r="J2416" t="s">
        <v>65</v>
      </c>
    </row>
    <row r="2417" spans="1:10">
      <c r="A2417" s="17">
        <v>5782</v>
      </c>
      <c r="B2417" s="17" t="s">
        <v>3923</v>
      </c>
      <c r="C2417" s="17" t="s">
        <v>18</v>
      </c>
      <c r="D2417" s="17" t="s">
        <v>4760</v>
      </c>
      <c r="E2417" s="17">
        <v>5600</v>
      </c>
      <c r="F2417" s="18" t="s">
        <v>5</v>
      </c>
      <c r="G2417">
        <v>2014</v>
      </c>
      <c r="H2417" s="18" t="s">
        <v>66</v>
      </c>
      <c r="I2417" t="s">
        <v>64</v>
      </c>
      <c r="J2417" t="s">
        <v>215</v>
      </c>
    </row>
    <row r="2418" spans="1:10">
      <c r="A2418" s="17">
        <v>5781</v>
      </c>
      <c r="B2418" s="17" t="s">
        <v>3436</v>
      </c>
      <c r="C2418" s="17" t="s">
        <v>16</v>
      </c>
      <c r="D2418" s="17" t="s">
        <v>4631</v>
      </c>
      <c r="E2418" s="17">
        <v>5800</v>
      </c>
      <c r="F2418" s="18" t="s">
        <v>5</v>
      </c>
      <c r="G2418">
        <v>2014</v>
      </c>
      <c r="H2418" s="18" t="s">
        <v>66</v>
      </c>
      <c r="I2418" t="s">
        <v>64</v>
      </c>
      <c r="J2418" t="s">
        <v>178</v>
      </c>
    </row>
    <row r="2419" spans="1:10">
      <c r="A2419" s="17">
        <v>5780</v>
      </c>
      <c r="B2419" s="17" t="s">
        <v>3209</v>
      </c>
      <c r="C2419" s="17" t="s">
        <v>20</v>
      </c>
      <c r="D2419" s="17" t="s">
        <v>4762</v>
      </c>
      <c r="E2419" s="17">
        <v>4500</v>
      </c>
      <c r="F2419" s="18" t="s">
        <v>5</v>
      </c>
      <c r="G2419">
        <v>2014</v>
      </c>
      <c r="H2419" s="18" t="s">
        <v>66</v>
      </c>
      <c r="I2419" t="s">
        <v>64</v>
      </c>
      <c r="J2419" t="s">
        <v>65</v>
      </c>
    </row>
    <row r="2420" spans="1:10">
      <c r="A2420" s="17">
        <v>5779</v>
      </c>
      <c r="B2420" s="17" t="s">
        <v>3972</v>
      </c>
      <c r="C2420" s="17" t="s">
        <v>18</v>
      </c>
      <c r="D2420" s="17" t="s">
        <v>4686</v>
      </c>
      <c r="E2420" s="17">
        <v>10900</v>
      </c>
      <c r="F2420" s="18" t="s">
        <v>5</v>
      </c>
      <c r="G2420">
        <v>2014</v>
      </c>
      <c r="H2420" s="18" t="s">
        <v>66</v>
      </c>
      <c r="I2420" t="s">
        <v>64</v>
      </c>
      <c r="J2420" t="s">
        <v>215</v>
      </c>
    </row>
    <row r="2421" spans="1:10">
      <c r="A2421" s="17">
        <v>5778</v>
      </c>
      <c r="B2421" s="17" t="s">
        <v>227</v>
      </c>
      <c r="C2421" s="17" t="s">
        <v>24</v>
      </c>
      <c r="D2421" s="17" t="s">
        <v>4658</v>
      </c>
      <c r="E2421" s="17">
        <v>4300</v>
      </c>
      <c r="F2421" s="18" t="s">
        <v>5</v>
      </c>
      <c r="G2421">
        <v>2014</v>
      </c>
      <c r="H2421" s="18" t="s">
        <v>66</v>
      </c>
      <c r="I2421" t="s">
        <v>64</v>
      </c>
      <c r="J2421" t="s">
        <v>65</v>
      </c>
    </row>
    <row r="2422" spans="1:10">
      <c r="A2422" s="17">
        <v>5777</v>
      </c>
      <c r="B2422" s="17" t="s">
        <v>224</v>
      </c>
      <c r="C2422" s="17" t="s">
        <v>24</v>
      </c>
      <c r="D2422" s="17" t="s">
        <v>4658</v>
      </c>
      <c r="E2422" s="17">
        <v>3200</v>
      </c>
      <c r="F2422" s="18" t="s">
        <v>5</v>
      </c>
      <c r="G2422">
        <v>2014</v>
      </c>
      <c r="H2422" s="18" t="s">
        <v>66</v>
      </c>
      <c r="I2422" t="s">
        <v>64</v>
      </c>
      <c r="J2422" t="s">
        <v>65</v>
      </c>
    </row>
    <row r="2423" spans="1:10">
      <c r="A2423" s="17">
        <v>5776</v>
      </c>
      <c r="B2423" s="17" t="s">
        <v>2233</v>
      </c>
      <c r="C2423" s="17" t="s">
        <v>24</v>
      </c>
      <c r="D2423" s="17" t="s">
        <v>4658</v>
      </c>
      <c r="E2423" s="17">
        <v>4500</v>
      </c>
      <c r="F2423" s="18" t="s">
        <v>5</v>
      </c>
      <c r="G2423">
        <v>2014</v>
      </c>
      <c r="H2423" s="18" t="s">
        <v>66</v>
      </c>
      <c r="I2423" t="s">
        <v>64</v>
      </c>
      <c r="J2423" t="s">
        <v>65</v>
      </c>
    </row>
    <row r="2424" spans="1:10">
      <c r="A2424" s="17">
        <v>5775</v>
      </c>
      <c r="B2424" s="17" t="s">
        <v>4226</v>
      </c>
      <c r="C2424" s="17" t="s">
        <v>24</v>
      </c>
      <c r="D2424" s="17" t="s">
        <v>4658</v>
      </c>
      <c r="E2424" s="17">
        <v>2400</v>
      </c>
      <c r="F2424" s="18" t="s">
        <v>5</v>
      </c>
      <c r="G2424">
        <v>2014</v>
      </c>
      <c r="H2424" s="18" t="s">
        <v>66</v>
      </c>
      <c r="I2424" t="s">
        <v>64</v>
      </c>
      <c r="J2424" t="s">
        <v>65</v>
      </c>
    </row>
    <row r="2425" spans="1:10">
      <c r="A2425" s="17">
        <v>5774</v>
      </c>
      <c r="B2425" s="17" t="s">
        <v>2523</v>
      </c>
      <c r="C2425" s="17" t="s">
        <v>16</v>
      </c>
      <c r="D2425" s="17" t="s">
        <v>4631</v>
      </c>
      <c r="E2425" s="17">
        <v>3400</v>
      </c>
      <c r="F2425" s="18" t="s">
        <v>5</v>
      </c>
      <c r="G2425">
        <v>2014</v>
      </c>
      <c r="H2425" s="18" t="s">
        <v>66</v>
      </c>
      <c r="I2425" t="s">
        <v>64</v>
      </c>
      <c r="J2425" t="s">
        <v>65</v>
      </c>
    </row>
    <row r="2426" spans="1:10">
      <c r="A2426" s="17">
        <v>5773</v>
      </c>
      <c r="B2426" s="17" t="s">
        <v>2082</v>
      </c>
      <c r="C2426" s="17" t="s">
        <v>16</v>
      </c>
      <c r="D2426" s="17" t="s">
        <v>4663</v>
      </c>
      <c r="E2426" s="17">
        <v>7600</v>
      </c>
      <c r="F2426" s="18" t="s">
        <v>5</v>
      </c>
      <c r="G2426">
        <v>2014</v>
      </c>
      <c r="H2426" s="18" t="s">
        <v>66</v>
      </c>
      <c r="I2426" t="s">
        <v>64</v>
      </c>
      <c r="J2426" t="s">
        <v>178</v>
      </c>
    </row>
    <row r="2427" spans="1:10">
      <c r="A2427" s="17">
        <v>5772</v>
      </c>
      <c r="B2427" s="17" t="s">
        <v>4379</v>
      </c>
      <c r="C2427" s="17" t="s">
        <v>28</v>
      </c>
      <c r="D2427" s="17" t="s">
        <v>4749</v>
      </c>
      <c r="E2427" s="17">
        <v>3700</v>
      </c>
      <c r="F2427" s="18" t="s">
        <v>5</v>
      </c>
      <c r="G2427">
        <v>2014</v>
      </c>
      <c r="H2427" s="18" t="s">
        <v>66</v>
      </c>
      <c r="I2427" t="s">
        <v>64</v>
      </c>
      <c r="J2427" t="s">
        <v>65</v>
      </c>
    </row>
    <row r="2428" spans="1:10">
      <c r="A2428" s="17">
        <v>5771</v>
      </c>
      <c r="B2428" s="17" t="s">
        <v>3067</v>
      </c>
      <c r="C2428" s="17" t="s">
        <v>28</v>
      </c>
      <c r="D2428" s="17" t="s">
        <v>4638</v>
      </c>
      <c r="E2428" s="17">
        <v>6500</v>
      </c>
      <c r="F2428" s="18" t="s">
        <v>5</v>
      </c>
      <c r="G2428">
        <v>2014</v>
      </c>
      <c r="H2428" s="18" t="s">
        <v>66</v>
      </c>
      <c r="I2428" t="s">
        <v>64</v>
      </c>
      <c r="J2428" t="s">
        <v>65</v>
      </c>
    </row>
    <row r="2429" spans="1:10">
      <c r="A2429" s="17">
        <v>5770</v>
      </c>
      <c r="B2429" s="17" t="s">
        <v>3445</v>
      </c>
      <c r="C2429" s="17" t="s">
        <v>26</v>
      </c>
      <c r="D2429" s="17" t="s">
        <v>4668</v>
      </c>
      <c r="E2429" s="17">
        <v>6500</v>
      </c>
      <c r="F2429" s="18" t="s">
        <v>5</v>
      </c>
      <c r="G2429">
        <v>2014</v>
      </c>
      <c r="H2429" s="18" t="s">
        <v>66</v>
      </c>
      <c r="I2429" t="s">
        <v>64</v>
      </c>
      <c r="J2429" t="s">
        <v>65</v>
      </c>
    </row>
    <row r="2430" spans="1:10">
      <c r="A2430" s="17">
        <v>5762</v>
      </c>
      <c r="B2430" s="17" t="s">
        <v>2839</v>
      </c>
      <c r="C2430" s="17" t="s">
        <v>20</v>
      </c>
      <c r="D2430" s="17" t="s">
        <v>4745</v>
      </c>
      <c r="E2430" s="17">
        <v>3900</v>
      </c>
      <c r="F2430" s="18" t="s">
        <v>5</v>
      </c>
      <c r="G2430">
        <v>2014</v>
      </c>
      <c r="H2430" s="18" t="s">
        <v>66</v>
      </c>
      <c r="I2430" t="s">
        <v>64</v>
      </c>
      <c r="J2430" t="s">
        <v>65</v>
      </c>
    </row>
    <row r="2431" spans="1:10">
      <c r="A2431" s="17">
        <v>5761</v>
      </c>
      <c r="B2431" s="17" t="s">
        <v>222</v>
      </c>
      <c r="C2431" s="17" t="s">
        <v>16</v>
      </c>
      <c r="D2431" s="17" t="s">
        <v>4694</v>
      </c>
      <c r="E2431" s="17">
        <v>5800</v>
      </c>
      <c r="F2431" s="18" t="s">
        <v>5</v>
      </c>
      <c r="G2431">
        <v>2014</v>
      </c>
      <c r="H2431" s="18" t="s">
        <v>66</v>
      </c>
      <c r="I2431" t="s">
        <v>64</v>
      </c>
      <c r="J2431" t="s">
        <v>65</v>
      </c>
    </row>
    <row r="2432" spans="1:10">
      <c r="A2432" s="17">
        <v>5760</v>
      </c>
      <c r="B2432" s="17" t="s">
        <v>3563</v>
      </c>
      <c r="C2432" s="17" t="s">
        <v>18</v>
      </c>
      <c r="D2432" s="17" t="s">
        <v>4756</v>
      </c>
      <c r="E2432" s="17">
        <v>3700</v>
      </c>
      <c r="F2432" s="18" t="s">
        <v>5</v>
      </c>
      <c r="G2432">
        <v>2014</v>
      </c>
      <c r="H2432" s="18" t="s">
        <v>66</v>
      </c>
      <c r="I2432" t="s">
        <v>64</v>
      </c>
      <c r="J2432" t="s">
        <v>204</v>
      </c>
    </row>
    <row r="2433" spans="1:10">
      <c r="A2433" s="17">
        <v>5758</v>
      </c>
      <c r="B2433" s="17" t="s">
        <v>3668</v>
      </c>
      <c r="C2433" s="17" t="s">
        <v>18</v>
      </c>
      <c r="D2433" s="17" t="s">
        <v>4760</v>
      </c>
      <c r="E2433" s="17">
        <v>2100</v>
      </c>
      <c r="F2433" s="18" t="s">
        <v>5</v>
      </c>
      <c r="G2433">
        <v>2014</v>
      </c>
      <c r="H2433" s="18" t="s">
        <v>66</v>
      </c>
      <c r="I2433" t="s">
        <v>64</v>
      </c>
      <c r="J2433" t="s">
        <v>204</v>
      </c>
    </row>
    <row r="2434" spans="1:10">
      <c r="A2434" s="17">
        <v>5757</v>
      </c>
      <c r="B2434" s="17" t="s">
        <v>3772</v>
      </c>
      <c r="C2434" s="17" t="s">
        <v>18</v>
      </c>
      <c r="D2434" s="17" t="s">
        <v>4687</v>
      </c>
      <c r="E2434" s="17">
        <v>3100</v>
      </c>
      <c r="F2434" s="18" t="s">
        <v>5</v>
      </c>
      <c r="G2434">
        <v>2014</v>
      </c>
      <c r="H2434" s="18" t="s">
        <v>66</v>
      </c>
      <c r="I2434" t="s">
        <v>64</v>
      </c>
      <c r="J2434" t="s">
        <v>204</v>
      </c>
    </row>
    <row r="2435" spans="1:10">
      <c r="A2435" s="17">
        <v>5755</v>
      </c>
      <c r="B2435" s="17" t="s">
        <v>220</v>
      </c>
      <c r="C2435" s="17" t="s">
        <v>28</v>
      </c>
      <c r="D2435" s="17" t="s">
        <v>4749</v>
      </c>
      <c r="E2435" s="17">
        <v>5200</v>
      </c>
      <c r="F2435" s="18" t="s">
        <v>5</v>
      </c>
      <c r="G2435">
        <v>2014</v>
      </c>
      <c r="H2435" s="18" t="s">
        <v>66</v>
      </c>
      <c r="I2435" t="s">
        <v>64</v>
      </c>
      <c r="J2435" t="s">
        <v>65</v>
      </c>
    </row>
    <row r="2436" spans="1:10">
      <c r="A2436" s="17">
        <v>5754</v>
      </c>
      <c r="B2436" s="17" t="s">
        <v>4330</v>
      </c>
      <c r="C2436" s="17" t="s">
        <v>28</v>
      </c>
      <c r="D2436" s="17" t="s">
        <v>4583</v>
      </c>
      <c r="E2436" s="17">
        <v>4800</v>
      </c>
      <c r="F2436" s="18" t="s">
        <v>5</v>
      </c>
      <c r="G2436">
        <v>2014</v>
      </c>
      <c r="H2436" s="18" t="s">
        <v>66</v>
      </c>
      <c r="I2436" t="s">
        <v>64</v>
      </c>
      <c r="J2436" t="s">
        <v>65</v>
      </c>
    </row>
    <row r="2437" spans="1:10">
      <c r="A2437" s="17">
        <v>5753</v>
      </c>
      <c r="B2437" s="17" t="s">
        <v>2691</v>
      </c>
      <c r="C2437" s="17" t="s">
        <v>20</v>
      </c>
      <c r="D2437" s="17" t="s">
        <v>4762</v>
      </c>
      <c r="E2437" s="17">
        <v>2900</v>
      </c>
      <c r="F2437" s="18" t="s">
        <v>5</v>
      </c>
      <c r="G2437">
        <v>2014</v>
      </c>
      <c r="H2437" s="18" t="s">
        <v>66</v>
      </c>
      <c r="I2437" t="s">
        <v>64</v>
      </c>
      <c r="J2437" t="s">
        <v>65</v>
      </c>
    </row>
    <row r="2438" spans="1:10">
      <c r="A2438" s="17">
        <v>5752</v>
      </c>
      <c r="B2438" s="17" t="s">
        <v>2094</v>
      </c>
      <c r="C2438" s="17" t="s">
        <v>18</v>
      </c>
      <c r="D2438" s="17" t="s">
        <v>4686</v>
      </c>
      <c r="E2438" s="17">
        <v>12100</v>
      </c>
      <c r="F2438" s="18" t="s">
        <v>5</v>
      </c>
      <c r="G2438">
        <v>2014</v>
      </c>
      <c r="H2438" s="18" t="s">
        <v>66</v>
      </c>
      <c r="I2438" t="s">
        <v>64</v>
      </c>
      <c r="J2438" t="s">
        <v>204</v>
      </c>
    </row>
    <row r="2439" spans="1:10">
      <c r="A2439" s="17">
        <v>5749</v>
      </c>
      <c r="B2439" s="17" t="s">
        <v>4212</v>
      </c>
      <c r="C2439" s="17" t="s">
        <v>24</v>
      </c>
      <c r="D2439" s="17" t="s">
        <v>4681</v>
      </c>
      <c r="E2439" s="17">
        <v>4800</v>
      </c>
      <c r="F2439" s="18" t="s">
        <v>5</v>
      </c>
      <c r="G2439">
        <v>2014</v>
      </c>
      <c r="H2439" s="18" t="s">
        <v>66</v>
      </c>
      <c r="I2439" t="s">
        <v>64</v>
      </c>
      <c r="J2439" t="s">
        <v>65</v>
      </c>
    </row>
    <row r="2440" spans="1:10">
      <c r="A2440" s="17">
        <v>5746</v>
      </c>
      <c r="B2440" s="17" t="s">
        <v>2700</v>
      </c>
      <c r="C2440" s="17" t="s">
        <v>16</v>
      </c>
      <c r="D2440" s="17" t="s">
        <v>4631</v>
      </c>
      <c r="E2440" s="17">
        <v>3500</v>
      </c>
      <c r="F2440" s="18" t="s">
        <v>5</v>
      </c>
      <c r="G2440">
        <v>2014</v>
      </c>
      <c r="H2440" s="18" t="s">
        <v>66</v>
      </c>
      <c r="I2440" t="s">
        <v>64</v>
      </c>
      <c r="J2440" t="s">
        <v>184</v>
      </c>
    </row>
    <row r="2441" spans="1:10">
      <c r="A2441" s="17">
        <v>5745</v>
      </c>
      <c r="B2441" s="17" t="s">
        <v>3769</v>
      </c>
      <c r="C2441" s="17" t="s">
        <v>24</v>
      </c>
      <c r="D2441" s="17" t="s">
        <v>4748</v>
      </c>
      <c r="E2441" s="17">
        <v>6900</v>
      </c>
      <c r="F2441" s="18" t="s">
        <v>5</v>
      </c>
      <c r="G2441">
        <v>2014</v>
      </c>
      <c r="H2441" s="18" t="s">
        <v>66</v>
      </c>
      <c r="I2441" t="s">
        <v>64</v>
      </c>
      <c r="J2441" t="s">
        <v>65</v>
      </c>
    </row>
    <row r="2442" spans="1:10">
      <c r="A2442" s="17">
        <v>5744</v>
      </c>
      <c r="B2442" s="17" t="s">
        <v>2185</v>
      </c>
      <c r="C2442" s="17" t="s">
        <v>20</v>
      </c>
      <c r="D2442" s="17" t="s">
        <v>4762</v>
      </c>
      <c r="E2442" s="17">
        <v>3800</v>
      </c>
      <c r="F2442" s="18" t="s">
        <v>5</v>
      </c>
      <c r="G2442">
        <v>2014</v>
      </c>
      <c r="H2442" s="18" t="s">
        <v>66</v>
      </c>
      <c r="I2442" t="s">
        <v>64</v>
      </c>
      <c r="J2442" t="s">
        <v>65</v>
      </c>
    </row>
    <row r="2443" spans="1:10">
      <c r="A2443" s="17">
        <v>5742</v>
      </c>
      <c r="B2443" s="17" t="s">
        <v>3210</v>
      </c>
      <c r="C2443" s="17" t="s">
        <v>28</v>
      </c>
      <c r="D2443" s="17" t="s">
        <v>4638</v>
      </c>
      <c r="E2443" s="17">
        <v>4300</v>
      </c>
      <c r="F2443" s="18" t="s">
        <v>5</v>
      </c>
      <c r="G2443">
        <v>2014</v>
      </c>
      <c r="H2443" s="18" t="s">
        <v>66</v>
      </c>
      <c r="I2443" t="s">
        <v>64</v>
      </c>
      <c r="J2443" t="s">
        <v>65</v>
      </c>
    </row>
    <row r="2444" spans="1:10">
      <c r="A2444" s="17">
        <v>5741</v>
      </c>
      <c r="B2444" s="17" t="s">
        <v>2495</v>
      </c>
      <c r="C2444" s="17" t="s">
        <v>26</v>
      </c>
      <c r="D2444" s="17" t="s">
        <v>4668</v>
      </c>
      <c r="E2444" s="17">
        <v>5000</v>
      </c>
      <c r="F2444" s="18" t="s">
        <v>5</v>
      </c>
      <c r="G2444">
        <v>2014</v>
      </c>
      <c r="H2444" s="18" t="s">
        <v>66</v>
      </c>
      <c r="I2444" t="s">
        <v>64</v>
      </c>
      <c r="J2444" t="s">
        <v>65</v>
      </c>
    </row>
    <row r="2445" spans="1:10">
      <c r="A2445" s="17">
        <v>5737</v>
      </c>
      <c r="B2445" s="17" t="s">
        <v>3773</v>
      </c>
      <c r="C2445" s="17" t="s">
        <v>18</v>
      </c>
      <c r="D2445" s="17" t="s">
        <v>4760</v>
      </c>
      <c r="E2445" s="17">
        <v>3600</v>
      </c>
      <c r="F2445" s="18" t="s">
        <v>5</v>
      </c>
      <c r="G2445">
        <v>2014</v>
      </c>
      <c r="H2445" s="18" t="s">
        <v>66</v>
      </c>
      <c r="I2445" t="s">
        <v>64</v>
      </c>
      <c r="J2445" t="s">
        <v>204</v>
      </c>
    </row>
    <row r="2446" spans="1:10">
      <c r="A2446" s="17">
        <v>5736</v>
      </c>
      <c r="B2446" s="17" t="s">
        <v>218</v>
      </c>
      <c r="C2446" s="17" t="s">
        <v>24</v>
      </c>
      <c r="D2446" s="17" t="s">
        <v>4658</v>
      </c>
      <c r="E2446" s="17">
        <v>4100</v>
      </c>
      <c r="F2446" s="18" t="s">
        <v>5</v>
      </c>
      <c r="G2446">
        <v>2014</v>
      </c>
      <c r="H2446" s="18" t="s">
        <v>66</v>
      </c>
      <c r="I2446" t="s">
        <v>64</v>
      </c>
      <c r="J2446" t="s">
        <v>65</v>
      </c>
    </row>
    <row r="2447" spans="1:10">
      <c r="A2447" s="17">
        <v>5734</v>
      </c>
      <c r="B2447" s="17" t="s">
        <v>2301</v>
      </c>
      <c r="C2447" s="17" t="s">
        <v>16</v>
      </c>
      <c r="D2447" s="17" t="s">
        <v>4694</v>
      </c>
      <c r="E2447" s="17">
        <v>5400</v>
      </c>
      <c r="F2447" s="18" t="s">
        <v>5</v>
      </c>
      <c r="G2447">
        <v>2014</v>
      </c>
      <c r="H2447" s="18" t="s">
        <v>66</v>
      </c>
      <c r="I2447" t="s">
        <v>64</v>
      </c>
      <c r="J2447" t="s">
        <v>65</v>
      </c>
    </row>
    <row r="2448" spans="1:10">
      <c r="A2448" s="17">
        <v>5731</v>
      </c>
      <c r="B2448" s="17" t="s">
        <v>3667</v>
      </c>
      <c r="C2448" s="17" t="s">
        <v>24</v>
      </c>
      <c r="D2448" s="17" t="s">
        <v>4658</v>
      </c>
      <c r="E2448" s="17">
        <v>2900</v>
      </c>
      <c r="F2448" s="18" t="s">
        <v>5</v>
      </c>
      <c r="G2448">
        <v>2014</v>
      </c>
      <c r="H2448" s="18" t="s">
        <v>66</v>
      </c>
      <c r="I2448" t="s">
        <v>64</v>
      </c>
      <c r="J2448" t="s">
        <v>65</v>
      </c>
    </row>
    <row r="2449" spans="1:10">
      <c r="A2449" s="17">
        <v>5728</v>
      </c>
      <c r="B2449" s="17" t="s">
        <v>216</v>
      </c>
      <c r="C2449" s="17" t="s">
        <v>16</v>
      </c>
      <c r="D2449" s="17" t="s">
        <v>4694</v>
      </c>
      <c r="E2449" s="17">
        <v>6300</v>
      </c>
      <c r="F2449" s="18" t="s">
        <v>5</v>
      </c>
      <c r="G2449">
        <v>2014</v>
      </c>
      <c r="H2449" s="18" t="s">
        <v>66</v>
      </c>
      <c r="I2449" t="s">
        <v>64</v>
      </c>
      <c r="J2449" t="s">
        <v>65</v>
      </c>
    </row>
    <row r="2450" spans="1:10">
      <c r="A2450" s="17">
        <v>5727</v>
      </c>
      <c r="B2450" s="17" t="s">
        <v>4410</v>
      </c>
      <c r="C2450" s="17" t="s">
        <v>18</v>
      </c>
      <c r="D2450" s="17" t="s">
        <v>4686</v>
      </c>
      <c r="E2450" s="17">
        <v>3400</v>
      </c>
      <c r="F2450" s="18" t="s">
        <v>5</v>
      </c>
      <c r="G2450">
        <v>2014</v>
      </c>
      <c r="H2450" s="18" t="s">
        <v>66</v>
      </c>
      <c r="I2450" t="s">
        <v>64</v>
      </c>
      <c r="J2450" t="s">
        <v>204</v>
      </c>
    </row>
    <row r="2451" spans="1:10">
      <c r="A2451" s="17">
        <v>5726</v>
      </c>
      <c r="B2451" s="17" t="s">
        <v>4211</v>
      </c>
      <c r="C2451" s="17" t="s">
        <v>18</v>
      </c>
      <c r="D2451" s="17" t="s">
        <v>4686</v>
      </c>
      <c r="E2451" s="17">
        <v>10500</v>
      </c>
      <c r="F2451" s="18" t="s">
        <v>5</v>
      </c>
      <c r="G2451">
        <v>2014</v>
      </c>
      <c r="H2451" s="18" t="s">
        <v>66</v>
      </c>
      <c r="I2451" t="s">
        <v>64</v>
      </c>
      <c r="J2451" t="s">
        <v>204</v>
      </c>
    </row>
    <row r="2452" spans="1:10">
      <c r="A2452" s="17">
        <v>5725</v>
      </c>
      <c r="B2452" s="17" t="s">
        <v>3052</v>
      </c>
      <c r="C2452" s="17" t="s">
        <v>28</v>
      </c>
      <c r="D2452" s="17" t="s">
        <v>4749</v>
      </c>
      <c r="E2452" s="17">
        <v>2500</v>
      </c>
      <c r="F2452" s="18" t="s">
        <v>5</v>
      </c>
      <c r="G2452">
        <v>2014</v>
      </c>
      <c r="H2452" s="18" t="s">
        <v>66</v>
      </c>
      <c r="I2452" t="s">
        <v>64</v>
      </c>
      <c r="J2452" t="s">
        <v>65</v>
      </c>
    </row>
    <row r="2453" spans="1:10">
      <c r="A2453" s="17">
        <v>5724</v>
      </c>
      <c r="B2453" s="17" t="s">
        <v>3242</v>
      </c>
      <c r="C2453" s="17" t="s">
        <v>26</v>
      </c>
      <c r="D2453" s="17" t="s">
        <v>4742</v>
      </c>
      <c r="E2453" s="17">
        <v>6100</v>
      </c>
      <c r="F2453" s="18" t="s">
        <v>5</v>
      </c>
      <c r="G2453">
        <v>2014</v>
      </c>
      <c r="H2453" s="18" t="s">
        <v>66</v>
      </c>
      <c r="I2453" t="s">
        <v>64</v>
      </c>
      <c r="J2453" t="s">
        <v>65</v>
      </c>
    </row>
    <row r="2454" spans="1:10">
      <c r="A2454" s="17">
        <v>5723</v>
      </c>
      <c r="B2454" s="17" t="s">
        <v>4169</v>
      </c>
      <c r="C2454" s="17" t="s">
        <v>18</v>
      </c>
      <c r="D2454" s="17" t="s">
        <v>4686</v>
      </c>
      <c r="E2454" s="17">
        <v>4800</v>
      </c>
      <c r="F2454" s="18" t="s">
        <v>5</v>
      </c>
      <c r="G2454">
        <v>2014</v>
      </c>
      <c r="H2454" s="18" t="s">
        <v>66</v>
      </c>
      <c r="I2454" t="s">
        <v>64</v>
      </c>
      <c r="J2454" t="s">
        <v>204</v>
      </c>
    </row>
    <row r="2455" spans="1:10">
      <c r="A2455" s="17">
        <v>5722</v>
      </c>
      <c r="B2455" s="17" t="s">
        <v>3928</v>
      </c>
      <c r="C2455" s="17" t="s">
        <v>18</v>
      </c>
      <c r="D2455" s="17" t="s">
        <v>4686</v>
      </c>
      <c r="E2455" s="17">
        <v>2900</v>
      </c>
      <c r="F2455" s="18" t="s">
        <v>5</v>
      </c>
      <c r="G2455">
        <v>2014</v>
      </c>
      <c r="H2455" s="18" t="s">
        <v>66</v>
      </c>
      <c r="I2455" t="s">
        <v>64</v>
      </c>
      <c r="J2455" t="s">
        <v>204</v>
      </c>
    </row>
    <row r="2456" spans="1:10">
      <c r="A2456" s="17">
        <v>5720</v>
      </c>
      <c r="B2456" s="17" t="s">
        <v>3040</v>
      </c>
      <c r="C2456" s="17" t="s">
        <v>28</v>
      </c>
      <c r="D2456" s="17" t="s">
        <v>4583</v>
      </c>
      <c r="E2456" s="17">
        <v>15300</v>
      </c>
      <c r="F2456" s="18" t="s">
        <v>5</v>
      </c>
      <c r="G2456">
        <v>2014</v>
      </c>
      <c r="H2456" s="18" t="s">
        <v>66</v>
      </c>
      <c r="I2456" t="s">
        <v>64</v>
      </c>
      <c r="J2456" t="s">
        <v>65</v>
      </c>
    </row>
    <row r="2457" spans="1:10">
      <c r="A2457" s="17">
        <v>5719</v>
      </c>
      <c r="B2457" s="17" t="s">
        <v>4553</v>
      </c>
      <c r="C2457" s="17" t="s">
        <v>26</v>
      </c>
      <c r="D2457" s="17" t="s">
        <v>4742</v>
      </c>
      <c r="E2457" s="17">
        <v>4900</v>
      </c>
      <c r="F2457" s="18" t="s">
        <v>5</v>
      </c>
      <c r="G2457">
        <v>2014</v>
      </c>
      <c r="H2457" s="18" t="s">
        <v>66</v>
      </c>
      <c r="I2457" t="s">
        <v>64</v>
      </c>
      <c r="J2457" t="s">
        <v>65</v>
      </c>
    </row>
    <row r="2458" spans="1:10">
      <c r="A2458" s="17">
        <v>5718</v>
      </c>
      <c r="B2458" s="17" t="s">
        <v>2881</v>
      </c>
      <c r="C2458" s="17" t="s">
        <v>24</v>
      </c>
      <c r="D2458" s="17" t="s">
        <v>4658</v>
      </c>
      <c r="E2458" s="17">
        <v>3500</v>
      </c>
      <c r="F2458" s="18" t="s">
        <v>5</v>
      </c>
      <c r="G2458">
        <v>2014</v>
      </c>
      <c r="H2458" s="18" t="s">
        <v>66</v>
      </c>
      <c r="I2458" t="s">
        <v>64</v>
      </c>
      <c r="J2458" t="s">
        <v>65</v>
      </c>
    </row>
    <row r="2459" spans="1:10">
      <c r="A2459" s="17">
        <v>5717</v>
      </c>
      <c r="B2459" s="17" t="s">
        <v>4552</v>
      </c>
      <c r="C2459" s="17" t="s">
        <v>18</v>
      </c>
      <c r="D2459" s="17" t="s">
        <v>4756</v>
      </c>
      <c r="E2459" s="17">
        <v>2600</v>
      </c>
      <c r="F2459" s="18" t="s">
        <v>5</v>
      </c>
      <c r="G2459">
        <v>2014</v>
      </c>
      <c r="H2459" s="18" t="s">
        <v>66</v>
      </c>
      <c r="I2459" t="s">
        <v>64</v>
      </c>
      <c r="J2459" t="s">
        <v>204</v>
      </c>
    </row>
    <row r="2460" spans="1:10">
      <c r="A2460" s="17">
        <v>5714</v>
      </c>
      <c r="B2460" s="17" t="s">
        <v>2021</v>
      </c>
      <c r="C2460" s="17" t="s">
        <v>20</v>
      </c>
      <c r="D2460" s="17" t="s">
        <v>4745</v>
      </c>
      <c r="E2460" s="17">
        <v>22700</v>
      </c>
      <c r="F2460" s="18" t="s">
        <v>5</v>
      </c>
      <c r="G2460">
        <v>2014</v>
      </c>
      <c r="H2460" s="18" t="s">
        <v>66</v>
      </c>
      <c r="I2460" t="s">
        <v>64</v>
      </c>
      <c r="J2460" t="s">
        <v>145</v>
      </c>
    </row>
    <row r="2461" spans="1:10">
      <c r="A2461" s="17">
        <v>5713</v>
      </c>
      <c r="B2461" s="17" t="s">
        <v>2438</v>
      </c>
      <c r="C2461" s="17" t="s">
        <v>16</v>
      </c>
      <c r="D2461" s="17" t="s">
        <v>4694</v>
      </c>
      <c r="E2461" s="17">
        <v>10400</v>
      </c>
      <c r="F2461" s="18" t="s">
        <v>5</v>
      </c>
      <c r="G2461">
        <v>2014</v>
      </c>
      <c r="H2461" s="18" t="s">
        <v>66</v>
      </c>
      <c r="I2461" t="s">
        <v>64</v>
      </c>
      <c r="J2461" t="s">
        <v>65</v>
      </c>
    </row>
    <row r="2462" spans="1:10">
      <c r="A2462" s="17">
        <v>5712</v>
      </c>
      <c r="B2462" s="17" t="s">
        <v>3184</v>
      </c>
      <c r="C2462" s="17" t="s">
        <v>16</v>
      </c>
      <c r="D2462" s="17" t="s">
        <v>4694</v>
      </c>
      <c r="E2462" s="17">
        <v>4900</v>
      </c>
      <c r="F2462" s="18" t="s">
        <v>5</v>
      </c>
      <c r="G2462">
        <v>2015</v>
      </c>
      <c r="H2462" s="18" t="s">
        <v>66</v>
      </c>
      <c r="I2462" t="s">
        <v>64</v>
      </c>
      <c r="J2462" t="s">
        <v>65</v>
      </c>
    </row>
    <row r="2463" spans="1:10">
      <c r="A2463" s="17">
        <v>5711</v>
      </c>
      <c r="B2463" s="17" t="s">
        <v>210</v>
      </c>
      <c r="C2463" s="17" t="s">
        <v>18</v>
      </c>
      <c r="D2463" s="17" t="s">
        <v>4756</v>
      </c>
      <c r="E2463" s="17">
        <v>5400</v>
      </c>
      <c r="F2463" s="18" t="s">
        <v>5</v>
      </c>
      <c r="G2463">
        <v>2014</v>
      </c>
      <c r="H2463" s="18" t="s">
        <v>66</v>
      </c>
      <c r="I2463" t="s">
        <v>64</v>
      </c>
      <c r="J2463" t="s">
        <v>204</v>
      </c>
    </row>
    <row r="2464" spans="1:10">
      <c r="A2464" s="17">
        <v>5710</v>
      </c>
      <c r="B2464" s="17" t="s">
        <v>3092</v>
      </c>
      <c r="C2464" s="17" t="s">
        <v>16</v>
      </c>
      <c r="D2464" s="17" t="s">
        <v>4631</v>
      </c>
      <c r="E2464" s="17">
        <v>3500</v>
      </c>
      <c r="F2464" s="18" t="s">
        <v>5</v>
      </c>
      <c r="G2464">
        <v>2014</v>
      </c>
      <c r="H2464" s="18" t="s">
        <v>66</v>
      </c>
      <c r="I2464" t="s">
        <v>64</v>
      </c>
      <c r="J2464" t="s">
        <v>178</v>
      </c>
    </row>
    <row r="2465" spans="1:10">
      <c r="A2465" s="17">
        <v>5709</v>
      </c>
      <c r="B2465" s="17" t="s">
        <v>3300</v>
      </c>
      <c r="C2465" s="17" t="s">
        <v>16</v>
      </c>
      <c r="D2465" s="17" t="s">
        <v>4631</v>
      </c>
      <c r="E2465" s="17">
        <v>3700</v>
      </c>
      <c r="F2465" s="18" t="s">
        <v>5</v>
      </c>
      <c r="G2465">
        <v>2014</v>
      </c>
      <c r="H2465" s="18" t="s">
        <v>66</v>
      </c>
      <c r="I2465" t="s">
        <v>64</v>
      </c>
      <c r="J2465" t="s">
        <v>65</v>
      </c>
    </row>
    <row r="2466" spans="1:10">
      <c r="A2466" s="17">
        <v>5708</v>
      </c>
      <c r="B2466" s="17" t="s">
        <v>2663</v>
      </c>
      <c r="C2466" s="17" t="s">
        <v>16</v>
      </c>
      <c r="D2466" s="17" t="s">
        <v>4631</v>
      </c>
      <c r="E2466" s="17">
        <v>5700</v>
      </c>
      <c r="F2466" s="18" t="s">
        <v>5</v>
      </c>
      <c r="G2466">
        <v>2014</v>
      </c>
      <c r="H2466" s="18" t="s">
        <v>66</v>
      </c>
      <c r="I2466" t="s">
        <v>64</v>
      </c>
      <c r="J2466" t="s">
        <v>65</v>
      </c>
    </row>
    <row r="2467" spans="1:10">
      <c r="A2467" s="17">
        <v>5707</v>
      </c>
      <c r="B2467" s="17" t="s">
        <v>3298</v>
      </c>
      <c r="C2467" s="17" t="s">
        <v>16</v>
      </c>
      <c r="D2467" s="17" t="s">
        <v>4694</v>
      </c>
      <c r="E2467" s="17">
        <v>9600</v>
      </c>
      <c r="F2467" s="18" t="s">
        <v>5</v>
      </c>
      <c r="G2467">
        <v>2013</v>
      </c>
      <c r="H2467" s="18" t="s">
        <v>66</v>
      </c>
      <c r="I2467" t="s">
        <v>64</v>
      </c>
      <c r="J2467" t="s">
        <v>65</v>
      </c>
    </row>
    <row r="2468" spans="1:10">
      <c r="A2468" s="17">
        <v>5706</v>
      </c>
      <c r="B2468" s="17" t="s">
        <v>2857</v>
      </c>
      <c r="C2468" s="17" t="s">
        <v>16</v>
      </c>
      <c r="D2468" s="17" t="s">
        <v>4694</v>
      </c>
      <c r="E2468" s="17">
        <v>6100</v>
      </c>
      <c r="F2468" s="18" t="s">
        <v>5</v>
      </c>
      <c r="G2468">
        <v>2014</v>
      </c>
      <c r="H2468" s="18" t="s">
        <v>66</v>
      </c>
      <c r="I2468" t="s">
        <v>64</v>
      </c>
      <c r="J2468" t="s">
        <v>65</v>
      </c>
    </row>
    <row r="2469" spans="1:10">
      <c r="A2469" s="17">
        <v>5705</v>
      </c>
      <c r="B2469" s="17" t="s">
        <v>3849</v>
      </c>
      <c r="C2469" s="17" t="s">
        <v>18</v>
      </c>
      <c r="D2469" s="17" t="s">
        <v>4756</v>
      </c>
      <c r="E2469" s="17">
        <v>5500</v>
      </c>
      <c r="F2469" s="18" t="s">
        <v>5</v>
      </c>
      <c r="G2469">
        <v>2014</v>
      </c>
      <c r="H2469" s="18" t="s">
        <v>66</v>
      </c>
      <c r="I2469" t="s">
        <v>64</v>
      </c>
      <c r="J2469" t="s">
        <v>204</v>
      </c>
    </row>
    <row r="2470" spans="1:10">
      <c r="A2470" s="17">
        <v>5703</v>
      </c>
      <c r="B2470" s="17" t="s">
        <v>4487</v>
      </c>
      <c r="C2470" s="17" t="s">
        <v>28</v>
      </c>
      <c r="D2470" s="17" t="s">
        <v>4749</v>
      </c>
      <c r="E2470" s="17">
        <v>3900</v>
      </c>
      <c r="F2470" s="18" t="s">
        <v>5</v>
      </c>
      <c r="G2470">
        <v>2013</v>
      </c>
      <c r="H2470" s="18" t="s">
        <v>66</v>
      </c>
      <c r="I2470" t="s">
        <v>64</v>
      </c>
      <c r="J2470" t="s">
        <v>65</v>
      </c>
    </row>
    <row r="2471" spans="1:10">
      <c r="A2471" s="17">
        <v>5702</v>
      </c>
      <c r="B2471" s="17" t="s">
        <v>2831</v>
      </c>
      <c r="C2471" s="17" t="s">
        <v>28</v>
      </c>
      <c r="D2471" s="17" t="s">
        <v>4638</v>
      </c>
      <c r="E2471" s="17">
        <v>4400</v>
      </c>
      <c r="F2471" s="18" t="s">
        <v>5</v>
      </c>
      <c r="G2471">
        <v>2013</v>
      </c>
      <c r="H2471" s="18" t="s">
        <v>66</v>
      </c>
      <c r="I2471" t="s">
        <v>64</v>
      </c>
      <c r="J2471" t="s">
        <v>65</v>
      </c>
    </row>
    <row r="2472" spans="1:10">
      <c r="A2472" s="17">
        <v>5697</v>
      </c>
      <c r="B2472" s="17" t="s">
        <v>2497</v>
      </c>
      <c r="C2472" s="17" t="s">
        <v>24</v>
      </c>
      <c r="D2472" s="17" t="s">
        <v>4658</v>
      </c>
      <c r="E2472" s="17">
        <v>5900</v>
      </c>
      <c r="F2472" s="18" t="s">
        <v>5</v>
      </c>
      <c r="G2472">
        <v>2013</v>
      </c>
      <c r="H2472" s="18" t="s">
        <v>66</v>
      </c>
      <c r="I2472" t="s">
        <v>64</v>
      </c>
      <c r="J2472" t="s">
        <v>65</v>
      </c>
    </row>
    <row r="2473" spans="1:10">
      <c r="A2473" s="17">
        <v>5696</v>
      </c>
      <c r="B2473" s="17" t="s">
        <v>2254</v>
      </c>
      <c r="C2473" s="17" t="s">
        <v>24</v>
      </c>
      <c r="D2473" s="17" t="s">
        <v>4658</v>
      </c>
      <c r="E2473" s="17">
        <v>5900</v>
      </c>
      <c r="F2473" s="18" t="s">
        <v>5</v>
      </c>
      <c r="G2473">
        <v>2013</v>
      </c>
      <c r="H2473" s="18" t="s">
        <v>66</v>
      </c>
      <c r="I2473" t="s">
        <v>64</v>
      </c>
      <c r="J2473" t="s">
        <v>65</v>
      </c>
    </row>
    <row r="2474" spans="1:10">
      <c r="A2474" s="17">
        <v>5695</v>
      </c>
      <c r="B2474" s="17" t="s">
        <v>4390</v>
      </c>
      <c r="C2474" s="17" t="s">
        <v>18</v>
      </c>
      <c r="D2474" s="17" t="s">
        <v>4686</v>
      </c>
      <c r="E2474" s="17">
        <v>5900</v>
      </c>
      <c r="F2474" s="18" t="s">
        <v>5</v>
      </c>
      <c r="G2474">
        <v>2013</v>
      </c>
      <c r="H2474" s="18" t="s">
        <v>66</v>
      </c>
      <c r="I2474" t="s">
        <v>64</v>
      </c>
      <c r="J2474" t="s">
        <v>215</v>
      </c>
    </row>
    <row r="2475" spans="1:10">
      <c r="A2475" s="17">
        <v>5693</v>
      </c>
      <c r="B2475" s="17" t="s">
        <v>3537</v>
      </c>
      <c r="C2475" s="17" t="s">
        <v>28</v>
      </c>
      <c r="D2475" s="17" t="s">
        <v>4583</v>
      </c>
      <c r="E2475" s="17">
        <v>3500</v>
      </c>
      <c r="F2475" s="18" t="s">
        <v>5</v>
      </c>
      <c r="G2475">
        <v>2013</v>
      </c>
      <c r="H2475" s="18" t="s">
        <v>66</v>
      </c>
      <c r="I2475" t="s">
        <v>64</v>
      </c>
      <c r="J2475" t="s">
        <v>65</v>
      </c>
    </row>
    <row r="2476" spans="1:10">
      <c r="A2476" s="17">
        <v>5692</v>
      </c>
      <c r="B2476" s="17" t="s">
        <v>3190</v>
      </c>
      <c r="C2476" s="17" t="s">
        <v>18</v>
      </c>
      <c r="D2476" s="17" t="s">
        <v>4756</v>
      </c>
      <c r="E2476" s="17">
        <v>7000</v>
      </c>
      <c r="F2476" s="18" t="s">
        <v>5</v>
      </c>
      <c r="G2476">
        <v>2013</v>
      </c>
      <c r="H2476" s="18" t="s">
        <v>66</v>
      </c>
      <c r="I2476" t="s">
        <v>64</v>
      </c>
      <c r="J2476" t="s">
        <v>215</v>
      </c>
    </row>
    <row r="2477" spans="1:10">
      <c r="A2477" s="17">
        <v>5691</v>
      </c>
      <c r="B2477" s="17" t="s">
        <v>3510</v>
      </c>
      <c r="C2477" s="17" t="s">
        <v>16</v>
      </c>
      <c r="D2477" s="17" t="s">
        <v>4694</v>
      </c>
      <c r="E2477" s="17">
        <v>12800</v>
      </c>
      <c r="F2477" s="18" t="s">
        <v>5</v>
      </c>
      <c r="G2477">
        <v>2013</v>
      </c>
      <c r="H2477" s="18" t="s">
        <v>66</v>
      </c>
      <c r="I2477" t="s">
        <v>64</v>
      </c>
      <c r="J2477" t="s">
        <v>65</v>
      </c>
    </row>
    <row r="2478" spans="1:10">
      <c r="A2478" s="17">
        <v>5686</v>
      </c>
      <c r="B2478" s="17" t="s">
        <v>2989</v>
      </c>
      <c r="C2478" s="17" t="s">
        <v>18</v>
      </c>
      <c r="D2478" s="17" t="s">
        <v>4756</v>
      </c>
      <c r="E2478" s="17">
        <v>9200</v>
      </c>
      <c r="F2478" s="18" t="s">
        <v>5</v>
      </c>
      <c r="G2478">
        <v>2013</v>
      </c>
      <c r="H2478" s="18" t="s">
        <v>66</v>
      </c>
      <c r="I2478" t="s">
        <v>64</v>
      </c>
      <c r="J2478" t="s">
        <v>215</v>
      </c>
    </row>
    <row r="2479" spans="1:10">
      <c r="A2479" s="17">
        <v>5685</v>
      </c>
      <c r="B2479" s="17" t="s">
        <v>2050</v>
      </c>
      <c r="C2479" s="17" t="s">
        <v>20</v>
      </c>
      <c r="D2479" s="17" t="s">
        <v>4731</v>
      </c>
      <c r="E2479" s="17">
        <v>40800</v>
      </c>
      <c r="F2479" s="18" t="s">
        <v>5</v>
      </c>
      <c r="G2479">
        <v>2013</v>
      </c>
      <c r="H2479" s="18" t="s">
        <v>66</v>
      </c>
      <c r="I2479" t="s">
        <v>64</v>
      </c>
      <c r="J2479" t="s">
        <v>145</v>
      </c>
    </row>
    <row r="2480" spans="1:10">
      <c r="A2480" s="17">
        <v>5681</v>
      </c>
      <c r="B2480" s="17" t="s">
        <v>3306</v>
      </c>
      <c r="C2480" s="17" t="s">
        <v>18</v>
      </c>
      <c r="D2480" s="17" t="s">
        <v>4687</v>
      </c>
      <c r="E2480" s="17">
        <v>14300</v>
      </c>
      <c r="F2480" s="18" t="s">
        <v>5</v>
      </c>
      <c r="G2480">
        <v>2013</v>
      </c>
      <c r="H2480" s="18" t="s">
        <v>66</v>
      </c>
      <c r="I2480" t="s">
        <v>64</v>
      </c>
      <c r="J2480" t="s">
        <v>215</v>
      </c>
    </row>
    <row r="2481" spans="1:10">
      <c r="A2481" s="17">
        <v>5680</v>
      </c>
      <c r="B2481" s="17" t="s">
        <v>2759</v>
      </c>
      <c r="C2481" s="17" t="s">
        <v>18</v>
      </c>
      <c r="D2481" s="17" t="s">
        <v>4687</v>
      </c>
      <c r="E2481" s="17">
        <v>7900</v>
      </c>
      <c r="F2481" s="18" t="s">
        <v>5</v>
      </c>
      <c r="G2481">
        <v>2013</v>
      </c>
      <c r="H2481" s="18" t="s">
        <v>66</v>
      </c>
      <c r="I2481" t="s">
        <v>64</v>
      </c>
      <c r="J2481" t="s">
        <v>215</v>
      </c>
    </row>
    <row r="2482" spans="1:10">
      <c r="A2482" s="17">
        <v>5679</v>
      </c>
      <c r="B2482" s="17" t="s">
        <v>4104</v>
      </c>
      <c r="C2482" s="17" t="s">
        <v>24</v>
      </c>
      <c r="D2482" s="17" t="s">
        <v>4658</v>
      </c>
      <c r="E2482" s="17">
        <v>4400</v>
      </c>
      <c r="F2482" s="18" t="s">
        <v>5</v>
      </c>
      <c r="G2482">
        <v>2013</v>
      </c>
      <c r="H2482" s="18" t="s">
        <v>66</v>
      </c>
      <c r="I2482" t="s">
        <v>64</v>
      </c>
      <c r="J2482" t="s">
        <v>65</v>
      </c>
    </row>
    <row r="2483" spans="1:10">
      <c r="A2483" s="17">
        <v>5678</v>
      </c>
      <c r="B2483" s="17" t="s">
        <v>4144</v>
      </c>
      <c r="C2483" s="17" t="s">
        <v>24</v>
      </c>
      <c r="D2483" s="17" t="s">
        <v>4658</v>
      </c>
      <c r="E2483" s="17">
        <v>5500</v>
      </c>
      <c r="F2483" s="18" t="s">
        <v>5</v>
      </c>
      <c r="G2483">
        <v>2013</v>
      </c>
      <c r="H2483" s="18" t="s">
        <v>66</v>
      </c>
      <c r="I2483" t="s">
        <v>64</v>
      </c>
      <c r="J2483" t="s">
        <v>65</v>
      </c>
    </row>
    <row r="2484" spans="1:10">
      <c r="A2484" s="17">
        <v>5677</v>
      </c>
      <c r="B2484" s="17" t="s">
        <v>4551</v>
      </c>
      <c r="C2484" s="17" t="s">
        <v>24</v>
      </c>
      <c r="D2484" s="17" t="s">
        <v>4658</v>
      </c>
      <c r="E2484" s="17">
        <v>4800</v>
      </c>
      <c r="F2484" s="18" t="s">
        <v>5</v>
      </c>
      <c r="G2484">
        <v>2013</v>
      </c>
      <c r="H2484" s="18" t="s">
        <v>66</v>
      </c>
      <c r="I2484" t="s">
        <v>64</v>
      </c>
      <c r="J2484" t="s">
        <v>65</v>
      </c>
    </row>
    <row r="2485" spans="1:10">
      <c r="A2485" s="17">
        <v>5676</v>
      </c>
      <c r="B2485" s="17" t="s">
        <v>4521</v>
      </c>
      <c r="C2485" s="17" t="s">
        <v>24</v>
      </c>
      <c r="D2485" s="17" t="s">
        <v>4658</v>
      </c>
      <c r="E2485" s="17">
        <v>6900</v>
      </c>
      <c r="F2485" s="18" t="s">
        <v>5</v>
      </c>
      <c r="G2485">
        <v>2013</v>
      </c>
      <c r="H2485" s="18" t="s">
        <v>66</v>
      </c>
      <c r="I2485" t="s">
        <v>64</v>
      </c>
      <c r="J2485" t="s">
        <v>65</v>
      </c>
    </row>
    <row r="2486" spans="1:10">
      <c r="A2486" s="17">
        <v>5675</v>
      </c>
      <c r="B2486" s="17" t="s">
        <v>4300</v>
      </c>
      <c r="C2486" s="17" t="s">
        <v>24</v>
      </c>
      <c r="D2486" s="17" t="s">
        <v>4658</v>
      </c>
      <c r="E2486" s="17">
        <v>4900</v>
      </c>
      <c r="F2486" s="18" t="s">
        <v>5</v>
      </c>
      <c r="G2486">
        <v>2013</v>
      </c>
      <c r="H2486" s="18" t="s">
        <v>66</v>
      </c>
      <c r="I2486" t="s">
        <v>64</v>
      </c>
      <c r="J2486" t="s">
        <v>65</v>
      </c>
    </row>
    <row r="2487" spans="1:10">
      <c r="A2487" s="17">
        <v>5674</v>
      </c>
      <c r="B2487" s="17" t="s">
        <v>4285</v>
      </c>
      <c r="C2487" s="17" t="s">
        <v>24</v>
      </c>
      <c r="D2487" s="17" t="s">
        <v>4658</v>
      </c>
      <c r="E2487" s="17">
        <v>6700</v>
      </c>
      <c r="F2487" s="18" t="s">
        <v>5</v>
      </c>
      <c r="G2487">
        <v>2013</v>
      </c>
      <c r="H2487" s="18" t="s">
        <v>66</v>
      </c>
      <c r="I2487" t="s">
        <v>64</v>
      </c>
      <c r="J2487" t="s">
        <v>65</v>
      </c>
    </row>
    <row r="2488" spans="1:10">
      <c r="A2488" s="17">
        <v>5672</v>
      </c>
      <c r="B2488" s="17" t="s">
        <v>3861</v>
      </c>
      <c r="C2488" s="17" t="s">
        <v>28</v>
      </c>
      <c r="D2488" s="17" t="s">
        <v>4749</v>
      </c>
      <c r="E2488" s="17">
        <v>4400</v>
      </c>
      <c r="F2488" s="18" t="s">
        <v>5</v>
      </c>
      <c r="G2488">
        <v>2013</v>
      </c>
      <c r="H2488" s="18" t="s">
        <v>66</v>
      </c>
      <c r="I2488" t="s">
        <v>64</v>
      </c>
      <c r="J2488" t="s">
        <v>65</v>
      </c>
    </row>
    <row r="2489" spans="1:10">
      <c r="A2489" s="17">
        <v>5671</v>
      </c>
      <c r="B2489" s="17" t="s">
        <v>3171</v>
      </c>
      <c r="C2489" s="17" t="s">
        <v>16</v>
      </c>
      <c r="D2489" s="17" t="s">
        <v>4694</v>
      </c>
      <c r="E2489" s="17">
        <v>9400</v>
      </c>
      <c r="F2489" s="18" t="s">
        <v>5</v>
      </c>
      <c r="G2489">
        <v>2013</v>
      </c>
      <c r="H2489" s="18" t="s">
        <v>66</v>
      </c>
      <c r="I2489" t="s">
        <v>64</v>
      </c>
      <c r="J2489" t="s">
        <v>65</v>
      </c>
    </row>
    <row r="2490" spans="1:10">
      <c r="A2490" s="17">
        <v>5669</v>
      </c>
      <c r="B2490" s="17" t="s">
        <v>202</v>
      </c>
      <c r="C2490" s="17" t="s">
        <v>24</v>
      </c>
      <c r="D2490" s="17" t="s">
        <v>4681</v>
      </c>
      <c r="E2490" s="17">
        <v>5900</v>
      </c>
      <c r="F2490" s="18" t="s">
        <v>5</v>
      </c>
      <c r="G2490">
        <v>2013</v>
      </c>
      <c r="H2490" s="18" t="s">
        <v>66</v>
      </c>
      <c r="I2490" t="s">
        <v>64</v>
      </c>
      <c r="J2490" t="s">
        <v>65</v>
      </c>
    </row>
    <row r="2491" spans="1:10">
      <c r="A2491" s="17">
        <v>5666</v>
      </c>
      <c r="B2491" s="17" t="s">
        <v>3941</v>
      </c>
      <c r="C2491" s="17" t="s">
        <v>26</v>
      </c>
      <c r="D2491" s="17" t="s">
        <v>4742</v>
      </c>
      <c r="E2491" s="17">
        <v>10900</v>
      </c>
      <c r="F2491" s="18" t="s">
        <v>5</v>
      </c>
      <c r="G2491">
        <v>2013</v>
      </c>
      <c r="H2491" s="18" t="s">
        <v>66</v>
      </c>
      <c r="I2491" t="s">
        <v>64</v>
      </c>
      <c r="J2491" t="s">
        <v>65</v>
      </c>
    </row>
    <row r="2492" spans="1:10">
      <c r="A2492" s="17">
        <v>5665</v>
      </c>
      <c r="B2492" s="17" t="s">
        <v>2895</v>
      </c>
      <c r="C2492" s="17" t="s">
        <v>16</v>
      </c>
      <c r="D2492" s="17" t="s">
        <v>4631</v>
      </c>
      <c r="E2492" s="17">
        <v>14200</v>
      </c>
      <c r="F2492" s="18" t="s">
        <v>5</v>
      </c>
      <c r="G2492">
        <v>2013</v>
      </c>
      <c r="H2492" s="18" t="s">
        <v>66</v>
      </c>
      <c r="I2492" t="s">
        <v>64</v>
      </c>
      <c r="J2492" t="s">
        <v>178</v>
      </c>
    </row>
    <row r="2493" spans="1:10">
      <c r="A2493" s="17">
        <v>5663</v>
      </c>
      <c r="B2493" s="17" t="s">
        <v>4461</v>
      </c>
      <c r="C2493" s="17" t="s">
        <v>26</v>
      </c>
      <c r="D2493" s="17" t="s">
        <v>4742</v>
      </c>
      <c r="E2493" s="17">
        <v>6100</v>
      </c>
      <c r="F2493" s="18" t="s">
        <v>5</v>
      </c>
      <c r="G2493">
        <v>2013</v>
      </c>
      <c r="H2493" s="18" t="s">
        <v>66</v>
      </c>
      <c r="I2493" t="s">
        <v>64</v>
      </c>
      <c r="J2493" t="s">
        <v>65</v>
      </c>
    </row>
    <row r="2494" spans="1:10">
      <c r="A2494" s="17">
        <v>5661</v>
      </c>
      <c r="B2494" s="17" t="s">
        <v>2049</v>
      </c>
      <c r="C2494" s="17" t="s">
        <v>20</v>
      </c>
      <c r="D2494" s="17" t="s">
        <v>4731</v>
      </c>
      <c r="E2494" s="17">
        <v>8000</v>
      </c>
      <c r="F2494" s="18" t="s">
        <v>5</v>
      </c>
      <c r="G2494">
        <v>2013</v>
      </c>
      <c r="H2494" s="18" t="s">
        <v>66</v>
      </c>
      <c r="I2494" t="s">
        <v>64</v>
      </c>
      <c r="J2494" t="s">
        <v>65</v>
      </c>
    </row>
    <row r="2495" spans="1:10">
      <c r="A2495" s="17">
        <v>5660</v>
      </c>
      <c r="B2495" s="17" t="s">
        <v>2035</v>
      </c>
      <c r="C2495" s="17" t="s">
        <v>20</v>
      </c>
      <c r="D2495" s="17" t="s">
        <v>4731</v>
      </c>
      <c r="E2495" s="17">
        <v>23900</v>
      </c>
      <c r="F2495" s="18" t="s">
        <v>5</v>
      </c>
      <c r="G2495">
        <v>2013</v>
      </c>
      <c r="H2495" s="18" t="s">
        <v>66</v>
      </c>
      <c r="I2495" t="s">
        <v>64</v>
      </c>
      <c r="J2495" t="s">
        <v>145</v>
      </c>
    </row>
    <row r="2496" spans="1:10">
      <c r="A2496" s="17">
        <v>5659</v>
      </c>
      <c r="B2496" s="17" t="s">
        <v>200</v>
      </c>
      <c r="C2496" s="17" t="s">
        <v>24</v>
      </c>
      <c r="D2496" s="17" t="s">
        <v>4658</v>
      </c>
      <c r="E2496" s="17">
        <v>3400</v>
      </c>
      <c r="F2496" s="18" t="s">
        <v>5</v>
      </c>
      <c r="G2496">
        <v>2013</v>
      </c>
      <c r="H2496" s="18" t="s">
        <v>66</v>
      </c>
      <c r="I2496" t="s">
        <v>64</v>
      </c>
      <c r="J2496" t="s">
        <v>65</v>
      </c>
    </row>
    <row r="2497" spans="1:10">
      <c r="A2497" s="17">
        <v>5657</v>
      </c>
      <c r="B2497" s="17" t="s">
        <v>197</v>
      </c>
      <c r="C2497" s="17" t="s">
        <v>24</v>
      </c>
      <c r="D2497" s="17" t="s">
        <v>4658</v>
      </c>
      <c r="E2497" s="17">
        <v>4400</v>
      </c>
      <c r="F2497" s="18" t="s">
        <v>5</v>
      </c>
      <c r="G2497">
        <v>2013</v>
      </c>
      <c r="H2497" s="18" t="s">
        <v>66</v>
      </c>
      <c r="I2497" t="s">
        <v>64</v>
      </c>
      <c r="J2497" t="s">
        <v>65</v>
      </c>
    </row>
    <row r="2498" spans="1:10">
      <c r="A2498" s="17">
        <v>5656</v>
      </c>
      <c r="B2498" s="17" t="s">
        <v>194</v>
      </c>
      <c r="C2498" s="17" t="s">
        <v>24</v>
      </c>
      <c r="D2498" s="17" t="s">
        <v>4748</v>
      </c>
      <c r="E2498" s="17">
        <v>3700</v>
      </c>
      <c r="F2498" s="18" t="s">
        <v>5</v>
      </c>
      <c r="G2498">
        <v>2013</v>
      </c>
      <c r="H2498" s="18" t="s">
        <v>66</v>
      </c>
      <c r="I2498" t="s">
        <v>64</v>
      </c>
      <c r="J2498" t="s">
        <v>65</v>
      </c>
    </row>
    <row r="2499" spans="1:10">
      <c r="A2499" s="17">
        <v>5655</v>
      </c>
      <c r="B2499" s="17" t="s">
        <v>2040</v>
      </c>
      <c r="C2499" s="17" t="s">
        <v>20</v>
      </c>
      <c r="D2499" s="17" t="s">
        <v>4745</v>
      </c>
      <c r="E2499" s="17">
        <v>8300</v>
      </c>
      <c r="F2499" s="18" t="s">
        <v>5</v>
      </c>
      <c r="G2499">
        <v>2013</v>
      </c>
      <c r="H2499" s="18" t="s">
        <v>66</v>
      </c>
      <c r="I2499" t="s">
        <v>64</v>
      </c>
      <c r="J2499" t="s">
        <v>145</v>
      </c>
    </row>
    <row r="2500" spans="1:10">
      <c r="A2500" s="17">
        <v>5654</v>
      </c>
      <c r="B2500" s="17" t="s">
        <v>3008</v>
      </c>
      <c r="C2500" s="17" t="s">
        <v>16</v>
      </c>
      <c r="D2500" s="17" t="s">
        <v>4663</v>
      </c>
      <c r="E2500" s="17">
        <v>13400</v>
      </c>
      <c r="F2500" s="18" t="s">
        <v>5</v>
      </c>
      <c r="G2500">
        <v>2013</v>
      </c>
      <c r="H2500" s="18" t="s">
        <v>66</v>
      </c>
      <c r="I2500" t="s">
        <v>64</v>
      </c>
      <c r="J2500" t="s">
        <v>178</v>
      </c>
    </row>
    <row r="2501" spans="1:10">
      <c r="A2501" s="17">
        <v>5653</v>
      </c>
      <c r="B2501" s="17" t="s">
        <v>4490</v>
      </c>
      <c r="C2501" s="17" t="s">
        <v>28</v>
      </c>
      <c r="D2501" s="17" t="s">
        <v>4583</v>
      </c>
      <c r="E2501" s="17">
        <v>4400</v>
      </c>
      <c r="F2501" s="18" t="s">
        <v>5</v>
      </c>
      <c r="G2501">
        <v>2013</v>
      </c>
      <c r="H2501" s="18" t="s">
        <v>66</v>
      </c>
      <c r="I2501" t="s">
        <v>64</v>
      </c>
      <c r="J2501" t="s">
        <v>65</v>
      </c>
    </row>
    <row r="2502" spans="1:10">
      <c r="A2502" s="17">
        <v>5652</v>
      </c>
      <c r="B2502" s="17" t="s">
        <v>2760</v>
      </c>
      <c r="C2502" s="17" t="s">
        <v>28</v>
      </c>
      <c r="D2502" s="17" t="s">
        <v>4749</v>
      </c>
      <c r="E2502" s="17">
        <v>4600</v>
      </c>
      <c r="F2502" s="18" t="s">
        <v>5</v>
      </c>
      <c r="G2502">
        <v>2013</v>
      </c>
      <c r="H2502" s="18" t="s">
        <v>66</v>
      </c>
      <c r="I2502" t="s">
        <v>64</v>
      </c>
      <c r="J2502" t="s">
        <v>65</v>
      </c>
    </row>
    <row r="2503" spans="1:10">
      <c r="A2503" s="17">
        <v>5651</v>
      </c>
      <c r="B2503" s="17" t="s">
        <v>191</v>
      </c>
      <c r="C2503" s="17" t="s">
        <v>16</v>
      </c>
      <c r="D2503" s="17" t="s">
        <v>4663</v>
      </c>
      <c r="E2503" s="17">
        <v>2600</v>
      </c>
      <c r="F2503" s="18" t="s">
        <v>5</v>
      </c>
      <c r="G2503">
        <v>2013</v>
      </c>
      <c r="H2503" s="18" t="s">
        <v>66</v>
      </c>
      <c r="I2503" t="s">
        <v>64</v>
      </c>
      <c r="J2503" t="s">
        <v>178</v>
      </c>
    </row>
    <row r="2504" spans="1:10">
      <c r="A2504" s="17">
        <v>5649</v>
      </c>
      <c r="B2504" s="17" t="s">
        <v>188</v>
      </c>
      <c r="C2504" s="17" t="s">
        <v>24</v>
      </c>
      <c r="D2504" s="17" t="s">
        <v>4748</v>
      </c>
      <c r="E2504" s="17">
        <v>4300</v>
      </c>
      <c r="F2504" s="18" t="s">
        <v>5</v>
      </c>
      <c r="G2504">
        <v>2013</v>
      </c>
      <c r="H2504" s="18" t="s">
        <v>66</v>
      </c>
      <c r="I2504" t="s">
        <v>64</v>
      </c>
      <c r="J2504" t="s">
        <v>65</v>
      </c>
    </row>
    <row r="2505" spans="1:10">
      <c r="A2505" s="17">
        <v>5648</v>
      </c>
      <c r="B2505" s="17" t="s">
        <v>2548</v>
      </c>
      <c r="C2505" s="17" t="s">
        <v>20</v>
      </c>
      <c r="D2505" s="17" t="s">
        <v>4762</v>
      </c>
      <c r="E2505" s="17">
        <v>3300</v>
      </c>
      <c r="F2505" s="18" t="s">
        <v>5</v>
      </c>
      <c r="G2505">
        <v>2009</v>
      </c>
      <c r="H2505" s="18" t="s">
        <v>66</v>
      </c>
      <c r="I2505" t="s">
        <v>64</v>
      </c>
      <c r="J2505" t="s">
        <v>65</v>
      </c>
    </row>
    <row r="2506" spans="1:10">
      <c r="A2506" s="17">
        <v>5647</v>
      </c>
      <c r="B2506" s="17" t="s">
        <v>2632</v>
      </c>
      <c r="C2506" s="17" t="s">
        <v>18</v>
      </c>
      <c r="D2506" s="17" t="s">
        <v>4756</v>
      </c>
      <c r="E2506" s="17">
        <v>4200</v>
      </c>
      <c r="F2506" s="18" t="s">
        <v>5</v>
      </c>
      <c r="G2506">
        <v>2013</v>
      </c>
      <c r="H2506" s="18" t="s">
        <v>66</v>
      </c>
      <c r="I2506" t="s">
        <v>64</v>
      </c>
      <c r="J2506" t="s">
        <v>204</v>
      </c>
    </row>
    <row r="2507" spans="1:10">
      <c r="A2507" s="17">
        <v>5646</v>
      </c>
      <c r="B2507" s="17" t="s">
        <v>185</v>
      </c>
      <c r="C2507" s="17" t="s">
        <v>24</v>
      </c>
      <c r="D2507" s="17" t="s">
        <v>4681</v>
      </c>
      <c r="E2507" s="17">
        <v>3500</v>
      </c>
      <c r="F2507" s="18" t="s">
        <v>5</v>
      </c>
      <c r="G2507">
        <v>2013</v>
      </c>
      <c r="H2507" s="18" t="s">
        <v>66</v>
      </c>
      <c r="I2507" t="s">
        <v>64</v>
      </c>
      <c r="J2507" t="s">
        <v>65</v>
      </c>
    </row>
    <row r="2508" spans="1:10">
      <c r="A2508" s="17">
        <v>5645</v>
      </c>
      <c r="B2508" s="17" t="s">
        <v>4430</v>
      </c>
      <c r="C2508" s="17" t="s">
        <v>24</v>
      </c>
      <c r="D2508" s="17" t="s">
        <v>4658</v>
      </c>
      <c r="E2508" s="17">
        <v>2200</v>
      </c>
      <c r="F2508" s="18" t="s">
        <v>5</v>
      </c>
      <c r="G2508">
        <v>2013</v>
      </c>
      <c r="H2508" s="18" t="s">
        <v>66</v>
      </c>
      <c r="I2508" t="s">
        <v>64</v>
      </c>
      <c r="J2508" t="s">
        <v>65</v>
      </c>
    </row>
    <row r="2509" spans="1:10">
      <c r="A2509" s="17">
        <v>5644</v>
      </c>
      <c r="B2509" s="17" t="s">
        <v>3797</v>
      </c>
      <c r="C2509" s="17" t="s">
        <v>16</v>
      </c>
      <c r="D2509" s="17" t="s">
        <v>4631</v>
      </c>
      <c r="E2509" s="17">
        <v>4300</v>
      </c>
      <c r="F2509" s="18" t="s">
        <v>5</v>
      </c>
      <c r="G2509">
        <v>2013</v>
      </c>
      <c r="H2509" s="18" t="s">
        <v>66</v>
      </c>
      <c r="I2509" t="s">
        <v>64</v>
      </c>
      <c r="J2509" t="s">
        <v>178</v>
      </c>
    </row>
    <row r="2510" spans="1:10">
      <c r="A2510" s="17">
        <v>5643</v>
      </c>
      <c r="B2510" s="17" t="s">
        <v>3285</v>
      </c>
      <c r="C2510" s="17" t="s">
        <v>16</v>
      </c>
      <c r="D2510" s="17" t="s">
        <v>4694</v>
      </c>
      <c r="E2510" s="17">
        <v>12000</v>
      </c>
      <c r="F2510" s="18" t="s">
        <v>5</v>
      </c>
      <c r="G2510">
        <v>2013</v>
      </c>
      <c r="H2510" s="18" t="s">
        <v>66</v>
      </c>
      <c r="I2510" t="s">
        <v>64</v>
      </c>
      <c r="J2510" t="s">
        <v>65</v>
      </c>
    </row>
    <row r="2511" spans="1:10">
      <c r="A2511" s="17">
        <v>5642</v>
      </c>
      <c r="B2511" s="17" t="s">
        <v>3557</v>
      </c>
      <c r="C2511" s="17" t="s">
        <v>28</v>
      </c>
      <c r="D2511" s="17" t="s">
        <v>4583</v>
      </c>
      <c r="E2511" s="17">
        <v>4200</v>
      </c>
      <c r="F2511" s="18" t="s">
        <v>5</v>
      </c>
      <c r="G2511">
        <v>2013</v>
      </c>
      <c r="H2511" s="18" t="s">
        <v>66</v>
      </c>
      <c r="I2511" t="s">
        <v>64</v>
      </c>
      <c r="J2511" t="s">
        <v>65</v>
      </c>
    </row>
    <row r="2512" spans="1:10">
      <c r="A2512" s="17">
        <v>5641</v>
      </c>
      <c r="B2512" s="17" t="s">
        <v>182</v>
      </c>
      <c r="C2512" s="17" t="s">
        <v>26</v>
      </c>
      <c r="D2512" s="17" t="s">
        <v>4668</v>
      </c>
      <c r="E2512" s="17">
        <v>8200</v>
      </c>
      <c r="F2512" s="18" t="s">
        <v>5</v>
      </c>
      <c r="G2512">
        <v>2013</v>
      </c>
      <c r="H2512" s="18" t="s">
        <v>66</v>
      </c>
      <c r="I2512" t="s">
        <v>64</v>
      </c>
      <c r="J2512" t="s">
        <v>65</v>
      </c>
    </row>
    <row r="2513" spans="1:10">
      <c r="A2513" s="17">
        <v>5640</v>
      </c>
      <c r="B2513" s="17" t="s">
        <v>2133</v>
      </c>
      <c r="C2513" s="17" t="s">
        <v>20</v>
      </c>
      <c r="D2513" s="17" t="s">
        <v>4745</v>
      </c>
      <c r="E2513" s="17">
        <v>8000</v>
      </c>
      <c r="F2513" s="18" t="s">
        <v>5</v>
      </c>
      <c r="G2513">
        <v>2013</v>
      </c>
      <c r="H2513" s="18" t="s">
        <v>66</v>
      </c>
      <c r="I2513" t="s">
        <v>64</v>
      </c>
      <c r="J2513" t="s">
        <v>65</v>
      </c>
    </row>
    <row r="2514" spans="1:10">
      <c r="A2514" s="17">
        <v>5637</v>
      </c>
      <c r="B2514" s="17" t="s">
        <v>179</v>
      </c>
      <c r="C2514" s="17" t="s">
        <v>28</v>
      </c>
      <c r="D2514" s="17" t="s">
        <v>4638</v>
      </c>
      <c r="E2514" s="17">
        <v>6500</v>
      </c>
      <c r="F2514" s="18" t="s">
        <v>5</v>
      </c>
      <c r="G2514">
        <v>2013</v>
      </c>
      <c r="H2514" s="18" t="s">
        <v>66</v>
      </c>
      <c r="I2514" t="s">
        <v>64</v>
      </c>
      <c r="J2514" t="s">
        <v>65</v>
      </c>
    </row>
    <row r="2515" spans="1:10">
      <c r="A2515" s="17">
        <v>5636</v>
      </c>
      <c r="B2515" s="17" t="s">
        <v>176</v>
      </c>
      <c r="C2515" s="17" t="s">
        <v>16</v>
      </c>
      <c r="D2515" s="17" t="s">
        <v>4694</v>
      </c>
      <c r="E2515" s="17">
        <v>7000</v>
      </c>
      <c r="F2515" s="18" t="s">
        <v>5</v>
      </c>
      <c r="G2515">
        <v>2013</v>
      </c>
      <c r="H2515" s="18" t="s">
        <v>66</v>
      </c>
      <c r="I2515" t="s">
        <v>64</v>
      </c>
      <c r="J2515" t="s">
        <v>65</v>
      </c>
    </row>
    <row r="2516" spans="1:10">
      <c r="A2516" s="17">
        <v>5635</v>
      </c>
      <c r="B2516" s="17" t="s">
        <v>4537</v>
      </c>
      <c r="C2516" s="17" t="s">
        <v>18</v>
      </c>
      <c r="D2516" s="17" t="s">
        <v>4756</v>
      </c>
      <c r="E2516" s="17">
        <v>4900</v>
      </c>
      <c r="F2516" s="18" t="s">
        <v>5</v>
      </c>
      <c r="G2516">
        <v>2013</v>
      </c>
      <c r="H2516" s="18" t="s">
        <v>66</v>
      </c>
      <c r="I2516" t="s">
        <v>64</v>
      </c>
      <c r="J2516" t="s">
        <v>204</v>
      </c>
    </row>
    <row r="2517" spans="1:10">
      <c r="A2517" s="17">
        <v>5634</v>
      </c>
      <c r="B2517" s="17" t="s">
        <v>4044</v>
      </c>
      <c r="C2517" s="17" t="s">
        <v>18</v>
      </c>
      <c r="D2517" s="17" t="s">
        <v>4686</v>
      </c>
      <c r="E2517" s="17">
        <v>4400</v>
      </c>
      <c r="F2517" s="18" t="s">
        <v>5</v>
      </c>
      <c r="G2517">
        <v>2013</v>
      </c>
      <c r="H2517" s="18" t="s">
        <v>66</v>
      </c>
      <c r="I2517" t="s">
        <v>64</v>
      </c>
      <c r="J2517" t="s">
        <v>204</v>
      </c>
    </row>
    <row r="2518" spans="1:10">
      <c r="A2518" s="17">
        <v>5633</v>
      </c>
      <c r="B2518" s="17" t="s">
        <v>3804</v>
      </c>
      <c r="C2518" s="17" t="s">
        <v>18</v>
      </c>
      <c r="D2518" s="17" t="s">
        <v>4686</v>
      </c>
      <c r="E2518" s="17">
        <v>2700</v>
      </c>
      <c r="F2518" s="18" t="s">
        <v>5</v>
      </c>
      <c r="G2518">
        <v>2013</v>
      </c>
      <c r="H2518" s="18" t="s">
        <v>66</v>
      </c>
      <c r="I2518" t="s">
        <v>64</v>
      </c>
      <c r="J2518" t="s">
        <v>204</v>
      </c>
    </row>
    <row r="2519" spans="1:10">
      <c r="A2519" s="17">
        <v>5632</v>
      </c>
      <c r="B2519" s="17" t="s">
        <v>2160</v>
      </c>
      <c r="C2519" s="17" t="s">
        <v>20</v>
      </c>
      <c r="D2519" s="17" t="s">
        <v>4745</v>
      </c>
      <c r="E2519" s="17">
        <v>4400</v>
      </c>
      <c r="F2519" s="18" t="s">
        <v>5</v>
      </c>
      <c r="G2519">
        <v>2013</v>
      </c>
      <c r="H2519" s="18" t="s">
        <v>66</v>
      </c>
      <c r="I2519" t="s">
        <v>64</v>
      </c>
      <c r="J2519" t="s">
        <v>65</v>
      </c>
    </row>
    <row r="2520" spans="1:10">
      <c r="A2520" s="17">
        <v>5630</v>
      </c>
      <c r="B2520" s="17" t="s">
        <v>173</v>
      </c>
      <c r="C2520" s="17" t="s">
        <v>16</v>
      </c>
      <c r="D2520" s="17" t="s">
        <v>4694</v>
      </c>
      <c r="E2520" s="17">
        <v>6900</v>
      </c>
      <c r="F2520" s="18" t="s">
        <v>5</v>
      </c>
      <c r="G2520">
        <v>2012</v>
      </c>
      <c r="H2520" s="18" t="s">
        <v>66</v>
      </c>
      <c r="I2520" t="s">
        <v>64</v>
      </c>
      <c r="J2520" t="s">
        <v>65</v>
      </c>
    </row>
    <row r="2521" spans="1:10">
      <c r="A2521" s="17">
        <v>5628</v>
      </c>
      <c r="B2521" s="17" t="s">
        <v>3222</v>
      </c>
      <c r="C2521" s="17" t="s">
        <v>18</v>
      </c>
      <c r="D2521" s="17" t="s">
        <v>4687</v>
      </c>
      <c r="E2521" s="17">
        <v>7600</v>
      </c>
      <c r="F2521" s="18" t="s">
        <v>5</v>
      </c>
      <c r="G2521">
        <v>2013</v>
      </c>
      <c r="H2521" s="18" t="s">
        <v>66</v>
      </c>
      <c r="I2521" t="s">
        <v>64</v>
      </c>
      <c r="J2521" t="s">
        <v>215</v>
      </c>
    </row>
    <row r="2522" spans="1:10">
      <c r="A2522" s="17">
        <v>5627</v>
      </c>
      <c r="B2522" s="17" t="s">
        <v>3917</v>
      </c>
      <c r="C2522" s="17" t="s">
        <v>18</v>
      </c>
      <c r="D2522" s="17" t="s">
        <v>4686</v>
      </c>
      <c r="E2522" s="17">
        <v>4600</v>
      </c>
      <c r="F2522" s="18" t="s">
        <v>5</v>
      </c>
      <c r="G2522">
        <v>2012</v>
      </c>
      <c r="H2522" s="18" t="s">
        <v>66</v>
      </c>
      <c r="I2522" t="s">
        <v>64</v>
      </c>
      <c r="J2522" t="s">
        <v>215</v>
      </c>
    </row>
    <row r="2523" spans="1:10">
      <c r="A2523" s="17">
        <v>5626</v>
      </c>
      <c r="B2523" s="17" t="s">
        <v>3290</v>
      </c>
      <c r="C2523" s="17" t="s">
        <v>28</v>
      </c>
      <c r="D2523" s="17" t="s">
        <v>4749</v>
      </c>
      <c r="E2523" s="17">
        <v>3800</v>
      </c>
      <c r="F2523" s="18" t="s">
        <v>5</v>
      </c>
      <c r="G2523">
        <v>2012</v>
      </c>
      <c r="H2523" s="18" t="s">
        <v>66</v>
      </c>
      <c r="I2523" t="s">
        <v>64</v>
      </c>
      <c r="J2523" t="s">
        <v>65</v>
      </c>
    </row>
    <row r="2524" spans="1:10">
      <c r="A2524" s="17">
        <v>5625</v>
      </c>
      <c r="B2524" s="17" t="s">
        <v>2288</v>
      </c>
      <c r="C2524" s="17" t="s">
        <v>16</v>
      </c>
      <c r="D2524" s="17" t="s">
        <v>4663</v>
      </c>
      <c r="E2524" s="17">
        <v>6100</v>
      </c>
      <c r="F2524" s="18" t="s">
        <v>5</v>
      </c>
      <c r="G2524">
        <v>2012</v>
      </c>
      <c r="H2524" s="18" t="s">
        <v>66</v>
      </c>
      <c r="I2524" t="s">
        <v>64</v>
      </c>
      <c r="J2524" t="s">
        <v>178</v>
      </c>
    </row>
    <row r="2525" spans="1:10">
      <c r="A2525" s="17">
        <v>5624</v>
      </c>
      <c r="B2525" s="17" t="s">
        <v>2473</v>
      </c>
      <c r="C2525" s="17" t="s">
        <v>16</v>
      </c>
      <c r="D2525" s="17" t="s">
        <v>4761</v>
      </c>
      <c r="E2525" s="17">
        <v>9800</v>
      </c>
      <c r="F2525" s="18" t="s">
        <v>5</v>
      </c>
      <c r="G2525">
        <v>2013</v>
      </c>
      <c r="H2525" s="18" t="s">
        <v>66</v>
      </c>
      <c r="I2525" t="s">
        <v>64</v>
      </c>
      <c r="J2525" t="s">
        <v>178</v>
      </c>
    </row>
    <row r="2526" spans="1:10">
      <c r="A2526" s="17">
        <v>5623</v>
      </c>
      <c r="B2526" s="17" t="s">
        <v>4550</v>
      </c>
      <c r="C2526" s="17" t="s">
        <v>16</v>
      </c>
      <c r="D2526" s="17" t="s">
        <v>4761</v>
      </c>
      <c r="E2526" s="17">
        <v>4000</v>
      </c>
      <c r="F2526" s="18" t="s">
        <v>5</v>
      </c>
      <c r="G2526">
        <v>2012</v>
      </c>
      <c r="H2526" s="18" t="s">
        <v>66</v>
      </c>
      <c r="I2526" t="s">
        <v>64</v>
      </c>
      <c r="J2526" t="s">
        <v>178</v>
      </c>
    </row>
    <row r="2527" spans="1:10">
      <c r="A2527" s="17">
        <v>5622</v>
      </c>
      <c r="B2527" s="17" t="s">
        <v>2089</v>
      </c>
      <c r="C2527" s="17" t="s">
        <v>20</v>
      </c>
      <c r="D2527" s="17" t="s">
        <v>4745</v>
      </c>
      <c r="E2527" s="17">
        <v>7300</v>
      </c>
      <c r="F2527" s="18" t="s">
        <v>5</v>
      </c>
      <c r="G2527">
        <v>2012</v>
      </c>
      <c r="H2527" s="18" t="s">
        <v>66</v>
      </c>
      <c r="I2527" t="s">
        <v>64</v>
      </c>
      <c r="J2527" t="s">
        <v>123</v>
      </c>
    </row>
    <row r="2528" spans="1:10">
      <c r="A2528" s="17">
        <v>5621</v>
      </c>
      <c r="B2528" s="17" t="s">
        <v>3057</v>
      </c>
      <c r="C2528" s="17" t="s">
        <v>26</v>
      </c>
      <c r="D2528" s="17" t="s">
        <v>4668</v>
      </c>
      <c r="E2528" s="17">
        <v>6500</v>
      </c>
      <c r="F2528" s="18" t="s">
        <v>5</v>
      </c>
      <c r="G2528">
        <v>2012</v>
      </c>
      <c r="H2528" s="18" t="s">
        <v>66</v>
      </c>
      <c r="I2528" t="s">
        <v>64</v>
      </c>
      <c r="J2528" t="s">
        <v>65</v>
      </c>
    </row>
    <row r="2529" spans="1:10">
      <c r="A2529" s="17">
        <v>5620</v>
      </c>
      <c r="B2529" s="17" t="s">
        <v>3765</v>
      </c>
      <c r="C2529" s="17" t="s">
        <v>26</v>
      </c>
      <c r="D2529" s="17" t="s">
        <v>4742</v>
      </c>
      <c r="E2529" s="17">
        <v>3800</v>
      </c>
      <c r="F2529" s="18" t="s">
        <v>5</v>
      </c>
      <c r="G2529">
        <v>2012</v>
      </c>
      <c r="H2529" s="18" t="s">
        <v>66</v>
      </c>
      <c r="I2529" t="s">
        <v>64</v>
      </c>
      <c r="J2529" t="s">
        <v>65</v>
      </c>
    </row>
    <row r="2530" spans="1:10">
      <c r="A2530" s="17">
        <v>5619</v>
      </c>
      <c r="B2530" s="17" t="s">
        <v>2935</v>
      </c>
      <c r="C2530" s="17" t="s">
        <v>24</v>
      </c>
      <c r="D2530" s="17" t="s">
        <v>4748</v>
      </c>
      <c r="E2530" s="17">
        <v>5200</v>
      </c>
      <c r="F2530" s="18" t="s">
        <v>5</v>
      </c>
      <c r="G2530">
        <v>2012</v>
      </c>
      <c r="H2530" s="18" t="s">
        <v>66</v>
      </c>
      <c r="I2530" t="s">
        <v>64</v>
      </c>
      <c r="J2530" t="s">
        <v>65</v>
      </c>
    </row>
    <row r="2531" spans="1:10">
      <c r="A2531" s="17">
        <v>5618</v>
      </c>
      <c r="B2531" s="17" t="s">
        <v>3065</v>
      </c>
      <c r="C2531" s="17" t="s">
        <v>18</v>
      </c>
      <c r="D2531" s="17" t="s">
        <v>4686</v>
      </c>
      <c r="E2531" s="17">
        <v>5200</v>
      </c>
      <c r="F2531" s="18" t="s">
        <v>5</v>
      </c>
      <c r="G2531">
        <v>2012</v>
      </c>
      <c r="H2531" s="18" t="s">
        <v>66</v>
      </c>
      <c r="I2531" t="s">
        <v>64</v>
      </c>
      <c r="J2531" t="s">
        <v>204</v>
      </c>
    </row>
    <row r="2532" spans="1:10">
      <c r="A2532" s="17">
        <v>5617</v>
      </c>
      <c r="B2532" s="17" t="s">
        <v>4245</v>
      </c>
      <c r="C2532" s="17" t="s">
        <v>24</v>
      </c>
      <c r="D2532" s="17" t="s">
        <v>4681</v>
      </c>
      <c r="E2532" s="17">
        <v>4600</v>
      </c>
      <c r="F2532" s="18" t="s">
        <v>5</v>
      </c>
      <c r="G2532">
        <v>2014</v>
      </c>
      <c r="H2532" s="18" t="s">
        <v>66</v>
      </c>
      <c r="I2532" t="s">
        <v>64</v>
      </c>
      <c r="J2532" t="s">
        <v>65</v>
      </c>
    </row>
    <row r="2533" spans="1:10">
      <c r="A2533" s="17">
        <v>5616</v>
      </c>
      <c r="B2533" s="17" t="s">
        <v>4316</v>
      </c>
      <c r="C2533" s="17" t="s">
        <v>24</v>
      </c>
      <c r="D2533" s="17" t="s">
        <v>4658</v>
      </c>
      <c r="E2533" s="17">
        <v>4500</v>
      </c>
      <c r="F2533" s="18" t="s">
        <v>5</v>
      </c>
      <c r="G2533">
        <v>2012</v>
      </c>
      <c r="H2533" s="18" t="s">
        <v>66</v>
      </c>
      <c r="I2533" t="s">
        <v>64</v>
      </c>
      <c r="J2533" t="s">
        <v>65</v>
      </c>
    </row>
    <row r="2534" spans="1:10">
      <c r="A2534" s="17">
        <v>5615</v>
      </c>
      <c r="B2534" s="17" t="s">
        <v>2324</v>
      </c>
      <c r="C2534" s="17" t="s">
        <v>20</v>
      </c>
      <c r="D2534" s="17" t="s">
        <v>4745</v>
      </c>
      <c r="E2534" s="17">
        <v>7600</v>
      </c>
      <c r="F2534" s="18" t="s">
        <v>5</v>
      </c>
      <c r="G2534">
        <v>2012</v>
      </c>
      <c r="H2534" s="18" t="s">
        <v>66</v>
      </c>
      <c r="I2534" t="s">
        <v>64</v>
      </c>
      <c r="J2534" t="s">
        <v>65</v>
      </c>
    </row>
    <row r="2535" spans="1:10">
      <c r="A2535" s="17">
        <v>5614</v>
      </c>
      <c r="B2535" s="17" t="s">
        <v>3419</v>
      </c>
      <c r="C2535" s="17" t="s">
        <v>26</v>
      </c>
      <c r="D2535" s="17" t="s">
        <v>4742</v>
      </c>
      <c r="E2535" s="17">
        <v>4700</v>
      </c>
      <c r="F2535" s="18" t="s">
        <v>5</v>
      </c>
      <c r="G2535">
        <v>2012</v>
      </c>
      <c r="H2535" s="18" t="s">
        <v>66</v>
      </c>
      <c r="I2535" t="s">
        <v>64</v>
      </c>
      <c r="J2535" t="s">
        <v>65</v>
      </c>
    </row>
    <row r="2536" spans="1:10">
      <c r="A2536" s="17">
        <v>5613</v>
      </c>
      <c r="B2536" s="17" t="s">
        <v>2307</v>
      </c>
      <c r="C2536" s="17" t="s">
        <v>16</v>
      </c>
      <c r="D2536" s="17" t="s">
        <v>4631</v>
      </c>
      <c r="E2536" s="17">
        <v>8300</v>
      </c>
      <c r="F2536" s="18" t="s">
        <v>5</v>
      </c>
      <c r="G2536">
        <v>2012</v>
      </c>
      <c r="H2536" s="18" t="s">
        <v>66</v>
      </c>
      <c r="I2536" t="s">
        <v>64</v>
      </c>
      <c r="J2536" t="s">
        <v>65</v>
      </c>
    </row>
    <row r="2537" spans="1:10">
      <c r="A2537" s="17">
        <v>5611</v>
      </c>
      <c r="B2537" s="17" t="s">
        <v>2717</v>
      </c>
      <c r="C2537" s="17" t="s">
        <v>16</v>
      </c>
      <c r="D2537" s="17" t="s">
        <v>4663</v>
      </c>
      <c r="E2537" s="17">
        <v>5900</v>
      </c>
      <c r="F2537" s="18" t="s">
        <v>5</v>
      </c>
      <c r="G2537">
        <v>2012</v>
      </c>
      <c r="H2537" s="18" t="s">
        <v>66</v>
      </c>
      <c r="I2537" t="s">
        <v>64</v>
      </c>
      <c r="J2537" t="s">
        <v>178</v>
      </c>
    </row>
    <row r="2538" spans="1:10">
      <c r="A2538" s="17">
        <v>5609</v>
      </c>
      <c r="B2538" s="17" t="s">
        <v>3517</v>
      </c>
      <c r="C2538" s="17" t="s">
        <v>18</v>
      </c>
      <c r="D2538" s="17" t="s">
        <v>4687</v>
      </c>
      <c r="E2538" s="17">
        <v>2400</v>
      </c>
      <c r="F2538" s="18" t="s">
        <v>5</v>
      </c>
      <c r="G2538">
        <v>2012</v>
      </c>
      <c r="H2538" s="18" t="s">
        <v>66</v>
      </c>
      <c r="I2538" t="s">
        <v>64</v>
      </c>
      <c r="J2538" t="s">
        <v>204</v>
      </c>
    </row>
    <row r="2539" spans="1:10">
      <c r="A2539" s="17">
        <v>5607</v>
      </c>
      <c r="B2539" s="17" t="s">
        <v>3264</v>
      </c>
      <c r="C2539" s="17" t="s">
        <v>16</v>
      </c>
      <c r="D2539" s="17" t="s">
        <v>4631</v>
      </c>
      <c r="E2539" s="17">
        <v>4200</v>
      </c>
      <c r="F2539" s="18" t="s">
        <v>5</v>
      </c>
      <c r="G2539">
        <v>2012</v>
      </c>
      <c r="H2539" s="18" t="s">
        <v>66</v>
      </c>
      <c r="I2539" t="s">
        <v>64</v>
      </c>
      <c r="J2539" t="s">
        <v>65</v>
      </c>
    </row>
    <row r="2540" spans="1:10">
      <c r="A2540" s="17">
        <v>5606</v>
      </c>
      <c r="B2540" s="17" t="s">
        <v>4502</v>
      </c>
      <c r="C2540" s="17" t="s">
        <v>24</v>
      </c>
      <c r="D2540" s="17" t="s">
        <v>4681</v>
      </c>
      <c r="E2540" s="17">
        <v>5200</v>
      </c>
      <c r="F2540" s="18" t="s">
        <v>5</v>
      </c>
      <c r="G2540">
        <v>2012</v>
      </c>
      <c r="H2540" s="18" t="s">
        <v>66</v>
      </c>
      <c r="I2540" t="s">
        <v>64</v>
      </c>
      <c r="J2540" t="s">
        <v>65</v>
      </c>
    </row>
    <row r="2541" spans="1:10">
      <c r="A2541" s="17">
        <v>5605</v>
      </c>
      <c r="B2541" s="17" t="s">
        <v>2477</v>
      </c>
      <c r="C2541" s="17" t="s">
        <v>28</v>
      </c>
      <c r="D2541" s="17" t="s">
        <v>4749</v>
      </c>
      <c r="E2541" s="17">
        <v>3300</v>
      </c>
      <c r="F2541" s="18" t="s">
        <v>5</v>
      </c>
      <c r="G2541">
        <v>2012</v>
      </c>
      <c r="H2541" s="18" t="s">
        <v>66</v>
      </c>
      <c r="I2541" t="s">
        <v>64</v>
      </c>
      <c r="J2541" t="s">
        <v>65</v>
      </c>
    </row>
    <row r="2542" spans="1:10">
      <c r="A2542" s="17">
        <v>5602</v>
      </c>
      <c r="B2542" s="17" t="s">
        <v>170</v>
      </c>
      <c r="C2542" s="17" t="s">
        <v>16</v>
      </c>
      <c r="D2542" s="17" t="s">
        <v>4694</v>
      </c>
      <c r="E2542" s="17">
        <v>4800</v>
      </c>
      <c r="F2542" s="18" t="s">
        <v>5</v>
      </c>
      <c r="G2542">
        <v>2012</v>
      </c>
      <c r="H2542" s="18" t="s">
        <v>66</v>
      </c>
      <c r="I2542" t="s">
        <v>64</v>
      </c>
      <c r="J2542" t="s">
        <v>65</v>
      </c>
    </row>
    <row r="2543" spans="1:10">
      <c r="A2543" s="17">
        <v>5601</v>
      </c>
      <c r="B2543" s="17" t="s">
        <v>2819</v>
      </c>
      <c r="C2543" s="17" t="s">
        <v>20</v>
      </c>
      <c r="D2543" s="17" t="s">
        <v>4731</v>
      </c>
      <c r="E2543" s="17">
        <v>3400</v>
      </c>
      <c r="F2543" s="18" t="s">
        <v>5</v>
      </c>
      <c r="G2543">
        <v>2012</v>
      </c>
      <c r="H2543" s="18" t="s">
        <v>66</v>
      </c>
      <c r="I2543" t="s">
        <v>64</v>
      </c>
      <c r="J2543" t="s">
        <v>65</v>
      </c>
    </row>
    <row r="2544" spans="1:10">
      <c r="A2544" s="17">
        <v>5597</v>
      </c>
      <c r="B2544" s="17" t="s">
        <v>2539</v>
      </c>
      <c r="C2544" s="17" t="s">
        <v>20</v>
      </c>
      <c r="D2544" s="17" t="s">
        <v>4762</v>
      </c>
      <c r="E2544" s="17">
        <v>4200</v>
      </c>
      <c r="F2544" s="18" t="s">
        <v>5</v>
      </c>
      <c r="G2544">
        <v>2012</v>
      </c>
      <c r="H2544" s="18" t="s">
        <v>66</v>
      </c>
      <c r="I2544" t="s">
        <v>64</v>
      </c>
      <c r="J2544" t="s">
        <v>65</v>
      </c>
    </row>
    <row r="2545" spans="1:10">
      <c r="A2545" s="17">
        <v>5595</v>
      </c>
      <c r="B2545" s="17" t="s">
        <v>4180</v>
      </c>
      <c r="C2545" s="17" t="s">
        <v>24</v>
      </c>
      <c r="D2545" s="17" t="s">
        <v>4658</v>
      </c>
      <c r="E2545" s="17">
        <v>2600</v>
      </c>
      <c r="F2545" s="18" t="s">
        <v>5</v>
      </c>
      <c r="G2545">
        <v>2012</v>
      </c>
      <c r="H2545" s="18" t="s">
        <v>66</v>
      </c>
      <c r="I2545" t="s">
        <v>64</v>
      </c>
      <c r="J2545" t="s">
        <v>65</v>
      </c>
    </row>
    <row r="2546" spans="1:10">
      <c r="A2546" s="17">
        <v>5594</v>
      </c>
      <c r="B2546" s="17" t="s">
        <v>3287</v>
      </c>
      <c r="C2546" s="17" t="s">
        <v>18</v>
      </c>
      <c r="D2546" s="17" t="s">
        <v>4687</v>
      </c>
      <c r="E2546" s="17">
        <v>4500</v>
      </c>
      <c r="F2546" s="18" t="s">
        <v>5</v>
      </c>
      <c r="G2546">
        <v>2012</v>
      </c>
      <c r="H2546" s="18" t="s">
        <v>66</v>
      </c>
      <c r="I2546" t="s">
        <v>64</v>
      </c>
      <c r="J2546" t="s">
        <v>215</v>
      </c>
    </row>
    <row r="2547" spans="1:10">
      <c r="A2547" s="17">
        <v>5593</v>
      </c>
      <c r="B2547" s="17" t="s">
        <v>2824</v>
      </c>
      <c r="C2547" s="17" t="s">
        <v>28</v>
      </c>
      <c r="D2547" s="17" t="s">
        <v>4583</v>
      </c>
      <c r="E2547" s="17">
        <v>3800</v>
      </c>
      <c r="F2547" s="18" t="s">
        <v>5</v>
      </c>
      <c r="G2547">
        <v>2012</v>
      </c>
      <c r="H2547" s="18" t="s">
        <v>66</v>
      </c>
      <c r="I2547" t="s">
        <v>64</v>
      </c>
      <c r="J2547" t="s">
        <v>65</v>
      </c>
    </row>
    <row r="2548" spans="1:10">
      <c r="A2548" s="17">
        <v>5592</v>
      </c>
      <c r="B2548" s="17" t="s">
        <v>2840</v>
      </c>
      <c r="C2548" s="17" t="s">
        <v>28</v>
      </c>
      <c r="D2548" s="17" t="s">
        <v>4749</v>
      </c>
      <c r="E2548" s="17">
        <v>3800</v>
      </c>
      <c r="F2548" s="18" t="s">
        <v>5</v>
      </c>
      <c r="G2548">
        <v>2012</v>
      </c>
      <c r="H2548" s="18" t="s">
        <v>66</v>
      </c>
      <c r="I2548" t="s">
        <v>64</v>
      </c>
      <c r="J2548" t="s">
        <v>65</v>
      </c>
    </row>
    <row r="2549" spans="1:10">
      <c r="A2549" s="17">
        <v>5591</v>
      </c>
      <c r="B2549" s="17" t="s">
        <v>2145</v>
      </c>
      <c r="C2549" s="17" t="s">
        <v>26</v>
      </c>
      <c r="D2549" s="17" t="s">
        <v>4742</v>
      </c>
      <c r="E2549" s="17">
        <v>6000</v>
      </c>
      <c r="F2549" s="18" t="s">
        <v>5</v>
      </c>
      <c r="G2549">
        <v>2012</v>
      </c>
      <c r="H2549" s="18" t="s">
        <v>66</v>
      </c>
      <c r="I2549" t="s">
        <v>64</v>
      </c>
      <c r="J2549" t="s">
        <v>65</v>
      </c>
    </row>
    <row r="2550" spans="1:10">
      <c r="A2550" s="17">
        <v>5590</v>
      </c>
      <c r="B2550" s="17" t="s">
        <v>2535</v>
      </c>
      <c r="C2550" s="17" t="s">
        <v>20</v>
      </c>
      <c r="D2550" s="17" t="s">
        <v>4731</v>
      </c>
      <c r="E2550" s="17">
        <v>5700</v>
      </c>
      <c r="F2550" s="18" t="s">
        <v>5</v>
      </c>
      <c r="G2550">
        <v>2012</v>
      </c>
      <c r="H2550" s="18" t="s">
        <v>66</v>
      </c>
      <c r="I2550" t="s">
        <v>64</v>
      </c>
      <c r="J2550" t="s">
        <v>65</v>
      </c>
    </row>
    <row r="2551" spans="1:10">
      <c r="A2551" s="17">
        <v>5589</v>
      </c>
      <c r="B2551" s="17" t="s">
        <v>4120</v>
      </c>
      <c r="C2551" s="17" t="s">
        <v>24</v>
      </c>
      <c r="D2551" s="17" t="s">
        <v>4681</v>
      </c>
      <c r="E2551" s="17">
        <v>5600</v>
      </c>
      <c r="F2551" s="18" t="s">
        <v>5</v>
      </c>
      <c r="G2551">
        <v>2012</v>
      </c>
      <c r="H2551" s="18" t="s">
        <v>66</v>
      </c>
      <c r="I2551" t="s">
        <v>64</v>
      </c>
      <c r="J2551" t="s">
        <v>65</v>
      </c>
    </row>
    <row r="2552" spans="1:10">
      <c r="A2552" s="17">
        <v>5588</v>
      </c>
      <c r="B2552" s="17" t="s">
        <v>167</v>
      </c>
      <c r="C2552" s="17" t="s">
        <v>16</v>
      </c>
      <c r="D2552" s="17" t="s">
        <v>4694</v>
      </c>
      <c r="E2552" s="17">
        <v>4000</v>
      </c>
      <c r="F2552" s="18" t="s">
        <v>5</v>
      </c>
      <c r="G2552">
        <v>2012</v>
      </c>
      <c r="H2552" s="18" t="s">
        <v>66</v>
      </c>
      <c r="I2552" t="s">
        <v>64</v>
      </c>
      <c r="J2552" t="s">
        <v>65</v>
      </c>
    </row>
    <row r="2553" spans="1:10">
      <c r="A2553" s="17">
        <v>5587</v>
      </c>
      <c r="B2553" s="17" t="s">
        <v>4398</v>
      </c>
      <c r="C2553" s="17" t="s">
        <v>16</v>
      </c>
      <c r="D2553" s="17" t="s">
        <v>4694</v>
      </c>
      <c r="E2553" s="17">
        <v>7500</v>
      </c>
      <c r="F2553" s="18" t="s">
        <v>5</v>
      </c>
      <c r="G2553">
        <v>2013</v>
      </c>
      <c r="H2553" s="18" t="s">
        <v>66</v>
      </c>
      <c r="I2553" t="s">
        <v>64</v>
      </c>
      <c r="J2553" t="s">
        <v>65</v>
      </c>
    </row>
    <row r="2554" spans="1:10">
      <c r="A2554" s="17">
        <v>5584</v>
      </c>
      <c r="B2554" s="17" t="s">
        <v>2466</v>
      </c>
      <c r="C2554" s="17" t="s">
        <v>16</v>
      </c>
      <c r="D2554" s="17" t="s">
        <v>4631</v>
      </c>
      <c r="E2554" s="17">
        <v>3800</v>
      </c>
      <c r="F2554" s="18" t="s">
        <v>5</v>
      </c>
      <c r="G2554">
        <v>2012</v>
      </c>
      <c r="H2554" s="18" t="s">
        <v>66</v>
      </c>
      <c r="I2554" t="s">
        <v>64</v>
      </c>
      <c r="J2554" t="s">
        <v>65</v>
      </c>
    </row>
    <row r="2555" spans="1:10">
      <c r="A2555" s="17">
        <v>5581</v>
      </c>
      <c r="B2555" s="17" t="s">
        <v>164</v>
      </c>
      <c r="C2555" s="17" t="s">
        <v>24</v>
      </c>
      <c r="D2555" s="17" t="s">
        <v>4681</v>
      </c>
      <c r="E2555" s="17">
        <v>4900</v>
      </c>
      <c r="F2555" s="18" t="s">
        <v>5</v>
      </c>
      <c r="G2555">
        <v>2012</v>
      </c>
      <c r="H2555" s="18" t="s">
        <v>66</v>
      </c>
      <c r="I2555" t="s">
        <v>64</v>
      </c>
      <c r="J2555" t="s">
        <v>65</v>
      </c>
    </row>
    <row r="2556" spans="1:10">
      <c r="A2556" s="17">
        <v>5580</v>
      </c>
      <c r="B2556" s="17" t="s">
        <v>4210</v>
      </c>
      <c r="C2556" s="17" t="s">
        <v>24</v>
      </c>
      <c r="D2556" s="17" t="s">
        <v>4681</v>
      </c>
      <c r="E2556" s="17">
        <v>2600</v>
      </c>
      <c r="F2556" s="18" t="s">
        <v>5</v>
      </c>
      <c r="G2556">
        <v>2012</v>
      </c>
      <c r="H2556" s="18" t="s">
        <v>66</v>
      </c>
      <c r="I2556" t="s">
        <v>64</v>
      </c>
      <c r="J2556" t="s">
        <v>65</v>
      </c>
    </row>
    <row r="2557" spans="1:10">
      <c r="A2557" s="17">
        <v>5579</v>
      </c>
      <c r="B2557" s="17" t="s">
        <v>2733</v>
      </c>
      <c r="C2557" s="17" t="s">
        <v>28</v>
      </c>
      <c r="D2557" s="17" t="s">
        <v>4638</v>
      </c>
      <c r="E2557" s="17">
        <v>5000</v>
      </c>
      <c r="F2557" s="18" t="s">
        <v>5</v>
      </c>
      <c r="G2557">
        <v>2012</v>
      </c>
      <c r="H2557" s="18" t="s">
        <v>66</v>
      </c>
      <c r="I2557" t="s">
        <v>64</v>
      </c>
      <c r="J2557" t="s">
        <v>65</v>
      </c>
    </row>
    <row r="2558" spans="1:10">
      <c r="A2558" s="17">
        <v>5578</v>
      </c>
      <c r="B2558" s="17" t="s">
        <v>2738</v>
      </c>
      <c r="C2558" s="17" t="s">
        <v>20</v>
      </c>
      <c r="D2558" s="17" t="s">
        <v>4762</v>
      </c>
      <c r="E2558" s="17">
        <v>5000</v>
      </c>
      <c r="F2558" s="18" t="s">
        <v>5</v>
      </c>
      <c r="G2558">
        <v>2012</v>
      </c>
      <c r="H2558" s="18" t="s">
        <v>66</v>
      </c>
      <c r="I2558" t="s">
        <v>64</v>
      </c>
      <c r="J2558" t="s">
        <v>65</v>
      </c>
    </row>
    <row r="2559" spans="1:10">
      <c r="A2559" s="17">
        <v>5577</v>
      </c>
      <c r="B2559" s="17" t="s">
        <v>3999</v>
      </c>
      <c r="C2559" s="17" t="s">
        <v>18</v>
      </c>
      <c r="D2559" s="17" t="s">
        <v>4687</v>
      </c>
      <c r="E2559" s="17">
        <v>7600</v>
      </c>
      <c r="F2559" s="18" t="s">
        <v>5</v>
      </c>
      <c r="G2559">
        <v>2012</v>
      </c>
      <c r="H2559" s="18" t="s">
        <v>66</v>
      </c>
      <c r="I2559" t="s">
        <v>64</v>
      </c>
      <c r="J2559" t="s">
        <v>215</v>
      </c>
    </row>
    <row r="2560" spans="1:10">
      <c r="A2560" s="17">
        <v>5576</v>
      </c>
      <c r="B2560" s="17" t="s">
        <v>2285</v>
      </c>
      <c r="C2560" s="17" t="s">
        <v>28</v>
      </c>
      <c r="D2560" s="17" t="s">
        <v>4634</v>
      </c>
      <c r="E2560" s="17">
        <v>9600</v>
      </c>
      <c r="F2560" s="18" t="s">
        <v>5</v>
      </c>
      <c r="G2560">
        <v>2012</v>
      </c>
      <c r="H2560" s="18" t="s">
        <v>66</v>
      </c>
      <c r="I2560" t="s">
        <v>64</v>
      </c>
      <c r="J2560" t="s">
        <v>65</v>
      </c>
    </row>
    <row r="2561" spans="1:10">
      <c r="A2561" s="17">
        <v>5575</v>
      </c>
      <c r="B2561" s="17" t="s">
        <v>4541</v>
      </c>
      <c r="C2561" s="17" t="s">
        <v>26</v>
      </c>
      <c r="D2561" s="17" t="s">
        <v>4742</v>
      </c>
      <c r="E2561" s="17">
        <v>6300</v>
      </c>
      <c r="F2561" s="18" t="s">
        <v>5</v>
      </c>
      <c r="G2561">
        <v>2012</v>
      </c>
      <c r="H2561" s="18" t="s">
        <v>66</v>
      </c>
      <c r="I2561" t="s">
        <v>64</v>
      </c>
      <c r="J2561" t="s">
        <v>65</v>
      </c>
    </row>
    <row r="2562" spans="1:10">
      <c r="A2562" s="17">
        <v>5573</v>
      </c>
      <c r="B2562" s="17" t="s">
        <v>161</v>
      </c>
      <c r="C2562" s="17" t="s">
        <v>16</v>
      </c>
      <c r="D2562" s="17" t="s">
        <v>4694</v>
      </c>
      <c r="E2562" s="17">
        <v>5600</v>
      </c>
      <c r="F2562" s="18" t="s">
        <v>5</v>
      </c>
      <c r="G2562">
        <v>2012</v>
      </c>
      <c r="H2562" s="18" t="s">
        <v>66</v>
      </c>
      <c r="I2562" t="s">
        <v>64</v>
      </c>
      <c r="J2562" t="s">
        <v>65</v>
      </c>
    </row>
    <row r="2563" spans="1:10">
      <c r="A2563" s="17">
        <v>5572</v>
      </c>
      <c r="B2563" s="17" t="s">
        <v>2434</v>
      </c>
      <c r="C2563" s="17" t="s">
        <v>16</v>
      </c>
      <c r="D2563" s="17" t="s">
        <v>4663</v>
      </c>
      <c r="E2563" s="17">
        <v>4900</v>
      </c>
      <c r="F2563" s="18" t="s">
        <v>5</v>
      </c>
      <c r="G2563">
        <v>2012</v>
      </c>
      <c r="H2563" s="18" t="s">
        <v>66</v>
      </c>
      <c r="I2563" t="s">
        <v>64</v>
      </c>
      <c r="J2563" t="s">
        <v>178</v>
      </c>
    </row>
    <row r="2564" spans="1:10">
      <c r="A2564" s="17">
        <v>5571</v>
      </c>
      <c r="B2564" s="17" t="s">
        <v>2352</v>
      </c>
      <c r="C2564" s="17" t="s">
        <v>24</v>
      </c>
      <c r="D2564" s="17" t="s">
        <v>4658</v>
      </c>
      <c r="E2564" s="17">
        <v>6000</v>
      </c>
      <c r="F2564" s="18" t="s">
        <v>5</v>
      </c>
      <c r="G2564">
        <v>2012</v>
      </c>
      <c r="H2564" s="18" t="s">
        <v>66</v>
      </c>
      <c r="I2564" t="s">
        <v>64</v>
      </c>
      <c r="J2564" t="s">
        <v>65</v>
      </c>
    </row>
    <row r="2565" spans="1:10">
      <c r="A2565" s="17">
        <v>5569</v>
      </c>
      <c r="B2565" s="17" t="s">
        <v>158</v>
      </c>
      <c r="C2565" s="17" t="s">
        <v>24</v>
      </c>
      <c r="D2565" s="17" t="s">
        <v>4658</v>
      </c>
      <c r="E2565" s="17">
        <v>5000</v>
      </c>
      <c r="F2565" s="18" t="s">
        <v>5</v>
      </c>
      <c r="G2565">
        <v>2012</v>
      </c>
      <c r="H2565" s="18" t="s">
        <v>66</v>
      </c>
      <c r="I2565" t="s">
        <v>64</v>
      </c>
      <c r="J2565" t="s">
        <v>65</v>
      </c>
    </row>
    <row r="2566" spans="1:10">
      <c r="A2566" s="17">
        <v>5568</v>
      </c>
      <c r="B2566" s="17" t="s">
        <v>3130</v>
      </c>
      <c r="C2566" s="17" t="s">
        <v>24</v>
      </c>
      <c r="D2566" s="17" t="s">
        <v>4681</v>
      </c>
      <c r="E2566" s="17">
        <v>7200</v>
      </c>
      <c r="F2566" s="18" t="s">
        <v>5</v>
      </c>
      <c r="G2566">
        <v>2012</v>
      </c>
      <c r="H2566" s="18" t="s">
        <v>66</v>
      </c>
      <c r="I2566" t="s">
        <v>64</v>
      </c>
      <c r="J2566" t="s">
        <v>65</v>
      </c>
    </row>
    <row r="2567" spans="1:10">
      <c r="A2567" s="17">
        <v>5567</v>
      </c>
      <c r="B2567" s="17" t="s">
        <v>2917</v>
      </c>
      <c r="C2567" s="17" t="s">
        <v>16</v>
      </c>
      <c r="D2567" s="17" t="s">
        <v>4694</v>
      </c>
      <c r="E2567" s="17">
        <v>4400</v>
      </c>
      <c r="F2567" s="18" t="s">
        <v>5</v>
      </c>
      <c r="G2567">
        <v>2012</v>
      </c>
      <c r="H2567" s="18" t="s">
        <v>66</v>
      </c>
      <c r="I2567" t="s">
        <v>64</v>
      </c>
      <c r="J2567" t="s">
        <v>65</v>
      </c>
    </row>
    <row r="2568" spans="1:10">
      <c r="A2568" s="17">
        <v>5565</v>
      </c>
      <c r="B2568" s="17" t="s">
        <v>3771</v>
      </c>
      <c r="C2568" s="17" t="s">
        <v>18</v>
      </c>
      <c r="D2568" s="17" t="s">
        <v>4687</v>
      </c>
      <c r="E2568" s="17">
        <v>7600</v>
      </c>
      <c r="F2568" s="18" t="s">
        <v>5</v>
      </c>
      <c r="G2568">
        <v>2012</v>
      </c>
      <c r="H2568" s="18" t="s">
        <v>66</v>
      </c>
      <c r="I2568" t="s">
        <v>64</v>
      </c>
      <c r="J2568" t="s">
        <v>215</v>
      </c>
    </row>
    <row r="2569" spans="1:10">
      <c r="A2569" s="17">
        <v>5564</v>
      </c>
      <c r="B2569" s="17" t="s">
        <v>4413</v>
      </c>
      <c r="C2569" s="17" t="s">
        <v>18</v>
      </c>
      <c r="D2569" s="17" t="s">
        <v>4687</v>
      </c>
      <c r="E2569" s="17">
        <v>6800</v>
      </c>
      <c r="F2569" s="18" t="s">
        <v>5</v>
      </c>
      <c r="G2569">
        <v>2012</v>
      </c>
      <c r="H2569" s="18" t="s">
        <v>66</v>
      </c>
      <c r="I2569" t="s">
        <v>64</v>
      </c>
      <c r="J2569" t="s">
        <v>204</v>
      </c>
    </row>
    <row r="2570" spans="1:10">
      <c r="A2570" s="17">
        <v>5563</v>
      </c>
      <c r="B2570" s="17" t="s">
        <v>2076</v>
      </c>
      <c r="C2570" s="17" t="s">
        <v>20</v>
      </c>
      <c r="D2570" s="17" t="s">
        <v>4745</v>
      </c>
      <c r="E2570" s="17">
        <v>4700</v>
      </c>
      <c r="F2570" s="18" t="s">
        <v>5</v>
      </c>
      <c r="G2570">
        <v>2012</v>
      </c>
      <c r="H2570" s="18" t="s">
        <v>66</v>
      </c>
      <c r="I2570" t="s">
        <v>64</v>
      </c>
      <c r="J2570" t="s">
        <v>65</v>
      </c>
    </row>
    <row r="2571" spans="1:10">
      <c r="A2571" s="17">
        <v>5562</v>
      </c>
      <c r="B2571" s="17" t="s">
        <v>3055</v>
      </c>
      <c r="C2571" s="17" t="s">
        <v>16</v>
      </c>
      <c r="D2571" s="17" t="s">
        <v>4694</v>
      </c>
      <c r="E2571" s="17">
        <v>9800</v>
      </c>
      <c r="F2571" s="18" t="s">
        <v>5</v>
      </c>
      <c r="G2571">
        <v>2012</v>
      </c>
      <c r="H2571" s="18" t="s">
        <v>66</v>
      </c>
      <c r="I2571" t="s">
        <v>64</v>
      </c>
      <c r="J2571" t="s">
        <v>65</v>
      </c>
    </row>
    <row r="2572" spans="1:10">
      <c r="A2572" s="17">
        <v>5560</v>
      </c>
      <c r="B2572" s="17" t="s">
        <v>3420</v>
      </c>
      <c r="C2572" s="17" t="s">
        <v>24</v>
      </c>
      <c r="D2572" s="17" t="s">
        <v>4658</v>
      </c>
      <c r="E2572" s="17">
        <v>3500</v>
      </c>
      <c r="F2572" s="18" t="s">
        <v>5</v>
      </c>
      <c r="G2572">
        <v>2012</v>
      </c>
      <c r="H2572" s="18" t="s">
        <v>66</v>
      </c>
      <c r="I2572" t="s">
        <v>64</v>
      </c>
      <c r="J2572" t="s">
        <v>65</v>
      </c>
    </row>
    <row r="2573" spans="1:10">
      <c r="A2573" s="17">
        <v>5559</v>
      </c>
      <c r="B2573" s="17" t="s">
        <v>3451</v>
      </c>
      <c r="C2573" s="17" t="s">
        <v>28</v>
      </c>
      <c r="D2573" s="17" t="s">
        <v>4583</v>
      </c>
      <c r="E2573" s="17">
        <v>6200</v>
      </c>
      <c r="F2573" s="18" t="s">
        <v>5</v>
      </c>
      <c r="G2573">
        <v>2012</v>
      </c>
      <c r="H2573" s="18" t="s">
        <v>66</v>
      </c>
      <c r="I2573" t="s">
        <v>64</v>
      </c>
      <c r="J2573" t="s">
        <v>65</v>
      </c>
    </row>
    <row r="2574" spans="1:10">
      <c r="A2574" s="17">
        <v>5557</v>
      </c>
      <c r="B2574" s="17" t="s">
        <v>3046</v>
      </c>
      <c r="C2574" s="17" t="s">
        <v>18</v>
      </c>
      <c r="D2574" s="17" t="s">
        <v>4687</v>
      </c>
      <c r="E2574" s="17">
        <v>7500</v>
      </c>
      <c r="F2574" s="18" t="s">
        <v>5</v>
      </c>
      <c r="G2574">
        <v>2012</v>
      </c>
      <c r="H2574" s="18" t="s">
        <v>66</v>
      </c>
      <c r="I2574" t="s">
        <v>64</v>
      </c>
      <c r="J2574" t="s">
        <v>215</v>
      </c>
    </row>
    <row r="2575" spans="1:10">
      <c r="A2575" s="17">
        <v>5556</v>
      </c>
      <c r="B2575" s="17" t="s">
        <v>4549</v>
      </c>
      <c r="C2575" s="17" t="s">
        <v>24</v>
      </c>
      <c r="D2575" s="17" t="s">
        <v>4748</v>
      </c>
      <c r="E2575" s="17">
        <v>5600</v>
      </c>
      <c r="F2575" s="18" t="s">
        <v>5</v>
      </c>
      <c r="G2575">
        <v>2012</v>
      </c>
      <c r="H2575" s="18" t="s">
        <v>66</v>
      </c>
      <c r="I2575" t="s">
        <v>64</v>
      </c>
      <c r="J2575" t="s">
        <v>65</v>
      </c>
    </row>
    <row r="2576" spans="1:10">
      <c r="A2576" s="17">
        <v>5555</v>
      </c>
      <c r="B2576" s="17" t="s">
        <v>156</v>
      </c>
      <c r="C2576" s="17" t="s">
        <v>26</v>
      </c>
      <c r="D2576" s="17" t="s">
        <v>4668</v>
      </c>
      <c r="E2576" s="17">
        <v>7600</v>
      </c>
      <c r="F2576" s="18" t="s">
        <v>5</v>
      </c>
      <c r="G2576">
        <v>2012</v>
      </c>
      <c r="H2576" s="18" t="s">
        <v>66</v>
      </c>
      <c r="I2576" t="s">
        <v>64</v>
      </c>
      <c r="J2576" t="s">
        <v>65</v>
      </c>
    </row>
    <row r="2577" spans="1:10">
      <c r="A2577" s="17">
        <v>5554</v>
      </c>
      <c r="B2577" s="17" t="s">
        <v>154</v>
      </c>
      <c r="C2577" s="17" t="s">
        <v>26</v>
      </c>
      <c r="D2577" s="17" t="s">
        <v>4668</v>
      </c>
      <c r="E2577" s="17">
        <v>10100</v>
      </c>
      <c r="F2577" s="18" t="s">
        <v>5</v>
      </c>
      <c r="G2577">
        <v>2012</v>
      </c>
      <c r="H2577" s="18" t="s">
        <v>66</v>
      </c>
      <c r="I2577" t="s">
        <v>64</v>
      </c>
      <c r="J2577" t="s">
        <v>65</v>
      </c>
    </row>
    <row r="2578" spans="1:10">
      <c r="A2578" s="17">
        <v>5551</v>
      </c>
      <c r="B2578" s="17" t="s">
        <v>148</v>
      </c>
      <c r="C2578" s="17" t="s">
        <v>24</v>
      </c>
      <c r="D2578" s="17" t="s">
        <v>4658</v>
      </c>
      <c r="E2578" s="17">
        <v>7400</v>
      </c>
      <c r="F2578" s="18" t="s">
        <v>5</v>
      </c>
      <c r="G2578">
        <v>2012</v>
      </c>
      <c r="H2578" s="18" t="s">
        <v>66</v>
      </c>
      <c r="I2578" t="s">
        <v>64</v>
      </c>
      <c r="J2578" t="s">
        <v>65</v>
      </c>
    </row>
    <row r="2579" spans="1:10">
      <c r="A2579" s="17">
        <v>5550</v>
      </c>
      <c r="B2579" s="17" t="s">
        <v>3884</v>
      </c>
      <c r="C2579" s="17" t="s">
        <v>18</v>
      </c>
      <c r="D2579" s="17" t="s">
        <v>4756</v>
      </c>
      <c r="E2579" s="17">
        <v>11400</v>
      </c>
      <c r="F2579" s="18" t="s">
        <v>5</v>
      </c>
      <c r="G2579">
        <v>2012</v>
      </c>
      <c r="H2579" s="18" t="s">
        <v>66</v>
      </c>
      <c r="I2579" t="s">
        <v>64</v>
      </c>
      <c r="J2579" t="s">
        <v>215</v>
      </c>
    </row>
    <row r="2580" spans="1:10">
      <c r="A2580" s="17">
        <v>5549</v>
      </c>
      <c r="B2580" s="17" t="s">
        <v>3137</v>
      </c>
      <c r="C2580" s="17" t="s">
        <v>26</v>
      </c>
      <c r="D2580" s="17" t="s">
        <v>4742</v>
      </c>
      <c r="E2580" s="17">
        <v>8900</v>
      </c>
      <c r="F2580" s="18" t="s">
        <v>5</v>
      </c>
      <c r="G2580">
        <v>2012</v>
      </c>
      <c r="H2580" s="18" t="s">
        <v>66</v>
      </c>
      <c r="I2580" t="s">
        <v>64</v>
      </c>
      <c r="J2580" t="s">
        <v>65</v>
      </c>
    </row>
    <row r="2581" spans="1:10">
      <c r="A2581" s="17">
        <v>5548</v>
      </c>
      <c r="B2581" s="17" t="s">
        <v>2646</v>
      </c>
      <c r="C2581" s="17" t="s">
        <v>28</v>
      </c>
      <c r="D2581" s="17" t="s">
        <v>4634</v>
      </c>
      <c r="E2581" s="17">
        <v>4900</v>
      </c>
      <c r="F2581" s="18" t="s">
        <v>5</v>
      </c>
      <c r="G2581">
        <v>2012</v>
      </c>
      <c r="H2581" s="18" t="s">
        <v>66</v>
      </c>
      <c r="I2581" t="s">
        <v>64</v>
      </c>
      <c r="J2581" t="s">
        <v>65</v>
      </c>
    </row>
    <row r="2582" spans="1:10">
      <c r="A2582" s="17">
        <v>5547</v>
      </c>
      <c r="B2582" s="17" t="s">
        <v>3731</v>
      </c>
      <c r="C2582" s="17" t="s">
        <v>24</v>
      </c>
      <c r="D2582" s="17" t="s">
        <v>4658</v>
      </c>
      <c r="E2582" s="17">
        <v>4200</v>
      </c>
      <c r="F2582" s="18" t="s">
        <v>5</v>
      </c>
      <c r="G2582">
        <v>2012</v>
      </c>
      <c r="H2582" s="18" t="s">
        <v>66</v>
      </c>
      <c r="I2582" t="s">
        <v>64</v>
      </c>
      <c r="J2582" t="s">
        <v>65</v>
      </c>
    </row>
    <row r="2583" spans="1:10">
      <c r="A2583" s="17">
        <v>5546</v>
      </c>
      <c r="B2583" s="17" t="s">
        <v>146</v>
      </c>
      <c r="C2583" s="17" t="s">
        <v>16</v>
      </c>
      <c r="D2583" s="17" t="s">
        <v>4694</v>
      </c>
      <c r="E2583" s="17">
        <v>4600</v>
      </c>
      <c r="F2583" s="18" t="s">
        <v>5</v>
      </c>
      <c r="G2583">
        <v>2012</v>
      </c>
      <c r="H2583" s="18" t="s">
        <v>66</v>
      </c>
      <c r="I2583" t="s">
        <v>64</v>
      </c>
      <c r="J2583" t="s">
        <v>65</v>
      </c>
    </row>
    <row r="2584" spans="1:10">
      <c r="A2584" s="17">
        <v>5545</v>
      </c>
      <c r="B2584" s="17" t="s">
        <v>2931</v>
      </c>
      <c r="C2584" s="17" t="s">
        <v>16</v>
      </c>
      <c r="D2584" s="17" t="s">
        <v>4631</v>
      </c>
      <c r="E2584" s="17">
        <v>6800</v>
      </c>
      <c r="F2584" s="18" t="s">
        <v>5</v>
      </c>
      <c r="G2584">
        <v>2012</v>
      </c>
      <c r="H2584" s="18" t="s">
        <v>66</v>
      </c>
      <c r="I2584" t="s">
        <v>64</v>
      </c>
      <c r="J2584" t="s">
        <v>178</v>
      </c>
    </row>
    <row r="2585" spans="1:10">
      <c r="A2585" s="17">
        <v>5544</v>
      </c>
      <c r="B2585" s="17" t="s">
        <v>2948</v>
      </c>
      <c r="C2585" s="17" t="s">
        <v>20</v>
      </c>
      <c r="D2585" s="17" t="s">
        <v>4745</v>
      </c>
      <c r="E2585" s="17">
        <v>3700</v>
      </c>
      <c r="F2585" s="18" t="s">
        <v>5</v>
      </c>
      <c r="G2585">
        <v>2012</v>
      </c>
      <c r="H2585" s="18" t="s">
        <v>66</v>
      </c>
      <c r="I2585" t="s">
        <v>64</v>
      </c>
      <c r="J2585" t="s">
        <v>65</v>
      </c>
    </row>
    <row r="2586" spans="1:10">
      <c r="A2586" s="17">
        <v>5543</v>
      </c>
      <c r="B2586" s="17" t="s">
        <v>2465</v>
      </c>
      <c r="C2586" s="17" t="s">
        <v>20</v>
      </c>
      <c r="D2586" s="17" t="s">
        <v>4731</v>
      </c>
      <c r="E2586" s="17">
        <v>4800</v>
      </c>
      <c r="F2586" s="18" t="s">
        <v>5</v>
      </c>
      <c r="G2586">
        <v>2012</v>
      </c>
      <c r="H2586" s="18" t="s">
        <v>66</v>
      </c>
      <c r="I2586" t="s">
        <v>64</v>
      </c>
      <c r="J2586" t="s">
        <v>65</v>
      </c>
    </row>
    <row r="2587" spans="1:10">
      <c r="A2587" s="17">
        <v>5542</v>
      </c>
      <c r="B2587" s="17" t="s">
        <v>2196</v>
      </c>
      <c r="C2587" s="17" t="s">
        <v>20</v>
      </c>
      <c r="D2587" s="17" t="s">
        <v>4745</v>
      </c>
      <c r="E2587" s="17">
        <v>2800</v>
      </c>
      <c r="F2587" s="18" t="s">
        <v>5</v>
      </c>
      <c r="G2587">
        <v>2012</v>
      </c>
      <c r="H2587" s="18" t="s">
        <v>66</v>
      </c>
      <c r="I2587" t="s">
        <v>64</v>
      </c>
      <c r="J2587" t="s">
        <v>65</v>
      </c>
    </row>
    <row r="2588" spans="1:10">
      <c r="A2588" s="17">
        <v>5541</v>
      </c>
      <c r="B2588" s="17" t="s">
        <v>3166</v>
      </c>
      <c r="C2588" s="17" t="s">
        <v>16</v>
      </c>
      <c r="D2588" s="17" t="s">
        <v>4694</v>
      </c>
      <c r="E2588" s="17">
        <v>9900</v>
      </c>
      <c r="F2588" s="18" t="s">
        <v>5</v>
      </c>
      <c r="G2588">
        <v>2012</v>
      </c>
      <c r="H2588" s="18" t="s">
        <v>66</v>
      </c>
      <c r="I2588" t="s">
        <v>64</v>
      </c>
      <c r="J2588" t="s">
        <v>65</v>
      </c>
    </row>
    <row r="2589" spans="1:10">
      <c r="A2589" s="17">
        <v>5539</v>
      </c>
      <c r="B2589" s="17" t="s">
        <v>2678</v>
      </c>
      <c r="C2589" s="17" t="s">
        <v>20</v>
      </c>
      <c r="D2589" s="17" t="s">
        <v>4731</v>
      </c>
      <c r="E2589" s="17">
        <v>3600</v>
      </c>
      <c r="F2589" s="18" t="s">
        <v>5</v>
      </c>
      <c r="G2589">
        <v>2012</v>
      </c>
      <c r="H2589" s="18" t="s">
        <v>66</v>
      </c>
      <c r="I2589" t="s">
        <v>64</v>
      </c>
      <c r="J2589" t="s">
        <v>65</v>
      </c>
    </row>
    <row r="2590" spans="1:10">
      <c r="A2590" s="17">
        <v>5538</v>
      </c>
      <c r="B2590" s="17" t="s">
        <v>3442</v>
      </c>
      <c r="C2590" s="17" t="s">
        <v>24</v>
      </c>
      <c r="D2590" s="17" t="s">
        <v>4681</v>
      </c>
      <c r="E2590" s="17">
        <v>5000</v>
      </c>
      <c r="F2590" s="18" t="s">
        <v>5</v>
      </c>
      <c r="G2590">
        <v>2012</v>
      </c>
      <c r="H2590" s="18" t="s">
        <v>66</v>
      </c>
      <c r="I2590" t="s">
        <v>64</v>
      </c>
      <c r="J2590" t="s">
        <v>65</v>
      </c>
    </row>
    <row r="2591" spans="1:10">
      <c r="A2591" s="17">
        <v>5537</v>
      </c>
      <c r="B2591" s="17" t="s">
        <v>4270</v>
      </c>
      <c r="C2591" s="17" t="s">
        <v>24</v>
      </c>
      <c r="D2591" s="17" t="s">
        <v>4658</v>
      </c>
      <c r="E2591" s="17">
        <v>4500</v>
      </c>
      <c r="F2591" s="18" t="s">
        <v>5</v>
      </c>
      <c r="G2591">
        <v>2012</v>
      </c>
      <c r="H2591" s="18" t="s">
        <v>66</v>
      </c>
      <c r="I2591" t="s">
        <v>64</v>
      </c>
      <c r="J2591" t="s">
        <v>65</v>
      </c>
    </row>
    <row r="2592" spans="1:10">
      <c r="A2592" s="17">
        <v>5535</v>
      </c>
      <c r="B2592" s="17" t="s">
        <v>4199</v>
      </c>
      <c r="C2592" s="17" t="s">
        <v>26</v>
      </c>
      <c r="D2592" s="17" t="s">
        <v>4668</v>
      </c>
      <c r="E2592" s="17">
        <v>10300</v>
      </c>
      <c r="F2592" s="18" t="s">
        <v>5</v>
      </c>
      <c r="G2592">
        <v>2012</v>
      </c>
      <c r="H2592" s="18" t="s">
        <v>66</v>
      </c>
      <c r="I2592" t="s">
        <v>64</v>
      </c>
      <c r="J2592" t="s">
        <v>65</v>
      </c>
    </row>
    <row r="2593" spans="1:10">
      <c r="A2593" s="17">
        <v>5534</v>
      </c>
      <c r="B2593" s="17" t="s">
        <v>3336</v>
      </c>
      <c r="C2593" s="17" t="s">
        <v>26</v>
      </c>
      <c r="D2593" s="17" t="s">
        <v>4742</v>
      </c>
      <c r="E2593" s="17">
        <v>5300</v>
      </c>
      <c r="F2593" s="18" t="s">
        <v>5</v>
      </c>
      <c r="G2593">
        <v>2012</v>
      </c>
      <c r="H2593" s="18" t="s">
        <v>66</v>
      </c>
      <c r="I2593" t="s">
        <v>64</v>
      </c>
      <c r="J2593" t="s">
        <v>65</v>
      </c>
    </row>
    <row r="2594" spans="1:10">
      <c r="A2594" s="17">
        <v>5533</v>
      </c>
      <c r="B2594" s="17" t="s">
        <v>2261</v>
      </c>
      <c r="C2594" s="17" t="s">
        <v>20</v>
      </c>
      <c r="D2594" s="17" t="s">
        <v>4745</v>
      </c>
      <c r="E2594" s="17">
        <v>9000</v>
      </c>
      <c r="F2594" s="18" t="s">
        <v>5</v>
      </c>
      <c r="G2594">
        <v>2012</v>
      </c>
      <c r="H2594" s="18" t="s">
        <v>66</v>
      </c>
      <c r="I2594" t="s">
        <v>64</v>
      </c>
      <c r="J2594" t="s">
        <v>123</v>
      </c>
    </row>
    <row r="2595" spans="1:10">
      <c r="A2595" s="17">
        <v>5531</v>
      </c>
      <c r="B2595" s="17" t="s">
        <v>2293</v>
      </c>
      <c r="C2595" s="17" t="s">
        <v>16</v>
      </c>
      <c r="D2595" s="17" t="s">
        <v>4694</v>
      </c>
      <c r="E2595" s="17">
        <v>15900</v>
      </c>
      <c r="F2595" s="18" t="s">
        <v>5</v>
      </c>
      <c r="G2595">
        <v>2012</v>
      </c>
      <c r="H2595" s="18" t="s">
        <v>66</v>
      </c>
      <c r="I2595" t="s">
        <v>64</v>
      </c>
      <c r="J2595" t="s">
        <v>65</v>
      </c>
    </row>
    <row r="2596" spans="1:10">
      <c r="A2596" s="17">
        <v>5528</v>
      </c>
      <c r="B2596" s="17" t="s">
        <v>2586</v>
      </c>
      <c r="C2596" s="17" t="s">
        <v>18</v>
      </c>
      <c r="D2596" s="17" t="s">
        <v>4760</v>
      </c>
      <c r="E2596" s="17">
        <v>14800</v>
      </c>
      <c r="F2596" s="18" t="s">
        <v>5</v>
      </c>
      <c r="G2596">
        <v>2012</v>
      </c>
      <c r="H2596" s="18" t="s">
        <v>66</v>
      </c>
      <c r="I2596" t="s">
        <v>64</v>
      </c>
      <c r="J2596" t="s">
        <v>204</v>
      </c>
    </row>
    <row r="2597" spans="1:10">
      <c r="A2597" s="17">
        <v>5526</v>
      </c>
      <c r="B2597" s="17" t="s">
        <v>2836</v>
      </c>
      <c r="C2597" s="17" t="s">
        <v>26</v>
      </c>
      <c r="D2597" s="17" t="s">
        <v>4742</v>
      </c>
      <c r="E2597" s="17">
        <v>15400</v>
      </c>
      <c r="F2597" s="18" t="s">
        <v>5</v>
      </c>
      <c r="G2597">
        <v>2012</v>
      </c>
      <c r="H2597" s="18" t="s">
        <v>66</v>
      </c>
      <c r="I2597" t="s">
        <v>64</v>
      </c>
      <c r="J2597" t="s">
        <v>65</v>
      </c>
    </row>
    <row r="2598" spans="1:10">
      <c r="A2598" s="17">
        <v>5525</v>
      </c>
      <c r="B2598" s="17" t="s">
        <v>4295</v>
      </c>
      <c r="C2598" s="17" t="s">
        <v>28</v>
      </c>
      <c r="D2598" s="17" t="s">
        <v>4749</v>
      </c>
      <c r="E2598" s="17">
        <v>8100</v>
      </c>
      <c r="F2598" s="18" t="s">
        <v>5</v>
      </c>
      <c r="G2598">
        <v>2012</v>
      </c>
      <c r="H2598" s="18" t="s">
        <v>66</v>
      </c>
      <c r="I2598" t="s">
        <v>64</v>
      </c>
      <c r="J2598" t="s">
        <v>65</v>
      </c>
    </row>
    <row r="2599" spans="1:10">
      <c r="A2599" s="17">
        <v>5524</v>
      </c>
      <c r="B2599" s="17" t="s">
        <v>3527</v>
      </c>
      <c r="C2599" s="17" t="s">
        <v>24</v>
      </c>
      <c r="D2599" s="17" t="s">
        <v>4748</v>
      </c>
      <c r="E2599" s="17">
        <v>5100</v>
      </c>
      <c r="F2599" s="18" t="s">
        <v>5</v>
      </c>
      <c r="G2599">
        <v>2012</v>
      </c>
      <c r="H2599" s="18" t="s">
        <v>66</v>
      </c>
      <c r="I2599" t="s">
        <v>64</v>
      </c>
      <c r="J2599" t="s">
        <v>65</v>
      </c>
    </row>
    <row r="2600" spans="1:10">
      <c r="A2600" s="17">
        <v>5522</v>
      </c>
      <c r="B2600" s="17" t="s">
        <v>3549</v>
      </c>
      <c r="C2600" s="17" t="s">
        <v>24</v>
      </c>
      <c r="D2600" s="17" t="s">
        <v>4658</v>
      </c>
      <c r="E2600" s="17">
        <v>5000</v>
      </c>
      <c r="F2600" s="18" t="s">
        <v>5</v>
      </c>
      <c r="G2600">
        <v>2012</v>
      </c>
      <c r="H2600" s="18" t="s">
        <v>66</v>
      </c>
      <c r="I2600" t="s">
        <v>64</v>
      </c>
      <c r="J2600" t="s">
        <v>65</v>
      </c>
    </row>
    <row r="2601" spans="1:10">
      <c r="A2601" s="17">
        <v>5521</v>
      </c>
      <c r="B2601" s="17" t="s">
        <v>2954</v>
      </c>
      <c r="C2601" s="17" t="s">
        <v>24</v>
      </c>
      <c r="D2601" s="17" t="s">
        <v>4658</v>
      </c>
      <c r="E2601" s="17">
        <v>4300</v>
      </c>
      <c r="F2601" s="18" t="s">
        <v>5</v>
      </c>
      <c r="G2601">
        <v>2012</v>
      </c>
      <c r="H2601" s="18" t="s">
        <v>66</v>
      </c>
      <c r="I2601" t="s">
        <v>64</v>
      </c>
      <c r="J2601" t="s">
        <v>65</v>
      </c>
    </row>
    <row r="2602" spans="1:10">
      <c r="A2602" s="17">
        <v>5520</v>
      </c>
      <c r="B2602" s="17" t="s">
        <v>3672</v>
      </c>
      <c r="C2602" s="17" t="s">
        <v>18</v>
      </c>
      <c r="D2602" s="17" t="s">
        <v>4686</v>
      </c>
      <c r="E2602" s="17">
        <v>8200</v>
      </c>
      <c r="F2602" s="18" t="s">
        <v>5</v>
      </c>
      <c r="G2602">
        <v>2012</v>
      </c>
      <c r="H2602" s="18" t="s">
        <v>66</v>
      </c>
      <c r="I2602" t="s">
        <v>64</v>
      </c>
      <c r="J2602" t="s">
        <v>215</v>
      </c>
    </row>
    <row r="2603" spans="1:10">
      <c r="A2603" s="17">
        <v>5519</v>
      </c>
      <c r="B2603" s="17" t="s">
        <v>3042</v>
      </c>
      <c r="C2603" s="17" t="s">
        <v>18</v>
      </c>
      <c r="D2603" s="17" t="s">
        <v>4756</v>
      </c>
      <c r="E2603" s="17">
        <v>4400</v>
      </c>
      <c r="F2603" s="18" t="s">
        <v>5</v>
      </c>
      <c r="G2603">
        <v>2012</v>
      </c>
      <c r="H2603" s="18" t="s">
        <v>66</v>
      </c>
      <c r="I2603" t="s">
        <v>64</v>
      </c>
      <c r="J2603" t="s">
        <v>65</v>
      </c>
    </row>
    <row r="2604" spans="1:10">
      <c r="A2604" s="17">
        <v>5518</v>
      </c>
      <c r="B2604" s="17" t="s">
        <v>4384</v>
      </c>
      <c r="C2604" s="17" t="s">
        <v>18</v>
      </c>
      <c r="D2604" s="17" t="s">
        <v>4687</v>
      </c>
      <c r="E2604" s="17">
        <v>6700</v>
      </c>
      <c r="F2604" s="18" t="s">
        <v>5</v>
      </c>
      <c r="G2604">
        <v>2012</v>
      </c>
      <c r="H2604" s="18" t="s">
        <v>66</v>
      </c>
      <c r="I2604" t="s">
        <v>64</v>
      </c>
      <c r="J2604" t="s">
        <v>215</v>
      </c>
    </row>
    <row r="2605" spans="1:10">
      <c r="A2605" s="17">
        <v>5517</v>
      </c>
      <c r="B2605" s="17" t="s">
        <v>2064</v>
      </c>
      <c r="C2605" s="17" t="s">
        <v>18</v>
      </c>
      <c r="D2605" s="17" t="s">
        <v>4756</v>
      </c>
      <c r="E2605" s="17">
        <v>11300</v>
      </c>
      <c r="F2605" s="18" t="s">
        <v>5</v>
      </c>
      <c r="G2605">
        <v>2012</v>
      </c>
      <c r="H2605" s="18" t="s">
        <v>66</v>
      </c>
      <c r="I2605" t="s">
        <v>64</v>
      </c>
      <c r="J2605" t="s">
        <v>215</v>
      </c>
    </row>
    <row r="2606" spans="1:10">
      <c r="A2606" s="17">
        <v>5516</v>
      </c>
      <c r="B2606" s="17" t="s">
        <v>4431</v>
      </c>
      <c r="C2606" s="17" t="s">
        <v>18</v>
      </c>
      <c r="D2606" s="17" t="s">
        <v>4687</v>
      </c>
      <c r="E2606" s="17">
        <v>3900</v>
      </c>
      <c r="F2606" s="18" t="s">
        <v>5</v>
      </c>
      <c r="G2606">
        <v>2012</v>
      </c>
      <c r="H2606" s="18" t="s">
        <v>66</v>
      </c>
      <c r="I2606" t="s">
        <v>64</v>
      </c>
      <c r="J2606" t="s">
        <v>204</v>
      </c>
    </row>
    <row r="2607" spans="1:10">
      <c r="A2607" s="17">
        <v>5514</v>
      </c>
      <c r="B2607" s="17" t="s">
        <v>4548</v>
      </c>
      <c r="C2607" s="17" t="s">
        <v>26</v>
      </c>
      <c r="D2607" s="17" t="s">
        <v>4742</v>
      </c>
      <c r="E2607" s="17">
        <v>7100</v>
      </c>
      <c r="F2607" s="18" t="s">
        <v>5</v>
      </c>
      <c r="G2607">
        <v>2012</v>
      </c>
      <c r="H2607" s="18" t="s">
        <v>66</v>
      </c>
      <c r="I2607" t="s">
        <v>64</v>
      </c>
      <c r="J2607" t="s">
        <v>65</v>
      </c>
    </row>
    <row r="2608" spans="1:10">
      <c r="A2608" s="17">
        <v>5510</v>
      </c>
      <c r="B2608" s="17" t="s">
        <v>2124</v>
      </c>
      <c r="C2608" s="17" t="s">
        <v>20</v>
      </c>
      <c r="D2608" s="17" t="s">
        <v>4745</v>
      </c>
      <c r="E2608" s="17">
        <v>4600</v>
      </c>
      <c r="F2608" s="18" t="s">
        <v>5</v>
      </c>
      <c r="G2608">
        <v>2012</v>
      </c>
      <c r="H2608" s="18" t="s">
        <v>66</v>
      </c>
      <c r="I2608" t="s">
        <v>64</v>
      </c>
      <c r="J2608" t="s">
        <v>65</v>
      </c>
    </row>
    <row r="2609" spans="1:10">
      <c r="A2609" s="17">
        <v>5509</v>
      </c>
      <c r="B2609" s="17" t="s">
        <v>2302</v>
      </c>
      <c r="C2609" s="17" t="s">
        <v>20</v>
      </c>
      <c r="D2609" s="17" t="s">
        <v>4745</v>
      </c>
      <c r="E2609" s="17">
        <v>7100</v>
      </c>
      <c r="F2609" s="18" t="s">
        <v>5</v>
      </c>
      <c r="G2609">
        <v>2012</v>
      </c>
      <c r="H2609" s="18" t="s">
        <v>66</v>
      </c>
      <c r="I2609" t="s">
        <v>64</v>
      </c>
      <c r="J2609" t="s">
        <v>65</v>
      </c>
    </row>
    <row r="2610" spans="1:10">
      <c r="A2610" s="17">
        <v>5508</v>
      </c>
      <c r="B2610" s="17" t="s">
        <v>143</v>
      </c>
      <c r="C2610" s="17" t="s">
        <v>24</v>
      </c>
      <c r="D2610" s="17" t="s">
        <v>4658</v>
      </c>
      <c r="E2610" s="17">
        <v>3700</v>
      </c>
      <c r="F2610" s="18" t="s">
        <v>5</v>
      </c>
      <c r="G2610">
        <v>2012</v>
      </c>
      <c r="H2610" s="18" t="s">
        <v>66</v>
      </c>
      <c r="I2610" t="s">
        <v>64</v>
      </c>
      <c r="J2610" t="s">
        <v>65</v>
      </c>
    </row>
    <row r="2611" spans="1:10">
      <c r="A2611" s="17">
        <v>5507</v>
      </c>
      <c r="B2611" s="17" t="s">
        <v>2628</v>
      </c>
      <c r="C2611" s="17" t="s">
        <v>24</v>
      </c>
      <c r="D2611" s="17" t="s">
        <v>4748</v>
      </c>
      <c r="E2611" s="17">
        <v>4900</v>
      </c>
      <c r="F2611" s="18" t="s">
        <v>5</v>
      </c>
      <c r="G2611">
        <v>2012</v>
      </c>
      <c r="H2611" s="18" t="s">
        <v>66</v>
      </c>
      <c r="I2611" t="s">
        <v>64</v>
      </c>
      <c r="J2611" t="s">
        <v>65</v>
      </c>
    </row>
    <row r="2612" spans="1:10">
      <c r="A2612" s="17">
        <v>5506</v>
      </c>
      <c r="B2612" s="17" t="s">
        <v>3918</v>
      </c>
      <c r="C2612" s="17" t="s">
        <v>26</v>
      </c>
      <c r="D2612" s="17" t="s">
        <v>4668</v>
      </c>
      <c r="E2612" s="17">
        <v>13100</v>
      </c>
      <c r="F2612" s="18" t="s">
        <v>5</v>
      </c>
      <c r="G2612">
        <v>2012</v>
      </c>
      <c r="H2612" s="18" t="s">
        <v>66</v>
      </c>
      <c r="I2612" t="s">
        <v>64</v>
      </c>
      <c r="J2612" t="s">
        <v>65</v>
      </c>
    </row>
    <row r="2613" spans="1:10">
      <c r="A2613" s="17">
        <v>5504</v>
      </c>
      <c r="B2613" s="17" t="s">
        <v>2550</v>
      </c>
      <c r="C2613" s="17" t="s">
        <v>16</v>
      </c>
      <c r="D2613" s="17" t="s">
        <v>4631</v>
      </c>
      <c r="E2613" s="17">
        <v>7700</v>
      </c>
      <c r="F2613" s="18" t="s">
        <v>5</v>
      </c>
      <c r="G2613">
        <v>2012</v>
      </c>
      <c r="H2613" s="18" t="s">
        <v>66</v>
      </c>
      <c r="I2613" t="s">
        <v>64</v>
      </c>
      <c r="J2613" t="s">
        <v>178</v>
      </c>
    </row>
    <row r="2614" spans="1:10">
      <c r="A2614" s="17">
        <v>5503</v>
      </c>
      <c r="B2614" s="17" t="s">
        <v>2538</v>
      </c>
      <c r="C2614" s="17" t="s">
        <v>28</v>
      </c>
      <c r="D2614" s="17" t="s">
        <v>4638</v>
      </c>
      <c r="E2614" s="17">
        <v>6300</v>
      </c>
      <c r="F2614" s="18" t="s">
        <v>5</v>
      </c>
      <c r="G2614">
        <v>2012</v>
      </c>
      <c r="H2614" s="18" t="s">
        <v>66</v>
      </c>
      <c r="I2614" t="s">
        <v>64</v>
      </c>
      <c r="J2614" t="s">
        <v>65</v>
      </c>
    </row>
    <row r="2615" spans="1:10">
      <c r="A2615" s="17">
        <v>5502</v>
      </c>
      <c r="B2615" s="17" t="s">
        <v>4547</v>
      </c>
      <c r="C2615" s="17" t="s">
        <v>26</v>
      </c>
      <c r="D2615" s="17" t="s">
        <v>4742</v>
      </c>
      <c r="E2615" s="17">
        <v>13200</v>
      </c>
      <c r="F2615" s="18" t="s">
        <v>5</v>
      </c>
      <c r="G2615">
        <v>2012</v>
      </c>
      <c r="H2615" s="18" t="s">
        <v>66</v>
      </c>
      <c r="I2615" t="s">
        <v>64</v>
      </c>
      <c r="J2615" t="s">
        <v>65</v>
      </c>
    </row>
    <row r="2616" spans="1:10">
      <c r="A2616" s="17">
        <v>5501</v>
      </c>
      <c r="B2616" s="17" t="s">
        <v>3437</v>
      </c>
      <c r="C2616" s="17" t="s">
        <v>18</v>
      </c>
      <c r="D2616" s="17" t="s">
        <v>4686</v>
      </c>
      <c r="E2616" s="17">
        <v>3300</v>
      </c>
      <c r="F2616" s="18" t="s">
        <v>5</v>
      </c>
      <c r="G2616">
        <v>2012</v>
      </c>
      <c r="H2616" s="18" t="s">
        <v>66</v>
      </c>
      <c r="I2616" t="s">
        <v>64</v>
      </c>
      <c r="J2616" t="s">
        <v>204</v>
      </c>
    </row>
    <row r="2617" spans="1:10">
      <c r="A2617" s="17">
        <v>5500</v>
      </c>
      <c r="B2617" s="17" t="s">
        <v>3630</v>
      </c>
      <c r="C2617" s="17" t="s">
        <v>18</v>
      </c>
      <c r="D2617" s="17" t="s">
        <v>4760</v>
      </c>
      <c r="E2617" s="17">
        <v>5600</v>
      </c>
      <c r="F2617" s="18" t="s">
        <v>5</v>
      </c>
      <c r="G2617">
        <v>2012</v>
      </c>
      <c r="H2617" s="18" t="s">
        <v>66</v>
      </c>
      <c r="I2617" t="s">
        <v>64</v>
      </c>
      <c r="J2617" t="s">
        <v>215</v>
      </c>
    </row>
    <row r="2618" spans="1:10">
      <c r="A2618" s="17">
        <v>5499</v>
      </c>
      <c r="B2618" s="17" t="s">
        <v>2967</v>
      </c>
      <c r="C2618" s="17" t="s">
        <v>18</v>
      </c>
      <c r="D2618" s="17" t="s">
        <v>4687</v>
      </c>
      <c r="E2618" s="17">
        <v>7700</v>
      </c>
      <c r="F2618" s="18" t="s">
        <v>5</v>
      </c>
      <c r="G2618">
        <v>2012</v>
      </c>
      <c r="H2618" s="18" t="s">
        <v>66</v>
      </c>
      <c r="I2618" t="s">
        <v>64</v>
      </c>
      <c r="J2618" t="s">
        <v>215</v>
      </c>
    </row>
    <row r="2619" spans="1:10">
      <c r="A2619" s="17">
        <v>5498</v>
      </c>
      <c r="B2619" s="17" t="s">
        <v>3661</v>
      </c>
      <c r="C2619" s="17" t="s">
        <v>24</v>
      </c>
      <c r="D2619" s="17" t="s">
        <v>4681</v>
      </c>
      <c r="E2619" s="17">
        <v>4900</v>
      </c>
      <c r="F2619" s="18" t="s">
        <v>5</v>
      </c>
      <c r="G2619">
        <v>2012</v>
      </c>
      <c r="H2619" s="18" t="s">
        <v>66</v>
      </c>
      <c r="I2619" t="s">
        <v>64</v>
      </c>
      <c r="J2619" t="s">
        <v>65</v>
      </c>
    </row>
    <row r="2620" spans="1:10">
      <c r="A2620" s="17">
        <v>5497</v>
      </c>
      <c r="B2620" s="17" t="s">
        <v>2541</v>
      </c>
      <c r="C2620" s="17" t="s">
        <v>24</v>
      </c>
      <c r="D2620" s="17" t="s">
        <v>4748</v>
      </c>
      <c r="E2620" s="17">
        <v>10700</v>
      </c>
      <c r="F2620" s="18" t="s">
        <v>5</v>
      </c>
      <c r="G2620">
        <v>2012</v>
      </c>
      <c r="H2620" s="18" t="s">
        <v>66</v>
      </c>
      <c r="I2620" t="s">
        <v>64</v>
      </c>
      <c r="J2620" t="s">
        <v>65</v>
      </c>
    </row>
    <row r="2621" spans="1:10">
      <c r="A2621" s="17">
        <v>5496</v>
      </c>
      <c r="B2621" s="17" t="s">
        <v>2093</v>
      </c>
      <c r="C2621" s="17" t="s">
        <v>20</v>
      </c>
      <c r="D2621" s="17" t="s">
        <v>4745</v>
      </c>
      <c r="E2621" s="17">
        <v>5200</v>
      </c>
      <c r="F2621" s="18" t="s">
        <v>5</v>
      </c>
      <c r="G2621">
        <v>2012</v>
      </c>
      <c r="H2621" s="18" t="s">
        <v>66</v>
      </c>
      <c r="I2621" t="s">
        <v>64</v>
      </c>
      <c r="J2621" t="s">
        <v>65</v>
      </c>
    </row>
    <row r="2622" spans="1:10">
      <c r="A2622" s="17">
        <v>5492</v>
      </c>
      <c r="B2622" s="17" t="s">
        <v>140</v>
      </c>
      <c r="C2622" s="17" t="s">
        <v>24</v>
      </c>
      <c r="D2622" s="17" t="s">
        <v>4658</v>
      </c>
      <c r="E2622" s="17">
        <v>4300</v>
      </c>
      <c r="F2622" s="18" t="s">
        <v>5</v>
      </c>
      <c r="G2622">
        <v>2012</v>
      </c>
      <c r="H2622" s="18" t="s">
        <v>66</v>
      </c>
      <c r="I2622" t="s">
        <v>64</v>
      </c>
      <c r="J2622" t="s">
        <v>65</v>
      </c>
    </row>
    <row r="2623" spans="1:10">
      <c r="A2623" s="17">
        <v>5490</v>
      </c>
      <c r="B2623" s="17" t="s">
        <v>2530</v>
      </c>
      <c r="C2623" s="17" t="s">
        <v>20</v>
      </c>
      <c r="D2623" s="17" t="s">
        <v>4731</v>
      </c>
      <c r="E2623" s="17">
        <v>3500</v>
      </c>
      <c r="F2623" s="18" t="s">
        <v>5</v>
      </c>
      <c r="G2623">
        <v>2012</v>
      </c>
      <c r="H2623" s="18" t="s">
        <v>66</v>
      </c>
      <c r="I2623" t="s">
        <v>64</v>
      </c>
      <c r="J2623" t="s">
        <v>65</v>
      </c>
    </row>
    <row r="2624" spans="1:10">
      <c r="A2624" s="17">
        <v>5486</v>
      </c>
      <c r="B2624" s="17" t="s">
        <v>2924</v>
      </c>
      <c r="C2624" s="17" t="s">
        <v>16</v>
      </c>
      <c r="D2624" s="17" t="s">
        <v>4631</v>
      </c>
      <c r="E2624" s="17">
        <v>10500</v>
      </c>
      <c r="F2624" s="18" t="s">
        <v>5</v>
      </c>
      <c r="G2624">
        <v>2012</v>
      </c>
      <c r="H2624" s="18" t="s">
        <v>66</v>
      </c>
      <c r="I2624" t="s">
        <v>64</v>
      </c>
      <c r="J2624" t="s">
        <v>178</v>
      </c>
    </row>
    <row r="2625" spans="1:10">
      <c r="A2625" s="17">
        <v>5485</v>
      </c>
      <c r="B2625" s="17" t="s">
        <v>3455</v>
      </c>
      <c r="C2625" s="17" t="s">
        <v>24</v>
      </c>
      <c r="D2625" s="17" t="s">
        <v>4658</v>
      </c>
      <c r="E2625" s="17">
        <v>2700</v>
      </c>
      <c r="F2625" s="18" t="s">
        <v>5</v>
      </c>
      <c r="G2625">
        <v>2011</v>
      </c>
      <c r="H2625" s="18" t="s">
        <v>66</v>
      </c>
      <c r="I2625" t="s">
        <v>64</v>
      </c>
      <c r="J2625" t="s">
        <v>65</v>
      </c>
    </row>
    <row r="2626" spans="1:10">
      <c r="A2626" s="17">
        <v>5484</v>
      </c>
      <c r="B2626" s="17" t="s">
        <v>2596</v>
      </c>
      <c r="C2626" s="17" t="s">
        <v>16</v>
      </c>
      <c r="D2626" s="17" t="s">
        <v>4663</v>
      </c>
      <c r="E2626" s="17">
        <v>6700</v>
      </c>
      <c r="F2626" s="18" t="s">
        <v>5</v>
      </c>
      <c r="G2626">
        <v>2012</v>
      </c>
      <c r="H2626" s="18" t="s">
        <v>66</v>
      </c>
      <c r="I2626" t="s">
        <v>64</v>
      </c>
      <c r="J2626" t="s">
        <v>178</v>
      </c>
    </row>
    <row r="2627" spans="1:10">
      <c r="A2627" s="17">
        <v>5482</v>
      </c>
      <c r="B2627" s="17" t="s">
        <v>3091</v>
      </c>
      <c r="C2627" s="17" t="s">
        <v>16</v>
      </c>
      <c r="D2627" s="17" t="s">
        <v>4663</v>
      </c>
      <c r="E2627" s="17">
        <v>6200</v>
      </c>
      <c r="F2627" s="18" t="s">
        <v>5</v>
      </c>
      <c r="G2627">
        <v>2012</v>
      </c>
      <c r="H2627" s="18" t="s">
        <v>66</v>
      </c>
      <c r="I2627" t="s">
        <v>64</v>
      </c>
      <c r="J2627" t="s">
        <v>178</v>
      </c>
    </row>
    <row r="2628" spans="1:10">
      <c r="A2628" s="17">
        <v>5480</v>
      </c>
      <c r="B2628" s="17" t="s">
        <v>2118</v>
      </c>
      <c r="C2628" s="17" t="s">
        <v>20</v>
      </c>
      <c r="D2628" s="17" t="s">
        <v>4745</v>
      </c>
      <c r="E2628" s="17">
        <v>4000</v>
      </c>
      <c r="F2628" s="18" t="s">
        <v>5</v>
      </c>
      <c r="G2628">
        <v>2012</v>
      </c>
      <c r="H2628" s="18" t="s">
        <v>66</v>
      </c>
      <c r="I2628" t="s">
        <v>64</v>
      </c>
      <c r="J2628" t="s">
        <v>65</v>
      </c>
    </row>
    <row r="2629" spans="1:10">
      <c r="A2629" s="17">
        <v>5476</v>
      </c>
      <c r="B2629" s="17" t="s">
        <v>2045</v>
      </c>
      <c r="C2629" s="17" t="s">
        <v>20</v>
      </c>
      <c r="D2629" s="17" t="s">
        <v>4731</v>
      </c>
      <c r="E2629" s="17">
        <v>15700</v>
      </c>
      <c r="F2629" s="18" t="s">
        <v>5</v>
      </c>
      <c r="G2629">
        <v>2012</v>
      </c>
      <c r="H2629" s="18" t="s">
        <v>66</v>
      </c>
      <c r="I2629" t="s">
        <v>64</v>
      </c>
      <c r="J2629" t="s">
        <v>145</v>
      </c>
    </row>
    <row r="2630" spans="1:10">
      <c r="A2630" s="17">
        <v>5475</v>
      </c>
      <c r="B2630" s="17" t="s">
        <v>2146</v>
      </c>
      <c r="C2630" s="17" t="s">
        <v>20</v>
      </c>
      <c r="D2630" s="17" t="s">
        <v>4745</v>
      </c>
      <c r="E2630" s="17">
        <v>3800</v>
      </c>
      <c r="F2630" s="18" t="s">
        <v>5</v>
      </c>
      <c r="G2630">
        <v>2012</v>
      </c>
      <c r="H2630" s="18" t="s">
        <v>66</v>
      </c>
      <c r="I2630" t="s">
        <v>64</v>
      </c>
      <c r="J2630" t="s">
        <v>65</v>
      </c>
    </row>
    <row r="2631" spans="1:10">
      <c r="A2631" s="17">
        <v>5474</v>
      </c>
      <c r="B2631" s="17" t="s">
        <v>2394</v>
      </c>
      <c r="C2631" s="17" t="s">
        <v>20</v>
      </c>
      <c r="D2631" s="17" t="s">
        <v>4745</v>
      </c>
      <c r="E2631" s="17">
        <v>5500</v>
      </c>
      <c r="F2631" s="18" t="s">
        <v>5</v>
      </c>
      <c r="G2631">
        <v>2012</v>
      </c>
      <c r="H2631" s="18" t="s">
        <v>66</v>
      </c>
      <c r="I2631" t="s">
        <v>64</v>
      </c>
      <c r="J2631" t="s">
        <v>65</v>
      </c>
    </row>
    <row r="2632" spans="1:10">
      <c r="A2632" s="17">
        <v>5472</v>
      </c>
      <c r="B2632" s="17" t="s">
        <v>2380</v>
      </c>
      <c r="C2632" s="17" t="s">
        <v>20</v>
      </c>
      <c r="D2632" s="17" t="s">
        <v>4731</v>
      </c>
      <c r="E2632" s="17">
        <v>2400</v>
      </c>
      <c r="F2632" s="18" t="s">
        <v>5</v>
      </c>
      <c r="G2632">
        <v>2012</v>
      </c>
      <c r="H2632" s="18" t="s">
        <v>66</v>
      </c>
      <c r="I2632" t="s">
        <v>64</v>
      </c>
      <c r="J2632" t="s">
        <v>65</v>
      </c>
    </row>
    <row r="2633" spans="1:10">
      <c r="A2633" s="17">
        <v>5471</v>
      </c>
      <c r="B2633" s="17" t="s">
        <v>2132</v>
      </c>
      <c r="C2633" s="17" t="s">
        <v>20</v>
      </c>
      <c r="D2633" s="17" t="s">
        <v>4731</v>
      </c>
      <c r="E2633" s="17">
        <v>11100</v>
      </c>
      <c r="F2633" s="18" t="s">
        <v>5</v>
      </c>
      <c r="G2633">
        <v>2012</v>
      </c>
      <c r="H2633" s="18" t="s">
        <v>66</v>
      </c>
      <c r="I2633" t="s">
        <v>64</v>
      </c>
      <c r="J2633" t="s">
        <v>145</v>
      </c>
    </row>
    <row r="2634" spans="1:10">
      <c r="A2634" s="17">
        <v>5470</v>
      </c>
      <c r="B2634" s="17" t="s">
        <v>2037</v>
      </c>
      <c r="C2634" s="17" t="s">
        <v>20</v>
      </c>
      <c r="D2634" s="17" t="s">
        <v>4745</v>
      </c>
      <c r="E2634" s="17">
        <v>32000</v>
      </c>
      <c r="F2634" s="18" t="s">
        <v>5</v>
      </c>
      <c r="G2634">
        <v>2012</v>
      </c>
      <c r="H2634" s="18" t="s">
        <v>66</v>
      </c>
      <c r="I2634" t="s">
        <v>64</v>
      </c>
      <c r="J2634" t="s">
        <v>145</v>
      </c>
    </row>
    <row r="2635" spans="1:10">
      <c r="A2635" s="17">
        <v>5469</v>
      </c>
      <c r="B2635" s="17" t="s">
        <v>2041</v>
      </c>
      <c r="C2635" s="17" t="s">
        <v>20</v>
      </c>
      <c r="D2635" s="17" t="s">
        <v>4731</v>
      </c>
      <c r="E2635" s="17">
        <v>49500</v>
      </c>
      <c r="F2635" s="18" t="s">
        <v>5</v>
      </c>
      <c r="G2635">
        <v>2012</v>
      </c>
      <c r="H2635" s="18" t="s">
        <v>66</v>
      </c>
      <c r="I2635" t="s">
        <v>64</v>
      </c>
      <c r="J2635" t="s">
        <v>145</v>
      </c>
    </row>
    <row r="2636" spans="1:10">
      <c r="A2636" s="17">
        <v>5467</v>
      </c>
      <c r="B2636" s="17" t="s">
        <v>2960</v>
      </c>
      <c r="C2636" s="17" t="s">
        <v>28</v>
      </c>
      <c r="D2636" s="17" t="s">
        <v>4638</v>
      </c>
      <c r="E2636" s="17">
        <v>2900</v>
      </c>
      <c r="F2636" s="18" t="s">
        <v>5</v>
      </c>
      <c r="G2636">
        <v>2011</v>
      </c>
      <c r="H2636" s="18" t="s">
        <v>66</v>
      </c>
      <c r="I2636" t="s">
        <v>64</v>
      </c>
      <c r="J2636" t="s">
        <v>65</v>
      </c>
    </row>
    <row r="2637" spans="1:10">
      <c r="A2637" s="17">
        <v>5466</v>
      </c>
      <c r="B2637" s="17" t="s">
        <v>4275</v>
      </c>
      <c r="C2637" s="17" t="s">
        <v>28</v>
      </c>
      <c r="D2637" s="17" t="s">
        <v>4749</v>
      </c>
      <c r="E2637" s="17">
        <v>5400</v>
      </c>
      <c r="F2637" s="18" t="s">
        <v>5</v>
      </c>
      <c r="G2637">
        <v>2011</v>
      </c>
      <c r="H2637" s="18" t="s">
        <v>66</v>
      </c>
      <c r="I2637" t="s">
        <v>64</v>
      </c>
      <c r="J2637" t="s">
        <v>65</v>
      </c>
    </row>
    <row r="2638" spans="1:10">
      <c r="A2638" s="17">
        <v>5465</v>
      </c>
      <c r="B2638" s="17" t="s">
        <v>4394</v>
      </c>
      <c r="C2638" s="17" t="s">
        <v>24</v>
      </c>
      <c r="D2638" s="17" t="s">
        <v>4658</v>
      </c>
      <c r="E2638" s="17">
        <v>6600</v>
      </c>
      <c r="F2638" s="18" t="s">
        <v>5</v>
      </c>
      <c r="G2638">
        <v>2011</v>
      </c>
      <c r="H2638" s="18" t="s">
        <v>66</v>
      </c>
      <c r="I2638" t="s">
        <v>64</v>
      </c>
      <c r="J2638" t="s">
        <v>65</v>
      </c>
    </row>
    <row r="2639" spans="1:10">
      <c r="A2639" s="17">
        <v>5464</v>
      </c>
      <c r="B2639" s="17" t="s">
        <v>3843</v>
      </c>
      <c r="C2639" s="17" t="s">
        <v>18</v>
      </c>
      <c r="D2639" s="17" t="s">
        <v>4687</v>
      </c>
      <c r="E2639" s="17">
        <v>9300</v>
      </c>
      <c r="F2639" s="18" t="s">
        <v>5</v>
      </c>
      <c r="G2639">
        <v>2012</v>
      </c>
      <c r="H2639" s="18" t="s">
        <v>66</v>
      </c>
      <c r="I2639" t="s">
        <v>64</v>
      </c>
      <c r="J2639" t="s">
        <v>215</v>
      </c>
    </row>
    <row r="2640" spans="1:10">
      <c r="A2640" s="17">
        <v>5462</v>
      </c>
      <c r="B2640" s="17" t="s">
        <v>3676</v>
      </c>
      <c r="C2640" s="17" t="s">
        <v>18</v>
      </c>
      <c r="D2640" s="17" t="s">
        <v>4756</v>
      </c>
      <c r="E2640" s="17">
        <v>4800</v>
      </c>
      <c r="F2640" s="18" t="s">
        <v>5</v>
      </c>
      <c r="G2640">
        <v>2011</v>
      </c>
      <c r="H2640" s="18" t="s">
        <v>66</v>
      </c>
      <c r="I2640" t="s">
        <v>64</v>
      </c>
      <c r="J2640" t="s">
        <v>215</v>
      </c>
    </row>
    <row r="2641" spans="1:10">
      <c r="A2641" s="17">
        <v>5456</v>
      </c>
      <c r="B2641" s="17" t="s">
        <v>3841</v>
      </c>
      <c r="C2641" s="17" t="s">
        <v>24</v>
      </c>
      <c r="D2641" s="17" t="s">
        <v>4658</v>
      </c>
      <c r="E2641" s="17">
        <v>7000</v>
      </c>
      <c r="F2641" s="18" t="s">
        <v>5</v>
      </c>
      <c r="G2641">
        <v>2011</v>
      </c>
      <c r="H2641" s="18" t="s">
        <v>66</v>
      </c>
      <c r="I2641" t="s">
        <v>64</v>
      </c>
      <c r="J2641" t="s">
        <v>65</v>
      </c>
    </row>
    <row r="2642" spans="1:10">
      <c r="A2642" s="17">
        <v>5455</v>
      </c>
      <c r="B2642" s="17" t="s">
        <v>3374</v>
      </c>
      <c r="C2642" s="17" t="s">
        <v>16</v>
      </c>
      <c r="D2642" s="17" t="s">
        <v>4761</v>
      </c>
      <c r="E2642" s="17">
        <v>6600</v>
      </c>
      <c r="F2642" s="18" t="s">
        <v>5</v>
      </c>
      <c r="G2642">
        <v>2011</v>
      </c>
      <c r="H2642" s="18" t="s">
        <v>66</v>
      </c>
      <c r="I2642" t="s">
        <v>64</v>
      </c>
      <c r="J2642" t="s">
        <v>178</v>
      </c>
    </row>
    <row r="2643" spans="1:10">
      <c r="A2643" s="17">
        <v>5453</v>
      </c>
      <c r="B2643" s="17" t="s">
        <v>4227</v>
      </c>
      <c r="C2643" s="17" t="s">
        <v>18</v>
      </c>
      <c r="D2643" s="17" t="s">
        <v>4756</v>
      </c>
      <c r="E2643" s="17">
        <v>7000</v>
      </c>
      <c r="F2643" s="18" t="s">
        <v>5</v>
      </c>
      <c r="G2643">
        <v>2011</v>
      </c>
      <c r="H2643" s="18" t="s">
        <v>66</v>
      </c>
      <c r="I2643" t="s">
        <v>64</v>
      </c>
      <c r="J2643" t="s">
        <v>215</v>
      </c>
    </row>
    <row r="2644" spans="1:10">
      <c r="A2644" s="17">
        <v>5452</v>
      </c>
      <c r="B2644" s="17" t="s">
        <v>3469</v>
      </c>
      <c r="C2644" s="17" t="s">
        <v>18</v>
      </c>
      <c r="D2644" s="17" t="s">
        <v>4687</v>
      </c>
      <c r="E2644" s="17">
        <v>4800</v>
      </c>
      <c r="F2644" s="18" t="s">
        <v>5</v>
      </c>
      <c r="G2644">
        <v>2011</v>
      </c>
      <c r="H2644" s="18" t="s">
        <v>66</v>
      </c>
      <c r="I2644" t="s">
        <v>64</v>
      </c>
      <c r="J2644" t="s">
        <v>207</v>
      </c>
    </row>
    <row r="2645" spans="1:10">
      <c r="A2645" s="17">
        <v>5451</v>
      </c>
      <c r="B2645" s="17" t="s">
        <v>3399</v>
      </c>
      <c r="C2645" s="17" t="s">
        <v>24</v>
      </c>
      <c r="D2645" s="17" t="s">
        <v>4681</v>
      </c>
      <c r="E2645" s="17">
        <v>8000</v>
      </c>
      <c r="F2645" s="18" t="s">
        <v>5</v>
      </c>
      <c r="G2645">
        <v>2011</v>
      </c>
      <c r="H2645" s="18" t="s">
        <v>66</v>
      </c>
      <c r="I2645" t="s">
        <v>64</v>
      </c>
      <c r="J2645" t="s">
        <v>65</v>
      </c>
    </row>
    <row r="2646" spans="1:10">
      <c r="A2646" s="17">
        <v>5450</v>
      </c>
      <c r="B2646" s="17" t="s">
        <v>3717</v>
      </c>
      <c r="C2646" s="17" t="s">
        <v>16</v>
      </c>
      <c r="D2646" s="17" t="s">
        <v>4694</v>
      </c>
      <c r="E2646" s="17">
        <v>10000</v>
      </c>
      <c r="F2646" s="18" t="s">
        <v>5</v>
      </c>
      <c r="G2646">
        <v>2011</v>
      </c>
      <c r="H2646" s="18" t="s">
        <v>66</v>
      </c>
      <c r="I2646" t="s">
        <v>64</v>
      </c>
      <c r="J2646" t="s">
        <v>65</v>
      </c>
    </row>
    <row r="2647" spans="1:10">
      <c r="A2647" s="17">
        <v>5449</v>
      </c>
      <c r="B2647" s="17" t="s">
        <v>2475</v>
      </c>
      <c r="C2647" s="17" t="s">
        <v>20</v>
      </c>
      <c r="D2647" s="17" t="s">
        <v>4745</v>
      </c>
      <c r="E2647" s="17">
        <v>4400</v>
      </c>
      <c r="F2647" s="18" t="s">
        <v>5</v>
      </c>
      <c r="G2647">
        <v>2011</v>
      </c>
      <c r="H2647" s="18" t="s">
        <v>66</v>
      </c>
      <c r="I2647" t="s">
        <v>64</v>
      </c>
      <c r="J2647" t="s">
        <v>65</v>
      </c>
    </row>
    <row r="2648" spans="1:10">
      <c r="A2648" s="17">
        <v>5445</v>
      </c>
      <c r="B2648" s="17" t="s">
        <v>2858</v>
      </c>
      <c r="C2648" s="17" t="s">
        <v>26</v>
      </c>
      <c r="D2648" s="17" t="s">
        <v>4668</v>
      </c>
      <c r="E2648" s="17">
        <v>6100</v>
      </c>
      <c r="F2648" s="18" t="s">
        <v>5</v>
      </c>
      <c r="G2648">
        <v>2011</v>
      </c>
      <c r="H2648" s="18" t="s">
        <v>66</v>
      </c>
      <c r="I2648" t="s">
        <v>64</v>
      </c>
      <c r="J2648" t="s">
        <v>65</v>
      </c>
    </row>
    <row r="2649" spans="1:10">
      <c r="A2649" s="17">
        <v>5444</v>
      </c>
      <c r="B2649" s="17" t="s">
        <v>2123</v>
      </c>
      <c r="C2649" s="17" t="s">
        <v>16</v>
      </c>
      <c r="D2649" s="17" t="s">
        <v>4631</v>
      </c>
      <c r="E2649" s="17">
        <v>11000</v>
      </c>
      <c r="F2649" s="18" t="s">
        <v>5</v>
      </c>
      <c r="G2649">
        <v>2011</v>
      </c>
      <c r="H2649" s="18" t="s">
        <v>66</v>
      </c>
      <c r="I2649" t="s">
        <v>64</v>
      </c>
      <c r="J2649" t="s">
        <v>178</v>
      </c>
    </row>
    <row r="2650" spans="1:10">
      <c r="A2650" s="17">
        <v>5443</v>
      </c>
      <c r="B2650" s="17" t="s">
        <v>4076</v>
      </c>
      <c r="C2650" s="17" t="s">
        <v>18</v>
      </c>
      <c r="D2650" s="17" t="s">
        <v>4687</v>
      </c>
      <c r="E2650" s="17">
        <v>6800</v>
      </c>
      <c r="F2650" s="18" t="s">
        <v>5</v>
      </c>
      <c r="G2650">
        <v>2011</v>
      </c>
      <c r="H2650" s="18" t="s">
        <v>66</v>
      </c>
      <c r="I2650" t="s">
        <v>64</v>
      </c>
      <c r="J2650" t="s">
        <v>204</v>
      </c>
    </row>
    <row r="2651" spans="1:10">
      <c r="A2651" s="17">
        <v>5440</v>
      </c>
      <c r="B2651" s="17" t="s">
        <v>3132</v>
      </c>
      <c r="C2651" s="17" t="s">
        <v>24</v>
      </c>
      <c r="D2651" s="17" t="s">
        <v>4748</v>
      </c>
      <c r="E2651" s="17">
        <v>4700</v>
      </c>
      <c r="F2651" s="18" t="s">
        <v>5</v>
      </c>
      <c r="G2651">
        <v>2011</v>
      </c>
      <c r="H2651" s="18" t="s">
        <v>66</v>
      </c>
      <c r="I2651" t="s">
        <v>64</v>
      </c>
      <c r="J2651" t="s">
        <v>65</v>
      </c>
    </row>
    <row r="2652" spans="1:10">
      <c r="A2652" s="17">
        <v>5439</v>
      </c>
      <c r="B2652" s="17" t="s">
        <v>119</v>
      </c>
      <c r="C2652" s="17" t="s">
        <v>24</v>
      </c>
      <c r="D2652" s="17" t="s">
        <v>4658</v>
      </c>
      <c r="E2652" s="17">
        <v>7500</v>
      </c>
      <c r="F2652" s="18" t="s">
        <v>5</v>
      </c>
      <c r="G2652">
        <v>2011</v>
      </c>
      <c r="H2652" s="18" t="s">
        <v>66</v>
      </c>
      <c r="I2652" t="s">
        <v>64</v>
      </c>
      <c r="J2652" t="s">
        <v>65</v>
      </c>
    </row>
    <row r="2653" spans="1:10">
      <c r="A2653" s="17">
        <v>5438</v>
      </c>
      <c r="B2653" s="17" t="s">
        <v>2365</v>
      </c>
      <c r="C2653" s="17" t="s">
        <v>20</v>
      </c>
      <c r="D2653" s="17" t="s">
        <v>4731</v>
      </c>
      <c r="E2653" s="17">
        <v>6100</v>
      </c>
      <c r="F2653" s="18" t="s">
        <v>5</v>
      </c>
      <c r="G2653">
        <v>2011</v>
      </c>
      <c r="H2653" s="18" t="s">
        <v>66</v>
      </c>
      <c r="I2653" t="s">
        <v>64</v>
      </c>
      <c r="J2653" t="s">
        <v>65</v>
      </c>
    </row>
    <row r="2654" spans="1:10">
      <c r="A2654" s="17">
        <v>5437</v>
      </c>
      <c r="B2654" s="17" t="s">
        <v>2258</v>
      </c>
      <c r="C2654" s="17" t="s">
        <v>16</v>
      </c>
      <c r="D2654" s="17" t="s">
        <v>4631</v>
      </c>
      <c r="E2654" s="17">
        <v>5100</v>
      </c>
      <c r="F2654" s="18" t="s">
        <v>5</v>
      </c>
      <c r="G2654">
        <v>2011</v>
      </c>
      <c r="H2654" s="18" t="s">
        <v>66</v>
      </c>
      <c r="I2654" t="s">
        <v>64</v>
      </c>
      <c r="J2654" t="s">
        <v>178</v>
      </c>
    </row>
    <row r="2655" spans="1:10">
      <c r="A2655" s="17">
        <v>5435</v>
      </c>
      <c r="B2655" s="17" t="s">
        <v>4354</v>
      </c>
      <c r="C2655" s="17" t="s">
        <v>16</v>
      </c>
      <c r="D2655" s="17" t="s">
        <v>4663</v>
      </c>
      <c r="E2655" s="17">
        <v>3600</v>
      </c>
      <c r="F2655" s="18" t="s">
        <v>5</v>
      </c>
      <c r="G2655">
        <v>2011</v>
      </c>
      <c r="H2655" s="18" t="s">
        <v>66</v>
      </c>
      <c r="I2655" t="s">
        <v>64</v>
      </c>
      <c r="J2655" t="s">
        <v>178</v>
      </c>
    </row>
    <row r="2656" spans="1:10">
      <c r="A2656" s="17">
        <v>5434</v>
      </c>
      <c r="B2656" s="17" t="s">
        <v>3634</v>
      </c>
      <c r="C2656" s="17" t="s">
        <v>18</v>
      </c>
      <c r="D2656" s="17" t="s">
        <v>4687</v>
      </c>
      <c r="E2656" s="17">
        <v>6100</v>
      </c>
      <c r="F2656" s="18" t="s">
        <v>5</v>
      </c>
      <c r="G2656">
        <v>2011</v>
      </c>
      <c r="H2656" s="18" t="s">
        <v>66</v>
      </c>
      <c r="I2656" t="s">
        <v>64</v>
      </c>
      <c r="J2656" t="s">
        <v>215</v>
      </c>
    </row>
    <row r="2657" spans="1:10">
      <c r="A2657" s="17">
        <v>5433</v>
      </c>
      <c r="B2657" s="17" t="s">
        <v>3281</v>
      </c>
      <c r="C2657" s="17" t="s">
        <v>18</v>
      </c>
      <c r="D2657" s="17" t="s">
        <v>4687</v>
      </c>
      <c r="E2657" s="17">
        <v>7100</v>
      </c>
      <c r="F2657" s="18" t="s">
        <v>5</v>
      </c>
      <c r="G2657">
        <v>2011</v>
      </c>
      <c r="H2657" s="18" t="s">
        <v>66</v>
      </c>
      <c r="I2657" t="s">
        <v>64</v>
      </c>
      <c r="J2657" t="s">
        <v>215</v>
      </c>
    </row>
    <row r="2658" spans="1:10">
      <c r="A2658" s="17">
        <v>5432</v>
      </c>
      <c r="B2658" s="17" t="s">
        <v>2651</v>
      </c>
      <c r="C2658" s="17" t="s">
        <v>28</v>
      </c>
      <c r="D2658" s="17" t="s">
        <v>4638</v>
      </c>
      <c r="E2658" s="17">
        <v>3900</v>
      </c>
      <c r="F2658" s="18" t="s">
        <v>5</v>
      </c>
      <c r="G2658">
        <v>2011</v>
      </c>
      <c r="H2658" s="18" t="s">
        <v>66</v>
      </c>
      <c r="I2658" t="s">
        <v>64</v>
      </c>
      <c r="J2658" t="s">
        <v>65</v>
      </c>
    </row>
    <row r="2659" spans="1:10">
      <c r="A2659" s="17">
        <v>5431</v>
      </c>
      <c r="B2659" s="17" t="s">
        <v>3050</v>
      </c>
      <c r="C2659" s="17" t="s">
        <v>28</v>
      </c>
      <c r="D2659" s="17" t="s">
        <v>4638</v>
      </c>
      <c r="E2659" s="17">
        <v>4300</v>
      </c>
      <c r="F2659" s="18" t="s">
        <v>5</v>
      </c>
      <c r="G2659">
        <v>2011</v>
      </c>
      <c r="H2659" s="18" t="s">
        <v>66</v>
      </c>
      <c r="I2659" t="s">
        <v>64</v>
      </c>
      <c r="J2659" t="s">
        <v>65</v>
      </c>
    </row>
    <row r="2660" spans="1:10">
      <c r="A2660" s="17">
        <v>5430</v>
      </c>
      <c r="B2660" s="17" t="s">
        <v>2512</v>
      </c>
      <c r="C2660" s="17" t="s">
        <v>28</v>
      </c>
      <c r="D2660" s="17" t="s">
        <v>4638</v>
      </c>
      <c r="E2660" s="17">
        <v>8400</v>
      </c>
      <c r="F2660" s="18" t="s">
        <v>5</v>
      </c>
      <c r="G2660">
        <v>2011</v>
      </c>
      <c r="H2660" s="18" t="s">
        <v>66</v>
      </c>
      <c r="I2660" t="s">
        <v>64</v>
      </c>
      <c r="J2660" t="s">
        <v>65</v>
      </c>
    </row>
    <row r="2661" spans="1:10">
      <c r="A2661" s="17">
        <v>5429</v>
      </c>
      <c r="B2661" s="17" t="s">
        <v>2920</v>
      </c>
      <c r="C2661" s="17" t="s">
        <v>28</v>
      </c>
      <c r="D2661" s="17" t="s">
        <v>4749</v>
      </c>
      <c r="E2661" s="17">
        <v>3900</v>
      </c>
      <c r="F2661" s="18" t="s">
        <v>5</v>
      </c>
      <c r="G2661">
        <v>2011</v>
      </c>
      <c r="H2661" s="18" t="s">
        <v>66</v>
      </c>
      <c r="I2661" t="s">
        <v>64</v>
      </c>
      <c r="J2661" t="s">
        <v>65</v>
      </c>
    </row>
    <row r="2662" spans="1:10">
      <c r="A2662" s="17">
        <v>5428</v>
      </c>
      <c r="B2662" s="17" t="s">
        <v>116</v>
      </c>
      <c r="C2662" s="17" t="s">
        <v>24</v>
      </c>
      <c r="D2662" s="17" t="s">
        <v>4658</v>
      </c>
      <c r="E2662" s="17">
        <v>3900</v>
      </c>
      <c r="F2662" s="18" t="s">
        <v>5</v>
      </c>
      <c r="G2662">
        <v>2011</v>
      </c>
      <c r="H2662" s="18" t="s">
        <v>66</v>
      </c>
      <c r="I2662" t="s">
        <v>64</v>
      </c>
      <c r="J2662" t="s">
        <v>65</v>
      </c>
    </row>
    <row r="2663" spans="1:10">
      <c r="A2663" s="17">
        <v>5427</v>
      </c>
      <c r="B2663" s="17" t="s">
        <v>4546</v>
      </c>
      <c r="C2663" s="17" t="s">
        <v>24</v>
      </c>
      <c r="D2663" s="17" t="s">
        <v>4748</v>
      </c>
      <c r="E2663" s="17">
        <v>8200</v>
      </c>
      <c r="F2663" s="18" t="s">
        <v>5</v>
      </c>
      <c r="G2663">
        <v>2011</v>
      </c>
      <c r="H2663" s="18" t="s">
        <v>66</v>
      </c>
      <c r="I2663" t="s">
        <v>64</v>
      </c>
      <c r="J2663" t="s">
        <v>65</v>
      </c>
    </row>
    <row r="2664" spans="1:10">
      <c r="A2664" s="17">
        <v>5426</v>
      </c>
      <c r="B2664" s="17" t="s">
        <v>3365</v>
      </c>
      <c r="C2664" s="17" t="s">
        <v>16</v>
      </c>
      <c r="D2664" s="17" t="s">
        <v>4631</v>
      </c>
      <c r="E2664" s="17">
        <v>7000</v>
      </c>
      <c r="F2664" s="18" t="s">
        <v>5</v>
      </c>
      <c r="G2664">
        <v>2011</v>
      </c>
      <c r="H2664" s="18" t="s">
        <v>66</v>
      </c>
      <c r="I2664" t="s">
        <v>64</v>
      </c>
      <c r="J2664" t="s">
        <v>178</v>
      </c>
    </row>
    <row r="2665" spans="1:10">
      <c r="A2665" s="17">
        <v>5425</v>
      </c>
      <c r="B2665" s="17" t="s">
        <v>3249</v>
      </c>
      <c r="C2665" s="17" t="s">
        <v>16</v>
      </c>
      <c r="D2665" s="17" t="s">
        <v>4663</v>
      </c>
      <c r="E2665" s="17">
        <v>5400</v>
      </c>
      <c r="F2665" s="18" t="s">
        <v>5</v>
      </c>
      <c r="G2665">
        <v>2011</v>
      </c>
      <c r="H2665" s="18" t="s">
        <v>66</v>
      </c>
      <c r="I2665" t="s">
        <v>64</v>
      </c>
      <c r="J2665" t="s">
        <v>178</v>
      </c>
    </row>
    <row r="2666" spans="1:10">
      <c r="A2666" s="17">
        <v>5424</v>
      </c>
      <c r="B2666" s="17" t="s">
        <v>2459</v>
      </c>
      <c r="C2666" s="17" t="s">
        <v>20</v>
      </c>
      <c r="D2666" s="17" t="s">
        <v>4731</v>
      </c>
      <c r="E2666" s="17">
        <v>6100</v>
      </c>
      <c r="F2666" s="18" t="s">
        <v>5</v>
      </c>
      <c r="G2666">
        <v>2011</v>
      </c>
      <c r="H2666" s="18" t="s">
        <v>66</v>
      </c>
      <c r="I2666" t="s">
        <v>64</v>
      </c>
      <c r="J2666" t="s">
        <v>65</v>
      </c>
    </row>
    <row r="2667" spans="1:10">
      <c r="A2667" s="17">
        <v>5423</v>
      </c>
      <c r="B2667" s="17" t="s">
        <v>3706</v>
      </c>
      <c r="C2667" s="17" t="s">
        <v>24</v>
      </c>
      <c r="D2667" s="17" t="s">
        <v>4658</v>
      </c>
      <c r="E2667" s="17">
        <v>4400</v>
      </c>
      <c r="F2667" s="18" t="s">
        <v>5</v>
      </c>
      <c r="G2667">
        <v>2011</v>
      </c>
      <c r="H2667" s="18" t="s">
        <v>66</v>
      </c>
      <c r="I2667" t="s">
        <v>64</v>
      </c>
      <c r="J2667" t="s">
        <v>65</v>
      </c>
    </row>
    <row r="2668" spans="1:10">
      <c r="A2668" s="17">
        <v>5422</v>
      </c>
      <c r="B2668" s="17" t="s">
        <v>3293</v>
      </c>
      <c r="C2668" s="17" t="s">
        <v>18</v>
      </c>
      <c r="D2668" s="17" t="s">
        <v>4756</v>
      </c>
      <c r="E2668" s="17">
        <v>13200</v>
      </c>
      <c r="F2668" s="18" t="s">
        <v>5</v>
      </c>
      <c r="G2668">
        <v>2011</v>
      </c>
      <c r="H2668" s="18" t="s">
        <v>66</v>
      </c>
      <c r="I2668" t="s">
        <v>64</v>
      </c>
      <c r="J2668" t="s">
        <v>215</v>
      </c>
    </row>
    <row r="2669" spans="1:10">
      <c r="A2669" s="17">
        <v>5420</v>
      </c>
      <c r="B2669" s="17" t="s">
        <v>3924</v>
      </c>
      <c r="C2669" s="17" t="s">
        <v>16</v>
      </c>
      <c r="D2669" s="17" t="s">
        <v>4694</v>
      </c>
      <c r="E2669" s="17">
        <v>9100</v>
      </c>
      <c r="F2669" s="18" t="s">
        <v>5</v>
      </c>
      <c r="G2669">
        <v>2011</v>
      </c>
      <c r="H2669" s="18" t="s">
        <v>66</v>
      </c>
      <c r="I2669" t="s">
        <v>64</v>
      </c>
      <c r="J2669" t="s">
        <v>65</v>
      </c>
    </row>
    <row r="2670" spans="1:10">
      <c r="A2670" s="17">
        <v>5418</v>
      </c>
      <c r="B2670" s="17" t="s">
        <v>2818</v>
      </c>
      <c r="C2670" s="17" t="s">
        <v>26</v>
      </c>
      <c r="D2670" s="17" t="s">
        <v>4742</v>
      </c>
      <c r="E2670" s="17">
        <v>6300</v>
      </c>
      <c r="F2670" s="18" t="s">
        <v>5</v>
      </c>
      <c r="G2670">
        <v>2011</v>
      </c>
      <c r="H2670" s="18" t="s">
        <v>66</v>
      </c>
      <c r="I2670" t="s">
        <v>64</v>
      </c>
      <c r="J2670" t="s">
        <v>65</v>
      </c>
    </row>
    <row r="2671" spans="1:10">
      <c r="A2671" s="17">
        <v>5417</v>
      </c>
      <c r="B2671" s="17" t="s">
        <v>3578</v>
      </c>
      <c r="C2671" s="17" t="s">
        <v>28</v>
      </c>
      <c r="D2671" s="17" t="s">
        <v>4638</v>
      </c>
      <c r="E2671" s="17">
        <v>4600</v>
      </c>
      <c r="F2671" s="18" t="s">
        <v>5</v>
      </c>
      <c r="G2671">
        <v>2011</v>
      </c>
      <c r="H2671" s="18" t="s">
        <v>66</v>
      </c>
      <c r="I2671" t="s">
        <v>64</v>
      </c>
      <c r="J2671" t="s">
        <v>65</v>
      </c>
    </row>
    <row r="2672" spans="1:10">
      <c r="A2672" s="17">
        <v>5416</v>
      </c>
      <c r="B2672" s="17" t="s">
        <v>4405</v>
      </c>
      <c r="C2672" s="17" t="s">
        <v>28</v>
      </c>
      <c r="D2672" s="17" t="s">
        <v>4749</v>
      </c>
      <c r="E2672" s="17">
        <v>5400</v>
      </c>
      <c r="F2672" s="18" t="s">
        <v>5</v>
      </c>
      <c r="G2672">
        <v>2011</v>
      </c>
      <c r="H2672" s="18" t="s">
        <v>66</v>
      </c>
      <c r="I2672" t="s">
        <v>64</v>
      </c>
      <c r="J2672" t="s">
        <v>65</v>
      </c>
    </row>
    <row r="2673" spans="1:10">
      <c r="A2673" s="17">
        <v>5415</v>
      </c>
      <c r="B2673" s="17" t="s">
        <v>3355</v>
      </c>
      <c r="C2673" s="17" t="s">
        <v>16</v>
      </c>
      <c r="D2673" s="17" t="s">
        <v>4663</v>
      </c>
      <c r="E2673" s="17">
        <v>9000</v>
      </c>
      <c r="F2673" s="18" t="s">
        <v>5</v>
      </c>
      <c r="G2673">
        <v>2011</v>
      </c>
      <c r="H2673" s="18" t="s">
        <v>66</v>
      </c>
      <c r="I2673" t="s">
        <v>64</v>
      </c>
      <c r="J2673" t="s">
        <v>178</v>
      </c>
    </row>
    <row r="2674" spans="1:10">
      <c r="A2674" s="17">
        <v>5414</v>
      </c>
      <c r="B2674" s="17" t="s">
        <v>2362</v>
      </c>
      <c r="C2674" s="17" t="s">
        <v>20</v>
      </c>
      <c r="D2674" s="17" t="s">
        <v>4745</v>
      </c>
      <c r="E2674" s="17">
        <v>5100</v>
      </c>
      <c r="F2674" s="18" t="s">
        <v>5</v>
      </c>
      <c r="G2674">
        <v>2011</v>
      </c>
      <c r="H2674" s="18" t="s">
        <v>66</v>
      </c>
      <c r="I2674" t="s">
        <v>64</v>
      </c>
      <c r="J2674" t="s">
        <v>65</v>
      </c>
    </row>
    <row r="2675" spans="1:10">
      <c r="A2675" s="17">
        <v>5413</v>
      </c>
      <c r="B2675" s="17" t="s">
        <v>2925</v>
      </c>
      <c r="C2675" s="17" t="s">
        <v>24</v>
      </c>
      <c r="D2675" s="17" t="s">
        <v>4658</v>
      </c>
      <c r="E2675" s="17">
        <v>3500</v>
      </c>
      <c r="F2675" s="18" t="s">
        <v>5</v>
      </c>
      <c r="G2675">
        <v>2011</v>
      </c>
      <c r="H2675" s="18" t="s">
        <v>66</v>
      </c>
      <c r="I2675" t="s">
        <v>64</v>
      </c>
      <c r="J2675" t="s">
        <v>65</v>
      </c>
    </row>
    <row r="2676" spans="1:10">
      <c r="A2676" s="17">
        <v>5412</v>
      </c>
      <c r="B2676" s="17" t="s">
        <v>2108</v>
      </c>
      <c r="C2676" s="17" t="s">
        <v>20</v>
      </c>
      <c r="D2676" s="17" t="s">
        <v>4745</v>
      </c>
      <c r="E2676" s="17">
        <v>6400</v>
      </c>
      <c r="F2676" s="18" t="s">
        <v>5</v>
      </c>
      <c r="G2676">
        <v>2011</v>
      </c>
      <c r="H2676" s="18" t="s">
        <v>66</v>
      </c>
      <c r="I2676" t="s">
        <v>64</v>
      </c>
      <c r="J2676" t="s">
        <v>123</v>
      </c>
    </row>
    <row r="2677" spans="1:10">
      <c r="A2677" s="17">
        <v>5411</v>
      </c>
      <c r="B2677" s="17" t="s">
        <v>2605</v>
      </c>
      <c r="C2677" s="17" t="s">
        <v>18</v>
      </c>
      <c r="D2677" s="17" t="s">
        <v>4756</v>
      </c>
      <c r="E2677" s="17">
        <v>8700</v>
      </c>
      <c r="F2677" s="18" t="s">
        <v>5</v>
      </c>
      <c r="G2677">
        <v>2011</v>
      </c>
      <c r="H2677" s="18" t="s">
        <v>66</v>
      </c>
      <c r="I2677" t="s">
        <v>64</v>
      </c>
      <c r="J2677" t="s">
        <v>215</v>
      </c>
    </row>
    <row r="2678" spans="1:10">
      <c r="A2678" s="17">
        <v>5409</v>
      </c>
      <c r="B2678" s="17" t="s">
        <v>4499</v>
      </c>
      <c r="C2678" s="17" t="s">
        <v>24</v>
      </c>
      <c r="D2678" s="17" t="s">
        <v>4681</v>
      </c>
      <c r="E2678" s="17">
        <v>4900</v>
      </c>
      <c r="F2678" s="18" t="s">
        <v>5</v>
      </c>
      <c r="G2678">
        <v>2011</v>
      </c>
      <c r="H2678" s="18" t="s">
        <v>66</v>
      </c>
      <c r="I2678" t="s">
        <v>64</v>
      </c>
      <c r="J2678" t="s">
        <v>65</v>
      </c>
    </row>
    <row r="2679" spans="1:10">
      <c r="A2679" s="17">
        <v>5407</v>
      </c>
      <c r="B2679" s="17" t="s">
        <v>2511</v>
      </c>
      <c r="C2679" s="17" t="s">
        <v>28</v>
      </c>
      <c r="D2679" s="17" t="s">
        <v>4749</v>
      </c>
      <c r="E2679" s="17">
        <v>10900</v>
      </c>
      <c r="F2679" s="18" t="s">
        <v>5</v>
      </c>
      <c r="G2679">
        <v>2011</v>
      </c>
      <c r="H2679" s="18" t="s">
        <v>66</v>
      </c>
      <c r="I2679" t="s">
        <v>64</v>
      </c>
      <c r="J2679" t="s">
        <v>65</v>
      </c>
    </row>
    <row r="2680" spans="1:10">
      <c r="A2680" s="17">
        <v>5406</v>
      </c>
      <c r="B2680" s="17" t="s">
        <v>3331</v>
      </c>
      <c r="C2680" s="17" t="s">
        <v>26</v>
      </c>
      <c r="D2680" s="17" t="s">
        <v>4742</v>
      </c>
      <c r="E2680" s="17">
        <v>6100</v>
      </c>
      <c r="F2680" s="18" t="s">
        <v>5</v>
      </c>
      <c r="G2680">
        <v>2011</v>
      </c>
      <c r="H2680" s="18" t="s">
        <v>66</v>
      </c>
      <c r="I2680" t="s">
        <v>64</v>
      </c>
      <c r="J2680" t="s">
        <v>65</v>
      </c>
    </row>
    <row r="2681" spans="1:10">
      <c r="A2681" s="17">
        <v>5405</v>
      </c>
      <c r="B2681" s="17" t="s">
        <v>3128</v>
      </c>
      <c r="C2681" s="17" t="s">
        <v>16</v>
      </c>
      <c r="D2681" s="17" t="s">
        <v>4631</v>
      </c>
      <c r="E2681" s="17">
        <v>6800</v>
      </c>
      <c r="F2681" s="18" t="s">
        <v>5</v>
      </c>
      <c r="G2681">
        <v>2011</v>
      </c>
      <c r="H2681" s="18" t="s">
        <v>66</v>
      </c>
      <c r="I2681" t="s">
        <v>64</v>
      </c>
      <c r="J2681" t="s">
        <v>65</v>
      </c>
    </row>
    <row r="2682" spans="1:10">
      <c r="A2682" s="17">
        <v>5404</v>
      </c>
      <c r="B2682" s="17" t="s">
        <v>4323</v>
      </c>
      <c r="C2682" s="17" t="s">
        <v>24</v>
      </c>
      <c r="D2682" s="17" t="s">
        <v>4681</v>
      </c>
      <c r="E2682" s="17">
        <v>5400</v>
      </c>
      <c r="F2682" s="18" t="s">
        <v>5</v>
      </c>
      <c r="G2682">
        <v>2011</v>
      </c>
      <c r="H2682" s="18" t="s">
        <v>66</v>
      </c>
      <c r="I2682" t="s">
        <v>64</v>
      </c>
      <c r="J2682" t="s">
        <v>65</v>
      </c>
    </row>
    <row r="2683" spans="1:10">
      <c r="A2683" s="17">
        <v>5400</v>
      </c>
      <c r="B2683" s="17" t="s">
        <v>4011</v>
      </c>
      <c r="C2683" s="17" t="s">
        <v>18</v>
      </c>
      <c r="D2683" s="17" t="s">
        <v>4686</v>
      </c>
      <c r="E2683" s="17">
        <v>6200</v>
      </c>
      <c r="F2683" s="18" t="s">
        <v>5</v>
      </c>
      <c r="G2683">
        <v>2011</v>
      </c>
      <c r="H2683" s="18" t="s">
        <v>66</v>
      </c>
      <c r="I2683" t="s">
        <v>64</v>
      </c>
      <c r="J2683" t="s">
        <v>215</v>
      </c>
    </row>
    <row r="2684" spans="1:10">
      <c r="A2684" s="17">
        <v>5399</v>
      </c>
      <c r="B2684" s="17" t="s">
        <v>2626</v>
      </c>
      <c r="C2684" s="17" t="s">
        <v>18</v>
      </c>
      <c r="D2684" s="17" t="s">
        <v>4756</v>
      </c>
      <c r="E2684" s="17">
        <v>18800</v>
      </c>
      <c r="F2684" s="18" t="s">
        <v>5</v>
      </c>
      <c r="G2684">
        <v>2011</v>
      </c>
      <c r="H2684" s="18" t="s">
        <v>66</v>
      </c>
      <c r="I2684" t="s">
        <v>64</v>
      </c>
      <c r="J2684" t="s">
        <v>215</v>
      </c>
    </row>
    <row r="2685" spans="1:10">
      <c r="A2685" s="17">
        <v>5398</v>
      </c>
      <c r="B2685" s="17" t="s">
        <v>3728</v>
      </c>
      <c r="C2685" s="17" t="s">
        <v>18</v>
      </c>
      <c r="D2685" s="17" t="s">
        <v>4686</v>
      </c>
      <c r="E2685" s="17">
        <v>5700</v>
      </c>
      <c r="F2685" s="18" t="s">
        <v>5</v>
      </c>
      <c r="G2685">
        <v>2011</v>
      </c>
      <c r="H2685" s="18" t="s">
        <v>66</v>
      </c>
      <c r="I2685" t="s">
        <v>64</v>
      </c>
      <c r="J2685" t="s">
        <v>215</v>
      </c>
    </row>
    <row r="2686" spans="1:10">
      <c r="A2686" s="17">
        <v>5397</v>
      </c>
      <c r="B2686" s="17" t="s">
        <v>2911</v>
      </c>
      <c r="C2686" s="17" t="s">
        <v>18</v>
      </c>
      <c r="D2686" s="17" t="s">
        <v>4686</v>
      </c>
      <c r="E2686" s="17">
        <v>7700</v>
      </c>
      <c r="F2686" s="18" t="s">
        <v>5</v>
      </c>
      <c r="G2686">
        <v>2011</v>
      </c>
      <c r="H2686" s="18" t="s">
        <v>66</v>
      </c>
      <c r="I2686" t="s">
        <v>64</v>
      </c>
      <c r="J2686" t="s">
        <v>215</v>
      </c>
    </row>
    <row r="2687" spans="1:10">
      <c r="A2687" s="17">
        <v>5396</v>
      </c>
      <c r="B2687" s="17" t="s">
        <v>4445</v>
      </c>
      <c r="C2687" s="17" t="s">
        <v>26</v>
      </c>
      <c r="D2687" s="17" t="s">
        <v>4668</v>
      </c>
      <c r="E2687" s="17">
        <v>11100</v>
      </c>
      <c r="F2687" s="18" t="s">
        <v>5</v>
      </c>
      <c r="G2687">
        <v>2011</v>
      </c>
      <c r="H2687" s="18" t="s">
        <v>66</v>
      </c>
      <c r="I2687" t="s">
        <v>64</v>
      </c>
      <c r="J2687" t="s">
        <v>65</v>
      </c>
    </row>
    <row r="2688" spans="1:10">
      <c r="A2688" s="17">
        <v>5395</v>
      </c>
      <c r="B2688" s="17" t="s">
        <v>2581</v>
      </c>
      <c r="C2688" s="17" t="s">
        <v>16</v>
      </c>
      <c r="D2688" s="17" t="s">
        <v>4694</v>
      </c>
      <c r="E2688" s="17">
        <v>12300</v>
      </c>
      <c r="F2688" s="18" t="s">
        <v>5</v>
      </c>
      <c r="G2688">
        <v>2011</v>
      </c>
      <c r="H2688" s="18" t="s">
        <v>66</v>
      </c>
      <c r="I2688" t="s">
        <v>64</v>
      </c>
      <c r="J2688" t="s">
        <v>65</v>
      </c>
    </row>
    <row r="2689" spans="1:10">
      <c r="A2689" s="17">
        <v>5394</v>
      </c>
      <c r="B2689" s="17" t="s">
        <v>2822</v>
      </c>
      <c r="C2689" s="17" t="s">
        <v>16</v>
      </c>
      <c r="D2689" s="17" t="s">
        <v>4631</v>
      </c>
      <c r="E2689" s="17">
        <v>10600</v>
      </c>
      <c r="F2689" s="18" t="s">
        <v>5</v>
      </c>
      <c r="G2689">
        <v>2011</v>
      </c>
      <c r="H2689" s="18" t="s">
        <v>66</v>
      </c>
      <c r="I2689" t="s">
        <v>64</v>
      </c>
      <c r="J2689" t="s">
        <v>187</v>
      </c>
    </row>
    <row r="2690" spans="1:10">
      <c r="A2690" s="17">
        <v>5393</v>
      </c>
      <c r="B2690" s="17" t="s">
        <v>3854</v>
      </c>
      <c r="C2690" s="17" t="s">
        <v>24</v>
      </c>
      <c r="D2690" s="17" t="s">
        <v>4658</v>
      </c>
      <c r="E2690" s="17">
        <v>3900</v>
      </c>
      <c r="F2690" s="18" t="s">
        <v>5</v>
      </c>
      <c r="G2690">
        <v>2011</v>
      </c>
      <c r="H2690" s="18" t="s">
        <v>66</v>
      </c>
      <c r="I2690" t="s">
        <v>64</v>
      </c>
      <c r="J2690" t="s">
        <v>65</v>
      </c>
    </row>
    <row r="2691" spans="1:10">
      <c r="A2691" s="17">
        <v>5392</v>
      </c>
      <c r="B2691" s="17" t="s">
        <v>3403</v>
      </c>
      <c r="C2691" s="17" t="s">
        <v>24</v>
      </c>
      <c r="D2691" s="17" t="s">
        <v>4658</v>
      </c>
      <c r="E2691" s="17">
        <v>5800</v>
      </c>
      <c r="F2691" s="18" t="s">
        <v>5</v>
      </c>
      <c r="G2691">
        <v>2011</v>
      </c>
      <c r="H2691" s="18" t="s">
        <v>66</v>
      </c>
      <c r="I2691" t="s">
        <v>64</v>
      </c>
      <c r="J2691" t="s">
        <v>65</v>
      </c>
    </row>
    <row r="2692" spans="1:10">
      <c r="A2692" s="17">
        <v>5391</v>
      </c>
      <c r="B2692" s="17" t="s">
        <v>2832</v>
      </c>
      <c r="C2692" s="17" t="s">
        <v>26</v>
      </c>
      <c r="D2692" s="17" t="s">
        <v>4668</v>
      </c>
      <c r="E2692" s="17">
        <v>9800</v>
      </c>
      <c r="F2692" s="18" t="s">
        <v>5</v>
      </c>
      <c r="G2692">
        <v>2012</v>
      </c>
      <c r="H2692" s="18" t="s">
        <v>66</v>
      </c>
      <c r="I2692" t="s">
        <v>64</v>
      </c>
      <c r="J2692" t="s">
        <v>65</v>
      </c>
    </row>
    <row r="2693" spans="1:10">
      <c r="A2693" s="17">
        <v>5390</v>
      </c>
      <c r="B2693" s="17" t="s">
        <v>2085</v>
      </c>
      <c r="C2693" s="17" t="s">
        <v>20</v>
      </c>
      <c r="D2693" s="17" t="s">
        <v>4745</v>
      </c>
      <c r="E2693" s="17">
        <v>9100</v>
      </c>
      <c r="F2693" s="18" t="s">
        <v>5</v>
      </c>
      <c r="G2693">
        <v>2011</v>
      </c>
      <c r="H2693" s="18" t="s">
        <v>66</v>
      </c>
      <c r="I2693" t="s">
        <v>64</v>
      </c>
      <c r="J2693" t="s">
        <v>65</v>
      </c>
    </row>
    <row r="2694" spans="1:10">
      <c r="A2694" s="17">
        <v>5389</v>
      </c>
      <c r="B2694" s="17" t="s">
        <v>2310</v>
      </c>
      <c r="C2694" s="17" t="s">
        <v>20</v>
      </c>
      <c r="D2694" s="17" t="s">
        <v>4731</v>
      </c>
      <c r="E2694" s="17">
        <v>3800</v>
      </c>
      <c r="F2694" s="18" t="s">
        <v>5</v>
      </c>
      <c r="G2694">
        <v>2011</v>
      </c>
      <c r="H2694" s="18" t="s">
        <v>66</v>
      </c>
      <c r="I2694" t="s">
        <v>64</v>
      </c>
      <c r="J2694" t="s">
        <v>65</v>
      </c>
    </row>
    <row r="2695" spans="1:10">
      <c r="A2695" s="17">
        <v>5388</v>
      </c>
      <c r="B2695" s="17" t="s">
        <v>2305</v>
      </c>
      <c r="C2695" s="17" t="s">
        <v>26</v>
      </c>
      <c r="D2695" s="17" t="s">
        <v>4742</v>
      </c>
      <c r="E2695" s="17">
        <v>8100</v>
      </c>
      <c r="F2695" s="18" t="s">
        <v>5</v>
      </c>
      <c r="G2695">
        <v>2011</v>
      </c>
      <c r="H2695" s="18" t="s">
        <v>66</v>
      </c>
      <c r="I2695" t="s">
        <v>64</v>
      </c>
      <c r="J2695" t="s">
        <v>65</v>
      </c>
    </row>
    <row r="2696" spans="1:10">
      <c r="A2696" s="17">
        <v>5386</v>
      </c>
      <c r="B2696" s="17" t="s">
        <v>3448</v>
      </c>
      <c r="C2696" s="17" t="s">
        <v>18</v>
      </c>
      <c r="D2696" s="17" t="s">
        <v>4687</v>
      </c>
      <c r="E2696" s="17">
        <v>11100</v>
      </c>
      <c r="F2696" s="18" t="s">
        <v>5</v>
      </c>
      <c r="G2696">
        <v>2011</v>
      </c>
      <c r="H2696" s="18" t="s">
        <v>66</v>
      </c>
      <c r="I2696" t="s">
        <v>64</v>
      </c>
      <c r="J2696" t="s">
        <v>215</v>
      </c>
    </row>
    <row r="2697" spans="1:10">
      <c r="A2697" s="17">
        <v>5385</v>
      </c>
      <c r="B2697" s="17" t="s">
        <v>3226</v>
      </c>
      <c r="C2697" s="17" t="s">
        <v>28</v>
      </c>
      <c r="D2697" s="17" t="s">
        <v>4749</v>
      </c>
      <c r="E2697" s="17">
        <v>8400</v>
      </c>
      <c r="F2697" s="18" t="s">
        <v>5</v>
      </c>
      <c r="G2697">
        <v>2011</v>
      </c>
      <c r="H2697" s="18" t="s">
        <v>66</v>
      </c>
      <c r="I2697" t="s">
        <v>64</v>
      </c>
      <c r="J2697" t="s">
        <v>65</v>
      </c>
    </row>
    <row r="2698" spans="1:10">
      <c r="A2698" s="17">
        <v>5383</v>
      </c>
      <c r="B2698" s="17" t="s">
        <v>2234</v>
      </c>
      <c r="C2698" s="17" t="s">
        <v>28</v>
      </c>
      <c r="D2698" s="17" t="s">
        <v>4749</v>
      </c>
      <c r="E2698" s="17">
        <v>5200</v>
      </c>
      <c r="F2698" s="18" t="s">
        <v>5</v>
      </c>
      <c r="G2698">
        <v>2011</v>
      </c>
      <c r="H2698" s="18" t="s">
        <v>66</v>
      </c>
      <c r="I2698" t="s">
        <v>64</v>
      </c>
      <c r="J2698" t="s">
        <v>65</v>
      </c>
    </row>
    <row r="2699" spans="1:10">
      <c r="A2699" s="17">
        <v>5382</v>
      </c>
      <c r="B2699" s="17" t="s">
        <v>2166</v>
      </c>
      <c r="C2699" s="17" t="s">
        <v>16</v>
      </c>
      <c r="D2699" s="17" t="s">
        <v>4694</v>
      </c>
      <c r="E2699" s="17">
        <v>10900</v>
      </c>
      <c r="F2699" s="18" t="s">
        <v>5</v>
      </c>
      <c r="G2699">
        <v>2011</v>
      </c>
      <c r="H2699" s="18" t="s">
        <v>66</v>
      </c>
      <c r="I2699" t="s">
        <v>64</v>
      </c>
      <c r="J2699" t="s">
        <v>65</v>
      </c>
    </row>
    <row r="2700" spans="1:10">
      <c r="A2700" s="17">
        <v>5381</v>
      </c>
      <c r="B2700" s="17" t="s">
        <v>3547</v>
      </c>
      <c r="C2700" s="17" t="s">
        <v>18</v>
      </c>
      <c r="D2700" s="17" t="s">
        <v>4756</v>
      </c>
      <c r="E2700" s="17">
        <v>9900</v>
      </c>
      <c r="F2700" s="18" t="s">
        <v>5</v>
      </c>
      <c r="G2700">
        <v>2011</v>
      </c>
      <c r="H2700" s="18" t="s">
        <v>66</v>
      </c>
      <c r="I2700" t="s">
        <v>64</v>
      </c>
      <c r="J2700" t="s">
        <v>215</v>
      </c>
    </row>
    <row r="2701" spans="1:10">
      <c r="A2701" s="17">
        <v>5380</v>
      </c>
      <c r="B2701" s="17" t="s">
        <v>2080</v>
      </c>
      <c r="C2701" s="17" t="s">
        <v>20</v>
      </c>
      <c r="D2701" s="17" t="s">
        <v>4731</v>
      </c>
      <c r="E2701" s="17">
        <v>7400</v>
      </c>
      <c r="F2701" s="18" t="s">
        <v>5</v>
      </c>
      <c r="G2701">
        <v>2011</v>
      </c>
      <c r="H2701" s="18" t="s">
        <v>66</v>
      </c>
      <c r="I2701" t="s">
        <v>64</v>
      </c>
      <c r="J2701" t="s">
        <v>123</v>
      </c>
    </row>
    <row r="2702" spans="1:10">
      <c r="A2702" s="17">
        <v>5377</v>
      </c>
      <c r="B2702" s="17" t="s">
        <v>4012</v>
      </c>
      <c r="C2702" s="17" t="s">
        <v>24</v>
      </c>
      <c r="D2702" s="17" t="s">
        <v>4681</v>
      </c>
      <c r="E2702" s="17">
        <v>3500</v>
      </c>
      <c r="F2702" s="18" t="s">
        <v>5</v>
      </c>
      <c r="G2702">
        <v>2011</v>
      </c>
      <c r="H2702" s="18" t="s">
        <v>66</v>
      </c>
      <c r="I2702" t="s">
        <v>64</v>
      </c>
      <c r="J2702" t="s">
        <v>65</v>
      </c>
    </row>
    <row r="2703" spans="1:10">
      <c r="A2703" s="17">
        <v>5376</v>
      </c>
      <c r="B2703" s="17" t="s">
        <v>4485</v>
      </c>
      <c r="C2703" s="17" t="s">
        <v>28</v>
      </c>
      <c r="D2703" s="17" t="s">
        <v>4583</v>
      </c>
      <c r="E2703" s="17">
        <v>6200</v>
      </c>
      <c r="F2703" s="18" t="s">
        <v>5</v>
      </c>
      <c r="G2703">
        <v>2011</v>
      </c>
      <c r="H2703" s="18" t="s">
        <v>66</v>
      </c>
      <c r="I2703" t="s">
        <v>64</v>
      </c>
      <c r="J2703" t="s">
        <v>65</v>
      </c>
    </row>
    <row r="2704" spans="1:10">
      <c r="A2704" s="17">
        <v>5374</v>
      </c>
      <c r="B2704" s="17" t="s">
        <v>4240</v>
      </c>
      <c r="C2704" s="17" t="s">
        <v>28</v>
      </c>
      <c r="D2704" s="17" t="s">
        <v>4749</v>
      </c>
      <c r="E2704" s="17">
        <v>8700</v>
      </c>
      <c r="F2704" s="18" t="s">
        <v>5</v>
      </c>
      <c r="G2704">
        <v>2011</v>
      </c>
      <c r="H2704" s="18" t="s">
        <v>66</v>
      </c>
      <c r="I2704" t="s">
        <v>64</v>
      </c>
      <c r="J2704" t="s">
        <v>65</v>
      </c>
    </row>
    <row r="2705" spans="1:10">
      <c r="A2705" s="17">
        <v>5373</v>
      </c>
      <c r="B2705" s="17" t="s">
        <v>2230</v>
      </c>
      <c r="C2705" s="17" t="s">
        <v>20</v>
      </c>
      <c r="D2705" s="17" t="s">
        <v>4731</v>
      </c>
      <c r="E2705" s="17">
        <v>8600</v>
      </c>
      <c r="F2705" s="18" t="s">
        <v>5</v>
      </c>
      <c r="G2705">
        <v>2011</v>
      </c>
      <c r="H2705" s="18" t="s">
        <v>66</v>
      </c>
      <c r="I2705" t="s">
        <v>64</v>
      </c>
      <c r="J2705" t="s">
        <v>145</v>
      </c>
    </row>
    <row r="2706" spans="1:10">
      <c r="A2706" s="17">
        <v>5371</v>
      </c>
      <c r="B2706" s="17" t="s">
        <v>3979</v>
      </c>
      <c r="C2706" s="17" t="s">
        <v>18</v>
      </c>
      <c r="D2706" s="17" t="s">
        <v>4687</v>
      </c>
      <c r="E2706" s="17">
        <v>7800</v>
      </c>
      <c r="F2706" s="18" t="s">
        <v>5</v>
      </c>
      <c r="G2706">
        <v>2011</v>
      </c>
      <c r="H2706" s="18" t="s">
        <v>66</v>
      </c>
      <c r="I2706" t="s">
        <v>64</v>
      </c>
      <c r="J2706" t="s">
        <v>215</v>
      </c>
    </row>
    <row r="2707" spans="1:10">
      <c r="A2707" s="17">
        <v>5370</v>
      </c>
      <c r="B2707" s="17" t="s">
        <v>2588</v>
      </c>
      <c r="C2707" s="17" t="s">
        <v>20</v>
      </c>
      <c r="D2707" s="17" t="s">
        <v>4731</v>
      </c>
      <c r="E2707" s="17">
        <v>6000</v>
      </c>
      <c r="F2707" s="18" t="s">
        <v>5</v>
      </c>
      <c r="G2707">
        <v>2011</v>
      </c>
      <c r="H2707" s="18" t="s">
        <v>66</v>
      </c>
      <c r="I2707" t="s">
        <v>64</v>
      </c>
      <c r="J2707" t="s">
        <v>65</v>
      </c>
    </row>
    <row r="2708" spans="1:10">
      <c r="A2708" s="17">
        <v>5369</v>
      </c>
      <c r="B2708" s="17" t="s">
        <v>4027</v>
      </c>
      <c r="C2708" s="17" t="s">
        <v>24</v>
      </c>
      <c r="D2708" s="17" t="s">
        <v>4658</v>
      </c>
      <c r="E2708" s="17">
        <v>5500</v>
      </c>
      <c r="F2708" s="18" t="s">
        <v>5</v>
      </c>
      <c r="G2708">
        <v>2011</v>
      </c>
      <c r="H2708" s="18" t="s">
        <v>66</v>
      </c>
      <c r="I2708" t="s">
        <v>64</v>
      </c>
      <c r="J2708" t="s">
        <v>65</v>
      </c>
    </row>
    <row r="2709" spans="1:10">
      <c r="A2709" s="17">
        <v>5368</v>
      </c>
      <c r="B2709" s="17" t="s">
        <v>2749</v>
      </c>
      <c r="C2709" s="17" t="s">
        <v>24</v>
      </c>
      <c r="D2709" s="17" t="s">
        <v>4748</v>
      </c>
      <c r="E2709" s="17">
        <v>5800</v>
      </c>
      <c r="F2709" s="18" t="s">
        <v>5</v>
      </c>
      <c r="G2709">
        <v>2011</v>
      </c>
      <c r="H2709" s="18" t="s">
        <v>66</v>
      </c>
      <c r="I2709" t="s">
        <v>64</v>
      </c>
      <c r="J2709" t="s">
        <v>65</v>
      </c>
    </row>
    <row r="2710" spans="1:10">
      <c r="A2710" s="17">
        <v>5367</v>
      </c>
      <c r="B2710" s="17" t="s">
        <v>3642</v>
      </c>
      <c r="C2710" s="17" t="s">
        <v>16</v>
      </c>
      <c r="D2710" s="17" t="s">
        <v>4631</v>
      </c>
      <c r="E2710" s="17">
        <v>7400</v>
      </c>
      <c r="F2710" s="18" t="s">
        <v>5</v>
      </c>
      <c r="G2710">
        <v>2011</v>
      </c>
      <c r="H2710" s="18" t="s">
        <v>66</v>
      </c>
      <c r="I2710" t="s">
        <v>64</v>
      </c>
      <c r="J2710" t="s">
        <v>178</v>
      </c>
    </row>
    <row r="2711" spans="1:10">
      <c r="A2711" s="17">
        <v>5365</v>
      </c>
      <c r="B2711" s="17" t="s">
        <v>2576</v>
      </c>
      <c r="C2711" s="17" t="s">
        <v>16</v>
      </c>
      <c r="D2711" s="17" t="s">
        <v>4631</v>
      </c>
      <c r="E2711" s="17">
        <v>9300</v>
      </c>
      <c r="F2711" s="18" t="s">
        <v>5</v>
      </c>
      <c r="G2711">
        <v>2011</v>
      </c>
      <c r="H2711" s="18" t="s">
        <v>66</v>
      </c>
      <c r="I2711" t="s">
        <v>64</v>
      </c>
      <c r="J2711" t="s">
        <v>178</v>
      </c>
    </row>
    <row r="2712" spans="1:10">
      <c r="A2712" s="17">
        <v>5364</v>
      </c>
      <c r="B2712" s="17" t="s">
        <v>2505</v>
      </c>
      <c r="C2712" s="17" t="s">
        <v>20</v>
      </c>
      <c r="D2712" s="17" t="s">
        <v>4731</v>
      </c>
      <c r="E2712" s="17">
        <v>5400</v>
      </c>
      <c r="F2712" s="18" t="s">
        <v>5</v>
      </c>
      <c r="G2712">
        <v>2011</v>
      </c>
      <c r="H2712" s="18" t="s">
        <v>66</v>
      </c>
      <c r="I2712" t="s">
        <v>64</v>
      </c>
      <c r="J2712" t="s">
        <v>65</v>
      </c>
    </row>
    <row r="2713" spans="1:10">
      <c r="A2713" s="17">
        <v>5363</v>
      </c>
      <c r="B2713" s="17" t="s">
        <v>3049</v>
      </c>
      <c r="C2713" s="17" t="s">
        <v>16</v>
      </c>
      <c r="D2713" s="17" t="s">
        <v>4663</v>
      </c>
      <c r="E2713" s="17">
        <v>7200</v>
      </c>
      <c r="F2713" s="18" t="s">
        <v>5</v>
      </c>
      <c r="G2713">
        <v>2011</v>
      </c>
      <c r="H2713" s="18" t="s">
        <v>66</v>
      </c>
      <c r="I2713" t="s">
        <v>64</v>
      </c>
      <c r="J2713" t="s">
        <v>178</v>
      </c>
    </row>
    <row r="2714" spans="1:10">
      <c r="A2714" s="17">
        <v>5362</v>
      </c>
      <c r="B2714" s="17" t="s">
        <v>2600</v>
      </c>
      <c r="C2714" s="17" t="s">
        <v>28</v>
      </c>
      <c r="D2714" s="17" t="s">
        <v>4638</v>
      </c>
      <c r="E2714" s="17">
        <v>6100</v>
      </c>
      <c r="F2714" s="18" t="s">
        <v>5</v>
      </c>
      <c r="G2714">
        <v>2011</v>
      </c>
      <c r="H2714" s="18" t="s">
        <v>66</v>
      </c>
      <c r="I2714" t="s">
        <v>64</v>
      </c>
      <c r="J2714" t="s">
        <v>65</v>
      </c>
    </row>
    <row r="2715" spans="1:10">
      <c r="A2715" s="17">
        <v>5361</v>
      </c>
      <c r="B2715" s="17" t="s">
        <v>2373</v>
      </c>
      <c r="C2715" s="17" t="s">
        <v>16</v>
      </c>
      <c r="D2715" s="17" t="s">
        <v>4694</v>
      </c>
      <c r="E2715" s="17">
        <v>10900</v>
      </c>
      <c r="F2715" s="18" t="s">
        <v>5</v>
      </c>
      <c r="G2715">
        <v>2011</v>
      </c>
      <c r="H2715" s="18" t="s">
        <v>66</v>
      </c>
      <c r="I2715" t="s">
        <v>64</v>
      </c>
      <c r="J2715" t="s">
        <v>65</v>
      </c>
    </row>
    <row r="2716" spans="1:10">
      <c r="A2716" s="17">
        <v>5360</v>
      </c>
      <c r="B2716" s="17" t="s">
        <v>4423</v>
      </c>
      <c r="C2716" s="17" t="s">
        <v>18</v>
      </c>
      <c r="D2716" s="17" t="s">
        <v>4687</v>
      </c>
      <c r="E2716" s="17">
        <v>8700</v>
      </c>
      <c r="F2716" s="18" t="s">
        <v>5</v>
      </c>
      <c r="G2716">
        <v>2011</v>
      </c>
      <c r="H2716" s="18" t="s">
        <v>66</v>
      </c>
      <c r="I2716" t="s">
        <v>64</v>
      </c>
      <c r="J2716" t="s">
        <v>204</v>
      </c>
    </row>
    <row r="2717" spans="1:10">
      <c r="A2717" s="17">
        <v>5359</v>
      </c>
      <c r="B2717" s="17" t="s">
        <v>2392</v>
      </c>
      <c r="C2717" s="17" t="s">
        <v>16</v>
      </c>
      <c r="D2717" s="17" t="s">
        <v>4663</v>
      </c>
      <c r="E2717" s="17">
        <v>9100</v>
      </c>
      <c r="F2717" s="18" t="s">
        <v>5</v>
      </c>
      <c r="G2717">
        <v>2011</v>
      </c>
      <c r="H2717" s="18" t="s">
        <v>66</v>
      </c>
      <c r="I2717" t="s">
        <v>64</v>
      </c>
      <c r="J2717" t="s">
        <v>178</v>
      </c>
    </row>
    <row r="2718" spans="1:10">
      <c r="A2718" s="17">
        <v>5358</v>
      </c>
      <c r="B2718" s="17" t="s">
        <v>3433</v>
      </c>
      <c r="C2718" s="17" t="s">
        <v>18</v>
      </c>
      <c r="D2718" s="17" t="s">
        <v>4686</v>
      </c>
      <c r="E2718" s="17">
        <v>4800</v>
      </c>
      <c r="F2718" s="18" t="s">
        <v>5</v>
      </c>
      <c r="G2718">
        <v>2011</v>
      </c>
      <c r="H2718" s="18" t="s">
        <v>66</v>
      </c>
      <c r="I2718" t="s">
        <v>64</v>
      </c>
      <c r="J2718" t="s">
        <v>215</v>
      </c>
    </row>
    <row r="2719" spans="1:10">
      <c r="A2719" s="17">
        <v>5357</v>
      </c>
      <c r="B2719" s="17" t="s">
        <v>2340</v>
      </c>
      <c r="C2719" s="17" t="s">
        <v>20</v>
      </c>
      <c r="D2719" s="17" t="s">
        <v>4731</v>
      </c>
      <c r="E2719" s="17">
        <v>8800</v>
      </c>
      <c r="F2719" s="18" t="s">
        <v>5</v>
      </c>
      <c r="G2719">
        <v>2011</v>
      </c>
      <c r="H2719" s="18" t="s">
        <v>66</v>
      </c>
      <c r="I2719" t="s">
        <v>64</v>
      </c>
      <c r="J2719" t="s">
        <v>123</v>
      </c>
    </row>
    <row r="2720" spans="1:10">
      <c r="A2720" s="17">
        <v>5356</v>
      </c>
      <c r="B2720" s="17" t="s">
        <v>3342</v>
      </c>
      <c r="C2720" s="17" t="s">
        <v>24</v>
      </c>
      <c r="D2720" s="17" t="s">
        <v>4748</v>
      </c>
      <c r="E2720" s="17">
        <v>6000</v>
      </c>
      <c r="F2720" s="18" t="s">
        <v>5</v>
      </c>
      <c r="G2720">
        <v>2011</v>
      </c>
      <c r="H2720" s="18" t="s">
        <v>66</v>
      </c>
      <c r="I2720" t="s">
        <v>64</v>
      </c>
      <c r="J2720" t="s">
        <v>65</v>
      </c>
    </row>
    <row r="2721" spans="1:10">
      <c r="A2721" s="17">
        <v>5355</v>
      </c>
      <c r="B2721" s="17" t="s">
        <v>3807</v>
      </c>
      <c r="C2721" s="17" t="s">
        <v>26</v>
      </c>
      <c r="D2721" s="17" t="s">
        <v>4742</v>
      </c>
      <c r="E2721" s="17">
        <v>5700</v>
      </c>
      <c r="F2721" s="18" t="s">
        <v>5</v>
      </c>
      <c r="G2721">
        <v>2011</v>
      </c>
      <c r="H2721" s="18" t="s">
        <v>66</v>
      </c>
      <c r="I2721" t="s">
        <v>64</v>
      </c>
      <c r="J2721" t="s">
        <v>65</v>
      </c>
    </row>
    <row r="2722" spans="1:10">
      <c r="A2722" s="17">
        <v>5354</v>
      </c>
      <c r="B2722" s="17" t="s">
        <v>4545</v>
      </c>
      <c r="C2722" s="17" t="s">
        <v>18</v>
      </c>
      <c r="D2722" s="17" t="s">
        <v>4756</v>
      </c>
      <c r="E2722" s="17">
        <v>5900</v>
      </c>
      <c r="F2722" s="18" t="s">
        <v>5</v>
      </c>
      <c r="G2722">
        <v>2010</v>
      </c>
      <c r="H2722" s="18" t="s">
        <v>66</v>
      </c>
      <c r="I2722" t="s">
        <v>64</v>
      </c>
      <c r="J2722" t="s">
        <v>215</v>
      </c>
    </row>
    <row r="2723" spans="1:10">
      <c r="A2723" s="17">
        <v>5353</v>
      </c>
      <c r="B2723" s="17" t="s">
        <v>3877</v>
      </c>
      <c r="C2723" s="17" t="s">
        <v>18</v>
      </c>
      <c r="D2723" s="17" t="s">
        <v>4686</v>
      </c>
      <c r="E2723" s="17">
        <v>9400</v>
      </c>
      <c r="F2723" s="18" t="s">
        <v>5</v>
      </c>
      <c r="G2723">
        <v>2010</v>
      </c>
      <c r="H2723" s="18" t="s">
        <v>66</v>
      </c>
      <c r="I2723" t="s">
        <v>64</v>
      </c>
      <c r="J2723" t="s">
        <v>215</v>
      </c>
    </row>
    <row r="2724" spans="1:10">
      <c r="A2724" s="17">
        <v>5352</v>
      </c>
      <c r="B2724" s="17" t="s">
        <v>3460</v>
      </c>
      <c r="C2724" s="17" t="s">
        <v>18</v>
      </c>
      <c r="D2724" s="17" t="s">
        <v>4687</v>
      </c>
      <c r="E2724" s="17">
        <v>7400</v>
      </c>
      <c r="F2724" s="18" t="s">
        <v>5</v>
      </c>
      <c r="G2724">
        <v>2011</v>
      </c>
      <c r="H2724" s="18" t="s">
        <v>66</v>
      </c>
      <c r="I2724" t="s">
        <v>64</v>
      </c>
      <c r="J2724" t="s">
        <v>215</v>
      </c>
    </row>
    <row r="2725" spans="1:10">
      <c r="A2725" s="17">
        <v>5351</v>
      </c>
      <c r="B2725" s="17" t="s">
        <v>2100</v>
      </c>
      <c r="C2725" s="17" t="s">
        <v>18</v>
      </c>
      <c r="D2725" s="17" t="s">
        <v>4686</v>
      </c>
      <c r="E2725" s="17">
        <v>10900</v>
      </c>
      <c r="F2725" s="18" t="s">
        <v>5</v>
      </c>
      <c r="G2725">
        <v>2010</v>
      </c>
      <c r="H2725" s="18" t="s">
        <v>66</v>
      </c>
      <c r="I2725" t="s">
        <v>64</v>
      </c>
      <c r="J2725" t="s">
        <v>215</v>
      </c>
    </row>
    <row r="2726" spans="1:10">
      <c r="A2726" s="17">
        <v>5350</v>
      </c>
      <c r="B2726" s="17" t="s">
        <v>4207</v>
      </c>
      <c r="C2726" s="17" t="s">
        <v>18</v>
      </c>
      <c r="D2726" s="17" t="s">
        <v>4687</v>
      </c>
      <c r="E2726" s="17">
        <v>6200</v>
      </c>
      <c r="F2726" s="18" t="s">
        <v>5</v>
      </c>
      <c r="G2726">
        <v>2010</v>
      </c>
      <c r="H2726" s="18" t="s">
        <v>66</v>
      </c>
      <c r="I2726" t="s">
        <v>64</v>
      </c>
      <c r="J2726" t="s">
        <v>204</v>
      </c>
    </row>
    <row r="2727" spans="1:10">
      <c r="A2727" s="17">
        <v>5348</v>
      </c>
      <c r="B2727" s="17" t="s">
        <v>3106</v>
      </c>
      <c r="C2727" s="17" t="s">
        <v>18</v>
      </c>
      <c r="D2727" s="17" t="s">
        <v>4686</v>
      </c>
      <c r="E2727" s="17">
        <v>7900</v>
      </c>
      <c r="F2727" s="18" t="s">
        <v>5</v>
      </c>
      <c r="G2727">
        <v>2010</v>
      </c>
      <c r="H2727" s="18" t="s">
        <v>66</v>
      </c>
      <c r="I2727" t="s">
        <v>64</v>
      </c>
      <c r="J2727" t="s">
        <v>215</v>
      </c>
    </row>
    <row r="2728" spans="1:10">
      <c r="A2728" s="17">
        <v>5346</v>
      </c>
      <c r="B2728" s="17" t="s">
        <v>3311</v>
      </c>
      <c r="C2728" s="17" t="s">
        <v>18</v>
      </c>
      <c r="D2728" s="17" t="s">
        <v>4760</v>
      </c>
      <c r="E2728" s="17">
        <v>6400</v>
      </c>
      <c r="F2728" s="18" t="s">
        <v>5</v>
      </c>
      <c r="G2728">
        <v>2010</v>
      </c>
      <c r="H2728" s="18" t="s">
        <v>66</v>
      </c>
      <c r="I2728" t="s">
        <v>64</v>
      </c>
      <c r="J2728" t="s">
        <v>215</v>
      </c>
    </row>
    <row r="2729" spans="1:10">
      <c r="A2729" s="17">
        <v>5345</v>
      </c>
      <c r="B2729" s="17" t="s">
        <v>2389</v>
      </c>
      <c r="C2729" s="17" t="s">
        <v>18</v>
      </c>
      <c r="D2729" s="17" t="s">
        <v>4756</v>
      </c>
      <c r="E2729" s="17">
        <v>12600</v>
      </c>
      <c r="F2729" s="18" t="s">
        <v>5</v>
      </c>
      <c r="G2729">
        <v>2010</v>
      </c>
      <c r="H2729" s="18" t="s">
        <v>66</v>
      </c>
      <c r="I2729" t="s">
        <v>64</v>
      </c>
      <c r="J2729" t="s">
        <v>215</v>
      </c>
    </row>
    <row r="2730" spans="1:10">
      <c r="A2730" s="17">
        <v>5344</v>
      </c>
      <c r="B2730" s="17" t="s">
        <v>3791</v>
      </c>
      <c r="C2730" s="17" t="s">
        <v>18</v>
      </c>
      <c r="D2730" s="17" t="s">
        <v>4686</v>
      </c>
      <c r="E2730" s="17">
        <v>7800</v>
      </c>
      <c r="F2730" s="18" t="s">
        <v>5</v>
      </c>
      <c r="G2730">
        <v>2010</v>
      </c>
      <c r="H2730" s="18" t="s">
        <v>66</v>
      </c>
      <c r="I2730" t="s">
        <v>64</v>
      </c>
      <c r="J2730" t="s">
        <v>215</v>
      </c>
    </row>
    <row r="2731" spans="1:10">
      <c r="A2731" s="17">
        <v>5343</v>
      </c>
      <c r="B2731" s="17" t="s">
        <v>4475</v>
      </c>
      <c r="C2731" s="17" t="s">
        <v>18</v>
      </c>
      <c r="D2731" s="17" t="s">
        <v>4686</v>
      </c>
      <c r="E2731" s="17">
        <v>5600</v>
      </c>
      <c r="F2731" s="18" t="s">
        <v>5</v>
      </c>
      <c r="G2731">
        <v>2010</v>
      </c>
      <c r="H2731" s="18" t="s">
        <v>66</v>
      </c>
      <c r="I2731" t="s">
        <v>64</v>
      </c>
      <c r="J2731" t="s">
        <v>215</v>
      </c>
    </row>
    <row r="2732" spans="1:10">
      <c r="A2732" s="17">
        <v>5341</v>
      </c>
      <c r="B2732" s="17" t="s">
        <v>3219</v>
      </c>
      <c r="C2732" s="17" t="s">
        <v>18</v>
      </c>
      <c r="D2732" s="17" t="s">
        <v>4687</v>
      </c>
      <c r="E2732" s="17">
        <v>12300</v>
      </c>
      <c r="F2732" s="18" t="s">
        <v>5</v>
      </c>
      <c r="G2732">
        <v>2010</v>
      </c>
      <c r="H2732" s="18" t="s">
        <v>66</v>
      </c>
      <c r="I2732" t="s">
        <v>64</v>
      </c>
      <c r="J2732" t="s">
        <v>215</v>
      </c>
    </row>
    <row r="2733" spans="1:10">
      <c r="A2733" s="17">
        <v>5340</v>
      </c>
      <c r="B2733" s="17" t="s">
        <v>3876</v>
      </c>
      <c r="C2733" s="17" t="s">
        <v>18</v>
      </c>
      <c r="D2733" s="17" t="s">
        <v>4687</v>
      </c>
      <c r="E2733" s="17">
        <v>8800</v>
      </c>
      <c r="F2733" s="18" t="s">
        <v>5</v>
      </c>
      <c r="G2733">
        <v>2010</v>
      </c>
      <c r="H2733" s="18" t="s">
        <v>66</v>
      </c>
      <c r="I2733" t="s">
        <v>64</v>
      </c>
      <c r="J2733" t="s">
        <v>215</v>
      </c>
    </row>
    <row r="2734" spans="1:10">
      <c r="A2734" s="17">
        <v>5339</v>
      </c>
      <c r="B2734" s="17" t="s">
        <v>3735</v>
      </c>
      <c r="C2734" s="17" t="s">
        <v>18</v>
      </c>
      <c r="D2734" s="17" t="s">
        <v>4686</v>
      </c>
      <c r="E2734" s="17">
        <v>13800</v>
      </c>
      <c r="F2734" s="18" t="s">
        <v>5</v>
      </c>
      <c r="G2734">
        <v>2010</v>
      </c>
      <c r="H2734" s="18" t="s">
        <v>66</v>
      </c>
      <c r="I2734" t="s">
        <v>64</v>
      </c>
      <c r="J2734" t="s">
        <v>215</v>
      </c>
    </row>
    <row r="2735" spans="1:10">
      <c r="A2735" s="17">
        <v>5338</v>
      </c>
      <c r="B2735" s="17" t="s">
        <v>3189</v>
      </c>
      <c r="C2735" s="17" t="s">
        <v>18</v>
      </c>
      <c r="D2735" s="17" t="s">
        <v>4687</v>
      </c>
      <c r="E2735" s="17">
        <v>12800</v>
      </c>
      <c r="F2735" s="18" t="s">
        <v>5</v>
      </c>
      <c r="G2735">
        <v>2010</v>
      </c>
      <c r="H2735" s="18" t="s">
        <v>66</v>
      </c>
      <c r="I2735" t="s">
        <v>64</v>
      </c>
      <c r="J2735" t="s">
        <v>215</v>
      </c>
    </row>
    <row r="2736" spans="1:10">
      <c r="A2736" s="17">
        <v>5337</v>
      </c>
      <c r="B2736" s="17" t="s">
        <v>3348</v>
      </c>
      <c r="C2736" s="17" t="s">
        <v>18</v>
      </c>
      <c r="D2736" s="17" t="s">
        <v>4760</v>
      </c>
      <c r="E2736" s="17">
        <v>8800</v>
      </c>
      <c r="F2736" s="18" t="s">
        <v>5</v>
      </c>
      <c r="G2736">
        <v>2010</v>
      </c>
      <c r="H2736" s="18" t="s">
        <v>66</v>
      </c>
      <c r="I2736" t="s">
        <v>64</v>
      </c>
      <c r="J2736" t="s">
        <v>215</v>
      </c>
    </row>
    <row r="2737" spans="1:10">
      <c r="A2737" s="17">
        <v>5336</v>
      </c>
      <c r="B2737" s="17" t="s">
        <v>3583</v>
      </c>
      <c r="C2737" s="17" t="s">
        <v>18</v>
      </c>
      <c r="D2737" s="17" t="s">
        <v>4686</v>
      </c>
      <c r="E2737" s="17">
        <v>9500</v>
      </c>
      <c r="F2737" s="18" t="s">
        <v>5</v>
      </c>
      <c r="G2737">
        <v>2009</v>
      </c>
      <c r="H2737" s="18" t="s">
        <v>66</v>
      </c>
      <c r="I2737" t="s">
        <v>64</v>
      </c>
      <c r="J2737" t="s">
        <v>215</v>
      </c>
    </row>
    <row r="2738" spans="1:10">
      <c r="A2738" s="17">
        <v>5335</v>
      </c>
      <c r="B2738" s="17" t="s">
        <v>3176</v>
      </c>
      <c r="C2738" s="17" t="s">
        <v>18</v>
      </c>
      <c r="D2738" s="17" t="s">
        <v>4686</v>
      </c>
      <c r="E2738" s="17">
        <v>7700</v>
      </c>
      <c r="F2738" s="18" t="s">
        <v>5</v>
      </c>
      <c r="G2738">
        <v>2009</v>
      </c>
      <c r="H2738" s="18" t="s">
        <v>66</v>
      </c>
      <c r="I2738" t="s">
        <v>64</v>
      </c>
      <c r="J2738" t="s">
        <v>215</v>
      </c>
    </row>
    <row r="2739" spans="1:10">
      <c r="A2739" s="17">
        <v>5334</v>
      </c>
      <c r="B2739" s="17" t="s">
        <v>3145</v>
      </c>
      <c r="C2739" s="17" t="s">
        <v>18</v>
      </c>
      <c r="D2739" s="17" t="s">
        <v>4687</v>
      </c>
      <c r="E2739" s="17">
        <v>10700</v>
      </c>
      <c r="F2739" s="18" t="s">
        <v>5</v>
      </c>
      <c r="G2739">
        <v>2009</v>
      </c>
      <c r="H2739" s="18" t="s">
        <v>66</v>
      </c>
      <c r="I2739" t="s">
        <v>64</v>
      </c>
      <c r="J2739" t="s">
        <v>215</v>
      </c>
    </row>
    <row r="2740" spans="1:10">
      <c r="A2740" s="17">
        <v>5332</v>
      </c>
      <c r="B2740" s="17" t="s">
        <v>3874</v>
      </c>
      <c r="C2740" s="17" t="s">
        <v>18</v>
      </c>
      <c r="D2740" s="17" t="s">
        <v>4687</v>
      </c>
      <c r="E2740" s="17">
        <v>14200</v>
      </c>
      <c r="F2740" s="18" t="s">
        <v>5</v>
      </c>
      <c r="G2740">
        <v>2009</v>
      </c>
      <c r="H2740" s="18" t="s">
        <v>66</v>
      </c>
      <c r="I2740" t="s">
        <v>64</v>
      </c>
      <c r="J2740" t="s">
        <v>215</v>
      </c>
    </row>
    <row r="2741" spans="1:10">
      <c r="A2741" s="17">
        <v>5330</v>
      </c>
      <c r="B2741" s="17" t="s">
        <v>2897</v>
      </c>
      <c r="C2741" s="17" t="s">
        <v>18</v>
      </c>
      <c r="D2741" s="17" t="s">
        <v>4686</v>
      </c>
      <c r="E2741" s="17">
        <v>11300</v>
      </c>
      <c r="F2741" s="18" t="s">
        <v>5</v>
      </c>
      <c r="G2741">
        <v>2009</v>
      </c>
      <c r="H2741" s="18" t="s">
        <v>66</v>
      </c>
      <c r="I2741" t="s">
        <v>64</v>
      </c>
      <c r="J2741" t="s">
        <v>215</v>
      </c>
    </row>
    <row r="2742" spans="1:10">
      <c r="A2742" s="17">
        <v>5328</v>
      </c>
      <c r="B2742" s="17" t="s">
        <v>2425</v>
      </c>
      <c r="C2742" s="17" t="s">
        <v>18</v>
      </c>
      <c r="D2742" s="17" t="s">
        <v>4756</v>
      </c>
      <c r="E2742" s="17">
        <v>10900</v>
      </c>
      <c r="F2742" s="18" t="s">
        <v>5</v>
      </c>
      <c r="G2742">
        <v>2009</v>
      </c>
      <c r="H2742" s="18" t="s">
        <v>66</v>
      </c>
      <c r="I2742" t="s">
        <v>64</v>
      </c>
      <c r="J2742" t="s">
        <v>215</v>
      </c>
    </row>
    <row r="2743" spans="1:10">
      <c r="A2743" s="17">
        <v>5327</v>
      </c>
      <c r="B2743" s="17" t="s">
        <v>3426</v>
      </c>
      <c r="C2743" s="17" t="s">
        <v>18</v>
      </c>
      <c r="D2743" s="17" t="s">
        <v>4686</v>
      </c>
      <c r="E2743" s="17">
        <v>4400</v>
      </c>
      <c r="F2743" s="18" t="s">
        <v>5</v>
      </c>
      <c r="G2743">
        <v>2009</v>
      </c>
      <c r="H2743" s="18" t="s">
        <v>66</v>
      </c>
      <c r="I2743" t="s">
        <v>64</v>
      </c>
      <c r="J2743" t="s">
        <v>215</v>
      </c>
    </row>
    <row r="2744" spans="1:10">
      <c r="A2744" s="17">
        <v>5325</v>
      </c>
      <c r="B2744" s="17" t="s">
        <v>3663</v>
      </c>
      <c r="C2744" s="17" t="s">
        <v>18</v>
      </c>
      <c r="D2744" s="17" t="s">
        <v>4686</v>
      </c>
      <c r="E2744" s="17">
        <v>7300</v>
      </c>
      <c r="F2744" s="18" t="s">
        <v>5</v>
      </c>
      <c r="G2744">
        <v>2008</v>
      </c>
      <c r="H2744" s="18" t="s">
        <v>66</v>
      </c>
      <c r="I2744" t="s">
        <v>64</v>
      </c>
      <c r="J2744" t="s">
        <v>215</v>
      </c>
    </row>
    <row r="2745" spans="1:10">
      <c r="A2745" s="17">
        <v>5324</v>
      </c>
      <c r="B2745" s="17" t="s">
        <v>2338</v>
      </c>
      <c r="C2745" s="17" t="s">
        <v>18</v>
      </c>
      <c r="D2745" s="17" t="s">
        <v>4686</v>
      </c>
      <c r="E2745" s="17">
        <v>13400</v>
      </c>
      <c r="F2745" s="18" t="s">
        <v>5</v>
      </c>
      <c r="G2745">
        <v>2008</v>
      </c>
      <c r="H2745" s="18" t="s">
        <v>66</v>
      </c>
      <c r="I2745" t="s">
        <v>64</v>
      </c>
      <c r="J2745" t="s">
        <v>215</v>
      </c>
    </row>
    <row r="2746" spans="1:10">
      <c r="A2746" s="17">
        <v>5323</v>
      </c>
      <c r="B2746" s="17" t="s">
        <v>3390</v>
      </c>
      <c r="C2746" s="17" t="s">
        <v>16</v>
      </c>
      <c r="D2746" s="17" t="s">
        <v>4663</v>
      </c>
      <c r="E2746" s="17">
        <v>6500</v>
      </c>
      <c r="F2746" s="18" t="s">
        <v>5</v>
      </c>
      <c r="G2746">
        <v>2011</v>
      </c>
      <c r="H2746" s="18" t="s">
        <v>66</v>
      </c>
      <c r="I2746" t="s">
        <v>64</v>
      </c>
      <c r="J2746" t="s">
        <v>178</v>
      </c>
    </row>
    <row r="2747" spans="1:10">
      <c r="A2747" s="17">
        <v>5322</v>
      </c>
      <c r="B2747" s="17" t="s">
        <v>2201</v>
      </c>
      <c r="C2747" s="17" t="s">
        <v>16</v>
      </c>
      <c r="D2747" s="17" t="s">
        <v>4761</v>
      </c>
      <c r="E2747" s="17">
        <v>24000</v>
      </c>
      <c r="F2747" s="18" t="s">
        <v>5</v>
      </c>
      <c r="G2747">
        <v>2010</v>
      </c>
      <c r="H2747" s="18" t="s">
        <v>66</v>
      </c>
      <c r="I2747" t="s">
        <v>64</v>
      </c>
      <c r="J2747" t="s">
        <v>178</v>
      </c>
    </row>
    <row r="2748" spans="1:10">
      <c r="A2748" s="17">
        <v>5321</v>
      </c>
      <c r="B2748" s="17" t="s">
        <v>3197</v>
      </c>
      <c r="C2748" s="17" t="s">
        <v>16</v>
      </c>
      <c r="D2748" s="17" t="s">
        <v>4631</v>
      </c>
      <c r="E2748" s="17">
        <v>14700</v>
      </c>
      <c r="F2748" s="18" t="s">
        <v>5</v>
      </c>
      <c r="G2748">
        <v>2010</v>
      </c>
      <c r="H2748" s="18" t="s">
        <v>66</v>
      </c>
      <c r="I2748" t="s">
        <v>64</v>
      </c>
      <c r="J2748" t="s">
        <v>181</v>
      </c>
    </row>
    <row r="2749" spans="1:10">
      <c r="A2749" s="17">
        <v>5320</v>
      </c>
      <c r="B2749" s="17" t="s">
        <v>2231</v>
      </c>
      <c r="C2749" s="17" t="s">
        <v>16</v>
      </c>
      <c r="D2749" s="17" t="s">
        <v>4631</v>
      </c>
      <c r="E2749" s="17">
        <v>10600</v>
      </c>
      <c r="F2749" s="18" t="s">
        <v>5</v>
      </c>
      <c r="G2749">
        <v>2011</v>
      </c>
      <c r="H2749" s="18" t="s">
        <v>66</v>
      </c>
      <c r="I2749" t="s">
        <v>64</v>
      </c>
      <c r="J2749" t="s">
        <v>178</v>
      </c>
    </row>
    <row r="2750" spans="1:10">
      <c r="A2750" s="17">
        <v>5319</v>
      </c>
      <c r="B2750" s="17" t="s">
        <v>2984</v>
      </c>
      <c r="C2750" s="17" t="s">
        <v>16</v>
      </c>
      <c r="D2750" s="17" t="s">
        <v>4631</v>
      </c>
      <c r="E2750" s="17">
        <v>5100</v>
      </c>
      <c r="F2750" s="18" t="s">
        <v>5</v>
      </c>
      <c r="G2750">
        <v>2010</v>
      </c>
      <c r="H2750" s="18" t="s">
        <v>66</v>
      </c>
      <c r="I2750" t="s">
        <v>64</v>
      </c>
      <c r="J2750" t="s">
        <v>178</v>
      </c>
    </row>
    <row r="2751" spans="1:10">
      <c r="A2751" s="17">
        <v>5318</v>
      </c>
      <c r="B2751" s="17" t="s">
        <v>3384</v>
      </c>
      <c r="C2751" s="17" t="s">
        <v>16</v>
      </c>
      <c r="D2751" s="17" t="s">
        <v>4631</v>
      </c>
      <c r="E2751" s="17">
        <v>5400</v>
      </c>
      <c r="F2751" s="18" t="s">
        <v>5</v>
      </c>
      <c r="G2751">
        <v>2010</v>
      </c>
      <c r="H2751" s="18" t="s">
        <v>66</v>
      </c>
      <c r="I2751" t="s">
        <v>64</v>
      </c>
      <c r="J2751" t="s">
        <v>178</v>
      </c>
    </row>
    <row r="2752" spans="1:10">
      <c r="A2752" s="17">
        <v>5317</v>
      </c>
      <c r="B2752" s="17" t="s">
        <v>2670</v>
      </c>
      <c r="C2752" s="17" t="s">
        <v>16</v>
      </c>
      <c r="D2752" s="17" t="s">
        <v>4761</v>
      </c>
      <c r="E2752" s="17">
        <v>7100</v>
      </c>
      <c r="F2752" s="18" t="s">
        <v>5</v>
      </c>
      <c r="G2752">
        <v>2010</v>
      </c>
      <c r="H2752" s="18" t="s">
        <v>66</v>
      </c>
      <c r="I2752" t="s">
        <v>64</v>
      </c>
      <c r="J2752" t="s">
        <v>178</v>
      </c>
    </row>
    <row r="2753" spans="1:10">
      <c r="A2753" s="17">
        <v>5316</v>
      </c>
      <c r="B2753" s="17" t="s">
        <v>3774</v>
      </c>
      <c r="C2753" s="17" t="s">
        <v>16</v>
      </c>
      <c r="D2753" s="17" t="s">
        <v>4694</v>
      </c>
      <c r="E2753" s="17">
        <v>5100</v>
      </c>
      <c r="F2753" s="18" t="s">
        <v>5</v>
      </c>
      <c r="G2753">
        <v>2010</v>
      </c>
      <c r="H2753" s="18" t="s">
        <v>66</v>
      </c>
      <c r="I2753" t="s">
        <v>64</v>
      </c>
      <c r="J2753" t="s">
        <v>65</v>
      </c>
    </row>
    <row r="2754" spans="1:10">
      <c r="A2754" s="17">
        <v>5315</v>
      </c>
      <c r="B2754" s="17" t="s">
        <v>2624</v>
      </c>
      <c r="C2754" s="17" t="s">
        <v>16</v>
      </c>
      <c r="D2754" s="17" t="s">
        <v>4631</v>
      </c>
      <c r="E2754" s="17">
        <v>4600</v>
      </c>
      <c r="F2754" s="18" t="s">
        <v>5</v>
      </c>
      <c r="G2754">
        <v>2010</v>
      </c>
      <c r="H2754" s="18" t="s">
        <v>66</v>
      </c>
      <c r="I2754" t="s">
        <v>64</v>
      </c>
      <c r="J2754" t="s">
        <v>178</v>
      </c>
    </row>
    <row r="2755" spans="1:10">
      <c r="A2755" s="17">
        <v>5314</v>
      </c>
      <c r="B2755" s="17" t="s">
        <v>2066</v>
      </c>
      <c r="C2755" s="17" t="s">
        <v>16</v>
      </c>
      <c r="D2755" s="17" t="s">
        <v>4663</v>
      </c>
      <c r="E2755" s="17">
        <v>19500</v>
      </c>
      <c r="F2755" s="18" t="s">
        <v>5</v>
      </c>
      <c r="G2755">
        <v>2010</v>
      </c>
      <c r="H2755" s="18" t="s">
        <v>66</v>
      </c>
      <c r="I2755" t="s">
        <v>64</v>
      </c>
      <c r="J2755" t="s">
        <v>187</v>
      </c>
    </row>
    <row r="2756" spans="1:10">
      <c r="A2756" s="17">
        <v>5313</v>
      </c>
      <c r="B2756" s="17" t="s">
        <v>3901</v>
      </c>
      <c r="C2756" s="17" t="s">
        <v>16</v>
      </c>
      <c r="D2756" s="17" t="s">
        <v>4631</v>
      </c>
      <c r="E2756" s="17">
        <v>7200</v>
      </c>
      <c r="F2756" s="18" t="s">
        <v>5</v>
      </c>
      <c r="G2756">
        <v>2010</v>
      </c>
      <c r="H2756" s="18" t="s">
        <v>66</v>
      </c>
      <c r="I2756" t="s">
        <v>64</v>
      </c>
      <c r="J2756" t="s">
        <v>178</v>
      </c>
    </row>
    <row r="2757" spans="1:10">
      <c r="A2757" s="17">
        <v>5312</v>
      </c>
      <c r="B2757" s="17" t="s">
        <v>2436</v>
      </c>
      <c r="C2757" s="17" t="s">
        <v>16</v>
      </c>
      <c r="D2757" s="17" t="s">
        <v>4663</v>
      </c>
      <c r="E2757" s="17">
        <v>12700</v>
      </c>
      <c r="F2757" s="18" t="s">
        <v>5</v>
      </c>
      <c r="G2757">
        <v>2010</v>
      </c>
      <c r="H2757" s="18" t="s">
        <v>66</v>
      </c>
      <c r="I2757" t="s">
        <v>64</v>
      </c>
      <c r="J2757" t="s">
        <v>178</v>
      </c>
    </row>
    <row r="2758" spans="1:10">
      <c r="A2758" s="17">
        <v>5311</v>
      </c>
      <c r="B2758" s="17" t="s">
        <v>3206</v>
      </c>
      <c r="C2758" s="17" t="s">
        <v>16</v>
      </c>
      <c r="D2758" s="17" t="s">
        <v>4631</v>
      </c>
      <c r="E2758" s="17">
        <v>8200</v>
      </c>
      <c r="F2758" s="18" t="s">
        <v>5</v>
      </c>
      <c r="G2758">
        <v>2010</v>
      </c>
      <c r="H2758" s="18" t="s">
        <v>66</v>
      </c>
      <c r="I2758" t="s">
        <v>64</v>
      </c>
      <c r="J2758" t="s">
        <v>178</v>
      </c>
    </row>
    <row r="2759" spans="1:10">
      <c r="A2759" s="17">
        <v>5310</v>
      </c>
      <c r="B2759" s="17" t="s">
        <v>2249</v>
      </c>
      <c r="C2759" s="17" t="s">
        <v>16</v>
      </c>
      <c r="D2759" s="17" t="s">
        <v>4663</v>
      </c>
      <c r="E2759" s="17">
        <v>9100</v>
      </c>
      <c r="F2759" s="18" t="s">
        <v>5</v>
      </c>
      <c r="G2759">
        <v>2010</v>
      </c>
      <c r="H2759" s="18" t="s">
        <v>66</v>
      </c>
      <c r="I2759" t="s">
        <v>64</v>
      </c>
      <c r="J2759" t="s">
        <v>178</v>
      </c>
    </row>
    <row r="2760" spans="1:10">
      <c r="A2760" s="17">
        <v>5309</v>
      </c>
      <c r="B2760" s="17" t="s">
        <v>4436</v>
      </c>
      <c r="C2760" s="17" t="s">
        <v>16</v>
      </c>
      <c r="D2760" s="17" t="s">
        <v>4761</v>
      </c>
      <c r="E2760" s="17">
        <v>5800</v>
      </c>
      <c r="F2760" s="18" t="s">
        <v>5</v>
      </c>
      <c r="G2760">
        <v>2010</v>
      </c>
      <c r="H2760" s="18" t="s">
        <v>66</v>
      </c>
      <c r="I2760" t="s">
        <v>64</v>
      </c>
      <c r="J2760" t="s">
        <v>178</v>
      </c>
    </row>
    <row r="2761" spans="1:10">
      <c r="A2761" s="17">
        <v>5308</v>
      </c>
      <c r="B2761" s="17" t="s">
        <v>2253</v>
      </c>
      <c r="C2761" s="17" t="s">
        <v>16</v>
      </c>
      <c r="D2761" s="17" t="s">
        <v>4631</v>
      </c>
      <c r="E2761" s="17">
        <v>9800</v>
      </c>
      <c r="F2761" s="18" t="s">
        <v>5</v>
      </c>
      <c r="G2761">
        <v>2010</v>
      </c>
      <c r="H2761" s="18" t="s">
        <v>66</v>
      </c>
      <c r="I2761" t="s">
        <v>64</v>
      </c>
      <c r="J2761" t="s">
        <v>178</v>
      </c>
    </row>
    <row r="2762" spans="1:10">
      <c r="A2762" s="17">
        <v>5307</v>
      </c>
      <c r="B2762" s="17" t="s">
        <v>2127</v>
      </c>
      <c r="C2762" s="17" t="s">
        <v>16</v>
      </c>
      <c r="D2762" s="17" t="s">
        <v>4761</v>
      </c>
      <c r="E2762" s="17">
        <v>17300</v>
      </c>
      <c r="F2762" s="18" t="s">
        <v>5</v>
      </c>
      <c r="G2762">
        <v>2010</v>
      </c>
      <c r="H2762" s="18" t="s">
        <v>66</v>
      </c>
      <c r="I2762" t="s">
        <v>64</v>
      </c>
      <c r="J2762" t="s">
        <v>178</v>
      </c>
    </row>
    <row r="2763" spans="1:10">
      <c r="A2763" s="17">
        <v>5306</v>
      </c>
      <c r="B2763" s="17" t="s">
        <v>2091</v>
      </c>
      <c r="C2763" s="17" t="s">
        <v>16</v>
      </c>
      <c r="D2763" s="17" t="s">
        <v>4761</v>
      </c>
      <c r="E2763" s="17">
        <v>7800</v>
      </c>
      <c r="F2763" s="18" t="s">
        <v>5</v>
      </c>
      <c r="G2763">
        <v>2010</v>
      </c>
      <c r="H2763" s="18" t="s">
        <v>66</v>
      </c>
      <c r="I2763" t="s">
        <v>64</v>
      </c>
      <c r="J2763" t="s">
        <v>178</v>
      </c>
    </row>
    <row r="2764" spans="1:10">
      <c r="A2764" s="17">
        <v>5305</v>
      </c>
      <c r="B2764" s="17" t="s">
        <v>4368</v>
      </c>
      <c r="C2764" s="17" t="s">
        <v>16</v>
      </c>
      <c r="D2764" s="17" t="s">
        <v>4694</v>
      </c>
      <c r="E2764" s="17">
        <v>13900</v>
      </c>
      <c r="F2764" s="18" t="s">
        <v>5</v>
      </c>
      <c r="G2764">
        <v>2010</v>
      </c>
      <c r="H2764" s="18" t="s">
        <v>66</v>
      </c>
      <c r="I2764" t="s">
        <v>64</v>
      </c>
      <c r="J2764" t="s">
        <v>65</v>
      </c>
    </row>
    <row r="2765" spans="1:10">
      <c r="A2765" s="17">
        <v>5304</v>
      </c>
      <c r="B2765" s="17" t="s">
        <v>2968</v>
      </c>
      <c r="C2765" s="17" t="s">
        <v>16</v>
      </c>
      <c r="D2765" s="17" t="s">
        <v>4663</v>
      </c>
      <c r="E2765" s="17">
        <v>8300</v>
      </c>
      <c r="F2765" s="18" t="s">
        <v>5</v>
      </c>
      <c r="G2765">
        <v>2010</v>
      </c>
      <c r="H2765" s="18" t="s">
        <v>66</v>
      </c>
      <c r="I2765" t="s">
        <v>64</v>
      </c>
      <c r="J2765" t="s">
        <v>178</v>
      </c>
    </row>
    <row r="2766" spans="1:10">
      <c r="A2766" s="17">
        <v>5303</v>
      </c>
      <c r="B2766" s="17" t="s">
        <v>3490</v>
      </c>
      <c r="C2766" s="17" t="s">
        <v>16</v>
      </c>
      <c r="D2766" s="17" t="s">
        <v>4631</v>
      </c>
      <c r="E2766" s="17">
        <v>8700</v>
      </c>
      <c r="F2766" s="18" t="s">
        <v>5</v>
      </c>
      <c r="G2766">
        <v>2010</v>
      </c>
      <c r="H2766" s="18" t="s">
        <v>66</v>
      </c>
      <c r="I2766" t="s">
        <v>64</v>
      </c>
      <c r="J2766" t="s">
        <v>178</v>
      </c>
    </row>
    <row r="2767" spans="1:10">
      <c r="A2767" s="17">
        <v>5302</v>
      </c>
      <c r="B2767" s="17" t="s">
        <v>2217</v>
      </c>
      <c r="C2767" s="17" t="s">
        <v>16</v>
      </c>
      <c r="D2767" s="17" t="s">
        <v>4694</v>
      </c>
      <c r="E2767" s="17">
        <v>16500</v>
      </c>
      <c r="F2767" s="18" t="s">
        <v>5</v>
      </c>
      <c r="G2767">
        <v>2010</v>
      </c>
      <c r="H2767" s="18" t="s">
        <v>66</v>
      </c>
      <c r="I2767" t="s">
        <v>64</v>
      </c>
      <c r="J2767" t="s">
        <v>65</v>
      </c>
    </row>
    <row r="2768" spans="1:10">
      <c r="A2768" s="17">
        <v>5300</v>
      </c>
      <c r="B2768" s="17" t="s">
        <v>2176</v>
      </c>
      <c r="C2768" s="17" t="s">
        <v>16</v>
      </c>
      <c r="D2768" s="17" t="s">
        <v>4694</v>
      </c>
      <c r="E2768" s="17">
        <v>12100</v>
      </c>
      <c r="F2768" s="18" t="s">
        <v>5</v>
      </c>
      <c r="G2768">
        <v>2010</v>
      </c>
      <c r="H2768" s="18" t="s">
        <v>66</v>
      </c>
      <c r="I2768" t="s">
        <v>64</v>
      </c>
      <c r="J2768" t="s">
        <v>65</v>
      </c>
    </row>
    <row r="2769" spans="1:10">
      <c r="A2769" s="17">
        <v>5299</v>
      </c>
      <c r="B2769" s="17" t="s">
        <v>3475</v>
      </c>
      <c r="C2769" s="17" t="s">
        <v>16</v>
      </c>
      <c r="D2769" s="17" t="s">
        <v>4663</v>
      </c>
      <c r="E2769" s="17">
        <v>10600</v>
      </c>
      <c r="F2769" s="18" t="s">
        <v>5</v>
      </c>
      <c r="G2769">
        <v>2010</v>
      </c>
      <c r="H2769" s="18" t="s">
        <v>66</v>
      </c>
      <c r="I2769" t="s">
        <v>64</v>
      </c>
      <c r="J2769" t="s">
        <v>178</v>
      </c>
    </row>
    <row r="2770" spans="1:10">
      <c r="A2770" s="17">
        <v>5298</v>
      </c>
      <c r="B2770" s="17" t="s">
        <v>2906</v>
      </c>
      <c r="C2770" s="17" t="s">
        <v>16</v>
      </c>
      <c r="D2770" s="17" t="s">
        <v>4631</v>
      </c>
      <c r="E2770" s="17">
        <v>7200</v>
      </c>
      <c r="F2770" s="18" t="s">
        <v>5</v>
      </c>
      <c r="G2770">
        <v>2010</v>
      </c>
      <c r="H2770" s="18" t="s">
        <v>66</v>
      </c>
      <c r="I2770" t="s">
        <v>64</v>
      </c>
      <c r="J2770" t="s">
        <v>178</v>
      </c>
    </row>
    <row r="2771" spans="1:10">
      <c r="A2771" s="17">
        <v>5297</v>
      </c>
      <c r="B2771" s="17" t="s">
        <v>3713</v>
      </c>
      <c r="C2771" s="17" t="s">
        <v>16</v>
      </c>
      <c r="D2771" s="17" t="s">
        <v>4663</v>
      </c>
      <c r="E2771" s="17">
        <v>5100</v>
      </c>
      <c r="F2771" s="18" t="s">
        <v>5</v>
      </c>
      <c r="G2771">
        <v>2010</v>
      </c>
      <c r="H2771" s="18" t="s">
        <v>66</v>
      </c>
      <c r="I2771" t="s">
        <v>64</v>
      </c>
      <c r="J2771" t="s">
        <v>178</v>
      </c>
    </row>
    <row r="2772" spans="1:10">
      <c r="A2772" s="17">
        <v>5296</v>
      </c>
      <c r="B2772" s="17" t="s">
        <v>3691</v>
      </c>
      <c r="C2772" s="17" t="s">
        <v>16</v>
      </c>
      <c r="D2772" s="17" t="s">
        <v>4663</v>
      </c>
      <c r="E2772" s="17">
        <v>10400</v>
      </c>
      <c r="F2772" s="18" t="s">
        <v>5</v>
      </c>
      <c r="G2772">
        <v>2010</v>
      </c>
      <c r="H2772" s="18" t="s">
        <v>66</v>
      </c>
      <c r="I2772" t="s">
        <v>64</v>
      </c>
      <c r="J2772" t="s">
        <v>178</v>
      </c>
    </row>
    <row r="2773" spans="1:10">
      <c r="A2773" s="17">
        <v>5295</v>
      </c>
      <c r="B2773" s="17" t="s">
        <v>2496</v>
      </c>
      <c r="C2773" s="17" t="s">
        <v>16</v>
      </c>
      <c r="D2773" s="17" t="s">
        <v>4694</v>
      </c>
      <c r="E2773" s="17">
        <v>15800</v>
      </c>
      <c r="F2773" s="18" t="s">
        <v>5</v>
      </c>
      <c r="G2773">
        <v>2010</v>
      </c>
      <c r="H2773" s="18" t="s">
        <v>66</v>
      </c>
      <c r="I2773" t="s">
        <v>64</v>
      </c>
      <c r="J2773" t="s">
        <v>65</v>
      </c>
    </row>
    <row r="2774" spans="1:10">
      <c r="A2774" s="17">
        <v>5294</v>
      </c>
      <c r="B2774" s="17" t="s">
        <v>2504</v>
      </c>
      <c r="C2774" s="17" t="s">
        <v>16</v>
      </c>
      <c r="D2774" s="17" t="s">
        <v>4631</v>
      </c>
      <c r="E2774" s="17">
        <v>11700</v>
      </c>
      <c r="F2774" s="18" t="s">
        <v>5</v>
      </c>
      <c r="G2774">
        <v>2010</v>
      </c>
      <c r="H2774" s="18" t="s">
        <v>66</v>
      </c>
      <c r="I2774" t="s">
        <v>64</v>
      </c>
      <c r="J2774" t="s">
        <v>178</v>
      </c>
    </row>
    <row r="2775" spans="1:10">
      <c r="A2775" s="17">
        <v>5293</v>
      </c>
      <c r="B2775" s="17" t="s">
        <v>2251</v>
      </c>
      <c r="C2775" s="17" t="s">
        <v>16</v>
      </c>
      <c r="D2775" s="17" t="s">
        <v>4631</v>
      </c>
      <c r="E2775" s="17">
        <v>12000</v>
      </c>
      <c r="F2775" s="18" t="s">
        <v>5</v>
      </c>
      <c r="G2775">
        <v>2010</v>
      </c>
      <c r="H2775" s="18" t="s">
        <v>66</v>
      </c>
      <c r="I2775" t="s">
        <v>64</v>
      </c>
      <c r="J2775" t="s">
        <v>178</v>
      </c>
    </row>
    <row r="2776" spans="1:10">
      <c r="A2776" s="17">
        <v>5292</v>
      </c>
      <c r="B2776" s="17" t="s">
        <v>3084</v>
      </c>
      <c r="C2776" s="17" t="s">
        <v>16</v>
      </c>
      <c r="D2776" s="17" t="s">
        <v>4663</v>
      </c>
      <c r="E2776" s="17">
        <v>9200</v>
      </c>
      <c r="F2776" s="18" t="s">
        <v>5</v>
      </c>
      <c r="G2776">
        <v>2010</v>
      </c>
      <c r="H2776" s="18" t="s">
        <v>66</v>
      </c>
      <c r="I2776" t="s">
        <v>64</v>
      </c>
      <c r="J2776" t="s">
        <v>178</v>
      </c>
    </row>
    <row r="2777" spans="1:10">
      <c r="A2777" s="17">
        <v>5291</v>
      </c>
      <c r="B2777" s="17" t="s">
        <v>3119</v>
      </c>
      <c r="C2777" s="17" t="s">
        <v>16</v>
      </c>
      <c r="D2777" s="17" t="s">
        <v>4694</v>
      </c>
      <c r="E2777" s="17">
        <v>5700</v>
      </c>
      <c r="F2777" s="18" t="s">
        <v>5</v>
      </c>
      <c r="G2777">
        <v>2010</v>
      </c>
      <c r="H2777" s="18" t="s">
        <v>66</v>
      </c>
      <c r="I2777" t="s">
        <v>64</v>
      </c>
      <c r="J2777" t="s">
        <v>65</v>
      </c>
    </row>
    <row r="2778" spans="1:10">
      <c r="A2778" s="17">
        <v>5289</v>
      </c>
      <c r="B2778" s="17" t="s">
        <v>2448</v>
      </c>
      <c r="C2778" s="17" t="s">
        <v>16</v>
      </c>
      <c r="D2778" s="17" t="s">
        <v>4631</v>
      </c>
      <c r="E2778" s="17">
        <v>12400</v>
      </c>
      <c r="F2778" s="18" t="s">
        <v>5</v>
      </c>
      <c r="G2778">
        <v>2009</v>
      </c>
      <c r="H2778" s="18" t="s">
        <v>66</v>
      </c>
      <c r="I2778" t="s">
        <v>64</v>
      </c>
      <c r="J2778" t="s">
        <v>178</v>
      </c>
    </row>
    <row r="2779" spans="1:10">
      <c r="A2779" s="17">
        <v>5288</v>
      </c>
      <c r="B2779" s="17" t="s">
        <v>3545</v>
      </c>
      <c r="C2779" s="17" t="s">
        <v>16</v>
      </c>
      <c r="D2779" s="17" t="s">
        <v>4663</v>
      </c>
      <c r="E2779" s="17">
        <v>6000</v>
      </c>
      <c r="F2779" s="18" t="s">
        <v>5</v>
      </c>
      <c r="G2779">
        <v>2009</v>
      </c>
      <c r="H2779" s="18" t="s">
        <v>66</v>
      </c>
      <c r="I2779" t="s">
        <v>64</v>
      </c>
      <c r="J2779" t="s">
        <v>178</v>
      </c>
    </row>
    <row r="2780" spans="1:10">
      <c r="A2780" s="17">
        <v>5287</v>
      </c>
      <c r="B2780" s="17" t="s">
        <v>2804</v>
      </c>
      <c r="C2780" s="17" t="s">
        <v>16</v>
      </c>
      <c r="D2780" s="17" t="s">
        <v>4631</v>
      </c>
      <c r="E2780" s="17">
        <v>7000</v>
      </c>
      <c r="F2780" s="18" t="s">
        <v>5</v>
      </c>
      <c r="G2780">
        <v>2009</v>
      </c>
      <c r="H2780" s="18" t="s">
        <v>66</v>
      </c>
      <c r="I2780" t="s">
        <v>64</v>
      </c>
      <c r="J2780" t="s">
        <v>178</v>
      </c>
    </row>
    <row r="2781" spans="1:10">
      <c r="A2781" s="17">
        <v>5286</v>
      </c>
      <c r="B2781" s="17" t="s">
        <v>2308</v>
      </c>
      <c r="C2781" s="17" t="s">
        <v>16</v>
      </c>
      <c r="D2781" s="17" t="s">
        <v>4631</v>
      </c>
      <c r="E2781" s="17">
        <v>7500</v>
      </c>
      <c r="F2781" s="18" t="s">
        <v>5</v>
      </c>
      <c r="G2781">
        <v>2009</v>
      </c>
      <c r="H2781" s="18" t="s">
        <v>66</v>
      </c>
      <c r="I2781" t="s">
        <v>64</v>
      </c>
      <c r="J2781" t="s">
        <v>178</v>
      </c>
    </row>
    <row r="2782" spans="1:10">
      <c r="A2782" s="17">
        <v>5284</v>
      </c>
      <c r="B2782" s="17" t="s">
        <v>2292</v>
      </c>
      <c r="C2782" s="17" t="s">
        <v>16</v>
      </c>
      <c r="D2782" s="17" t="s">
        <v>4631</v>
      </c>
      <c r="E2782" s="17">
        <v>9300</v>
      </c>
      <c r="F2782" s="18" t="s">
        <v>5</v>
      </c>
      <c r="G2782">
        <v>2009</v>
      </c>
      <c r="H2782" s="18" t="s">
        <v>66</v>
      </c>
      <c r="I2782" t="s">
        <v>64</v>
      </c>
      <c r="J2782" t="s">
        <v>178</v>
      </c>
    </row>
    <row r="2783" spans="1:10">
      <c r="A2783" s="17">
        <v>5283</v>
      </c>
      <c r="B2783" s="17" t="s">
        <v>2346</v>
      </c>
      <c r="C2783" s="17" t="s">
        <v>16</v>
      </c>
      <c r="D2783" s="17" t="s">
        <v>4694</v>
      </c>
      <c r="E2783" s="17">
        <v>8200</v>
      </c>
      <c r="F2783" s="18" t="s">
        <v>5</v>
      </c>
      <c r="G2783">
        <v>2009</v>
      </c>
      <c r="H2783" s="18" t="s">
        <v>66</v>
      </c>
      <c r="I2783" t="s">
        <v>64</v>
      </c>
      <c r="J2783" t="s">
        <v>65</v>
      </c>
    </row>
    <row r="2784" spans="1:10">
      <c r="A2784" s="17">
        <v>5282</v>
      </c>
      <c r="B2784" s="17" t="s">
        <v>2483</v>
      </c>
      <c r="C2784" s="17" t="s">
        <v>16</v>
      </c>
      <c r="D2784" s="17" t="s">
        <v>4663</v>
      </c>
      <c r="E2784" s="17">
        <v>16600</v>
      </c>
      <c r="F2784" s="18" t="s">
        <v>5</v>
      </c>
      <c r="G2784">
        <v>2009</v>
      </c>
      <c r="H2784" s="18" t="s">
        <v>66</v>
      </c>
      <c r="I2784" t="s">
        <v>64</v>
      </c>
      <c r="J2784" t="s">
        <v>178</v>
      </c>
    </row>
    <row r="2785" spans="1:10">
      <c r="A2785" s="17">
        <v>5280</v>
      </c>
      <c r="B2785" s="17" t="s">
        <v>4036</v>
      </c>
      <c r="C2785" s="17" t="s">
        <v>16</v>
      </c>
      <c r="D2785" s="17" t="s">
        <v>4694</v>
      </c>
      <c r="E2785" s="17">
        <v>13500</v>
      </c>
      <c r="F2785" s="18" t="s">
        <v>5</v>
      </c>
      <c r="G2785">
        <v>2009</v>
      </c>
      <c r="H2785" s="18" t="s">
        <v>66</v>
      </c>
      <c r="I2785" t="s">
        <v>64</v>
      </c>
      <c r="J2785" t="s">
        <v>65</v>
      </c>
    </row>
    <row r="2786" spans="1:10">
      <c r="A2786" s="17">
        <v>5279</v>
      </c>
      <c r="B2786" s="17" t="s">
        <v>2129</v>
      </c>
      <c r="C2786" s="17" t="s">
        <v>16</v>
      </c>
      <c r="D2786" s="17" t="s">
        <v>4631</v>
      </c>
      <c r="E2786" s="17">
        <v>12300</v>
      </c>
      <c r="F2786" s="18" t="s">
        <v>5</v>
      </c>
      <c r="G2786">
        <v>2009</v>
      </c>
      <c r="H2786" s="18" t="s">
        <v>66</v>
      </c>
      <c r="I2786" t="s">
        <v>64</v>
      </c>
      <c r="J2786" t="s">
        <v>187</v>
      </c>
    </row>
    <row r="2787" spans="1:10">
      <c r="A2787" s="17">
        <v>5278</v>
      </c>
      <c r="B2787" s="17" t="s">
        <v>3347</v>
      </c>
      <c r="C2787" s="17" t="s">
        <v>16</v>
      </c>
      <c r="D2787" s="17" t="s">
        <v>4663</v>
      </c>
      <c r="E2787" s="17">
        <v>5700</v>
      </c>
      <c r="F2787" s="18" t="s">
        <v>5</v>
      </c>
      <c r="G2787">
        <v>2009</v>
      </c>
      <c r="H2787" s="18" t="s">
        <v>66</v>
      </c>
      <c r="I2787" t="s">
        <v>64</v>
      </c>
      <c r="J2787" t="s">
        <v>178</v>
      </c>
    </row>
    <row r="2788" spans="1:10">
      <c r="A2788" s="17">
        <v>5277</v>
      </c>
      <c r="B2788" s="17" t="s">
        <v>3850</v>
      </c>
      <c r="C2788" s="17" t="s">
        <v>16</v>
      </c>
      <c r="D2788" s="17" t="s">
        <v>4663</v>
      </c>
      <c r="E2788" s="17">
        <v>7200</v>
      </c>
      <c r="F2788" s="18" t="s">
        <v>5</v>
      </c>
      <c r="G2788">
        <v>2009</v>
      </c>
      <c r="H2788" s="18" t="s">
        <v>66</v>
      </c>
      <c r="I2788" t="s">
        <v>64</v>
      </c>
      <c r="J2788" t="s">
        <v>178</v>
      </c>
    </row>
    <row r="2789" spans="1:10">
      <c r="A2789" s="17">
        <v>5275</v>
      </c>
      <c r="B2789" s="17" t="s">
        <v>2266</v>
      </c>
      <c r="C2789" s="17" t="s">
        <v>16</v>
      </c>
      <c r="D2789" s="17" t="s">
        <v>4694</v>
      </c>
      <c r="E2789" s="17">
        <v>9500</v>
      </c>
      <c r="F2789" s="18" t="s">
        <v>5</v>
      </c>
      <c r="G2789">
        <v>2009</v>
      </c>
      <c r="H2789" s="18" t="s">
        <v>66</v>
      </c>
      <c r="I2789" t="s">
        <v>64</v>
      </c>
      <c r="J2789" t="s">
        <v>65</v>
      </c>
    </row>
    <row r="2790" spans="1:10">
      <c r="A2790" s="17">
        <v>5274</v>
      </c>
      <c r="B2790" s="17" t="s">
        <v>2193</v>
      </c>
      <c r="C2790" s="17" t="s">
        <v>16</v>
      </c>
      <c r="D2790" s="17" t="s">
        <v>4663</v>
      </c>
      <c r="E2790" s="17">
        <v>13300</v>
      </c>
      <c r="F2790" s="18" t="s">
        <v>5</v>
      </c>
      <c r="G2790">
        <v>2009</v>
      </c>
      <c r="H2790" s="18" t="s">
        <v>66</v>
      </c>
      <c r="I2790" t="s">
        <v>64</v>
      </c>
      <c r="J2790" t="s">
        <v>178</v>
      </c>
    </row>
    <row r="2791" spans="1:10">
      <c r="A2791" s="17">
        <v>5273</v>
      </c>
      <c r="B2791" s="17" t="s">
        <v>3983</v>
      </c>
      <c r="C2791" s="17" t="s">
        <v>16</v>
      </c>
      <c r="D2791" s="17" t="s">
        <v>4694</v>
      </c>
      <c r="E2791" s="17">
        <v>9900</v>
      </c>
      <c r="F2791" s="18" t="s">
        <v>5</v>
      </c>
      <c r="G2791">
        <v>2009</v>
      </c>
      <c r="H2791" s="18" t="s">
        <v>66</v>
      </c>
      <c r="I2791" t="s">
        <v>64</v>
      </c>
      <c r="J2791" t="s">
        <v>65</v>
      </c>
    </row>
    <row r="2792" spans="1:10">
      <c r="A2792" s="17">
        <v>5272</v>
      </c>
      <c r="B2792" s="17" t="s">
        <v>2245</v>
      </c>
      <c r="C2792" s="17" t="s">
        <v>16</v>
      </c>
      <c r="D2792" s="17" t="s">
        <v>4694</v>
      </c>
      <c r="E2792" s="17">
        <v>12900</v>
      </c>
      <c r="F2792" s="18" t="s">
        <v>5</v>
      </c>
      <c r="G2792">
        <v>2009</v>
      </c>
      <c r="H2792" s="18" t="s">
        <v>66</v>
      </c>
      <c r="I2792" t="s">
        <v>64</v>
      </c>
      <c r="J2792" t="s">
        <v>65</v>
      </c>
    </row>
    <row r="2793" spans="1:10">
      <c r="A2793" s="17">
        <v>5271</v>
      </c>
      <c r="B2793" s="17" t="s">
        <v>3146</v>
      </c>
      <c r="C2793" s="17" t="s">
        <v>16</v>
      </c>
      <c r="D2793" s="17" t="s">
        <v>4631</v>
      </c>
      <c r="E2793" s="17">
        <v>7900</v>
      </c>
      <c r="F2793" s="18" t="s">
        <v>5</v>
      </c>
      <c r="G2793">
        <v>2009</v>
      </c>
      <c r="H2793" s="18" t="s">
        <v>66</v>
      </c>
      <c r="I2793" t="s">
        <v>64</v>
      </c>
      <c r="J2793" t="s">
        <v>178</v>
      </c>
    </row>
    <row r="2794" spans="1:10">
      <c r="A2794" s="17">
        <v>5270</v>
      </c>
      <c r="B2794" s="17" t="s">
        <v>2687</v>
      </c>
      <c r="C2794" s="17" t="s">
        <v>16</v>
      </c>
      <c r="D2794" s="17" t="s">
        <v>4694</v>
      </c>
      <c r="E2794" s="17">
        <v>11100</v>
      </c>
      <c r="F2794" s="18" t="s">
        <v>5</v>
      </c>
      <c r="G2794">
        <v>2009</v>
      </c>
      <c r="H2794" s="18" t="s">
        <v>66</v>
      </c>
      <c r="I2794" t="s">
        <v>64</v>
      </c>
      <c r="J2794" t="s">
        <v>65</v>
      </c>
    </row>
    <row r="2795" spans="1:10">
      <c r="A2795" s="17">
        <v>5267</v>
      </c>
      <c r="B2795" s="17" t="s">
        <v>2443</v>
      </c>
      <c r="C2795" s="17" t="s">
        <v>16</v>
      </c>
      <c r="D2795" s="17" t="s">
        <v>4631</v>
      </c>
      <c r="E2795" s="17">
        <v>10400</v>
      </c>
      <c r="F2795" s="18" t="s">
        <v>5</v>
      </c>
      <c r="G2795">
        <v>2008</v>
      </c>
      <c r="H2795" s="18" t="s">
        <v>66</v>
      </c>
      <c r="I2795" t="s">
        <v>64</v>
      </c>
      <c r="J2795" t="s">
        <v>178</v>
      </c>
    </row>
    <row r="2796" spans="1:10">
      <c r="A2796" s="17">
        <v>5266</v>
      </c>
      <c r="B2796" s="17" t="s">
        <v>4051</v>
      </c>
      <c r="C2796" s="17" t="s">
        <v>16</v>
      </c>
      <c r="D2796" s="17" t="s">
        <v>4663</v>
      </c>
      <c r="E2796" s="17">
        <v>11200</v>
      </c>
      <c r="F2796" s="18" t="s">
        <v>5</v>
      </c>
      <c r="G2796">
        <v>2008</v>
      </c>
      <c r="H2796" s="18" t="s">
        <v>66</v>
      </c>
      <c r="I2796" t="s">
        <v>64</v>
      </c>
      <c r="J2796" t="s">
        <v>178</v>
      </c>
    </row>
    <row r="2797" spans="1:10">
      <c r="A2797" s="17">
        <v>5265</v>
      </c>
      <c r="B2797" s="17" t="s">
        <v>2423</v>
      </c>
      <c r="C2797" s="17" t="s">
        <v>16</v>
      </c>
      <c r="D2797" s="17" t="s">
        <v>4663</v>
      </c>
      <c r="E2797" s="17">
        <v>18800</v>
      </c>
      <c r="F2797" s="18" t="s">
        <v>5</v>
      </c>
      <c r="G2797">
        <v>2008</v>
      </c>
      <c r="H2797" s="18" t="s">
        <v>66</v>
      </c>
      <c r="I2797" t="s">
        <v>64</v>
      </c>
      <c r="J2797" t="s">
        <v>187</v>
      </c>
    </row>
    <row r="2798" spans="1:10">
      <c r="A2798" s="17">
        <v>5264</v>
      </c>
      <c r="B2798" s="17" t="s">
        <v>2422</v>
      </c>
      <c r="C2798" s="17" t="s">
        <v>16</v>
      </c>
      <c r="D2798" s="17" t="s">
        <v>4663</v>
      </c>
      <c r="E2798" s="17">
        <v>5900</v>
      </c>
      <c r="F2798" s="18" t="s">
        <v>5</v>
      </c>
      <c r="G2798">
        <v>2008</v>
      </c>
      <c r="H2798" s="18" t="s">
        <v>66</v>
      </c>
      <c r="I2798" t="s">
        <v>64</v>
      </c>
      <c r="J2798" t="s">
        <v>65</v>
      </c>
    </row>
    <row r="2799" spans="1:10">
      <c r="A2799" s="17">
        <v>5263</v>
      </c>
      <c r="B2799" s="17" t="s">
        <v>2462</v>
      </c>
      <c r="C2799" s="17" t="s">
        <v>16</v>
      </c>
      <c r="D2799" s="17" t="s">
        <v>4631</v>
      </c>
      <c r="E2799" s="17">
        <v>23400</v>
      </c>
      <c r="F2799" s="18" t="s">
        <v>5</v>
      </c>
      <c r="G2799">
        <v>2008</v>
      </c>
      <c r="H2799" s="18" t="s">
        <v>66</v>
      </c>
      <c r="I2799" t="s">
        <v>64</v>
      </c>
      <c r="J2799" t="s">
        <v>187</v>
      </c>
    </row>
    <row r="2800" spans="1:10">
      <c r="A2800" s="17">
        <v>5262</v>
      </c>
      <c r="B2800" s="17" t="s">
        <v>2607</v>
      </c>
      <c r="C2800" s="17" t="s">
        <v>16</v>
      </c>
      <c r="D2800" s="17" t="s">
        <v>4631</v>
      </c>
      <c r="E2800" s="17">
        <v>6900</v>
      </c>
      <c r="F2800" s="18" t="s">
        <v>5</v>
      </c>
      <c r="G2800">
        <v>2008</v>
      </c>
      <c r="H2800" s="18" t="s">
        <v>66</v>
      </c>
      <c r="I2800" t="s">
        <v>64</v>
      </c>
      <c r="J2800" t="s">
        <v>178</v>
      </c>
    </row>
    <row r="2801" spans="1:10">
      <c r="A2801" s="17">
        <v>5261</v>
      </c>
      <c r="B2801" s="17" t="s">
        <v>2119</v>
      </c>
      <c r="C2801" s="17" t="s">
        <v>16</v>
      </c>
      <c r="D2801" s="17" t="s">
        <v>4631</v>
      </c>
      <c r="E2801" s="17">
        <v>27400</v>
      </c>
      <c r="F2801" s="18" t="s">
        <v>5</v>
      </c>
      <c r="G2801">
        <v>2008</v>
      </c>
      <c r="H2801" s="18" t="s">
        <v>66</v>
      </c>
      <c r="I2801" t="s">
        <v>64</v>
      </c>
      <c r="J2801" t="s">
        <v>65</v>
      </c>
    </row>
    <row r="2802" spans="1:10">
      <c r="A2802" s="17">
        <v>5260</v>
      </c>
      <c r="B2802" s="17" t="s">
        <v>3178</v>
      </c>
      <c r="C2802" s="17" t="s">
        <v>16</v>
      </c>
      <c r="D2802" s="17" t="s">
        <v>4663</v>
      </c>
      <c r="E2802" s="17">
        <v>13100</v>
      </c>
      <c r="F2802" s="18" t="s">
        <v>5</v>
      </c>
      <c r="G2802">
        <v>2008</v>
      </c>
      <c r="H2802" s="18" t="s">
        <v>66</v>
      </c>
      <c r="I2802" t="s">
        <v>64</v>
      </c>
      <c r="J2802" t="s">
        <v>178</v>
      </c>
    </row>
    <row r="2803" spans="1:10">
      <c r="A2803" s="17">
        <v>5259</v>
      </c>
      <c r="B2803" s="17" t="s">
        <v>2430</v>
      </c>
      <c r="C2803" s="17" t="s">
        <v>16</v>
      </c>
      <c r="D2803" s="17" t="s">
        <v>4663</v>
      </c>
      <c r="E2803" s="17">
        <v>9600</v>
      </c>
      <c r="F2803" s="18" t="s">
        <v>5</v>
      </c>
      <c r="G2803">
        <v>2008</v>
      </c>
      <c r="H2803" s="18" t="s">
        <v>66</v>
      </c>
      <c r="I2803" t="s">
        <v>64</v>
      </c>
      <c r="J2803" t="s">
        <v>178</v>
      </c>
    </row>
    <row r="2804" spans="1:10">
      <c r="A2804" s="17">
        <v>5258</v>
      </c>
      <c r="B2804" s="17" t="s">
        <v>3463</v>
      </c>
      <c r="C2804" s="17" t="s">
        <v>16</v>
      </c>
      <c r="D2804" s="17" t="s">
        <v>4663</v>
      </c>
      <c r="E2804" s="17">
        <v>5200</v>
      </c>
      <c r="F2804" s="18" t="s">
        <v>5</v>
      </c>
      <c r="G2804">
        <v>2008</v>
      </c>
      <c r="H2804" s="18" t="s">
        <v>66</v>
      </c>
      <c r="I2804" t="s">
        <v>64</v>
      </c>
      <c r="J2804" t="s">
        <v>178</v>
      </c>
    </row>
    <row r="2805" spans="1:10">
      <c r="A2805" s="17">
        <v>5257</v>
      </c>
      <c r="B2805" s="17" t="s">
        <v>3430</v>
      </c>
      <c r="C2805" s="17" t="s">
        <v>16</v>
      </c>
      <c r="D2805" s="17" t="s">
        <v>4631</v>
      </c>
      <c r="E2805" s="17">
        <v>6700</v>
      </c>
      <c r="F2805" s="18" t="s">
        <v>5</v>
      </c>
      <c r="G2805">
        <v>2007</v>
      </c>
      <c r="H2805" s="18" t="s">
        <v>66</v>
      </c>
      <c r="I2805" t="s">
        <v>64</v>
      </c>
      <c r="J2805" t="s">
        <v>178</v>
      </c>
    </row>
    <row r="2806" spans="1:10">
      <c r="A2806" s="17">
        <v>5255</v>
      </c>
      <c r="B2806" s="17" t="s">
        <v>2213</v>
      </c>
      <c r="C2806" s="17" t="s">
        <v>16</v>
      </c>
      <c r="D2806" s="17" t="s">
        <v>4663</v>
      </c>
      <c r="E2806" s="17">
        <v>12600</v>
      </c>
      <c r="F2806" s="18" t="s">
        <v>5</v>
      </c>
      <c r="G2806">
        <v>2007</v>
      </c>
      <c r="H2806" s="18" t="s">
        <v>66</v>
      </c>
      <c r="I2806" t="s">
        <v>64</v>
      </c>
      <c r="J2806" t="s">
        <v>65</v>
      </c>
    </row>
    <row r="2807" spans="1:10">
      <c r="A2807" s="17">
        <v>5254</v>
      </c>
      <c r="B2807" s="17" t="s">
        <v>3860</v>
      </c>
      <c r="C2807" s="17" t="s">
        <v>16</v>
      </c>
      <c r="D2807" s="17" t="s">
        <v>4663</v>
      </c>
      <c r="E2807" s="17">
        <v>6100</v>
      </c>
      <c r="F2807" s="18" t="s">
        <v>5</v>
      </c>
      <c r="G2807">
        <v>2007</v>
      </c>
      <c r="H2807" s="18" t="s">
        <v>66</v>
      </c>
      <c r="I2807" t="s">
        <v>64</v>
      </c>
      <c r="J2807" t="s">
        <v>178</v>
      </c>
    </row>
    <row r="2808" spans="1:10">
      <c r="A2808" s="17">
        <v>5253</v>
      </c>
      <c r="B2808" s="17" t="s">
        <v>2101</v>
      </c>
      <c r="C2808" s="17" t="s">
        <v>16</v>
      </c>
      <c r="D2808" s="17" t="s">
        <v>4663</v>
      </c>
      <c r="E2808" s="17">
        <v>16400</v>
      </c>
      <c r="F2808" s="18" t="s">
        <v>5</v>
      </c>
      <c r="G2808">
        <v>2007</v>
      </c>
      <c r="H2808" s="18" t="s">
        <v>66</v>
      </c>
      <c r="I2808" t="s">
        <v>64</v>
      </c>
      <c r="J2808" t="s">
        <v>178</v>
      </c>
    </row>
    <row r="2809" spans="1:10">
      <c r="A2809" s="17">
        <v>5252</v>
      </c>
      <c r="B2809" s="17" t="s">
        <v>2086</v>
      </c>
      <c r="C2809" s="17" t="s">
        <v>16</v>
      </c>
      <c r="D2809" s="17" t="s">
        <v>4663</v>
      </c>
      <c r="E2809" s="17">
        <v>61500</v>
      </c>
      <c r="F2809" s="18" t="s">
        <v>5</v>
      </c>
      <c r="G2809">
        <v>2006</v>
      </c>
      <c r="H2809" s="18" t="s">
        <v>66</v>
      </c>
      <c r="I2809" t="s">
        <v>64</v>
      </c>
      <c r="J2809" t="s">
        <v>187</v>
      </c>
    </row>
    <row r="2810" spans="1:10">
      <c r="A2810" s="17">
        <v>5250</v>
      </c>
      <c r="B2810" s="17" t="s">
        <v>2016</v>
      </c>
      <c r="C2810" s="17" t="s">
        <v>20</v>
      </c>
      <c r="D2810" s="17" t="s">
        <v>4745</v>
      </c>
      <c r="E2810" s="17">
        <v>8800</v>
      </c>
      <c r="F2810" s="18" t="s">
        <v>5</v>
      </c>
      <c r="G2810">
        <v>2010</v>
      </c>
      <c r="H2810" s="18" t="s">
        <v>66</v>
      </c>
      <c r="I2810" t="s">
        <v>64</v>
      </c>
      <c r="J2810" t="s">
        <v>65</v>
      </c>
    </row>
    <row r="2811" spans="1:10">
      <c r="A2811" s="17">
        <v>5247</v>
      </c>
      <c r="B2811" s="17" t="s">
        <v>2669</v>
      </c>
      <c r="C2811" s="17" t="s">
        <v>20</v>
      </c>
      <c r="D2811" s="17" t="s">
        <v>4745</v>
      </c>
      <c r="E2811" s="17">
        <v>8900</v>
      </c>
      <c r="F2811" s="18" t="s">
        <v>5</v>
      </c>
      <c r="G2811">
        <v>2010</v>
      </c>
      <c r="H2811" s="18" t="s">
        <v>66</v>
      </c>
      <c r="I2811" t="s">
        <v>64</v>
      </c>
      <c r="J2811" t="s">
        <v>123</v>
      </c>
    </row>
    <row r="2812" spans="1:10">
      <c r="A2812" s="17">
        <v>5246</v>
      </c>
      <c r="B2812" s="17" t="s">
        <v>2024</v>
      </c>
      <c r="C2812" s="17" t="s">
        <v>20</v>
      </c>
      <c r="D2812" s="17" t="s">
        <v>4745</v>
      </c>
      <c r="E2812" s="17">
        <v>15200</v>
      </c>
      <c r="F2812" s="18" t="s">
        <v>5</v>
      </c>
      <c r="G2812">
        <v>2010</v>
      </c>
      <c r="H2812" s="18" t="s">
        <v>66</v>
      </c>
      <c r="I2812" t="s">
        <v>64</v>
      </c>
      <c r="J2812" t="s">
        <v>145</v>
      </c>
    </row>
    <row r="2813" spans="1:10">
      <c r="A2813" s="17">
        <v>5245</v>
      </c>
      <c r="B2813" s="17" t="s">
        <v>2391</v>
      </c>
      <c r="C2813" s="17" t="s">
        <v>20</v>
      </c>
      <c r="D2813" s="17" t="s">
        <v>4762</v>
      </c>
      <c r="E2813" s="17">
        <v>5100</v>
      </c>
      <c r="F2813" s="18" t="s">
        <v>5</v>
      </c>
      <c r="G2813">
        <v>2010</v>
      </c>
      <c r="H2813" s="18" t="s">
        <v>66</v>
      </c>
      <c r="I2813" t="s">
        <v>64</v>
      </c>
      <c r="J2813" t="s">
        <v>65</v>
      </c>
    </row>
    <row r="2814" spans="1:10">
      <c r="A2814" s="17">
        <v>5244</v>
      </c>
      <c r="B2814" s="17" t="s">
        <v>3523</v>
      </c>
      <c r="C2814" s="17" t="s">
        <v>20</v>
      </c>
      <c r="D2814" s="17" t="s">
        <v>4731</v>
      </c>
      <c r="E2814" s="17">
        <v>2800</v>
      </c>
      <c r="F2814" s="18" t="s">
        <v>5</v>
      </c>
      <c r="G2814">
        <v>2010</v>
      </c>
      <c r="H2814" s="18" t="s">
        <v>66</v>
      </c>
      <c r="I2814" t="s">
        <v>64</v>
      </c>
      <c r="J2814" t="s">
        <v>65</v>
      </c>
    </row>
    <row r="2815" spans="1:10">
      <c r="A2815" s="17">
        <v>5242</v>
      </c>
      <c r="B2815" s="17" t="s">
        <v>2342</v>
      </c>
      <c r="C2815" s="17" t="s">
        <v>20</v>
      </c>
      <c r="D2815" s="17" t="s">
        <v>4762</v>
      </c>
      <c r="E2815" s="17">
        <v>6900</v>
      </c>
      <c r="F2815" s="18" t="s">
        <v>5</v>
      </c>
      <c r="G2815">
        <v>2010</v>
      </c>
      <c r="H2815" s="18" t="s">
        <v>66</v>
      </c>
      <c r="I2815" t="s">
        <v>64</v>
      </c>
      <c r="J2815" t="s">
        <v>65</v>
      </c>
    </row>
    <row r="2816" spans="1:10">
      <c r="A2816" s="17">
        <v>5240</v>
      </c>
      <c r="B2816" s="17" t="s">
        <v>2997</v>
      </c>
      <c r="C2816" s="17" t="s">
        <v>20</v>
      </c>
      <c r="D2816" s="17" t="s">
        <v>4731</v>
      </c>
      <c r="E2816" s="17">
        <v>3900</v>
      </c>
      <c r="F2816" s="18" t="s">
        <v>5</v>
      </c>
      <c r="G2816">
        <v>2010</v>
      </c>
      <c r="H2816" s="18" t="s">
        <v>66</v>
      </c>
      <c r="I2816" t="s">
        <v>64</v>
      </c>
      <c r="J2816" t="s">
        <v>65</v>
      </c>
    </row>
    <row r="2817" spans="1:10">
      <c r="A2817" s="17">
        <v>5239</v>
      </c>
      <c r="B2817" s="17" t="s">
        <v>2667</v>
      </c>
      <c r="C2817" s="17" t="s">
        <v>20</v>
      </c>
      <c r="D2817" s="17" t="s">
        <v>4745</v>
      </c>
      <c r="E2817" s="17">
        <v>8500</v>
      </c>
      <c r="F2817" s="18" t="s">
        <v>5</v>
      </c>
      <c r="G2817">
        <v>2010</v>
      </c>
      <c r="H2817" s="18" t="s">
        <v>66</v>
      </c>
      <c r="I2817" t="s">
        <v>64</v>
      </c>
      <c r="J2817" t="s">
        <v>65</v>
      </c>
    </row>
    <row r="2818" spans="1:10">
      <c r="A2818" s="17">
        <v>5238</v>
      </c>
      <c r="B2818" s="17" t="s">
        <v>2220</v>
      </c>
      <c r="C2818" s="17" t="s">
        <v>20</v>
      </c>
      <c r="D2818" s="17" t="s">
        <v>4731</v>
      </c>
      <c r="E2818" s="17">
        <v>7300</v>
      </c>
      <c r="F2818" s="18" t="s">
        <v>5</v>
      </c>
      <c r="G2818">
        <v>2010</v>
      </c>
      <c r="H2818" s="18" t="s">
        <v>66</v>
      </c>
      <c r="I2818" t="s">
        <v>64</v>
      </c>
      <c r="J2818" t="s">
        <v>123</v>
      </c>
    </row>
    <row r="2819" spans="1:10">
      <c r="A2819" s="17">
        <v>5237</v>
      </c>
      <c r="B2819" s="17" t="s">
        <v>3156</v>
      </c>
      <c r="C2819" s="17" t="s">
        <v>20</v>
      </c>
      <c r="D2819" s="17" t="s">
        <v>4731</v>
      </c>
      <c r="E2819" s="17">
        <v>4300</v>
      </c>
      <c r="F2819" s="18" t="s">
        <v>5</v>
      </c>
      <c r="G2819">
        <v>2010</v>
      </c>
      <c r="H2819" s="18" t="s">
        <v>66</v>
      </c>
      <c r="I2819" t="s">
        <v>64</v>
      </c>
      <c r="J2819" t="s">
        <v>65</v>
      </c>
    </row>
    <row r="2820" spans="1:10">
      <c r="A2820" s="17">
        <v>5236</v>
      </c>
      <c r="B2820" s="17" t="s">
        <v>2055</v>
      </c>
      <c r="C2820" s="17" t="s">
        <v>20</v>
      </c>
      <c r="D2820" s="17" t="s">
        <v>4745</v>
      </c>
      <c r="E2820" s="17">
        <v>12700</v>
      </c>
      <c r="F2820" s="18" t="s">
        <v>5</v>
      </c>
      <c r="G2820">
        <v>2010</v>
      </c>
      <c r="H2820" s="18" t="s">
        <v>66</v>
      </c>
      <c r="I2820" t="s">
        <v>64</v>
      </c>
      <c r="J2820" t="s">
        <v>145</v>
      </c>
    </row>
    <row r="2821" spans="1:10">
      <c r="A2821" s="17">
        <v>5235</v>
      </c>
      <c r="B2821" s="17" t="s">
        <v>2161</v>
      </c>
      <c r="C2821" s="17" t="s">
        <v>20</v>
      </c>
      <c r="D2821" s="17" t="s">
        <v>4762</v>
      </c>
      <c r="E2821" s="17">
        <v>9000</v>
      </c>
      <c r="F2821" s="18" t="s">
        <v>5</v>
      </c>
      <c r="G2821">
        <v>2010</v>
      </c>
      <c r="H2821" s="18" t="s">
        <v>66</v>
      </c>
      <c r="I2821" t="s">
        <v>64</v>
      </c>
      <c r="J2821" t="s">
        <v>65</v>
      </c>
    </row>
    <row r="2822" spans="1:10">
      <c r="A2822" s="17">
        <v>5234</v>
      </c>
      <c r="B2822" s="17" t="s">
        <v>2158</v>
      </c>
      <c r="C2822" s="17" t="s">
        <v>20</v>
      </c>
      <c r="D2822" s="17" t="s">
        <v>4762</v>
      </c>
      <c r="E2822" s="17">
        <v>10700</v>
      </c>
      <c r="F2822" s="18" t="s">
        <v>5</v>
      </c>
      <c r="G2822">
        <v>2010</v>
      </c>
      <c r="H2822" s="18" t="s">
        <v>66</v>
      </c>
      <c r="I2822" t="s">
        <v>64</v>
      </c>
      <c r="J2822" t="s">
        <v>65</v>
      </c>
    </row>
    <row r="2823" spans="1:10">
      <c r="A2823" s="17">
        <v>5233</v>
      </c>
      <c r="B2823" s="17" t="s">
        <v>2030</v>
      </c>
      <c r="C2823" s="17" t="s">
        <v>20</v>
      </c>
      <c r="D2823" s="17" t="s">
        <v>4745</v>
      </c>
      <c r="E2823" s="17">
        <v>8200</v>
      </c>
      <c r="F2823" s="18" t="s">
        <v>5</v>
      </c>
      <c r="G2823">
        <v>2010</v>
      </c>
      <c r="H2823" s="18" t="s">
        <v>66</v>
      </c>
      <c r="I2823" t="s">
        <v>64</v>
      </c>
      <c r="J2823" t="s">
        <v>123</v>
      </c>
    </row>
    <row r="2824" spans="1:10">
      <c r="A2824" s="17">
        <v>5230</v>
      </c>
      <c r="B2824" s="17" t="s">
        <v>2099</v>
      </c>
      <c r="C2824" s="17" t="s">
        <v>20</v>
      </c>
      <c r="D2824" s="17" t="s">
        <v>4762</v>
      </c>
      <c r="E2824" s="17">
        <v>9100</v>
      </c>
      <c r="F2824" s="18" t="s">
        <v>5</v>
      </c>
      <c r="G2824">
        <v>2010</v>
      </c>
      <c r="H2824" s="18" t="s">
        <v>66</v>
      </c>
      <c r="I2824" t="s">
        <v>64</v>
      </c>
      <c r="J2824" t="s">
        <v>65</v>
      </c>
    </row>
    <row r="2825" spans="1:10">
      <c r="A2825" s="17">
        <v>5229</v>
      </c>
      <c r="B2825" s="17" t="s">
        <v>2381</v>
      </c>
      <c r="C2825" s="17" t="s">
        <v>20</v>
      </c>
      <c r="D2825" s="17" t="s">
        <v>4745</v>
      </c>
      <c r="E2825" s="17">
        <v>4400</v>
      </c>
      <c r="F2825" s="18" t="s">
        <v>5</v>
      </c>
      <c r="G2825">
        <v>2010</v>
      </c>
      <c r="H2825" s="18" t="s">
        <v>66</v>
      </c>
      <c r="I2825" t="s">
        <v>64</v>
      </c>
      <c r="J2825" t="s">
        <v>65</v>
      </c>
    </row>
    <row r="2826" spans="1:10">
      <c r="A2826" s="17">
        <v>5228</v>
      </c>
      <c r="B2826" s="17" t="s">
        <v>2092</v>
      </c>
      <c r="C2826" s="17" t="s">
        <v>20</v>
      </c>
      <c r="D2826" s="17" t="s">
        <v>4745</v>
      </c>
      <c r="E2826" s="17">
        <v>11400</v>
      </c>
      <c r="F2826" s="18" t="s">
        <v>5</v>
      </c>
      <c r="G2826">
        <v>2010</v>
      </c>
      <c r="H2826" s="18" t="s">
        <v>66</v>
      </c>
      <c r="I2826" t="s">
        <v>64</v>
      </c>
      <c r="J2826" t="s">
        <v>65</v>
      </c>
    </row>
    <row r="2827" spans="1:10">
      <c r="A2827" s="17">
        <v>5227</v>
      </c>
      <c r="B2827" s="17" t="s">
        <v>2107</v>
      </c>
      <c r="C2827" s="17" t="s">
        <v>20</v>
      </c>
      <c r="D2827" s="17" t="s">
        <v>4731</v>
      </c>
      <c r="E2827" s="17">
        <v>10300</v>
      </c>
      <c r="F2827" s="18" t="s">
        <v>5</v>
      </c>
      <c r="G2827">
        <v>2010</v>
      </c>
      <c r="H2827" s="18" t="s">
        <v>66</v>
      </c>
      <c r="I2827" t="s">
        <v>64</v>
      </c>
      <c r="J2827" t="s">
        <v>145</v>
      </c>
    </row>
    <row r="2828" spans="1:10">
      <c r="A2828" s="17">
        <v>5226</v>
      </c>
      <c r="B2828" s="17" t="s">
        <v>2179</v>
      </c>
      <c r="C2828" s="17" t="s">
        <v>20</v>
      </c>
      <c r="D2828" s="17" t="s">
        <v>4731</v>
      </c>
      <c r="E2828" s="17">
        <v>3900</v>
      </c>
      <c r="F2828" s="18" t="s">
        <v>5</v>
      </c>
      <c r="G2828">
        <v>2010</v>
      </c>
      <c r="H2828" s="18" t="s">
        <v>66</v>
      </c>
      <c r="I2828" t="s">
        <v>64</v>
      </c>
      <c r="J2828" t="s">
        <v>65</v>
      </c>
    </row>
    <row r="2829" spans="1:10">
      <c r="A2829" s="17">
        <v>5225</v>
      </c>
      <c r="B2829" s="17" t="s">
        <v>2130</v>
      </c>
      <c r="C2829" s="17" t="s">
        <v>20</v>
      </c>
      <c r="D2829" s="17" t="s">
        <v>4745</v>
      </c>
      <c r="E2829" s="17">
        <v>9600</v>
      </c>
      <c r="F2829" s="18" t="s">
        <v>5</v>
      </c>
      <c r="G2829">
        <v>2010</v>
      </c>
      <c r="H2829" s="18" t="s">
        <v>66</v>
      </c>
      <c r="I2829" t="s">
        <v>64</v>
      </c>
      <c r="J2829" t="s">
        <v>123</v>
      </c>
    </row>
    <row r="2830" spans="1:10">
      <c r="A2830" s="17">
        <v>5224</v>
      </c>
      <c r="B2830" s="17" t="s">
        <v>2247</v>
      </c>
      <c r="C2830" s="17" t="s">
        <v>20</v>
      </c>
      <c r="D2830" s="17" t="s">
        <v>4731</v>
      </c>
      <c r="E2830" s="17">
        <v>6700</v>
      </c>
      <c r="F2830" s="18" t="s">
        <v>5</v>
      </c>
      <c r="G2830">
        <v>2009</v>
      </c>
      <c r="H2830" s="18" t="s">
        <v>66</v>
      </c>
      <c r="I2830" t="s">
        <v>64</v>
      </c>
      <c r="J2830" t="s">
        <v>123</v>
      </c>
    </row>
    <row r="2831" spans="1:10">
      <c r="A2831" s="17">
        <v>5223</v>
      </c>
      <c r="B2831" s="17" t="s">
        <v>2103</v>
      </c>
      <c r="C2831" s="17" t="s">
        <v>20</v>
      </c>
      <c r="D2831" s="17" t="s">
        <v>4745</v>
      </c>
      <c r="E2831" s="17">
        <v>30500</v>
      </c>
      <c r="F2831" s="18" t="s">
        <v>5</v>
      </c>
      <c r="G2831">
        <v>2009</v>
      </c>
      <c r="H2831" s="18" t="s">
        <v>66</v>
      </c>
      <c r="I2831" t="s">
        <v>64</v>
      </c>
      <c r="J2831" t="s">
        <v>123</v>
      </c>
    </row>
    <row r="2832" spans="1:10">
      <c r="A2832" s="17">
        <v>5220</v>
      </c>
      <c r="B2832" s="17" t="s">
        <v>2369</v>
      </c>
      <c r="C2832" s="17" t="s">
        <v>20</v>
      </c>
      <c r="D2832" s="17" t="s">
        <v>4762</v>
      </c>
      <c r="E2832" s="17">
        <v>4200</v>
      </c>
      <c r="F2832" s="18" t="s">
        <v>5</v>
      </c>
      <c r="G2832">
        <v>2009</v>
      </c>
      <c r="H2832" s="18" t="s">
        <v>66</v>
      </c>
      <c r="I2832" t="s">
        <v>64</v>
      </c>
      <c r="J2832" t="s">
        <v>65</v>
      </c>
    </row>
    <row r="2833" spans="1:10">
      <c r="A2833" s="17">
        <v>5219</v>
      </c>
      <c r="B2833" s="17" t="s">
        <v>2771</v>
      </c>
      <c r="C2833" s="17" t="s">
        <v>20</v>
      </c>
      <c r="D2833" s="17" t="s">
        <v>4745</v>
      </c>
      <c r="E2833" s="17">
        <v>6500</v>
      </c>
      <c r="F2833" s="18" t="s">
        <v>5</v>
      </c>
      <c r="G2833">
        <v>2009</v>
      </c>
      <c r="H2833" s="18" t="s">
        <v>66</v>
      </c>
      <c r="I2833" t="s">
        <v>64</v>
      </c>
      <c r="J2833" t="s">
        <v>65</v>
      </c>
    </row>
    <row r="2834" spans="1:10">
      <c r="A2834" s="17">
        <v>5218</v>
      </c>
      <c r="B2834" s="17" t="s">
        <v>2028</v>
      </c>
      <c r="C2834" s="17" t="s">
        <v>20</v>
      </c>
      <c r="D2834" s="17" t="s">
        <v>4745</v>
      </c>
      <c r="E2834" s="17">
        <v>10200</v>
      </c>
      <c r="F2834" s="18" t="s">
        <v>5</v>
      </c>
      <c r="G2834">
        <v>2009</v>
      </c>
      <c r="H2834" s="18" t="s">
        <v>66</v>
      </c>
      <c r="I2834" t="s">
        <v>64</v>
      </c>
      <c r="J2834" t="s">
        <v>145</v>
      </c>
    </row>
    <row r="2835" spans="1:10">
      <c r="A2835" s="17">
        <v>5217</v>
      </c>
      <c r="B2835" s="17" t="s">
        <v>2222</v>
      </c>
      <c r="C2835" s="17" t="s">
        <v>20</v>
      </c>
      <c r="D2835" s="17" t="s">
        <v>4745</v>
      </c>
      <c r="E2835" s="17">
        <v>6500</v>
      </c>
      <c r="F2835" s="18" t="s">
        <v>5</v>
      </c>
      <c r="G2835">
        <v>2009</v>
      </c>
      <c r="H2835" s="18" t="s">
        <v>66</v>
      </c>
      <c r="I2835" t="s">
        <v>64</v>
      </c>
      <c r="J2835" t="s">
        <v>123</v>
      </c>
    </row>
    <row r="2836" spans="1:10">
      <c r="A2836" s="17">
        <v>5216</v>
      </c>
      <c r="B2836" s="17" t="s">
        <v>2188</v>
      </c>
      <c r="C2836" s="17" t="s">
        <v>20</v>
      </c>
      <c r="D2836" s="17" t="s">
        <v>4731</v>
      </c>
      <c r="E2836" s="17">
        <v>11900</v>
      </c>
      <c r="F2836" s="18" t="s">
        <v>5</v>
      </c>
      <c r="G2836">
        <v>2009</v>
      </c>
      <c r="H2836" s="18" t="s">
        <v>66</v>
      </c>
      <c r="I2836" t="s">
        <v>64</v>
      </c>
      <c r="J2836" t="s">
        <v>65</v>
      </c>
    </row>
    <row r="2837" spans="1:10">
      <c r="A2837" s="17">
        <v>5215</v>
      </c>
      <c r="B2837" s="17" t="s">
        <v>2034</v>
      </c>
      <c r="C2837" s="17" t="s">
        <v>20</v>
      </c>
      <c r="D2837" s="17" t="s">
        <v>4745</v>
      </c>
      <c r="E2837" s="17">
        <v>7500</v>
      </c>
      <c r="F2837" s="18" t="s">
        <v>5</v>
      </c>
      <c r="G2837">
        <v>2009</v>
      </c>
      <c r="H2837" s="18" t="s">
        <v>66</v>
      </c>
      <c r="I2837" t="s">
        <v>64</v>
      </c>
      <c r="J2837" t="s">
        <v>145</v>
      </c>
    </row>
    <row r="2838" spans="1:10">
      <c r="A2838" s="17">
        <v>5213</v>
      </c>
      <c r="B2838" s="17" t="s">
        <v>2271</v>
      </c>
      <c r="C2838" s="17" t="s">
        <v>20</v>
      </c>
      <c r="D2838" s="17" t="s">
        <v>4731</v>
      </c>
      <c r="E2838" s="17">
        <v>5500</v>
      </c>
      <c r="F2838" s="18" t="s">
        <v>5</v>
      </c>
      <c r="G2838">
        <v>2009</v>
      </c>
      <c r="H2838" s="18" t="s">
        <v>66</v>
      </c>
      <c r="I2838" t="s">
        <v>64</v>
      </c>
      <c r="J2838" t="s">
        <v>65</v>
      </c>
    </row>
    <row r="2839" spans="1:10">
      <c r="A2839" s="17">
        <v>5212</v>
      </c>
      <c r="B2839" s="17" t="s">
        <v>2175</v>
      </c>
      <c r="C2839" s="17" t="s">
        <v>20</v>
      </c>
      <c r="D2839" s="17" t="s">
        <v>4762</v>
      </c>
      <c r="E2839" s="17">
        <v>8700</v>
      </c>
      <c r="F2839" s="18" t="s">
        <v>5</v>
      </c>
      <c r="G2839">
        <v>2009</v>
      </c>
      <c r="H2839" s="18" t="s">
        <v>66</v>
      </c>
      <c r="I2839" t="s">
        <v>64</v>
      </c>
      <c r="J2839" t="s">
        <v>65</v>
      </c>
    </row>
    <row r="2840" spans="1:10">
      <c r="A2840" s="17">
        <v>5211</v>
      </c>
      <c r="B2840" s="17" t="s">
        <v>2051</v>
      </c>
      <c r="C2840" s="17" t="s">
        <v>20</v>
      </c>
      <c r="D2840" s="17" t="s">
        <v>4762</v>
      </c>
      <c r="E2840" s="17">
        <v>10400</v>
      </c>
      <c r="F2840" s="18" t="s">
        <v>5</v>
      </c>
      <c r="G2840">
        <v>2009</v>
      </c>
      <c r="H2840" s="18" t="s">
        <v>66</v>
      </c>
      <c r="I2840" t="s">
        <v>64</v>
      </c>
      <c r="J2840" t="s">
        <v>65</v>
      </c>
    </row>
    <row r="2841" spans="1:10">
      <c r="A2841" s="17">
        <v>5210</v>
      </c>
      <c r="B2841" s="17" t="s">
        <v>3340</v>
      </c>
      <c r="C2841" s="17" t="s">
        <v>20</v>
      </c>
      <c r="D2841" s="17" t="s">
        <v>4731</v>
      </c>
      <c r="E2841" s="17">
        <v>4000</v>
      </c>
      <c r="F2841" s="18" t="s">
        <v>5</v>
      </c>
      <c r="G2841">
        <v>2009</v>
      </c>
      <c r="H2841" s="18" t="s">
        <v>66</v>
      </c>
      <c r="I2841" t="s">
        <v>64</v>
      </c>
      <c r="J2841" t="s">
        <v>65</v>
      </c>
    </row>
    <row r="2842" spans="1:10">
      <c r="A2842" s="17">
        <v>5209</v>
      </c>
      <c r="B2842" s="17" t="s">
        <v>2341</v>
      </c>
      <c r="C2842" s="17" t="s">
        <v>20</v>
      </c>
      <c r="D2842" s="17" t="s">
        <v>4762</v>
      </c>
      <c r="E2842" s="17">
        <v>10100</v>
      </c>
      <c r="F2842" s="18" t="s">
        <v>5</v>
      </c>
      <c r="G2842">
        <v>2010</v>
      </c>
      <c r="H2842" s="18" t="s">
        <v>66</v>
      </c>
      <c r="I2842" t="s">
        <v>64</v>
      </c>
      <c r="J2842" t="s">
        <v>65</v>
      </c>
    </row>
    <row r="2843" spans="1:10">
      <c r="A2843" s="17">
        <v>5208</v>
      </c>
      <c r="B2843" s="17" t="s">
        <v>2467</v>
      </c>
      <c r="C2843" s="17" t="s">
        <v>20</v>
      </c>
      <c r="D2843" s="17" t="s">
        <v>4731</v>
      </c>
      <c r="E2843" s="17">
        <v>5800</v>
      </c>
      <c r="F2843" s="18" t="s">
        <v>5</v>
      </c>
      <c r="G2843">
        <v>2009</v>
      </c>
      <c r="H2843" s="18" t="s">
        <v>66</v>
      </c>
      <c r="I2843" t="s">
        <v>64</v>
      </c>
      <c r="J2843" t="s">
        <v>65</v>
      </c>
    </row>
    <row r="2844" spans="1:10">
      <c r="A2844" s="17">
        <v>5207</v>
      </c>
      <c r="B2844" s="17" t="s">
        <v>2200</v>
      </c>
      <c r="C2844" s="17" t="s">
        <v>20</v>
      </c>
      <c r="D2844" s="17" t="s">
        <v>4731</v>
      </c>
      <c r="E2844" s="17">
        <v>12000</v>
      </c>
      <c r="F2844" s="18" t="s">
        <v>5</v>
      </c>
      <c r="G2844">
        <v>2009</v>
      </c>
      <c r="H2844" s="18" t="s">
        <v>66</v>
      </c>
      <c r="I2844" t="s">
        <v>64</v>
      </c>
      <c r="J2844" t="s">
        <v>123</v>
      </c>
    </row>
    <row r="2845" spans="1:10">
      <c r="A2845" s="17">
        <v>5206</v>
      </c>
      <c r="B2845" s="17" t="s">
        <v>2326</v>
      </c>
      <c r="C2845" s="17" t="s">
        <v>20</v>
      </c>
      <c r="D2845" s="17" t="s">
        <v>4731</v>
      </c>
      <c r="E2845" s="17">
        <v>4200</v>
      </c>
      <c r="F2845" s="18" t="s">
        <v>5</v>
      </c>
      <c r="G2845">
        <v>2009</v>
      </c>
      <c r="H2845" s="18" t="s">
        <v>66</v>
      </c>
      <c r="I2845" t="s">
        <v>64</v>
      </c>
      <c r="J2845" t="s">
        <v>65</v>
      </c>
    </row>
    <row r="2846" spans="1:10">
      <c r="A2846" s="17">
        <v>5205</v>
      </c>
      <c r="B2846" s="17" t="s">
        <v>2109</v>
      </c>
      <c r="C2846" s="17" t="s">
        <v>20</v>
      </c>
      <c r="D2846" s="17" t="s">
        <v>4745</v>
      </c>
      <c r="E2846" s="17">
        <v>4800</v>
      </c>
      <c r="F2846" s="18" t="s">
        <v>5</v>
      </c>
      <c r="G2846">
        <v>2008</v>
      </c>
      <c r="H2846" s="18" t="s">
        <v>66</v>
      </c>
      <c r="I2846" t="s">
        <v>64</v>
      </c>
      <c r="J2846" t="s">
        <v>65</v>
      </c>
    </row>
    <row r="2847" spans="1:10">
      <c r="A2847" s="17">
        <v>5204</v>
      </c>
      <c r="B2847" s="17" t="s">
        <v>2036</v>
      </c>
      <c r="C2847" s="17" t="s">
        <v>20</v>
      </c>
      <c r="D2847" s="17" t="s">
        <v>4731</v>
      </c>
      <c r="E2847" s="17">
        <v>10300</v>
      </c>
      <c r="F2847" s="18" t="s">
        <v>5</v>
      </c>
      <c r="G2847">
        <v>2008</v>
      </c>
      <c r="H2847" s="18" t="s">
        <v>66</v>
      </c>
      <c r="I2847" t="s">
        <v>64</v>
      </c>
      <c r="J2847" t="s">
        <v>123</v>
      </c>
    </row>
    <row r="2848" spans="1:10">
      <c r="A2848" s="17">
        <v>5203</v>
      </c>
      <c r="B2848" s="17" t="s">
        <v>2184</v>
      </c>
      <c r="C2848" s="17" t="s">
        <v>20</v>
      </c>
      <c r="D2848" s="17" t="s">
        <v>4731</v>
      </c>
      <c r="E2848" s="17">
        <v>9600</v>
      </c>
      <c r="F2848" s="18" t="s">
        <v>5</v>
      </c>
      <c r="G2848">
        <v>2008</v>
      </c>
      <c r="H2848" s="18" t="s">
        <v>66</v>
      </c>
      <c r="I2848" t="s">
        <v>64</v>
      </c>
      <c r="J2848" t="s">
        <v>65</v>
      </c>
    </row>
    <row r="2849" spans="1:10">
      <c r="A2849" s="17">
        <v>5202</v>
      </c>
      <c r="B2849" s="17" t="s">
        <v>2067</v>
      </c>
      <c r="C2849" s="17" t="s">
        <v>20</v>
      </c>
      <c r="D2849" s="17" t="s">
        <v>4731</v>
      </c>
      <c r="E2849" s="17">
        <v>19000</v>
      </c>
      <c r="F2849" s="18" t="s">
        <v>5</v>
      </c>
      <c r="G2849">
        <v>2008</v>
      </c>
      <c r="H2849" s="18" t="s">
        <v>66</v>
      </c>
      <c r="I2849" t="s">
        <v>64</v>
      </c>
      <c r="J2849" t="s">
        <v>145</v>
      </c>
    </row>
    <row r="2850" spans="1:10">
      <c r="A2850" s="17">
        <v>5201</v>
      </c>
      <c r="B2850" s="17" t="s">
        <v>2019</v>
      </c>
      <c r="C2850" s="17" t="s">
        <v>20</v>
      </c>
      <c r="D2850" s="17" t="s">
        <v>4745</v>
      </c>
      <c r="E2850" s="17">
        <v>17200</v>
      </c>
      <c r="F2850" s="18" t="s">
        <v>5</v>
      </c>
      <c r="G2850">
        <v>2008</v>
      </c>
      <c r="H2850" s="18" t="s">
        <v>66</v>
      </c>
      <c r="I2850" t="s">
        <v>64</v>
      </c>
      <c r="J2850" t="s">
        <v>123</v>
      </c>
    </row>
    <row r="2851" spans="1:10">
      <c r="A2851" s="17">
        <v>5200</v>
      </c>
      <c r="B2851" s="17" t="s">
        <v>2131</v>
      </c>
      <c r="C2851" s="17" t="s">
        <v>20</v>
      </c>
      <c r="D2851" s="17" t="s">
        <v>4731</v>
      </c>
      <c r="E2851" s="17">
        <v>13400</v>
      </c>
      <c r="F2851" s="18" t="s">
        <v>5</v>
      </c>
      <c r="G2851">
        <v>2008</v>
      </c>
      <c r="H2851" s="18" t="s">
        <v>66</v>
      </c>
      <c r="I2851" t="s">
        <v>64</v>
      </c>
      <c r="J2851" t="s">
        <v>123</v>
      </c>
    </row>
    <row r="2852" spans="1:10">
      <c r="A2852" s="17">
        <v>5199</v>
      </c>
      <c r="B2852" s="17" t="s">
        <v>2142</v>
      </c>
      <c r="C2852" s="17" t="s">
        <v>20</v>
      </c>
      <c r="D2852" s="17" t="s">
        <v>4731</v>
      </c>
      <c r="E2852" s="17">
        <v>8200</v>
      </c>
      <c r="F2852" s="18" t="s">
        <v>5</v>
      </c>
      <c r="G2852">
        <v>2008</v>
      </c>
      <c r="H2852" s="18" t="s">
        <v>66</v>
      </c>
      <c r="I2852" t="s">
        <v>64</v>
      </c>
      <c r="J2852" t="s">
        <v>123</v>
      </c>
    </row>
    <row r="2853" spans="1:10">
      <c r="A2853" s="17">
        <v>5198</v>
      </c>
      <c r="B2853" s="17" t="s">
        <v>2564</v>
      </c>
      <c r="C2853" s="17" t="s">
        <v>20</v>
      </c>
      <c r="D2853" s="17" t="s">
        <v>4731</v>
      </c>
      <c r="E2853" s="17">
        <v>6800</v>
      </c>
      <c r="F2853" s="18" t="s">
        <v>5</v>
      </c>
      <c r="G2853">
        <v>2008</v>
      </c>
      <c r="H2853" s="18" t="s">
        <v>66</v>
      </c>
      <c r="I2853" t="s">
        <v>64</v>
      </c>
      <c r="J2853" t="s">
        <v>65</v>
      </c>
    </row>
    <row r="2854" spans="1:10">
      <c r="A2854" s="17">
        <v>5197</v>
      </c>
      <c r="B2854" s="17" t="s">
        <v>2026</v>
      </c>
      <c r="C2854" s="17" t="s">
        <v>20</v>
      </c>
      <c r="D2854" s="17" t="s">
        <v>4745</v>
      </c>
      <c r="E2854" s="17">
        <v>13300</v>
      </c>
      <c r="F2854" s="18" t="s">
        <v>5</v>
      </c>
      <c r="G2854">
        <v>2008</v>
      </c>
      <c r="H2854" s="18" t="s">
        <v>66</v>
      </c>
      <c r="I2854" t="s">
        <v>64</v>
      </c>
      <c r="J2854" t="s">
        <v>123</v>
      </c>
    </row>
    <row r="2855" spans="1:10">
      <c r="A2855" s="17">
        <v>5196</v>
      </c>
      <c r="B2855" s="17" t="s">
        <v>2821</v>
      </c>
      <c r="C2855" s="17" t="s">
        <v>20</v>
      </c>
      <c r="D2855" s="17" t="s">
        <v>4731</v>
      </c>
      <c r="E2855" s="17">
        <v>5700</v>
      </c>
      <c r="F2855" s="18" t="s">
        <v>5</v>
      </c>
      <c r="G2855">
        <v>2008</v>
      </c>
      <c r="H2855" s="18" t="s">
        <v>66</v>
      </c>
      <c r="I2855" t="s">
        <v>64</v>
      </c>
      <c r="J2855" t="s">
        <v>65</v>
      </c>
    </row>
    <row r="2856" spans="1:10">
      <c r="A2856" s="17">
        <v>5195</v>
      </c>
      <c r="B2856" s="17" t="s">
        <v>2053</v>
      </c>
      <c r="C2856" s="17" t="s">
        <v>20</v>
      </c>
      <c r="D2856" s="17" t="s">
        <v>4731</v>
      </c>
      <c r="E2856" s="17">
        <v>10100</v>
      </c>
      <c r="F2856" s="18" t="s">
        <v>5</v>
      </c>
      <c r="G2856">
        <v>2008</v>
      </c>
      <c r="H2856" s="18" t="s">
        <v>66</v>
      </c>
      <c r="I2856" t="s">
        <v>64</v>
      </c>
      <c r="J2856" t="s">
        <v>145</v>
      </c>
    </row>
    <row r="2857" spans="1:10">
      <c r="A2857" s="17">
        <v>5193</v>
      </c>
      <c r="B2857" s="17" t="s">
        <v>2069</v>
      </c>
      <c r="C2857" s="17" t="s">
        <v>20</v>
      </c>
      <c r="D2857" s="17" t="s">
        <v>4745</v>
      </c>
      <c r="E2857" s="17">
        <v>10200</v>
      </c>
      <c r="F2857" s="18" t="s">
        <v>5</v>
      </c>
      <c r="G2857">
        <v>2007</v>
      </c>
      <c r="H2857" s="18" t="s">
        <v>66</v>
      </c>
      <c r="I2857" t="s">
        <v>64</v>
      </c>
      <c r="J2857" t="s">
        <v>65</v>
      </c>
    </row>
    <row r="2858" spans="1:10">
      <c r="A2858" s="17">
        <v>5192</v>
      </c>
      <c r="B2858" s="17" t="s">
        <v>2039</v>
      </c>
      <c r="C2858" s="17" t="s">
        <v>20</v>
      </c>
      <c r="D2858" s="17" t="s">
        <v>4745</v>
      </c>
      <c r="E2858" s="17">
        <v>16700</v>
      </c>
      <c r="F2858" s="18" t="s">
        <v>5</v>
      </c>
      <c r="G2858">
        <v>2007</v>
      </c>
      <c r="H2858" s="18" t="s">
        <v>66</v>
      </c>
      <c r="I2858" t="s">
        <v>64</v>
      </c>
      <c r="J2858" t="s">
        <v>123</v>
      </c>
    </row>
    <row r="2859" spans="1:10">
      <c r="A2859" s="17">
        <v>5191</v>
      </c>
      <c r="B2859" s="17" t="s">
        <v>2022</v>
      </c>
      <c r="C2859" s="17" t="s">
        <v>20</v>
      </c>
      <c r="D2859" s="17" t="s">
        <v>4745</v>
      </c>
      <c r="E2859" s="17">
        <v>10700</v>
      </c>
      <c r="F2859" s="18" t="s">
        <v>5</v>
      </c>
      <c r="G2859">
        <v>2007</v>
      </c>
      <c r="H2859" s="18" t="s">
        <v>66</v>
      </c>
      <c r="I2859" t="s">
        <v>64</v>
      </c>
      <c r="J2859" t="s">
        <v>123</v>
      </c>
    </row>
    <row r="2860" spans="1:10">
      <c r="A2860" s="17">
        <v>5190</v>
      </c>
      <c r="B2860" s="17" t="s">
        <v>2044</v>
      </c>
      <c r="C2860" s="17" t="s">
        <v>20</v>
      </c>
      <c r="D2860" s="17" t="s">
        <v>4731</v>
      </c>
      <c r="E2860" s="17">
        <v>22200</v>
      </c>
      <c r="F2860" s="18" t="s">
        <v>5</v>
      </c>
      <c r="G2860">
        <v>2007</v>
      </c>
      <c r="H2860" s="18" t="s">
        <v>66</v>
      </c>
      <c r="I2860" t="s">
        <v>64</v>
      </c>
      <c r="J2860" t="s">
        <v>145</v>
      </c>
    </row>
    <row r="2861" spans="1:10">
      <c r="A2861" s="17">
        <v>5189</v>
      </c>
      <c r="B2861" s="17" t="s">
        <v>2020</v>
      </c>
      <c r="C2861" s="17" t="s">
        <v>20</v>
      </c>
      <c r="D2861" s="17" t="s">
        <v>4731</v>
      </c>
      <c r="E2861" s="17">
        <v>22300</v>
      </c>
      <c r="F2861" s="18" t="s">
        <v>5</v>
      </c>
      <c r="G2861">
        <v>2006</v>
      </c>
      <c r="H2861" s="18" t="s">
        <v>66</v>
      </c>
      <c r="I2861" t="s">
        <v>64</v>
      </c>
      <c r="J2861" t="s">
        <v>145</v>
      </c>
    </row>
    <row r="2862" spans="1:10">
      <c r="A2862" s="17">
        <v>5188</v>
      </c>
      <c r="B2862" s="17" t="s">
        <v>2015</v>
      </c>
      <c r="C2862" s="17" t="s">
        <v>20</v>
      </c>
      <c r="D2862" s="17" t="s">
        <v>4745</v>
      </c>
      <c r="E2862" s="17">
        <v>24900</v>
      </c>
      <c r="F2862" s="18" t="s">
        <v>5</v>
      </c>
      <c r="G2862">
        <v>2006</v>
      </c>
      <c r="H2862" s="18" t="s">
        <v>66</v>
      </c>
      <c r="I2862" t="s">
        <v>64</v>
      </c>
      <c r="J2862" t="s">
        <v>123</v>
      </c>
    </row>
    <row r="2863" spans="1:10">
      <c r="A2863" s="17">
        <v>5187</v>
      </c>
      <c r="B2863" s="17" t="s">
        <v>2017</v>
      </c>
      <c r="C2863" s="17" t="s">
        <v>20</v>
      </c>
      <c r="D2863" s="17" t="s">
        <v>4745</v>
      </c>
      <c r="E2863" s="17">
        <v>16100</v>
      </c>
      <c r="F2863" s="18" t="s">
        <v>5</v>
      </c>
      <c r="G2863">
        <v>2006</v>
      </c>
      <c r="H2863" s="18" t="s">
        <v>66</v>
      </c>
      <c r="I2863" t="s">
        <v>64</v>
      </c>
      <c r="J2863" t="s">
        <v>145</v>
      </c>
    </row>
    <row r="2864" spans="1:10">
      <c r="A2864" s="17">
        <v>5186</v>
      </c>
      <c r="B2864" s="17" t="s">
        <v>2038</v>
      </c>
      <c r="C2864" s="17" t="s">
        <v>20</v>
      </c>
      <c r="D2864" s="17" t="s">
        <v>4731</v>
      </c>
      <c r="E2864" s="17">
        <v>19900</v>
      </c>
      <c r="F2864" s="18" t="s">
        <v>5</v>
      </c>
      <c r="G2864">
        <v>2005</v>
      </c>
      <c r="H2864" s="18" t="s">
        <v>66</v>
      </c>
      <c r="I2864" t="s">
        <v>64</v>
      </c>
      <c r="J2864" t="s">
        <v>145</v>
      </c>
    </row>
    <row r="2865" spans="1:10">
      <c r="A2865" s="17">
        <v>5184</v>
      </c>
      <c r="B2865" s="17" t="s">
        <v>2084</v>
      </c>
      <c r="C2865" s="17" t="s">
        <v>20</v>
      </c>
      <c r="D2865" s="17" t="s">
        <v>4745</v>
      </c>
      <c r="E2865" s="17">
        <v>20700</v>
      </c>
      <c r="F2865" s="18" t="s">
        <v>5</v>
      </c>
      <c r="G2865">
        <v>2005</v>
      </c>
      <c r="H2865" s="18" t="s">
        <v>66</v>
      </c>
      <c r="I2865" t="s">
        <v>64</v>
      </c>
      <c r="J2865" t="s">
        <v>123</v>
      </c>
    </row>
    <row r="2866" spans="1:10">
      <c r="A2866" s="17">
        <v>5183</v>
      </c>
      <c r="B2866" s="17" t="s">
        <v>2014</v>
      </c>
      <c r="C2866" s="17" t="s">
        <v>20</v>
      </c>
      <c r="D2866" s="17" t="s">
        <v>4745</v>
      </c>
      <c r="E2866" s="17">
        <v>88500</v>
      </c>
      <c r="F2866" s="18" t="s">
        <v>5</v>
      </c>
      <c r="G2866">
        <v>2004</v>
      </c>
      <c r="H2866" s="18" t="s">
        <v>66</v>
      </c>
      <c r="I2866" t="s">
        <v>64</v>
      </c>
      <c r="J2866" t="s">
        <v>145</v>
      </c>
    </row>
    <row r="2867" spans="1:10">
      <c r="A2867" s="17">
        <v>5181</v>
      </c>
      <c r="B2867" s="17" t="s">
        <v>3757</v>
      </c>
      <c r="C2867" s="17" t="s">
        <v>26</v>
      </c>
      <c r="D2867" s="17" t="s">
        <v>4668</v>
      </c>
      <c r="E2867" s="17">
        <v>6800</v>
      </c>
      <c r="F2867" s="18" t="s">
        <v>5</v>
      </c>
      <c r="G2867">
        <v>2011</v>
      </c>
      <c r="H2867" s="18" t="s">
        <v>66</v>
      </c>
      <c r="I2867" t="s">
        <v>64</v>
      </c>
      <c r="J2867" t="s">
        <v>65</v>
      </c>
    </row>
    <row r="2868" spans="1:10">
      <c r="A2868" s="17">
        <v>5179</v>
      </c>
      <c r="B2868" s="17" t="s">
        <v>4539</v>
      </c>
      <c r="C2868" s="17" t="s">
        <v>24</v>
      </c>
      <c r="D2868" s="17" t="s">
        <v>4681</v>
      </c>
      <c r="E2868" s="17">
        <v>4600</v>
      </c>
      <c r="F2868" s="18" t="s">
        <v>5</v>
      </c>
      <c r="G2868">
        <v>2011</v>
      </c>
      <c r="H2868" s="18" t="s">
        <v>66</v>
      </c>
      <c r="I2868" t="s">
        <v>64</v>
      </c>
      <c r="J2868" t="s">
        <v>65</v>
      </c>
    </row>
    <row r="2869" spans="1:10">
      <c r="A2869" s="17">
        <v>5178</v>
      </c>
      <c r="B2869" s="17" t="s">
        <v>3076</v>
      </c>
      <c r="C2869" s="17" t="s">
        <v>28</v>
      </c>
      <c r="D2869" s="17" t="s">
        <v>4583</v>
      </c>
      <c r="E2869" s="17">
        <v>13700</v>
      </c>
      <c r="F2869" s="18" t="s">
        <v>5</v>
      </c>
      <c r="G2869">
        <v>2011</v>
      </c>
      <c r="H2869" s="18" t="s">
        <v>66</v>
      </c>
      <c r="I2869" t="s">
        <v>64</v>
      </c>
      <c r="J2869" t="s">
        <v>65</v>
      </c>
    </row>
    <row r="2870" spans="1:10">
      <c r="A2870" s="17">
        <v>5176</v>
      </c>
      <c r="B2870" s="17" t="s">
        <v>2685</v>
      </c>
      <c r="C2870" s="17" t="s">
        <v>24</v>
      </c>
      <c r="D2870" s="17" t="s">
        <v>4681</v>
      </c>
      <c r="E2870" s="17">
        <v>6100</v>
      </c>
      <c r="F2870" s="18" t="s">
        <v>5</v>
      </c>
      <c r="G2870">
        <v>2010</v>
      </c>
      <c r="H2870" s="18" t="s">
        <v>66</v>
      </c>
      <c r="I2870" t="s">
        <v>64</v>
      </c>
      <c r="J2870" t="s">
        <v>65</v>
      </c>
    </row>
    <row r="2871" spans="1:10">
      <c r="A2871" s="17">
        <v>5175</v>
      </c>
      <c r="B2871" s="17" t="s">
        <v>4024</v>
      </c>
      <c r="C2871" s="17" t="s">
        <v>24</v>
      </c>
      <c r="D2871" s="17" t="s">
        <v>4658</v>
      </c>
      <c r="E2871" s="17">
        <v>1900</v>
      </c>
      <c r="F2871" s="18" t="s">
        <v>5</v>
      </c>
      <c r="G2871">
        <v>2010</v>
      </c>
      <c r="H2871" s="18" t="s">
        <v>66</v>
      </c>
      <c r="I2871" t="s">
        <v>64</v>
      </c>
      <c r="J2871" t="s">
        <v>65</v>
      </c>
    </row>
    <row r="2872" spans="1:10">
      <c r="A2872" s="17">
        <v>5174</v>
      </c>
      <c r="B2872" s="17" t="s">
        <v>3949</v>
      </c>
      <c r="C2872" s="17" t="s">
        <v>24</v>
      </c>
      <c r="D2872" s="17" t="s">
        <v>4658</v>
      </c>
      <c r="E2872" s="17">
        <v>2900</v>
      </c>
      <c r="F2872" s="18" t="s">
        <v>5</v>
      </c>
      <c r="G2872">
        <v>2010</v>
      </c>
      <c r="H2872" s="18" t="s">
        <v>66</v>
      </c>
      <c r="I2872" t="s">
        <v>64</v>
      </c>
      <c r="J2872" t="s">
        <v>65</v>
      </c>
    </row>
    <row r="2873" spans="1:10">
      <c r="A2873" s="17">
        <v>5173</v>
      </c>
      <c r="B2873" s="17" t="s">
        <v>4135</v>
      </c>
      <c r="C2873" s="17" t="s">
        <v>28</v>
      </c>
      <c r="D2873" s="17" t="s">
        <v>4749</v>
      </c>
      <c r="E2873" s="17">
        <v>3800</v>
      </c>
      <c r="F2873" s="18" t="s">
        <v>5</v>
      </c>
      <c r="G2873">
        <v>2010</v>
      </c>
      <c r="H2873" s="18" t="s">
        <v>66</v>
      </c>
      <c r="I2873" t="s">
        <v>64</v>
      </c>
      <c r="J2873" t="s">
        <v>65</v>
      </c>
    </row>
    <row r="2874" spans="1:10">
      <c r="A2874" s="17">
        <v>5172</v>
      </c>
      <c r="B2874" s="17" t="s">
        <v>2144</v>
      </c>
      <c r="C2874" s="17" t="s">
        <v>26</v>
      </c>
      <c r="D2874" s="17" t="s">
        <v>4742</v>
      </c>
      <c r="E2874" s="17">
        <v>12000</v>
      </c>
      <c r="F2874" s="18" t="s">
        <v>5</v>
      </c>
      <c r="G2874">
        <v>2010</v>
      </c>
      <c r="H2874" s="18" t="s">
        <v>66</v>
      </c>
      <c r="I2874" t="s">
        <v>64</v>
      </c>
      <c r="J2874" t="s">
        <v>65</v>
      </c>
    </row>
    <row r="2875" spans="1:10">
      <c r="A2875" s="17">
        <v>5171</v>
      </c>
      <c r="B2875" s="17" t="s">
        <v>2959</v>
      </c>
      <c r="C2875" s="17" t="s">
        <v>28</v>
      </c>
      <c r="D2875" s="17" t="s">
        <v>4634</v>
      </c>
      <c r="E2875" s="17">
        <v>6400</v>
      </c>
      <c r="F2875" s="18" t="s">
        <v>5</v>
      </c>
      <c r="G2875">
        <v>2010</v>
      </c>
      <c r="H2875" s="18" t="s">
        <v>66</v>
      </c>
      <c r="I2875" t="s">
        <v>64</v>
      </c>
      <c r="J2875" t="s">
        <v>65</v>
      </c>
    </row>
    <row r="2876" spans="1:10">
      <c r="A2876" s="17">
        <v>5170</v>
      </c>
      <c r="B2876" s="17" t="s">
        <v>3707</v>
      </c>
      <c r="C2876" s="17" t="s">
        <v>24</v>
      </c>
      <c r="D2876" s="17" t="s">
        <v>4681</v>
      </c>
      <c r="E2876" s="17">
        <v>9900</v>
      </c>
      <c r="F2876" s="18" t="s">
        <v>5</v>
      </c>
      <c r="G2876">
        <v>2010</v>
      </c>
      <c r="H2876" s="18" t="s">
        <v>66</v>
      </c>
      <c r="I2876" t="s">
        <v>64</v>
      </c>
      <c r="J2876" t="s">
        <v>65</v>
      </c>
    </row>
    <row r="2877" spans="1:10">
      <c r="A2877" s="17">
        <v>5168</v>
      </c>
      <c r="B2877" s="17" t="s">
        <v>3698</v>
      </c>
      <c r="C2877" s="17" t="s">
        <v>24</v>
      </c>
      <c r="D2877" s="17" t="s">
        <v>4681</v>
      </c>
      <c r="E2877" s="17">
        <v>3900</v>
      </c>
      <c r="F2877" s="18" t="s">
        <v>5</v>
      </c>
      <c r="G2877">
        <v>2010</v>
      </c>
      <c r="H2877" s="18" t="s">
        <v>66</v>
      </c>
      <c r="I2877" t="s">
        <v>64</v>
      </c>
      <c r="J2877" t="s">
        <v>65</v>
      </c>
    </row>
    <row r="2878" spans="1:10">
      <c r="A2878" s="17">
        <v>5166</v>
      </c>
      <c r="B2878" s="17" t="s">
        <v>3538</v>
      </c>
      <c r="C2878" s="17" t="s">
        <v>24</v>
      </c>
      <c r="D2878" s="17" t="s">
        <v>4748</v>
      </c>
      <c r="E2878" s="17">
        <v>3900</v>
      </c>
      <c r="F2878" s="18" t="s">
        <v>5</v>
      </c>
      <c r="G2878">
        <v>2010</v>
      </c>
      <c r="H2878" s="18" t="s">
        <v>66</v>
      </c>
      <c r="I2878" t="s">
        <v>64</v>
      </c>
      <c r="J2878" t="s">
        <v>65</v>
      </c>
    </row>
    <row r="2879" spans="1:10">
      <c r="A2879" s="17">
        <v>5165</v>
      </c>
      <c r="B2879" s="17" t="s">
        <v>3346</v>
      </c>
      <c r="C2879" s="17" t="s">
        <v>28</v>
      </c>
      <c r="D2879" s="17" t="s">
        <v>4583</v>
      </c>
      <c r="E2879" s="17">
        <v>9200</v>
      </c>
      <c r="F2879" s="18" t="s">
        <v>5</v>
      </c>
      <c r="G2879">
        <v>2010</v>
      </c>
      <c r="H2879" s="18" t="s">
        <v>66</v>
      </c>
      <c r="I2879" t="s">
        <v>64</v>
      </c>
      <c r="J2879" t="s">
        <v>65</v>
      </c>
    </row>
    <row r="2880" spans="1:10">
      <c r="A2880" s="17">
        <v>5164</v>
      </c>
      <c r="B2880" s="17" t="s">
        <v>2754</v>
      </c>
      <c r="C2880" s="17" t="s">
        <v>28</v>
      </c>
      <c r="D2880" s="17" t="s">
        <v>4583</v>
      </c>
      <c r="E2880" s="17">
        <v>4100</v>
      </c>
      <c r="F2880" s="18" t="s">
        <v>5</v>
      </c>
      <c r="G2880">
        <v>2010</v>
      </c>
      <c r="H2880" s="18" t="s">
        <v>66</v>
      </c>
      <c r="I2880" t="s">
        <v>64</v>
      </c>
      <c r="J2880" t="s">
        <v>65</v>
      </c>
    </row>
    <row r="2881" spans="1:10">
      <c r="A2881" s="17">
        <v>5163</v>
      </c>
      <c r="B2881" s="17" t="s">
        <v>2833</v>
      </c>
      <c r="C2881" s="17" t="s">
        <v>28</v>
      </c>
      <c r="D2881" s="17" t="s">
        <v>4583</v>
      </c>
      <c r="E2881" s="17">
        <v>6100</v>
      </c>
      <c r="F2881" s="18" t="s">
        <v>5</v>
      </c>
      <c r="G2881">
        <v>2010</v>
      </c>
      <c r="H2881" s="18" t="s">
        <v>66</v>
      </c>
      <c r="I2881" t="s">
        <v>64</v>
      </c>
      <c r="J2881" t="s">
        <v>65</v>
      </c>
    </row>
    <row r="2882" spans="1:10">
      <c r="A2882" s="17">
        <v>5162</v>
      </c>
      <c r="B2882" s="17" t="s">
        <v>2474</v>
      </c>
      <c r="C2882" s="17" t="s">
        <v>28</v>
      </c>
      <c r="D2882" s="17" t="s">
        <v>4638</v>
      </c>
      <c r="E2882" s="17">
        <v>8400</v>
      </c>
      <c r="F2882" s="18" t="s">
        <v>5</v>
      </c>
      <c r="G2882">
        <v>2010</v>
      </c>
      <c r="H2882" s="18" t="s">
        <v>66</v>
      </c>
      <c r="I2882" t="s">
        <v>64</v>
      </c>
      <c r="J2882" t="s">
        <v>65</v>
      </c>
    </row>
    <row r="2883" spans="1:10">
      <c r="A2883" s="17">
        <v>5160</v>
      </c>
      <c r="B2883" s="17" t="s">
        <v>3829</v>
      </c>
      <c r="C2883" s="17" t="s">
        <v>24</v>
      </c>
      <c r="D2883" s="17" t="s">
        <v>4681</v>
      </c>
      <c r="E2883" s="17">
        <v>8000</v>
      </c>
      <c r="F2883" s="18" t="s">
        <v>5</v>
      </c>
      <c r="G2883">
        <v>2010</v>
      </c>
      <c r="H2883" s="18" t="s">
        <v>66</v>
      </c>
      <c r="I2883" t="s">
        <v>64</v>
      </c>
      <c r="J2883" t="s">
        <v>65</v>
      </c>
    </row>
    <row r="2884" spans="1:10">
      <c r="A2884" s="17">
        <v>5159</v>
      </c>
      <c r="B2884" s="17" t="s">
        <v>3835</v>
      </c>
      <c r="C2884" s="17" t="s">
        <v>24</v>
      </c>
      <c r="D2884" s="17" t="s">
        <v>4658</v>
      </c>
      <c r="E2884" s="17">
        <v>4100</v>
      </c>
      <c r="F2884" s="18" t="s">
        <v>5</v>
      </c>
      <c r="G2884">
        <v>2010</v>
      </c>
      <c r="H2884" s="18" t="s">
        <v>66</v>
      </c>
      <c r="I2884" t="s">
        <v>64</v>
      </c>
      <c r="J2884" t="s">
        <v>65</v>
      </c>
    </row>
    <row r="2885" spans="1:10">
      <c r="A2885" s="17">
        <v>5158</v>
      </c>
      <c r="B2885" s="17" t="s">
        <v>2629</v>
      </c>
      <c r="C2885" s="17" t="s">
        <v>28</v>
      </c>
      <c r="D2885" s="17" t="s">
        <v>4749</v>
      </c>
      <c r="E2885" s="17">
        <v>5700</v>
      </c>
      <c r="F2885" s="18" t="s">
        <v>5</v>
      </c>
      <c r="G2885">
        <v>2010</v>
      </c>
      <c r="H2885" s="18" t="s">
        <v>66</v>
      </c>
      <c r="I2885" t="s">
        <v>64</v>
      </c>
      <c r="J2885" t="s">
        <v>65</v>
      </c>
    </row>
    <row r="2886" spans="1:10">
      <c r="A2886" s="17">
        <v>5157</v>
      </c>
      <c r="B2886" s="17" t="s">
        <v>106</v>
      </c>
      <c r="C2886" s="17" t="s">
        <v>24</v>
      </c>
      <c r="D2886" s="17" t="s">
        <v>4658</v>
      </c>
      <c r="E2886" s="17">
        <v>7300</v>
      </c>
      <c r="F2886" s="18" t="s">
        <v>5</v>
      </c>
      <c r="G2886">
        <v>2010</v>
      </c>
      <c r="H2886" s="18" t="s">
        <v>66</v>
      </c>
      <c r="I2886" t="s">
        <v>64</v>
      </c>
      <c r="J2886" t="s">
        <v>65</v>
      </c>
    </row>
    <row r="2887" spans="1:10">
      <c r="A2887" s="17">
        <v>5156</v>
      </c>
      <c r="B2887" s="17" t="s">
        <v>3570</v>
      </c>
      <c r="C2887" s="17" t="s">
        <v>26</v>
      </c>
      <c r="D2887" s="17" t="s">
        <v>4668</v>
      </c>
      <c r="E2887" s="17">
        <v>4100</v>
      </c>
      <c r="F2887" s="18" t="s">
        <v>5</v>
      </c>
      <c r="G2887">
        <v>2010</v>
      </c>
      <c r="H2887" s="18" t="s">
        <v>66</v>
      </c>
      <c r="I2887" t="s">
        <v>64</v>
      </c>
      <c r="J2887" t="s">
        <v>65</v>
      </c>
    </row>
    <row r="2888" spans="1:10">
      <c r="A2888" s="17">
        <v>5155</v>
      </c>
      <c r="B2888" s="17" t="s">
        <v>2168</v>
      </c>
      <c r="C2888" s="17" t="s">
        <v>28</v>
      </c>
      <c r="D2888" s="17" t="s">
        <v>4749</v>
      </c>
      <c r="E2888" s="17">
        <v>4100</v>
      </c>
      <c r="F2888" s="18" t="s">
        <v>5</v>
      </c>
      <c r="G2888">
        <v>2010</v>
      </c>
      <c r="H2888" s="18" t="s">
        <v>66</v>
      </c>
      <c r="I2888" t="s">
        <v>64</v>
      </c>
      <c r="J2888" t="s">
        <v>65</v>
      </c>
    </row>
    <row r="2889" spans="1:10">
      <c r="A2889" s="17">
        <v>5154</v>
      </c>
      <c r="B2889" s="17" t="s">
        <v>2566</v>
      </c>
      <c r="C2889" s="17" t="s">
        <v>26</v>
      </c>
      <c r="D2889" s="17" t="s">
        <v>4742</v>
      </c>
      <c r="E2889" s="17">
        <v>3100</v>
      </c>
      <c r="F2889" s="18" t="s">
        <v>5</v>
      </c>
      <c r="G2889">
        <v>2010</v>
      </c>
      <c r="H2889" s="18" t="s">
        <v>66</v>
      </c>
      <c r="I2889" t="s">
        <v>64</v>
      </c>
      <c r="J2889" t="s">
        <v>65</v>
      </c>
    </row>
    <row r="2890" spans="1:10">
      <c r="A2890" s="17">
        <v>5153</v>
      </c>
      <c r="B2890" s="17" t="s">
        <v>2484</v>
      </c>
      <c r="C2890" s="17" t="s">
        <v>26</v>
      </c>
      <c r="D2890" s="17" t="s">
        <v>4742</v>
      </c>
      <c r="E2890" s="17">
        <v>6400</v>
      </c>
      <c r="F2890" s="18" t="s">
        <v>5</v>
      </c>
      <c r="G2890">
        <v>2010</v>
      </c>
      <c r="H2890" s="18" t="s">
        <v>66</v>
      </c>
      <c r="I2890" t="s">
        <v>64</v>
      </c>
      <c r="J2890" t="s">
        <v>65</v>
      </c>
    </row>
    <row r="2891" spans="1:10">
      <c r="A2891" s="17">
        <v>5152</v>
      </c>
      <c r="B2891" s="17" t="s">
        <v>4516</v>
      </c>
      <c r="C2891" s="17" t="s">
        <v>28</v>
      </c>
      <c r="D2891" s="17" t="s">
        <v>4583</v>
      </c>
      <c r="E2891" s="17">
        <v>6800</v>
      </c>
      <c r="F2891" s="18" t="s">
        <v>5</v>
      </c>
      <c r="G2891">
        <v>2010</v>
      </c>
      <c r="H2891" s="18" t="s">
        <v>66</v>
      </c>
      <c r="I2891" t="s">
        <v>64</v>
      </c>
      <c r="J2891" t="s">
        <v>65</v>
      </c>
    </row>
    <row r="2892" spans="1:10">
      <c r="A2892" s="17">
        <v>5151</v>
      </c>
      <c r="B2892" s="17" t="s">
        <v>103</v>
      </c>
      <c r="C2892" s="17" t="s">
        <v>26</v>
      </c>
      <c r="D2892" s="17" t="s">
        <v>4742</v>
      </c>
      <c r="E2892" s="17">
        <v>7500</v>
      </c>
      <c r="F2892" s="18" t="s">
        <v>5</v>
      </c>
      <c r="G2892">
        <v>2010</v>
      </c>
      <c r="H2892" s="18" t="s">
        <v>66</v>
      </c>
      <c r="I2892" t="s">
        <v>64</v>
      </c>
      <c r="J2892" t="s">
        <v>65</v>
      </c>
    </row>
    <row r="2893" spans="1:10">
      <c r="A2893" s="17">
        <v>5150</v>
      </c>
      <c r="B2893" s="17" t="s">
        <v>4388</v>
      </c>
      <c r="C2893" s="17" t="s">
        <v>24</v>
      </c>
      <c r="D2893" s="17" t="s">
        <v>4681</v>
      </c>
      <c r="E2893" s="17">
        <v>5000</v>
      </c>
      <c r="F2893" s="18" t="s">
        <v>5</v>
      </c>
      <c r="G2893">
        <v>2010</v>
      </c>
      <c r="H2893" s="18" t="s">
        <v>66</v>
      </c>
      <c r="I2893" t="s">
        <v>64</v>
      </c>
      <c r="J2893" t="s">
        <v>65</v>
      </c>
    </row>
    <row r="2894" spans="1:10">
      <c r="A2894" s="17">
        <v>5149</v>
      </c>
      <c r="B2894" s="17" t="s">
        <v>2816</v>
      </c>
      <c r="C2894" s="17" t="s">
        <v>28</v>
      </c>
      <c r="D2894" s="17" t="s">
        <v>4749</v>
      </c>
      <c r="E2894" s="17">
        <v>2800</v>
      </c>
      <c r="F2894" s="18" t="s">
        <v>5</v>
      </c>
      <c r="G2894">
        <v>2010</v>
      </c>
      <c r="H2894" s="18" t="s">
        <v>66</v>
      </c>
      <c r="I2894" t="s">
        <v>64</v>
      </c>
      <c r="J2894" t="s">
        <v>65</v>
      </c>
    </row>
    <row r="2895" spans="1:10">
      <c r="A2895" s="17">
        <v>5148</v>
      </c>
      <c r="B2895" s="17" t="s">
        <v>2707</v>
      </c>
      <c r="C2895" s="17" t="s">
        <v>28</v>
      </c>
      <c r="D2895" s="17" t="s">
        <v>4749</v>
      </c>
      <c r="E2895" s="17">
        <v>7100</v>
      </c>
      <c r="F2895" s="18" t="s">
        <v>5</v>
      </c>
      <c r="G2895">
        <v>2010</v>
      </c>
      <c r="H2895" s="18" t="s">
        <v>66</v>
      </c>
      <c r="I2895" t="s">
        <v>64</v>
      </c>
      <c r="J2895" t="s">
        <v>65</v>
      </c>
    </row>
    <row r="2896" spans="1:10">
      <c r="A2896" s="17">
        <v>5147</v>
      </c>
      <c r="B2896" s="17" t="s">
        <v>4493</v>
      </c>
      <c r="C2896" s="17" t="s">
        <v>24</v>
      </c>
      <c r="D2896" s="17" t="s">
        <v>4658</v>
      </c>
      <c r="E2896" s="17">
        <v>7300</v>
      </c>
      <c r="F2896" s="18" t="s">
        <v>5</v>
      </c>
      <c r="G2896">
        <v>2010</v>
      </c>
      <c r="H2896" s="18" t="s">
        <v>66</v>
      </c>
      <c r="I2896" t="s">
        <v>64</v>
      </c>
      <c r="J2896" t="s">
        <v>65</v>
      </c>
    </row>
    <row r="2897" spans="1:10">
      <c r="A2897" s="17">
        <v>5146</v>
      </c>
      <c r="B2897" s="17" t="s">
        <v>4257</v>
      </c>
      <c r="C2897" s="17" t="s">
        <v>24</v>
      </c>
      <c r="D2897" s="17" t="s">
        <v>4681</v>
      </c>
      <c r="E2897" s="17">
        <v>2900</v>
      </c>
      <c r="F2897" s="18" t="s">
        <v>5</v>
      </c>
      <c r="G2897">
        <v>2010</v>
      </c>
      <c r="H2897" s="18" t="s">
        <v>66</v>
      </c>
      <c r="I2897" t="s">
        <v>64</v>
      </c>
      <c r="J2897" t="s">
        <v>65</v>
      </c>
    </row>
    <row r="2898" spans="1:10">
      <c r="A2898" s="17">
        <v>5145</v>
      </c>
      <c r="B2898" s="17" t="s">
        <v>3044</v>
      </c>
      <c r="C2898" s="17" t="s">
        <v>26</v>
      </c>
      <c r="D2898" s="17" t="s">
        <v>4742</v>
      </c>
      <c r="E2898" s="17">
        <v>7700</v>
      </c>
      <c r="F2898" s="18" t="s">
        <v>5</v>
      </c>
      <c r="G2898">
        <v>2010</v>
      </c>
      <c r="H2898" s="18" t="s">
        <v>66</v>
      </c>
      <c r="I2898" t="s">
        <v>64</v>
      </c>
      <c r="J2898" t="s">
        <v>65</v>
      </c>
    </row>
    <row r="2899" spans="1:10">
      <c r="A2899" s="17">
        <v>5143</v>
      </c>
      <c r="B2899" s="17" t="s">
        <v>4544</v>
      </c>
      <c r="C2899" s="17" t="s">
        <v>28</v>
      </c>
      <c r="D2899" s="17" t="s">
        <v>4749</v>
      </c>
      <c r="E2899" s="17">
        <v>7000</v>
      </c>
      <c r="F2899" s="18" t="s">
        <v>5</v>
      </c>
      <c r="G2899">
        <v>2010</v>
      </c>
      <c r="H2899" s="18" t="s">
        <v>66</v>
      </c>
      <c r="I2899" t="s">
        <v>64</v>
      </c>
      <c r="J2899" t="s">
        <v>65</v>
      </c>
    </row>
    <row r="2900" spans="1:10">
      <c r="A2900" s="17">
        <v>5142</v>
      </c>
      <c r="B2900" s="17" t="s">
        <v>2903</v>
      </c>
      <c r="C2900" s="17" t="s">
        <v>24</v>
      </c>
      <c r="D2900" s="17" t="s">
        <v>4748</v>
      </c>
      <c r="E2900" s="17">
        <v>6700</v>
      </c>
      <c r="F2900" s="18" t="s">
        <v>5</v>
      </c>
      <c r="G2900">
        <v>2010</v>
      </c>
      <c r="H2900" s="18" t="s">
        <v>66</v>
      </c>
      <c r="I2900" t="s">
        <v>64</v>
      </c>
      <c r="J2900" t="s">
        <v>65</v>
      </c>
    </row>
    <row r="2901" spans="1:10">
      <c r="A2901" s="17">
        <v>5140</v>
      </c>
      <c r="B2901" s="17" t="s">
        <v>3082</v>
      </c>
      <c r="C2901" s="17" t="s">
        <v>26</v>
      </c>
      <c r="D2901" s="17" t="s">
        <v>4742</v>
      </c>
      <c r="E2901" s="17">
        <v>7000</v>
      </c>
      <c r="F2901" s="18" t="s">
        <v>5</v>
      </c>
      <c r="G2901">
        <v>2010</v>
      </c>
      <c r="H2901" s="18" t="s">
        <v>66</v>
      </c>
      <c r="I2901" t="s">
        <v>64</v>
      </c>
      <c r="J2901" t="s">
        <v>65</v>
      </c>
    </row>
    <row r="2902" spans="1:10">
      <c r="A2902" s="17">
        <v>5139</v>
      </c>
      <c r="B2902" s="17" t="s">
        <v>3394</v>
      </c>
      <c r="C2902" s="17" t="s">
        <v>26</v>
      </c>
      <c r="D2902" s="17" t="s">
        <v>4742</v>
      </c>
      <c r="E2902" s="17">
        <v>6000</v>
      </c>
      <c r="F2902" s="18" t="s">
        <v>5</v>
      </c>
      <c r="G2902">
        <v>2010</v>
      </c>
      <c r="H2902" s="18" t="s">
        <v>66</v>
      </c>
      <c r="I2902" t="s">
        <v>64</v>
      </c>
      <c r="J2902" t="s">
        <v>65</v>
      </c>
    </row>
    <row r="2903" spans="1:10">
      <c r="A2903" s="17">
        <v>5138</v>
      </c>
      <c r="B2903" s="17" t="s">
        <v>2619</v>
      </c>
      <c r="C2903" s="17" t="s">
        <v>28</v>
      </c>
      <c r="D2903" s="17" t="s">
        <v>4749</v>
      </c>
      <c r="E2903" s="17">
        <v>6900</v>
      </c>
      <c r="F2903" s="18" t="s">
        <v>5</v>
      </c>
      <c r="G2903">
        <v>2010</v>
      </c>
      <c r="H2903" s="18" t="s">
        <v>66</v>
      </c>
      <c r="I2903" t="s">
        <v>64</v>
      </c>
      <c r="J2903" t="s">
        <v>65</v>
      </c>
    </row>
    <row r="2904" spans="1:10">
      <c r="A2904" s="17">
        <v>5137</v>
      </c>
      <c r="B2904" s="17" t="s">
        <v>3401</v>
      </c>
      <c r="C2904" s="17" t="s">
        <v>24</v>
      </c>
      <c r="D2904" s="17" t="s">
        <v>4748</v>
      </c>
      <c r="E2904" s="17">
        <v>3700</v>
      </c>
      <c r="F2904" s="18" t="s">
        <v>5</v>
      </c>
      <c r="G2904">
        <v>2010</v>
      </c>
      <c r="H2904" s="18" t="s">
        <v>66</v>
      </c>
      <c r="I2904" t="s">
        <v>64</v>
      </c>
      <c r="J2904" t="s">
        <v>65</v>
      </c>
    </row>
    <row r="2905" spans="1:10">
      <c r="A2905" s="17">
        <v>5136</v>
      </c>
      <c r="B2905" s="17" t="s">
        <v>3413</v>
      </c>
      <c r="C2905" s="17" t="s">
        <v>24</v>
      </c>
      <c r="D2905" s="17" t="s">
        <v>4748</v>
      </c>
      <c r="E2905" s="17">
        <v>3000</v>
      </c>
      <c r="F2905" s="18" t="s">
        <v>5</v>
      </c>
      <c r="G2905">
        <v>2010</v>
      </c>
      <c r="H2905" s="18" t="s">
        <v>66</v>
      </c>
      <c r="I2905" t="s">
        <v>64</v>
      </c>
      <c r="J2905" t="s">
        <v>65</v>
      </c>
    </row>
    <row r="2906" spans="1:10">
      <c r="A2906" s="17">
        <v>5135</v>
      </c>
      <c r="B2906" s="17" t="s">
        <v>4529</v>
      </c>
      <c r="C2906" s="17" t="s">
        <v>24</v>
      </c>
      <c r="D2906" s="17" t="s">
        <v>4681</v>
      </c>
      <c r="E2906" s="17">
        <v>4200</v>
      </c>
      <c r="F2906" s="18" t="s">
        <v>5</v>
      </c>
      <c r="G2906">
        <v>2010</v>
      </c>
      <c r="H2906" s="18" t="s">
        <v>66</v>
      </c>
      <c r="I2906" t="s">
        <v>64</v>
      </c>
      <c r="J2906" t="s">
        <v>65</v>
      </c>
    </row>
    <row r="2907" spans="1:10">
      <c r="A2907" s="17">
        <v>5134</v>
      </c>
      <c r="B2907" s="17" t="s">
        <v>4247</v>
      </c>
      <c r="C2907" s="17" t="s">
        <v>24</v>
      </c>
      <c r="D2907" s="17" t="s">
        <v>4681</v>
      </c>
      <c r="E2907" s="17">
        <v>5300</v>
      </c>
      <c r="F2907" s="18" t="s">
        <v>5</v>
      </c>
      <c r="G2907">
        <v>2010</v>
      </c>
      <c r="H2907" s="18" t="s">
        <v>66</v>
      </c>
      <c r="I2907" t="s">
        <v>64</v>
      </c>
      <c r="J2907" t="s">
        <v>65</v>
      </c>
    </row>
    <row r="2908" spans="1:10">
      <c r="A2908" s="17">
        <v>5133</v>
      </c>
      <c r="B2908" s="17" t="s">
        <v>4000</v>
      </c>
      <c r="C2908" s="17" t="s">
        <v>26</v>
      </c>
      <c r="D2908" s="17" t="s">
        <v>4668</v>
      </c>
      <c r="E2908" s="17">
        <v>14600</v>
      </c>
      <c r="F2908" s="18" t="s">
        <v>5</v>
      </c>
      <c r="G2908">
        <v>2010</v>
      </c>
      <c r="H2908" s="18" t="s">
        <v>66</v>
      </c>
      <c r="I2908" t="s">
        <v>64</v>
      </c>
      <c r="J2908" t="s">
        <v>65</v>
      </c>
    </row>
    <row r="2909" spans="1:10">
      <c r="A2909" s="17">
        <v>5132</v>
      </c>
      <c r="B2909" s="17" t="s">
        <v>3115</v>
      </c>
      <c r="C2909" s="17" t="s">
        <v>28</v>
      </c>
      <c r="D2909" s="17" t="s">
        <v>4749</v>
      </c>
      <c r="E2909" s="17">
        <v>2900</v>
      </c>
      <c r="F2909" s="18" t="s">
        <v>5</v>
      </c>
      <c r="G2909">
        <v>2010</v>
      </c>
      <c r="H2909" s="18" t="s">
        <v>66</v>
      </c>
      <c r="I2909" t="s">
        <v>64</v>
      </c>
      <c r="J2909" t="s">
        <v>65</v>
      </c>
    </row>
    <row r="2910" spans="1:10">
      <c r="A2910" s="17">
        <v>5131</v>
      </c>
      <c r="B2910" s="17" t="s">
        <v>2998</v>
      </c>
      <c r="C2910" s="17" t="s">
        <v>28</v>
      </c>
      <c r="D2910" s="17" t="s">
        <v>4638</v>
      </c>
      <c r="E2910" s="17">
        <v>5900</v>
      </c>
      <c r="F2910" s="18" t="s">
        <v>5</v>
      </c>
      <c r="G2910">
        <v>2010</v>
      </c>
      <c r="H2910" s="18" t="s">
        <v>66</v>
      </c>
      <c r="I2910" t="s">
        <v>64</v>
      </c>
      <c r="J2910" t="s">
        <v>65</v>
      </c>
    </row>
    <row r="2911" spans="1:10">
      <c r="A2911" s="17">
        <v>5130</v>
      </c>
      <c r="B2911" s="17" t="s">
        <v>3520</v>
      </c>
      <c r="C2911" s="17" t="s">
        <v>24</v>
      </c>
      <c r="D2911" s="17" t="s">
        <v>4658</v>
      </c>
      <c r="E2911" s="17">
        <v>4600</v>
      </c>
      <c r="F2911" s="18" t="s">
        <v>5</v>
      </c>
      <c r="G2911">
        <v>2010</v>
      </c>
      <c r="H2911" s="18" t="s">
        <v>66</v>
      </c>
      <c r="I2911" t="s">
        <v>64</v>
      </c>
      <c r="J2911" t="s">
        <v>65</v>
      </c>
    </row>
    <row r="2912" spans="1:10">
      <c r="A2912" s="17">
        <v>5129</v>
      </c>
      <c r="B2912" s="17" t="s">
        <v>3653</v>
      </c>
      <c r="C2912" s="17" t="s">
        <v>24</v>
      </c>
      <c r="D2912" s="17" t="s">
        <v>4681</v>
      </c>
      <c r="E2912" s="17">
        <v>4400</v>
      </c>
      <c r="F2912" s="18" t="s">
        <v>5</v>
      </c>
      <c r="G2912">
        <v>2010</v>
      </c>
      <c r="H2912" s="18" t="s">
        <v>66</v>
      </c>
      <c r="I2912" t="s">
        <v>64</v>
      </c>
      <c r="J2912" t="s">
        <v>65</v>
      </c>
    </row>
    <row r="2913" spans="1:10">
      <c r="A2913" s="17">
        <v>5128</v>
      </c>
      <c r="B2913" s="17" t="s">
        <v>3714</v>
      </c>
      <c r="C2913" s="17" t="s">
        <v>24</v>
      </c>
      <c r="D2913" s="17" t="s">
        <v>4748</v>
      </c>
      <c r="E2913" s="17">
        <v>11100</v>
      </c>
      <c r="F2913" s="18" t="s">
        <v>5</v>
      </c>
      <c r="G2913">
        <v>2010</v>
      </c>
      <c r="H2913" s="18" t="s">
        <v>66</v>
      </c>
      <c r="I2913" t="s">
        <v>64</v>
      </c>
      <c r="J2913" t="s">
        <v>65</v>
      </c>
    </row>
    <row r="2914" spans="1:10">
      <c r="A2914" s="17">
        <v>5127</v>
      </c>
      <c r="B2914" s="17" t="s">
        <v>4395</v>
      </c>
      <c r="C2914" s="17" t="s">
        <v>26</v>
      </c>
      <c r="D2914" s="17" t="s">
        <v>4668</v>
      </c>
      <c r="E2914" s="17">
        <v>10700</v>
      </c>
      <c r="F2914" s="18" t="s">
        <v>5</v>
      </c>
      <c r="G2914">
        <v>2010</v>
      </c>
      <c r="H2914" s="18" t="s">
        <v>66</v>
      </c>
      <c r="I2914" t="s">
        <v>64</v>
      </c>
      <c r="J2914" t="s">
        <v>65</v>
      </c>
    </row>
    <row r="2915" spans="1:10">
      <c r="A2915" s="17">
        <v>5126</v>
      </c>
      <c r="B2915" s="17" t="s">
        <v>3143</v>
      </c>
      <c r="C2915" s="17" t="s">
        <v>28</v>
      </c>
      <c r="D2915" s="17" t="s">
        <v>4749</v>
      </c>
      <c r="E2915" s="17">
        <v>6600</v>
      </c>
      <c r="F2915" s="18" t="s">
        <v>5</v>
      </c>
      <c r="G2915">
        <v>2010</v>
      </c>
      <c r="H2915" s="18" t="s">
        <v>66</v>
      </c>
      <c r="I2915" t="s">
        <v>64</v>
      </c>
      <c r="J2915" t="s">
        <v>65</v>
      </c>
    </row>
    <row r="2916" spans="1:10">
      <c r="A2916" s="17">
        <v>5125</v>
      </c>
      <c r="B2916" s="17" t="s">
        <v>3096</v>
      </c>
      <c r="C2916" s="17" t="s">
        <v>24</v>
      </c>
      <c r="D2916" s="17" t="s">
        <v>4748</v>
      </c>
      <c r="E2916" s="17">
        <v>16100</v>
      </c>
      <c r="F2916" s="18" t="s">
        <v>5</v>
      </c>
      <c r="G2916">
        <v>2010</v>
      </c>
      <c r="H2916" s="18" t="s">
        <v>66</v>
      </c>
      <c r="I2916" t="s">
        <v>64</v>
      </c>
      <c r="J2916" t="s">
        <v>65</v>
      </c>
    </row>
    <row r="2917" spans="1:10">
      <c r="A2917" s="17">
        <v>5124</v>
      </c>
      <c r="B2917" s="17" t="s">
        <v>4495</v>
      </c>
      <c r="C2917" s="17" t="s">
        <v>24</v>
      </c>
      <c r="D2917" s="17" t="s">
        <v>4681</v>
      </c>
      <c r="E2917" s="17">
        <v>3800</v>
      </c>
      <c r="F2917" s="18" t="s">
        <v>5</v>
      </c>
      <c r="G2917">
        <v>2009</v>
      </c>
      <c r="H2917" s="18" t="s">
        <v>66</v>
      </c>
      <c r="I2917" t="s">
        <v>64</v>
      </c>
      <c r="J2917" t="s">
        <v>65</v>
      </c>
    </row>
    <row r="2918" spans="1:10">
      <c r="A2918" s="17">
        <v>5123</v>
      </c>
      <c r="B2918" s="17" t="s">
        <v>4132</v>
      </c>
      <c r="C2918" s="17" t="s">
        <v>24</v>
      </c>
      <c r="D2918" s="17" t="s">
        <v>4658</v>
      </c>
      <c r="E2918" s="17">
        <v>6600</v>
      </c>
      <c r="F2918" s="18" t="s">
        <v>5</v>
      </c>
      <c r="G2918">
        <v>2009</v>
      </c>
      <c r="H2918" s="18" t="s">
        <v>66</v>
      </c>
      <c r="I2918" t="s">
        <v>64</v>
      </c>
      <c r="J2918" t="s">
        <v>65</v>
      </c>
    </row>
    <row r="2919" spans="1:10">
      <c r="A2919" s="17">
        <v>5122</v>
      </c>
      <c r="B2919" s="17" t="s">
        <v>3039</v>
      </c>
      <c r="C2919" s="17" t="s">
        <v>28</v>
      </c>
      <c r="D2919" s="17" t="s">
        <v>4749</v>
      </c>
      <c r="E2919" s="17">
        <v>4800</v>
      </c>
      <c r="F2919" s="18" t="s">
        <v>5</v>
      </c>
      <c r="G2919">
        <v>2009</v>
      </c>
      <c r="H2919" s="18" t="s">
        <v>66</v>
      </c>
      <c r="I2919" t="s">
        <v>64</v>
      </c>
      <c r="J2919" t="s">
        <v>65</v>
      </c>
    </row>
    <row r="2920" spans="1:10">
      <c r="A2920" s="17">
        <v>5121</v>
      </c>
      <c r="B2920" s="17" t="s">
        <v>2890</v>
      </c>
      <c r="C2920" s="17" t="s">
        <v>28</v>
      </c>
      <c r="D2920" s="17" t="s">
        <v>4749</v>
      </c>
      <c r="E2920" s="17">
        <v>10000</v>
      </c>
      <c r="F2920" s="18" t="s">
        <v>5</v>
      </c>
      <c r="G2920">
        <v>2009</v>
      </c>
      <c r="H2920" s="18" t="s">
        <v>66</v>
      </c>
      <c r="I2920" t="s">
        <v>64</v>
      </c>
      <c r="J2920" t="s">
        <v>65</v>
      </c>
    </row>
    <row r="2921" spans="1:10">
      <c r="A2921" s="17">
        <v>5120</v>
      </c>
      <c r="B2921" s="17" t="s">
        <v>3371</v>
      </c>
      <c r="C2921" s="17" t="s">
        <v>28</v>
      </c>
      <c r="D2921" s="17" t="s">
        <v>4749</v>
      </c>
      <c r="E2921" s="17">
        <v>8900</v>
      </c>
      <c r="F2921" s="18" t="s">
        <v>5</v>
      </c>
      <c r="G2921">
        <v>2009</v>
      </c>
      <c r="H2921" s="18" t="s">
        <v>66</v>
      </c>
      <c r="I2921" t="s">
        <v>64</v>
      </c>
      <c r="J2921" t="s">
        <v>65</v>
      </c>
    </row>
    <row r="2922" spans="1:10">
      <c r="A2922" s="17">
        <v>5119</v>
      </c>
      <c r="B2922" s="17" t="s">
        <v>2844</v>
      </c>
      <c r="C2922" s="17" t="s">
        <v>28</v>
      </c>
      <c r="D2922" s="17" t="s">
        <v>4583</v>
      </c>
      <c r="E2922" s="17">
        <v>4600</v>
      </c>
      <c r="F2922" s="18" t="s">
        <v>5</v>
      </c>
      <c r="G2922">
        <v>2009</v>
      </c>
      <c r="H2922" s="18" t="s">
        <v>66</v>
      </c>
      <c r="I2922" t="s">
        <v>64</v>
      </c>
      <c r="J2922" t="s">
        <v>65</v>
      </c>
    </row>
    <row r="2923" spans="1:10">
      <c r="A2923" s="17">
        <v>5116</v>
      </c>
      <c r="B2923" s="17" t="s">
        <v>3643</v>
      </c>
      <c r="C2923" s="17" t="s">
        <v>28</v>
      </c>
      <c r="D2923" s="17" t="s">
        <v>4749</v>
      </c>
      <c r="E2923" s="17">
        <v>6300</v>
      </c>
      <c r="F2923" s="18" t="s">
        <v>5</v>
      </c>
      <c r="G2923">
        <v>2009</v>
      </c>
      <c r="H2923" s="18" t="s">
        <v>66</v>
      </c>
      <c r="I2923" t="s">
        <v>64</v>
      </c>
      <c r="J2923" t="s">
        <v>65</v>
      </c>
    </row>
    <row r="2924" spans="1:10">
      <c r="A2924" s="17">
        <v>5115</v>
      </c>
      <c r="B2924" s="17" t="s">
        <v>4455</v>
      </c>
      <c r="C2924" s="17" t="s">
        <v>26</v>
      </c>
      <c r="D2924" s="17" t="s">
        <v>4742</v>
      </c>
      <c r="E2924" s="17">
        <v>12200</v>
      </c>
      <c r="F2924" s="18" t="s">
        <v>5</v>
      </c>
      <c r="G2924">
        <v>2009</v>
      </c>
      <c r="H2924" s="18" t="s">
        <v>66</v>
      </c>
      <c r="I2924" t="s">
        <v>64</v>
      </c>
      <c r="J2924" t="s">
        <v>65</v>
      </c>
    </row>
    <row r="2925" spans="1:10">
      <c r="A2925" s="17">
        <v>5114</v>
      </c>
      <c r="B2925" s="17" t="s">
        <v>4443</v>
      </c>
      <c r="C2925" s="17" t="s">
        <v>24</v>
      </c>
      <c r="D2925" s="17" t="s">
        <v>4681</v>
      </c>
      <c r="E2925" s="17">
        <v>4400</v>
      </c>
      <c r="F2925" s="18" t="s">
        <v>5</v>
      </c>
      <c r="G2925">
        <v>2009</v>
      </c>
      <c r="H2925" s="18" t="s">
        <v>66</v>
      </c>
      <c r="I2925" t="s">
        <v>64</v>
      </c>
      <c r="J2925" t="s">
        <v>65</v>
      </c>
    </row>
    <row r="2926" spans="1:10">
      <c r="A2926" s="17">
        <v>5113</v>
      </c>
      <c r="B2926" s="17" t="s">
        <v>4158</v>
      </c>
      <c r="C2926" s="17" t="s">
        <v>24</v>
      </c>
      <c r="D2926" s="17" t="s">
        <v>4658</v>
      </c>
      <c r="E2926" s="17">
        <v>4000</v>
      </c>
      <c r="F2926" s="18" t="s">
        <v>5</v>
      </c>
      <c r="G2926">
        <v>2009</v>
      </c>
      <c r="H2926" s="18" t="s">
        <v>66</v>
      </c>
      <c r="I2926" t="s">
        <v>64</v>
      </c>
      <c r="J2926" t="s">
        <v>65</v>
      </c>
    </row>
    <row r="2927" spans="1:10">
      <c r="A2927" s="17">
        <v>5111</v>
      </c>
      <c r="B2927" s="17" t="s">
        <v>4532</v>
      </c>
      <c r="C2927" s="17" t="s">
        <v>28</v>
      </c>
      <c r="D2927" s="17" t="s">
        <v>4749</v>
      </c>
      <c r="E2927" s="17">
        <v>6600</v>
      </c>
      <c r="F2927" s="18" t="s">
        <v>5</v>
      </c>
      <c r="G2927">
        <v>2009</v>
      </c>
      <c r="H2927" s="18" t="s">
        <v>66</v>
      </c>
      <c r="I2927" t="s">
        <v>64</v>
      </c>
      <c r="J2927" t="s">
        <v>65</v>
      </c>
    </row>
    <row r="2928" spans="1:10">
      <c r="A2928" s="17">
        <v>5109</v>
      </c>
      <c r="B2928" s="17" t="s">
        <v>2508</v>
      </c>
      <c r="C2928" s="17" t="s">
        <v>24</v>
      </c>
      <c r="D2928" s="17" t="s">
        <v>4748</v>
      </c>
      <c r="E2928" s="17">
        <v>5800</v>
      </c>
      <c r="F2928" s="18" t="s">
        <v>5</v>
      </c>
      <c r="G2928">
        <v>2009</v>
      </c>
      <c r="H2928" s="18" t="s">
        <v>66</v>
      </c>
      <c r="I2928" t="s">
        <v>64</v>
      </c>
      <c r="J2928" t="s">
        <v>65</v>
      </c>
    </row>
    <row r="2929" spans="1:10">
      <c r="A2929" s="17">
        <v>5108</v>
      </c>
      <c r="B2929" s="17" t="s">
        <v>4419</v>
      </c>
      <c r="C2929" s="17" t="s">
        <v>24</v>
      </c>
      <c r="D2929" s="17" t="s">
        <v>4681</v>
      </c>
      <c r="E2929" s="17">
        <v>6800</v>
      </c>
      <c r="F2929" s="18" t="s">
        <v>5</v>
      </c>
      <c r="G2929">
        <v>2009</v>
      </c>
      <c r="H2929" s="18" t="s">
        <v>66</v>
      </c>
      <c r="I2929" t="s">
        <v>64</v>
      </c>
      <c r="J2929" t="s">
        <v>65</v>
      </c>
    </row>
    <row r="2930" spans="1:10">
      <c r="A2930" s="17">
        <v>5107</v>
      </c>
      <c r="B2930" s="17" t="s">
        <v>3387</v>
      </c>
      <c r="C2930" s="17" t="s">
        <v>26</v>
      </c>
      <c r="D2930" s="17" t="s">
        <v>4668</v>
      </c>
      <c r="E2930" s="17">
        <v>8700</v>
      </c>
      <c r="F2930" s="18" t="s">
        <v>5</v>
      </c>
      <c r="G2930">
        <v>2010</v>
      </c>
      <c r="H2930" s="18" t="s">
        <v>66</v>
      </c>
      <c r="I2930" t="s">
        <v>64</v>
      </c>
      <c r="J2930" t="s">
        <v>65</v>
      </c>
    </row>
    <row r="2931" spans="1:10">
      <c r="A2931" s="17">
        <v>5106</v>
      </c>
      <c r="B2931" s="17" t="s">
        <v>3946</v>
      </c>
      <c r="C2931" s="17" t="s">
        <v>26</v>
      </c>
      <c r="D2931" s="17" t="s">
        <v>4668</v>
      </c>
      <c r="E2931" s="17">
        <v>15900</v>
      </c>
      <c r="F2931" s="18" t="s">
        <v>5</v>
      </c>
      <c r="G2931">
        <v>2009</v>
      </c>
      <c r="H2931" s="18" t="s">
        <v>66</v>
      </c>
      <c r="I2931" t="s">
        <v>64</v>
      </c>
      <c r="J2931" t="s">
        <v>65</v>
      </c>
    </row>
    <row r="2932" spans="1:10">
      <c r="A2932" s="17">
        <v>5105</v>
      </c>
      <c r="B2932" s="17" t="s">
        <v>3147</v>
      </c>
      <c r="C2932" s="17" t="s">
        <v>28</v>
      </c>
      <c r="D2932" s="17" t="s">
        <v>4749</v>
      </c>
      <c r="E2932" s="17">
        <v>4000</v>
      </c>
      <c r="F2932" s="18" t="s">
        <v>5</v>
      </c>
      <c r="G2932">
        <v>2009</v>
      </c>
      <c r="H2932" s="18" t="s">
        <v>66</v>
      </c>
      <c r="I2932" t="s">
        <v>64</v>
      </c>
      <c r="J2932" t="s">
        <v>65</v>
      </c>
    </row>
    <row r="2933" spans="1:10">
      <c r="A2933" s="17">
        <v>5104</v>
      </c>
      <c r="B2933" s="17" t="s">
        <v>4339</v>
      </c>
      <c r="C2933" s="17" t="s">
        <v>28</v>
      </c>
      <c r="D2933" s="17" t="s">
        <v>4749</v>
      </c>
      <c r="E2933" s="17">
        <v>7100</v>
      </c>
      <c r="F2933" s="18" t="s">
        <v>5</v>
      </c>
      <c r="G2933">
        <v>2009</v>
      </c>
      <c r="H2933" s="18" t="s">
        <v>66</v>
      </c>
      <c r="I2933" t="s">
        <v>64</v>
      </c>
      <c r="J2933" t="s">
        <v>65</v>
      </c>
    </row>
    <row r="2934" spans="1:10">
      <c r="A2934" s="17">
        <v>5103</v>
      </c>
      <c r="B2934" s="17" t="s">
        <v>2701</v>
      </c>
      <c r="C2934" s="17" t="s">
        <v>24</v>
      </c>
      <c r="D2934" s="17" t="s">
        <v>4748</v>
      </c>
      <c r="E2934" s="17">
        <v>8600</v>
      </c>
      <c r="F2934" s="18" t="s">
        <v>5</v>
      </c>
      <c r="G2934">
        <v>2009</v>
      </c>
      <c r="H2934" s="18" t="s">
        <v>66</v>
      </c>
      <c r="I2934" t="s">
        <v>64</v>
      </c>
      <c r="J2934" t="s">
        <v>65</v>
      </c>
    </row>
    <row r="2935" spans="1:10">
      <c r="A2935" s="17">
        <v>5102</v>
      </c>
      <c r="B2935" s="17" t="s">
        <v>3301</v>
      </c>
      <c r="C2935" s="17" t="s">
        <v>24</v>
      </c>
      <c r="D2935" s="17" t="s">
        <v>4748</v>
      </c>
      <c r="E2935" s="17">
        <v>13500</v>
      </c>
      <c r="F2935" s="18" t="s">
        <v>5</v>
      </c>
      <c r="G2935">
        <v>2009</v>
      </c>
      <c r="H2935" s="18" t="s">
        <v>66</v>
      </c>
      <c r="I2935" t="s">
        <v>64</v>
      </c>
      <c r="J2935" t="s">
        <v>65</v>
      </c>
    </row>
    <row r="2936" spans="1:10">
      <c r="A2936" s="17">
        <v>5101</v>
      </c>
      <c r="B2936" s="17" t="s">
        <v>2573</v>
      </c>
      <c r="C2936" s="17" t="s">
        <v>24</v>
      </c>
      <c r="D2936" s="17" t="s">
        <v>4748</v>
      </c>
      <c r="E2936" s="17">
        <v>7100</v>
      </c>
      <c r="F2936" s="18" t="s">
        <v>5</v>
      </c>
      <c r="G2936">
        <v>2009</v>
      </c>
      <c r="H2936" s="18" t="s">
        <v>66</v>
      </c>
      <c r="I2936" t="s">
        <v>64</v>
      </c>
      <c r="J2936" t="s">
        <v>65</v>
      </c>
    </row>
    <row r="2937" spans="1:10">
      <c r="A2937" s="17">
        <v>5100</v>
      </c>
      <c r="B2937" s="17" t="s">
        <v>3270</v>
      </c>
      <c r="C2937" s="17" t="s">
        <v>24</v>
      </c>
      <c r="D2937" s="17" t="s">
        <v>4748</v>
      </c>
      <c r="E2937" s="17">
        <v>4400</v>
      </c>
      <c r="F2937" s="18" t="s">
        <v>5</v>
      </c>
      <c r="G2937">
        <v>2009</v>
      </c>
      <c r="H2937" s="18" t="s">
        <v>66</v>
      </c>
      <c r="I2937" t="s">
        <v>64</v>
      </c>
      <c r="J2937" t="s">
        <v>65</v>
      </c>
    </row>
    <row r="2938" spans="1:10">
      <c r="A2938" s="17">
        <v>5099</v>
      </c>
      <c r="B2938" s="17" t="s">
        <v>2151</v>
      </c>
      <c r="C2938" s="17" t="s">
        <v>28</v>
      </c>
      <c r="D2938" s="17" t="s">
        <v>4638</v>
      </c>
      <c r="E2938" s="17">
        <v>6300</v>
      </c>
      <c r="F2938" s="18" t="s">
        <v>5</v>
      </c>
      <c r="G2938">
        <v>2009</v>
      </c>
      <c r="H2938" s="18" t="s">
        <v>66</v>
      </c>
      <c r="I2938" t="s">
        <v>64</v>
      </c>
      <c r="J2938" t="s">
        <v>65</v>
      </c>
    </row>
    <row r="2939" spans="1:10">
      <c r="A2939" s="17">
        <v>5098</v>
      </c>
      <c r="B2939" s="17" t="s">
        <v>3993</v>
      </c>
      <c r="C2939" s="17" t="s">
        <v>26</v>
      </c>
      <c r="D2939" s="17" t="s">
        <v>4668</v>
      </c>
      <c r="E2939" s="17">
        <v>9800</v>
      </c>
      <c r="F2939" s="18" t="s">
        <v>5</v>
      </c>
      <c r="G2939">
        <v>2009</v>
      </c>
      <c r="H2939" s="18" t="s">
        <v>66</v>
      </c>
      <c r="I2939" t="s">
        <v>64</v>
      </c>
      <c r="J2939" t="s">
        <v>65</v>
      </c>
    </row>
    <row r="2940" spans="1:10">
      <c r="A2940" s="17">
        <v>5097</v>
      </c>
      <c r="B2940" s="17" t="s">
        <v>4504</v>
      </c>
      <c r="C2940" s="17" t="s">
        <v>28</v>
      </c>
      <c r="D2940" s="17" t="s">
        <v>4583</v>
      </c>
      <c r="E2940" s="17">
        <v>11400</v>
      </c>
      <c r="F2940" s="18" t="s">
        <v>5</v>
      </c>
      <c r="G2940">
        <v>2009</v>
      </c>
      <c r="H2940" s="18" t="s">
        <v>66</v>
      </c>
      <c r="I2940" t="s">
        <v>64</v>
      </c>
      <c r="J2940" t="s">
        <v>65</v>
      </c>
    </row>
    <row r="2941" spans="1:10">
      <c r="A2941" s="17">
        <v>5096</v>
      </c>
      <c r="B2941" s="17" t="s">
        <v>2470</v>
      </c>
      <c r="C2941" s="17" t="s">
        <v>26</v>
      </c>
      <c r="D2941" s="17" t="s">
        <v>4668</v>
      </c>
      <c r="E2941" s="17">
        <v>6900</v>
      </c>
      <c r="F2941" s="18" t="s">
        <v>5</v>
      </c>
      <c r="G2941">
        <v>2009</v>
      </c>
      <c r="H2941" s="18" t="s">
        <v>66</v>
      </c>
      <c r="I2941" t="s">
        <v>64</v>
      </c>
      <c r="J2941" t="s">
        <v>65</v>
      </c>
    </row>
    <row r="2942" spans="1:10">
      <c r="A2942" s="17">
        <v>5095</v>
      </c>
      <c r="B2942" s="17" t="s">
        <v>3695</v>
      </c>
      <c r="C2942" s="17" t="s">
        <v>24</v>
      </c>
      <c r="D2942" s="17" t="s">
        <v>4748</v>
      </c>
      <c r="E2942" s="17">
        <v>5800</v>
      </c>
      <c r="F2942" s="18" t="s">
        <v>5</v>
      </c>
      <c r="G2942">
        <v>2009</v>
      </c>
      <c r="H2942" s="18" t="s">
        <v>66</v>
      </c>
      <c r="I2942" t="s">
        <v>64</v>
      </c>
      <c r="J2942" t="s">
        <v>65</v>
      </c>
    </row>
    <row r="2943" spans="1:10">
      <c r="A2943" s="17">
        <v>5094</v>
      </c>
      <c r="B2943" s="17" t="s">
        <v>3743</v>
      </c>
      <c r="C2943" s="17" t="s">
        <v>24</v>
      </c>
      <c r="D2943" s="17" t="s">
        <v>4658</v>
      </c>
      <c r="E2943" s="17">
        <v>7000</v>
      </c>
      <c r="F2943" s="18" t="s">
        <v>5</v>
      </c>
      <c r="G2943">
        <v>2009</v>
      </c>
      <c r="H2943" s="18" t="s">
        <v>66</v>
      </c>
      <c r="I2943" t="s">
        <v>64</v>
      </c>
      <c r="J2943" t="s">
        <v>65</v>
      </c>
    </row>
    <row r="2944" spans="1:10">
      <c r="A2944" s="17">
        <v>5090</v>
      </c>
      <c r="B2944" s="17" t="s">
        <v>3144</v>
      </c>
      <c r="C2944" s="17" t="s">
        <v>26</v>
      </c>
      <c r="D2944" s="17" t="s">
        <v>4668</v>
      </c>
      <c r="E2944" s="17">
        <v>7600</v>
      </c>
      <c r="F2944" s="18" t="s">
        <v>5</v>
      </c>
      <c r="G2944">
        <v>2009</v>
      </c>
      <c r="H2944" s="18" t="s">
        <v>66</v>
      </c>
      <c r="I2944" t="s">
        <v>64</v>
      </c>
      <c r="J2944" t="s">
        <v>65</v>
      </c>
    </row>
    <row r="2945" spans="1:10">
      <c r="A2945" s="17">
        <v>5089</v>
      </c>
      <c r="B2945" s="17" t="s">
        <v>3516</v>
      </c>
      <c r="C2945" s="17" t="s">
        <v>26</v>
      </c>
      <c r="D2945" s="17" t="s">
        <v>4668</v>
      </c>
      <c r="E2945" s="17">
        <v>9100</v>
      </c>
      <c r="F2945" s="18" t="s">
        <v>5</v>
      </c>
      <c r="G2945">
        <v>2009</v>
      </c>
      <c r="H2945" s="18" t="s">
        <v>66</v>
      </c>
      <c r="I2945" t="s">
        <v>64</v>
      </c>
      <c r="J2945" t="s">
        <v>65</v>
      </c>
    </row>
    <row r="2946" spans="1:10">
      <c r="A2946" s="17">
        <v>5088</v>
      </c>
      <c r="B2946" s="17" t="s">
        <v>3724</v>
      </c>
      <c r="C2946" s="17" t="s">
        <v>26</v>
      </c>
      <c r="D2946" s="17" t="s">
        <v>4668</v>
      </c>
      <c r="E2946" s="17">
        <v>5300</v>
      </c>
      <c r="F2946" s="18" t="s">
        <v>5</v>
      </c>
      <c r="G2946">
        <v>2008</v>
      </c>
      <c r="H2946" s="18" t="s">
        <v>66</v>
      </c>
      <c r="I2946" t="s">
        <v>64</v>
      </c>
      <c r="J2946" t="s">
        <v>65</v>
      </c>
    </row>
    <row r="2947" spans="1:10">
      <c r="A2947" s="17">
        <v>5087</v>
      </c>
      <c r="B2947" s="17" t="s">
        <v>2110</v>
      </c>
      <c r="C2947" s="17" t="s">
        <v>28</v>
      </c>
      <c r="D2947" s="17" t="s">
        <v>4638</v>
      </c>
      <c r="E2947" s="17">
        <v>13300</v>
      </c>
      <c r="F2947" s="18" t="s">
        <v>5</v>
      </c>
      <c r="G2947">
        <v>2008</v>
      </c>
      <c r="H2947" s="18" t="s">
        <v>66</v>
      </c>
      <c r="I2947" t="s">
        <v>64</v>
      </c>
      <c r="J2947" t="s">
        <v>65</v>
      </c>
    </row>
    <row r="2948" spans="1:10">
      <c r="A2948" s="17">
        <v>5086</v>
      </c>
      <c r="B2948" s="17" t="s">
        <v>2122</v>
      </c>
      <c r="C2948" s="17" t="s">
        <v>28</v>
      </c>
      <c r="D2948" s="17" t="s">
        <v>4638</v>
      </c>
      <c r="E2948" s="17">
        <v>7500</v>
      </c>
      <c r="F2948" s="18" t="s">
        <v>5</v>
      </c>
      <c r="G2948">
        <v>2008</v>
      </c>
      <c r="H2948" s="18" t="s">
        <v>66</v>
      </c>
      <c r="I2948" t="s">
        <v>64</v>
      </c>
      <c r="J2948" t="s">
        <v>65</v>
      </c>
    </row>
    <row r="2949" spans="1:10">
      <c r="A2949" s="17">
        <v>5084</v>
      </c>
      <c r="B2949" s="17" t="s">
        <v>2544</v>
      </c>
      <c r="C2949" s="17" t="s">
        <v>28</v>
      </c>
      <c r="D2949" s="17" t="s">
        <v>4583</v>
      </c>
      <c r="E2949" s="17">
        <v>5900</v>
      </c>
      <c r="F2949" s="18" t="s">
        <v>5</v>
      </c>
      <c r="G2949">
        <v>2008</v>
      </c>
      <c r="H2949" s="18" t="s">
        <v>66</v>
      </c>
      <c r="I2949" t="s">
        <v>64</v>
      </c>
      <c r="J2949" t="s">
        <v>65</v>
      </c>
    </row>
    <row r="2950" spans="1:10">
      <c r="A2950" s="17">
        <v>5083</v>
      </c>
      <c r="B2950" s="17" t="s">
        <v>101</v>
      </c>
      <c r="C2950" s="17" t="s">
        <v>24</v>
      </c>
      <c r="D2950" s="17" t="s">
        <v>4681</v>
      </c>
      <c r="E2950" s="17">
        <v>3800</v>
      </c>
      <c r="F2950" s="18" t="s">
        <v>5</v>
      </c>
      <c r="G2950">
        <v>2008</v>
      </c>
      <c r="H2950" s="18" t="s">
        <v>66</v>
      </c>
      <c r="I2950" t="s">
        <v>64</v>
      </c>
      <c r="J2950" t="s">
        <v>65</v>
      </c>
    </row>
    <row r="2951" spans="1:10">
      <c r="A2951" s="17">
        <v>5081</v>
      </c>
      <c r="B2951" s="17" t="s">
        <v>3933</v>
      </c>
      <c r="C2951" s="17" t="s">
        <v>28</v>
      </c>
      <c r="D2951" s="17" t="s">
        <v>4583</v>
      </c>
      <c r="E2951" s="17">
        <v>4500</v>
      </c>
      <c r="F2951" s="18" t="s">
        <v>5</v>
      </c>
      <c r="G2951">
        <v>2008</v>
      </c>
      <c r="H2951" s="18" t="s">
        <v>66</v>
      </c>
      <c r="I2951" t="s">
        <v>64</v>
      </c>
      <c r="J2951" t="s">
        <v>65</v>
      </c>
    </row>
    <row r="2952" spans="1:10">
      <c r="A2952" s="17">
        <v>5080</v>
      </c>
      <c r="B2952" s="17" t="s">
        <v>3034</v>
      </c>
      <c r="C2952" s="17" t="s">
        <v>28</v>
      </c>
      <c r="D2952" s="17" t="s">
        <v>4749</v>
      </c>
      <c r="E2952" s="17">
        <v>7900</v>
      </c>
      <c r="F2952" s="18" t="s">
        <v>5</v>
      </c>
      <c r="G2952">
        <v>2008</v>
      </c>
      <c r="H2952" s="18" t="s">
        <v>66</v>
      </c>
      <c r="I2952" t="s">
        <v>64</v>
      </c>
      <c r="J2952" t="s">
        <v>65</v>
      </c>
    </row>
    <row r="2953" spans="1:10">
      <c r="A2953" s="17">
        <v>5079</v>
      </c>
      <c r="B2953" s="17" t="s">
        <v>99</v>
      </c>
      <c r="C2953" s="17" t="s">
        <v>24</v>
      </c>
      <c r="D2953" s="17" t="s">
        <v>4748</v>
      </c>
      <c r="E2953" s="17">
        <v>5500</v>
      </c>
      <c r="F2953" s="18" t="s">
        <v>5</v>
      </c>
      <c r="G2953">
        <v>2008</v>
      </c>
      <c r="H2953" s="18" t="s">
        <v>66</v>
      </c>
      <c r="I2953" t="s">
        <v>64</v>
      </c>
      <c r="J2953" t="s">
        <v>65</v>
      </c>
    </row>
    <row r="2954" spans="1:10">
      <c r="A2954" s="17">
        <v>5077</v>
      </c>
      <c r="B2954" s="17" t="s">
        <v>3544</v>
      </c>
      <c r="C2954" s="17" t="s">
        <v>26</v>
      </c>
      <c r="D2954" s="17" t="s">
        <v>4668</v>
      </c>
      <c r="E2954" s="17">
        <v>7100</v>
      </c>
      <c r="F2954" s="18" t="s">
        <v>5</v>
      </c>
      <c r="G2954">
        <v>2008</v>
      </c>
      <c r="H2954" s="18" t="s">
        <v>66</v>
      </c>
      <c r="I2954" t="s">
        <v>64</v>
      </c>
      <c r="J2954" t="s">
        <v>65</v>
      </c>
    </row>
    <row r="2955" spans="1:10">
      <c r="A2955" s="17">
        <v>5073</v>
      </c>
      <c r="B2955" s="17" t="s">
        <v>2768</v>
      </c>
      <c r="C2955" s="17" t="s">
        <v>28</v>
      </c>
      <c r="D2955" s="17" t="s">
        <v>4749</v>
      </c>
      <c r="E2955" s="17">
        <v>5600</v>
      </c>
      <c r="F2955" s="18" t="s">
        <v>5</v>
      </c>
      <c r="G2955">
        <v>2008</v>
      </c>
      <c r="H2955" s="18" t="s">
        <v>66</v>
      </c>
      <c r="I2955" t="s">
        <v>64</v>
      </c>
      <c r="J2955" t="s">
        <v>65</v>
      </c>
    </row>
    <row r="2956" spans="1:10">
      <c r="A2956" s="17">
        <v>5072</v>
      </c>
      <c r="B2956" s="17" t="s">
        <v>2944</v>
      </c>
      <c r="C2956" s="17" t="s">
        <v>26</v>
      </c>
      <c r="D2956" s="17" t="s">
        <v>4668</v>
      </c>
      <c r="E2956" s="17">
        <v>5400</v>
      </c>
      <c r="F2956" s="18" t="s">
        <v>5</v>
      </c>
      <c r="G2956">
        <v>2008</v>
      </c>
      <c r="H2956" s="18" t="s">
        <v>66</v>
      </c>
      <c r="I2956" t="s">
        <v>64</v>
      </c>
      <c r="J2956" t="s">
        <v>65</v>
      </c>
    </row>
    <row r="2957" spans="1:10">
      <c r="A2957" s="17">
        <v>5071</v>
      </c>
      <c r="B2957" s="17" t="s">
        <v>3296</v>
      </c>
      <c r="C2957" s="17" t="s">
        <v>28</v>
      </c>
      <c r="D2957" s="17" t="s">
        <v>4749</v>
      </c>
      <c r="E2957" s="17">
        <v>6000</v>
      </c>
      <c r="F2957" s="18" t="s">
        <v>5</v>
      </c>
      <c r="G2957">
        <v>2008</v>
      </c>
      <c r="H2957" s="18" t="s">
        <v>66</v>
      </c>
      <c r="I2957" t="s">
        <v>64</v>
      </c>
      <c r="J2957" t="s">
        <v>65</v>
      </c>
    </row>
    <row r="2958" spans="1:10">
      <c r="A2958" s="17">
        <v>5070</v>
      </c>
      <c r="B2958" s="17" t="s">
        <v>3852</v>
      </c>
      <c r="C2958" s="17" t="s">
        <v>24</v>
      </c>
      <c r="D2958" s="17" t="s">
        <v>4748</v>
      </c>
      <c r="E2958" s="17">
        <v>9500</v>
      </c>
      <c r="F2958" s="18" t="s">
        <v>5</v>
      </c>
      <c r="G2958">
        <v>2008</v>
      </c>
      <c r="H2958" s="18" t="s">
        <v>66</v>
      </c>
      <c r="I2958" t="s">
        <v>64</v>
      </c>
      <c r="J2958" t="s">
        <v>65</v>
      </c>
    </row>
    <row r="2959" spans="1:10">
      <c r="A2959" s="17">
        <v>5069</v>
      </c>
      <c r="B2959" s="17" t="s">
        <v>3750</v>
      </c>
      <c r="C2959" s="17" t="s">
        <v>24</v>
      </c>
      <c r="D2959" s="17" t="s">
        <v>4748</v>
      </c>
      <c r="E2959" s="17">
        <v>13700</v>
      </c>
      <c r="F2959" s="18" t="s">
        <v>5</v>
      </c>
      <c r="G2959">
        <v>2008</v>
      </c>
      <c r="H2959" s="18" t="s">
        <v>66</v>
      </c>
      <c r="I2959" t="s">
        <v>64</v>
      </c>
      <c r="J2959" t="s">
        <v>65</v>
      </c>
    </row>
    <row r="2960" spans="1:10">
      <c r="A2960" s="17">
        <v>5068</v>
      </c>
      <c r="B2960" s="17" t="s">
        <v>3574</v>
      </c>
      <c r="C2960" s="17" t="s">
        <v>24</v>
      </c>
      <c r="D2960" s="17" t="s">
        <v>4658</v>
      </c>
      <c r="E2960" s="17">
        <v>6500</v>
      </c>
      <c r="F2960" s="18" t="s">
        <v>5</v>
      </c>
      <c r="G2960">
        <v>2008</v>
      </c>
      <c r="H2960" s="18" t="s">
        <v>66</v>
      </c>
      <c r="I2960" t="s">
        <v>64</v>
      </c>
      <c r="J2960" t="s">
        <v>65</v>
      </c>
    </row>
    <row r="2961" spans="1:10">
      <c r="A2961" s="17">
        <v>5067</v>
      </c>
      <c r="B2961" s="17" t="s">
        <v>2468</v>
      </c>
      <c r="C2961" s="17" t="s">
        <v>28</v>
      </c>
      <c r="D2961" s="17" t="s">
        <v>4749</v>
      </c>
      <c r="E2961" s="17">
        <v>8400</v>
      </c>
      <c r="F2961" s="18" t="s">
        <v>5</v>
      </c>
      <c r="G2961">
        <v>2008</v>
      </c>
      <c r="H2961" s="18" t="s">
        <v>66</v>
      </c>
      <c r="I2961" t="s">
        <v>64</v>
      </c>
      <c r="J2961" t="s">
        <v>65</v>
      </c>
    </row>
    <row r="2962" spans="1:10">
      <c r="A2962" s="17">
        <v>5065</v>
      </c>
      <c r="B2962" s="17" t="s">
        <v>3079</v>
      </c>
      <c r="C2962" s="17" t="s">
        <v>28</v>
      </c>
      <c r="D2962" s="17" t="s">
        <v>4583</v>
      </c>
      <c r="E2962" s="17">
        <v>9000</v>
      </c>
      <c r="F2962" s="18" t="s">
        <v>5</v>
      </c>
      <c r="G2962">
        <v>2008</v>
      </c>
      <c r="H2962" s="18" t="s">
        <v>66</v>
      </c>
      <c r="I2962" t="s">
        <v>64</v>
      </c>
      <c r="J2962" t="s">
        <v>65</v>
      </c>
    </row>
    <row r="2963" spans="1:10">
      <c r="A2963" s="17">
        <v>5064</v>
      </c>
      <c r="B2963" s="17" t="s">
        <v>3944</v>
      </c>
      <c r="C2963" s="17" t="s">
        <v>26</v>
      </c>
      <c r="D2963" s="17" t="s">
        <v>4668</v>
      </c>
      <c r="E2963" s="17">
        <v>5700</v>
      </c>
      <c r="F2963" s="18" t="s">
        <v>5</v>
      </c>
      <c r="G2963">
        <v>2008</v>
      </c>
      <c r="H2963" s="18" t="s">
        <v>66</v>
      </c>
      <c r="I2963" t="s">
        <v>64</v>
      </c>
      <c r="J2963" t="s">
        <v>65</v>
      </c>
    </row>
    <row r="2964" spans="1:10">
      <c r="A2964" s="17">
        <v>5063</v>
      </c>
      <c r="B2964" s="17" t="s">
        <v>3294</v>
      </c>
      <c r="C2964" s="17" t="s">
        <v>24</v>
      </c>
      <c r="D2964" s="17" t="s">
        <v>4748</v>
      </c>
      <c r="E2964" s="17">
        <v>14600</v>
      </c>
      <c r="F2964" s="18" t="s">
        <v>5</v>
      </c>
      <c r="G2964">
        <v>2008</v>
      </c>
      <c r="H2964" s="18" t="s">
        <v>66</v>
      </c>
      <c r="I2964" t="s">
        <v>64</v>
      </c>
      <c r="J2964" t="s">
        <v>65</v>
      </c>
    </row>
    <row r="2965" spans="1:10">
      <c r="A2965" s="17">
        <v>5062</v>
      </c>
      <c r="B2965" s="17" t="s">
        <v>3048</v>
      </c>
      <c r="C2965" s="17" t="s">
        <v>28</v>
      </c>
      <c r="D2965" s="17" t="s">
        <v>4749</v>
      </c>
      <c r="E2965" s="17">
        <v>13300</v>
      </c>
      <c r="F2965" s="18" t="s">
        <v>5</v>
      </c>
      <c r="G2965">
        <v>2008</v>
      </c>
      <c r="H2965" s="18" t="s">
        <v>66</v>
      </c>
      <c r="I2965" t="s">
        <v>64</v>
      </c>
      <c r="J2965" t="s">
        <v>65</v>
      </c>
    </row>
    <row r="2966" spans="1:10">
      <c r="A2966" s="17">
        <v>5061</v>
      </c>
      <c r="B2966" s="17" t="s">
        <v>96</v>
      </c>
      <c r="C2966" s="17" t="s">
        <v>24</v>
      </c>
      <c r="D2966" s="17" t="s">
        <v>4658</v>
      </c>
      <c r="E2966" s="17">
        <v>4800</v>
      </c>
      <c r="F2966" s="18" t="s">
        <v>5</v>
      </c>
      <c r="G2966">
        <v>2008</v>
      </c>
      <c r="H2966" s="18" t="s">
        <v>66</v>
      </c>
      <c r="I2966" t="s">
        <v>64</v>
      </c>
      <c r="J2966" t="s">
        <v>65</v>
      </c>
    </row>
    <row r="2967" spans="1:10">
      <c r="A2967" s="17">
        <v>5060</v>
      </c>
      <c r="B2967" s="17" t="s">
        <v>3404</v>
      </c>
      <c r="C2967" s="17" t="s">
        <v>26</v>
      </c>
      <c r="D2967" s="17" t="s">
        <v>4668</v>
      </c>
      <c r="E2967" s="17">
        <v>6600</v>
      </c>
      <c r="F2967" s="18" t="s">
        <v>5</v>
      </c>
      <c r="G2967">
        <v>2008</v>
      </c>
      <c r="H2967" s="18" t="s">
        <v>66</v>
      </c>
      <c r="I2967" t="s">
        <v>64</v>
      </c>
      <c r="J2967" t="s">
        <v>65</v>
      </c>
    </row>
    <row r="2968" spans="1:10">
      <c r="A2968" s="17">
        <v>5059</v>
      </c>
      <c r="B2968" s="17" t="s">
        <v>2278</v>
      </c>
      <c r="C2968" s="17" t="s">
        <v>28</v>
      </c>
      <c r="D2968" s="17" t="s">
        <v>4638</v>
      </c>
      <c r="E2968" s="17">
        <v>10700</v>
      </c>
      <c r="F2968" s="18" t="s">
        <v>5</v>
      </c>
      <c r="G2968">
        <v>2007</v>
      </c>
      <c r="H2968" s="18" t="s">
        <v>66</v>
      </c>
      <c r="I2968" t="s">
        <v>64</v>
      </c>
      <c r="J2968" t="s">
        <v>65</v>
      </c>
    </row>
    <row r="2969" spans="1:10">
      <c r="A2969" s="17">
        <v>5058</v>
      </c>
      <c r="B2969" s="17" t="s">
        <v>3425</v>
      </c>
      <c r="C2969" s="17" t="s">
        <v>28</v>
      </c>
      <c r="D2969" s="17" t="s">
        <v>4749</v>
      </c>
      <c r="E2969" s="17">
        <v>6200</v>
      </c>
      <c r="F2969" s="18" t="s">
        <v>5</v>
      </c>
      <c r="G2969">
        <v>2007</v>
      </c>
      <c r="H2969" s="18" t="s">
        <v>66</v>
      </c>
      <c r="I2969" t="s">
        <v>64</v>
      </c>
      <c r="J2969" t="s">
        <v>65</v>
      </c>
    </row>
    <row r="2970" spans="1:10">
      <c r="A2970" s="17">
        <v>5057</v>
      </c>
      <c r="B2970" s="17" t="s">
        <v>3074</v>
      </c>
      <c r="C2970" s="17" t="s">
        <v>28</v>
      </c>
      <c r="D2970" s="17" t="s">
        <v>4583</v>
      </c>
      <c r="E2970" s="17">
        <v>13000</v>
      </c>
      <c r="F2970" s="18" t="s">
        <v>5</v>
      </c>
      <c r="G2970">
        <v>2007</v>
      </c>
      <c r="H2970" s="18" t="s">
        <v>66</v>
      </c>
      <c r="I2970" t="s">
        <v>64</v>
      </c>
      <c r="J2970" t="s">
        <v>65</v>
      </c>
    </row>
    <row r="2971" spans="1:10">
      <c r="A2971" s="17">
        <v>5056</v>
      </c>
      <c r="B2971" s="17" t="s">
        <v>3787</v>
      </c>
      <c r="C2971" s="17" t="s">
        <v>24</v>
      </c>
      <c r="D2971" s="17" t="s">
        <v>4748</v>
      </c>
      <c r="E2971" s="17">
        <v>6500</v>
      </c>
      <c r="F2971" s="18" t="s">
        <v>5</v>
      </c>
      <c r="G2971">
        <v>2007</v>
      </c>
      <c r="H2971" s="18" t="s">
        <v>66</v>
      </c>
      <c r="I2971" t="s">
        <v>64</v>
      </c>
      <c r="J2971" t="s">
        <v>65</v>
      </c>
    </row>
    <row r="2972" spans="1:10">
      <c r="A2972" s="17">
        <v>5054</v>
      </c>
      <c r="B2972" s="17" t="s">
        <v>4092</v>
      </c>
      <c r="C2972" s="17" t="s">
        <v>24</v>
      </c>
      <c r="D2972" s="17" t="s">
        <v>4658</v>
      </c>
      <c r="E2972" s="17">
        <v>20200</v>
      </c>
      <c r="F2972" s="18" t="s">
        <v>5</v>
      </c>
      <c r="G2972">
        <v>2007</v>
      </c>
      <c r="H2972" s="18" t="s">
        <v>66</v>
      </c>
      <c r="I2972" t="s">
        <v>64</v>
      </c>
      <c r="J2972" t="s">
        <v>65</v>
      </c>
    </row>
    <row r="2973" spans="1:10">
      <c r="A2973" s="17">
        <v>5053</v>
      </c>
      <c r="B2973" s="17" t="s">
        <v>3073</v>
      </c>
      <c r="C2973" s="17" t="s">
        <v>28</v>
      </c>
      <c r="D2973" s="17" t="s">
        <v>4638</v>
      </c>
      <c r="E2973" s="17">
        <v>7700</v>
      </c>
      <c r="F2973" s="18" t="s">
        <v>5</v>
      </c>
      <c r="G2973">
        <v>2007</v>
      </c>
      <c r="H2973" s="18" t="s">
        <v>66</v>
      </c>
      <c r="I2973" t="s">
        <v>64</v>
      </c>
      <c r="J2973" t="s">
        <v>65</v>
      </c>
    </row>
    <row r="2974" spans="1:10">
      <c r="A2974" s="17">
        <v>5052</v>
      </c>
      <c r="B2974" s="17" t="s">
        <v>2661</v>
      </c>
      <c r="C2974" s="17" t="s">
        <v>28</v>
      </c>
      <c r="D2974" s="17" t="s">
        <v>4583</v>
      </c>
      <c r="E2974" s="17">
        <v>22000</v>
      </c>
      <c r="F2974" s="18" t="s">
        <v>5</v>
      </c>
      <c r="G2974">
        <v>2007</v>
      </c>
      <c r="H2974" s="18" t="s">
        <v>66</v>
      </c>
      <c r="I2974" t="s">
        <v>64</v>
      </c>
      <c r="J2974" t="s">
        <v>65</v>
      </c>
    </row>
    <row r="2975" spans="1:10">
      <c r="A2975" s="17">
        <v>5051</v>
      </c>
      <c r="B2975" s="17" t="s">
        <v>3683</v>
      </c>
      <c r="C2975" s="17" t="s">
        <v>24</v>
      </c>
      <c r="D2975" s="17" t="s">
        <v>4681</v>
      </c>
      <c r="E2975" s="17">
        <v>11300</v>
      </c>
      <c r="F2975" s="18" t="s">
        <v>5</v>
      </c>
      <c r="G2975">
        <v>2007</v>
      </c>
      <c r="H2975" s="18" t="s">
        <v>66</v>
      </c>
      <c r="I2975" t="s">
        <v>64</v>
      </c>
      <c r="J2975" t="s">
        <v>65</v>
      </c>
    </row>
    <row r="2976" spans="1:10">
      <c r="A2976" s="17">
        <v>5050</v>
      </c>
      <c r="B2976" s="17" t="s">
        <v>3580</v>
      </c>
      <c r="C2976" s="17" t="s">
        <v>28</v>
      </c>
      <c r="D2976" s="17" t="s">
        <v>4749</v>
      </c>
      <c r="E2976" s="17">
        <v>6000</v>
      </c>
      <c r="F2976" s="18" t="s">
        <v>5</v>
      </c>
      <c r="G2976">
        <v>2007</v>
      </c>
      <c r="H2976" s="18" t="s">
        <v>66</v>
      </c>
      <c r="I2976" t="s">
        <v>64</v>
      </c>
      <c r="J2976" t="s">
        <v>65</v>
      </c>
    </row>
    <row r="2977" spans="1:10">
      <c r="A2977" s="17">
        <v>5049</v>
      </c>
      <c r="B2977" s="17" t="s">
        <v>4288</v>
      </c>
      <c r="C2977" s="17" t="s">
        <v>24</v>
      </c>
      <c r="D2977" s="17" t="s">
        <v>4658</v>
      </c>
      <c r="E2977" s="17">
        <v>9400</v>
      </c>
      <c r="F2977" s="18" t="s">
        <v>5</v>
      </c>
      <c r="G2977">
        <v>2007</v>
      </c>
      <c r="H2977" s="18" t="s">
        <v>66</v>
      </c>
      <c r="I2977" t="s">
        <v>64</v>
      </c>
      <c r="J2977" t="s">
        <v>65</v>
      </c>
    </row>
    <row r="2978" spans="1:10">
      <c r="A2978" s="17">
        <v>5048</v>
      </c>
      <c r="B2978" s="17" t="s">
        <v>93</v>
      </c>
      <c r="C2978" s="17" t="s">
        <v>24</v>
      </c>
      <c r="D2978" s="17" t="s">
        <v>4658</v>
      </c>
      <c r="E2978" s="17">
        <v>13600</v>
      </c>
      <c r="F2978" s="18" t="s">
        <v>5</v>
      </c>
      <c r="G2978">
        <v>2007</v>
      </c>
      <c r="H2978" s="18" t="s">
        <v>66</v>
      </c>
      <c r="I2978" t="s">
        <v>64</v>
      </c>
      <c r="J2978" t="s">
        <v>65</v>
      </c>
    </row>
    <row r="2979" spans="1:10">
      <c r="A2979" s="17">
        <v>5047</v>
      </c>
      <c r="B2979" s="17" t="s">
        <v>2315</v>
      </c>
      <c r="C2979" s="17" t="s">
        <v>28</v>
      </c>
      <c r="D2979" s="17" t="s">
        <v>4638</v>
      </c>
      <c r="E2979" s="17">
        <v>12600</v>
      </c>
      <c r="F2979" s="18" t="s">
        <v>5</v>
      </c>
      <c r="G2979">
        <v>2006</v>
      </c>
      <c r="H2979" s="18" t="s">
        <v>66</v>
      </c>
      <c r="I2979" t="s">
        <v>64</v>
      </c>
      <c r="J2979" t="s">
        <v>65</v>
      </c>
    </row>
    <row r="2980" spans="1:10">
      <c r="A2980" s="17">
        <v>5046</v>
      </c>
      <c r="B2980" s="17" t="s">
        <v>3186</v>
      </c>
      <c r="C2980" s="17" t="s">
        <v>28</v>
      </c>
      <c r="D2980" s="17" t="s">
        <v>4583</v>
      </c>
      <c r="E2980" s="17">
        <v>6600</v>
      </c>
      <c r="F2980" s="18" t="s">
        <v>5</v>
      </c>
      <c r="G2980">
        <v>2006</v>
      </c>
      <c r="H2980" s="18" t="s">
        <v>66</v>
      </c>
      <c r="I2980" t="s">
        <v>64</v>
      </c>
      <c r="J2980" t="s">
        <v>65</v>
      </c>
    </row>
    <row r="2981" spans="1:10">
      <c r="A2981" s="17">
        <v>5045</v>
      </c>
      <c r="B2981" s="17" t="s">
        <v>4446</v>
      </c>
      <c r="C2981" s="17" t="s">
        <v>24</v>
      </c>
      <c r="D2981" s="17" t="s">
        <v>4681</v>
      </c>
      <c r="E2981" s="17">
        <v>11200</v>
      </c>
      <c r="F2981" s="18" t="s">
        <v>5</v>
      </c>
      <c r="G2981">
        <v>2006</v>
      </c>
      <c r="H2981" s="18" t="s">
        <v>66</v>
      </c>
      <c r="I2981" t="s">
        <v>64</v>
      </c>
      <c r="J2981" t="s">
        <v>65</v>
      </c>
    </row>
    <row r="2982" spans="1:10">
      <c r="A2982" s="17">
        <v>5044</v>
      </c>
      <c r="B2982" s="17" t="s">
        <v>2347</v>
      </c>
      <c r="C2982" s="17" t="s">
        <v>28</v>
      </c>
      <c r="D2982" s="17" t="s">
        <v>4749</v>
      </c>
      <c r="E2982" s="17">
        <v>9600</v>
      </c>
      <c r="F2982" s="18" t="s">
        <v>5</v>
      </c>
      <c r="G2982">
        <v>2006</v>
      </c>
      <c r="H2982" s="18" t="s">
        <v>66</v>
      </c>
      <c r="I2982" t="s">
        <v>64</v>
      </c>
      <c r="J2982" t="s">
        <v>65</v>
      </c>
    </row>
    <row r="2983" spans="1:10">
      <c r="A2983" s="17">
        <v>5043</v>
      </c>
      <c r="B2983" s="17" t="s">
        <v>2729</v>
      </c>
      <c r="C2983" s="17" t="s">
        <v>28</v>
      </c>
      <c r="D2983" s="17" t="s">
        <v>4638</v>
      </c>
      <c r="E2983" s="17">
        <v>11800</v>
      </c>
      <c r="F2983" s="18" t="s">
        <v>5</v>
      </c>
      <c r="G2983">
        <v>2006</v>
      </c>
      <c r="H2983" s="18" t="s">
        <v>66</v>
      </c>
      <c r="I2983" t="s">
        <v>64</v>
      </c>
      <c r="J2983" t="s">
        <v>65</v>
      </c>
    </row>
    <row r="2984" spans="1:10">
      <c r="A2984" s="17">
        <v>5042</v>
      </c>
      <c r="B2984" s="17" t="s">
        <v>4488</v>
      </c>
      <c r="C2984" s="17" t="s">
        <v>24</v>
      </c>
      <c r="D2984" s="17" t="s">
        <v>4681</v>
      </c>
      <c r="E2984" s="17">
        <v>14400</v>
      </c>
      <c r="F2984" s="18" t="s">
        <v>5</v>
      </c>
      <c r="G2984">
        <v>2006</v>
      </c>
      <c r="H2984" s="18" t="s">
        <v>66</v>
      </c>
      <c r="I2984" t="s">
        <v>64</v>
      </c>
      <c r="J2984" t="s">
        <v>65</v>
      </c>
    </row>
    <row r="2985" spans="1:10">
      <c r="A2985" s="17">
        <v>5041</v>
      </c>
      <c r="B2985" s="17" t="s">
        <v>91</v>
      </c>
      <c r="C2985" s="17" t="s">
        <v>24</v>
      </c>
      <c r="D2985" s="17" t="s">
        <v>4658</v>
      </c>
      <c r="E2985" s="17">
        <v>12300</v>
      </c>
      <c r="F2985" s="18" t="s">
        <v>5</v>
      </c>
      <c r="G2985">
        <v>2006</v>
      </c>
      <c r="H2985" s="18" t="s">
        <v>66</v>
      </c>
      <c r="I2985" t="s">
        <v>64</v>
      </c>
      <c r="J2985" t="s">
        <v>65</v>
      </c>
    </row>
    <row r="2986" spans="1:10">
      <c r="A2986" s="17">
        <v>5040</v>
      </c>
      <c r="B2986" s="17" t="s">
        <v>2726</v>
      </c>
      <c r="C2986" s="17" t="s">
        <v>28</v>
      </c>
      <c r="D2986" s="17" t="s">
        <v>4638</v>
      </c>
      <c r="E2986" s="17">
        <v>7000</v>
      </c>
      <c r="F2986" s="18" t="s">
        <v>5</v>
      </c>
      <c r="G2986">
        <v>2006</v>
      </c>
      <c r="H2986" s="18" t="s">
        <v>66</v>
      </c>
      <c r="I2986" t="s">
        <v>64</v>
      </c>
      <c r="J2986" t="s">
        <v>65</v>
      </c>
    </row>
    <row r="2987" spans="1:10">
      <c r="A2987" s="17">
        <v>5039</v>
      </c>
      <c r="B2987" s="17" t="s">
        <v>89</v>
      </c>
      <c r="C2987" s="17" t="s">
        <v>24</v>
      </c>
      <c r="D2987" s="17" t="s">
        <v>4658</v>
      </c>
      <c r="E2987" s="17">
        <v>3800</v>
      </c>
      <c r="F2987" s="18" t="s">
        <v>5</v>
      </c>
      <c r="G2987">
        <v>2006</v>
      </c>
      <c r="H2987" s="18" t="s">
        <v>66</v>
      </c>
      <c r="I2987" t="s">
        <v>64</v>
      </c>
      <c r="J2987" t="s">
        <v>65</v>
      </c>
    </row>
    <row r="2988" spans="1:10">
      <c r="A2988" s="17">
        <v>5038</v>
      </c>
      <c r="B2988" s="17" t="s">
        <v>2565</v>
      </c>
      <c r="C2988" s="17" t="s">
        <v>24</v>
      </c>
      <c r="D2988" s="17" t="s">
        <v>4658</v>
      </c>
      <c r="E2988" s="17">
        <v>4500</v>
      </c>
      <c r="F2988" s="18" t="s">
        <v>5</v>
      </c>
      <c r="G2988">
        <v>2006</v>
      </c>
      <c r="H2988" s="18" t="s">
        <v>66</v>
      </c>
      <c r="I2988" t="s">
        <v>64</v>
      </c>
      <c r="J2988" t="s">
        <v>65</v>
      </c>
    </row>
    <row r="2989" spans="1:10">
      <c r="A2989" s="17">
        <v>5037</v>
      </c>
      <c r="B2989" s="17" t="s">
        <v>3444</v>
      </c>
      <c r="C2989" s="17" t="s">
        <v>24</v>
      </c>
      <c r="D2989" s="17" t="s">
        <v>4658</v>
      </c>
      <c r="E2989" s="17">
        <v>4900</v>
      </c>
      <c r="F2989" s="18" t="s">
        <v>5</v>
      </c>
      <c r="G2989">
        <v>2006</v>
      </c>
      <c r="H2989" s="18" t="s">
        <v>66</v>
      </c>
      <c r="I2989" t="s">
        <v>64</v>
      </c>
      <c r="J2989" t="s">
        <v>65</v>
      </c>
    </row>
    <row r="2990" spans="1:10">
      <c r="A2990" s="17">
        <v>5036</v>
      </c>
      <c r="B2990" s="17" t="s">
        <v>3481</v>
      </c>
      <c r="C2990" s="17" t="s">
        <v>24</v>
      </c>
      <c r="D2990" s="17" t="s">
        <v>4658</v>
      </c>
      <c r="E2990" s="17">
        <v>8900</v>
      </c>
      <c r="F2990" s="18" t="s">
        <v>5</v>
      </c>
      <c r="G2990">
        <v>2006</v>
      </c>
      <c r="H2990" s="18" t="s">
        <v>66</v>
      </c>
      <c r="I2990" t="s">
        <v>64</v>
      </c>
      <c r="J2990" t="s">
        <v>65</v>
      </c>
    </row>
    <row r="2991" spans="1:10">
      <c r="A2991" s="17">
        <v>5035</v>
      </c>
      <c r="B2991" s="17" t="s">
        <v>4015</v>
      </c>
      <c r="C2991" s="17" t="s">
        <v>28</v>
      </c>
      <c r="D2991" s="17" t="s">
        <v>4583</v>
      </c>
      <c r="E2991" s="17">
        <v>12900</v>
      </c>
      <c r="F2991" s="18" t="s">
        <v>5</v>
      </c>
      <c r="G2991">
        <v>2006</v>
      </c>
      <c r="H2991" s="18" t="s">
        <v>66</v>
      </c>
      <c r="I2991" t="s">
        <v>64</v>
      </c>
      <c r="J2991" t="s">
        <v>65</v>
      </c>
    </row>
    <row r="2992" spans="1:10">
      <c r="A2992" s="17">
        <v>5033</v>
      </c>
      <c r="B2992" s="17" t="s">
        <v>3689</v>
      </c>
      <c r="C2992" s="17" t="s">
        <v>26</v>
      </c>
      <c r="D2992" s="17" t="s">
        <v>4668</v>
      </c>
      <c r="E2992" s="17">
        <v>18700</v>
      </c>
      <c r="F2992" s="18" t="s">
        <v>5</v>
      </c>
      <c r="G2992">
        <v>2005</v>
      </c>
      <c r="H2992" s="18" t="s">
        <v>66</v>
      </c>
      <c r="I2992" t="s">
        <v>64</v>
      </c>
      <c r="J2992" t="s">
        <v>65</v>
      </c>
    </row>
    <row r="2993" spans="1:10">
      <c r="A2993" s="17">
        <v>5032</v>
      </c>
      <c r="B2993" s="17" t="s">
        <v>2225</v>
      </c>
      <c r="C2993" s="17" t="s">
        <v>28</v>
      </c>
      <c r="D2993" s="17" t="s">
        <v>4638</v>
      </c>
      <c r="E2993" s="17">
        <v>19600</v>
      </c>
      <c r="F2993" s="18" t="s">
        <v>5</v>
      </c>
      <c r="G2993">
        <v>2005</v>
      </c>
      <c r="H2993" s="18" t="s">
        <v>66</v>
      </c>
      <c r="I2993" t="s">
        <v>64</v>
      </c>
      <c r="J2993" t="s">
        <v>65</v>
      </c>
    </row>
    <row r="2994" spans="1:10">
      <c r="A2994" s="17">
        <v>5031</v>
      </c>
      <c r="B2994" s="17" t="s">
        <v>4393</v>
      </c>
      <c r="C2994" s="17" t="s">
        <v>24</v>
      </c>
      <c r="D2994" s="17" t="s">
        <v>4681</v>
      </c>
      <c r="E2994" s="17">
        <v>12600</v>
      </c>
      <c r="F2994" s="18" t="s">
        <v>5</v>
      </c>
      <c r="G2994">
        <v>2005</v>
      </c>
      <c r="H2994" s="18" t="s">
        <v>66</v>
      </c>
      <c r="I2994" t="s">
        <v>64</v>
      </c>
      <c r="J2994" t="s">
        <v>65</v>
      </c>
    </row>
    <row r="2995" spans="1:10">
      <c r="A2995" s="17">
        <v>5030</v>
      </c>
      <c r="B2995" s="17" t="s">
        <v>2657</v>
      </c>
      <c r="C2995" s="17" t="s">
        <v>28</v>
      </c>
      <c r="D2995" s="17" t="s">
        <v>4749</v>
      </c>
      <c r="E2995" s="17">
        <v>14500</v>
      </c>
      <c r="F2995" s="18" t="s">
        <v>5</v>
      </c>
      <c r="G2995">
        <v>2005</v>
      </c>
      <c r="H2995" s="18" t="s">
        <v>66</v>
      </c>
      <c r="I2995" t="s">
        <v>64</v>
      </c>
      <c r="J2995" t="s">
        <v>65</v>
      </c>
    </row>
    <row r="2996" spans="1:10">
      <c r="A2996" s="17">
        <v>5027</v>
      </c>
      <c r="B2996" s="17" t="s">
        <v>3940</v>
      </c>
      <c r="C2996" s="17" t="s">
        <v>24</v>
      </c>
      <c r="D2996" s="17" t="s">
        <v>4658</v>
      </c>
      <c r="E2996" s="17">
        <v>4500</v>
      </c>
      <c r="F2996" s="18" t="s">
        <v>5</v>
      </c>
      <c r="G2996">
        <v>2005</v>
      </c>
      <c r="H2996" s="18" t="s">
        <v>66</v>
      </c>
      <c r="I2996" t="s">
        <v>64</v>
      </c>
      <c r="J2996" t="s">
        <v>65</v>
      </c>
    </row>
    <row r="2997" spans="1:10">
      <c r="A2997" s="17">
        <v>5026</v>
      </c>
      <c r="B2997" s="17" t="s">
        <v>2774</v>
      </c>
      <c r="C2997" s="17" t="s">
        <v>24</v>
      </c>
      <c r="D2997" s="17" t="s">
        <v>4681</v>
      </c>
      <c r="E2997" s="17">
        <v>7800</v>
      </c>
      <c r="F2997" s="18" t="s">
        <v>5</v>
      </c>
      <c r="G2997">
        <v>2005</v>
      </c>
      <c r="H2997" s="18" t="s">
        <v>66</v>
      </c>
      <c r="I2997" t="s">
        <v>64</v>
      </c>
      <c r="J2997" t="s">
        <v>65</v>
      </c>
    </row>
    <row r="2998" spans="1:10">
      <c r="A2998" s="17">
        <v>5025</v>
      </c>
      <c r="B2998" s="17" t="s">
        <v>2417</v>
      </c>
      <c r="C2998" s="17" t="s">
        <v>28</v>
      </c>
      <c r="D2998" s="17" t="s">
        <v>4583</v>
      </c>
      <c r="E2998" s="17">
        <v>18300</v>
      </c>
      <c r="F2998" s="18" t="s">
        <v>5</v>
      </c>
      <c r="G2998">
        <v>2004</v>
      </c>
      <c r="H2998" s="18" t="s">
        <v>66</v>
      </c>
      <c r="I2998" t="s">
        <v>64</v>
      </c>
      <c r="J2998" t="s">
        <v>65</v>
      </c>
    </row>
    <row r="2999" spans="1:10">
      <c r="A2999" s="17">
        <v>5024</v>
      </c>
      <c r="B2999" s="17" t="s">
        <v>2156</v>
      </c>
      <c r="C2999" s="17" t="s">
        <v>28</v>
      </c>
      <c r="D2999" s="17" t="s">
        <v>4638</v>
      </c>
      <c r="E2999" s="17">
        <v>23500</v>
      </c>
      <c r="F2999" s="18" t="s">
        <v>5</v>
      </c>
      <c r="G2999">
        <v>2004</v>
      </c>
      <c r="H2999" s="18" t="s">
        <v>66</v>
      </c>
      <c r="I2999" t="s">
        <v>64</v>
      </c>
      <c r="J2999" t="s">
        <v>65</v>
      </c>
    </row>
    <row r="3000" spans="1:10">
      <c r="A3000" s="17">
        <v>5023</v>
      </c>
      <c r="B3000" s="17" t="s">
        <v>4309</v>
      </c>
      <c r="C3000" s="17" t="s">
        <v>24</v>
      </c>
      <c r="D3000" s="17" t="s">
        <v>4681</v>
      </c>
      <c r="E3000" s="17">
        <v>3000</v>
      </c>
      <c r="F3000" s="18" t="s">
        <v>5</v>
      </c>
      <c r="G3000">
        <v>2004</v>
      </c>
      <c r="H3000" s="18" t="s">
        <v>66</v>
      </c>
      <c r="I3000" t="s">
        <v>64</v>
      </c>
      <c r="J3000" t="s">
        <v>65</v>
      </c>
    </row>
    <row r="3001" spans="1:10">
      <c r="A3001" s="17">
        <v>5022</v>
      </c>
      <c r="B3001" s="17" t="s">
        <v>3733</v>
      </c>
      <c r="C3001" s="17" t="s">
        <v>24</v>
      </c>
      <c r="D3001" s="17" t="s">
        <v>4681</v>
      </c>
      <c r="E3001" s="17">
        <v>5000</v>
      </c>
      <c r="F3001" s="18" t="s">
        <v>5</v>
      </c>
      <c r="G3001">
        <v>2004</v>
      </c>
      <c r="H3001" s="18" t="s">
        <v>66</v>
      </c>
      <c r="I3001" t="s">
        <v>64</v>
      </c>
      <c r="J3001" t="s">
        <v>65</v>
      </c>
    </row>
    <row r="3002" spans="1:10">
      <c r="A3002" s="17">
        <v>5021</v>
      </c>
      <c r="B3002" s="17" t="s">
        <v>88</v>
      </c>
      <c r="C3002" s="17" t="s">
        <v>24</v>
      </c>
      <c r="D3002" s="17" t="s">
        <v>4681</v>
      </c>
      <c r="E3002" s="17">
        <v>11600</v>
      </c>
      <c r="F3002" s="18" t="s">
        <v>5</v>
      </c>
      <c r="G3002">
        <v>2004</v>
      </c>
      <c r="H3002" s="18" t="s">
        <v>66</v>
      </c>
      <c r="I3002" t="s">
        <v>64</v>
      </c>
      <c r="J3002" t="s">
        <v>65</v>
      </c>
    </row>
    <row r="3003" spans="1:10">
      <c r="A3003" s="17">
        <v>5020</v>
      </c>
      <c r="B3003" s="17" t="s">
        <v>3558</v>
      </c>
      <c r="C3003" s="17" t="s">
        <v>24</v>
      </c>
      <c r="D3003" s="17" t="s">
        <v>4681</v>
      </c>
      <c r="E3003" s="17">
        <v>19500</v>
      </c>
      <c r="F3003" s="18" t="s">
        <v>5</v>
      </c>
      <c r="G3003">
        <v>2004</v>
      </c>
      <c r="H3003" s="18" t="s">
        <v>66</v>
      </c>
      <c r="I3003" t="s">
        <v>64</v>
      </c>
      <c r="J3003" t="s">
        <v>65</v>
      </c>
    </row>
    <row r="3004" spans="1:10">
      <c r="A3004" s="17">
        <v>5019</v>
      </c>
      <c r="B3004" s="17" t="s">
        <v>4061</v>
      </c>
      <c r="C3004" s="17" t="s">
        <v>24</v>
      </c>
      <c r="D3004" s="17" t="s">
        <v>4681</v>
      </c>
      <c r="E3004" s="17">
        <v>10800</v>
      </c>
      <c r="F3004" s="18" t="s">
        <v>5</v>
      </c>
      <c r="G3004">
        <v>2004</v>
      </c>
      <c r="H3004" s="18" t="s">
        <v>66</v>
      </c>
      <c r="I3004" t="s">
        <v>64</v>
      </c>
      <c r="J3004" t="s">
        <v>65</v>
      </c>
    </row>
    <row r="3005" spans="1:10">
      <c r="A3005" s="17">
        <v>5018</v>
      </c>
      <c r="B3005" s="17" t="s">
        <v>3963</v>
      </c>
      <c r="C3005" s="17" t="s">
        <v>24</v>
      </c>
      <c r="D3005" s="17" t="s">
        <v>4681</v>
      </c>
      <c r="E3005" s="17">
        <v>21100</v>
      </c>
      <c r="F3005" s="18" t="s">
        <v>5</v>
      </c>
      <c r="G3005">
        <v>2004</v>
      </c>
      <c r="H3005" s="18" t="s">
        <v>66</v>
      </c>
      <c r="I3005" t="s">
        <v>64</v>
      </c>
      <c r="J3005" t="s">
        <v>65</v>
      </c>
    </row>
    <row r="3006" spans="1:10">
      <c r="A3006" s="17">
        <v>5017</v>
      </c>
      <c r="B3006" s="17" t="s">
        <v>2096</v>
      </c>
      <c r="C3006" s="17" t="s">
        <v>24</v>
      </c>
      <c r="D3006" s="17" t="s">
        <v>4658</v>
      </c>
      <c r="E3006" s="17">
        <v>9600</v>
      </c>
      <c r="F3006" s="18" t="s">
        <v>5</v>
      </c>
      <c r="G3006">
        <v>2003</v>
      </c>
      <c r="H3006" s="18" t="s">
        <v>66</v>
      </c>
      <c r="I3006" t="s">
        <v>64</v>
      </c>
      <c r="J3006" t="s">
        <v>65</v>
      </c>
    </row>
    <row r="3007" spans="1:10">
      <c r="A3007" s="17">
        <v>5016</v>
      </c>
      <c r="B3007" s="17" t="s">
        <v>2561</v>
      </c>
      <c r="C3007" s="17" t="s">
        <v>24</v>
      </c>
      <c r="D3007" s="17" t="s">
        <v>4658</v>
      </c>
      <c r="E3007" s="17">
        <v>8800</v>
      </c>
      <c r="F3007" s="18" t="s">
        <v>5</v>
      </c>
      <c r="G3007">
        <v>2003</v>
      </c>
      <c r="H3007" s="18" t="s">
        <v>66</v>
      </c>
      <c r="I3007" t="s">
        <v>64</v>
      </c>
      <c r="J3007" t="s">
        <v>65</v>
      </c>
    </row>
    <row r="3008" spans="1:10">
      <c r="A3008" s="17">
        <v>5015</v>
      </c>
      <c r="B3008" s="17" t="s">
        <v>3486</v>
      </c>
      <c r="C3008" s="17" t="s">
        <v>24</v>
      </c>
      <c r="D3008" s="17" t="s">
        <v>4658</v>
      </c>
      <c r="E3008" s="17">
        <v>5600</v>
      </c>
      <c r="F3008" s="18" t="s">
        <v>5</v>
      </c>
      <c r="G3008">
        <v>2003</v>
      </c>
      <c r="H3008" s="18" t="s">
        <v>66</v>
      </c>
      <c r="I3008" t="s">
        <v>64</v>
      </c>
      <c r="J3008" t="s">
        <v>65</v>
      </c>
    </row>
    <row r="3009" spans="1:10">
      <c r="A3009" s="17">
        <v>5014</v>
      </c>
      <c r="B3009" s="17" t="s">
        <v>76</v>
      </c>
      <c r="C3009" s="17" t="s">
        <v>24</v>
      </c>
      <c r="D3009" s="17" t="s">
        <v>4658</v>
      </c>
      <c r="E3009" s="17">
        <v>7600</v>
      </c>
      <c r="F3009" s="18" t="s">
        <v>5</v>
      </c>
      <c r="G3009">
        <v>2003</v>
      </c>
      <c r="H3009" s="18" t="s">
        <v>66</v>
      </c>
      <c r="I3009" t="s">
        <v>64</v>
      </c>
      <c r="J3009" t="s">
        <v>65</v>
      </c>
    </row>
    <row r="3010" spans="1:10">
      <c r="A3010" s="17">
        <v>5013</v>
      </c>
      <c r="B3010" s="17" t="s">
        <v>69</v>
      </c>
      <c r="C3010" s="17" t="s">
        <v>24</v>
      </c>
      <c r="D3010" s="17" t="s">
        <v>4658</v>
      </c>
      <c r="E3010" s="17">
        <v>5300</v>
      </c>
      <c r="F3010" s="18" t="s">
        <v>5</v>
      </c>
      <c r="G3010">
        <v>2003</v>
      </c>
      <c r="H3010" s="18" t="s">
        <v>66</v>
      </c>
      <c r="I3010" t="s">
        <v>64</v>
      </c>
      <c r="J3010" t="s">
        <v>65</v>
      </c>
    </row>
    <row r="3011" spans="1:10">
      <c r="A3011" s="17">
        <v>5012</v>
      </c>
      <c r="B3011" s="17" t="s">
        <v>3051</v>
      </c>
      <c r="C3011" s="17" t="s">
        <v>24</v>
      </c>
      <c r="D3011" s="17" t="s">
        <v>4658</v>
      </c>
      <c r="E3011" s="17">
        <v>6100</v>
      </c>
      <c r="F3011" s="18" t="s">
        <v>5</v>
      </c>
      <c r="G3011">
        <v>2003</v>
      </c>
      <c r="H3011" s="18" t="s">
        <v>66</v>
      </c>
      <c r="I3011" t="s">
        <v>64</v>
      </c>
      <c r="J3011" t="s">
        <v>65</v>
      </c>
    </row>
    <row r="3012" spans="1:10">
      <c r="A3012" s="17">
        <v>5011</v>
      </c>
      <c r="B3012" s="17" t="s">
        <v>3968</v>
      </c>
      <c r="C3012" s="17" t="s">
        <v>24</v>
      </c>
      <c r="D3012" s="17" t="s">
        <v>4748</v>
      </c>
      <c r="E3012" s="17">
        <v>11100</v>
      </c>
      <c r="F3012" s="18" t="s">
        <v>5</v>
      </c>
      <c r="G3012">
        <v>2003</v>
      </c>
      <c r="H3012" s="18" t="s">
        <v>66</v>
      </c>
      <c r="I3012" t="s">
        <v>64</v>
      </c>
      <c r="J3012" t="s">
        <v>65</v>
      </c>
    </row>
    <row r="3013" spans="1:10">
      <c r="A3013" s="17">
        <v>5010</v>
      </c>
      <c r="B3013" s="17" t="s">
        <v>2929</v>
      </c>
      <c r="C3013" s="17" t="s">
        <v>24</v>
      </c>
      <c r="D3013" s="17" t="s">
        <v>4748</v>
      </c>
      <c r="E3013" s="17">
        <v>14500</v>
      </c>
      <c r="F3013" s="18" t="s">
        <v>5</v>
      </c>
      <c r="G3013">
        <v>2002</v>
      </c>
      <c r="H3013" s="18" t="s">
        <v>66</v>
      </c>
      <c r="I3013" t="s">
        <v>64</v>
      </c>
      <c r="J3013" t="s">
        <v>65</v>
      </c>
    </row>
    <row r="3014" spans="1:10">
      <c r="A3014" s="17">
        <v>5009</v>
      </c>
      <c r="B3014" s="17" t="s">
        <v>2457</v>
      </c>
      <c r="C3014" s="17" t="s">
        <v>24</v>
      </c>
      <c r="D3014" s="17" t="s">
        <v>4658</v>
      </c>
      <c r="E3014" s="17">
        <v>5100</v>
      </c>
      <c r="F3014" s="18" t="s">
        <v>5</v>
      </c>
      <c r="G3014">
        <v>2002</v>
      </c>
      <c r="H3014" s="18" t="s">
        <v>66</v>
      </c>
      <c r="I3014" t="s">
        <v>64</v>
      </c>
      <c r="J3014" t="s">
        <v>65</v>
      </c>
    </row>
    <row r="3015" spans="1:10">
      <c r="A3015" s="17">
        <v>5008</v>
      </c>
      <c r="B3015" s="17" t="s">
        <v>4184</v>
      </c>
      <c r="C3015" s="17" t="s">
        <v>24</v>
      </c>
      <c r="D3015" s="17" t="s">
        <v>4658</v>
      </c>
      <c r="E3015" s="17">
        <v>7600</v>
      </c>
      <c r="F3015" s="18" t="s">
        <v>5</v>
      </c>
      <c r="G3015">
        <v>2002</v>
      </c>
      <c r="H3015" s="18" t="s">
        <v>66</v>
      </c>
      <c r="I3015" t="s">
        <v>64</v>
      </c>
      <c r="J3015" t="s">
        <v>65</v>
      </c>
    </row>
    <row r="3016" spans="1:10">
      <c r="A3016" s="17">
        <v>5007</v>
      </c>
      <c r="B3016" s="17" t="s">
        <v>4367</v>
      </c>
      <c r="C3016" s="17" t="s">
        <v>24</v>
      </c>
      <c r="D3016" s="17" t="s">
        <v>4658</v>
      </c>
      <c r="E3016" s="17">
        <v>3900</v>
      </c>
      <c r="F3016" s="18" t="s">
        <v>5</v>
      </c>
      <c r="G3016">
        <v>2002</v>
      </c>
      <c r="H3016" s="18" t="s">
        <v>66</v>
      </c>
      <c r="I3016" t="s">
        <v>64</v>
      </c>
      <c r="J3016" t="s">
        <v>65</v>
      </c>
    </row>
    <row r="3017" spans="1:10">
      <c r="A3017" s="17">
        <v>5006</v>
      </c>
      <c r="B3017" s="17" t="s">
        <v>4217</v>
      </c>
      <c r="C3017" s="17" t="s">
        <v>24</v>
      </c>
      <c r="D3017" s="17" t="s">
        <v>4658</v>
      </c>
      <c r="E3017" s="17">
        <v>16100</v>
      </c>
      <c r="F3017" s="18" t="s">
        <v>5</v>
      </c>
      <c r="G3017">
        <v>2002</v>
      </c>
      <c r="H3017" s="18" t="s">
        <v>66</v>
      </c>
      <c r="I3017" t="s">
        <v>64</v>
      </c>
      <c r="J3017" t="s">
        <v>65</v>
      </c>
    </row>
    <row r="3018" spans="1:10">
      <c r="A3018" s="17">
        <v>5005</v>
      </c>
      <c r="B3018" s="17" t="s">
        <v>4075</v>
      </c>
      <c r="C3018" s="17" t="s">
        <v>24</v>
      </c>
      <c r="D3018" s="17" t="s">
        <v>4658</v>
      </c>
      <c r="E3018" s="17">
        <v>15700</v>
      </c>
      <c r="F3018" s="18" t="s">
        <v>5</v>
      </c>
      <c r="G3018">
        <v>2002</v>
      </c>
      <c r="H3018" s="18" t="s">
        <v>66</v>
      </c>
      <c r="I3018" t="s">
        <v>64</v>
      </c>
      <c r="J3018" t="s">
        <v>65</v>
      </c>
    </row>
    <row r="3019" spans="1:10">
      <c r="A3019" s="17">
        <v>5004</v>
      </c>
      <c r="B3019" s="17" t="s">
        <v>4337</v>
      </c>
      <c r="C3019" s="17" t="s">
        <v>24</v>
      </c>
      <c r="D3019" s="17" t="s">
        <v>4658</v>
      </c>
      <c r="E3019" s="17">
        <v>14500</v>
      </c>
      <c r="F3019" s="18" t="s">
        <v>5</v>
      </c>
      <c r="G3019">
        <v>2002</v>
      </c>
      <c r="H3019" s="18" t="s">
        <v>66</v>
      </c>
      <c r="I3019" t="s">
        <v>64</v>
      </c>
      <c r="J3019" t="s">
        <v>65</v>
      </c>
    </row>
    <row r="3020" spans="1:10">
      <c r="A3020" s="17">
        <v>5003</v>
      </c>
      <c r="B3020" s="17" t="s">
        <v>63</v>
      </c>
      <c r="C3020" s="17" t="s">
        <v>24</v>
      </c>
      <c r="D3020" s="17" t="s">
        <v>4681</v>
      </c>
      <c r="E3020" s="17">
        <v>7000</v>
      </c>
      <c r="F3020" s="18" t="s">
        <v>5</v>
      </c>
      <c r="G3020">
        <v>2002</v>
      </c>
      <c r="H3020" s="18" t="s">
        <v>66</v>
      </c>
      <c r="I3020" t="s">
        <v>64</v>
      </c>
      <c r="J3020" t="s">
        <v>65</v>
      </c>
    </row>
    <row r="3021" spans="1:10">
      <c r="A3021" s="17">
        <v>5002</v>
      </c>
      <c r="B3021" s="17" t="s">
        <v>3263</v>
      </c>
      <c r="C3021" s="17" t="s">
        <v>24</v>
      </c>
      <c r="D3021" s="17" t="s">
        <v>4658</v>
      </c>
      <c r="E3021" s="17">
        <v>9500</v>
      </c>
      <c r="F3021" s="18" t="s">
        <v>5</v>
      </c>
      <c r="G3021">
        <v>2001</v>
      </c>
      <c r="H3021" s="18" t="s">
        <v>66</v>
      </c>
      <c r="I3021" t="s">
        <v>64</v>
      </c>
      <c r="J3021" t="s">
        <v>65</v>
      </c>
    </row>
    <row r="3022" spans="1:10">
      <c r="A3022" s="17">
        <v>5001</v>
      </c>
      <c r="B3022" s="17" t="s">
        <v>2575</v>
      </c>
      <c r="C3022" s="17" t="s">
        <v>24</v>
      </c>
      <c r="D3022" s="17" t="s">
        <v>4658</v>
      </c>
      <c r="E3022" s="17">
        <v>14500</v>
      </c>
      <c r="F3022" s="18" t="s">
        <v>5</v>
      </c>
      <c r="G3022">
        <v>2001</v>
      </c>
      <c r="H3022" s="18" t="s">
        <v>66</v>
      </c>
      <c r="I3022" t="s">
        <v>64</v>
      </c>
      <c r="J3022" t="s">
        <v>65</v>
      </c>
    </row>
    <row r="3023" spans="1:10">
      <c r="A3023" s="17" t="s">
        <v>4581</v>
      </c>
      <c r="B3023" s="17" t="s">
        <v>4582</v>
      </c>
      <c r="C3023" s="17" t="s">
        <v>28</v>
      </c>
      <c r="D3023" s="17" t="s">
        <v>4583</v>
      </c>
      <c r="E3023" s="17">
        <v>310</v>
      </c>
      <c r="F3023" s="18" t="s">
        <v>6</v>
      </c>
      <c r="G3023" s="118">
        <v>2016</v>
      </c>
      <c r="H3023" s="18" t="s">
        <v>82</v>
      </c>
      <c r="I3023" t="s">
        <v>488</v>
      </c>
      <c r="J3023" t="s">
        <v>4584</v>
      </c>
    </row>
    <row r="3024" spans="1:10">
      <c r="A3024" s="17" t="s">
        <v>4586</v>
      </c>
      <c r="B3024" s="17" t="s">
        <v>4587</v>
      </c>
      <c r="C3024" s="17" t="s">
        <v>8</v>
      </c>
      <c r="D3024" s="17" t="s">
        <v>4588</v>
      </c>
      <c r="E3024" s="17">
        <v>980</v>
      </c>
      <c r="F3024" s="18" t="s">
        <v>6</v>
      </c>
      <c r="G3024" s="118">
        <v>2019</v>
      </c>
      <c r="H3024" s="18" t="s">
        <v>85</v>
      </c>
      <c r="I3024" t="s">
        <v>64</v>
      </c>
      <c r="J3024" t="s">
        <v>65</v>
      </c>
    </row>
    <row r="3025" spans="1:10">
      <c r="A3025" s="17" t="s">
        <v>4591</v>
      </c>
      <c r="B3025" s="17" t="s">
        <v>4592</v>
      </c>
      <c r="C3025" s="17" t="s">
        <v>28</v>
      </c>
      <c r="D3025" s="17" t="s">
        <v>4583</v>
      </c>
      <c r="E3025" s="17">
        <v>1100</v>
      </c>
      <c r="F3025" s="18" t="s">
        <v>6</v>
      </c>
      <c r="G3025" s="118">
        <v>2018</v>
      </c>
      <c r="H3025" s="18" t="s">
        <v>84</v>
      </c>
      <c r="I3025" t="s">
        <v>380</v>
      </c>
      <c r="J3025" t="s">
        <v>4593</v>
      </c>
    </row>
    <row r="3026" spans="1:10">
      <c r="A3026" s="17" t="s">
        <v>4594</v>
      </c>
      <c r="B3026" s="17" t="s">
        <v>4595</v>
      </c>
      <c r="C3026" s="17" t="s">
        <v>28</v>
      </c>
      <c r="D3026" s="17" t="s">
        <v>4583</v>
      </c>
      <c r="E3026" s="17">
        <v>420</v>
      </c>
      <c r="F3026" s="18" t="s">
        <v>6</v>
      </c>
      <c r="G3026" s="118">
        <v>2019</v>
      </c>
      <c r="H3026" s="18" t="s">
        <v>85</v>
      </c>
      <c r="I3026" t="s">
        <v>380</v>
      </c>
      <c r="J3026" t="s">
        <v>4593</v>
      </c>
    </row>
    <row r="3027" spans="1:10">
      <c r="A3027" s="17" t="s">
        <v>4596</v>
      </c>
      <c r="B3027" s="17" t="s">
        <v>4597</v>
      </c>
      <c r="C3027" s="17" t="s">
        <v>28</v>
      </c>
      <c r="D3027" s="17" t="s">
        <v>4583</v>
      </c>
      <c r="E3027" s="17">
        <v>470</v>
      </c>
      <c r="F3027" s="18" t="s">
        <v>6</v>
      </c>
      <c r="G3027" s="118">
        <v>2006</v>
      </c>
      <c r="H3027" s="18" t="s">
        <v>66</v>
      </c>
      <c r="I3027" t="s">
        <v>380</v>
      </c>
      <c r="J3027" t="s">
        <v>4593</v>
      </c>
    </row>
    <row r="3028" spans="1:10">
      <c r="A3028" s="17" t="s">
        <v>4599</v>
      </c>
      <c r="B3028" s="17" t="s">
        <v>4600</v>
      </c>
      <c r="C3028" s="17" t="s">
        <v>28</v>
      </c>
      <c r="D3028" s="17" t="s">
        <v>4583</v>
      </c>
      <c r="E3028" s="17">
        <v>590</v>
      </c>
      <c r="F3028" s="18" t="s">
        <v>6</v>
      </c>
      <c r="G3028" s="118">
        <v>2008</v>
      </c>
      <c r="H3028" s="18" t="s">
        <v>66</v>
      </c>
      <c r="I3028" t="s">
        <v>380</v>
      </c>
      <c r="J3028" t="s">
        <v>4593</v>
      </c>
    </row>
    <row r="3029" spans="1:10">
      <c r="A3029" s="17" t="s">
        <v>4601</v>
      </c>
      <c r="B3029" s="17" t="s">
        <v>4602</v>
      </c>
      <c r="C3029" s="17" t="s">
        <v>28</v>
      </c>
      <c r="D3029" s="17" t="s">
        <v>4583</v>
      </c>
      <c r="E3029" s="17">
        <v>680</v>
      </c>
      <c r="F3029" s="18" t="s">
        <v>6</v>
      </c>
      <c r="G3029" s="118">
        <v>2018</v>
      </c>
      <c r="H3029" s="18" t="s">
        <v>84</v>
      </c>
      <c r="I3029" t="s">
        <v>380</v>
      </c>
      <c r="J3029" t="s">
        <v>4593</v>
      </c>
    </row>
    <row r="3030" spans="1:10">
      <c r="A3030" s="17" t="s">
        <v>4603</v>
      </c>
      <c r="B3030" s="17" t="s">
        <v>4604</v>
      </c>
      <c r="C3030" s="17" t="s">
        <v>28</v>
      </c>
      <c r="D3030" s="17" t="s">
        <v>4583</v>
      </c>
      <c r="E3030" s="17">
        <v>670</v>
      </c>
      <c r="F3030" s="18" t="s">
        <v>6</v>
      </c>
      <c r="G3030" s="118">
        <v>2018</v>
      </c>
      <c r="H3030" s="18" t="s">
        <v>84</v>
      </c>
      <c r="I3030" t="s">
        <v>380</v>
      </c>
      <c r="J3030" t="s">
        <v>4593</v>
      </c>
    </row>
    <row r="3031" spans="1:10">
      <c r="A3031" s="17" t="s">
        <v>4605</v>
      </c>
      <c r="B3031" s="17" t="s">
        <v>4606</v>
      </c>
      <c r="C3031" s="17" t="s">
        <v>28</v>
      </c>
      <c r="D3031" s="17" t="s">
        <v>4583</v>
      </c>
      <c r="E3031" s="17">
        <v>1350</v>
      </c>
      <c r="F3031" s="18" t="s">
        <v>6</v>
      </c>
      <c r="G3031" s="118">
        <v>2004</v>
      </c>
      <c r="H3031" s="18" t="s">
        <v>66</v>
      </c>
      <c r="I3031" t="s">
        <v>380</v>
      </c>
      <c r="J3031" t="s">
        <v>4593</v>
      </c>
    </row>
    <row r="3032" spans="1:10">
      <c r="A3032" s="17" t="s">
        <v>4607</v>
      </c>
      <c r="B3032" s="17" t="s">
        <v>4608</v>
      </c>
      <c r="C3032" s="17" t="s">
        <v>28</v>
      </c>
      <c r="D3032" s="17" t="s">
        <v>4583</v>
      </c>
      <c r="E3032" s="17">
        <v>490</v>
      </c>
      <c r="F3032" s="18" t="s">
        <v>6</v>
      </c>
      <c r="G3032" s="118">
        <v>2014</v>
      </c>
      <c r="H3032" s="18" t="s">
        <v>66</v>
      </c>
      <c r="I3032" t="s">
        <v>488</v>
      </c>
      <c r="J3032" t="s">
        <v>4584</v>
      </c>
    </row>
    <row r="3033" spans="1:10">
      <c r="A3033" s="17" t="s">
        <v>4609</v>
      </c>
      <c r="B3033" s="17" t="s">
        <v>4610</v>
      </c>
      <c r="C3033" s="17" t="s">
        <v>28</v>
      </c>
      <c r="D3033" s="17" t="s">
        <v>4583</v>
      </c>
      <c r="E3033" s="17">
        <v>850</v>
      </c>
      <c r="F3033" s="18" t="s">
        <v>6</v>
      </c>
      <c r="G3033" s="118">
        <v>2016</v>
      </c>
      <c r="H3033" s="18" t="s">
        <v>82</v>
      </c>
      <c r="I3033" t="s">
        <v>488</v>
      </c>
      <c r="J3033" t="s">
        <v>4584</v>
      </c>
    </row>
    <row r="3034" spans="1:10">
      <c r="A3034" s="17" t="s">
        <v>4612</v>
      </c>
      <c r="B3034" s="17" t="s">
        <v>4613</v>
      </c>
      <c r="C3034" s="17" t="s">
        <v>28</v>
      </c>
      <c r="D3034" s="17" t="s">
        <v>4583</v>
      </c>
      <c r="E3034" s="17">
        <v>910</v>
      </c>
      <c r="F3034" s="18" t="s">
        <v>6</v>
      </c>
      <c r="G3034" s="118">
        <v>2017</v>
      </c>
      <c r="H3034" s="18" t="s">
        <v>83</v>
      </c>
      <c r="I3034" t="s">
        <v>488</v>
      </c>
      <c r="J3034" t="s">
        <v>4584</v>
      </c>
    </row>
    <row r="3035" spans="1:10">
      <c r="A3035" s="17" t="s">
        <v>4614</v>
      </c>
      <c r="B3035" s="17" t="s">
        <v>4615</v>
      </c>
      <c r="C3035" s="17" t="s">
        <v>28</v>
      </c>
      <c r="D3035" s="17" t="s">
        <v>4583</v>
      </c>
      <c r="E3035" s="17">
        <v>770</v>
      </c>
      <c r="F3035" s="18" t="s">
        <v>6</v>
      </c>
      <c r="G3035" s="118">
        <v>2016</v>
      </c>
      <c r="H3035" s="18" t="s">
        <v>82</v>
      </c>
      <c r="I3035" t="s">
        <v>488</v>
      </c>
      <c r="J3035" t="s">
        <v>4584</v>
      </c>
    </row>
    <row r="3036" spans="1:10">
      <c r="A3036" s="17" t="s">
        <v>4616</v>
      </c>
      <c r="B3036" s="17" t="s">
        <v>4617</v>
      </c>
      <c r="C3036" s="17" t="s">
        <v>28</v>
      </c>
      <c r="D3036" s="17" t="s">
        <v>4583</v>
      </c>
      <c r="E3036" s="17">
        <v>1780</v>
      </c>
      <c r="F3036" s="18" t="s">
        <v>6</v>
      </c>
      <c r="G3036" s="118">
        <v>2014</v>
      </c>
      <c r="H3036" s="18" t="s">
        <v>66</v>
      </c>
      <c r="I3036" t="s">
        <v>488</v>
      </c>
      <c r="J3036" t="s">
        <v>4584</v>
      </c>
    </row>
    <row r="3037" spans="1:10">
      <c r="A3037" s="17" t="s">
        <v>4618</v>
      </c>
      <c r="B3037" s="17" t="s">
        <v>4619</v>
      </c>
      <c r="C3037" s="17" t="s">
        <v>28</v>
      </c>
      <c r="D3037" s="17" t="s">
        <v>4583</v>
      </c>
      <c r="E3037" s="17">
        <v>1400</v>
      </c>
      <c r="F3037" s="18" t="s">
        <v>6</v>
      </c>
      <c r="G3037" s="118">
        <v>2016</v>
      </c>
      <c r="H3037" s="18" t="s">
        <v>82</v>
      </c>
      <c r="I3037" t="s">
        <v>488</v>
      </c>
      <c r="J3037" t="s">
        <v>4584</v>
      </c>
    </row>
    <row r="3038" spans="1:10">
      <c r="A3038" s="17" t="s">
        <v>4620</v>
      </c>
      <c r="B3038" s="17" t="s">
        <v>4621</v>
      </c>
      <c r="C3038" s="17" t="s">
        <v>28</v>
      </c>
      <c r="D3038" s="17" t="s">
        <v>4583</v>
      </c>
      <c r="E3038" s="17">
        <v>3360</v>
      </c>
      <c r="F3038" s="18" t="s">
        <v>6</v>
      </c>
      <c r="G3038" s="118">
        <v>2016</v>
      </c>
      <c r="H3038" s="18" t="s">
        <v>82</v>
      </c>
      <c r="I3038" t="s">
        <v>488</v>
      </c>
      <c r="J3038" t="s">
        <v>4584</v>
      </c>
    </row>
    <row r="3039" spans="1:10">
      <c r="A3039" s="17" t="s">
        <v>4622</v>
      </c>
      <c r="B3039" s="17" t="s">
        <v>4623</v>
      </c>
      <c r="C3039" s="17" t="s">
        <v>28</v>
      </c>
      <c r="D3039" s="17" t="s">
        <v>4583</v>
      </c>
      <c r="E3039" s="17">
        <v>1180</v>
      </c>
      <c r="F3039" s="18" t="s">
        <v>6</v>
      </c>
      <c r="G3039" s="118">
        <v>2016</v>
      </c>
      <c r="H3039" s="18" t="s">
        <v>82</v>
      </c>
      <c r="I3039" t="s">
        <v>488</v>
      </c>
      <c r="J3039" t="s">
        <v>4584</v>
      </c>
    </row>
    <row r="3040" spans="1:10">
      <c r="A3040" s="17" t="s">
        <v>4625</v>
      </c>
      <c r="B3040" s="17" t="s">
        <v>4626</v>
      </c>
      <c r="C3040" s="17" t="s">
        <v>28</v>
      </c>
      <c r="D3040" s="17" t="s">
        <v>4583</v>
      </c>
      <c r="E3040" s="17">
        <v>1080</v>
      </c>
      <c r="F3040" s="18" t="s">
        <v>6</v>
      </c>
      <c r="G3040" s="118">
        <v>2016</v>
      </c>
      <c r="H3040" s="18" t="s">
        <v>82</v>
      </c>
      <c r="I3040" t="s">
        <v>488</v>
      </c>
      <c r="J3040" t="s">
        <v>4584</v>
      </c>
    </row>
    <row r="3041" spans="1:10">
      <c r="A3041" s="17" t="s">
        <v>4627</v>
      </c>
      <c r="B3041" s="17" t="s">
        <v>4628</v>
      </c>
      <c r="C3041" s="17" t="s">
        <v>28</v>
      </c>
      <c r="D3041" s="17" t="s">
        <v>4583</v>
      </c>
      <c r="E3041" s="17">
        <v>890</v>
      </c>
      <c r="F3041" s="18" t="s">
        <v>6</v>
      </c>
      <c r="G3041" s="118">
        <v>2019</v>
      </c>
      <c r="H3041" s="18" t="s">
        <v>85</v>
      </c>
      <c r="I3041" t="s">
        <v>64</v>
      </c>
      <c r="J3041" t="s">
        <v>65</v>
      </c>
    </row>
    <row r="3042" spans="1:10">
      <c r="A3042" s="17" t="s">
        <v>4629</v>
      </c>
      <c r="B3042" s="17" t="s">
        <v>4630</v>
      </c>
      <c r="C3042" s="17" t="s">
        <v>16</v>
      </c>
      <c r="D3042" s="17" t="s">
        <v>4631</v>
      </c>
      <c r="E3042" s="17">
        <v>550</v>
      </c>
      <c r="F3042" s="18" t="s">
        <v>6</v>
      </c>
      <c r="G3042" s="118">
        <v>2019</v>
      </c>
      <c r="H3042" s="18" t="s">
        <v>85</v>
      </c>
      <c r="I3042" t="s">
        <v>64</v>
      </c>
      <c r="J3042" t="s">
        <v>65</v>
      </c>
    </row>
    <row r="3043" spans="1:10">
      <c r="A3043" s="17" t="s">
        <v>4632</v>
      </c>
      <c r="B3043" s="17" t="s">
        <v>4633</v>
      </c>
      <c r="C3043" s="17" t="s">
        <v>28</v>
      </c>
      <c r="D3043" s="17" t="s">
        <v>4634</v>
      </c>
      <c r="E3043" s="17">
        <v>770</v>
      </c>
      <c r="F3043" s="18" t="s">
        <v>6</v>
      </c>
      <c r="G3043" s="118">
        <v>2019</v>
      </c>
      <c r="H3043" s="18" t="s">
        <v>85</v>
      </c>
      <c r="I3043" t="s">
        <v>64</v>
      </c>
      <c r="J3043" t="s">
        <v>65</v>
      </c>
    </row>
    <row r="3044" spans="1:10">
      <c r="A3044" s="17" t="s">
        <v>4636</v>
      </c>
      <c r="B3044" s="17" t="s">
        <v>4637</v>
      </c>
      <c r="C3044" s="17" t="s">
        <v>28</v>
      </c>
      <c r="D3044" s="17" t="s">
        <v>4638</v>
      </c>
      <c r="E3044" s="17">
        <v>680</v>
      </c>
      <c r="F3044" s="18" t="s">
        <v>6</v>
      </c>
      <c r="G3044" s="118">
        <v>2019</v>
      </c>
      <c r="H3044" s="18" t="s">
        <v>85</v>
      </c>
      <c r="I3044" t="s">
        <v>64</v>
      </c>
      <c r="J3044" t="s">
        <v>65</v>
      </c>
    </row>
    <row r="3045" spans="1:10">
      <c r="A3045" s="17" t="s">
        <v>4640</v>
      </c>
      <c r="B3045" s="17" t="s">
        <v>4641</v>
      </c>
      <c r="C3045" s="17" t="s">
        <v>28</v>
      </c>
      <c r="D3045" s="17" t="s">
        <v>4634</v>
      </c>
      <c r="E3045" s="17">
        <v>770</v>
      </c>
      <c r="F3045" s="18" t="s">
        <v>6</v>
      </c>
      <c r="G3045" s="118">
        <v>2019</v>
      </c>
      <c r="H3045" s="18" t="s">
        <v>85</v>
      </c>
      <c r="I3045" t="s">
        <v>64</v>
      </c>
      <c r="J3045" t="s">
        <v>65</v>
      </c>
    </row>
    <row r="3046" spans="1:10">
      <c r="A3046" s="17" t="s">
        <v>4642</v>
      </c>
      <c r="B3046" s="17" t="s">
        <v>4643</v>
      </c>
      <c r="C3046" s="17" t="s">
        <v>8</v>
      </c>
      <c r="D3046" s="17" t="s">
        <v>4588</v>
      </c>
      <c r="E3046" s="17">
        <v>900</v>
      </c>
      <c r="F3046" s="18" t="s">
        <v>6</v>
      </c>
      <c r="G3046" s="118">
        <v>2019</v>
      </c>
      <c r="H3046" s="18" t="s">
        <v>85</v>
      </c>
      <c r="I3046" t="s">
        <v>64</v>
      </c>
      <c r="J3046" t="s">
        <v>65</v>
      </c>
    </row>
    <row r="3047" spans="1:10">
      <c r="A3047" s="17" t="s">
        <v>4644</v>
      </c>
      <c r="B3047" s="17" t="s">
        <v>4645</v>
      </c>
      <c r="C3047" s="17" t="s">
        <v>8</v>
      </c>
      <c r="D3047" s="17" t="s">
        <v>4646</v>
      </c>
      <c r="E3047" s="17">
        <v>890</v>
      </c>
      <c r="F3047" s="18" t="s">
        <v>6</v>
      </c>
      <c r="G3047" s="118">
        <v>2019</v>
      </c>
      <c r="H3047" s="18" t="s">
        <v>85</v>
      </c>
      <c r="I3047" t="s">
        <v>64</v>
      </c>
      <c r="J3047" t="s">
        <v>65</v>
      </c>
    </row>
    <row r="3048" spans="1:10">
      <c r="A3048" s="17" t="s">
        <v>4647</v>
      </c>
      <c r="B3048" s="17" t="s">
        <v>4648</v>
      </c>
      <c r="C3048" s="17" t="s">
        <v>22</v>
      </c>
      <c r="D3048" s="17" t="s">
        <v>4649</v>
      </c>
      <c r="E3048" s="17">
        <v>400</v>
      </c>
      <c r="F3048" s="18" t="s">
        <v>6</v>
      </c>
      <c r="G3048" s="118">
        <v>2019</v>
      </c>
      <c r="H3048" s="18" t="s">
        <v>85</v>
      </c>
      <c r="I3048" t="s">
        <v>64</v>
      </c>
      <c r="J3048" t="s">
        <v>65</v>
      </c>
    </row>
    <row r="3049" spans="1:10">
      <c r="A3049" s="17" t="s">
        <v>4651</v>
      </c>
      <c r="B3049" s="17" t="s">
        <v>4652</v>
      </c>
      <c r="C3049" s="17" t="s">
        <v>8</v>
      </c>
      <c r="D3049" s="17" t="s">
        <v>4646</v>
      </c>
      <c r="E3049" s="17">
        <v>910</v>
      </c>
      <c r="F3049" s="18" t="s">
        <v>6</v>
      </c>
      <c r="G3049" s="118">
        <v>2019</v>
      </c>
      <c r="H3049" s="18" t="s">
        <v>85</v>
      </c>
      <c r="I3049" t="s">
        <v>64</v>
      </c>
      <c r="J3049" t="s">
        <v>65</v>
      </c>
    </row>
    <row r="3050" spans="1:10">
      <c r="A3050" s="17" t="s">
        <v>4653</v>
      </c>
      <c r="B3050" s="17" t="s">
        <v>4654</v>
      </c>
      <c r="C3050" s="17" t="s">
        <v>15</v>
      </c>
      <c r="D3050" s="17" t="s">
        <v>4655</v>
      </c>
      <c r="E3050" s="17">
        <v>570</v>
      </c>
      <c r="F3050" s="18" t="s">
        <v>6</v>
      </c>
      <c r="G3050" s="118">
        <v>2019</v>
      </c>
      <c r="H3050" s="18" t="s">
        <v>85</v>
      </c>
      <c r="I3050" t="s">
        <v>380</v>
      </c>
      <c r="J3050" t="s">
        <v>254</v>
      </c>
    </row>
    <row r="3051" spans="1:10">
      <c r="A3051" s="17" t="s">
        <v>4656</v>
      </c>
      <c r="B3051" s="17" t="s">
        <v>4657</v>
      </c>
      <c r="C3051" s="17" t="s">
        <v>24</v>
      </c>
      <c r="D3051" s="17" t="s">
        <v>4658</v>
      </c>
      <c r="E3051" s="17">
        <v>400</v>
      </c>
      <c r="F3051" s="18" t="s">
        <v>6</v>
      </c>
      <c r="G3051" s="118">
        <v>2019</v>
      </c>
      <c r="H3051" s="18" t="s">
        <v>85</v>
      </c>
      <c r="I3051" t="s">
        <v>64</v>
      </c>
      <c r="J3051" t="s">
        <v>65</v>
      </c>
    </row>
    <row r="3052" spans="1:10">
      <c r="A3052" s="17" t="s">
        <v>4659</v>
      </c>
      <c r="B3052" s="17" t="s">
        <v>4660</v>
      </c>
      <c r="C3052" s="17" t="s">
        <v>8</v>
      </c>
      <c r="D3052" s="17" t="s">
        <v>4588</v>
      </c>
      <c r="E3052" s="17">
        <v>820</v>
      </c>
      <c r="F3052" s="18" t="s">
        <v>6</v>
      </c>
      <c r="G3052" s="118">
        <v>2019</v>
      </c>
      <c r="H3052" s="18" t="s">
        <v>85</v>
      </c>
      <c r="I3052" t="s">
        <v>64</v>
      </c>
      <c r="J3052" t="s">
        <v>65</v>
      </c>
    </row>
    <row r="3053" spans="1:10">
      <c r="A3053" s="17" t="s">
        <v>4661</v>
      </c>
      <c r="B3053" s="17" t="s">
        <v>4662</v>
      </c>
      <c r="C3053" s="17" t="s">
        <v>16</v>
      </c>
      <c r="D3053" s="17" t="s">
        <v>4663</v>
      </c>
      <c r="E3053" s="17">
        <v>760</v>
      </c>
      <c r="F3053" s="18" t="s">
        <v>6</v>
      </c>
      <c r="G3053" s="118">
        <v>2019</v>
      </c>
      <c r="H3053" s="18" t="s">
        <v>85</v>
      </c>
      <c r="I3053" t="s">
        <v>64</v>
      </c>
      <c r="J3053" t="s">
        <v>65</v>
      </c>
    </row>
    <row r="3054" spans="1:10">
      <c r="A3054" s="17" t="s">
        <v>4664</v>
      </c>
      <c r="B3054" s="17" t="s">
        <v>4665</v>
      </c>
      <c r="C3054" s="17" t="s">
        <v>16</v>
      </c>
      <c r="D3054" s="17" t="s">
        <v>4663</v>
      </c>
      <c r="E3054" s="17">
        <v>740</v>
      </c>
      <c r="F3054" s="18" t="s">
        <v>6</v>
      </c>
      <c r="G3054" s="118">
        <v>2019</v>
      </c>
      <c r="H3054" s="18" t="s">
        <v>85</v>
      </c>
      <c r="I3054" t="s">
        <v>64</v>
      </c>
      <c r="J3054" t="s">
        <v>65</v>
      </c>
    </row>
    <row r="3055" spans="1:10">
      <c r="A3055" s="17" t="s">
        <v>4666</v>
      </c>
      <c r="B3055" s="17" t="s">
        <v>4667</v>
      </c>
      <c r="C3055" s="17" t="s">
        <v>26</v>
      </c>
      <c r="D3055" s="17" t="s">
        <v>4668</v>
      </c>
      <c r="E3055" s="17">
        <v>720</v>
      </c>
      <c r="F3055" s="18" t="s">
        <v>6</v>
      </c>
      <c r="G3055" s="118">
        <v>2019</v>
      </c>
      <c r="H3055" s="18" t="s">
        <v>85</v>
      </c>
      <c r="I3055" t="s">
        <v>64</v>
      </c>
      <c r="J3055" t="s">
        <v>65</v>
      </c>
    </row>
    <row r="3056" spans="1:10">
      <c r="A3056" s="17" t="s">
        <v>4669</v>
      </c>
      <c r="B3056" s="17" t="s">
        <v>4670</v>
      </c>
      <c r="C3056" s="17" t="s">
        <v>22</v>
      </c>
      <c r="D3056" s="17" t="s">
        <v>4671</v>
      </c>
      <c r="E3056" s="17">
        <v>500</v>
      </c>
      <c r="F3056" s="18" t="s">
        <v>6</v>
      </c>
      <c r="G3056" s="118">
        <v>2019</v>
      </c>
      <c r="H3056" s="18" t="s">
        <v>85</v>
      </c>
      <c r="I3056" t="s">
        <v>64</v>
      </c>
      <c r="J3056" t="s">
        <v>65</v>
      </c>
    </row>
    <row r="3057" spans="1:10">
      <c r="A3057" s="17" t="s">
        <v>4672</v>
      </c>
      <c r="B3057" s="17" t="s">
        <v>4673</v>
      </c>
      <c r="C3057" s="17" t="s">
        <v>22</v>
      </c>
      <c r="D3057" s="17" t="s">
        <v>4649</v>
      </c>
      <c r="E3057" s="17">
        <v>560</v>
      </c>
      <c r="F3057" s="18" t="s">
        <v>6</v>
      </c>
      <c r="G3057" s="118">
        <v>2019</v>
      </c>
      <c r="H3057" s="18" t="s">
        <v>85</v>
      </c>
      <c r="I3057" t="s">
        <v>64</v>
      </c>
      <c r="J3057" t="s">
        <v>65</v>
      </c>
    </row>
    <row r="3058" spans="1:10">
      <c r="A3058" s="17" t="s">
        <v>2012</v>
      </c>
      <c r="B3058" s="17" t="s">
        <v>2013</v>
      </c>
      <c r="C3058" s="17" t="s">
        <v>22</v>
      </c>
      <c r="D3058" s="17" t="s">
        <v>4674</v>
      </c>
      <c r="E3058" s="17">
        <v>530</v>
      </c>
      <c r="F3058" s="18" t="s">
        <v>6</v>
      </c>
      <c r="G3058">
        <v>2019</v>
      </c>
      <c r="H3058" s="18" t="s">
        <v>85</v>
      </c>
      <c r="I3058" t="s">
        <v>64</v>
      </c>
      <c r="J3058" t="s">
        <v>65</v>
      </c>
    </row>
    <row r="3059" spans="1:10">
      <c r="A3059" s="17" t="s">
        <v>4675</v>
      </c>
      <c r="B3059" s="17" t="s">
        <v>4676</v>
      </c>
      <c r="C3059" s="17" t="s">
        <v>22</v>
      </c>
      <c r="D3059" s="17" t="s">
        <v>4649</v>
      </c>
      <c r="E3059" s="17">
        <v>660</v>
      </c>
      <c r="F3059" s="18" t="s">
        <v>6</v>
      </c>
      <c r="G3059" s="118">
        <v>2019</v>
      </c>
      <c r="H3059" s="18" t="s">
        <v>85</v>
      </c>
      <c r="I3059" t="s">
        <v>64</v>
      </c>
      <c r="J3059" t="s">
        <v>65</v>
      </c>
    </row>
    <row r="3060" spans="1:10">
      <c r="A3060" s="17" t="s">
        <v>2010</v>
      </c>
      <c r="B3060" s="17" t="s">
        <v>2011</v>
      </c>
      <c r="C3060" s="17" t="s">
        <v>22</v>
      </c>
      <c r="D3060" s="17" t="s">
        <v>4671</v>
      </c>
      <c r="E3060" s="17">
        <v>410</v>
      </c>
      <c r="F3060" s="18" t="s">
        <v>6</v>
      </c>
      <c r="G3060">
        <v>2019</v>
      </c>
      <c r="H3060" s="18" t="s">
        <v>85</v>
      </c>
      <c r="I3060" t="s">
        <v>64</v>
      </c>
      <c r="J3060" t="s">
        <v>65</v>
      </c>
    </row>
    <row r="3061" spans="1:10">
      <c r="A3061" s="17" t="s">
        <v>4677</v>
      </c>
      <c r="B3061" s="17" t="s">
        <v>4678</v>
      </c>
      <c r="C3061" s="17" t="s">
        <v>28</v>
      </c>
      <c r="D3061" s="17" t="s">
        <v>4638</v>
      </c>
      <c r="E3061" s="17">
        <v>760</v>
      </c>
      <c r="F3061" s="18" t="s">
        <v>6</v>
      </c>
      <c r="G3061" s="118">
        <v>2019</v>
      </c>
      <c r="H3061" s="18" t="s">
        <v>85</v>
      </c>
      <c r="I3061" t="s">
        <v>64</v>
      </c>
      <c r="J3061" t="s">
        <v>65</v>
      </c>
    </row>
    <row r="3062" spans="1:10">
      <c r="A3062" s="17" t="s">
        <v>4679</v>
      </c>
      <c r="B3062" s="17" t="s">
        <v>4680</v>
      </c>
      <c r="C3062" s="17" t="s">
        <v>24</v>
      </c>
      <c r="D3062" s="17" t="s">
        <v>4681</v>
      </c>
      <c r="E3062" s="17">
        <v>490</v>
      </c>
      <c r="F3062" s="18" t="s">
        <v>6</v>
      </c>
      <c r="G3062" s="118">
        <v>2019</v>
      </c>
      <c r="H3062" s="18" t="s">
        <v>85</v>
      </c>
      <c r="I3062" t="s">
        <v>64</v>
      </c>
      <c r="J3062" t="s">
        <v>65</v>
      </c>
    </row>
    <row r="3063" spans="1:10">
      <c r="A3063" s="17" t="s">
        <v>2004</v>
      </c>
      <c r="B3063" s="17" t="s">
        <v>2005</v>
      </c>
      <c r="C3063" s="17" t="s">
        <v>22</v>
      </c>
      <c r="D3063" s="17" t="s">
        <v>4671</v>
      </c>
      <c r="E3063" s="17">
        <v>310</v>
      </c>
      <c r="F3063" s="18" t="s">
        <v>6</v>
      </c>
      <c r="G3063">
        <v>2019</v>
      </c>
      <c r="H3063" s="18" t="s">
        <v>85</v>
      </c>
      <c r="I3063" t="s">
        <v>64</v>
      </c>
      <c r="J3063" t="s">
        <v>65</v>
      </c>
    </row>
    <row r="3064" spans="1:10">
      <c r="A3064" s="17" t="s">
        <v>4682</v>
      </c>
      <c r="B3064" s="17" t="s">
        <v>4683</v>
      </c>
      <c r="C3064" s="17" t="s">
        <v>8</v>
      </c>
      <c r="D3064" s="17" t="s">
        <v>4588</v>
      </c>
      <c r="E3064" s="17">
        <v>820</v>
      </c>
      <c r="F3064" s="18" t="s">
        <v>6</v>
      </c>
      <c r="G3064" s="118">
        <v>2019</v>
      </c>
      <c r="H3064" s="18" t="s">
        <v>85</v>
      </c>
      <c r="I3064" t="s">
        <v>64</v>
      </c>
      <c r="J3064" t="s">
        <v>65</v>
      </c>
    </row>
    <row r="3065" spans="1:10">
      <c r="A3065" s="17" t="s">
        <v>4684</v>
      </c>
      <c r="B3065" s="17" t="s">
        <v>4685</v>
      </c>
      <c r="C3065" s="17" t="s">
        <v>18</v>
      </c>
      <c r="D3065" s="17" t="s">
        <v>4686</v>
      </c>
      <c r="E3065" s="17">
        <v>830</v>
      </c>
      <c r="F3065" s="18" t="s">
        <v>6</v>
      </c>
      <c r="G3065" s="118">
        <v>2019</v>
      </c>
      <c r="H3065" s="18" t="s">
        <v>85</v>
      </c>
      <c r="I3065" t="s">
        <v>64</v>
      </c>
      <c r="J3065" t="s">
        <v>65</v>
      </c>
    </row>
    <row r="3066" spans="1:10">
      <c r="A3066" s="17" t="s">
        <v>2000</v>
      </c>
      <c r="B3066" s="17" t="s">
        <v>2001</v>
      </c>
      <c r="C3066" s="17" t="s">
        <v>18</v>
      </c>
      <c r="D3066" s="17" t="s">
        <v>4687</v>
      </c>
      <c r="E3066" s="17">
        <v>820</v>
      </c>
      <c r="F3066" s="18" t="s">
        <v>6</v>
      </c>
      <c r="G3066">
        <v>2019</v>
      </c>
      <c r="H3066" s="18" t="s">
        <v>85</v>
      </c>
      <c r="I3066" t="s">
        <v>64</v>
      </c>
      <c r="J3066" t="s">
        <v>65</v>
      </c>
    </row>
    <row r="3067" spans="1:10">
      <c r="A3067" s="17" t="s">
        <v>4688</v>
      </c>
      <c r="B3067" s="17" t="s">
        <v>4689</v>
      </c>
      <c r="C3067" s="17" t="s">
        <v>26</v>
      </c>
      <c r="D3067" s="17" t="s">
        <v>4668</v>
      </c>
      <c r="E3067" s="17">
        <v>510</v>
      </c>
      <c r="F3067" s="18" t="s">
        <v>6</v>
      </c>
      <c r="G3067" s="118">
        <v>2019</v>
      </c>
      <c r="H3067" s="18" t="s">
        <v>85</v>
      </c>
      <c r="I3067" t="s">
        <v>64</v>
      </c>
      <c r="J3067" t="s">
        <v>65</v>
      </c>
    </row>
    <row r="3068" spans="1:10">
      <c r="A3068" s="17" t="s">
        <v>1998</v>
      </c>
      <c r="B3068" s="17" t="s">
        <v>1999</v>
      </c>
      <c r="C3068" s="17" t="s">
        <v>28</v>
      </c>
      <c r="D3068" s="17" t="s">
        <v>4638</v>
      </c>
      <c r="E3068" s="17">
        <v>590</v>
      </c>
      <c r="F3068" s="18" t="s">
        <v>6</v>
      </c>
      <c r="G3068">
        <v>2019</v>
      </c>
      <c r="H3068" s="18" t="s">
        <v>85</v>
      </c>
      <c r="I3068" t="s">
        <v>64</v>
      </c>
      <c r="J3068" t="s">
        <v>65</v>
      </c>
    </row>
    <row r="3069" spans="1:10">
      <c r="A3069" s="17" t="s">
        <v>4690</v>
      </c>
      <c r="B3069" s="17" t="s">
        <v>4691</v>
      </c>
      <c r="C3069" s="17" t="s">
        <v>28</v>
      </c>
      <c r="D3069" s="17" t="s">
        <v>4583</v>
      </c>
      <c r="E3069" s="17">
        <v>680</v>
      </c>
      <c r="F3069" s="18" t="s">
        <v>6</v>
      </c>
      <c r="G3069" s="118">
        <v>2019</v>
      </c>
      <c r="H3069" s="18" t="s">
        <v>85</v>
      </c>
      <c r="I3069" t="s">
        <v>64</v>
      </c>
      <c r="J3069" t="s">
        <v>65</v>
      </c>
    </row>
    <row r="3070" spans="1:10">
      <c r="A3070" s="17" t="s">
        <v>4692</v>
      </c>
      <c r="B3070" s="17" t="s">
        <v>4693</v>
      </c>
      <c r="C3070" s="17" t="s">
        <v>16</v>
      </c>
      <c r="D3070" s="17" t="s">
        <v>4694</v>
      </c>
      <c r="E3070" s="17">
        <v>680</v>
      </c>
      <c r="F3070" s="18" t="s">
        <v>6</v>
      </c>
      <c r="G3070" s="118">
        <v>2019</v>
      </c>
      <c r="H3070" s="18" t="s">
        <v>85</v>
      </c>
      <c r="I3070" t="s">
        <v>64</v>
      </c>
      <c r="J3070" t="s">
        <v>65</v>
      </c>
    </row>
    <row r="3071" spans="1:10">
      <c r="A3071" s="17" t="s">
        <v>1996</v>
      </c>
      <c r="B3071" s="17" t="s">
        <v>4695</v>
      </c>
      <c r="C3071" s="17" t="s">
        <v>22</v>
      </c>
      <c r="D3071" s="17" t="s">
        <v>4671</v>
      </c>
      <c r="E3071" s="17">
        <v>520</v>
      </c>
      <c r="F3071" s="18" t="s">
        <v>6</v>
      </c>
      <c r="G3071">
        <v>2010</v>
      </c>
      <c r="H3071" s="18" t="s">
        <v>66</v>
      </c>
      <c r="I3071" t="s">
        <v>488</v>
      </c>
      <c r="J3071" t="s">
        <v>226</v>
      </c>
    </row>
    <row r="3072" spans="1:10">
      <c r="A3072" s="17" t="s">
        <v>1994</v>
      </c>
      <c r="B3072" s="17" t="s">
        <v>4696</v>
      </c>
      <c r="C3072" s="17" t="s">
        <v>22</v>
      </c>
      <c r="D3072" s="17" t="s">
        <v>4671</v>
      </c>
      <c r="E3072" s="17">
        <v>880</v>
      </c>
      <c r="F3072" s="18" t="s">
        <v>6</v>
      </c>
      <c r="G3072">
        <v>2004</v>
      </c>
      <c r="H3072" s="18" t="s">
        <v>66</v>
      </c>
      <c r="I3072" t="s">
        <v>488</v>
      </c>
      <c r="J3072" t="s">
        <v>226</v>
      </c>
    </row>
    <row r="3073" spans="1:10">
      <c r="A3073" s="17" t="s">
        <v>1992</v>
      </c>
      <c r="B3073" s="17" t="s">
        <v>4697</v>
      </c>
      <c r="C3073" s="17" t="s">
        <v>22</v>
      </c>
      <c r="D3073" s="17" t="s">
        <v>4671</v>
      </c>
      <c r="E3073" s="17">
        <v>710</v>
      </c>
      <c r="F3073" s="18" t="s">
        <v>6</v>
      </c>
      <c r="G3073">
        <v>2007</v>
      </c>
      <c r="H3073" s="18" t="s">
        <v>66</v>
      </c>
      <c r="I3073" t="s">
        <v>488</v>
      </c>
      <c r="J3073" t="s">
        <v>226</v>
      </c>
    </row>
    <row r="3074" spans="1:10">
      <c r="A3074" s="17" t="s">
        <v>1990</v>
      </c>
      <c r="B3074" s="17" t="s">
        <v>4698</v>
      </c>
      <c r="C3074" s="17" t="s">
        <v>22</v>
      </c>
      <c r="D3074" s="17" t="s">
        <v>4671</v>
      </c>
      <c r="E3074" s="17">
        <v>770</v>
      </c>
      <c r="F3074" s="18" t="s">
        <v>6</v>
      </c>
      <c r="G3074">
        <v>2013</v>
      </c>
      <c r="H3074" s="18" t="s">
        <v>66</v>
      </c>
      <c r="I3074" t="s">
        <v>488</v>
      </c>
      <c r="J3074" t="s">
        <v>226</v>
      </c>
    </row>
    <row r="3075" spans="1:10">
      <c r="A3075" s="17" t="s">
        <v>1988</v>
      </c>
      <c r="B3075" s="17" t="s">
        <v>4699</v>
      </c>
      <c r="C3075" s="17" t="s">
        <v>22</v>
      </c>
      <c r="D3075" s="17" t="s">
        <v>4671</v>
      </c>
      <c r="E3075" s="17">
        <v>450</v>
      </c>
      <c r="F3075" s="18" t="s">
        <v>6</v>
      </c>
      <c r="G3075">
        <v>2016</v>
      </c>
      <c r="H3075" s="18" t="s">
        <v>82</v>
      </c>
      <c r="I3075" t="s">
        <v>488</v>
      </c>
      <c r="J3075" t="s">
        <v>226</v>
      </c>
    </row>
    <row r="3076" spans="1:10">
      <c r="A3076" s="17" t="s">
        <v>1986</v>
      </c>
      <c r="B3076" s="17" t="s">
        <v>4700</v>
      </c>
      <c r="C3076" s="17" t="s">
        <v>22</v>
      </c>
      <c r="D3076" s="17" t="s">
        <v>4671</v>
      </c>
      <c r="E3076" s="17">
        <v>1130</v>
      </c>
      <c r="F3076" s="18" t="s">
        <v>6</v>
      </c>
      <c r="G3076">
        <v>2019</v>
      </c>
      <c r="H3076" s="18" t="s">
        <v>85</v>
      </c>
      <c r="I3076" t="s">
        <v>488</v>
      </c>
      <c r="J3076" t="s">
        <v>226</v>
      </c>
    </row>
    <row r="3077" spans="1:10">
      <c r="A3077" s="17" t="s">
        <v>1984</v>
      </c>
      <c r="B3077" s="17" t="s">
        <v>4701</v>
      </c>
      <c r="C3077" s="17" t="s">
        <v>22</v>
      </c>
      <c r="D3077" s="17" t="s">
        <v>4671</v>
      </c>
      <c r="E3077" s="17">
        <v>990</v>
      </c>
      <c r="F3077" s="18" t="s">
        <v>6</v>
      </c>
      <c r="G3077">
        <v>2005</v>
      </c>
      <c r="H3077" s="18" t="s">
        <v>66</v>
      </c>
      <c r="I3077" t="s">
        <v>488</v>
      </c>
      <c r="J3077" t="s">
        <v>226</v>
      </c>
    </row>
    <row r="3078" spans="1:10">
      <c r="A3078" s="17" t="s">
        <v>1982</v>
      </c>
      <c r="B3078" s="17" t="s">
        <v>4702</v>
      </c>
      <c r="C3078" s="17" t="s">
        <v>22</v>
      </c>
      <c r="D3078" s="17" t="s">
        <v>4671</v>
      </c>
      <c r="E3078" s="17">
        <v>690</v>
      </c>
      <c r="F3078" s="18" t="s">
        <v>6</v>
      </c>
      <c r="G3078">
        <v>2014</v>
      </c>
      <c r="H3078" s="18" t="s">
        <v>66</v>
      </c>
      <c r="I3078" t="s">
        <v>488</v>
      </c>
      <c r="J3078" t="s">
        <v>226</v>
      </c>
    </row>
    <row r="3079" spans="1:10">
      <c r="A3079" s="17" t="s">
        <v>1980</v>
      </c>
      <c r="B3079" s="17" t="s">
        <v>4703</v>
      </c>
      <c r="C3079" s="17" t="s">
        <v>22</v>
      </c>
      <c r="D3079" s="17" t="s">
        <v>4671</v>
      </c>
      <c r="E3079" s="17">
        <v>320</v>
      </c>
      <c r="F3079" s="18" t="s">
        <v>6</v>
      </c>
      <c r="G3079">
        <v>2019</v>
      </c>
      <c r="H3079" s="18" t="s">
        <v>85</v>
      </c>
      <c r="I3079" t="s">
        <v>488</v>
      </c>
      <c r="J3079" t="s">
        <v>226</v>
      </c>
    </row>
    <row r="3080" spans="1:10">
      <c r="A3080" s="17" t="s">
        <v>1978</v>
      </c>
      <c r="B3080" s="17" t="s">
        <v>4704</v>
      </c>
      <c r="C3080" s="17" t="s">
        <v>22</v>
      </c>
      <c r="D3080" s="17" t="s">
        <v>4671</v>
      </c>
      <c r="E3080" s="17">
        <v>770</v>
      </c>
      <c r="F3080" s="18" t="s">
        <v>6</v>
      </c>
      <c r="G3080">
        <v>2010</v>
      </c>
      <c r="H3080" s="18" t="s">
        <v>66</v>
      </c>
      <c r="I3080" t="s">
        <v>488</v>
      </c>
      <c r="J3080" t="s">
        <v>226</v>
      </c>
    </row>
    <row r="3081" spans="1:10">
      <c r="A3081" s="17" t="s">
        <v>1976</v>
      </c>
      <c r="B3081" s="17" t="s">
        <v>4705</v>
      </c>
      <c r="C3081" s="17" t="s">
        <v>22</v>
      </c>
      <c r="D3081" s="17" t="s">
        <v>4671</v>
      </c>
      <c r="E3081" s="17">
        <v>850</v>
      </c>
      <c r="F3081" s="18" t="s">
        <v>6</v>
      </c>
      <c r="G3081">
        <v>2016</v>
      </c>
      <c r="H3081" s="18" t="s">
        <v>82</v>
      </c>
      <c r="I3081" t="s">
        <v>488</v>
      </c>
      <c r="J3081" t="s">
        <v>226</v>
      </c>
    </row>
    <row r="3082" spans="1:10">
      <c r="A3082" s="17" t="s">
        <v>1974</v>
      </c>
      <c r="B3082" s="17" t="s">
        <v>4706</v>
      </c>
      <c r="C3082" s="17" t="s">
        <v>22</v>
      </c>
      <c r="D3082" s="17" t="s">
        <v>4671</v>
      </c>
      <c r="E3082" s="17">
        <v>760</v>
      </c>
      <c r="F3082" s="18" t="s">
        <v>6</v>
      </c>
      <c r="G3082">
        <v>2010</v>
      </c>
      <c r="H3082" s="18" t="s">
        <v>66</v>
      </c>
      <c r="I3082" t="s">
        <v>488</v>
      </c>
      <c r="J3082" t="s">
        <v>226</v>
      </c>
    </row>
    <row r="3083" spans="1:10">
      <c r="A3083" s="17" t="s">
        <v>1972</v>
      </c>
      <c r="B3083" s="17" t="s">
        <v>4707</v>
      </c>
      <c r="C3083" s="17" t="s">
        <v>22</v>
      </c>
      <c r="D3083" s="17" t="s">
        <v>4671</v>
      </c>
      <c r="E3083" s="17">
        <v>740</v>
      </c>
      <c r="F3083" s="18" t="s">
        <v>6</v>
      </c>
      <c r="G3083">
        <v>2009</v>
      </c>
      <c r="H3083" s="18" t="s">
        <v>66</v>
      </c>
      <c r="I3083" t="s">
        <v>488</v>
      </c>
      <c r="J3083" t="s">
        <v>226</v>
      </c>
    </row>
    <row r="3084" spans="1:10">
      <c r="A3084" s="17" t="s">
        <v>1970</v>
      </c>
      <c r="B3084" s="17" t="s">
        <v>4709</v>
      </c>
      <c r="C3084" s="17" t="s">
        <v>22</v>
      </c>
      <c r="D3084" s="17" t="s">
        <v>4671</v>
      </c>
      <c r="E3084" s="17">
        <v>570</v>
      </c>
      <c r="F3084" s="18" t="s">
        <v>6</v>
      </c>
      <c r="G3084">
        <v>2011</v>
      </c>
      <c r="H3084" s="18" t="s">
        <v>66</v>
      </c>
      <c r="I3084" t="s">
        <v>488</v>
      </c>
      <c r="J3084" t="s">
        <v>226</v>
      </c>
    </row>
    <row r="3085" spans="1:10">
      <c r="A3085" s="17" t="s">
        <v>1968</v>
      </c>
      <c r="B3085" s="17" t="s">
        <v>4711</v>
      </c>
      <c r="C3085" s="17" t="s">
        <v>22</v>
      </c>
      <c r="D3085" s="17" t="s">
        <v>4671</v>
      </c>
      <c r="E3085" s="17">
        <v>1070</v>
      </c>
      <c r="F3085" s="18" t="s">
        <v>6</v>
      </c>
      <c r="G3085">
        <v>2008</v>
      </c>
      <c r="H3085" s="18" t="s">
        <v>66</v>
      </c>
      <c r="I3085" t="s">
        <v>488</v>
      </c>
      <c r="J3085" t="s">
        <v>226</v>
      </c>
    </row>
    <row r="3086" spans="1:10">
      <c r="A3086" s="17" t="s">
        <v>1966</v>
      </c>
      <c r="B3086" s="17" t="s">
        <v>4712</v>
      </c>
      <c r="C3086" s="17" t="s">
        <v>22</v>
      </c>
      <c r="D3086" s="17" t="s">
        <v>4671</v>
      </c>
      <c r="E3086" s="17">
        <v>370</v>
      </c>
      <c r="F3086" s="18" t="s">
        <v>6</v>
      </c>
      <c r="G3086">
        <v>2015</v>
      </c>
      <c r="H3086" s="18" t="s">
        <v>66</v>
      </c>
      <c r="I3086" t="s">
        <v>488</v>
      </c>
      <c r="J3086" t="s">
        <v>226</v>
      </c>
    </row>
    <row r="3087" spans="1:10">
      <c r="A3087" s="17" t="s">
        <v>1964</v>
      </c>
      <c r="B3087" s="17" t="s">
        <v>4713</v>
      </c>
      <c r="C3087" s="17" t="s">
        <v>22</v>
      </c>
      <c r="D3087" s="17" t="s">
        <v>4671</v>
      </c>
      <c r="E3087" s="17">
        <v>800</v>
      </c>
      <c r="F3087" s="18" t="s">
        <v>6</v>
      </c>
      <c r="G3087">
        <v>2004</v>
      </c>
      <c r="H3087" s="18" t="s">
        <v>66</v>
      </c>
      <c r="I3087" t="s">
        <v>488</v>
      </c>
      <c r="J3087" t="s">
        <v>226</v>
      </c>
    </row>
    <row r="3088" spans="1:10">
      <c r="A3088" s="17" t="s">
        <v>1962</v>
      </c>
      <c r="B3088" s="17" t="s">
        <v>4714</v>
      </c>
      <c r="C3088" s="17" t="s">
        <v>22</v>
      </c>
      <c r="D3088" s="17" t="s">
        <v>4671</v>
      </c>
      <c r="E3088" s="17">
        <v>650</v>
      </c>
      <c r="F3088" s="18" t="s">
        <v>6</v>
      </c>
      <c r="G3088">
        <v>2007</v>
      </c>
      <c r="H3088" s="18" t="s">
        <v>66</v>
      </c>
      <c r="I3088" t="s">
        <v>488</v>
      </c>
      <c r="J3088" t="s">
        <v>226</v>
      </c>
    </row>
    <row r="3089" spans="1:10">
      <c r="A3089" s="17" t="s">
        <v>1960</v>
      </c>
      <c r="B3089" s="17" t="s">
        <v>4715</v>
      </c>
      <c r="C3089" s="17" t="s">
        <v>22</v>
      </c>
      <c r="D3089" s="17" t="s">
        <v>4671</v>
      </c>
      <c r="E3089" s="17">
        <v>900</v>
      </c>
      <c r="F3089" s="18" t="s">
        <v>6</v>
      </c>
      <c r="G3089">
        <v>2004</v>
      </c>
      <c r="H3089" s="18" t="s">
        <v>66</v>
      </c>
      <c r="I3089" t="s">
        <v>488</v>
      </c>
      <c r="J3089" t="s">
        <v>226</v>
      </c>
    </row>
    <row r="3090" spans="1:10">
      <c r="A3090" s="17" t="s">
        <v>1958</v>
      </c>
      <c r="B3090" s="17" t="s">
        <v>4716</v>
      </c>
      <c r="C3090" s="17" t="s">
        <v>22</v>
      </c>
      <c r="D3090" s="17" t="s">
        <v>4671</v>
      </c>
      <c r="E3090" s="17">
        <v>430</v>
      </c>
      <c r="F3090" s="18" t="s">
        <v>6</v>
      </c>
      <c r="G3090">
        <v>2019</v>
      </c>
      <c r="H3090" s="18" t="s">
        <v>85</v>
      </c>
      <c r="I3090" t="s">
        <v>488</v>
      </c>
      <c r="J3090" t="s">
        <v>226</v>
      </c>
    </row>
    <row r="3091" spans="1:10">
      <c r="A3091" s="17" t="s">
        <v>1956</v>
      </c>
      <c r="B3091" s="17" t="s">
        <v>4717</v>
      </c>
      <c r="C3091" s="17" t="s">
        <v>22</v>
      </c>
      <c r="D3091" s="17" t="s">
        <v>4671</v>
      </c>
      <c r="E3091" s="17">
        <v>470</v>
      </c>
      <c r="F3091" s="18" t="s">
        <v>6</v>
      </c>
      <c r="G3091">
        <v>2019</v>
      </c>
      <c r="H3091" s="18" t="s">
        <v>85</v>
      </c>
      <c r="I3091" t="s">
        <v>488</v>
      </c>
      <c r="J3091" t="s">
        <v>226</v>
      </c>
    </row>
    <row r="3092" spans="1:10">
      <c r="A3092" s="17" t="s">
        <v>1954</v>
      </c>
      <c r="B3092" s="17" t="s">
        <v>4718</v>
      </c>
      <c r="C3092" s="17" t="s">
        <v>22</v>
      </c>
      <c r="D3092" s="17" t="s">
        <v>4671</v>
      </c>
      <c r="E3092" s="17">
        <v>540</v>
      </c>
      <c r="F3092" s="18" t="s">
        <v>6</v>
      </c>
      <c r="G3092">
        <v>2018</v>
      </c>
      <c r="H3092" s="18" t="s">
        <v>84</v>
      </c>
      <c r="I3092" t="s">
        <v>488</v>
      </c>
      <c r="J3092" t="s">
        <v>226</v>
      </c>
    </row>
    <row r="3093" spans="1:10">
      <c r="A3093" s="17" t="s">
        <v>1952</v>
      </c>
      <c r="B3093" s="17" t="s">
        <v>4719</v>
      </c>
      <c r="C3093" s="17" t="s">
        <v>22</v>
      </c>
      <c r="D3093" s="17" t="s">
        <v>4671</v>
      </c>
      <c r="E3093" s="17">
        <v>350</v>
      </c>
      <c r="F3093" s="18" t="s">
        <v>6</v>
      </c>
      <c r="G3093">
        <v>2019</v>
      </c>
      <c r="H3093" s="18" t="s">
        <v>85</v>
      </c>
      <c r="I3093" t="s">
        <v>488</v>
      </c>
      <c r="J3093" t="s">
        <v>226</v>
      </c>
    </row>
    <row r="3094" spans="1:10">
      <c r="A3094" s="17" t="s">
        <v>1950</v>
      </c>
      <c r="B3094" s="17" t="s">
        <v>4720</v>
      </c>
      <c r="C3094" s="17" t="s">
        <v>22</v>
      </c>
      <c r="D3094" s="17" t="s">
        <v>4671</v>
      </c>
      <c r="E3094" s="17">
        <v>540</v>
      </c>
      <c r="F3094" s="18" t="s">
        <v>6</v>
      </c>
      <c r="G3094">
        <v>2019</v>
      </c>
      <c r="H3094" s="18" t="s">
        <v>85</v>
      </c>
      <c r="I3094" t="s">
        <v>488</v>
      </c>
      <c r="J3094" t="s">
        <v>226</v>
      </c>
    </row>
    <row r="3095" spans="1:10">
      <c r="A3095" s="17" t="s">
        <v>1948</v>
      </c>
      <c r="B3095" s="17" t="s">
        <v>1949</v>
      </c>
      <c r="C3095" s="17" t="s">
        <v>22</v>
      </c>
      <c r="D3095" s="17" t="s">
        <v>4671</v>
      </c>
      <c r="E3095" s="17">
        <v>700</v>
      </c>
      <c r="F3095" s="18" t="s">
        <v>6</v>
      </c>
      <c r="G3095">
        <v>2006</v>
      </c>
      <c r="H3095" s="18" t="s">
        <v>66</v>
      </c>
      <c r="I3095" t="s">
        <v>488</v>
      </c>
      <c r="J3095" t="s">
        <v>226</v>
      </c>
    </row>
    <row r="3096" spans="1:10">
      <c r="A3096" s="17" t="s">
        <v>1946</v>
      </c>
      <c r="B3096" s="17" t="s">
        <v>1947</v>
      </c>
      <c r="C3096" s="17" t="s">
        <v>22</v>
      </c>
      <c r="D3096" s="17" t="s">
        <v>4671</v>
      </c>
      <c r="E3096" s="17">
        <v>4630</v>
      </c>
      <c r="F3096" s="18" t="s">
        <v>6</v>
      </c>
      <c r="G3096">
        <v>2006</v>
      </c>
      <c r="H3096" s="18" t="s">
        <v>66</v>
      </c>
      <c r="I3096" t="s">
        <v>488</v>
      </c>
      <c r="J3096" t="s">
        <v>226</v>
      </c>
    </row>
    <row r="3097" spans="1:10">
      <c r="A3097" s="17" t="s">
        <v>1944</v>
      </c>
      <c r="B3097" s="17" t="s">
        <v>1945</v>
      </c>
      <c r="C3097" s="17" t="s">
        <v>22</v>
      </c>
      <c r="D3097" s="17" t="s">
        <v>4671</v>
      </c>
      <c r="E3097" s="17">
        <v>1280</v>
      </c>
      <c r="F3097" s="18" t="s">
        <v>6</v>
      </c>
      <c r="G3097">
        <v>2013</v>
      </c>
      <c r="H3097" s="18" t="s">
        <v>66</v>
      </c>
      <c r="I3097" t="s">
        <v>488</v>
      </c>
      <c r="J3097" t="s">
        <v>226</v>
      </c>
    </row>
    <row r="3098" spans="1:10">
      <c r="A3098" s="17" t="s">
        <v>1942</v>
      </c>
      <c r="B3098" s="17" t="s">
        <v>1943</v>
      </c>
      <c r="C3098" s="17" t="s">
        <v>22</v>
      </c>
      <c r="D3098" s="17" t="s">
        <v>4671</v>
      </c>
      <c r="E3098" s="17">
        <v>610</v>
      </c>
      <c r="F3098" s="18" t="s">
        <v>6</v>
      </c>
      <c r="G3098">
        <v>2013</v>
      </c>
      <c r="H3098" s="18" t="s">
        <v>66</v>
      </c>
      <c r="I3098" t="s">
        <v>488</v>
      </c>
      <c r="J3098" t="s">
        <v>226</v>
      </c>
    </row>
    <row r="3099" spans="1:10">
      <c r="A3099" s="17" t="s">
        <v>1940</v>
      </c>
      <c r="B3099" s="17" t="s">
        <v>1941</v>
      </c>
      <c r="C3099" s="17" t="s">
        <v>22</v>
      </c>
      <c r="D3099" s="17" t="s">
        <v>4671</v>
      </c>
      <c r="E3099" s="17">
        <v>670</v>
      </c>
      <c r="F3099" s="18" t="s">
        <v>6</v>
      </c>
      <c r="G3099">
        <v>2011</v>
      </c>
      <c r="H3099" s="18" t="s">
        <v>66</v>
      </c>
      <c r="I3099" t="s">
        <v>488</v>
      </c>
      <c r="J3099" t="s">
        <v>226</v>
      </c>
    </row>
    <row r="3100" spans="1:10">
      <c r="A3100" s="17" t="s">
        <v>1938</v>
      </c>
      <c r="B3100" s="17" t="s">
        <v>1939</v>
      </c>
      <c r="C3100" s="17" t="s">
        <v>22</v>
      </c>
      <c r="D3100" s="17" t="s">
        <v>4671</v>
      </c>
      <c r="E3100" s="17">
        <v>570</v>
      </c>
      <c r="F3100" s="18" t="s">
        <v>6</v>
      </c>
      <c r="G3100">
        <v>2004</v>
      </c>
      <c r="H3100" s="18" t="s">
        <v>66</v>
      </c>
      <c r="I3100" t="s">
        <v>488</v>
      </c>
      <c r="J3100" t="s">
        <v>226</v>
      </c>
    </row>
    <row r="3101" spans="1:10">
      <c r="A3101" s="17" t="s">
        <v>1936</v>
      </c>
      <c r="B3101" s="17" t="s">
        <v>1937</v>
      </c>
      <c r="C3101" s="17" t="s">
        <v>22</v>
      </c>
      <c r="D3101" s="17" t="s">
        <v>4671</v>
      </c>
      <c r="E3101" s="17">
        <v>600</v>
      </c>
      <c r="F3101" s="18" t="s">
        <v>6</v>
      </c>
      <c r="G3101">
        <v>2015</v>
      </c>
      <c r="H3101" s="18" t="s">
        <v>66</v>
      </c>
      <c r="I3101" t="s">
        <v>488</v>
      </c>
      <c r="J3101" t="s">
        <v>226</v>
      </c>
    </row>
    <row r="3102" spans="1:10">
      <c r="A3102" s="17" t="s">
        <v>1934</v>
      </c>
      <c r="B3102" s="17" t="s">
        <v>1935</v>
      </c>
      <c r="C3102" s="17" t="s">
        <v>22</v>
      </c>
      <c r="D3102" s="17" t="s">
        <v>4671</v>
      </c>
      <c r="E3102" s="17">
        <v>550</v>
      </c>
      <c r="F3102" s="18" t="s">
        <v>6</v>
      </c>
      <c r="G3102">
        <v>2015</v>
      </c>
      <c r="H3102" s="18" t="s">
        <v>66</v>
      </c>
      <c r="I3102" t="s">
        <v>488</v>
      </c>
      <c r="J3102" t="s">
        <v>226</v>
      </c>
    </row>
    <row r="3103" spans="1:10">
      <c r="A3103" s="17" t="s">
        <v>1932</v>
      </c>
      <c r="B3103" s="17" t="s">
        <v>1933</v>
      </c>
      <c r="C3103" s="17" t="s">
        <v>22</v>
      </c>
      <c r="D3103" s="17" t="s">
        <v>4671</v>
      </c>
      <c r="E3103" s="17">
        <v>530</v>
      </c>
      <c r="F3103" s="18" t="s">
        <v>6</v>
      </c>
      <c r="G3103">
        <v>2015</v>
      </c>
      <c r="H3103" s="18" t="s">
        <v>66</v>
      </c>
      <c r="I3103" t="s">
        <v>488</v>
      </c>
      <c r="J3103" t="s">
        <v>226</v>
      </c>
    </row>
    <row r="3104" spans="1:10">
      <c r="A3104" s="17" t="s">
        <v>1930</v>
      </c>
      <c r="B3104" s="17" t="s">
        <v>1931</v>
      </c>
      <c r="C3104" s="17" t="s">
        <v>22</v>
      </c>
      <c r="D3104" s="17" t="s">
        <v>4671</v>
      </c>
      <c r="E3104" s="17">
        <v>440</v>
      </c>
      <c r="F3104" s="18" t="s">
        <v>6</v>
      </c>
      <c r="G3104">
        <v>2015</v>
      </c>
      <c r="H3104" s="18" t="s">
        <v>66</v>
      </c>
      <c r="I3104" t="s">
        <v>488</v>
      </c>
      <c r="J3104" t="s">
        <v>226</v>
      </c>
    </row>
    <row r="3105" spans="1:10">
      <c r="A3105" s="17" t="s">
        <v>1928</v>
      </c>
      <c r="B3105" s="17" t="s">
        <v>1929</v>
      </c>
      <c r="C3105" s="17" t="s">
        <v>22</v>
      </c>
      <c r="D3105" s="17" t="s">
        <v>4671</v>
      </c>
      <c r="E3105" s="17">
        <v>600</v>
      </c>
      <c r="F3105" s="18" t="s">
        <v>6</v>
      </c>
      <c r="G3105">
        <v>2016</v>
      </c>
      <c r="H3105" s="18" t="s">
        <v>82</v>
      </c>
      <c r="I3105" t="s">
        <v>488</v>
      </c>
      <c r="J3105" t="s">
        <v>226</v>
      </c>
    </row>
    <row r="3106" spans="1:10">
      <c r="A3106" s="17" t="s">
        <v>1926</v>
      </c>
      <c r="B3106" s="17" t="s">
        <v>1927</v>
      </c>
      <c r="C3106" s="17" t="s">
        <v>22</v>
      </c>
      <c r="D3106" s="17" t="s">
        <v>4671</v>
      </c>
      <c r="E3106" s="17">
        <v>570</v>
      </c>
      <c r="F3106" s="18" t="s">
        <v>6</v>
      </c>
      <c r="G3106">
        <v>2016</v>
      </c>
      <c r="H3106" s="18" t="s">
        <v>82</v>
      </c>
      <c r="I3106" t="s">
        <v>488</v>
      </c>
      <c r="J3106" t="s">
        <v>226</v>
      </c>
    </row>
    <row r="3107" spans="1:10">
      <c r="A3107" s="17" t="s">
        <v>1924</v>
      </c>
      <c r="B3107" s="17" t="s">
        <v>1925</v>
      </c>
      <c r="C3107" s="17" t="s">
        <v>22</v>
      </c>
      <c r="D3107" s="17" t="s">
        <v>4671</v>
      </c>
      <c r="E3107" s="17">
        <v>560</v>
      </c>
      <c r="F3107" s="18" t="s">
        <v>6</v>
      </c>
      <c r="G3107">
        <v>2016</v>
      </c>
      <c r="H3107" s="18" t="s">
        <v>82</v>
      </c>
      <c r="I3107" t="s">
        <v>488</v>
      </c>
      <c r="J3107" t="s">
        <v>226</v>
      </c>
    </row>
    <row r="3108" spans="1:10">
      <c r="A3108" s="17" t="s">
        <v>1922</v>
      </c>
      <c r="B3108" s="17" t="s">
        <v>1923</v>
      </c>
      <c r="C3108" s="17" t="s">
        <v>22</v>
      </c>
      <c r="D3108" s="17" t="s">
        <v>4671</v>
      </c>
      <c r="E3108" s="17">
        <v>540</v>
      </c>
      <c r="F3108" s="18" t="s">
        <v>6</v>
      </c>
      <c r="G3108">
        <v>2016</v>
      </c>
      <c r="H3108" s="18" t="s">
        <v>82</v>
      </c>
      <c r="I3108" t="s">
        <v>488</v>
      </c>
      <c r="J3108" t="s">
        <v>226</v>
      </c>
    </row>
    <row r="3109" spans="1:10">
      <c r="A3109" s="17" t="s">
        <v>1920</v>
      </c>
      <c r="B3109" s="17" t="s">
        <v>1921</v>
      </c>
      <c r="C3109" s="17" t="s">
        <v>22</v>
      </c>
      <c r="D3109" s="17" t="s">
        <v>4671</v>
      </c>
      <c r="E3109" s="17">
        <v>680</v>
      </c>
      <c r="F3109" s="18" t="s">
        <v>6</v>
      </c>
      <c r="G3109">
        <v>2016</v>
      </c>
      <c r="H3109" s="18" t="s">
        <v>82</v>
      </c>
      <c r="I3109" t="s">
        <v>488</v>
      </c>
      <c r="J3109" t="s">
        <v>226</v>
      </c>
    </row>
    <row r="3110" spans="1:10">
      <c r="A3110" s="17" t="s">
        <v>1918</v>
      </c>
      <c r="B3110" s="17" t="s">
        <v>1919</v>
      </c>
      <c r="C3110" s="17" t="s">
        <v>22</v>
      </c>
      <c r="D3110" s="17" t="s">
        <v>4671</v>
      </c>
      <c r="E3110" s="17">
        <v>380</v>
      </c>
      <c r="F3110" s="18" t="s">
        <v>6</v>
      </c>
      <c r="G3110">
        <v>2017</v>
      </c>
      <c r="H3110" s="18" t="s">
        <v>83</v>
      </c>
      <c r="I3110" t="s">
        <v>488</v>
      </c>
      <c r="J3110" t="s">
        <v>226</v>
      </c>
    </row>
    <row r="3111" spans="1:10">
      <c r="A3111" s="17" t="s">
        <v>1916</v>
      </c>
      <c r="B3111" s="17" t="s">
        <v>4726</v>
      </c>
      <c r="C3111" s="17" t="s">
        <v>22</v>
      </c>
      <c r="D3111" s="17" t="s">
        <v>4671</v>
      </c>
      <c r="E3111" s="17">
        <v>420</v>
      </c>
      <c r="F3111" s="18" t="s">
        <v>6</v>
      </c>
      <c r="G3111">
        <v>2017</v>
      </c>
      <c r="H3111" s="18" t="s">
        <v>83</v>
      </c>
      <c r="I3111" t="s">
        <v>488</v>
      </c>
      <c r="J3111" t="s">
        <v>226</v>
      </c>
    </row>
    <row r="3112" spans="1:10">
      <c r="A3112" s="17" t="s">
        <v>1914</v>
      </c>
      <c r="B3112" s="17" t="s">
        <v>1915</v>
      </c>
      <c r="C3112" s="17" t="s">
        <v>22</v>
      </c>
      <c r="D3112" s="17" t="s">
        <v>4671</v>
      </c>
      <c r="E3112" s="17">
        <v>480</v>
      </c>
      <c r="F3112" s="18" t="s">
        <v>6</v>
      </c>
      <c r="G3112">
        <v>2005</v>
      </c>
      <c r="H3112" s="18" t="s">
        <v>66</v>
      </c>
      <c r="I3112" t="s">
        <v>488</v>
      </c>
      <c r="J3112" t="s">
        <v>226</v>
      </c>
    </row>
    <row r="3113" spans="1:10">
      <c r="A3113" s="17" t="s">
        <v>1912</v>
      </c>
      <c r="B3113" s="17" t="s">
        <v>1913</v>
      </c>
      <c r="C3113" s="17" t="s">
        <v>22</v>
      </c>
      <c r="D3113" s="17" t="s">
        <v>4671</v>
      </c>
      <c r="E3113" s="17">
        <v>380</v>
      </c>
      <c r="F3113" s="18" t="s">
        <v>6</v>
      </c>
      <c r="G3113">
        <v>2018</v>
      </c>
      <c r="H3113" s="18" t="s">
        <v>84</v>
      </c>
      <c r="I3113" t="s">
        <v>488</v>
      </c>
      <c r="J3113" t="s">
        <v>226</v>
      </c>
    </row>
    <row r="3114" spans="1:10">
      <c r="A3114" s="17" t="s">
        <v>1909</v>
      </c>
      <c r="B3114" s="17" t="s">
        <v>1910</v>
      </c>
      <c r="C3114" s="17" t="s">
        <v>22</v>
      </c>
      <c r="D3114" s="17" t="s">
        <v>4671</v>
      </c>
      <c r="E3114" s="17">
        <v>310</v>
      </c>
      <c r="F3114" s="18" t="s">
        <v>6</v>
      </c>
      <c r="G3114">
        <v>2019</v>
      </c>
      <c r="H3114" s="18" t="s">
        <v>85</v>
      </c>
      <c r="I3114" t="s">
        <v>488</v>
      </c>
      <c r="J3114" t="s">
        <v>226</v>
      </c>
    </row>
    <row r="3115" spans="1:10">
      <c r="A3115" s="17" t="s">
        <v>4727</v>
      </c>
      <c r="B3115" s="17" t="s">
        <v>4728</v>
      </c>
      <c r="C3115" s="17" t="s">
        <v>24</v>
      </c>
      <c r="D3115" s="17" t="s">
        <v>4658</v>
      </c>
      <c r="E3115" s="17">
        <v>500</v>
      </c>
      <c r="F3115" s="18" t="s">
        <v>6</v>
      </c>
      <c r="G3115" s="118">
        <v>2019</v>
      </c>
      <c r="H3115" s="18" t="s">
        <v>85</v>
      </c>
      <c r="I3115" t="s">
        <v>64</v>
      </c>
      <c r="J3115" t="s">
        <v>65</v>
      </c>
    </row>
    <row r="3116" spans="1:10">
      <c r="A3116" s="17" t="s">
        <v>1907</v>
      </c>
      <c r="B3116" s="17" t="s">
        <v>1908</v>
      </c>
      <c r="C3116" s="17" t="s">
        <v>24</v>
      </c>
      <c r="D3116" s="17" t="s">
        <v>4658</v>
      </c>
      <c r="E3116" s="17">
        <v>390</v>
      </c>
      <c r="F3116" s="18" t="s">
        <v>6</v>
      </c>
      <c r="G3116">
        <v>2019</v>
      </c>
      <c r="H3116" s="18" t="s">
        <v>85</v>
      </c>
      <c r="I3116" t="s">
        <v>64</v>
      </c>
      <c r="J3116" t="s">
        <v>65</v>
      </c>
    </row>
    <row r="3117" spans="1:10">
      <c r="A3117" s="17" t="s">
        <v>1905</v>
      </c>
      <c r="B3117" s="17" t="s">
        <v>1906</v>
      </c>
      <c r="C3117" s="17" t="s">
        <v>8</v>
      </c>
      <c r="D3117" s="17" t="s">
        <v>4588</v>
      </c>
      <c r="E3117" s="17">
        <v>1020</v>
      </c>
      <c r="F3117" s="18" t="s">
        <v>6</v>
      </c>
      <c r="G3117">
        <v>2019</v>
      </c>
      <c r="H3117" s="18" t="s">
        <v>85</v>
      </c>
      <c r="I3117" t="s">
        <v>64</v>
      </c>
      <c r="J3117" t="s">
        <v>65</v>
      </c>
    </row>
    <row r="3118" spans="1:10">
      <c r="A3118" s="17" t="s">
        <v>1903</v>
      </c>
      <c r="B3118" s="17" t="s">
        <v>1904</v>
      </c>
      <c r="C3118" s="17" t="s">
        <v>8</v>
      </c>
      <c r="D3118" s="17" t="s">
        <v>4646</v>
      </c>
      <c r="E3118" s="17">
        <v>830</v>
      </c>
      <c r="F3118" s="18" t="s">
        <v>6</v>
      </c>
      <c r="G3118">
        <v>2019</v>
      </c>
      <c r="H3118" s="18" t="s">
        <v>85</v>
      </c>
      <c r="I3118" t="s">
        <v>64</v>
      </c>
      <c r="J3118" t="s">
        <v>65</v>
      </c>
    </row>
    <row r="3119" spans="1:10">
      <c r="A3119" s="17" t="s">
        <v>4729</v>
      </c>
      <c r="B3119" s="17" t="s">
        <v>4730</v>
      </c>
      <c r="C3119" s="17" t="s">
        <v>20</v>
      </c>
      <c r="D3119" s="17" t="s">
        <v>4731</v>
      </c>
      <c r="E3119" s="17">
        <v>520</v>
      </c>
      <c r="F3119" s="18" t="s">
        <v>6</v>
      </c>
      <c r="G3119" s="118">
        <v>2019</v>
      </c>
      <c r="H3119" s="18" t="s">
        <v>85</v>
      </c>
      <c r="I3119" t="s">
        <v>64</v>
      </c>
      <c r="J3119" t="s">
        <v>65</v>
      </c>
    </row>
    <row r="3120" spans="1:10">
      <c r="A3120" s="17" t="s">
        <v>4732</v>
      </c>
      <c r="B3120" s="17" t="s">
        <v>4733</v>
      </c>
      <c r="C3120" s="17" t="s">
        <v>16</v>
      </c>
      <c r="D3120" s="17" t="s">
        <v>4631</v>
      </c>
      <c r="E3120" s="17">
        <v>700</v>
      </c>
      <c r="F3120" s="18" t="s">
        <v>6</v>
      </c>
      <c r="G3120" s="118">
        <v>2019</v>
      </c>
      <c r="H3120" s="18" t="s">
        <v>85</v>
      </c>
      <c r="I3120" t="s">
        <v>64</v>
      </c>
      <c r="J3120" t="s">
        <v>65</v>
      </c>
    </row>
    <row r="3121" spans="1:10">
      <c r="A3121" s="17" t="s">
        <v>4734</v>
      </c>
      <c r="B3121" s="17" t="s">
        <v>4735</v>
      </c>
      <c r="C3121" s="17" t="s">
        <v>22</v>
      </c>
      <c r="D3121" s="17" t="s">
        <v>4671</v>
      </c>
      <c r="E3121" s="17">
        <v>480</v>
      </c>
      <c r="F3121" s="18" t="s">
        <v>6</v>
      </c>
      <c r="G3121" s="118">
        <v>2019</v>
      </c>
      <c r="H3121" s="18" t="s">
        <v>85</v>
      </c>
      <c r="I3121" t="s">
        <v>64</v>
      </c>
      <c r="J3121" t="s">
        <v>65</v>
      </c>
    </row>
    <row r="3122" spans="1:10">
      <c r="A3122" s="17" t="s">
        <v>4736</v>
      </c>
      <c r="B3122" s="17" t="s">
        <v>4737</v>
      </c>
      <c r="C3122" s="17" t="s">
        <v>22</v>
      </c>
      <c r="D3122" s="17" t="s">
        <v>4671</v>
      </c>
      <c r="E3122" s="17">
        <v>630</v>
      </c>
      <c r="F3122" s="18" t="s">
        <v>6</v>
      </c>
      <c r="G3122" s="118">
        <v>2019</v>
      </c>
      <c r="H3122" s="18" t="s">
        <v>85</v>
      </c>
      <c r="I3122" t="s">
        <v>64</v>
      </c>
      <c r="J3122" t="s">
        <v>65</v>
      </c>
    </row>
    <row r="3123" spans="1:10">
      <c r="A3123" s="17" t="s">
        <v>1788</v>
      </c>
      <c r="B3123" s="17" t="s">
        <v>1789</v>
      </c>
      <c r="C3123" s="17" t="s">
        <v>22</v>
      </c>
      <c r="D3123" s="17" t="s">
        <v>4674</v>
      </c>
      <c r="E3123" s="17">
        <v>320</v>
      </c>
      <c r="F3123" s="18" t="s">
        <v>6</v>
      </c>
      <c r="G3123">
        <v>2019</v>
      </c>
      <c r="H3123" s="18" t="s">
        <v>85</v>
      </c>
      <c r="I3123" t="s">
        <v>64</v>
      </c>
      <c r="J3123" t="s">
        <v>65</v>
      </c>
    </row>
    <row r="3124" spans="1:10">
      <c r="A3124" s="17" t="s">
        <v>4738</v>
      </c>
      <c r="B3124" s="17" t="s">
        <v>4739</v>
      </c>
      <c r="C3124" s="17" t="s">
        <v>16</v>
      </c>
      <c r="D3124" s="17" t="s">
        <v>4631</v>
      </c>
      <c r="E3124" s="17">
        <v>640</v>
      </c>
      <c r="F3124" s="18" t="s">
        <v>6</v>
      </c>
      <c r="G3124" s="118">
        <v>2019</v>
      </c>
      <c r="H3124" s="18" t="s">
        <v>85</v>
      </c>
      <c r="I3124" t="s">
        <v>64</v>
      </c>
      <c r="J3124" t="s">
        <v>65</v>
      </c>
    </row>
    <row r="3125" spans="1:10">
      <c r="A3125" s="17" t="s">
        <v>4740</v>
      </c>
      <c r="B3125" s="17" t="s">
        <v>4741</v>
      </c>
      <c r="C3125" s="17" t="s">
        <v>26</v>
      </c>
      <c r="D3125" s="17" t="s">
        <v>4742</v>
      </c>
      <c r="E3125" s="17">
        <v>630</v>
      </c>
      <c r="F3125" s="18" t="s">
        <v>6</v>
      </c>
      <c r="G3125" s="118">
        <v>2019</v>
      </c>
      <c r="H3125" s="18" t="s">
        <v>85</v>
      </c>
      <c r="I3125" t="s">
        <v>64</v>
      </c>
      <c r="J3125" t="s">
        <v>65</v>
      </c>
    </row>
    <row r="3126" spans="1:10">
      <c r="A3126" s="17" t="s">
        <v>4743</v>
      </c>
      <c r="B3126" s="17" t="s">
        <v>4744</v>
      </c>
      <c r="C3126" s="17" t="s">
        <v>20</v>
      </c>
      <c r="D3126" s="17" t="s">
        <v>4745</v>
      </c>
      <c r="E3126" s="17">
        <v>650</v>
      </c>
      <c r="F3126" s="18" t="s">
        <v>6</v>
      </c>
      <c r="G3126" s="118">
        <v>2019</v>
      </c>
      <c r="H3126" s="18" t="s">
        <v>85</v>
      </c>
      <c r="I3126" t="s">
        <v>64</v>
      </c>
      <c r="J3126" t="s">
        <v>65</v>
      </c>
    </row>
    <row r="3127" spans="1:10">
      <c r="A3127" s="17" t="s">
        <v>1786</v>
      </c>
      <c r="B3127" s="17" t="s">
        <v>1787</v>
      </c>
      <c r="C3127" s="17" t="s">
        <v>28</v>
      </c>
      <c r="D3127" s="17" t="s">
        <v>4634</v>
      </c>
      <c r="E3127" s="17">
        <v>800</v>
      </c>
      <c r="F3127" s="18" t="s">
        <v>6</v>
      </c>
      <c r="G3127">
        <v>2019</v>
      </c>
      <c r="H3127" s="18" t="s">
        <v>85</v>
      </c>
      <c r="I3127" t="s">
        <v>64</v>
      </c>
      <c r="J3127" t="s">
        <v>65</v>
      </c>
    </row>
    <row r="3128" spans="1:10">
      <c r="A3128" s="17" t="s">
        <v>1784</v>
      </c>
      <c r="B3128" s="17" t="s">
        <v>1785</v>
      </c>
      <c r="C3128" s="17" t="s">
        <v>16</v>
      </c>
      <c r="D3128" s="17" t="s">
        <v>4694</v>
      </c>
      <c r="E3128" s="17">
        <v>530</v>
      </c>
      <c r="F3128" s="18" t="s">
        <v>6</v>
      </c>
      <c r="G3128">
        <v>2019</v>
      </c>
      <c r="H3128" s="18" t="s">
        <v>85</v>
      </c>
      <c r="I3128" t="s">
        <v>64</v>
      </c>
      <c r="J3128" t="s">
        <v>65</v>
      </c>
    </row>
    <row r="3129" spans="1:10">
      <c r="A3129" s="17" t="s">
        <v>1782</v>
      </c>
      <c r="B3129" s="17" t="s">
        <v>1783</v>
      </c>
      <c r="C3129" s="17" t="s">
        <v>26</v>
      </c>
      <c r="D3129" s="17" t="s">
        <v>4668</v>
      </c>
      <c r="E3129" s="17">
        <v>510</v>
      </c>
      <c r="F3129" s="18" t="s">
        <v>6</v>
      </c>
      <c r="G3129">
        <v>2019</v>
      </c>
      <c r="H3129" s="18" t="s">
        <v>85</v>
      </c>
      <c r="I3129" t="s">
        <v>64</v>
      </c>
      <c r="J3129" t="s">
        <v>65</v>
      </c>
    </row>
    <row r="3130" spans="1:10">
      <c r="A3130" s="17" t="s">
        <v>1780</v>
      </c>
      <c r="B3130" s="17" t="s">
        <v>1781</v>
      </c>
      <c r="C3130" s="17" t="s">
        <v>8</v>
      </c>
      <c r="D3130" s="17" t="s">
        <v>4588</v>
      </c>
      <c r="E3130" s="17">
        <v>880</v>
      </c>
      <c r="F3130" s="18" t="s">
        <v>6</v>
      </c>
      <c r="G3130">
        <v>2019</v>
      </c>
      <c r="H3130" s="18" t="s">
        <v>85</v>
      </c>
      <c r="I3130" t="s">
        <v>64</v>
      </c>
      <c r="J3130" t="s">
        <v>65</v>
      </c>
    </row>
    <row r="3131" spans="1:10">
      <c r="A3131" s="17" t="s">
        <v>1772</v>
      </c>
      <c r="B3131" s="17" t="s">
        <v>1773</v>
      </c>
      <c r="C3131" s="17" t="s">
        <v>22</v>
      </c>
      <c r="D3131" s="17" t="s">
        <v>4649</v>
      </c>
      <c r="E3131" s="17">
        <v>480</v>
      </c>
      <c r="F3131" s="18" t="s">
        <v>6</v>
      </c>
      <c r="G3131">
        <v>2019</v>
      </c>
      <c r="H3131" s="18" t="s">
        <v>85</v>
      </c>
      <c r="I3131" t="s">
        <v>64</v>
      </c>
      <c r="J3131" t="s">
        <v>65</v>
      </c>
    </row>
    <row r="3132" spans="1:10">
      <c r="A3132" s="17" t="s">
        <v>4746</v>
      </c>
      <c r="B3132" s="17" t="s">
        <v>4747</v>
      </c>
      <c r="C3132" s="17" t="s">
        <v>22</v>
      </c>
      <c r="D3132" s="17" t="s">
        <v>4671</v>
      </c>
      <c r="E3132" s="17">
        <v>480</v>
      </c>
      <c r="F3132" s="18" t="s">
        <v>6</v>
      </c>
      <c r="G3132" s="118">
        <v>2019</v>
      </c>
      <c r="H3132" s="18" t="s">
        <v>85</v>
      </c>
      <c r="I3132" t="s">
        <v>64</v>
      </c>
      <c r="J3132" t="s">
        <v>65</v>
      </c>
    </row>
    <row r="3133" spans="1:10">
      <c r="A3133" s="17" t="s">
        <v>1770</v>
      </c>
      <c r="B3133" s="17" t="s">
        <v>1771</v>
      </c>
      <c r="C3133" s="17" t="s">
        <v>24</v>
      </c>
      <c r="D3133" s="17" t="s">
        <v>4748</v>
      </c>
      <c r="E3133" s="17">
        <v>700</v>
      </c>
      <c r="F3133" s="18" t="s">
        <v>6</v>
      </c>
      <c r="G3133">
        <v>2019</v>
      </c>
      <c r="H3133" s="18" t="s">
        <v>85</v>
      </c>
      <c r="I3133" t="s">
        <v>64</v>
      </c>
      <c r="J3133" t="s">
        <v>65</v>
      </c>
    </row>
    <row r="3134" spans="1:10">
      <c r="A3134" s="17" t="s">
        <v>1768</v>
      </c>
      <c r="B3134" s="17" t="s">
        <v>1769</v>
      </c>
      <c r="C3134" s="17" t="s">
        <v>15</v>
      </c>
      <c r="D3134" s="17" t="s">
        <v>4655</v>
      </c>
      <c r="E3134" s="17">
        <v>840</v>
      </c>
      <c r="F3134" s="18" t="s">
        <v>6</v>
      </c>
      <c r="G3134">
        <v>2019</v>
      </c>
      <c r="H3134" s="18" t="s">
        <v>85</v>
      </c>
      <c r="I3134" t="s">
        <v>380</v>
      </c>
      <c r="J3134" t="s">
        <v>254</v>
      </c>
    </row>
    <row r="3135" spans="1:10">
      <c r="A3135" s="17" t="s">
        <v>1766</v>
      </c>
      <c r="B3135" s="17" t="s">
        <v>1767</v>
      </c>
      <c r="C3135" s="17" t="s">
        <v>22</v>
      </c>
      <c r="D3135" s="17" t="s">
        <v>4674</v>
      </c>
      <c r="E3135" s="17">
        <v>330</v>
      </c>
      <c r="F3135" s="18" t="s">
        <v>6</v>
      </c>
      <c r="G3135">
        <v>2019</v>
      </c>
      <c r="H3135" s="18" t="s">
        <v>85</v>
      </c>
      <c r="I3135" t="s">
        <v>64</v>
      </c>
      <c r="J3135" t="s">
        <v>65</v>
      </c>
    </row>
    <row r="3136" spans="1:10">
      <c r="A3136" s="17" t="s">
        <v>1764</v>
      </c>
      <c r="B3136" s="17" t="s">
        <v>1765</v>
      </c>
      <c r="C3136" s="17" t="s">
        <v>26</v>
      </c>
      <c r="D3136" s="17" t="s">
        <v>4742</v>
      </c>
      <c r="E3136" s="17">
        <v>670</v>
      </c>
      <c r="F3136" s="18" t="s">
        <v>6</v>
      </c>
      <c r="G3136">
        <v>2019</v>
      </c>
      <c r="H3136" s="18" t="s">
        <v>85</v>
      </c>
      <c r="I3136" t="s">
        <v>64</v>
      </c>
      <c r="J3136" t="s">
        <v>65</v>
      </c>
    </row>
    <row r="3137" spans="1:10">
      <c r="A3137" s="17" t="s">
        <v>1762</v>
      </c>
      <c r="B3137" s="17" t="s">
        <v>1763</v>
      </c>
      <c r="C3137" s="17" t="s">
        <v>26</v>
      </c>
      <c r="D3137" s="17" t="s">
        <v>4668</v>
      </c>
      <c r="E3137" s="17">
        <v>370</v>
      </c>
      <c r="F3137" s="18" t="s">
        <v>6</v>
      </c>
      <c r="G3137">
        <v>2019</v>
      </c>
      <c r="H3137" s="18" t="s">
        <v>85</v>
      </c>
      <c r="I3137" t="s">
        <v>64</v>
      </c>
      <c r="J3137" t="s">
        <v>65</v>
      </c>
    </row>
    <row r="3138" spans="1:10">
      <c r="A3138" s="17" t="s">
        <v>1760</v>
      </c>
      <c r="B3138" s="17" t="s">
        <v>1761</v>
      </c>
      <c r="C3138" s="17" t="s">
        <v>16</v>
      </c>
      <c r="D3138" s="17" t="s">
        <v>4663</v>
      </c>
      <c r="E3138" s="17">
        <v>990</v>
      </c>
      <c r="F3138" s="18" t="s">
        <v>6</v>
      </c>
      <c r="G3138">
        <v>2019</v>
      </c>
      <c r="H3138" s="18" t="s">
        <v>85</v>
      </c>
      <c r="I3138" t="s">
        <v>64</v>
      </c>
      <c r="J3138" t="s">
        <v>65</v>
      </c>
    </row>
    <row r="3139" spans="1:10">
      <c r="A3139" s="17" t="s">
        <v>1758</v>
      </c>
      <c r="B3139" s="17" t="s">
        <v>1759</v>
      </c>
      <c r="C3139" s="17" t="s">
        <v>18</v>
      </c>
      <c r="D3139" s="17" t="s">
        <v>4686</v>
      </c>
      <c r="E3139" s="17">
        <v>800</v>
      </c>
      <c r="F3139" s="18" t="s">
        <v>6</v>
      </c>
      <c r="G3139">
        <v>2019</v>
      </c>
      <c r="H3139" s="18" t="s">
        <v>85</v>
      </c>
      <c r="I3139" t="s">
        <v>64</v>
      </c>
      <c r="J3139" t="s">
        <v>65</v>
      </c>
    </row>
    <row r="3140" spans="1:10">
      <c r="A3140" s="17" t="s">
        <v>1756</v>
      </c>
      <c r="B3140" s="17" t="s">
        <v>1757</v>
      </c>
      <c r="C3140" s="17" t="s">
        <v>18</v>
      </c>
      <c r="D3140" s="17" t="s">
        <v>4687</v>
      </c>
      <c r="E3140" s="17">
        <v>810</v>
      </c>
      <c r="F3140" s="18" t="s">
        <v>6</v>
      </c>
      <c r="G3140">
        <v>2019</v>
      </c>
      <c r="H3140" s="18" t="s">
        <v>85</v>
      </c>
      <c r="I3140" t="s">
        <v>64</v>
      </c>
      <c r="J3140" t="s">
        <v>65</v>
      </c>
    </row>
    <row r="3141" spans="1:10">
      <c r="A3141" s="17" t="s">
        <v>1754</v>
      </c>
      <c r="B3141" s="17" t="s">
        <v>1755</v>
      </c>
      <c r="C3141" s="17" t="s">
        <v>24</v>
      </c>
      <c r="D3141" s="17" t="s">
        <v>4658</v>
      </c>
      <c r="E3141" s="17">
        <v>470</v>
      </c>
      <c r="F3141" s="18" t="s">
        <v>6</v>
      </c>
      <c r="G3141">
        <v>2019</v>
      </c>
      <c r="H3141" s="18" t="s">
        <v>85</v>
      </c>
      <c r="I3141" t="s">
        <v>64</v>
      </c>
      <c r="J3141" t="s">
        <v>65</v>
      </c>
    </row>
    <row r="3142" spans="1:10">
      <c r="A3142" s="17" t="s">
        <v>1746</v>
      </c>
      <c r="B3142" s="17" t="s">
        <v>1747</v>
      </c>
      <c r="C3142" s="17" t="s">
        <v>28</v>
      </c>
      <c r="D3142" s="17" t="s">
        <v>4749</v>
      </c>
      <c r="E3142" s="17">
        <v>660</v>
      </c>
      <c r="F3142" s="18" t="s">
        <v>6</v>
      </c>
      <c r="G3142">
        <v>2019</v>
      </c>
      <c r="H3142" s="18" t="s">
        <v>85</v>
      </c>
      <c r="I3142" t="s">
        <v>64</v>
      </c>
      <c r="J3142" t="s">
        <v>65</v>
      </c>
    </row>
    <row r="3143" spans="1:10">
      <c r="A3143" s="17" t="s">
        <v>1744</v>
      </c>
      <c r="B3143" s="17" t="s">
        <v>1745</v>
      </c>
      <c r="C3143" s="17" t="s">
        <v>28</v>
      </c>
      <c r="D3143" s="17" t="s">
        <v>4749</v>
      </c>
      <c r="E3143" s="17">
        <v>690</v>
      </c>
      <c r="F3143" s="18" t="s">
        <v>6</v>
      </c>
      <c r="G3143">
        <v>2019</v>
      </c>
      <c r="H3143" s="18" t="s">
        <v>85</v>
      </c>
      <c r="I3143" t="s">
        <v>64</v>
      </c>
      <c r="J3143" t="s">
        <v>65</v>
      </c>
    </row>
    <row r="3144" spans="1:10">
      <c r="A3144" s="17" t="s">
        <v>1742</v>
      </c>
      <c r="B3144" s="17" t="s">
        <v>1743</v>
      </c>
      <c r="C3144" s="17" t="s">
        <v>16</v>
      </c>
      <c r="D3144" s="17" t="s">
        <v>4663</v>
      </c>
      <c r="E3144" s="17">
        <v>480</v>
      </c>
      <c r="F3144" s="18" t="s">
        <v>6</v>
      </c>
      <c r="G3144">
        <v>2019</v>
      </c>
      <c r="H3144" s="18" t="s">
        <v>85</v>
      </c>
      <c r="I3144" t="s">
        <v>64</v>
      </c>
      <c r="J3144" t="s">
        <v>65</v>
      </c>
    </row>
    <row r="3145" spans="1:10">
      <c r="A3145" s="17" t="s">
        <v>1740</v>
      </c>
      <c r="B3145" s="17" t="s">
        <v>1741</v>
      </c>
      <c r="C3145" s="17" t="s">
        <v>20</v>
      </c>
      <c r="D3145" s="17" t="s">
        <v>4745</v>
      </c>
      <c r="E3145" s="17">
        <v>420</v>
      </c>
      <c r="F3145" s="18" t="s">
        <v>6</v>
      </c>
      <c r="G3145">
        <v>2019</v>
      </c>
      <c r="H3145" s="18" t="s">
        <v>85</v>
      </c>
      <c r="I3145" t="s">
        <v>64</v>
      </c>
      <c r="J3145" t="s">
        <v>65</v>
      </c>
    </row>
    <row r="3146" spans="1:10">
      <c r="A3146" s="17" t="s">
        <v>1738</v>
      </c>
      <c r="B3146" s="17" t="s">
        <v>1739</v>
      </c>
      <c r="C3146" s="17" t="s">
        <v>15</v>
      </c>
      <c r="D3146" s="17" t="s">
        <v>4655</v>
      </c>
      <c r="E3146" s="17">
        <v>1170</v>
      </c>
      <c r="F3146" s="18" t="s">
        <v>6</v>
      </c>
      <c r="G3146">
        <v>2019</v>
      </c>
      <c r="H3146" s="18" t="s">
        <v>85</v>
      </c>
      <c r="I3146" t="s">
        <v>380</v>
      </c>
      <c r="J3146" t="s">
        <v>254</v>
      </c>
    </row>
    <row r="3147" spans="1:10">
      <c r="A3147" s="17" t="s">
        <v>1736</v>
      </c>
      <c r="B3147" s="17" t="s">
        <v>1737</v>
      </c>
      <c r="C3147" s="17" t="s">
        <v>26</v>
      </c>
      <c r="D3147" s="17" t="s">
        <v>4668</v>
      </c>
      <c r="E3147" s="17">
        <v>410</v>
      </c>
      <c r="F3147" s="18" t="s">
        <v>6</v>
      </c>
      <c r="G3147">
        <v>2019</v>
      </c>
      <c r="H3147" s="18" t="s">
        <v>85</v>
      </c>
      <c r="I3147" t="s">
        <v>64</v>
      </c>
      <c r="J3147" t="s">
        <v>65</v>
      </c>
    </row>
    <row r="3148" spans="1:10">
      <c r="A3148" s="17" t="s">
        <v>1734</v>
      </c>
      <c r="B3148" s="17" t="s">
        <v>1735</v>
      </c>
      <c r="C3148" s="17" t="s">
        <v>22</v>
      </c>
      <c r="D3148" s="17" t="s">
        <v>4671</v>
      </c>
      <c r="E3148" s="17">
        <v>410</v>
      </c>
      <c r="F3148" s="18" t="s">
        <v>6</v>
      </c>
      <c r="G3148">
        <v>2019</v>
      </c>
      <c r="H3148" s="18" t="s">
        <v>85</v>
      </c>
      <c r="I3148" t="s">
        <v>64</v>
      </c>
      <c r="J3148" t="s">
        <v>65</v>
      </c>
    </row>
    <row r="3149" spans="1:10">
      <c r="A3149" s="17" t="s">
        <v>1732</v>
      </c>
      <c r="B3149" s="17" t="s">
        <v>1733</v>
      </c>
      <c r="C3149" s="17" t="s">
        <v>24</v>
      </c>
      <c r="D3149" s="17" t="s">
        <v>4658</v>
      </c>
      <c r="E3149" s="17">
        <v>470</v>
      </c>
      <c r="F3149" s="18" t="s">
        <v>6</v>
      </c>
      <c r="G3149">
        <v>2019</v>
      </c>
      <c r="H3149" s="18" t="s">
        <v>85</v>
      </c>
      <c r="I3149" t="s">
        <v>64</v>
      </c>
      <c r="J3149" t="s">
        <v>65</v>
      </c>
    </row>
    <row r="3150" spans="1:10">
      <c r="A3150" s="17" t="s">
        <v>4750</v>
      </c>
      <c r="B3150" s="17" t="s">
        <v>4751</v>
      </c>
      <c r="C3150" s="17" t="s">
        <v>24</v>
      </c>
      <c r="D3150" s="17" t="s">
        <v>4748</v>
      </c>
      <c r="E3150" s="17">
        <v>510</v>
      </c>
      <c r="F3150" s="18" t="s">
        <v>6</v>
      </c>
      <c r="G3150" s="118">
        <v>2019</v>
      </c>
      <c r="H3150" s="18" t="s">
        <v>85</v>
      </c>
      <c r="I3150" t="s">
        <v>64</v>
      </c>
      <c r="J3150" t="s">
        <v>65</v>
      </c>
    </row>
    <row r="3151" spans="1:10">
      <c r="A3151" s="17" t="s">
        <v>1730</v>
      </c>
      <c r="B3151" s="17" t="s">
        <v>1731</v>
      </c>
      <c r="C3151" s="17" t="s">
        <v>24</v>
      </c>
      <c r="D3151" s="17" t="s">
        <v>4658</v>
      </c>
      <c r="E3151" s="17">
        <v>400</v>
      </c>
      <c r="F3151" s="18" t="s">
        <v>6</v>
      </c>
      <c r="G3151">
        <v>2019</v>
      </c>
      <c r="H3151" s="18" t="s">
        <v>85</v>
      </c>
      <c r="I3151" t="s">
        <v>64</v>
      </c>
      <c r="J3151" t="s">
        <v>65</v>
      </c>
    </row>
    <row r="3152" spans="1:10">
      <c r="A3152" s="17" t="s">
        <v>1724</v>
      </c>
      <c r="B3152" s="17" t="s">
        <v>1725</v>
      </c>
      <c r="C3152" s="17" t="s">
        <v>24</v>
      </c>
      <c r="D3152" s="17" t="s">
        <v>4658</v>
      </c>
      <c r="E3152" s="17">
        <v>550</v>
      </c>
      <c r="F3152" s="18" t="s">
        <v>6</v>
      </c>
      <c r="G3152">
        <v>2019</v>
      </c>
      <c r="H3152" s="18" t="s">
        <v>85</v>
      </c>
      <c r="I3152" t="s">
        <v>64</v>
      </c>
      <c r="J3152" t="s">
        <v>65</v>
      </c>
    </row>
    <row r="3153" spans="1:10">
      <c r="A3153" s="17" t="s">
        <v>1722</v>
      </c>
      <c r="B3153" s="17" t="s">
        <v>1723</v>
      </c>
      <c r="C3153" s="17" t="s">
        <v>8</v>
      </c>
      <c r="D3153" s="17" t="s">
        <v>4646</v>
      </c>
      <c r="E3153" s="17">
        <v>1000</v>
      </c>
      <c r="F3153" s="18" t="s">
        <v>6</v>
      </c>
      <c r="G3153">
        <v>2019</v>
      </c>
      <c r="H3153" s="18" t="s">
        <v>85</v>
      </c>
      <c r="I3153" t="s">
        <v>64</v>
      </c>
      <c r="J3153" t="s">
        <v>65</v>
      </c>
    </row>
    <row r="3154" spans="1:10">
      <c r="A3154" s="17" t="s">
        <v>1720</v>
      </c>
      <c r="B3154" s="17" t="s">
        <v>1721</v>
      </c>
      <c r="C3154" s="17" t="s">
        <v>8</v>
      </c>
      <c r="D3154" s="17" t="s">
        <v>4646</v>
      </c>
      <c r="E3154" s="17">
        <v>820</v>
      </c>
      <c r="F3154" s="18" t="s">
        <v>6</v>
      </c>
      <c r="G3154">
        <v>2019</v>
      </c>
      <c r="H3154" s="18" t="s">
        <v>85</v>
      </c>
      <c r="I3154" t="s">
        <v>64</v>
      </c>
      <c r="J3154" t="s">
        <v>65</v>
      </c>
    </row>
    <row r="3155" spans="1:10">
      <c r="A3155" s="17" t="s">
        <v>1718</v>
      </c>
      <c r="B3155" s="17" t="s">
        <v>1719</v>
      </c>
      <c r="C3155" s="17" t="s">
        <v>22</v>
      </c>
      <c r="D3155" s="17" t="s">
        <v>4674</v>
      </c>
      <c r="E3155" s="17">
        <v>380</v>
      </c>
      <c r="F3155" s="18" t="s">
        <v>6</v>
      </c>
      <c r="G3155">
        <v>2019</v>
      </c>
      <c r="H3155" s="18" t="s">
        <v>85</v>
      </c>
      <c r="I3155" t="s">
        <v>64</v>
      </c>
      <c r="J3155" t="s">
        <v>65</v>
      </c>
    </row>
    <row r="3156" spans="1:10">
      <c r="A3156" s="17" t="s">
        <v>1716</v>
      </c>
      <c r="B3156" s="17" t="s">
        <v>1717</v>
      </c>
      <c r="C3156" s="17" t="s">
        <v>26</v>
      </c>
      <c r="D3156" s="17" t="s">
        <v>4668</v>
      </c>
      <c r="E3156" s="17">
        <v>380</v>
      </c>
      <c r="F3156" s="18" t="s">
        <v>6</v>
      </c>
      <c r="G3156">
        <v>2019</v>
      </c>
      <c r="H3156" s="18" t="s">
        <v>85</v>
      </c>
      <c r="I3156" t="s">
        <v>64</v>
      </c>
      <c r="J3156" t="s">
        <v>65</v>
      </c>
    </row>
    <row r="3157" spans="1:10">
      <c r="A3157" s="17" t="s">
        <v>1714</v>
      </c>
      <c r="B3157" s="17" t="s">
        <v>1715</v>
      </c>
      <c r="C3157" s="17" t="s">
        <v>22</v>
      </c>
      <c r="D3157" s="17" t="s">
        <v>4674</v>
      </c>
      <c r="E3157" s="17">
        <v>430</v>
      </c>
      <c r="F3157" s="18" t="s">
        <v>6</v>
      </c>
      <c r="G3157">
        <v>2019</v>
      </c>
      <c r="H3157" s="18" t="s">
        <v>85</v>
      </c>
      <c r="I3157" t="s">
        <v>64</v>
      </c>
      <c r="J3157" t="s">
        <v>65</v>
      </c>
    </row>
    <row r="3158" spans="1:10">
      <c r="A3158" s="17" t="s">
        <v>1712</v>
      </c>
      <c r="B3158" s="17" t="s">
        <v>1713</v>
      </c>
      <c r="C3158" s="17" t="s">
        <v>22</v>
      </c>
      <c r="D3158" s="17" t="s">
        <v>4674</v>
      </c>
      <c r="E3158" s="17">
        <v>710</v>
      </c>
      <c r="F3158" s="18" t="s">
        <v>6</v>
      </c>
      <c r="G3158">
        <v>2019</v>
      </c>
      <c r="H3158" s="18" t="s">
        <v>85</v>
      </c>
      <c r="I3158" t="s">
        <v>64</v>
      </c>
      <c r="J3158" t="s">
        <v>65</v>
      </c>
    </row>
    <row r="3159" spans="1:10">
      <c r="A3159" s="17" t="s">
        <v>1708</v>
      </c>
      <c r="B3159" s="17" t="s">
        <v>1709</v>
      </c>
      <c r="C3159" s="17" t="s">
        <v>28</v>
      </c>
      <c r="D3159" s="17" t="s">
        <v>4638</v>
      </c>
      <c r="E3159" s="17">
        <v>660</v>
      </c>
      <c r="F3159" s="18" t="s">
        <v>6</v>
      </c>
      <c r="G3159">
        <v>2019</v>
      </c>
      <c r="H3159" s="18" t="s">
        <v>85</v>
      </c>
      <c r="I3159" t="s">
        <v>64</v>
      </c>
      <c r="J3159" t="s">
        <v>65</v>
      </c>
    </row>
    <row r="3160" spans="1:10">
      <c r="A3160" s="17" t="s">
        <v>1706</v>
      </c>
      <c r="B3160" s="17" t="s">
        <v>1707</v>
      </c>
      <c r="C3160" s="17" t="s">
        <v>28</v>
      </c>
      <c r="D3160" s="17" t="s">
        <v>4749</v>
      </c>
      <c r="E3160" s="17">
        <v>570</v>
      </c>
      <c r="F3160" s="18" t="s">
        <v>6</v>
      </c>
      <c r="G3160">
        <v>2019</v>
      </c>
      <c r="H3160" s="18" t="s">
        <v>85</v>
      </c>
      <c r="I3160" t="s">
        <v>64</v>
      </c>
      <c r="J3160" t="s">
        <v>65</v>
      </c>
    </row>
    <row r="3161" spans="1:10">
      <c r="A3161" s="17" t="s">
        <v>1704</v>
      </c>
      <c r="B3161" s="17" t="s">
        <v>1705</v>
      </c>
      <c r="C3161" s="17" t="s">
        <v>28</v>
      </c>
      <c r="D3161" s="17" t="s">
        <v>4634</v>
      </c>
      <c r="E3161" s="17">
        <v>630</v>
      </c>
      <c r="F3161" s="18" t="s">
        <v>6</v>
      </c>
      <c r="G3161">
        <v>2019</v>
      </c>
      <c r="H3161" s="18" t="s">
        <v>85</v>
      </c>
      <c r="I3161" t="s">
        <v>64</v>
      </c>
      <c r="J3161" t="s">
        <v>65</v>
      </c>
    </row>
    <row r="3162" spans="1:10">
      <c r="A3162" s="17" t="s">
        <v>1702</v>
      </c>
      <c r="B3162" s="17" t="s">
        <v>1703</v>
      </c>
      <c r="C3162" s="17" t="s">
        <v>28</v>
      </c>
      <c r="D3162" s="17" t="s">
        <v>4583</v>
      </c>
      <c r="E3162" s="17">
        <v>480</v>
      </c>
      <c r="F3162" s="18" t="s">
        <v>6</v>
      </c>
      <c r="G3162">
        <v>2019</v>
      </c>
      <c r="H3162" s="18" t="s">
        <v>85</v>
      </c>
      <c r="I3162" t="s">
        <v>64</v>
      </c>
      <c r="J3162" t="s">
        <v>65</v>
      </c>
    </row>
    <row r="3163" spans="1:10">
      <c r="A3163" s="17" t="s">
        <v>1688</v>
      </c>
      <c r="B3163" s="17" t="s">
        <v>1689</v>
      </c>
      <c r="C3163" s="17" t="s">
        <v>28</v>
      </c>
      <c r="D3163" s="17" t="s">
        <v>4638</v>
      </c>
      <c r="E3163" s="17">
        <v>670</v>
      </c>
      <c r="F3163" s="18" t="s">
        <v>6</v>
      </c>
      <c r="G3163">
        <v>2019</v>
      </c>
      <c r="H3163" s="18" t="s">
        <v>85</v>
      </c>
      <c r="I3163" t="s">
        <v>64</v>
      </c>
      <c r="J3163" t="s">
        <v>65</v>
      </c>
    </row>
    <row r="3164" spans="1:10">
      <c r="A3164" s="17" t="s">
        <v>1680</v>
      </c>
      <c r="B3164" s="17" t="s">
        <v>1681</v>
      </c>
      <c r="C3164" s="17" t="s">
        <v>20</v>
      </c>
      <c r="D3164" s="17" t="s">
        <v>4752</v>
      </c>
      <c r="E3164" s="17">
        <v>320</v>
      </c>
      <c r="F3164" s="18" t="s">
        <v>6</v>
      </c>
      <c r="G3164">
        <v>2019</v>
      </c>
      <c r="H3164" s="18" t="s">
        <v>85</v>
      </c>
      <c r="I3164" t="s">
        <v>488</v>
      </c>
      <c r="J3164" t="s">
        <v>139</v>
      </c>
    </row>
    <row r="3165" spans="1:10">
      <c r="A3165" s="17" t="s">
        <v>1678</v>
      </c>
      <c r="B3165" s="17" t="s">
        <v>1679</v>
      </c>
      <c r="C3165" s="17" t="s">
        <v>8</v>
      </c>
      <c r="D3165" s="17" t="s">
        <v>4588</v>
      </c>
      <c r="E3165" s="17">
        <v>1770</v>
      </c>
      <c r="F3165" s="18" t="s">
        <v>6</v>
      </c>
      <c r="G3165">
        <v>2019</v>
      </c>
      <c r="H3165" s="18" t="s">
        <v>85</v>
      </c>
      <c r="I3165" t="s">
        <v>64</v>
      </c>
      <c r="J3165" t="s">
        <v>65</v>
      </c>
    </row>
    <row r="3166" spans="1:10">
      <c r="A3166" s="17" t="s">
        <v>1676</v>
      </c>
      <c r="B3166" s="17" t="s">
        <v>1677</v>
      </c>
      <c r="C3166" s="17" t="s">
        <v>22</v>
      </c>
      <c r="D3166" s="17" t="s">
        <v>4671</v>
      </c>
      <c r="E3166" s="17">
        <v>430</v>
      </c>
      <c r="F3166" s="18" t="s">
        <v>6</v>
      </c>
      <c r="G3166">
        <v>2019</v>
      </c>
      <c r="H3166" s="18" t="s">
        <v>85</v>
      </c>
      <c r="I3166" t="s">
        <v>64</v>
      </c>
      <c r="J3166" t="s">
        <v>65</v>
      </c>
    </row>
    <row r="3167" spans="1:10">
      <c r="A3167" s="17" t="s">
        <v>1672</v>
      </c>
      <c r="B3167" s="17" t="s">
        <v>1673</v>
      </c>
      <c r="C3167" s="17" t="s">
        <v>8</v>
      </c>
      <c r="D3167" s="17" t="s">
        <v>4646</v>
      </c>
      <c r="E3167" s="17">
        <v>950</v>
      </c>
      <c r="F3167" s="18" t="s">
        <v>6</v>
      </c>
      <c r="G3167">
        <v>2019</v>
      </c>
      <c r="H3167" s="18" t="s">
        <v>85</v>
      </c>
      <c r="I3167" t="s">
        <v>64</v>
      </c>
      <c r="J3167" t="s">
        <v>65</v>
      </c>
    </row>
    <row r="3168" spans="1:10">
      <c r="A3168" s="17" t="s">
        <v>1668</v>
      </c>
      <c r="B3168" s="17" t="s">
        <v>1669</v>
      </c>
      <c r="C3168" s="17" t="s">
        <v>24</v>
      </c>
      <c r="D3168" s="17" t="s">
        <v>4658</v>
      </c>
      <c r="E3168" s="17">
        <v>560</v>
      </c>
      <c r="F3168" s="18" t="s">
        <v>6</v>
      </c>
      <c r="G3168">
        <v>2019</v>
      </c>
      <c r="H3168" s="18" t="s">
        <v>85</v>
      </c>
      <c r="I3168" t="s">
        <v>64</v>
      </c>
      <c r="J3168" t="s">
        <v>65</v>
      </c>
    </row>
    <row r="3169" spans="1:10">
      <c r="A3169" s="17" t="s">
        <v>1666</v>
      </c>
      <c r="B3169" s="17" t="s">
        <v>1667</v>
      </c>
      <c r="C3169" s="17" t="s">
        <v>22</v>
      </c>
      <c r="D3169" s="17" t="s">
        <v>4671</v>
      </c>
      <c r="E3169" s="17">
        <v>410</v>
      </c>
      <c r="F3169" s="18" t="s">
        <v>6</v>
      </c>
      <c r="G3169">
        <v>2019</v>
      </c>
      <c r="H3169" s="18" t="s">
        <v>85</v>
      </c>
      <c r="I3169" t="s">
        <v>64</v>
      </c>
      <c r="J3169" t="s">
        <v>65</v>
      </c>
    </row>
    <row r="3170" spans="1:10">
      <c r="A3170" s="17" t="s">
        <v>1660</v>
      </c>
      <c r="B3170" s="17" t="s">
        <v>1661</v>
      </c>
      <c r="C3170" s="17" t="s">
        <v>28</v>
      </c>
      <c r="D3170" s="17" t="s">
        <v>4638</v>
      </c>
      <c r="E3170" s="17">
        <v>560</v>
      </c>
      <c r="F3170" s="18" t="s">
        <v>6</v>
      </c>
      <c r="G3170">
        <v>2019</v>
      </c>
      <c r="H3170" s="18" t="s">
        <v>85</v>
      </c>
      <c r="I3170" t="s">
        <v>64</v>
      </c>
      <c r="J3170" t="s">
        <v>65</v>
      </c>
    </row>
    <row r="3171" spans="1:10">
      <c r="A3171" s="17" t="s">
        <v>1658</v>
      </c>
      <c r="B3171" s="17" t="s">
        <v>1659</v>
      </c>
      <c r="C3171" s="17" t="s">
        <v>28</v>
      </c>
      <c r="D3171" s="17" t="s">
        <v>4638</v>
      </c>
      <c r="E3171" s="17">
        <v>430</v>
      </c>
      <c r="F3171" s="18" t="s">
        <v>6</v>
      </c>
      <c r="G3171">
        <v>2019</v>
      </c>
      <c r="H3171" s="18" t="s">
        <v>85</v>
      </c>
      <c r="I3171" t="s">
        <v>64</v>
      </c>
      <c r="J3171" t="s">
        <v>65</v>
      </c>
    </row>
    <row r="3172" spans="1:10">
      <c r="A3172" s="17" t="s">
        <v>1656</v>
      </c>
      <c r="B3172" s="17" t="s">
        <v>1657</v>
      </c>
      <c r="C3172" s="17" t="s">
        <v>26</v>
      </c>
      <c r="D3172" s="17" t="s">
        <v>4742</v>
      </c>
      <c r="E3172" s="17">
        <v>620</v>
      </c>
      <c r="F3172" s="18" t="s">
        <v>6</v>
      </c>
      <c r="G3172">
        <v>2019</v>
      </c>
      <c r="H3172" s="18" t="s">
        <v>85</v>
      </c>
      <c r="I3172" t="s">
        <v>64</v>
      </c>
      <c r="J3172" t="s">
        <v>65</v>
      </c>
    </row>
    <row r="3173" spans="1:10">
      <c r="A3173" s="17" t="s">
        <v>1650</v>
      </c>
      <c r="B3173" s="17" t="s">
        <v>1651</v>
      </c>
      <c r="C3173" s="17" t="s">
        <v>16</v>
      </c>
      <c r="D3173" s="17" t="s">
        <v>4631</v>
      </c>
      <c r="E3173" s="17">
        <v>510</v>
      </c>
      <c r="F3173" s="18" t="s">
        <v>6</v>
      </c>
      <c r="G3173">
        <v>2019</v>
      </c>
      <c r="H3173" s="18" t="s">
        <v>85</v>
      </c>
      <c r="I3173" t="s">
        <v>64</v>
      </c>
      <c r="J3173" t="s">
        <v>65</v>
      </c>
    </row>
    <row r="3174" spans="1:10">
      <c r="A3174" s="17" t="s">
        <v>1644</v>
      </c>
      <c r="B3174" s="17" t="s">
        <v>1645</v>
      </c>
      <c r="C3174" s="17" t="s">
        <v>16</v>
      </c>
      <c r="D3174" s="17" t="s">
        <v>4694</v>
      </c>
      <c r="E3174" s="17">
        <v>630</v>
      </c>
      <c r="F3174" s="18" t="s">
        <v>6</v>
      </c>
      <c r="G3174">
        <v>2019</v>
      </c>
      <c r="H3174" s="18" t="s">
        <v>85</v>
      </c>
      <c r="I3174" t="s">
        <v>64</v>
      </c>
      <c r="J3174" t="s">
        <v>65</v>
      </c>
    </row>
    <row r="3175" spans="1:10">
      <c r="A3175" s="17" t="s">
        <v>1642</v>
      </c>
      <c r="B3175" s="17" t="s">
        <v>1643</v>
      </c>
      <c r="C3175" s="17" t="s">
        <v>16</v>
      </c>
      <c r="D3175" s="17" t="s">
        <v>4694</v>
      </c>
      <c r="E3175" s="17">
        <v>660</v>
      </c>
      <c r="F3175" s="18" t="s">
        <v>6</v>
      </c>
      <c r="G3175">
        <v>2019</v>
      </c>
      <c r="H3175" s="18" t="s">
        <v>85</v>
      </c>
      <c r="I3175" t="s">
        <v>64</v>
      </c>
      <c r="J3175" t="s">
        <v>65</v>
      </c>
    </row>
    <row r="3176" spans="1:10">
      <c r="A3176" s="17" t="s">
        <v>1624</v>
      </c>
      <c r="B3176" s="17" t="s">
        <v>1625</v>
      </c>
      <c r="C3176" s="17" t="s">
        <v>8</v>
      </c>
      <c r="D3176" s="17" t="s">
        <v>4753</v>
      </c>
      <c r="E3176" s="17">
        <v>810</v>
      </c>
      <c r="F3176" s="18" t="s">
        <v>6</v>
      </c>
      <c r="G3176">
        <v>2019</v>
      </c>
      <c r="H3176" s="18" t="s">
        <v>85</v>
      </c>
      <c r="I3176" t="s">
        <v>64</v>
      </c>
      <c r="J3176" t="s">
        <v>65</v>
      </c>
    </row>
    <row r="3177" spans="1:10">
      <c r="A3177" s="17" t="s">
        <v>1622</v>
      </c>
      <c r="B3177" s="17" t="s">
        <v>1623</v>
      </c>
      <c r="C3177" s="17" t="s">
        <v>8</v>
      </c>
      <c r="D3177" s="17" t="s">
        <v>4753</v>
      </c>
      <c r="E3177" s="17">
        <v>980</v>
      </c>
      <c r="F3177" s="18" t="s">
        <v>6</v>
      </c>
      <c r="G3177">
        <v>2019</v>
      </c>
      <c r="H3177" s="18" t="s">
        <v>85</v>
      </c>
      <c r="I3177" t="s">
        <v>64</v>
      </c>
      <c r="J3177" t="s">
        <v>65</v>
      </c>
    </row>
    <row r="3178" spans="1:10">
      <c r="A3178" s="17" t="s">
        <v>1620</v>
      </c>
      <c r="B3178" s="17" t="s">
        <v>1621</v>
      </c>
      <c r="C3178" s="17" t="s">
        <v>18</v>
      </c>
      <c r="D3178" s="17" t="s">
        <v>4687</v>
      </c>
      <c r="E3178" s="17">
        <v>740</v>
      </c>
      <c r="F3178" s="18" t="s">
        <v>6</v>
      </c>
      <c r="G3178">
        <v>2019</v>
      </c>
      <c r="H3178" s="18" t="s">
        <v>85</v>
      </c>
      <c r="I3178" t="s">
        <v>64</v>
      </c>
      <c r="J3178" t="s">
        <v>204</v>
      </c>
    </row>
    <row r="3179" spans="1:10">
      <c r="A3179" s="17" t="s">
        <v>1618</v>
      </c>
      <c r="B3179" s="17" t="s">
        <v>1619</v>
      </c>
      <c r="C3179" s="17" t="s">
        <v>8</v>
      </c>
      <c r="D3179" s="17" t="s">
        <v>4588</v>
      </c>
      <c r="E3179" s="17">
        <v>860</v>
      </c>
      <c r="F3179" s="18" t="s">
        <v>6</v>
      </c>
      <c r="G3179">
        <v>2019</v>
      </c>
      <c r="H3179" s="18" t="s">
        <v>85</v>
      </c>
      <c r="I3179" t="s">
        <v>64</v>
      </c>
      <c r="J3179" t="s">
        <v>65</v>
      </c>
    </row>
    <row r="3180" spans="1:10">
      <c r="A3180" s="17" t="s">
        <v>1616</v>
      </c>
      <c r="B3180" s="17" t="s">
        <v>1617</v>
      </c>
      <c r="C3180" s="17" t="s">
        <v>8</v>
      </c>
      <c r="D3180" s="17" t="s">
        <v>4588</v>
      </c>
      <c r="E3180" s="17">
        <v>810</v>
      </c>
      <c r="F3180" s="18" t="s">
        <v>6</v>
      </c>
      <c r="G3180">
        <v>2019</v>
      </c>
      <c r="H3180" s="18" t="s">
        <v>85</v>
      </c>
      <c r="I3180" t="s">
        <v>64</v>
      </c>
      <c r="J3180" t="s">
        <v>65</v>
      </c>
    </row>
    <row r="3181" spans="1:10">
      <c r="A3181" s="17" t="s">
        <v>1612</v>
      </c>
      <c r="B3181" s="17" t="s">
        <v>1613</v>
      </c>
      <c r="C3181" s="17" t="s">
        <v>24</v>
      </c>
      <c r="D3181" s="17" t="s">
        <v>4748</v>
      </c>
      <c r="E3181" s="17">
        <v>820</v>
      </c>
      <c r="F3181" s="18" t="s">
        <v>6</v>
      </c>
      <c r="G3181">
        <v>2019</v>
      </c>
      <c r="H3181" s="18" t="s">
        <v>85</v>
      </c>
      <c r="I3181" t="s">
        <v>64</v>
      </c>
      <c r="J3181" t="s">
        <v>65</v>
      </c>
    </row>
    <row r="3182" spans="1:10">
      <c r="A3182" s="17" t="s">
        <v>1610</v>
      </c>
      <c r="B3182" s="17" t="s">
        <v>1611</v>
      </c>
      <c r="C3182" s="17" t="s">
        <v>24</v>
      </c>
      <c r="D3182" s="17" t="s">
        <v>4681</v>
      </c>
      <c r="E3182" s="17">
        <v>510</v>
      </c>
      <c r="F3182" s="18" t="s">
        <v>6</v>
      </c>
      <c r="G3182">
        <v>2019</v>
      </c>
      <c r="H3182" s="18" t="s">
        <v>85</v>
      </c>
      <c r="I3182" t="s">
        <v>64</v>
      </c>
      <c r="J3182" t="s">
        <v>65</v>
      </c>
    </row>
    <row r="3183" spans="1:10">
      <c r="A3183" s="17" t="s">
        <v>1608</v>
      </c>
      <c r="B3183" s="17" t="s">
        <v>1609</v>
      </c>
      <c r="C3183" s="17" t="s">
        <v>22</v>
      </c>
      <c r="D3183" s="17" t="s">
        <v>4649</v>
      </c>
      <c r="E3183" s="17">
        <v>560</v>
      </c>
      <c r="F3183" s="18" t="s">
        <v>6</v>
      </c>
      <c r="G3183">
        <v>2019</v>
      </c>
      <c r="H3183" s="18" t="s">
        <v>85</v>
      </c>
      <c r="I3183" t="s">
        <v>64</v>
      </c>
      <c r="J3183" t="s">
        <v>65</v>
      </c>
    </row>
    <row r="3184" spans="1:10">
      <c r="A3184" s="17" t="s">
        <v>1606</v>
      </c>
      <c r="B3184" s="17" t="s">
        <v>1607</v>
      </c>
      <c r="C3184" s="17" t="s">
        <v>18</v>
      </c>
      <c r="D3184" s="17" t="s">
        <v>4687</v>
      </c>
      <c r="E3184" s="17">
        <v>400</v>
      </c>
      <c r="F3184" s="18" t="s">
        <v>6</v>
      </c>
      <c r="G3184">
        <v>2019</v>
      </c>
      <c r="H3184" s="18" t="s">
        <v>85</v>
      </c>
      <c r="I3184" t="s">
        <v>64</v>
      </c>
      <c r="J3184" t="s">
        <v>204</v>
      </c>
    </row>
    <row r="3185" spans="1:10">
      <c r="A3185" s="17" t="s">
        <v>1604</v>
      </c>
      <c r="B3185" s="17" t="s">
        <v>1605</v>
      </c>
      <c r="C3185" s="17" t="s">
        <v>26</v>
      </c>
      <c r="D3185" s="17" t="s">
        <v>4668</v>
      </c>
      <c r="E3185" s="17">
        <v>410</v>
      </c>
      <c r="F3185" s="18" t="s">
        <v>6</v>
      </c>
      <c r="G3185">
        <v>2019</v>
      </c>
      <c r="H3185" s="18" t="s">
        <v>85</v>
      </c>
      <c r="I3185" t="s">
        <v>64</v>
      </c>
      <c r="J3185" t="s">
        <v>65</v>
      </c>
    </row>
    <row r="3186" spans="1:10">
      <c r="A3186" s="17" t="s">
        <v>1602</v>
      </c>
      <c r="B3186" s="17" t="s">
        <v>1603</v>
      </c>
      <c r="C3186" s="17" t="s">
        <v>26</v>
      </c>
      <c r="D3186" s="17" t="s">
        <v>4668</v>
      </c>
      <c r="E3186" s="17">
        <v>380</v>
      </c>
      <c r="F3186" s="18" t="s">
        <v>6</v>
      </c>
      <c r="G3186">
        <v>2019</v>
      </c>
      <c r="H3186" s="18" t="s">
        <v>85</v>
      </c>
      <c r="I3186" t="s">
        <v>64</v>
      </c>
      <c r="J3186" t="s">
        <v>65</v>
      </c>
    </row>
    <row r="3187" spans="1:10">
      <c r="A3187" s="17" t="s">
        <v>4754</v>
      </c>
      <c r="B3187" s="17" t="s">
        <v>4755</v>
      </c>
      <c r="C3187" s="17" t="s">
        <v>26</v>
      </c>
      <c r="D3187" s="17" t="s">
        <v>4668</v>
      </c>
      <c r="E3187" s="17">
        <v>450</v>
      </c>
      <c r="F3187" s="18" t="s">
        <v>6</v>
      </c>
      <c r="G3187" s="118">
        <v>2019</v>
      </c>
      <c r="H3187" s="18" t="s">
        <v>85</v>
      </c>
      <c r="I3187" t="s">
        <v>64</v>
      </c>
      <c r="J3187" t="s">
        <v>65</v>
      </c>
    </row>
    <row r="3188" spans="1:10">
      <c r="A3188" s="17" t="s">
        <v>1600</v>
      </c>
      <c r="B3188" s="17" t="s">
        <v>1601</v>
      </c>
      <c r="C3188" s="17" t="s">
        <v>22</v>
      </c>
      <c r="D3188" s="17" t="s">
        <v>4649</v>
      </c>
      <c r="E3188" s="17">
        <v>560</v>
      </c>
      <c r="F3188" s="18" t="s">
        <v>6</v>
      </c>
      <c r="G3188">
        <v>2019</v>
      </c>
      <c r="H3188" s="18" t="s">
        <v>85</v>
      </c>
      <c r="I3188" t="s">
        <v>64</v>
      </c>
      <c r="J3188" t="s">
        <v>65</v>
      </c>
    </row>
    <row r="3189" spans="1:10">
      <c r="A3189" s="17" t="s">
        <v>1598</v>
      </c>
      <c r="B3189" s="17" t="s">
        <v>1599</v>
      </c>
      <c r="C3189" s="17" t="s">
        <v>28</v>
      </c>
      <c r="D3189" s="17" t="s">
        <v>4638</v>
      </c>
      <c r="E3189" s="17">
        <v>640</v>
      </c>
      <c r="F3189" s="18" t="s">
        <v>6</v>
      </c>
      <c r="G3189">
        <v>2019</v>
      </c>
      <c r="H3189" s="18" t="s">
        <v>85</v>
      </c>
      <c r="I3189" t="s">
        <v>64</v>
      </c>
      <c r="J3189" t="s">
        <v>65</v>
      </c>
    </row>
    <row r="3190" spans="1:10">
      <c r="A3190" s="17" t="s">
        <v>1596</v>
      </c>
      <c r="B3190" s="17" t="s">
        <v>1597</v>
      </c>
      <c r="C3190" s="17" t="s">
        <v>24</v>
      </c>
      <c r="D3190" s="17" t="s">
        <v>4658</v>
      </c>
      <c r="E3190" s="17">
        <v>320</v>
      </c>
      <c r="F3190" s="18" t="s">
        <v>6</v>
      </c>
      <c r="G3190">
        <v>2019</v>
      </c>
      <c r="H3190" s="18" t="s">
        <v>85</v>
      </c>
      <c r="I3190" t="s">
        <v>64</v>
      </c>
      <c r="J3190" t="s">
        <v>65</v>
      </c>
    </row>
    <row r="3191" spans="1:10">
      <c r="A3191" s="17" t="s">
        <v>1594</v>
      </c>
      <c r="B3191" s="17" t="s">
        <v>1595</v>
      </c>
      <c r="C3191" s="17" t="s">
        <v>24</v>
      </c>
      <c r="D3191" s="17" t="s">
        <v>4748</v>
      </c>
      <c r="E3191" s="17">
        <v>350</v>
      </c>
      <c r="F3191" s="18" t="s">
        <v>6</v>
      </c>
      <c r="G3191">
        <v>2019</v>
      </c>
      <c r="H3191" s="18" t="s">
        <v>85</v>
      </c>
      <c r="I3191" t="s">
        <v>64</v>
      </c>
      <c r="J3191" t="s">
        <v>65</v>
      </c>
    </row>
    <row r="3192" spans="1:10">
      <c r="A3192" s="17" t="s">
        <v>1592</v>
      </c>
      <c r="B3192" s="17" t="s">
        <v>1593</v>
      </c>
      <c r="C3192" s="17" t="s">
        <v>8</v>
      </c>
      <c r="D3192" s="17" t="s">
        <v>4588</v>
      </c>
      <c r="E3192" s="17">
        <v>830</v>
      </c>
      <c r="F3192" s="18" t="s">
        <v>6</v>
      </c>
      <c r="G3192">
        <v>2019</v>
      </c>
      <c r="H3192" s="18" t="s">
        <v>85</v>
      </c>
      <c r="I3192" t="s">
        <v>64</v>
      </c>
      <c r="J3192" t="s">
        <v>65</v>
      </c>
    </row>
    <row r="3193" spans="1:10">
      <c r="A3193" s="17" t="s">
        <v>1590</v>
      </c>
      <c r="B3193" s="17" t="s">
        <v>1591</v>
      </c>
      <c r="C3193" s="17" t="s">
        <v>28</v>
      </c>
      <c r="D3193" s="17" t="s">
        <v>4583</v>
      </c>
      <c r="E3193" s="17">
        <v>590</v>
      </c>
      <c r="F3193" s="18" t="s">
        <v>6</v>
      </c>
      <c r="G3193">
        <v>2019</v>
      </c>
      <c r="H3193" s="18" t="s">
        <v>85</v>
      </c>
      <c r="I3193" t="s">
        <v>64</v>
      </c>
      <c r="J3193" t="s">
        <v>65</v>
      </c>
    </row>
    <row r="3194" spans="1:10">
      <c r="A3194" s="17" t="s">
        <v>1588</v>
      </c>
      <c r="B3194" s="17" t="s">
        <v>1589</v>
      </c>
      <c r="C3194" s="17" t="s">
        <v>28</v>
      </c>
      <c r="D3194" s="17" t="s">
        <v>4638</v>
      </c>
      <c r="E3194" s="17">
        <v>690</v>
      </c>
      <c r="F3194" s="18" t="s">
        <v>6</v>
      </c>
      <c r="G3194">
        <v>2019</v>
      </c>
      <c r="H3194" s="18" t="s">
        <v>85</v>
      </c>
      <c r="I3194" t="s">
        <v>64</v>
      </c>
      <c r="J3194" t="s">
        <v>65</v>
      </c>
    </row>
    <row r="3195" spans="1:10">
      <c r="A3195" s="17" t="s">
        <v>1586</v>
      </c>
      <c r="B3195" s="17" t="s">
        <v>1587</v>
      </c>
      <c r="C3195" s="17" t="s">
        <v>8</v>
      </c>
      <c r="D3195" s="17" t="s">
        <v>4646</v>
      </c>
      <c r="E3195" s="17">
        <v>1250</v>
      </c>
      <c r="F3195" s="18" t="s">
        <v>6</v>
      </c>
      <c r="G3195">
        <v>2019</v>
      </c>
      <c r="H3195" s="18" t="s">
        <v>85</v>
      </c>
      <c r="I3195" t="s">
        <v>64</v>
      </c>
      <c r="J3195" t="s">
        <v>65</v>
      </c>
    </row>
    <row r="3196" spans="1:10">
      <c r="A3196" s="17" t="s">
        <v>1584</v>
      </c>
      <c r="B3196" s="17" t="s">
        <v>1585</v>
      </c>
      <c r="C3196" s="17" t="s">
        <v>22</v>
      </c>
      <c r="D3196" s="17" t="s">
        <v>4649</v>
      </c>
      <c r="E3196" s="17">
        <v>480</v>
      </c>
      <c r="F3196" s="18" t="s">
        <v>6</v>
      </c>
      <c r="G3196">
        <v>2019</v>
      </c>
      <c r="H3196" s="18" t="s">
        <v>85</v>
      </c>
      <c r="I3196" t="s">
        <v>64</v>
      </c>
      <c r="J3196" t="s">
        <v>65</v>
      </c>
    </row>
    <row r="3197" spans="1:10">
      <c r="A3197" s="17" t="s">
        <v>1582</v>
      </c>
      <c r="B3197" s="17" t="s">
        <v>1583</v>
      </c>
      <c r="C3197" s="17" t="s">
        <v>18</v>
      </c>
      <c r="D3197" s="17" t="s">
        <v>4756</v>
      </c>
      <c r="E3197" s="17">
        <v>450</v>
      </c>
      <c r="F3197" s="18" t="s">
        <v>6</v>
      </c>
      <c r="G3197">
        <v>2019</v>
      </c>
      <c r="H3197" s="18" t="s">
        <v>85</v>
      </c>
      <c r="I3197" t="s">
        <v>64</v>
      </c>
      <c r="J3197" t="s">
        <v>65</v>
      </c>
    </row>
    <row r="3198" spans="1:10">
      <c r="A3198" s="17" t="s">
        <v>1580</v>
      </c>
      <c r="B3198" s="17" t="s">
        <v>1581</v>
      </c>
      <c r="C3198" s="17" t="s">
        <v>28</v>
      </c>
      <c r="D3198" s="17" t="s">
        <v>4638</v>
      </c>
      <c r="E3198" s="17">
        <v>450</v>
      </c>
      <c r="F3198" s="18" t="s">
        <v>6</v>
      </c>
      <c r="G3198">
        <v>2019</v>
      </c>
      <c r="H3198" s="18" t="s">
        <v>85</v>
      </c>
      <c r="I3198" t="s">
        <v>64</v>
      </c>
      <c r="J3198" t="s">
        <v>65</v>
      </c>
    </row>
    <row r="3199" spans="1:10">
      <c r="A3199" s="17" t="s">
        <v>1578</v>
      </c>
      <c r="B3199" s="17" t="s">
        <v>1579</v>
      </c>
      <c r="C3199" s="17" t="s">
        <v>18</v>
      </c>
      <c r="D3199" s="17" t="s">
        <v>4686</v>
      </c>
      <c r="E3199" s="17">
        <v>740</v>
      </c>
      <c r="F3199" s="18" t="s">
        <v>6</v>
      </c>
      <c r="G3199">
        <v>2019</v>
      </c>
      <c r="H3199" s="18" t="s">
        <v>85</v>
      </c>
      <c r="I3199" t="s">
        <v>64</v>
      </c>
      <c r="J3199" t="s">
        <v>65</v>
      </c>
    </row>
    <row r="3200" spans="1:10">
      <c r="A3200" s="17" t="s">
        <v>1576</v>
      </c>
      <c r="B3200" s="17" t="s">
        <v>1577</v>
      </c>
      <c r="C3200" s="17" t="s">
        <v>16</v>
      </c>
      <c r="D3200" s="17" t="s">
        <v>4694</v>
      </c>
      <c r="E3200" s="17">
        <v>660</v>
      </c>
      <c r="F3200" s="18" t="s">
        <v>6</v>
      </c>
      <c r="G3200">
        <v>2019</v>
      </c>
      <c r="H3200" s="18" t="s">
        <v>85</v>
      </c>
      <c r="I3200" t="s">
        <v>64</v>
      </c>
      <c r="J3200" t="s">
        <v>65</v>
      </c>
    </row>
    <row r="3201" spans="1:10">
      <c r="A3201" s="17" t="s">
        <v>1574</v>
      </c>
      <c r="B3201" s="17" t="s">
        <v>1575</v>
      </c>
      <c r="C3201" s="17" t="s">
        <v>16</v>
      </c>
      <c r="D3201" s="17" t="s">
        <v>4663</v>
      </c>
      <c r="E3201" s="17">
        <v>540</v>
      </c>
      <c r="F3201" s="18" t="s">
        <v>6</v>
      </c>
      <c r="G3201">
        <v>2019</v>
      </c>
      <c r="H3201" s="18" t="s">
        <v>85</v>
      </c>
      <c r="I3201" t="s">
        <v>64</v>
      </c>
      <c r="J3201" t="s">
        <v>65</v>
      </c>
    </row>
    <row r="3202" spans="1:10">
      <c r="A3202" s="17" t="s">
        <v>1572</v>
      </c>
      <c r="B3202" s="17" t="s">
        <v>1573</v>
      </c>
      <c r="C3202" s="17" t="s">
        <v>28</v>
      </c>
      <c r="D3202" s="17" t="s">
        <v>4583</v>
      </c>
      <c r="E3202" s="17">
        <v>500</v>
      </c>
      <c r="F3202" s="18" t="s">
        <v>6</v>
      </c>
      <c r="G3202">
        <v>2019</v>
      </c>
      <c r="H3202" s="18" t="s">
        <v>85</v>
      </c>
      <c r="I3202" t="s">
        <v>64</v>
      </c>
      <c r="J3202" t="s">
        <v>65</v>
      </c>
    </row>
    <row r="3203" spans="1:10">
      <c r="A3203" s="17" t="s">
        <v>1570</v>
      </c>
      <c r="B3203" s="17" t="s">
        <v>1571</v>
      </c>
      <c r="C3203" s="17" t="s">
        <v>28</v>
      </c>
      <c r="D3203" s="17" t="s">
        <v>4749</v>
      </c>
      <c r="E3203" s="17">
        <v>640</v>
      </c>
      <c r="F3203" s="18" t="s">
        <v>6</v>
      </c>
      <c r="G3203">
        <v>2019</v>
      </c>
      <c r="H3203" s="18" t="s">
        <v>85</v>
      </c>
      <c r="I3203" t="s">
        <v>64</v>
      </c>
      <c r="J3203" t="s">
        <v>65</v>
      </c>
    </row>
    <row r="3204" spans="1:10">
      <c r="A3204" s="17" t="s">
        <v>1568</v>
      </c>
      <c r="B3204" s="17" t="s">
        <v>1569</v>
      </c>
      <c r="C3204" s="17" t="s">
        <v>20</v>
      </c>
      <c r="D3204" s="17" t="s">
        <v>4745</v>
      </c>
      <c r="E3204" s="17">
        <v>590</v>
      </c>
      <c r="F3204" s="18" t="s">
        <v>6</v>
      </c>
      <c r="G3204">
        <v>2019</v>
      </c>
      <c r="H3204" s="18" t="s">
        <v>85</v>
      </c>
      <c r="I3204" t="s">
        <v>64</v>
      </c>
      <c r="J3204" t="s">
        <v>65</v>
      </c>
    </row>
    <row r="3205" spans="1:10">
      <c r="A3205" s="17" t="s">
        <v>1566</v>
      </c>
      <c r="B3205" s="17" t="s">
        <v>1567</v>
      </c>
      <c r="C3205" s="17" t="s">
        <v>20</v>
      </c>
      <c r="D3205" s="17" t="s">
        <v>4745</v>
      </c>
      <c r="E3205" s="17">
        <v>780</v>
      </c>
      <c r="F3205" s="18" t="s">
        <v>6</v>
      </c>
      <c r="G3205">
        <v>2019</v>
      </c>
      <c r="H3205" s="18" t="s">
        <v>85</v>
      </c>
      <c r="I3205" t="s">
        <v>64</v>
      </c>
      <c r="J3205" t="s">
        <v>65</v>
      </c>
    </row>
    <row r="3206" spans="1:10">
      <c r="A3206" s="17" t="s">
        <v>1564</v>
      </c>
      <c r="B3206" s="17" t="s">
        <v>1565</v>
      </c>
      <c r="C3206" s="17" t="s">
        <v>8</v>
      </c>
      <c r="D3206" s="17" t="s">
        <v>4646</v>
      </c>
      <c r="E3206" s="17">
        <v>1010</v>
      </c>
      <c r="F3206" s="18" t="s">
        <v>6</v>
      </c>
      <c r="G3206">
        <v>2019</v>
      </c>
      <c r="H3206" s="18" t="s">
        <v>85</v>
      </c>
      <c r="I3206" t="s">
        <v>64</v>
      </c>
      <c r="J3206" t="s">
        <v>65</v>
      </c>
    </row>
    <row r="3207" spans="1:10">
      <c r="A3207" s="17" t="s">
        <v>1562</v>
      </c>
      <c r="B3207" s="17" t="s">
        <v>1563</v>
      </c>
      <c r="C3207" s="17" t="s">
        <v>22</v>
      </c>
      <c r="D3207" s="17" t="s">
        <v>4674</v>
      </c>
      <c r="E3207" s="17">
        <v>540</v>
      </c>
      <c r="F3207" s="18" t="s">
        <v>6</v>
      </c>
      <c r="G3207">
        <v>2019</v>
      </c>
      <c r="H3207" s="18" t="s">
        <v>85</v>
      </c>
      <c r="I3207" t="s">
        <v>64</v>
      </c>
      <c r="J3207" t="s">
        <v>65</v>
      </c>
    </row>
    <row r="3208" spans="1:10">
      <c r="A3208" s="17" t="s">
        <v>1560</v>
      </c>
      <c r="B3208" s="17" t="s">
        <v>1561</v>
      </c>
      <c r="C3208" s="17" t="s">
        <v>26</v>
      </c>
      <c r="D3208" s="17" t="s">
        <v>4742</v>
      </c>
      <c r="E3208" s="17">
        <v>610</v>
      </c>
      <c r="F3208" s="18" t="s">
        <v>6</v>
      </c>
      <c r="G3208">
        <v>2019</v>
      </c>
      <c r="H3208" s="18" t="s">
        <v>85</v>
      </c>
      <c r="I3208" t="s">
        <v>64</v>
      </c>
      <c r="J3208" t="s">
        <v>65</v>
      </c>
    </row>
    <row r="3209" spans="1:10">
      <c r="A3209" s="17" t="s">
        <v>1558</v>
      </c>
      <c r="B3209" s="17" t="s">
        <v>1559</v>
      </c>
      <c r="C3209" s="17" t="s">
        <v>26</v>
      </c>
      <c r="D3209" s="17" t="s">
        <v>4668</v>
      </c>
      <c r="E3209" s="17">
        <v>670</v>
      </c>
      <c r="F3209" s="18" t="s">
        <v>6</v>
      </c>
      <c r="G3209">
        <v>2019</v>
      </c>
      <c r="H3209" s="18" t="s">
        <v>85</v>
      </c>
      <c r="I3209" t="s">
        <v>64</v>
      </c>
      <c r="J3209" t="s">
        <v>65</v>
      </c>
    </row>
    <row r="3210" spans="1:10">
      <c r="A3210" s="17" t="s">
        <v>1556</v>
      </c>
      <c r="B3210" s="17" t="s">
        <v>1557</v>
      </c>
      <c r="C3210" s="17" t="s">
        <v>22</v>
      </c>
      <c r="D3210" s="17" t="s">
        <v>4674</v>
      </c>
      <c r="E3210" s="17">
        <v>460</v>
      </c>
      <c r="F3210" s="18" t="s">
        <v>6</v>
      </c>
      <c r="G3210">
        <v>2019</v>
      </c>
      <c r="H3210" s="18" t="s">
        <v>85</v>
      </c>
      <c r="I3210" t="s">
        <v>64</v>
      </c>
      <c r="J3210" t="s">
        <v>65</v>
      </c>
    </row>
    <row r="3211" spans="1:10">
      <c r="A3211" s="17" t="s">
        <v>1554</v>
      </c>
      <c r="B3211" s="17" t="s">
        <v>1555</v>
      </c>
      <c r="C3211" s="17" t="s">
        <v>16</v>
      </c>
      <c r="D3211" s="17" t="s">
        <v>4631</v>
      </c>
      <c r="E3211" s="17">
        <v>10720</v>
      </c>
      <c r="F3211" s="18" t="s">
        <v>6</v>
      </c>
      <c r="G3211">
        <v>2019</v>
      </c>
      <c r="H3211" s="18" t="s">
        <v>85</v>
      </c>
      <c r="I3211" t="s">
        <v>64</v>
      </c>
      <c r="J3211" t="s">
        <v>181</v>
      </c>
    </row>
    <row r="3212" spans="1:10">
      <c r="A3212" s="17" t="s">
        <v>1552</v>
      </c>
      <c r="B3212" s="17" t="s">
        <v>1553</v>
      </c>
      <c r="C3212" s="17" t="s">
        <v>28</v>
      </c>
      <c r="D3212" s="17" t="s">
        <v>4638</v>
      </c>
      <c r="E3212" s="17">
        <v>630</v>
      </c>
      <c r="F3212" s="18" t="s">
        <v>6</v>
      </c>
      <c r="G3212">
        <v>2019</v>
      </c>
      <c r="H3212" s="18" t="s">
        <v>85</v>
      </c>
      <c r="I3212" t="s">
        <v>64</v>
      </c>
      <c r="J3212" t="s">
        <v>65</v>
      </c>
    </row>
    <row r="3213" spans="1:10">
      <c r="A3213" s="17" t="s">
        <v>1550</v>
      </c>
      <c r="B3213" s="17" t="s">
        <v>1551</v>
      </c>
      <c r="C3213" s="17" t="s">
        <v>16</v>
      </c>
      <c r="D3213" s="17" t="s">
        <v>4631</v>
      </c>
      <c r="E3213" s="17">
        <v>690</v>
      </c>
      <c r="F3213" s="18" t="s">
        <v>6</v>
      </c>
      <c r="G3213">
        <v>2019</v>
      </c>
      <c r="H3213" s="18" t="s">
        <v>85</v>
      </c>
      <c r="I3213" t="s">
        <v>64</v>
      </c>
      <c r="J3213" t="s">
        <v>65</v>
      </c>
    </row>
    <row r="3214" spans="1:10">
      <c r="A3214" s="17" t="s">
        <v>1548</v>
      </c>
      <c r="B3214" s="17" t="s">
        <v>1549</v>
      </c>
      <c r="C3214" s="17" t="s">
        <v>16</v>
      </c>
      <c r="D3214" s="17" t="s">
        <v>4663</v>
      </c>
      <c r="E3214" s="17">
        <v>870</v>
      </c>
      <c r="F3214" s="18" t="s">
        <v>6</v>
      </c>
      <c r="G3214">
        <v>2019</v>
      </c>
      <c r="H3214" s="18" t="s">
        <v>85</v>
      </c>
      <c r="I3214" t="s">
        <v>64</v>
      </c>
      <c r="J3214" t="s">
        <v>65</v>
      </c>
    </row>
    <row r="3215" spans="1:10">
      <c r="A3215" s="17" t="s">
        <v>1546</v>
      </c>
      <c r="B3215" s="17" t="s">
        <v>1547</v>
      </c>
      <c r="C3215" s="17" t="s">
        <v>26</v>
      </c>
      <c r="D3215" s="17" t="s">
        <v>4668</v>
      </c>
      <c r="E3215" s="17">
        <v>530</v>
      </c>
      <c r="F3215" s="18" t="s">
        <v>6</v>
      </c>
      <c r="G3215">
        <v>2019</v>
      </c>
      <c r="H3215" s="18" t="s">
        <v>85</v>
      </c>
      <c r="I3215" t="s">
        <v>64</v>
      </c>
      <c r="J3215" t="s">
        <v>65</v>
      </c>
    </row>
    <row r="3216" spans="1:10">
      <c r="A3216" s="17" t="s">
        <v>1544</v>
      </c>
      <c r="B3216" s="17" t="s">
        <v>1545</v>
      </c>
      <c r="C3216" s="17" t="s">
        <v>28</v>
      </c>
      <c r="D3216" s="17" t="s">
        <v>4749</v>
      </c>
      <c r="E3216" s="17">
        <v>590</v>
      </c>
      <c r="F3216" s="18" t="s">
        <v>6</v>
      </c>
      <c r="G3216">
        <v>2019</v>
      </c>
      <c r="H3216" s="18" t="s">
        <v>85</v>
      </c>
      <c r="I3216" t="s">
        <v>64</v>
      </c>
      <c r="J3216" t="s">
        <v>65</v>
      </c>
    </row>
    <row r="3217" spans="1:10">
      <c r="A3217" s="17" t="s">
        <v>1542</v>
      </c>
      <c r="B3217" s="17" t="s">
        <v>1543</v>
      </c>
      <c r="C3217" s="17" t="s">
        <v>28</v>
      </c>
      <c r="D3217" s="17" t="s">
        <v>4749</v>
      </c>
      <c r="E3217" s="17">
        <v>650</v>
      </c>
      <c r="F3217" s="18" t="s">
        <v>6</v>
      </c>
      <c r="G3217">
        <v>2019</v>
      </c>
      <c r="H3217" s="18" t="s">
        <v>85</v>
      </c>
      <c r="I3217" t="s">
        <v>64</v>
      </c>
      <c r="J3217" t="s">
        <v>65</v>
      </c>
    </row>
    <row r="3218" spans="1:10">
      <c r="A3218" s="17" t="s">
        <v>1540</v>
      </c>
      <c r="B3218" s="17" t="s">
        <v>1541</v>
      </c>
      <c r="C3218" s="17" t="s">
        <v>8</v>
      </c>
      <c r="D3218" s="17" t="s">
        <v>4588</v>
      </c>
      <c r="E3218" s="17">
        <v>830</v>
      </c>
      <c r="F3218" s="18" t="s">
        <v>6</v>
      </c>
      <c r="G3218">
        <v>2019</v>
      </c>
      <c r="H3218" s="18" t="s">
        <v>85</v>
      </c>
      <c r="I3218" t="s">
        <v>64</v>
      </c>
      <c r="J3218" t="s">
        <v>65</v>
      </c>
    </row>
    <row r="3219" spans="1:10">
      <c r="A3219" s="17" t="s">
        <v>1538</v>
      </c>
      <c r="B3219" s="17" t="s">
        <v>1539</v>
      </c>
      <c r="C3219" s="17" t="s">
        <v>18</v>
      </c>
      <c r="D3219" s="17" t="s">
        <v>4757</v>
      </c>
      <c r="E3219" s="17">
        <v>830</v>
      </c>
      <c r="F3219" s="18" t="s">
        <v>6</v>
      </c>
      <c r="G3219">
        <v>2019</v>
      </c>
      <c r="H3219" s="18" t="s">
        <v>85</v>
      </c>
      <c r="I3219" t="s">
        <v>488</v>
      </c>
      <c r="J3219" t="s">
        <v>212</v>
      </c>
    </row>
    <row r="3220" spans="1:10">
      <c r="A3220" s="17" t="s">
        <v>1536</v>
      </c>
      <c r="B3220" s="17" t="s">
        <v>1537</v>
      </c>
      <c r="C3220" s="17" t="s">
        <v>22</v>
      </c>
      <c r="D3220" s="17" t="s">
        <v>4674</v>
      </c>
      <c r="E3220" s="17">
        <v>690</v>
      </c>
      <c r="F3220" s="18" t="s">
        <v>6</v>
      </c>
      <c r="G3220">
        <v>2019</v>
      </c>
      <c r="H3220" s="18" t="s">
        <v>85</v>
      </c>
      <c r="I3220" t="s">
        <v>64</v>
      </c>
      <c r="J3220" t="s">
        <v>65</v>
      </c>
    </row>
    <row r="3221" spans="1:10">
      <c r="A3221" s="17" t="s">
        <v>1534</v>
      </c>
      <c r="B3221" s="17" t="s">
        <v>1535</v>
      </c>
      <c r="C3221" s="17" t="s">
        <v>24</v>
      </c>
      <c r="D3221" s="17" t="s">
        <v>4681</v>
      </c>
      <c r="E3221" s="17">
        <v>650</v>
      </c>
      <c r="F3221" s="18" t="s">
        <v>6</v>
      </c>
      <c r="G3221">
        <v>2019</v>
      </c>
      <c r="H3221" s="18" t="s">
        <v>85</v>
      </c>
      <c r="I3221" t="s">
        <v>64</v>
      </c>
      <c r="J3221" t="s">
        <v>65</v>
      </c>
    </row>
    <row r="3222" spans="1:10">
      <c r="A3222" s="17" t="s">
        <v>1532</v>
      </c>
      <c r="B3222" s="17" t="s">
        <v>1533</v>
      </c>
      <c r="C3222" s="17" t="s">
        <v>24</v>
      </c>
      <c r="D3222" s="17" t="s">
        <v>4681</v>
      </c>
      <c r="E3222" s="17">
        <v>440</v>
      </c>
      <c r="F3222" s="18" t="s">
        <v>6</v>
      </c>
      <c r="G3222">
        <v>2019</v>
      </c>
      <c r="H3222" s="18" t="s">
        <v>85</v>
      </c>
      <c r="I3222" t="s">
        <v>64</v>
      </c>
      <c r="J3222" t="s">
        <v>65</v>
      </c>
    </row>
    <row r="3223" spans="1:10">
      <c r="A3223" s="17" t="s">
        <v>1530</v>
      </c>
      <c r="B3223" s="17" t="s">
        <v>1531</v>
      </c>
      <c r="C3223" s="17" t="s">
        <v>18</v>
      </c>
      <c r="D3223" s="17" t="s">
        <v>4758</v>
      </c>
      <c r="E3223" s="17">
        <v>880</v>
      </c>
      <c r="F3223" s="18" t="s">
        <v>6</v>
      </c>
      <c r="G3223">
        <v>2019</v>
      </c>
      <c r="H3223" s="18" t="s">
        <v>85</v>
      </c>
      <c r="I3223" t="s">
        <v>488</v>
      </c>
      <c r="J3223" t="s">
        <v>212</v>
      </c>
    </row>
    <row r="3224" spans="1:10">
      <c r="A3224" s="17" t="s">
        <v>1522</v>
      </c>
      <c r="B3224" s="17" t="s">
        <v>1523</v>
      </c>
      <c r="C3224" s="17" t="s">
        <v>28</v>
      </c>
      <c r="D3224" s="17" t="s">
        <v>4634</v>
      </c>
      <c r="E3224" s="17">
        <v>610</v>
      </c>
      <c r="F3224" s="18" t="s">
        <v>6</v>
      </c>
      <c r="G3224">
        <v>2019</v>
      </c>
      <c r="H3224" s="18" t="s">
        <v>85</v>
      </c>
      <c r="I3224" t="s">
        <v>64</v>
      </c>
      <c r="J3224" t="s">
        <v>65</v>
      </c>
    </row>
    <row r="3225" spans="1:10">
      <c r="A3225" s="17" t="s">
        <v>1520</v>
      </c>
      <c r="B3225" s="17" t="s">
        <v>1521</v>
      </c>
      <c r="C3225" s="17" t="s">
        <v>28</v>
      </c>
      <c r="D3225" s="17" t="s">
        <v>4638</v>
      </c>
      <c r="E3225" s="17">
        <v>530</v>
      </c>
      <c r="F3225" s="18" t="s">
        <v>6</v>
      </c>
      <c r="G3225">
        <v>2019</v>
      </c>
      <c r="H3225" s="18" t="s">
        <v>85</v>
      </c>
      <c r="I3225" t="s">
        <v>64</v>
      </c>
      <c r="J3225" t="s">
        <v>65</v>
      </c>
    </row>
    <row r="3226" spans="1:10">
      <c r="A3226" s="17" t="s">
        <v>1518</v>
      </c>
      <c r="B3226" s="17" t="s">
        <v>1519</v>
      </c>
      <c r="C3226" s="17" t="s">
        <v>18</v>
      </c>
      <c r="D3226" s="17" t="s">
        <v>4758</v>
      </c>
      <c r="E3226" s="17">
        <v>1080</v>
      </c>
      <c r="F3226" s="18" t="s">
        <v>6</v>
      </c>
      <c r="G3226">
        <v>2019</v>
      </c>
      <c r="H3226" s="18" t="s">
        <v>85</v>
      </c>
      <c r="I3226" t="s">
        <v>488</v>
      </c>
      <c r="J3226" t="s">
        <v>212</v>
      </c>
    </row>
    <row r="3227" spans="1:10">
      <c r="A3227" s="17" t="s">
        <v>1516</v>
      </c>
      <c r="B3227" s="17" t="s">
        <v>1517</v>
      </c>
      <c r="C3227" s="17" t="s">
        <v>8</v>
      </c>
      <c r="D3227" s="17" t="s">
        <v>4753</v>
      </c>
      <c r="E3227" s="17">
        <v>910</v>
      </c>
      <c r="F3227" s="18" t="s">
        <v>6</v>
      </c>
      <c r="G3227">
        <v>2019</v>
      </c>
      <c r="H3227" s="18" t="s">
        <v>85</v>
      </c>
      <c r="I3227" t="s">
        <v>64</v>
      </c>
      <c r="J3227" t="s">
        <v>65</v>
      </c>
    </row>
    <row r="3228" spans="1:10">
      <c r="A3228" s="17" t="s">
        <v>1514</v>
      </c>
      <c r="B3228" s="17" t="s">
        <v>1515</v>
      </c>
      <c r="C3228" s="17" t="s">
        <v>8</v>
      </c>
      <c r="D3228" s="17" t="s">
        <v>4588</v>
      </c>
      <c r="E3228" s="17">
        <v>900</v>
      </c>
      <c r="F3228" s="18" t="s">
        <v>6</v>
      </c>
      <c r="G3228">
        <v>2019</v>
      </c>
      <c r="H3228" s="18" t="s">
        <v>85</v>
      </c>
      <c r="I3228" t="s">
        <v>64</v>
      </c>
      <c r="J3228" t="s">
        <v>65</v>
      </c>
    </row>
    <row r="3229" spans="1:10">
      <c r="A3229" s="17" t="s">
        <v>1512</v>
      </c>
      <c r="B3229" s="17" t="s">
        <v>1513</v>
      </c>
      <c r="C3229" s="17" t="s">
        <v>8</v>
      </c>
      <c r="D3229" s="17" t="s">
        <v>4588</v>
      </c>
      <c r="E3229" s="17">
        <v>820</v>
      </c>
      <c r="F3229" s="18" t="s">
        <v>6</v>
      </c>
      <c r="G3229">
        <v>2019</v>
      </c>
      <c r="H3229" s="18" t="s">
        <v>85</v>
      </c>
      <c r="I3229" t="s">
        <v>64</v>
      </c>
      <c r="J3229" t="s">
        <v>65</v>
      </c>
    </row>
    <row r="3230" spans="1:10">
      <c r="A3230" s="17" t="s">
        <v>1508</v>
      </c>
      <c r="B3230" s="17" t="s">
        <v>1509</v>
      </c>
      <c r="C3230" s="17" t="s">
        <v>8</v>
      </c>
      <c r="D3230" s="17" t="s">
        <v>4646</v>
      </c>
      <c r="E3230" s="17">
        <v>860</v>
      </c>
      <c r="F3230" s="18" t="s">
        <v>6</v>
      </c>
      <c r="G3230">
        <v>2019</v>
      </c>
      <c r="H3230" s="18" t="s">
        <v>85</v>
      </c>
      <c r="I3230" t="s">
        <v>64</v>
      </c>
      <c r="J3230" t="s">
        <v>65</v>
      </c>
    </row>
    <row r="3231" spans="1:10">
      <c r="A3231" s="17" t="s">
        <v>1506</v>
      </c>
      <c r="B3231" s="17" t="s">
        <v>1507</v>
      </c>
      <c r="C3231" s="17" t="s">
        <v>24</v>
      </c>
      <c r="D3231" s="17" t="s">
        <v>4658</v>
      </c>
      <c r="E3231" s="17">
        <v>450</v>
      </c>
      <c r="F3231" s="18" t="s">
        <v>6</v>
      </c>
      <c r="G3231">
        <v>2019</v>
      </c>
      <c r="H3231" s="18" t="s">
        <v>85</v>
      </c>
      <c r="I3231" t="s">
        <v>64</v>
      </c>
      <c r="J3231" t="s">
        <v>65</v>
      </c>
    </row>
    <row r="3232" spans="1:10">
      <c r="A3232" s="17" t="s">
        <v>1504</v>
      </c>
      <c r="B3232" s="17" t="s">
        <v>1505</v>
      </c>
      <c r="C3232" s="17" t="s">
        <v>24</v>
      </c>
      <c r="D3232" s="17" t="s">
        <v>4748</v>
      </c>
      <c r="E3232" s="17">
        <v>2890</v>
      </c>
      <c r="F3232" s="18" t="s">
        <v>6</v>
      </c>
      <c r="G3232">
        <v>2019</v>
      </c>
      <c r="H3232" s="18" t="s">
        <v>85</v>
      </c>
      <c r="I3232" t="s">
        <v>64</v>
      </c>
      <c r="J3232" t="s">
        <v>65</v>
      </c>
    </row>
    <row r="3233" spans="1:10">
      <c r="A3233" s="17" t="s">
        <v>1502</v>
      </c>
      <c r="B3233" s="17" t="s">
        <v>1503</v>
      </c>
      <c r="C3233" s="17" t="s">
        <v>28</v>
      </c>
      <c r="D3233" s="17" t="s">
        <v>4749</v>
      </c>
      <c r="E3233" s="17">
        <v>580</v>
      </c>
      <c r="F3233" s="18" t="s">
        <v>6</v>
      </c>
      <c r="G3233">
        <v>2019</v>
      </c>
      <c r="H3233" s="18" t="s">
        <v>85</v>
      </c>
      <c r="I3233" t="s">
        <v>64</v>
      </c>
      <c r="J3233" t="s">
        <v>65</v>
      </c>
    </row>
    <row r="3234" spans="1:10">
      <c r="A3234" s="17" t="s">
        <v>1498</v>
      </c>
      <c r="B3234" s="17" t="s">
        <v>1499</v>
      </c>
      <c r="C3234" s="17" t="s">
        <v>26</v>
      </c>
      <c r="D3234" s="17" t="s">
        <v>4668</v>
      </c>
      <c r="E3234" s="17">
        <v>390</v>
      </c>
      <c r="F3234" s="18" t="s">
        <v>6</v>
      </c>
      <c r="G3234">
        <v>2019</v>
      </c>
      <c r="H3234" s="18" t="s">
        <v>85</v>
      </c>
      <c r="I3234" t="s">
        <v>64</v>
      </c>
      <c r="J3234" t="s">
        <v>65</v>
      </c>
    </row>
    <row r="3235" spans="1:10">
      <c r="A3235" s="17" t="s">
        <v>1496</v>
      </c>
      <c r="B3235" s="17" t="s">
        <v>1497</v>
      </c>
      <c r="C3235" s="17" t="s">
        <v>26</v>
      </c>
      <c r="D3235" s="17" t="s">
        <v>4668</v>
      </c>
      <c r="E3235" s="17">
        <v>460</v>
      </c>
      <c r="F3235" s="18" t="s">
        <v>6</v>
      </c>
      <c r="G3235">
        <v>2019</v>
      </c>
      <c r="H3235" s="18" t="s">
        <v>85</v>
      </c>
      <c r="I3235" t="s">
        <v>64</v>
      </c>
      <c r="J3235" t="s">
        <v>65</v>
      </c>
    </row>
    <row r="3236" spans="1:10">
      <c r="A3236" s="17" t="s">
        <v>1494</v>
      </c>
      <c r="B3236" s="17" t="s">
        <v>1495</v>
      </c>
      <c r="C3236" s="17" t="s">
        <v>26</v>
      </c>
      <c r="D3236" s="17" t="s">
        <v>4668</v>
      </c>
      <c r="E3236" s="17">
        <v>600</v>
      </c>
      <c r="F3236" s="18" t="s">
        <v>6</v>
      </c>
      <c r="G3236">
        <v>2019</v>
      </c>
      <c r="H3236" s="18" t="s">
        <v>85</v>
      </c>
      <c r="I3236" t="s">
        <v>64</v>
      </c>
      <c r="J3236" t="s">
        <v>65</v>
      </c>
    </row>
    <row r="3237" spans="1:10">
      <c r="A3237" s="17" t="s">
        <v>1492</v>
      </c>
      <c r="B3237" s="17" t="s">
        <v>1493</v>
      </c>
      <c r="C3237" s="17" t="s">
        <v>24</v>
      </c>
      <c r="D3237" s="17" t="s">
        <v>4658</v>
      </c>
      <c r="E3237" s="17">
        <v>390</v>
      </c>
      <c r="F3237" s="18" t="s">
        <v>6</v>
      </c>
      <c r="G3237">
        <v>2019</v>
      </c>
      <c r="H3237" s="18" t="s">
        <v>85</v>
      </c>
      <c r="I3237" t="s">
        <v>64</v>
      </c>
      <c r="J3237" t="s">
        <v>65</v>
      </c>
    </row>
    <row r="3238" spans="1:10">
      <c r="A3238" s="17" t="s">
        <v>1490</v>
      </c>
      <c r="B3238" s="17" t="s">
        <v>1491</v>
      </c>
      <c r="C3238" s="17" t="s">
        <v>28</v>
      </c>
      <c r="D3238" s="17" t="s">
        <v>4638</v>
      </c>
      <c r="E3238" s="17">
        <v>590</v>
      </c>
      <c r="F3238" s="18" t="s">
        <v>6</v>
      </c>
      <c r="G3238">
        <v>2019</v>
      </c>
      <c r="H3238" s="18" t="s">
        <v>85</v>
      </c>
      <c r="I3238" t="s">
        <v>64</v>
      </c>
      <c r="J3238" t="s">
        <v>65</v>
      </c>
    </row>
    <row r="3239" spans="1:10">
      <c r="A3239" s="17" t="s">
        <v>1488</v>
      </c>
      <c r="B3239" s="17" t="s">
        <v>1489</v>
      </c>
      <c r="C3239" s="17" t="s">
        <v>22</v>
      </c>
      <c r="D3239" s="17" t="s">
        <v>4671</v>
      </c>
      <c r="E3239" s="17">
        <v>560</v>
      </c>
      <c r="F3239" s="18" t="s">
        <v>6</v>
      </c>
      <c r="G3239">
        <v>2019</v>
      </c>
      <c r="H3239" s="18" t="s">
        <v>85</v>
      </c>
      <c r="I3239" t="s">
        <v>64</v>
      </c>
      <c r="J3239" t="s">
        <v>65</v>
      </c>
    </row>
    <row r="3240" spans="1:10">
      <c r="A3240" s="17" t="s">
        <v>1486</v>
      </c>
      <c r="B3240" s="17" t="s">
        <v>1487</v>
      </c>
      <c r="C3240" s="17" t="s">
        <v>22</v>
      </c>
      <c r="D3240" s="17" t="s">
        <v>4649</v>
      </c>
      <c r="E3240" s="17">
        <v>530</v>
      </c>
      <c r="F3240" s="18" t="s">
        <v>6</v>
      </c>
      <c r="G3240">
        <v>2019</v>
      </c>
      <c r="H3240" s="18" t="s">
        <v>85</v>
      </c>
      <c r="I3240" t="s">
        <v>64</v>
      </c>
      <c r="J3240" t="s">
        <v>65</v>
      </c>
    </row>
    <row r="3241" spans="1:10">
      <c r="A3241" s="17" t="s">
        <v>1484</v>
      </c>
      <c r="B3241" s="17" t="s">
        <v>1485</v>
      </c>
      <c r="C3241" s="17" t="s">
        <v>22</v>
      </c>
      <c r="D3241" s="17" t="s">
        <v>4671</v>
      </c>
      <c r="E3241" s="17">
        <v>420</v>
      </c>
      <c r="F3241" s="18" t="s">
        <v>6</v>
      </c>
      <c r="G3241">
        <v>2019</v>
      </c>
      <c r="H3241" s="18" t="s">
        <v>85</v>
      </c>
      <c r="I3241" t="s">
        <v>64</v>
      </c>
      <c r="J3241" t="s">
        <v>65</v>
      </c>
    </row>
    <row r="3242" spans="1:10">
      <c r="A3242" s="17" t="s">
        <v>1482</v>
      </c>
      <c r="B3242" s="17" t="s">
        <v>1483</v>
      </c>
      <c r="C3242" s="17" t="s">
        <v>22</v>
      </c>
      <c r="D3242" s="17" t="s">
        <v>4649</v>
      </c>
      <c r="E3242" s="17">
        <v>410</v>
      </c>
      <c r="F3242" s="18" t="s">
        <v>6</v>
      </c>
      <c r="G3242">
        <v>2019</v>
      </c>
      <c r="H3242" s="18" t="s">
        <v>85</v>
      </c>
      <c r="I3242" t="s">
        <v>64</v>
      </c>
      <c r="J3242" t="s">
        <v>65</v>
      </c>
    </row>
    <row r="3243" spans="1:10">
      <c r="A3243" s="17" t="s">
        <v>1480</v>
      </c>
      <c r="B3243" s="17" t="s">
        <v>1481</v>
      </c>
      <c r="C3243" s="17" t="s">
        <v>16</v>
      </c>
      <c r="D3243" s="17" t="s">
        <v>4663</v>
      </c>
      <c r="E3243" s="17">
        <v>4030</v>
      </c>
      <c r="F3243" s="18" t="s">
        <v>6</v>
      </c>
      <c r="G3243">
        <v>2019</v>
      </c>
      <c r="H3243" s="18" t="s">
        <v>85</v>
      </c>
      <c r="I3243" t="s">
        <v>64</v>
      </c>
      <c r="J3243" t="s">
        <v>65</v>
      </c>
    </row>
    <row r="3244" spans="1:10">
      <c r="A3244" s="17" t="s">
        <v>1478</v>
      </c>
      <c r="B3244" s="17" t="s">
        <v>1479</v>
      </c>
      <c r="C3244" s="17" t="s">
        <v>18</v>
      </c>
      <c r="D3244" s="17" t="s">
        <v>4758</v>
      </c>
      <c r="E3244" s="17">
        <v>610</v>
      </c>
      <c r="F3244" s="18" t="s">
        <v>6</v>
      </c>
      <c r="G3244">
        <v>2019</v>
      </c>
      <c r="H3244" s="18" t="s">
        <v>85</v>
      </c>
      <c r="I3244" t="s">
        <v>488</v>
      </c>
      <c r="J3244" t="s">
        <v>212</v>
      </c>
    </row>
    <row r="3245" spans="1:10">
      <c r="A3245" s="17" t="s">
        <v>1476</v>
      </c>
      <c r="B3245" s="17" t="s">
        <v>1477</v>
      </c>
      <c r="C3245" s="17" t="s">
        <v>22</v>
      </c>
      <c r="D3245" s="17" t="s">
        <v>4649</v>
      </c>
      <c r="E3245" s="17">
        <v>660</v>
      </c>
      <c r="F3245" s="18" t="s">
        <v>6</v>
      </c>
      <c r="G3245">
        <v>2019</v>
      </c>
      <c r="H3245" s="18" t="s">
        <v>85</v>
      </c>
      <c r="I3245" t="s">
        <v>64</v>
      </c>
      <c r="J3245" t="s">
        <v>65</v>
      </c>
    </row>
    <row r="3246" spans="1:10">
      <c r="A3246" s="17" t="s">
        <v>1474</v>
      </c>
      <c r="B3246" s="17" t="s">
        <v>1475</v>
      </c>
      <c r="C3246" s="17" t="s">
        <v>22</v>
      </c>
      <c r="D3246" s="17" t="s">
        <v>4674</v>
      </c>
      <c r="E3246" s="17">
        <v>490</v>
      </c>
      <c r="F3246" s="18" t="s">
        <v>6</v>
      </c>
      <c r="G3246">
        <v>2019</v>
      </c>
      <c r="H3246" s="18" t="s">
        <v>85</v>
      </c>
      <c r="I3246" t="s">
        <v>64</v>
      </c>
      <c r="J3246" t="s">
        <v>65</v>
      </c>
    </row>
    <row r="3247" spans="1:10">
      <c r="A3247" s="17" t="s">
        <v>1464</v>
      </c>
      <c r="B3247" s="17" t="s">
        <v>1465</v>
      </c>
      <c r="C3247" s="17" t="s">
        <v>28</v>
      </c>
      <c r="D3247" s="17" t="s">
        <v>4583</v>
      </c>
      <c r="E3247" s="17">
        <v>660</v>
      </c>
      <c r="F3247" s="18" t="s">
        <v>6</v>
      </c>
      <c r="G3247">
        <v>2019</v>
      </c>
      <c r="H3247" s="18" t="s">
        <v>85</v>
      </c>
      <c r="I3247" t="s">
        <v>64</v>
      </c>
      <c r="J3247" t="s">
        <v>65</v>
      </c>
    </row>
    <row r="3248" spans="1:10">
      <c r="A3248" s="17" t="s">
        <v>1462</v>
      </c>
      <c r="B3248" s="17" t="s">
        <v>1463</v>
      </c>
      <c r="C3248" s="17" t="s">
        <v>28</v>
      </c>
      <c r="D3248" s="17" t="s">
        <v>4583</v>
      </c>
      <c r="E3248" s="17">
        <v>500</v>
      </c>
      <c r="F3248" s="18" t="s">
        <v>6</v>
      </c>
      <c r="G3248">
        <v>2019</v>
      </c>
      <c r="H3248" s="18" t="s">
        <v>85</v>
      </c>
      <c r="I3248" t="s">
        <v>64</v>
      </c>
      <c r="J3248" t="s">
        <v>65</v>
      </c>
    </row>
    <row r="3249" spans="1:10">
      <c r="A3249" s="17" t="s">
        <v>1460</v>
      </c>
      <c r="B3249" s="17" t="s">
        <v>1461</v>
      </c>
      <c r="C3249" s="17" t="s">
        <v>26</v>
      </c>
      <c r="D3249" s="17" t="s">
        <v>4742</v>
      </c>
      <c r="E3249" s="17">
        <v>660</v>
      </c>
      <c r="F3249" s="18" t="s">
        <v>6</v>
      </c>
      <c r="G3249">
        <v>2019</v>
      </c>
      <c r="H3249" s="18" t="s">
        <v>85</v>
      </c>
      <c r="I3249" t="s">
        <v>64</v>
      </c>
      <c r="J3249" t="s">
        <v>65</v>
      </c>
    </row>
    <row r="3250" spans="1:10">
      <c r="A3250" s="17" t="s">
        <v>1458</v>
      </c>
      <c r="B3250" s="17" t="s">
        <v>1459</v>
      </c>
      <c r="C3250" s="17" t="s">
        <v>8</v>
      </c>
      <c r="D3250" s="17" t="s">
        <v>4646</v>
      </c>
      <c r="E3250" s="17">
        <v>890</v>
      </c>
      <c r="F3250" s="18" t="s">
        <v>6</v>
      </c>
      <c r="G3250">
        <v>2019</v>
      </c>
      <c r="H3250" s="18" t="s">
        <v>85</v>
      </c>
      <c r="I3250" t="s">
        <v>64</v>
      </c>
      <c r="J3250" t="s">
        <v>65</v>
      </c>
    </row>
    <row r="3251" spans="1:10">
      <c r="A3251" s="17">
        <v>9996</v>
      </c>
      <c r="B3251" s="17" t="s">
        <v>1457</v>
      </c>
      <c r="C3251" s="17" t="s">
        <v>15</v>
      </c>
      <c r="D3251" s="17" t="s">
        <v>4759</v>
      </c>
      <c r="E3251" s="17">
        <v>540</v>
      </c>
      <c r="F3251" s="18" t="s">
        <v>6</v>
      </c>
      <c r="G3251">
        <v>2019</v>
      </c>
      <c r="H3251" s="18" t="s">
        <v>85</v>
      </c>
      <c r="I3251" t="s">
        <v>64</v>
      </c>
      <c r="J3251" t="s">
        <v>65</v>
      </c>
    </row>
    <row r="3252" spans="1:10">
      <c r="A3252" s="17">
        <v>9995</v>
      </c>
      <c r="B3252" s="17" t="s">
        <v>4100</v>
      </c>
      <c r="C3252" s="17" t="s">
        <v>28</v>
      </c>
      <c r="D3252" s="17" t="s">
        <v>4638</v>
      </c>
      <c r="E3252" s="17">
        <v>540</v>
      </c>
      <c r="F3252" s="18" t="s">
        <v>6</v>
      </c>
      <c r="G3252">
        <v>2019</v>
      </c>
      <c r="H3252" s="18" t="s">
        <v>85</v>
      </c>
      <c r="I3252" t="s">
        <v>64</v>
      </c>
      <c r="J3252" t="s">
        <v>65</v>
      </c>
    </row>
    <row r="3253" spans="1:10">
      <c r="A3253" s="17">
        <v>9993</v>
      </c>
      <c r="B3253" s="17" t="s">
        <v>1456</v>
      </c>
      <c r="C3253" s="17" t="s">
        <v>8</v>
      </c>
      <c r="D3253" s="17" t="s">
        <v>4588</v>
      </c>
      <c r="E3253" s="17">
        <v>880</v>
      </c>
      <c r="F3253" s="18" t="s">
        <v>6</v>
      </c>
      <c r="G3253">
        <v>2019</v>
      </c>
      <c r="H3253" s="18" t="s">
        <v>85</v>
      </c>
      <c r="I3253" t="s">
        <v>64</v>
      </c>
      <c r="J3253" t="s">
        <v>65</v>
      </c>
    </row>
    <row r="3254" spans="1:10">
      <c r="A3254" s="17">
        <v>9992</v>
      </c>
      <c r="B3254" s="17" t="s">
        <v>1455</v>
      </c>
      <c r="C3254" s="17" t="s">
        <v>18</v>
      </c>
      <c r="D3254" s="17" t="s">
        <v>4686</v>
      </c>
      <c r="E3254" s="17">
        <v>1070</v>
      </c>
      <c r="F3254" s="18" t="s">
        <v>6</v>
      </c>
      <c r="G3254">
        <v>2019</v>
      </c>
      <c r="H3254" s="18" t="s">
        <v>85</v>
      </c>
      <c r="I3254" t="s">
        <v>64</v>
      </c>
      <c r="J3254" t="s">
        <v>204</v>
      </c>
    </row>
    <row r="3255" spans="1:10">
      <c r="A3255" s="17">
        <v>9991</v>
      </c>
      <c r="B3255" s="17" t="s">
        <v>2106</v>
      </c>
      <c r="C3255" s="17" t="s">
        <v>20</v>
      </c>
      <c r="D3255" s="17" t="s">
        <v>4745</v>
      </c>
      <c r="E3255" s="17">
        <v>650</v>
      </c>
      <c r="F3255" s="18" t="s">
        <v>6</v>
      </c>
      <c r="G3255">
        <v>2019</v>
      </c>
      <c r="H3255" s="18" t="s">
        <v>85</v>
      </c>
      <c r="I3255" t="s">
        <v>64</v>
      </c>
      <c r="J3255" t="s">
        <v>65</v>
      </c>
    </row>
    <row r="3256" spans="1:10">
      <c r="A3256" s="17">
        <v>9990</v>
      </c>
      <c r="B3256" s="17" t="s">
        <v>1454</v>
      </c>
      <c r="C3256" s="17" t="s">
        <v>16</v>
      </c>
      <c r="D3256" s="17" t="s">
        <v>4663</v>
      </c>
      <c r="E3256" s="17">
        <v>1160</v>
      </c>
      <c r="F3256" s="18" t="s">
        <v>6</v>
      </c>
      <c r="G3256">
        <v>2019</v>
      </c>
      <c r="H3256" s="18" t="s">
        <v>85</v>
      </c>
      <c r="I3256" t="s">
        <v>64</v>
      </c>
      <c r="J3256" t="s">
        <v>184</v>
      </c>
    </row>
    <row r="3257" spans="1:10">
      <c r="A3257" s="17">
        <v>9986</v>
      </c>
      <c r="B3257" s="17" t="s">
        <v>1453</v>
      </c>
      <c r="C3257" s="17" t="s">
        <v>8</v>
      </c>
      <c r="D3257" s="17" t="s">
        <v>4588</v>
      </c>
      <c r="E3257" s="17">
        <v>820</v>
      </c>
      <c r="F3257" s="18" t="s">
        <v>6</v>
      </c>
      <c r="G3257">
        <v>2019</v>
      </c>
      <c r="H3257" s="18" t="s">
        <v>85</v>
      </c>
      <c r="I3257" t="s">
        <v>64</v>
      </c>
      <c r="J3257" t="s">
        <v>65</v>
      </c>
    </row>
    <row r="3258" spans="1:10">
      <c r="A3258" s="17">
        <v>9985</v>
      </c>
      <c r="B3258" s="17" t="s">
        <v>1452</v>
      </c>
      <c r="C3258" s="17" t="s">
        <v>8</v>
      </c>
      <c r="D3258" s="17" t="s">
        <v>4588</v>
      </c>
      <c r="E3258" s="17">
        <v>880</v>
      </c>
      <c r="F3258" s="18" t="s">
        <v>6</v>
      </c>
      <c r="G3258">
        <v>2019</v>
      </c>
      <c r="H3258" s="18" t="s">
        <v>85</v>
      </c>
      <c r="I3258" t="s">
        <v>64</v>
      </c>
      <c r="J3258" t="s">
        <v>65</v>
      </c>
    </row>
    <row r="3259" spans="1:10">
      <c r="A3259" s="17">
        <v>9984</v>
      </c>
      <c r="B3259" s="17" t="s">
        <v>1451</v>
      </c>
      <c r="C3259" s="17" t="s">
        <v>22</v>
      </c>
      <c r="D3259" s="17" t="s">
        <v>4649</v>
      </c>
      <c r="E3259" s="17">
        <v>630</v>
      </c>
      <c r="F3259" s="18" t="s">
        <v>6</v>
      </c>
      <c r="G3259">
        <v>2019</v>
      </c>
      <c r="H3259" s="18" t="s">
        <v>85</v>
      </c>
      <c r="I3259" t="s">
        <v>64</v>
      </c>
      <c r="J3259" t="s">
        <v>65</v>
      </c>
    </row>
    <row r="3260" spans="1:10">
      <c r="A3260" s="17">
        <v>9983</v>
      </c>
      <c r="B3260" s="17" t="s">
        <v>1450</v>
      </c>
      <c r="C3260" s="17" t="s">
        <v>22</v>
      </c>
      <c r="D3260" s="17" t="s">
        <v>4671</v>
      </c>
      <c r="E3260" s="17">
        <v>590</v>
      </c>
      <c r="F3260" s="18" t="s">
        <v>6</v>
      </c>
      <c r="G3260">
        <v>2019</v>
      </c>
      <c r="H3260" s="18" t="s">
        <v>85</v>
      </c>
      <c r="I3260" t="s">
        <v>64</v>
      </c>
      <c r="J3260" t="s">
        <v>65</v>
      </c>
    </row>
    <row r="3261" spans="1:10">
      <c r="A3261" s="17">
        <v>9982</v>
      </c>
      <c r="B3261" s="17" t="s">
        <v>1449</v>
      </c>
      <c r="C3261" s="17" t="s">
        <v>18</v>
      </c>
      <c r="D3261" s="17" t="s">
        <v>4758</v>
      </c>
      <c r="E3261" s="17">
        <v>720</v>
      </c>
      <c r="F3261" s="18" t="s">
        <v>6</v>
      </c>
      <c r="G3261">
        <v>2019</v>
      </c>
      <c r="H3261" s="18" t="s">
        <v>85</v>
      </c>
      <c r="I3261" t="s">
        <v>488</v>
      </c>
      <c r="J3261" t="s">
        <v>212</v>
      </c>
    </row>
    <row r="3262" spans="1:10">
      <c r="A3262" s="17">
        <v>9977</v>
      </c>
      <c r="B3262" s="17" t="s">
        <v>1446</v>
      </c>
      <c r="C3262" s="17" t="s">
        <v>24</v>
      </c>
      <c r="D3262" s="17" t="s">
        <v>4658</v>
      </c>
      <c r="E3262" s="17">
        <v>620</v>
      </c>
      <c r="F3262" s="18" t="s">
        <v>6</v>
      </c>
      <c r="G3262">
        <v>2019</v>
      </c>
      <c r="H3262" s="18" t="s">
        <v>85</v>
      </c>
      <c r="I3262" t="s">
        <v>64</v>
      </c>
      <c r="J3262" t="s">
        <v>65</v>
      </c>
    </row>
    <row r="3263" spans="1:10">
      <c r="A3263" s="17">
        <v>9972</v>
      </c>
      <c r="B3263" s="17" t="s">
        <v>1445</v>
      </c>
      <c r="C3263" s="17" t="s">
        <v>28</v>
      </c>
      <c r="D3263" s="17" t="s">
        <v>4749</v>
      </c>
      <c r="E3263" s="17">
        <v>810</v>
      </c>
      <c r="F3263" s="18" t="s">
        <v>6</v>
      </c>
      <c r="G3263">
        <v>2019</v>
      </c>
      <c r="H3263" s="18" t="s">
        <v>85</v>
      </c>
      <c r="I3263" t="s">
        <v>64</v>
      </c>
      <c r="J3263" t="s">
        <v>65</v>
      </c>
    </row>
    <row r="3264" spans="1:10">
      <c r="A3264" s="17">
        <v>9971</v>
      </c>
      <c r="B3264" s="17" t="s">
        <v>1444</v>
      </c>
      <c r="C3264" s="17" t="s">
        <v>24</v>
      </c>
      <c r="D3264" s="17" t="s">
        <v>4681</v>
      </c>
      <c r="E3264" s="17">
        <v>430</v>
      </c>
      <c r="F3264" s="18" t="s">
        <v>6</v>
      </c>
      <c r="G3264">
        <v>2019</v>
      </c>
      <c r="H3264" s="18" t="s">
        <v>85</v>
      </c>
      <c r="I3264" t="s">
        <v>64</v>
      </c>
      <c r="J3264" t="s">
        <v>65</v>
      </c>
    </row>
    <row r="3265" spans="1:10">
      <c r="A3265" s="17">
        <v>9968</v>
      </c>
      <c r="B3265" s="17" t="s">
        <v>1443</v>
      </c>
      <c r="C3265" s="17" t="s">
        <v>24</v>
      </c>
      <c r="D3265" s="17" t="s">
        <v>4681</v>
      </c>
      <c r="E3265" s="17">
        <v>560</v>
      </c>
      <c r="F3265" s="18" t="s">
        <v>6</v>
      </c>
      <c r="G3265">
        <v>2019</v>
      </c>
      <c r="H3265" s="18" t="s">
        <v>85</v>
      </c>
      <c r="I3265" t="s">
        <v>64</v>
      </c>
      <c r="J3265" t="s">
        <v>65</v>
      </c>
    </row>
    <row r="3266" spans="1:10">
      <c r="A3266" s="17">
        <v>9966</v>
      </c>
      <c r="B3266" s="17" t="s">
        <v>1441</v>
      </c>
      <c r="C3266" s="17" t="s">
        <v>24</v>
      </c>
      <c r="D3266" s="17" t="s">
        <v>4658</v>
      </c>
      <c r="E3266" s="17">
        <v>560</v>
      </c>
      <c r="F3266" s="18" t="s">
        <v>6</v>
      </c>
      <c r="G3266">
        <v>2019</v>
      </c>
      <c r="H3266" s="18" t="s">
        <v>85</v>
      </c>
      <c r="I3266" t="s">
        <v>64</v>
      </c>
      <c r="J3266" t="s">
        <v>65</v>
      </c>
    </row>
    <row r="3267" spans="1:10">
      <c r="A3267" s="17">
        <v>9965</v>
      </c>
      <c r="B3267" s="17" t="s">
        <v>1440</v>
      </c>
      <c r="C3267" s="17" t="s">
        <v>24</v>
      </c>
      <c r="D3267" s="17" t="s">
        <v>4658</v>
      </c>
      <c r="E3267" s="17">
        <v>590</v>
      </c>
      <c r="F3267" s="18" t="s">
        <v>6</v>
      </c>
      <c r="G3267">
        <v>2019</v>
      </c>
      <c r="H3267" s="18" t="s">
        <v>85</v>
      </c>
      <c r="I3267" t="s">
        <v>64</v>
      </c>
      <c r="J3267" t="s">
        <v>65</v>
      </c>
    </row>
    <row r="3268" spans="1:10">
      <c r="A3268" s="17">
        <v>9961</v>
      </c>
      <c r="B3268" s="17" t="s">
        <v>1437</v>
      </c>
      <c r="C3268" s="17" t="s">
        <v>28</v>
      </c>
      <c r="D3268" s="17" t="s">
        <v>4638</v>
      </c>
      <c r="E3268" s="17">
        <v>750</v>
      </c>
      <c r="F3268" s="18" t="s">
        <v>6</v>
      </c>
      <c r="G3268">
        <v>2019</v>
      </c>
      <c r="H3268" s="18" t="s">
        <v>85</v>
      </c>
      <c r="I3268" t="s">
        <v>64</v>
      </c>
      <c r="J3268" t="s">
        <v>65</v>
      </c>
    </row>
    <row r="3269" spans="1:10">
      <c r="A3269" s="17">
        <v>9959</v>
      </c>
      <c r="B3269" s="17" t="s">
        <v>3489</v>
      </c>
      <c r="C3269" s="17" t="s">
        <v>16</v>
      </c>
      <c r="D3269" s="17" t="s">
        <v>4694</v>
      </c>
      <c r="E3269" s="17">
        <v>710</v>
      </c>
      <c r="F3269" s="18" t="s">
        <v>6</v>
      </c>
      <c r="G3269">
        <v>2019</v>
      </c>
      <c r="H3269" s="18" t="s">
        <v>85</v>
      </c>
      <c r="I3269" t="s">
        <v>64</v>
      </c>
      <c r="J3269" t="s">
        <v>65</v>
      </c>
    </row>
    <row r="3270" spans="1:10">
      <c r="A3270" s="17">
        <v>9956</v>
      </c>
      <c r="B3270" s="17" t="s">
        <v>1436</v>
      </c>
      <c r="C3270" s="17" t="s">
        <v>22</v>
      </c>
      <c r="D3270" s="17" t="s">
        <v>4674</v>
      </c>
      <c r="E3270" s="17">
        <v>480</v>
      </c>
      <c r="F3270" s="18" t="s">
        <v>6</v>
      </c>
      <c r="G3270">
        <v>2019</v>
      </c>
      <c r="H3270" s="18" t="s">
        <v>85</v>
      </c>
      <c r="I3270" t="s">
        <v>64</v>
      </c>
      <c r="J3270" t="s">
        <v>65</v>
      </c>
    </row>
    <row r="3271" spans="1:10">
      <c r="A3271" s="17">
        <v>9955</v>
      </c>
      <c r="B3271" s="17" t="s">
        <v>1435</v>
      </c>
      <c r="C3271" s="17" t="s">
        <v>22</v>
      </c>
      <c r="D3271" s="17" t="s">
        <v>4649</v>
      </c>
      <c r="E3271" s="17">
        <v>570</v>
      </c>
      <c r="F3271" s="18" t="s">
        <v>6</v>
      </c>
      <c r="G3271">
        <v>2019</v>
      </c>
      <c r="H3271" s="18" t="s">
        <v>85</v>
      </c>
      <c r="I3271" t="s">
        <v>64</v>
      </c>
      <c r="J3271" t="s">
        <v>207</v>
      </c>
    </row>
    <row r="3272" spans="1:10">
      <c r="A3272" s="17">
        <v>9954</v>
      </c>
      <c r="B3272" s="17" t="s">
        <v>1434</v>
      </c>
      <c r="C3272" s="17" t="s">
        <v>22</v>
      </c>
      <c r="D3272" s="17" t="s">
        <v>4649</v>
      </c>
      <c r="E3272" s="17">
        <v>500</v>
      </c>
      <c r="F3272" s="18" t="s">
        <v>6</v>
      </c>
      <c r="G3272">
        <v>2019</v>
      </c>
      <c r="H3272" s="18" t="s">
        <v>85</v>
      </c>
      <c r="I3272" t="s">
        <v>64</v>
      </c>
      <c r="J3272" t="s">
        <v>65</v>
      </c>
    </row>
    <row r="3273" spans="1:10">
      <c r="A3273" s="17">
        <v>9953</v>
      </c>
      <c r="B3273" s="17" t="s">
        <v>1433</v>
      </c>
      <c r="C3273" s="17" t="s">
        <v>22</v>
      </c>
      <c r="D3273" s="17" t="s">
        <v>4671</v>
      </c>
      <c r="E3273" s="17">
        <v>410</v>
      </c>
      <c r="F3273" s="18" t="s">
        <v>6</v>
      </c>
      <c r="G3273">
        <v>2019</v>
      </c>
      <c r="H3273" s="18" t="s">
        <v>85</v>
      </c>
      <c r="I3273" t="s">
        <v>64</v>
      </c>
      <c r="J3273" t="s">
        <v>65</v>
      </c>
    </row>
    <row r="3274" spans="1:10">
      <c r="A3274" s="17">
        <v>9952</v>
      </c>
      <c r="B3274" s="17" t="s">
        <v>1432</v>
      </c>
      <c r="C3274" s="17" t="s">
        <v>22</v>
      </c>
      <c r="D3274" s="17" t="s">
        <v>4674</v>
      </c>
      <c r="E3274" s="17">
        <v>500</v>
      </c>
      <c r="F3274" s="18" t="s">
        <v>6</v>
      </c>
      <c r="G3274">
        <v>2019</v>
      </c>
      <c r="H3274" s="18" t="s">
        <v>85</v>
      </c>
      <c r="I3274" t="s">
        <v>64</v>
      </c>
      <c r="J3274" t="s">
        <v>65</v>
      </c>
    </row>
    <row r="3275" spans="1:10">
      <c r="A3275" s="17">
        <v>9951</v>
      </c>
      <c r="B3275" s="17" t="s">
        <v>1431</v>
      </c>
      <c r="C3275" s="17" t="s">
        <v>22</v>
      </c>
      <c r="D3275" s="17" t="s">
        <v>4649</v>
      </c>
      <c r="E3275" s="17">
        <v>560</v>
      </c>
      <c r="F3275" s="18" t="s">
        <v>6</v>
      </c>
      <c r="G3275">
        <v>2019</v>
      </c>
      <c r="H3275" s="18" t="s">
        <v>85</v>
      </c>
      <c r="I3275" t="s">
        <v>64</v>
      </c>
      <c r="J3275" t="s">
        <v>65</v>
      </c>
    </row>
    <row r="3276" spans="1:10">
      <c r="A3276" s="17">
        <v>9950</v>
      </c>
      <c r="B3276" s="17" t="s">
        <v>1430</v>
      </c>
      <c r="C3276" s="17" t="s">
        <v>22</v>
      </c>
      <c r="D3276" s="17" t="s">
        <v>4649</v>
      </c>
      <c r="E3276" s="17">
        <v>550</v>
      </c>
      <c r="F3276" s="18" t="s">
        <v>6</v>
      </c>
      <c r="G3276">
        <v>2019</v>
      </c>
      <c r="H3276" s="18" t="s">
        <v>85</v>
      </c>
      <c r="I3276" t="s">
        <v>64</v>
      </c>
      <c r="J3276" t="s">
        <v>65</v>
      </c>
    </row>
    <row r="3277" spans="1:10">
      <c r="A3277" s="17">
        <v>9949</v>
      </c>
      <c r="B3277" s="17" t="s">
        <v>1429</v>
      </c>
      <c r="C3277" s="17" t="s">
        <v>22</v>
      </c>
      <c r="D3277" s="17" t="s">
        <v>4649</v>
      </c>
      <c r="E3277" s="17">
        <v>560</v>
      </c>
      <c r="F3277" s="18" t="s">
        <v>6</v>
      </c>
      <c r="G3277">
        <v>2019</v>
      </c>
      <c r="H3277" s="18" t="s">
        <v>85</v>
      </c>
      <c r="I3277" t="s">
        <v>64</v>
      </c>
      <c r="J3277" t="s">
        <v>65</v>
      </c>
    </row>
    <row r="3278" spans="1:10">
      <c r="A3278" s="17">
        <v>9930</v>
      </c>
      <c r="B3278" s="17" t="s">
        <v>1428</v>
      </c>
      <c r="C3278" s="17" t="s">
        <v>28</v>
      </c>
      <c r="D3278" s="17" t="s">
        <v>4583</v>
      </c>
      <c r="E3278" s="17">
        <v>640</v>
      </c>
      <c r="F3278" s="18" t="s">
        <v>6</v>
      </c>
      <c r="G3278">
        <v>2019</v>
      </c>
      <c r="H3278" s="18" t="s">
        <v>85</v>
      </c>
      <c r="I3278" t="s">
        <v>64</v>
      </c>
      <c r="J3278" t="s">
        <v>65</v>
      </c>
    </row>
    <row r="3279" spans="1:10">
      <c r="A3279" s="17">
        <v>9927</v>
      </c>
      <c r="B3279" s="17" t="s">
        <v>1425</v>
      </c>
      <c r="C3279" s="17" t="s">
        <v>18</v>
      </c>
      <c r="D3279" s="17" t="s">
        <v>4687</v>
      </c>
      <c r="E3279" s="17">
        <v>930</v>
      </c>
      <c r="F3279" s="18" t="s">
        <v>6</v>
      </c>
      <c r="G3279">
        <v>2019</v>
      </c>
      <c r="H3279" s="18" t="s">
        <v>85</v>
      </c>
      <c r="I3279" t="s">
        <v>64</v>
      </c>
      <c r="J3279" t="s">
        <v>65</v>
      </c>
    </row>
    <row r="3280" spans="1:10">
      <c r="A3280" s="17">
        <v>9915</v>
      </c>
      <c r="B3280" s="17" t="s">
        <v>1418</v>
      </c>
      <c r="C3280" s="17" t="s">
        <v>24</v>
      </c>
      <c r="D3280" s="17" t="s">
        <v>4748</v>
      </c>
      <c r="E3280" s="17">
        <v>440</v>
      </c>
      <c r="F3280" s="18" t="s">
        <v>6</v>
      </c>
      <c r="G3280">
        <v>2019</v>
      </c>
      <c r="H3280" s="18" t="s">
        <v>85</v>
      </c>
      <c r="I3280" t="s">
        <v>64</v>
      </c>
      <c r="J3280" t="s">
        <v>65</v>
      </c>
    </row>
    <row r="3281" spans="1:10">
      <c r="A3281" s="17">
        <v>9914</v>
      </c>
      <c r="B3281" s="17" t="s">
        <v>1417</v>
      </c>
      <c r="C3281" s="17" t="s">
        <v>24</v>
      </c>
      <c r="D3281" s="17" t="s">
        <v>4748</v>
      </c>
      <c r="E3281" s="17">
        <v>390</v>
      </c>
      <c r="F3281" s="18" t="s">
        <v>6</v>
      </c>
      <c r="G3281">
        <v>2019</v>
      </c>
      <c r="H3281" s="18" t="s">
        <v>85</v>
      </c>
      <c r="I3281" t="s">
        <v>64</v>
      </c>
      <c r="J3281" t="s">
        <v>65</v>
      </c>
    </row>
    <row r="3282" spans="1:10">
      <c r="A3282" s="17">
        <v>9913</v>
      </c>
      <c r="B3282" s="17" t="s">
        <v>2206</v>
      </c>
      <c r="C3282" s="17" t="s">
        <v>20</v>
      </c>
      <c r="D3282" s="17" t="s">
        <v>4731</v>
      </c>
      <c r="E3282" s="17">
        <v>510</v>
      </c>
      <c r="F3282" s="18" t="s">
        <v>6</v>
      </c>
      <c r="G3282">
        <v>2019</v>
      </c>
      <c r="H3282" s="18" t="s">
        <v>85</v>
      </c>
      <c r="I3282" t="s">
        <v>64</v>
      </c>
      <c r="J3282" t="s">
        <v>65</v>
      </c>
    </row>
    <row r="3283" spans="1:10">
      <c r="A3283" s="17">
        <v>9912</v>
      </c>
      <c r="B3283" s="17" t="s">
        <v>2029</v>
      </c>
      <c r="C3283" s="17" t="s">
        <v>20</v>
      </c>
      <c r="D3283" s="17" t="s">
        <v>4745</v>
      </c>
      <c r="E3283" s="17">
        <v>700</v>
      </c>
      <c r="F3283" s="18" t="s">
        <v>6</v>
      </c>
      <c r="G3283">
        <v>2019</v>
      </c>
      <c r="H3283" s="18" t="s">
        <v>85</v>
      </c>
      <c r="I3283" t="s">
        <v>64</v>
      </c>
      <c r="J3283" t="s">
        <v>65</v>
      </c>
    </row>
    <row r="3284" spans="1:10">
      <c r="A3284" s="17">
        <v>9911</v>
      </c>
      <c r="B3284" s="17" t="s">
        <v>1416</v>
      </c>
      <c r="C3284" s="17" t="s">
        <v>24</v>
      </c>
      <c r="D3284" s="17" t="s">
        <v>4658</v>
      </c>
      <c r="E3284" s="17">
        <v>600</v>
      </c>
      <c r="F3284" s="18" t="s">
        <v>6</v>
      </c>
      <c r="G3284">
        <v>2019</v>
      </c>
      <c r="H3284" s="18" t="s">
        <v>85</v>
      </c>
      <c r="I3284" t="s">
        <v>64</v>
      </c>
      <c r="J3284" t="s">
        <v>65</v>
      </c>
    </row>
    <row r="3285" spans="1:10">
      <c r="A3285" s="17">
        <v>9909</v>
      </c>
      <c r="B3285" s="17" t="s">
        <v>1415</v>
      </c>
      <c r="C3285" s="17" t="s">
        <v>22</v>
      </c>
      <c r="D3285" s="17" t="s">
        <v>4649</v>
      </c>
      <c r="E3285" s="17">
        <v>330</v>
      </c>
      <c r="F3285" s="18" t="s">
        <v>6</v>
      </c>
      <c r="G3285">
        <v>2019</v>
      </c>
      <c r="H3285" s="18" t="s">
        <v>85</v>
      </c>
      <c r="I3285" t="s">
        <v>64</v>
      </c>
      <c r="J3285" t="s">
        <v>65</v>
      </c>
    </row>
    <row r="3286" spans="1:10">
      <c r="A3286" s="17">
        <v>9907</v>
      </c>
      <c r="B3286" s="17" t="s">
        <v>1414</v>
      </c>
      <c r="C3286" s="17" t="s">
        <v>24</v>
      </c>
      <c r="D3286" s="17" t="s">
        <v>4681</v>
      </c>
      <c r="E3286" s="17">
        <v>370</v>
      </c>
      <c r="F3286" s="18" t="s">
        <v>6</v>
      </c>
      <c r="G3286">
        <v>2019</v>
      </c>
      <c r="H3286" s="18" t="s">
        <v>85</v>
      </c>
      <c r="I3286" t="s">
        <v>64</v>
      </c>
      <c r="J3286" t="s">
        <v>65</v>
      </c>
    </row>
    <row r="3287" spans="1:10">
      <c r="A3287" s="17">
        <v>9906</v>
      </c>
      <c r="B3287" s="17" t="s">
        <v>1413</v>
      </c>
      <c r="C3287" s="17" t="s">
        <v>8</v>
      </c>
      <c r="D3287" s="17" t="s">
        <v>4588</v>
      </c>
      <c r="E3287" s="17">
        <v>970</v>
      </c>
      <c r="F3287" s="18" t="s">
        <v>6</v>
      </c>
      <c r="G3287">
        <v>2019</v>
      </c>
      <c r="H3287" s="18" t="s">
        <v>85</v>
      </c>
      <c r="I3287" t="s">
        <v>64</v>
      </c>
      <c r="J3287" t="s">
        <v>65</v>
      </c>
    </row>
    <row r="3288" spans="1:10">
      <c r="A3288" s="17">
        <v>9905</v>
      </c>
      <c r="B3288" s="17" t="s">
        <v>1412</v>
      </c>
      <c r="C3288" s="17" t="s">
        <v>24</v>
      </c>
      <c r="D3288" s="17" t="s">
        <v>4658</v>
      </c>
      <c r="E3288" s="17">
        <v>320</v>
      </c>
      <c r="F3288" s="18" t="s">
        <v>6</v>
      </c>
      <c r="G3288">
        <v>2019</v>
      </c>
      <c r="H3288" s="18" t="s">
        <v>85</v>
      </c>
      <c r="I3288" t="s">
        <v>64</v>
      </c>
      <c r="J3288" t="s">
        <v>65</v>
      </c>
    </row>
    <row r="3289" spans="1:10">
      <c r="A3289" s="17">
        <v>9904</v>
      </c>
      <c r="B3289" s="17" t="s">
        <v>1411</v>
      </c>
      <c r="C3289" s="17" t="s">
        <v>28</v>
      </c>
      <c r="D3289" s="17" t="s">
        <v>4638</v>
      </c>
      <c r="E3289" s="17">
        <v>570</v>
      </c>
      <c r="F3289" s="18" t="s">
        <v>6</v>
      </c>
      <c r="G3289">
        <v>2019</v>
      </c>
      <c r="H3289" s="18" t="s">
        <v>85</v>
      </c>
      <c r="I3289" t="s">
        <v>64</v>
      </c>
      <c r="J3289" t="s">
        <v>65</v>
      </c>
    </row>
    <row r="3290" spans="1:10">
      <c r="A3290" s="17">
        <v>9888</v>
      </c>
      <c r="B3290" s="17" t="s">
        <v>1409</v>
      </c>
      <c r="C3290" s="17" t="s">
        <v>8</v>
      </c>
      <c r="D3290" s="17" t="s">
        <v>4588</v>
      </c>
      <c r="E3290" s="17">
        <v>1100</v>
      </c>
      <c r="F3290" s="18" t="s">
        <v>6</v>
      </c>
      <c r="G3290">
        <v>2019</v>
      </c>
      <c r="H3290" s="18" t="s">
        <v>85</v>
      </c>
      <c r="I3290" t="s">
        <v>64</v>
      </c>
      <c r="J3290" t="s">
        <v>65</v>
      </c>
    </row>
    <row r="3291" spans="1:10">
      <c r="A3291" s="17">
        <v>9887</v>
      </c>
      <c r="B3291" s="17" t="s">
        <v>1408</v>
      </c>
      <c r="C3291" s="17" t="s">
        <v>16</v>
      </c>
      <c r="D3291" s="17" t="s">
        <v>4631</v>
      </c>
      <c r="E3291" s="17">
        <v>420</v>
      </c>
      <c r="F3291" s="18" t="s">
        <v>6</v>
      </c>
      <c r="G3291">
        <v>2019</v>
      </c>
      <c r="H3291" s="18" t="s">
        <v>85</v>
      </c>
      <c r="I3291" t="s">
        <v>64</v>
      </c>
      <c r="J3291" t="s">
        <v>65</v>
      </c>
    </row>
    <row r="3292" spans="1:10">
      <c r="A3292" s="17">
        <v>9886</v>
      </c>
      <c r="B3292" s="17" t="s">
        <v>1407</v>
      </c>
      <c r="C3292" s="17" t="s">
        <v>15</v>
      </c>
      <c r="D3292" s="17" t="s">
        <v>4655</v>
      </c>
      <c r="E3292" s="17">
        <v>560</v>
      </c>
      <c r="F3292" s="18" t="s">
        <v>6</v>
      </c>
      <c r="G3292">
        <v>2019</v>
      </c>
      <c r="H3292" s="18" t="s">
        <v>85</v>
      </c>
      <c r="I3292" t="s">
        <v>380</v>
      </c>
      <c r="J3292" t="s">
        <v>254</v>
      </c>
    </row>
    <row r="3293" spans="1:10">
      <c r="A3293" s="17">
        <v>9884</v>
      </c>
      <c r="B3293" s="17" t="s">
        <v>1406</v>
      </c>
      <c r="C3293" s="17" t="s">
        <v>22</v>
      </c>
      <c r="D3293" s="17" t="s">
        <v>4649</v>
      </c>
      <c r="E3293" s="17">
        <v>380</v>
      </c>
      <c r="F3293" s="18" t="s">
        <v>6</v>
      </c>
      <c r="G3293">
        <v>2019</v>
      </c>
      <c r="H3293" s="18" t="s">
        <v>85</v>
      </c>
      <c r="I3293" t="s">
        <v>64</v>
      </c>
      <c r="J3293" t="s">
        <v>65</v>
      </c>
    </row>
    <row r="3294" spans="1:10">
      <c r="A3294" s="17">
        <v>9882</v>
      </c>
      <c r="B3294" s="17" t="s">
        <v>1405</v>
      </c>
      <c r="C3294" s="17" t="s">
        <v>22</v>
      </c>
      <c r="D3294" s="17" t="s">
        <v>4649</v>
      </c>
      <c r="E3294" s="17">
        <v>500</v>
      </c>
      <c r="F3294" s="18" t="s">
        <v>6</v>
      </c>
      <c r="G3294">
        <v>2019</v>
      </c>
      <c r="H3294" s="18" t="s">
        <v>85</v>
      </c>
      <c r="I3294" t="s">
        <v>64</v>
      </c>
      <c r="J3294" t="s">
        <v>65</v>
      </c>
    </row>
    <row r="3295" spans="1:10">
      <c r="A3295" s="17">
        <v>9881</v>
      </c>
      <c r="B3295" s="17" t="s">
        <v>1404</v>
      </c>
      <c r="C3295" s="17" t="s">
        <v>28</v>
      </c>
      <c r="D3295" s="17" t="s">
        <v>4583</v>
      </c>
      <c r="E3295" s="17">
        <v>830</v>
      </c>
      <c r="F3295" s="18" t="s">
        <v>6</v>
      </c>
      <c r="G3295">
        <v>2019</v>
      </c>
      <c r="H3295" s="18" t="s">
        <v>85</v>
      </c>
      <c r="I3295" t="s">
        <v>64</v>
      </c>
      <c r="J3295" t="s">
        <v>65</v>
      </c>
    </row>
    <row r="3296" spans="1:10">
      <c r="A3296" s="17">
        <v>9855</v>
      </c>
      <c r="B3296" s="17" t="s">
        <v>1403</v>
      </c>
      <c r="C3296" s="17" t="s">
        <v>24</v>
      </c>
      <c r="D3296" s="17" t="s">
        <v>4681</v>
      </c>
      <c r="E3296" s="17">
        <v>820</v>
      </c>
      <c r="F3296" s="18" t="s">
        <v>6</v>
      </c>
      <c r="G3296">
        <v>2019</v>
      </c>
      <c r="H3296" s="18" t="s">
        <v>85</v>
      </c>
      <c r="I3296" t="s">
        <v>64</v>
      </c>
      <c r="J3296" t="s">
        <v>65</v>
      </c>
    </row>
    <row r="3297" spans="1:10">
      <c r="A3297" s="17">
        <v>9854</v>
      </c>
      <c r="B3297" s="17" t="s">
        <v>2046</v>
      </c>
      <c r="C3297" s="17" t="s">
        <v>20</v>
      </c>
      <c r="D3297" s="17" t="s">
        <v>4745</v>
      </c>
      <c r="E3297" s="17">
        <v>630</v>
      </c>
      <c r="F3297" s="18" t="s">
        <v>6</v>
      </c>
      <c r="G3297">
        <v>2019</v>
      </c>
      <c r="H3297" s="18" t="s">
        <v>85</v>
      </c>
      <c r="I3297" t="s">
        <v>64</v>
      </c>
      <c r="J3297" t="s">
        <v>65</v>
      </c>
    </row>
    <row r="3298" spans="1:10">
      <c r="A3298" s="17">
        <v>9853</v>
      </c>
      <c r="B3298" s="17" t="s">
        <v>2137</v>
      </c>
      <c r="C3298" s="17" t="s">
        <v>20</v>
      </c>
      <c r="D3298" s="17" t="s">
        <v>4745</v>
      </c>
      <c r="E3298" s="17">
        <v>760</v>
      </c>
      <c r="F3298" s="18" t="s">
        <v>6</v>
      </c>
      <c r="G3298">
        <v>2019</v>
      </c>
      <c r="H3298" s="18" t="s">
        <v>85</v>
      </c>
      <c r="I3298" t="s">
        <v>64</v>
      </c>
      <c r="J3298" t="s">
        <v>65</v>
      </c>
    </row>
    <row r="3299" spans="1:10">
      <c r="A3299" s="17">
        <v>9847</v>
      </c>
      <c r="B3299" s="17" t="s">
        <v>2128</v>
      </c>
      <c r="C3299" s="17" t="s">
        <v>20</v>
      </c>
      <c r="D3299" s="17" t="s">
        <v>4752</v>
      </c>
      <c r="E3299" s="17">
        <v>530</v>
      </c>
      <c r="F3299" s="18" t="s">
        <v>6</v>
      </c>
      <c r="G3299">
        <v>2019</v>
      </c>
      <c r="H3299" s="18" t="s">
        <v>85</v>
      </c>
      <c r="I3299" t="s">
        <v>488</v>
      </c>
      <c r="J3299" t="s">
        <v>139</v>
      </c>
    </row>
    <row r="3300" spans="1:10">
      <c r="A3300" s="17">
        <v>9841</v>
      </c>
      <c r="B3300" s="17" t="s">
        <v>1398</v>
      </c>
      <c r="C3300" s="17" t="s">
        <v>22</v>
      </c>
      <c r="D3300" s="17" t="s">
        <v>4649</v>
      </c>
      <c r="E3300" s="17">
        <v>620</v>
      </c>
      <c r="F3300" s="18" t="s">
        <v>6</v>
      </c>
      <c r="G3300">
        <v>2019</v>
      </c>
      <c r="H3300" s="18" t="s">
        <v>85</v>
      </c>
      <c r="I3300" t="s">
        <v>64</v>
      </c>
      <c r="J3300" t="s">
        <v>65</v>
      </c>
    </row>
    <row r="3301" spans="1:10">
      <c r="A3301" s="17">
        <v>9840</v>
      </c>
      <c r="B3301" s="17" t="s">
        <v>1397</v>
      </c>
      <c r="C3301" s="17" t="s">
        <v>22</v>
      </c>
      <c r="D3301" s="17" t="s">
        <v>4674</v>
      </c>
      <c r="E3301" s="17">
        <v>630</v>
      </c>
      <c r="F3301" s="18" t="s">
        <v>6</v>
      </c>
      <c r="G3301">
        <v>2019</v>
      </c>
      <c r="H3301" s="18" t="s">
        <v>85</v>
      </c>
      <c r="I3301" t="s">
        <v>64</v>
      </c>
      <c r="J3301" t="s">
        <v>65</v>
      </c>
    </row>
    <row r="3302" spans="1:10">
      <c r="A3302" s="17">
        <v>9839</v>
      </c>
      <c r="B3302" s="17" t="s">
        <v>1396</v>
      </c>
      <c r="C3302" s="17" t="s">
        <v>22</v>
      </c>
      <c r="D3302" s="17" t="s">
        <v>4671</v>
      </c>
      <c r="E3302" s="17">
        <v>480</v>
      </c>
      <c r="F3302" s="18" t="s">
        <v>6</v>
      </c>
      <c r="G3302">
        <v>2019</v>
      </c>
      <c r="H3302" s="18" t="s">
        <v>85</v>
      </c>
      <c r="I3302" t="s">
        <v>64</v>
      </c>
      <c r="J3302" t="s">
        <v>65</v>
      </c>
    </row>
    <row r="3303" spans="1:10">
      <c r="A3303" s="17">
        <v>9836</v>
      </c>
      <c r="B3303" s="17" t="s">
        <v>1395</v>
      </c>
      <c r="C3303" s="17" t="s">
        <v>8</v>
      </c>
      <c r="D3303" s="17" t="s">
        <v>4646</v>
      </c>
      <c r="E3303" s="17">
        <v>1020</v>
      </c>
      <c r="F3303" s="18" t="s">
        <v>6</v>
      </c>
      <c r="G3303">
        <v>2019</v>
      </c>
      <c r="H3303" s="18" t="s">
        <v>85</v>
      </c>
      <c r="I3303" t="s">
        <v>64</v>
      </c>
      <c r="J3303" t="s">
        <v>65</v>
      </c>
    </row>
    <row r="3304" spans="1:10">
      <c r="A3304" s="17">
        <v>9835</v>
      </c>
      <c r="B3304" s="17" t="s">
        <v>4170</v>
      </c>
      <c r="C3304" s="17" t="s">
        <v>28</v>
      </c>
      <c r="D3304" s="17" t="s">
        <v>4638</v>
      </c>
      <c r="E3304" s="17">
        <v>760</v>
      </c>
      <c r="F3304" s="18" t="s">
        <v>6</v>
      </c>
      <c r="G3304">
        <v>2019</v>
      </c>
      <c r="H3304" s="18" t="s">
        <v>85</v>
      </c>
      <c r="I3304" t="s">
        <v>64</v>
      </c>
      <c r="J3304" t="s">
        <v>65</v>
      </c>
    </row>
    <row r="3305" spans="1:10">
      <c r="A3305" s="17">
        <v>9834</v>
      </c>
      <c r="B3305" s="17" t="s">
        <v>1394</v>
      </c>
      <c r="C3305" s="17" t="s">
        <v>24</v>
      </c>
      <c r="D3305" s="17" t="s">
        <v>4748</v>
      </c>
      <c r="E3305" s="17">
        <v>590</v>
      </c>
      <c r="F3305" s="18" t="s">
        <v>6</v>
      </c>
      <c r="G3305">
        <v>2019</v>
      </c>
      <c r="H3305" s="18" t="s">
        <v>85</v>
      </c>
      <c r="I3305" t="s">
        <v>64</v>
      </c>
      <c r="J3305" t="s">
        <v>65</v>
      </c>
    </row>
    <row r="3306" spans="1:10">
      <c r="A3306" s="17">
        <v>9833</v>
      </c>
      <c r="B3306" s="17" t="s">
        <v>1393</v>
      </c>
      <c r="C3306" s="17" t="s">
        <v>22</v>
      </c>
      <c r="D3306" s="17" t="s">
        <v>4649</v>
      </c>
      <c r="E3306" s="17">
        <v>710</v>
      </c>
      <c r="F3306" s="18" t="s">
        <v>6</v>
      </c>
      <c r="G3306">
        <v>2019</v>
      </c>
      <c r="H3306" s="18" t="s">
        <v>85</v>
      </c>
      <c r="I3306" t="s">
        <v>64</v>
      </c>
      <c r="J3306" t="s">
        <v>65</v>
      </c>
    </row>
    <row r="3307" spans="1:10">
      <c r="A3307" s="17">
        <v>9832</v>
      </c>
      <c r="B3307" s="17" t="s">
        <v>4235</v>
      </c>
      <c r="C3307" s="17" t="s">
        <v>22</v>
      </c>
      <c r="D3307" s="17" t="s">
        <v>4671</v>
      </c>
      <c r="E3307" s="17">
        <v>620</v>
      </c>
      <c r="F3307" s="18" t="s">
        <v>6</v>
      </c>
      <c r="G3307">
        <v>2019</v>
      </c>
      <c r="H3307" s="18" t="s">
        <v>85</v>
      </c>
      <c r="I3307" t="s">
        <v>64</v>
      </c>
      <c r="J3307" t="s">
        <v>65</v>
      </c>
    </row>
    <row r="3308" spans="1:10">
      <c r="A3308" s="17">
        <v>9831</v>
      </c>
      <c r="B3308" s="17" t="s">
        <v>1392</v>
      </c>
      <c r="C3308" s="17" t="s">
        <v>24</v>
      </c>
      <c r="D3308" s="17" t="s">
        <v>4681</v>
      </c>
      <c r="E3308" s="17">
        <v>490</v>
      </c>
      <c r="F3308" s="18" t="s">
        <v>6</v>
      </c>
      <c r="G3308">
        <v>2019</v>
      </c>
      <c r="H3308" s="18" t="s">
        <v>85</v>
      </c>
      <c r="I3308" t="s">
        <v>64</v>
      </c>
      <c r="J3308" t="s">
        <v>65</v>
      </c>
    </row>
    <row r="3309" spans="1:10">
      <c r="A3309" s="17">
        <v>9825</v>
      </c>
      <c r="B3309" s="17" t="s">
        <v>1391</v>
      </c>
      <c r="C3309" s="17" t="s">
        <v>18</v>
      </c>
      <c r="D3309" s="17" t="s">
        <v>4687</v>
      </c>
      <c r="E3309" s="17">
        <v>680</v>
      </c>
      <c r="F3309" s="18" t="s">
        <v>6</v>
      </c>
      <c r="G3309">
        <v>2019</v>
      </c>
      <c r="H3309" s="18" t="s">
        <v>85</v>
      </c>
      <c r="I3309" t="s">
        <v>64</v>
      </c>
      <c r="J3309" t="s">
        <v>65</v>
      </c>
    </row>
    <row r="3310" spans="1:10">
      <c r="A3310" s="17">
        <v>9823</v>
      </c>
      <c r="B3310" s="17" t="s">
        <v>1390</v>
      </c>
      <c r="C3310" s="17" t="s">
        <v>22</v>
      </c>
      <c r="D3310" s="17" t="s">
        <v>4649</v>
      </c>
      <c r="E3310" s="17">
        <v>440</v>
      </c>
      <c r="F3310" s="18" t="s">
        <v>6</v>
      </c>
      <c r="G3310">
        <v>2019</v>
      </c>
      <c r="H3310" s="18" t="s">
        <v>85</v>
      </c>
      <c r="I3310" t="s">
        <v>64</v>
      </c>
      <c r="J3310" t="s">
        <v>65</v>
      </c>
    </row>
    <row r="3311" spans="1:10">
      <c r="A3311" s="17">
        <v>9822</v>
      </c>
      <c r="B3311" s="17" t="s">
        <v>1389</v>
      </c>
      <c r="C3311" s="17" t="s">
        <v>24</v>
      </c>
      <c r="D3311" s="17" t="s">
        <v>4681</v>
      </c>
      <c r="E3311" s="17">
        <v>760</v>
      </c>
      <c r="F3311" s="18" t="s">
        <v>6</v>
      </c>
      <c r="G3311">
        <v>2019</v>
      </c>
      <c r="H3311" s="18" t="s">
        <v>85</v>
      </c>
      <c r="I3311" t="s">
        <v>64</v>
      </c>
      <c r="J3311" t="s">
        <v>65</v>
      </c>
    </row>
    <row r="3312" spans="1:10">
      <c r="A3312" s="17">
        <v>9818</v>
      </c>
      <c r="B3312" s="17" t="s">
        <v>2211</v>
      </c>
      <c r="C3312" s="17" t="s">
        <v>20</v>
      </c>
      <c r="D3312" s="17" t="s">
        <v>4745</v>
      </c>
      <c r="E3312" s="17">
        <v>320</v>
      </c>
      <c r="F3312" s="18" t="s">
        <v>6</v>
      </c>
      <c r="G3312">
        <v>2019</v>
      </c>
      <c r="H3312" s="18" t="s">
        <v>85</v>
      </c>
      <c r="I3312" t="s">
        <v>64</v>
      </c>
      <c r="J3312" t="s">
        <v>123</v>
      </c>
    </row>
    <row r="3313" spans="1:10">
      <c r="A3313" s="17">
        <v>9817</v>
      </c>
      <c r="B3313" s="17" t="s">
        <v>4524</v>
      </c>
      <c r="C3313" s="17" t="s">
        <v>8</v>
      </c>
      <c r="D3313" s="17" t="s">
        <v>4588</v>
      </c>
      <c r="E3313" s="17">
        <v>990</v>
      </c>
      <c r="F3313" s="18" t="s">
        <v>6</v>
      </c>
      <c r="G3313">
        <v>2019</v>
      </c>
      <c r="H3313" s="18" t="s">
        <v>85</v>
      </c>
      <c r="I3313" t="s">
        <v>64</v>
      </c>
      <c r="J3313" t="s">
        <v>65</v>
      </c>
    </row>
    <row r="3314" spans="1:10">
      <c r="A3314" s="17">
        <v>9812</v>
      </c>
      <c r="B3314" s="17" t="s">
        <v>1388</v>
      </c>
      <c r="C3314" s="17" t="s">
        <v>15</v>
      </c>
      <c r="D3314" s="17" t="s">
        <v>4759</v>
      </c>
      <c r="E3314" s="17">
        <v>620</v>
      </c>
      <c r="F3314" s="18" t="s">
        <v>6</v>
      </c>
      <c r="G3314">
        <v>2019</v>
      </c>
      <c r="H3314" s="18" t="s">
        <v>85</v>
      </c>
      <c r="I3314" t="s">
        <v>64</v>
      </c>
      <c r="J3314" t="s">
        <v>65</v>
      </c>
    </row>
    <row r="3315" spans="1:10">
      <c r="A3315" s="17">
        <v>9811</v>
      </c>
      <c r="B3315" s="17" t="s">
        <v>4320</v>
      </c>
      <c r="C3315" s="17" t="s">
        <v>28</v>
      </c>
      <c r="D3315" s="17" t="s">
        <v>4638</v>
      </c>
      <c r="E3315" s="17">
        <v>550</v>
      </c>
      <c r="F3315" s="18" t="s">
        <v>6</v>
      </c>
      <c r="G3315">
        <v>2019</v>
      </c>
      <c r="H3315" s="18" t="s">
        <v>85</v>
      </c>
      <c r="I3315" t="s">
        <v>64</v>
      </c>
      <c r="J3315" t="s">
        <v>65</v>
      </c>
    </row>
    <row r="3316" spans="1:10">
      <c r="A3316" s="17">
        <v>9807</v>
      </c>
      <c r="B3316" s="17" t="s">
        <v>1387</v>
      </c>
      <c r="C3316" s="17" t="s">
        <v>26</v>
      </c>
      <c r="D3316" s="17" t="s">
        <v>4742</v>
      </c>
      <c r="E3316" s="17">
        <v>720</v>
      </c>
      <c r="F3316" s="18" t="s">
        <v>6</v>
      </c>
      <c r="G3316">
        <v>2019</v>
      </c>
      <c r="H3316" s="18" t="s">
        <v>85</v>
      </c>
      <c r="I3316" t="s">
        <v>64</v>
      </c>
      <c r="J3316" t="s">
        <v>65</v>
      </c>
    </row>
    <row r="3317" spans="1:10">
      <c r="A3317" s="17">
        <v>9806</v>
      </c>
      <c r="B3317" s="17" t="s">
        <v>1386</v>
      </c>
      <c r="C3317" s="17" t="s">
        <v>24</v>
      </c>
      <c r="D3317" s="17" t="s">
        <v>4658</v>
      </c>
      <c r="E3317" s="17">
        <v>840</v>
      </c>
      <c r="F3317" s="18" t="s">
        <v>6</v>
      </c>
      <c r="G3317">
        <v>2019</v>
      </c>
      <c r="H3317" s="18" t="s">
        <v>85</v>
      </c>
      <c r="I3317" t="s">
        <v>64</v>
      </c>
      <c r="J3317" t="s">
        <v>65</v>
      </c>
    </row>
    <row r="3318" spans="1:10">
      <c r="A3318" s="17">
        <v>9800</v>
      </c>
      <c r="B3318" s="17" t="s">
        <v>1384</v>
      </c>
      <c r="C3318" s="17" t="s">
        <v>22</v>
      </c>
      <c r="D3318" s="17" t="s">
        <v>4649</v>
      </c>
      <c r="E3318" s="17">
        <v>770</v>
      </c>
      <c r="F3318" s="18" t="s">
        <v>6</v>
      </c>
      <c r="G3318">
        <v>2019</v>
      </c>
      <c r="H3318" s="18" t="s">
        <v>85</v>
      </c>
      <c r="I3318" t="s">
        <v>64</v>
      </c>
      <c r="J3318" t="s">
        <v>65</v>
      </c>
    </row>
    <row r="3319" spans="1:10">
      <c r="A3319" s="17">
        <v>9796</v>
      </c>
      <c r="B3319" s="17" t="s">
        <v>1382</v>
      </c>
      <c r="C3319" s="17" t="s">
        <v>22</v>
      </c>
      <c r="D3319" s="17" t="s">
        <v>4674</v>
      </c>
      <c r="E3319" s="17">
        <v>560</v>
      </c>
      <c r="F3319" s="18" t="s">
        <v>6</v>
      </c>
      <c r="G3319">
        <v>2019</v>
      </c>
      <c r="H3319" s="18" t="s">
        <v>85</v>
      </c>
      <c r="I3319" t="s">
        <v>64</v>
      </c>
      <c r="J3319" t="s">
        <v>65</v>
      </c>
    </row>
    <row r="3320" spans="1:10">
      <c r="A3320" s="17">
        <v>9793</v>
      </c>
      <c r="B3320" s="17" t="s">
        <v>1379</v>
      </c>
      <c r="C3320" s="17" t="s">
        <v>16</v>
      </c>
      <c r="D3320" s="17" t="s">
        <v>4631</v>
      </c>
      <c r="E3320" s="17">
        <v>750</v>
      </c>
      <c r="F3320" s="18" t="s">
        <v>6</v>
      </c>
      <c r="G3320">
        <v>2019</v>
      </c>
      <c r="H3320" s="18" t="s">
        <v>85</v>
      </c>
      <c r="I3320" t="s">
        <v>64</v>
      </c>
      <c r="J3320" t="s">
        <v>65</v>
      </c>
    </row>
    <row r="3321" spans="1:10">
      <c r="A3321" s="17">
        <v>9792</v>
      </c>
      <c r="B3321" s="17" t="s">
        <v>1378</v>
      </c>
      <c r="C3321" s="17" t="s">
        <v>16</v>
      </c>
      <c r="D3321" s="17" t="s">
        <v>4663</v>
      </c>
      <c r="E3321" s="17">
        <v>730</v>
      </c>
      <c r="F3321" s="18" t="s">
        <v>6</v>
      </c>
      <c r="G3321">
        <v>2019</v>
      </c>
      <c r="H3321" s="18" t="s">
        <v>85</v>
      </c>
      <c r="I3321" t="s">
        <v>64</v>
      </c>
      <c r="J3321" t="s">
        <v>184</v>
      </c>
    </row>
    <row r="3322" spans="1:10">
      <c r="A3322" s="17">
        <v>9791</v>
      </c>
      <c r="B3322" s="17" t="s">
        <v>1377</v>
      </c>
      <c r="C3322" s="17" t="s">
        <v>22</v>
      </c>
      <c r="D3322" s="17" t="s">
        <v>4649</v>
      </c>
      <c r="E3322" s="17">
        <v>700</v>
      </c>
      <c r="F3322" s="18" t="s">
        <v>6</v>
      </c>
      <c r="G3322">
        <v>2019</v>
      </c>
      <c r="H3322" s="18" t="s">
        <v>85</v>
      </c>
      <c r="I3322" t="s">
        <v>64</v>
      </c>
      <c r="J3322" t="s">
        <v>65</v>
      </c>
    </row>
    <row r="3323" spans="1:10">
      <c r="A3323" s="17">
        <v>9790</v>
      </c>
      <c r="B3323" s="17" t="s">
        <v>1376</v>
      </c>
      <c r="C3323" s="17" t="s">
        <v>22</v>
      </c>
      <c r="D3323" s="17" t="s">
        <v>4649</v>
      </c>
      <c r="E3323" s="17">
        <v>670</v>
      </c>
      <c r="F3323" s="18" t="s">
        <v>6</v>
      </c>
      <c r="G3323">
        <v>2019</v>
      </c>
      <c r="H3323" s="18" t="s">
        <v>85</v>
      </c>
      <c r="I3323" t="s">
        <v>64</v>
      </c>
      <c r="J3323" t="s">
        <v>65</v>
      </c>
    </row>
    <row r="3324" spans="1:10">
      <c r="A3324" s="17">
        <v>9789</v>
      </c>
      <c r="B3324" s="17" t="s">
        <v>1375</v>
      </c>
      <c r="C3324" s="17" t="s">
        <v>22</v>
      </c>
      <c r="D3324" s="17" t="s">
        <v>4671</v>
      </c>
      <c r="E3324" s="17">
        <v>650</v>
      </c>
      <c r="F3324" s="18" t="s">
        <v>6</v>
      </c>
      <c r="G3324">
        <v>2019</v>
      </c>
      <c r="H3324" s="18" t="s">
        <v>85</v>
      </c>
      <c r="I3324" t="s">
        <v>64</v>
      </c>
      <c r="J3324" t="s">
        <v>65</v>
      </c>
    </row>
    <row r="3325" spans="1:10">
      <c r="A3325" s="17">
        <v>9788</v>
      </c>
      <c r="B3325" s="17" t="s">
        <v>1374</v>
      </c>
      <c r="C3325" s="17" t="s">
        <v>26</v>
      </c>
      <c r="D3325" s="17" t="s">
        <v>4742</v>
      </c>
      <c r="E3325" s="17">
        <v>750</v>
      </c>
      <c r="F3325" s="18" t="s">
        <v>6</v>
      </c>
      <c r="G3325">
        <v>2019</v>
      </c>
      <c r="H3325" s="18" t="s">
        <v>85</v>
      </c>
      <c r="I3325" t="s">
        <v>64</v>
      </c>
      <c r="J3325" t="s">
        <v>65</v>
      </c>
    </row>
    <row r="3326" spans="1:10">
      <c r="A3326" s="17">
        <v>9785</v>
      </c>
      <c r="B3326" s="17" t="s">
        <v>1373</v>
      </c>
      <c r="C3326" s="17" t="s">
        <v>26</v>
      </c>
      <c r="D3326" s="17" t="s">
        <v>4742</v>
      </c>
      <c r="E3326" s="17">
        <v>510</v>
      </c>
      <c r="F3326" s="18" t="s">
        <v>6</v>
      </c>
      <c r="G3326">
        <v>2019</v>
      </c>
      <c r="H3326" s="18" t="s">
        <v>85</v>
      </c>
      <c r="I3326" t="s">
        <v>64</v>
      </c>
      <c r="J3326" t="s">
        <v>65</v>
      </c>
    </row>
    <row r="3327" spans="1:10">
      <c r="A3327" s="17">
        <v>9784</v>
      </c>
      <c r="B3327" s="17" t="s">
        <v>1372</v>
      </c>
      <c r="C3327" s="17" t="s">
        <v>8</v>
      </c>
      <c r="D3327" s="17" t="s">
        <v>4588</v>
      </c>
      <c r="E3327" s="17">
        <v>970</v>
      </c>
      <c r="F3327" s="18" t="s">
        <v>6</v>
      </c>
      <c r="G3327">
        <v>2019</v>
      </c>
      <c r="H3327" s="18" t="s">
        <v>85</v>
      </c>
      <c r="I3327" t="s">
        <v>64</v>
      </c>
      <c r="J3327" t="s">
        <v>65</v>
      </c>
    </row>
    <row r="3328" spans="1:10">
      <c r="A3328" s="17">
        <v>9783</v>
      </c>
      <c r="B3328" s="17" t="s">
        <v>1371</v>
      </c>
      <c r="C3328" s="17" t="s">
        <v>8</v>
      </c>
      <c r="D3328" s="17" t="s">
        <v>4646</v>
      </c>
      <c r="E3328" s="17">
        <v>1020</v>
      </c>
      <c r="F3328" s="18" t="s">
        <v>6</v>
      </c>
      <c r="G3328">
        <v>2019</v>
      </c>
      <c r="H3328" s="18" t="s">
        <v>85</v>
      </c>
      <c r="I3328" t="s">
        <v>64</v>
      </c>
      <c r="J3328" t="s">
        <v>65</v>
      </c>
    </row>
    <row r="3329" spans="1:10">
      <c r="A3329" s="17">
        <v>9782</v>
      </c>
      <c r="B3329" s="17" t="s">
        <v>1370</v>
      </c>
      <c r="C3329" s="17" t="s">
        <v>16</v>
      </c>
      <c r="D3329" s="17" t="s">
        <v>4631</v>
      </c>
      <c r="E3329" s="17">
        <v>770</v>
      </c>
      <c r="F3329" s="18" t="s">
        <v>6</v>
      </c>
      <c r="G3329">
        <v>2019</v>
      </c>
      <c r="H3329" s="18" t="s">
        <v>85</v>
      </c>
      <c r="I3329" t="s">
        <v>64</v>
      </c>
      <c r="J3329" t="s">
        <v>65</v>
      </c>
    </row>
    <row r="3330" spans="1:10">
      <c r="A3330" s="17">
        <v>9781</v>
      </c>
      <c r="B3330" s="17" t="s">
        <v>1369</v>
      </c>
      <c r="C3330" s="17" t="s">
        <v>16</v>
      </c>
      <c r="D3330" s="17" t="s">
        <v>4631</v>
      </c>
      <c r="E3330" s="17">
        <v>4530</v>
      </c>
      <c r="F3330" s="18" t="s">
        <v>6</v>
      </c>
      <c r="G3330">
        <v>2019</v>
      </c>
      <c r="H3330" s="18" t="s">
        <v>85</v>
      </c>
      <c r="I3330" t="s">
        <v>64</v>
      </c>
      <c r="J3330" t="s">
        <v>65</v>
      </c>
    </row>
    <row r="3331" spans="1:10">
      <c r="A3331" s="17">
        <v>9780</v>
      </c>
      <c r="B3331" s="17" t="s">
        <v>1368</v>
      </c>
      <c r="C3331" s="17" t="s">
        <v>16</v>
      </c>
      <c r="D3331" s="17" t="s">
        <v>4663</v>
      </c>
      <c r="E3331" s="17">
        <v>960</v>
      </c>
      <c r="F3331" s="18" t="s">
        <v>6</v>
      </c>
      <c r="G3331">
        <v>2019</v>
      </c>
      <c r="H3331" s="18" t="s">
        <v>85</v>
      </c>
      <c r="I3331" t="s">
        <v>64</v>
      </c>
      <c r="J3331" t="s">
        <v>65</v>
      </c>
    </row>
    <row r="3332" spans="1:10">
      <c r="A3332" s="17">
        <v>9778</v>
      </c>
      <c r="B3332" s="17" t="s">
        <v>3981</v>
      </c>
      <c r="C3332" s="17" t="s">
        <v>28</v>
      </c>
      <c r="D3332" s="17" t="s">
        <v>4638</v>
      </c>
      <c r="E3332" s="17">
        <v>710</v>
      </c>
      <c r="F3332" s="18" t="s">
        <v>6</v>
      </c>
      <c r="G3332">
        <v>2019</v>
      </c>
      <c r="H3332" s="18" t="s">
        <v>85</v>
      </c>
      <c r="I3332" t="s">
        <v>64</v>
      </c>
      <c r="J3332" t="s">
        <v>65</v>
      </c>
    </row>
    <row r="3333" spans="1:10">
      <c r="A3333" s="17">
        <v>9777</v>
      </c>
      <c r="B3333" s="17" t="s">
        <v>1367</v>
      </c>
      <c r="C3333" s="17" t="s">
        <v>22</v>
      </c>
      <c r="D3333" s="17" t="s">
        <v>4674</v>
      </c>
      <c r="E3333" s="17">
        <v>380</v>
      </c>
      <c r="F3333" s="18" t="s">
        <v>6</v>
      </c>
      <c r="G3333">
        <v>2019</v>
      </c>
      <c r="H3333" s="18" t="s">
        <v>85</v>
      </c>
      <c r="I3333" t="s">
        <v>64</v>
      </c>
      <c r="J3333" t="s">
        <v>65</v>
      </c>
    </row>
    <row r="3334" spans="1:10">
      <c r="A3334" s="17">
        <v>9775</v>
      </c>
      <c r="B3334" s="17" t="s">
        <v>1366</v>
      </c>
      <c r="C3334" s="17" t="s">
        <v>28</v>
      </c>
      <c r="D3334" s="17" t="s">
        <v>4749</v>
      </c>
      <c r="E3334" s="17">
        <v>770</v>
      </c>
      <c r="F3334" s="18" t="s">
        <v>6</v>
      </c>
      <c r="G3334">
        <v>2019</v>
      </c>
      <c r="H3334" s="18" t="s">
        <v>85</v>
      </c>
      <c r="I3334" t="s">
        <v>64</v>
      </c>
      <c r="J3334" t="s">
        <v>65</v>
      </c>
    </row>
    <row r="3335" spans="1:10">
      <c r="A3335" s="17">
        <v>9773</v>
      </c>
      <c r="B3335" s="17" t="s">
        <v>3485</v>
      </c>
      <c r="C3335" s="17" t="s">
        <v>28</v>
      </c>
      <c r="D3335" s="17" t="s">
        <v>4749</v>
      </c>
      <c r="E3335" s="17">
        <v>750</v>
      </c>
      <c r="F3335" s="18" t="s">
        <v>6</v>
      </c>
      <c r="G3335">
        <v>2019</v>
      </c>
      <c r="H3335" s="18" t="s">
        <v>85</v>
      </c>
      <c r="I3335" t="s">
        <v>64</v>
      </c>
      <c r="J3335" t="s">
        <v>65</v>
      </c>
    </row>
    <row r="3336" spans="1:10">
      <c r="A3336" s="17">
        <v>9772</v>
      </c>
      <c r="B3336" s="17" t="s">
        <v>2272</v>
      </c>
      <c r="C3336" s="17" t="s">
        <v>20</v>
      </c>
      <c r="D3336" s="17" t="s">
        <v>4731</v>
      </c>
      <c r="E3336" s="17">
        <v>310</v>
      </c>
      <c r="F3336" s="18" t="s">
        <v>6</v>
      </c>
      <c r="G3336">
        <v>2010</v>
      </c>
      <c r="H3336" s="18" t="s">
        <v>66</v>
      </c>
      <c r="I3336" t="s">
        <v>488</v>
      </c>
      <c r="J3336" t="s">
        <v>136</v>
      </c>
    </row>
    <row r="3337" spans="1:10">
      <c r="A3337" s="17">
        <v>9765</v>
      </c>
      <c r="B3337" s="17" t="s">
        <v>2590</v>
      </c>
      <c r="C3337" s="17" t="s">
        <v>20</v>
      </c>
      <c r="D3337" s="17" t="s">
        <v>4731</v>
      </c>
      <c r="E3337" s="17">
        <v>380</v>
      </c>
      <c r="F3337" s="18" t="s">
        <v>6</v>
      </c>
      <c r="G3337">
        <v>2019</v>
      </c>
      <c r="H3337" s="18" t="s">
        <v>85</v>
      </c>
      <c r="I3337" t="s">
        <v>64</v>
      </c>
      <c r="J3337" t="s">
        <v>65</v>
      </c>
    </row>
    <row r="3338" spans="1:10">
      <c r="A3338" s="17">
        <v>9764</v>
      </c>
      <c r="B3338" s="17" t="s">
        <v>2081</v>
      </c>
      <c r="C3338" s="17" t="s">
        <v>20</v>
      </c>
      <c r="D3338" s="17" t="s">
        <v>4731</v>
      </c>
      <c r="E3338" s="17">
        <v>770</v>
      </c>
      <c r="F3338" s="18" t="s">
        <v>6</v>
      </c>
      <c r="G3338">
        <v>2004</v>
      </c>
      <c r="H3338" s="18" t="s">
        <v>66</v>
      </c>
      <c r="I3338" t="s">
        <v>488</v>
      </c>
      <c r="J3338" t="s">
        <v>136</v>
      </c>
    </row>
    <row r="3339" spans="1:10">
      <c r="A3339" s="17">
        <v>9763</v>
      </c>
      <c r="B3339" s="17" t="s">
        <v>2159</v>
      </c>
      <c r="C3339" s="17" t="s">
        <v>20</v>
      </c>
      <c r="D3339" s="17" t="s">
        <v>4731</v>
      </c>
      <c r="E3339" s="17">
        <v>260</v>
      </c>
      <c r="F3339" s="18" t="s">
        <v>6</v>
      </c>
      <c r="G3339">
        <v>2017</v>
      </c>
      <c r="H3339" s="18" t="s">
        <v>83</v>
      </c>
      <c r="I3339" t="s">
        <v>488</v>
      </c>
      <c r="J3339" t="s">
        <v>133</v>
      </c>
    </row>
    <row r="3340" spans="1:10">
      <c r="A3340" s="17">
        <v>9762</v>
      </c>
      <c r="B3340" s="17" t="s">
        <v>2105</v>
      </c>
      <c r="C3340" s="17" t="s">
        <v>20</v>
      </c>
      <c r="D3340" s="17" t="s">
        <v>4731</v>
      </c>
      <c r="E3340" s="17">
        <v>270</v>
      </c>
      <c r="F3340" s="18" t="s">
        <v>6</v>
      </c>
      <c r="G3340">
        <v>2017</v>
      </c>
      <c r="H3340" s="18" t="s">
        <v>83</v>
      </c>
      <c r="I3340" t="s">
        <v>488</v>
      </c>
      <c r="J3340" t="s">
        <v>133</v>
      </c>
    </row>
    <row r="3341" spans="1:10">
      <c r="A3341" s="17">
        <v>9761</v>
      </c>
      <c r="B3341" s="17" t="s">
        <v>2194</v>
      </c>
      <c r="C3341" s="17" t="s">
        <v>20</v>
      </c>
      <c r="D3341" s="17" t="s">
        <v>4731</v>
      </c>
      <c r="E3341" s="17">
        <v>420</v>
      </c>
      <c r="F3341" s="18" t="s">
        <v>6</v>
      </c>
      <c r="G3341">
        <v>2016</v>
      </c>
      <c r="H3341" s="18" t="s">
        <v>82</v>
      </c>
      <c r="I3341" t="s">
        <v>488</v>
      </c>
      <c r="J3341" t="s">
        <v>133</v>
      </c>
    </row>
    <row r="3342" spans="1:10">
      <c r="A3342" s="17">
        <v>9760</v>
      </c>
      <c r="B3342" s="17" t="s">
        <v>2403</v>
      </c>
      <c r="C3342" s="17" t="s">
        <v>20</v>
      </c>
      <c r="D3342" s="17" t="s">
        <v>4731</v>
      </c>
      <c r="E3342" s="17">
        <v>370</v>
      </c>
      <c r="F3342" s="18" t="s">
        <v>6</v>
      </c>
      <c r="G3342">
        <v>2015</v>
      </c>
      <c r="H3342" s="18" t="s">
        <v>66</v>
      </c>
      <c r="I3342" t="s">
        <v>488</v>
      </c>
      <c r="J3342" t="s">
        <v>133</v>
      </c>
    </row>
    <row r="3343" spans="1:10">
      <c r="A3343" s="17">
        <v>9759</v>
      </c>
      <c r="B3343" s="17" t="s">
        <v>2322</v>
      </c>
      <c r="C3343" s="17" t="s">
        <v>20</v>
      </c>
      <c r="D3343" s="17" t="s">
        <v>4731</v>
      </c>
      <c r="E3343" s="17">
        <v>6590</v>
      </c>
      <c r="F3343" s="18" t="s">
        <v>6</v>
      </c>
      <c r="G3343">
        <v>2012</v>
      </c>
      <c r="H3343" s="18" t="s">
        <v>66</v>
      </c>
      <c r="I3343" t="s">
        <v>488</v>
      </c>
      <c r="J3343" t="s">
        <v>136</v>
      </c>
    </row>
    <row r="3344" spans="1:10">
      <c r="A3344" s="17">
        <v>9758</v>
      </c>
      <c r="B3344" s="17" t="s">
        <v>2560</v>
      </c>
      <c r="C3344" s="17" t="s">
        <v>20</v>
      </c>
      <c r="D3344" s="17" t="s">
        <v>4731</v>
      </c>
      <c r="E3344" s="17">
        <v>190</v>
      </c>
      <c r="F3344" s="18" t="s">
        <v>6</v>
      </c>
      <c r="G3344">
        <v>2015</v>
      </c>
      <c r="H3344" s="18" t="s">
        <v>66</v>
      </c>
      <c r="I3344" t="s">
        <v>488</v>
      </c>
      <c r="J3344" t="s">
        <v>133</v>
      </c>
    </row>
    <row r="3345" spans="1:10">
      <c r="A3345" s="17">
        <v>9757</v>
      </c>
      <c r="B3345" s="17" t="s">
        <v>2197</v>
      </c>
      <c r="C3345" s="17" t="s">
        <v>20</v>
      </c>
      <c r="D3345" s="17" t="s">
        <v>4731</v>
      </c>
      <c r="E3345" s="17">
        <v>10050</v>
      </c>
      <c r="F3345" s="18" t="s">
        <v>6</v>
      </c>
      <c r="G3345">
        <v>2006</v>
      </c>
      <c r="H3345" s="18" t="s">
        <v>66</v>
      </c>
      <c r="I3345" t="s">
        <v>488</v>
      </c>
      <c r="J3345" t="s">
        <v>136</v>
      </c>
    </row>
    <row r="3346" spans="1:10">
      <c r="A3346" s="17">
        <v>9756</v>
      </c>
      <c r="B3346" s="17" t="s">
        <v>1360</v>
      </c>
      <c r="C3346" s="17" t="s">
        <v>24</v>
      </c>
      <c r="D3346" s="17" t="s">
        <v>4681</v>
      </c>
      <c r="E3346" s="17">
        <v>360</v>
      </c>
      <c r="F3346" s="18" t="s">
        <v>6</v>
      </c>
      <c r="G3346">
        <v>2019</v>
      </c>
      <c r="H3346" s="18" t="s">
        <v>85</v>
      </c>
      <c r="I3346" t="s">
        <v>64</v>
      </c>
      <c r="J3346" t="s">
        <v>65</v>
      </c>
    </row>
    <row r="3347" spans="1:10">
      <c r="A3347" s="17">
        <v>9755</v>
      </c>
      <c r="B3347" s="17" t="s">
        <v>1359</v>
      </c>
      <c r="C3347" s="17" t="s">
        <v>24</v>
      </c>
      <c r="D3347" s="17" t="s">
        <v>4681</v>
      </c>
      <c r="E3347" s="17">
        <v>790</v>
      </c>
      <c r="F3347" s="18" t="s">
        <v>6</v>
      </c>
      <c r="G3347">
        <v>2019</v>
      </c>
      <c r="H3347" s="18" t="s">
        <v>85</v>
      </c>
      <c r="I3347" t="s">
        <v>64</v>
      </c>
      <c r="J3347" t="s">
        <v>65</v>
      </c>
    </row>
    <row r="3348" spans="1:10">
      <c r="A3348" s="17">
        <v>9754</v>
      </c>
      <c r="B3348" s="17" t="s">
        <v>1358</v>
      </c>
      <c r="C3348" s="17" t="s">
        <v>24</v>
      </c>
      <c r="D3348" s="17" t="s">
        <v>4658</v>
      </c>
      <c r="E3348" s="17">
        <v>850</v>
      </c>
      <c r="F3348" s="18" t="s">
        <v>6</v>
      </c>
      <c r="G3348">
        <v>2019</v>
      </c>
      <c r="H3348" s="18" t="s">
        <v>85</v>
      </c>
      <c r="I3348" t="s">
        <v>64</v>
      </c>
      <c r="J3348" t="s">
        <v>65</v>
      </c>
    </row>
    <row r="3349" spans="1:10">
      <c r="A3349" s="17">
        <v>9751</v>
      </c>
      <c r="B3349" s="17" t="s">
        <v>2344</v>
      </c>
      <c r="C3349" s="17" t="s">
        <v>20</v>
      </c>
      <c r="D3349" s="17" t="s">
        <v>4745</v>
      </c>
      <c r="E3349" s="17">
        <v>690</v>
      </c>
      <c r="F3349" s="18" t="s">
        <v>6</v>
      </c>
      <c r="G3349">
        <v>2019</v>
      </c>
      <c r="H3349" s="18" t="s">
        <v>85</v>
      </c>
      <c r="I3349" t="s">
        <v>64</v>
      </c>
      <c r="J3349" t="s">
        <v>65</v>
      </c>
    </row>
    <row r="3350" spans="1:10">
      <c r="A3350" s="17">
        <v>9750</v>
      </c>
      <c r="B3350" s="17" t="s">
        <v>2275</v>
      </c>
      <c r="C3350" s="17" t="s">
        <v>20</v>
      </c>
      <c r="D3350" s="17" t="s">
        <v>4745</v>
      </c>
      <c r="E3350" s="17">
        <v>610</v>
      </c>
      <c r="F3350" s="18" t="s">
        <v>6</v>
      </c>
      <c r="G3350">
        <v>2019</v>
      </c>
      <c r="H3350" s="18" t="s">
        <v>85</v>
      </c>
      <c r="I3350" t="s">
        <v>64</v>
      </c>
      <c r="J3350" t="s">
        <v>65</v>
      </c>
    </row>
    <row r="3351" spans="1:10">
      <c r="A3351" s="17">
        <v>9735</v>
      </c>
      <c r="B3351" s="17" t="s">
        <v>1357</v>
      </c>
      <c r="C3351" s="17" t="s">
        <v>24</v>
      </c>
      <c r="D3351" s="17" t="s">
        <v>4681</v>
      </c>
      <c r="E3351" s="17">
        <v>460</v>
      </c>
      <c r="F3351" s="18" t="s">
        <v>6</v>
      </c>
      <c r="G3351">
        <v>2019</v>
      </c>
      <c r="H3351" s="18" t="s">
        <v>85</v>
      </c>
      <c r="I3351" t="s">
        <v>64</v>
      </c>
      <c r="J3351" t="s">
        <v>65</v>
      </c>
    </row>
    <row r="3352" spans="1:10">
      <c r="A3352" s="17">
        <v>9734</v>
      </c>
      <c r="B3352" s="17" t="s">
        <v>1356</v>
      </c>
      <c r="C3352" s="17" t="s">
        <v>24</v>
      </c>
      <c r="D3352" s="17" t="s">
        <v>4681</v>
      </c>
      <c r="E3352" s="17">
        <v>620</v>
      </c>
      <c r="F3352" s="18" t="s">
        <v>6</v>
      </c>
      <c r="G3352">
        <v>2019</v>
      </c>
      <c r="H3352" s="18" t="s">
        <v>85</v>
      </c>
      <c r="I3352" t="s">
        <v>64</v>
      </c>
      <c r="J3352" t="s">
        <v>65</v>
      </c>
    </row>
    <row r="3353" spans="1:10">
      <c r="A3353" s="17">
        <v>9733</v>
      </c>
      <c r="B3353" s="17" t="s">
        <v>1355</v>
      </c>
      <c r="C3353" s="17" t="s">
        <v>8</v>
      </c>
      <c r="D3353" s="17" t="s">
        <v>4588</v>
      </c>
      <c r="E3353" s="17">
        <v>1000</v>
      </c>
      <c r="F3353" s="18" t="s">
        <v>6</v>
      </c>
      <c r="G3353">
        <v>2019</v>
      </c>
      <c r="H3353" s="18" t="s">
        <v>85</v>
      </c>
      <c r="I3353" t="s">
        <v>64</v>
      </c>
      <c r="J3353" t="s">
        <v>65</v>
      </c>
    </row>
    <row r="3354" spans="1:10">
      <c r="A3354" s="17">
        <v>9729</v>
      </c>
      <c r="B3354" s="17" t="s">
        <v>1354</v>
      </c>
      <c r="C3354" s="17" t="s">
        <v>24</v>
      </c>
      <c r="D3354" s="17" t="s">
        <v>4681</v>
      </c>
      <c r="E3354" s="17">
        <v>650</v>
      </c>
      <c r="F3354" s="18" t="s">
        <v>6</v>
      </c>
      <c r="G3354">
        <v>2019</v>
      </c>
      <c r="H3354" s="18" t="s">
        <v>85</v>
      </c>
      <c r="I3354" t="s">
        <v>64</v>
      </c>
      <c r="J3354" t="s">
        <v>65</v>
      </c>
    </row>
    <row r="3355" spans="1:10">
      <c r="A3355" s="17">
        <v>9710</v>
      </c>
      <c r="B3355" s="17" t="s">
        <v>3827</v>
      </c>
      <c r="C3355" s="17" t="s">
        <v>28</v>
      </c>
      <c r="D3355" s="17" t="s">
        <v>4638</v>
      </c>
      <c r="E3355" s="17">
        <v>670</v>
      </c>
      <c r="F3355" s="18" t="s">
        <v>6</v>
      </c>
      <c r="G3355">
        <v>2019</v>
      </c>
      <c r="H3355" s="18" t="s">
        <v>85</v>
      </c>
      <c r="I3355" t="s">
        <v>64</v>
      </c>
      <c r="J3355" t="s">
        <v>65</v>
      </c>
    </row>
    <row r="3356" spans="1:10">
      <c r="A3356" s="17">
        <v>9709</v>
      </c>
      <c r="B3356" s="17" t="s">
        <v>1352</v>
      </c>
      <c r="C3356" s="17" t="s">
        <v>16</v>
      </c>
      <c r="D3356" s="17" t="s">
        <v>4631</v>
      </c>
      <c r="E3356" s="17">
        <v>510</v>
      </c>
      <c r="F3356" s="18" t="s">
        <v>6</v>
      </c>
      <c r="G3356">
        <v>2019</v>
      </c>
      <c r="H3356" s="18" t="s">
        <v>85</v>
      </c>
      <c r="I3356" t="s">
        <v>64</v>
      </c>
      <c r="J3356" t="s">
        <v>65</v>
      </c>
    </row>
    <row r="3357" spans="1:10">
      <c r="A3357" s="17">
        <v>9708</v>
      </c>
      <c r="B3357" s="17" t="s">
        <v>1351</v>
      </c>
      <c r="C3357" s="17" t="s">
        <v>16</v>
      </c>
      <c r="D3357" s="17" t="s">
        <v>4694</v>
      </c>
      <c r="E3357" s="17">
        <v>880</v>
      </c>
      <c r="F3357" s="18" t="s">
        <v>6</v>
      </c>
      <c r="G3357">
        <v>2019</v>
      </c>
      <c r="H3357" s="18" t="s">
        <v>85</v>
      </c>
      <c r="I3357" t="s">
        <v>64</v>
      </c>
      <c r="J3357" t="s">
        <v>65</v>
      </c>
    </row>
    <row r="3358" spans="1:10">
      <c r="A3358" s="17">
        <v>9707</v>
      </c>
      <c r="B3358" s="17" t="s">
        <v>1350</v>
      </c>
      <c r="C3358" s="17" t="s">
        <v>16</v>
      </c>
      <c r="D3358" s="17" t="s">
        <v>4694</v>
      </c>
      <c r="E3358" s="17">
        <v>1030</v>
      </c>
      <c r="F3358" s="18" t="s">
        <v>6</v>
      </c>
      <c r="G3358">
        <v>2019</v>
      </c>
      <c r="H3358" s="18" t="s">
        <v>85</v>
      </c>
      <c r="I3358" t="s">
        <v>64</v>
      </c>
      <c r="J3358" t="s">
        <v>65</v>
      </c>
    </row>
    <row r="3359" spans="1:10">
      <c r="A3359" s="17">
        <v>9705</v>
      </c>
      <c r="B3359" s="17" t="s">
        <v>1348</v>
      </c>
      <c r="C3359" s="17" t="s">
        <v>26</v>
      </c>
      <c r="D3359" s="17" t="s">
        <v>4668</v>
      </c>
      <c r="E3359" s="17">
        <v>760</v>
      </c>
      <c r="F3359" s="18" t="s">
        <v>6</v>
      </c>
      <c r="G3359">
        <v>2019</v>
      </c>
      <c r="H3359" s="18" t="s">
        <v>85</v>
      </c>
      <c r="I3359" t="s">
        <v>64</v>
      </c>
      <c r="J3359" t="s">
        <v>65</v>
      </c>
    </row>
    <row r="3360" spans="1:10">
      <c r="A3360" s="17">
        <v>9704</v>
      </c>
      <c r="B3360" s="17" t="s">
        <v>1347</v>
      </c>
      <c r="C3360" s="17" t="s">
        <v>26</v>
      </c>
      <c r="D3360" s="17" t="s">
        <v>4668</v>
      </c>
      <c r="E3360" s="17">
        <v>410</v>
      </c>
      <c r="F3360" s="18" t="s">
        <v>6</v>
      </c>
      <c r="G3360">
        <v>2019</v>
      </c>
      <c r="H3360" s="18" t="s">
        <v>85</v>
      </c>
      <c r="I3360" t="s">
        <v>64</v>
      </c>
      <c r="J3360" t="s">
        <v>65</v>
      </c>
    </row>
    <row r="3361" spans="1:10">
      <c r="A3361" s="17">
        <v>9703</v>
      </c>
      <c r="B3361" s="17" t="s">
        <v>1346</v>
      </c>
      <c r="C3361" s="17" t="s">
        <v>26</v>
      </c>
      <c r="D3361" s="17" t="s">
        <v>4668</v>
      </c>
      <c r="E3361" s="17">
        <v>770</v>
      </c>
      <c r="F3361" s="18" t="s">
        <v>6</v>
      </c>
      <c r="G3361">
        <v>2019</v>
      </c>
      <c r="H3361" s="18" t="s">
        <v>85</v>
      </c>
      <c r="I3361" t="s">
        <v>64</v>
      </c>
      <c r="J3361" t="s">
        <v>65</v>
      </c>
    </row>
    <row r="3362" spans="1:10">
      <c r="A3362" s="17">
        <v>9702</v>
      </c>
      <c r="B3362" s="17" t="s">
        <v>1345</v>
      </c>
      <c r="C3362" s="17" t="s">
        <v>16</v>
      </c>
      <c r="D3362" s="17" t="s">
        <v>4631</v>
      </c>
      <c r="E3362" s="17">
        <v>910</v>
      </c>
      <c r="F3362" s="18" t="s">
        <v>6</v>
      </c>
      <c r="G3362">
        <v>2019</v>
      </c>
      <c r="H3362" s="18" t="s">
        <v>85</v>
      </c>
      <c r="I3362" t="s">
        <v>64</v>
      </c>
      <c r="J3362" t="s">
        <v>65</v>
      </c>
    </row>
    <row r="3363" spans="1:10">
      <c r="A3363" s="17">
        <v>9695</v>
      </c>
      <c r="B3363" s="17" t="s">
        <v>4525</v>
      </c>
      <c r="C3363" s="17" t="s">
        <v>16</v>
      </c>
      <c r="D3363" s="17" t="s">
        <v>4694</v>
      </c>
      <c r="E3363" s="17">
        <v>1000</v>
      </c>
      <c r="F3363" s="18" t="s">
        <v>6</v>
      </c>
      <c r="G3363">
        <v>2019</v>
      </c>
      <c r="H3363" s="18" t="s">
        <v>85</v>
      </c>
      <c r="I3363" t="s">
        <v>64</v>
      </c>
      <c r="J3363" t="s">
        <v>65</v>
      </c>
    </row>
    <row r="3364" spans="1:10">
      <c r="A3364" s="17">
        <v>9694</v>
      </c>
      <c r="B3364" s="17" t="s">
        <v>1339</v>
      </c>
      <c r="C3364" s="17" t="s">
        <v>16</v>
      </c>
      <c r="D3364" s="17" t="s">
        <v>4663</v>
      </c>
      <c r="E3364" s="17">
        <v>720</v>
      </c>
      <c r="F3364" s="18" t="s">
        <v>6</v>
      </c>
      <c r="G3364">
        <v>2019</v>
      </c>
      <c r="H3364" s="18" t="s">
        <v>85</v>
      </c>
      <c r="I3364" t="s">
        <v>64</v>
      </c>
      <c r="J3364" t="s">
        <v>65</v>
      </c>
    </row>
    <row r="3365" spans="1:10">
      <c r="A3365" s="17">
        <v>9693</v>
      </c>
      <c r="B3365" s="17" t="s">
        <v>2482</v>
      </c>
      <c r="C3365" s="17" t="s">
        <v>28</v>
      </c>
      <c r="D3365" s="17" t="s">
        <v>4638</v>
      </c>
      <c r="E3365" s="17">
        <v>680</v>
      </c>
      <c r="F3365" s="18" t="s">
        <v>6</v>
      </c>
      <c r="G3365">
        <v>2019</v>
      </c>
      <c r="H3365" s="18" t="s">
        <v>85</v>
      </c>
      <c r="I3365" t="s">
        <v>64</v>
      </c>
      <c r="J3365" t="s">
        <v>65</v>
      </c>
    </row>
    <row r="3366" spans="1:10">
      <c r="A3366" s="17">
        <v>9675</v>
      </c>
      <c r="B3366" s="17" t="s">
        <v>1324</v>
      </c>
      <c r="C3366" s="17" t="s">
        <v>22</v>
      </c>
      <c r="D3366" s="17" t="s">
        <v>4671</v>
      </c>
      <c r="E3366" s="17">
        <v>670</v>
      </c>
      <c r="F3366" s="18" t="s">
        <v>6</v>
      </c>
      <c r="G3366">
        <v>2019</v>
      </c>
      <c r="H3366" s="18" t="s">
        <v>85</v>
      </c>
      <c r="I3366" t="s">
        <v>64</v>
      </c>
      <c r="J3366" t="s">
        <v>65</v>
      </c>
    </row>
    <row r="3367" spans="1:10">
      <c r="A3367" s="17">
        <v>9667</v>
      </c>
      <c r="B3367" s="17" t="s">
        <v>1323</v>
      </c>
      <c r="C3367" s="17" t="s">
        <v>8</v>
      </c>
      <c r="D3367" s="17" t="s">
        <v>4588</v>
      </c>
      <c r="E3367" s="17">
        <v>910</v>
      </c>
      <c r="F3367" s="18" t="s">
        <v>6</v>
      </c>
      <c r="G3367">
        <v>2019</v>
      </c>
      <c r="H3367" s="18" t="s">
        <v>85</v>
      </c>
      <c r="I3367" t="s">
        <v>64</v>
      </c>
      <c r="J3367" t="s">
        <v>65</v>
      </c>
    </row>
    <row r="3368" spans="1:10">
      <c r="A3368" s="17">
        <v>9665</v>
      </c>
      <c r="B3368" s="17" t="s">
        <v>1322</v>
      </c>
      <c r="C3368" s="17" t="s">
        <v>18</v>
      </c>
      <c r="D3368" s="17" t="s">
        <v>4687</v>
      </c>
      <c r="E3368" s="17">
        <v>850</v>
      </c>
      <c r="F3368" s="18" t="s">
        <v>6</v>
      </c>
      <c r="G3368">
        <v>2019</v>
      </c>
      <c r="H3368" s="18" t="s">
        <v>85</v>
      </c>
      <c r="I3368" t="s">
        <v>64</v>
      </c>
      <c r="J3368" t="s">
        <v>65</v>
      </c>
    </row>
    <row r="3369" spans="1:10">
      <c r="A3369" s="17">
        <v>9653</v>
      </c>
      <c r="B3369" s="17" t="s">
        <v>1321</v>
      </c>
      <c r="C3369" s="17" t="s">
        <v>8</v>
      </c>
      <c r="D3369" s="17" t="s">
        <v>4753</v>
      </c>
      <c r="E3369" s="17">
        <v>1060</v>
      </c>
      <c r="F3369" s="18" t="s">
        <v>6</v>
      </c>
      <c r="G3369">
        <v>2019</v>
      </c>
      <c r="H3369" s="18" t="s">
        <v>85</v>
      </c>
      <c r="I3369" t="s">
        <v>64</v>
      </c>
      <c r="J3369" t="s">
        <v>65</v>
      </c>
    </row>
    <row r="3370" spans="1:10">
      <c r="A3370" s="17">
        <v>9652</v>
      </c>
      <c r="B3370" s="17" t="s">
        <v>1320</v>
      </c>
      <c r="C3370" s="17" t="s">
        <v>15</v>
      </c>
      <c r="D3370" s="17" t="s">
        <v>4655</v>
      </c>
      <c r="E3370" s="17">
        <v>620</v>
      </c>
      <c r="F3370" s="18" t="s">
        <v>6</v>
      </c>
      <c r="G3370">
        <v>2019</v>
      </c>
      <c r="H3370" s="18" t="s">
        <v>85</v>
      </c>
      <c r="I3370" t="s">
        <v>380</v>
      </c>
      <c r="J3370" t="s">
        <v>254</v>
      </c>
    </row>
    <row r="3371" spans="1:10">
      <c r="A3371" s="17">
        <v>9651</v>
      </c>
      <c r="B3371" s="17" t="s">
        <v>1319</v>
      </c>
      <c r="C3371" s="17" t="s">
        <v>24</v>
      </c>
      <c r="D3371" s="17" t="s">
        <v>4681</v>
      </c>
      <c r="E3371" s="17">
        <v>680</v>
      </c>
      <c r="F3371" s="18" t="s">
        <v>6</v>
      </c>
      <c r="G3371">
        <v>2019</v>
      </c>
      <c r="H3371" s="18" t="s">
        <v>85</v>
      </c>
      <c r="I3371" t="s">
        <v>64</v>
      </c>
      <c r="J3371" t="s">
        <v>65</v>
      </c>
    </row>
    <row r="3372" spans="1:10">
      <c r="A3372" s="17">
        <v>9650</v>
      </c>
      <c r="B3372" s="17" t="s">
        <v>1318</v>
      </c>
      <c r="C3372" s="17" t="s">
        <v>24</v>
      </c>
      <c r="D3372" s="17" t="s">
        <v>4681</v>
      </c>
      <c r="E3372" s="17">
        <v>670</v>
      </c>
      <c r="F3372" s="18" t="s">
        <v>6</v>
      </c>
      <c r="G3372">
        <v>2019</v>
      </c>
      <c r="H3372" s="18" t="s">
        <v>85</v>
      </c>
      <c r="I3372" t="s">
        <v>64</v>
      </c>
      <c r="J3372" t="s">
        <v>65</v>
      </c>
    </row>
    <row r="3373" spans="1:10">
      <c r="A3373" s="17">
        <v>9649</v>
      </c>
      <c r="B3373" s="17" t="s">
        <v>1317</v>
      </c>
      <c r="C3373" s="17" t="s">
        <v>24</v>
      </c>
      <c r="D3373" s="17" t="s">
        <v>4681</v>
      </c>
      <c r="E3373" s="17">
        <v>510</v>
      </c>
      <c r="F3373" s="18" t="s">
        <v>6</v>
      </c>
      <c r="G3373">
        <v>2019</v>
      </c>
      <c r="H3373" s="18" t="s">
        <v>85</v>
      </c>
      <c r="I3373" t="s">
        <v>64</v>
      </c>
      <c r="J3373" t="s">
        <v>65</v>
      </c>
    </row>
    <row r="3374" spans="1:10">
      <c r="A3374" s="17">
        <v>9648</v>
      </c>
      <c r="B3374" s="17" t="s">
        <v>1316</v>
      </c>
      <c r="C3374" s="17" t="s">
        <v>24</v>
      </c>
      <c r="D3374" s="17" t="s">
        <v>4748</v>
      </c>
      <c r="E3374" s="17">
        <v>550</v>
      </c>
      <c r="F3374" s="18" t="s">
        <v>6</v>
      </c>
      <c r="G3374">
        <v>2019</v>
      </c>
      <c r="H3374" s="18" t="s">
        <v>85</v>
      </c>
      <c r="I3374" t="s">
        <v>64</v>
      </c>
      <c r="J3374" t="s">
        <v>65</v>
      </c>
    </row>
    <row r="3375" spans="1:10">
      <c r="A3375" s="17">
        <v>9647</v>
      </c>
      <c r="B3375" s="17" t="s">
        <v>1315</v>
      </c>
      <c r="C3375" s="17" t="s">
        <v>24</v>
      </c>
      <c r="D3375" s="17" t="s">
        <v>4681</v>
      </c>
      <c r="E3375" s="17">
        <v>530</v>
      </c>
      <c r="F3375" s="18" t="s">
        <v>6</v>
      </c>
      <c r="G3375">
        <v>2019</v>
      </c>
      <c r="H3375" s="18" t="s">
        <v>85</v>
      </c>
      <c r="I3375" t="s">
        <v>64</v>
      </c>
      <c r="J3375" t="s">
        <v>65</v>
      </c>
    </row>
    <row r="3376" spans="1:10">
      <c r="A3376" s="17">
        <v>9646</v>
      </c>
      <c r="B3376" s="17" t="s">
        <v>1314</v>
      </c>
      <c r="C3376" s="17" t="s">
        <v>24</v>
      </c>
      <c r="D3376" s="17" t="s">
        <v>4658</v>
      </c>
      <c r="E3376" s="17">
        <v>870</v>
      </c>
      <c r="F3376" s="18" t="s">
        <v>6</v>
      </c>
      <c r="G3376">
        <v>2019</v>
      </c>
      <c r="H3376" s="18" t="s">
        <v>85</v>
      </c>
      <c r="I3376" t="s">
        <v>64</v>
      </c>
      <c r="J3376" t="s">
        <v>65</v>
      </c>
    </row>
    <row r="3377" spans="1:10">
      <c r="A3377" s="17">
        <v>9645</v>
      </c>
      <c r="B3377" s="17" t="s">
        <v>1313</v>
      </c>
      <c r="C3377" s="17" t="s">
        <v>24</v>
      </c>
      <c r="D3377" s="17" t="s">
        <v>4658</v>
      </c>
      <c r="E3377" s="17">
        <v>880</v>
      </c>
      <c r="F3377" s="18" t="s">
        <v>6</v>
      </c>
      <c r="G3377">
        <v>2019</v>
      </c>
      <c r="H3377" s="18" t="s">
        <v>85</v>
      </c>
      <c r="I3377" t="s">
        <v>64</v>
      </c>
      <c r="J3377" t="s">
        <v>65</v>
      </c>
    </row>
    <row r="3378" spans="1:10">
      <c r="A3378" s="17">
        <v>9644</v>
      </c>
      <c r="B3378" s="17" t="s">
        <v>1312</v>
      </c>
      <c r="C3378" s="17" t="s">
        <v>24</v>
      </c>
      <c r="D3378" s="17" t="s">
        <v>4748</v>
      </c>
      <c r="E3378" s="17">
        <v>990</v>
      </c>
      <c r="F3378" s="18" t="s">
        <v>6</v>
      </c>
      <c r="G3378">
        <v>2019</v>
      </c>
      <c r="H3378" s="18" t="s">
        <v>85</v>
      </c>
      <c r="I3378" t="s">
        <v>64</v>
      </c>
      <c r="J3378" t="s">
        <v>65</v>
      </c>
    </row>
    <row r="3379" spans="1:10">
      <c r="A3379" s="17">
        <v>9542</v>
      </c>
      <c r="B3379" s="17" t="s">
        <v>3453</v>
      </c>
      <c r="C3379" s="17" t="s">
        <v>28</v>
      </c>
      <c r="D3379" s="17" t="s">
        <v>4638</v>
      </c>
      <c r="E3379" s="17">
        <v>1060</v>
      </c>
      <c r="F3379" s="18" t="s">
        <v>6</v>
      </c>
      <c r="G3379">
        <v>2019</v>
      </c>
      <c r="H3379" s="18" t="s">
        <v>85</v>
      </c>
      <c r="I3379" t="s">
        <v>64</v>
      </c>
      <c r="J3379" t="s">
        <v>65</v>
      </c>
    </row>
    <row r="3380" spans="1:10">
      <c r="A3380" s="17">
        <v>9541</v>
      </c>
      <c r="B3380" s="17" t="s">
        <v>1311</v>
      </c>
      <c r="C3380" s="17" t="s">
        <v>18</v>
      </c>
      <c r="D3380" s="17" t="s">
        <v>4756</v>
      </c>
      <c r="E3380" s="17">
        <v>710</v>
      </c>
      <c r="F3380" s="18" t="s">
        <v>6</v>
      </c>
      <c r="G3380">
        <v>2019</v>
      </c>
      <c r="H3380" s="18" t="s">
        <v>85</v>
      </c>
      <c r="I3380" t="s">
        <v>64</v>
      </c>
      <c r="J3380" t="s">
        <v>65</v>
      </c>
    </row>
    <row r="3381" spans="1:10">
      <c r="A3381" s="17">
        <v>9525</v>
      </c>
      <c r="B3381" s="17" t="s">
        <v>1302</v>
      </c>
      <c r="C3381" s="17" t="s">
        <v>8</v>
      </c>
      <c r="D3381" s="17" t="s">
        <v>4588</v>
      </c>
      <c r="E3381" s="17">
        <v>860</v>
      </c>
      <c r="F3381" s="18" t="s">
        <v>6</v>
      </c>
      <c r="G3381">
        <v>2019</v>
      </c>
      <c r="H3381" s="18" t="s">
        <v>85</v>
      </c>
      <c r="I3381" t="s">
        <v>64</v>
      </c>
      <c r="J3381" t="s">
        <v>65</v>
      </c>
    </row>
    <row r="3382" spans="1:10">
      <c r="A3382" s="17">
        <v>9522</v>
      </c>
      <c r="B3382" s="17" t="s">
        <v>1301</v>
      </c>
      <c r="C3382" s="17" t="s">
        <v>18</v>
      </c>
      <c r="D3382" s="17" t="s">
        <v>4686</v>
      </c>
      <c r="E3382" s="17">
        <v>1020</v>
      </c>
      <c r="F3382" s="18" t="s">
        <v>6</v>
      </c>
      <c r="G3382">
        <v>2019</v>
      </c>
      <c r="H3382" s="18" t="s">
        <v>85</v>
      </c>
      <c r="I3382" t="s">
        <v>64</v>
      </c>
      <c r="J3382" t="s">
        <v>204</v>
      </c>
    </row>
    <row r="3383" spans="1:10">
      <c r="A3383" s="17">
        <v>9520</v>
      </c>
      <c r="B3383" s="17" t="s">
        <v>1300</v>
      </c>
      <c r="C3383" s="17" t="s">
        <v>15</v>
      </c>
      <c r="D3383" s="17" t="s">
        <v>4759</v>
      </c>
      <c r="E3383" s="17">
        <v>800</v>
      </c>
      <c r="F3383" s="18" t="s">
        <v>6</v>
      </c>
      <c r="G3383">
        <v>2019</v>
      </c>
      <c r="H3383" s="18" t="s">
        <v>85</v>
      </c>
      <c r="I3383" t="s">
        <v>64</v>
      </c>
      <c r="J3383" t="s">
        <v>65</v>
      </c>
    </row>
    <row r="3384" spans="1:10">
      <c r="A3384" s="17">
        <v>9506</v>
      </c>
      <c r="B3384" s="17" t="s">
        <v>1288</v>
      </c>
      <c r="C3384" s="17" t="s">
        <v>28</v>
      </c>
      <c r="D3384" s="17" t="s">
        <v>4583</v>
      </c>
      <c r="E3384" s="17">
        <v>810</v>
      </c>
      <c r="F3384" s="18" t="s">
        <v>6</v>
      </c>
      <c r="G3384">
        <v>2019</v>
      </c>
      <c r="H3384" s="18" t="s">
        <v>85</v>
      </c>
      <c r="I3384" t="s">
        <v>64</v>
      </c>
      <c r="J3384" t="s">
        <v>65</v>
      </c>
    </row>
    <row r="3385" spans="1:10">
      <c r="A3385" s="17">
        <v>9503</v>
      </c>
      <c r="B3385" s="17" t="s">
        <v>1287</v>
      </c>
      <c r="C3385" s="17" t="s">
        <v>22</v>
      </c>
      <c r="D3385" s="17" t="s">
        <v>4671</v>
      </c>
      <c r="E3385" s="17">
        <v>580</v>
      </c>
      <c r="F3385" s="18" t="s">
        <v>6</v>
      </c>
      <c r="G3385">
        <v>2019</v>
      </c>
      <c r="H3385" s="18" t="s">
        <v>85</v>
      </c>
      <c r="I3385" t="s">
        <v>64</v>
      </c>
      <c r="J3385" t="s">
        <v>65</v>
      </c>
    </row>
    <row r="3386" spans="1:10">
      <c r="A3386" s="17">
        <v>9502</v>
      </c>
      <c r="B3386" s="17" t="s">
        <v>1286</v>
      </c>
      <c r="C3386" s="17" t="s">
        <v>22</v>
      </c>
      <c r="D3386" s="17" t="s">
        <v>4671</v>
      </c>
      <c r="E3386" s="17">
        <v>670</v>
      </c>
      <c r="F3386" s="18" t="s">
        <v>6</v>
      </c>
      <c r="G3386">
        <v>2019</v>
      </c>
      <c r="H3386" s="18" t="s">
        <v>85</v>
      </c>
      <c r="I3386" t="s">
        <v>64</v>
      </c>
      <c r="J3386" t="s">
        <v>65</v>
      </c>
    </row>
    <row r="3387" spans="1:10">
      <c r="A3387" s="17">
        <v>9501</v>
      </c>
      <c r="B3387" s="17" t="s">
        <v>1285</v>
      </c>
      <c r="C3387" s="17" t="s">
        <v>22</v>
      </c>
      <c r="D3387" s="17" t="s">
        <v>4674</v>
      </c>
      <c r="E3387" s="17">
        <v>660</v>
      </c>
      <c r="F3387" s="18" t="s">
        <v>6</v>
      </c>
      <c r="G3387">
        <v>2019</v>
      </c>
      <c r="H3387" s="18" t="s">
        <v>85</v>
      </c>
      <c r="I3387" t="s">
        <v>64</v>
      </c>
      <c r="J3387" t="s">
        <v>65</v>
      </c>
    </row>
    <row r="3388" spans="1:10">
      <c r="A3388" s="17">
        <v>9408</v>
      </c>
      <c r="B3388" s="17" t="s">
        <v>3207</v>
      </c>
      <c r="C3388" s="17" t="s">
        <v>28</v>
      </c>
      <c r="D3388" s="17" t="s">
        <v>4634</v>
      </c>
      <c r="E3388" s="17">
        <v>710</v>
      </c>
      <c r="F3388" s="18" t="s">
        <v>6</v>
      </c>
      <c r="G3388">
        <v>2019</v>
      </c>
      <c r="H3388" s="18" t="s">
        <v>85</v>
      </c>
      <c r="I3388" t="s">
        <v>64</v>
      </c>
      <c r="J3388" t="s">
        <v>65</v>
      </c>
    </row>
    <row r="3389" spans="1:10">
      <c r="A3389" s="17">
        <v>9407</v>
      </c>
      <c r="B3389" s="17" t="s">
        <v>1195</v>
      </c>
      <c r="C3389" s="17" t="s">
        <v>22</v>
      </c>
      <c r="D3389" s="17" t="s">
        <v>4649</v>
      </c>
      <c r="E3389" s="17">
        <v>760</v>
      </c>
      <c r="F3389" s="18" t="s">
        <v>6</v>
      </c>
      <c r="G3389">
        <v>2019</v>
      </c>
      <c r="H3389" s="18" t="s">
        <v>85</v>
      </c>
      <c r="I3389" t="s">
        <v>64</v>
      </c>
      <c r="J3389" t="s">
        <v>65</v>
      </c>
    </row>
    <row r="3390" spans="1:10">
      <c r="A3390" s="17">
        <v>9406</v>
      </c>
      <c r="B3390" s="17" t="s">
        <v>1194</v>
      </c>
      <c r="C3390" s="17" t="s">
        <v>22</v>
      </c>
      <c r="D3390" s="17" t="s">
        <v>4649</v>
      </c>
      <c r="E3390" s="17">
        <v>650</v>
      </c>
      <c r="F3390" s="18" t="s">
        <v>6</v>
      </c>
      <c r="G3390">
        <v>2019</v>
      </c>
      <c r="H3390" s="18" t="s">
        <v>85</v>
      </c>
      <c r="I3390" t="s">
        <v>64</v>
      </c>
      <c r="J3390" t="s">
        <v>65</v>
      </c>
    </row>
    <row r="3391" spans="1:10">
      <c r="A3391" s="17">
        <v>9405</v>
      </c>
      <c r="B3391" s="17" t="s">
        <v>1193</v>
      </c>
      <c r="C3391" s="17" t="s">
        <v>22</v>
      </c>
      <c r="D3391" s="17" t="s">
        <v>4649</v>
      </c>
      <c r="E3391" s="17">
        <v>560</v>
      </c>
      <c r="F3391" s="18" t="s">
        <v>6</v>
      </c>
      <c r="G3391">
        <v>2019</v>
      </c>
      <c r="H3391" s="18" t="s">
        <v>85</v>
      </c>
      <c r="I3391" t="s">
        <v>64</v>
      </c>
      <c r="J3391" t="s">
        <v>207</v>
      </c>
    </row>
    <row r="3392" spans="1:10">
      <c r="A3392" s="17">
        <v>9404</v>
      </c>
      <c r="B3392" s="17" t="s">
        <v>1192</v>
      </c>
      <c r="C3392" s="17" t="s">
        <v>22</v>
      </c>
      <c r="D3392" s="17" t="s">
        <v>4649</v>
      </c>
      <c r="E3392" s="17">
        <v>910</v>
      </c>
      <c r="F3392" s="18" t="s">
        <v>6</v>
      </c>
      <c r="G3392">
        <v>2019</v>
      </c>
      <c r="H3392" s="18" t="s">
        <v>85</v>
      </c>
      <c r="I3392" t="s">
        <v>64</v>
      </c>
      <c r="J3392" t="s">
        <v>65</v>
      </c>
    </row>
    <row r="3393" spans="1:10">
      <c r="A3393" s="17">
        <v>9403</v>
      </c>
      <c r="B3393" s="17" t="s">
        <v>1191</v>
      </c>
      <c r="C3393" s="17" t="s">
        <v>22</v>
      </c>
      <c r="D3393" s="17" t="s">
        <v>4649</v>
      </c>
      <c r="E3393" s="17">
        <v>780</v>
      </c>
      <c r="F3393" s="18" t="s">
        <v>6</v>
      </c>
      <c r="G3393">
        <v>2019</v>
      </c>
      <c r="H3393" s="18" t="s">
        <v>85</v>
      </c>
      <c r="I3393" t="s">
        <v>64</v>
      </c>
      <c r="J3393" t="s">
        <v>65</v>
      </c>
    </row>
    <row r="3394" spans="1:10">
      <c r="A3394" s="17">
        <v>9402</v>
      </c>
      <c r="B3394" s="17" t="s">
        <v>2649</v>
      </c>
      <c r="C3394" s="17" t="s">
        <v>20</v>
      </c>
      <c r="D3394" s="17" t="s">
        <v>4745</v>
      </c>
      <c r="E3394" s="17">
        <v>600</v>
      </c>
      <c r="F3394" s="18" t="s">
        <v>6</v>
      </c>
      <c r="G3394">
        <v>2019</v>
      </c>
      <c r="H3394" s="18" t="s">
        <v>85</v>
      </c>
      <c r="I3394" t="s">
        <v>64</v>
      </c>
      <c r="J3394" t="s">
        <v>65</v>
      </c>
    </row>
    <row r="3395" spans="1:10">
      <c r="A3395" s="17">
        <v>9401</v>
      </c>
      <c r="B3395" s="17" t="s">
        <v>1190</v>
      </c>
      <c r="C3395" s="17" t="s">
        <v>24</v>
      </c>
      <c r="D3395" s="17" t="s">
        <v>4658</v>
      </c>
      <c r="E3395" s="17">
        <v>650</v>
      </c>
      <c r="F3395" s="18" t="s">
        <v>6</v>
      </c>
      <c r="G3395">
        <v>2019</v>
      </c>
      <c r="H3395" s="18" t="s">
        <v>85</v>
      </c>
      <c r="I3395" t="s">
        <v>64</v>
      </c>
      <c r="J3395" t="s">
        <v>65</v>
      </c>
    </row>
    <row r="3396" spans="1:10">
      <c r="A3396" s="17">
        <v>9400</v>
      </c>
      <c r="B3396" s="17" t="s">
        <v>1189</v>
      </c>
      <c r="C3396" s="17" t="s">
        <v>24</v>
      </c>
      <c r="D3396" s="17" t="s">
        <v>4658</v>
      </c>
      <c r="E3396" s="17">
        <v>720</v>
      </c>
      <c r="F3396" s="18" t="s">
        <v>6</v>
      </c>
      <c r="G3396">
        <v>2019</v>
      </c>
      <c r="H3396" s="18" t="s">
        <v>85</v>
      </c>
      <c r="I3396" t="s">
        <v>64</v>
      </c>
      <c r="J3396" t="s">
        <v>65</v>
      </c>
    </row>
    <row r="3397" spans="1:10">
      <c r="A3397" s="17">
        <v>9399</v>
      </c>
      <c r="B3397" s="17" t="s">
        <v>1188</v>
      </c>
      <c r="C3397" s="17" t="s">
        <v>16</v>
      </c>
      <c r="D3397" s="17" t="s">
        <v>4631</v>
      </c>
      <c r="E3397" s="17">
        <v>490</v>
      </c>
      <c r="F3397" s="18" t="s">
        <v>6</v>
      </c>
      <c r="G3397">
        <v>2019</v>
      </c>
      <c r="H3397" s="18" t="s">
        <v>85</v>
      </c>
      <c r="I3397" t="s">
        <v>64</v>
      </c>
      <c r="J3397" t="s">
        <v>65</v>
      </c>
    </row>
    <row r="3398" spans="1:10">
      <c r="A3398" s="17">
        <v>9398</v>
      </c>
      <c r="B3398" s="17" t="s">
        <v>3382</v>
      </c>
      <c r="C3398" s="17" t="s">
        <v>16</v>
      </c>
      <c r="D3398" s="17" t="s">
        <v>4631</v>
      </c>
      <c r="E3398" s="17">
        <v>950</v>
      </c>
      <c r="F3398" s="18" t="s">
        <v>6</v>
      </c>
      <c r="G3398">
        <v>2019</v>
      </c>
      <c r="H3398" s="18" t="s">
        <v>85</v>
      </c>
      <c r="I3398" t="s">
        <v>64</v>
      </c>
      <c r="J3398" t="s">
        <v>65</v>
      </c>
    </row>
    <row r="3399" spans="1:10">
      <c r="A3399" s="17">
        <v>9394</v>
      </c>
      <c r="B3399" s="17" t="s">
        <v>1186</v>
      </c>
      <c r="C3399" s="17" t="s">
        <v>15</v>
      </c>
      <c r="D3399" s="17" t="s">
        <v>4655</v>
      </c>
      <c r="E3399" s="17">
        <v>730</v>
      </c>
      <c r="F3399" s="18" t="s">
        <v>6</v>
      </c>
      <c r="G3399">
        <v>2019</v>
      </c>
      <c r="H3399" s="18" t="s">
        <v>85</v>
      </c>
      <c r="I3399" t="s">
        <v>380</v>
      </c>
      <c r="J3399" t="s">
        <v>254</v>
      </c>
    </row>
    <row r="3400" spans="1:10">
      <c r="A3400" s="17">
        <v>9391</v>
      </c>
      <c r="B3400" s="17" t="s">
        <v>2237</v>
      </c>
      <c r="C3400" s="17" t="s">
        <v>20</v>
      </c>
      <c r="D3400" s="17" t="s">
        <v>4731</v>
      </c>
      <c r="E3400" s="17">
        <v>700</v>
      </c>
      <c r="F3400" s="18" t="s">
        <v>6</v>
      </c>
      <c r="G3400">
        <v>2019</v>
      </c>
      <c r="H3400" s="18" t="s">
        <v>85</v>
      </c>
      <c r="I3400" t="s">
        <v>64</v>
      </c>
      <c r="J3400" t="s">
        <v>65</v>
      </c>
    </row>
    <row r="3401" spans="1:10">
      <c r="A3401" s="17">
        <v>9390</v>
      </c>
      <c r="B3401" s="17" t="s">
        <v>2731</v>
      </c>
      <c r="C3401" s="17" t="s">
        <v>20</v>
      </c>
      <c r="D3401" s="17" t="s">
        <v>4745</v>
      </c>
      <c r="E3401" s="17">
        <v>470</v>
      </c>
      <c r="F3401" s="18" t="s">
        <v>6</v>
      </c>
      <c r="G3401">
        <v>2019</v>
      </c>
      <c r="H3401" s="18" t="s">
        <v>85</v>
      </c>
      <c r="I3401" t="s">
        <v>64</v>
      </c>
      <c r="J3401" t="s">
        <v>65</v>
      </c>
    </row>
    <row r="3402" spans="1:10">
      <c r="A3402" s="17">
        <v>9389</v>
      </c>
      <c r="B3402" s="17" t="s">
        <v>2238</v>
      </c>
      <c r="C3402" s="17" t="s">
        <v>20</v>
      </c>
      <c r="D3402" s="17" t="s">
        <v>4745</v>
      </c>
      <c r="E3402" s="17">
        <v>590</v>
      </c>
      <c r="F3402" s="18" t="s">
        <v>6</v>
      </c>
      <c r="G3402">
        <v>2019</v>
      </c>
      <c r="H3402" s="18" t="s">
        <v>85</v>
      </c>
      <c r="I3402" t="s">
        <v>64</v>
      </c>
      <c r="J3402" t="s">
        <v>65</v>
      </c>
    </row>
    <row r="3403" spans="1:10">
      <c r="A3403" s="17">
        <v>9388</v>
      </c>
      <c r="B3403" s="17" t="s">
        <v>2522</v>
      </c>
      <c r="C3403" s="17" t="s">
        <v>20</v>
      </c>
      <c r="D3403" s="17" t="s">
        <v>4745</v>
      </c>
      <c r="E3403" s="17">
        <v>370</v>
      </c>
      <c r="F3403" s="18" t="s">
        <v>6</v>
      </c>
      <c r="G3403">
        <v>2019</v>
      </c>
      <c r="H3403" s="18" t="s">
        <v>85</v>
      </c>
      <c r="I3403" t="s">
        <v>64</v>
      </c>
      <c r="J3403" t="s">
        <v>65</v>
      </c>
    </row>
    <row r="3404" spans="1:10">
      <c r="A3404" s="17">
        <v>9381</v>
      </c>
      <c r="B3404" s="17" t="s">
        <v>2981</v>
      </c>
      <c r="C3404" s="17" t="s">
        <v>22</v>
      </c>
      <c r="D3404" s="17" t="s">
        <v>4674</v>
      </c>
      <c r="E3404" s="17">
        <v>630</v>
      </c>
      <c r="F3404" s="18" t="s">
        <v>6</v>
      </c>
      <c r="G3404">
        <v>2019</v>
      </c>
      <c r="H3404" s="18" t="s">
        <v>85</v>
      </c>
      <c r="I3404" t="s">
        <v>64</v>
      </c>
      <c r="J3404" t="s">
        <v>65</v>
      </c>
    </row>
    <row r="3405" spans="1:10">
      <c r="A3405" s="17">
        <v>9380</v>
      </c>
      <c r="B3405" s="17" t="s">
        <v>1185</v>
      </c>
      <c r="C3405" s="17" t="s">
        <v>22</v>
      </c>
      <c r="D3405" s="17" t="s">
        <v>4671</v>
      </c>
      <c r="E3405" s="17">
        <v>670</v>
      </c>
      <c r="F3405" s="18" t="s">
        <v>6</v>
      </c>
      <c r="G3405">
        <v>2019</v>
      </c>
      <c r="H3405" s="18" t="s">
        <v>85</v>
      </c>
      <c r="I3405" t="s">
        <v>64</v>
      </c>
      <c r="J3405" t="s">
        <v>65</v>
      </c>
    </row>
    <row r="3406" spans="1:10">
      <c r="A3406" s="17">
        <v>9379</v>
      </c>
      <c r="B3406" s="17" t="s">
        <v>1184</v>
      </c>
      <c r="C3406" s="17" t="s">
        <v>22</v>
      </c>
      <c r="D3406" s="17" t="s">
        <v>4671</v>
      </c>
      <c r="E3406" s="17">
        <v>610</v>
      </c>
      <c r="F3406" s="18" t="s">
        <v>6</v>
      </c>
      <c r="G3406">
        <v>2019</v>
      </c>
      <c r="H3406" s="18" t="s">
        <v>85</v>
      </c>
      <c r="I3406" t="s">
        <v>64</v>
      </c>
      <c r="J3406" t="s">
        <v>65</v>
      </c>
    </row>
    <row r="3407" spans="1:10">
      <c r="A3407" s="17">
        <v>9378</v>
      </c>
      <c r="B3407" s="17" t="s">
        <v>1183</v>
      </c>
      <c r="C3407" s="17" t="s">
        <v>22</v>
      </c>
      <c r="D3407" s="17" t="s">
        <v>4671</v>
      </c>
      <c r="E3407" s="17">
        <v>880</v>
      </c>
      <c r="F3407" s="18" t="s">
        <v>6</v>
      </c>
      <c r="G3407">
        <v>2019</v>
      </c>
      <c r="H3407" s="18" t="s">
        <v>85</v>
      </c>
      <c r="I3407" t="s">
        <v>64</v>
      </c>
      <c r="J3407" t="s">
        <v>65</v>
      </c>
    </row>
    <row r="3408" spans="1:10">
      <c r="A3408" s="17">
        <v>9377</v>
      </c>
      <c r="B3408" s="17" t="s">
        <v>1182</v>
      </c>
      <c r="C3408" s="17" t="s">
        <v>18</v>
      </c>
      <c r="D3408" s="17" t="s">
        <v>4686</v>
      </c>
      <c r="E3408" s="17">
        <v>810</v>
      </c>
      <c r="F3408" s="18" t="s">
        <v>6</v>
      </c>
      <c r="G3408">
        <v>2019</v>
      </c>
      <c r="H3408" s="18" t="s">
        <v>85</v>
      </c>
      <c r="I3408" t="s">
        <v>64</v>
      </c>
      <c r="J3408" t="s">
        <v>204</v>
      </c>
    </row>
    <row r="3409" spans="1:10">
      <c r="A3409" s="17">
        <v>9376</v>
      </c>
      <c r="B3409" s="17" t="s">
        <v>1181</v>
      </c>
      <c r="C3409" s="17" t="s">
        <v>18</v>
      </c>
      <c r="D3409" s="17" t="s">
        <v>4756</v>
      </c>
      <c r="E3409" s="17">
        <v>580</v>
      </c>
      <c r="F3409" s="18" t="s">
        <v>6</v>
      </c>
      <c r="G3409">
        <v>2019</v>
      </c>
      <c r="H3409" s="18" t="s">
        <v>85</v>
      </c>
      <c r="I3409" t="s">
        <v>64</v>
      </c>
      <c r="J3409" t="s">
        <v>65</v>
      </c>
    </row>
    <row r="3410" spans="1:10">
      <c r="A3410" s="17">
        <v>9375</v>
      </c>
      <c r="B3410" s="17" t="s">
        <v>1180</v>
      </c>
      <c r="C3410" s="17" t="s">
        <v>8</v>
      </c>
      <c r="D3410" s="17" t="s">
        <v>4588</v>
      </c>
      <c r="E3410" s="17">
        <v>900</v>
      </c>
      <c r="F3410" s="18" t="s">
        <v>6</v>
      </c>
      <c r="G3410">
        <v>2019</v>
      </c>
      <c r="H3410" s="18" t="s">
        <v>85</v>
      </c>
      <c r="I3410" t="s">
        <v>64</v>
      </c>
      <c r="J3410" t="s">
        <v>65</v>
      </c>
    </row>
    <row r="3411" spans="1:10">
      <c r="A3411" s="17">
        <v>9374</v>
      </c>
      <c r="B3411" s="17" t="s">
        <v>1179</v>
      </c>
      <c r="C3411" s="17" t="s">
        <v>26</v>
      </c>
      <c r="D3411" s="17" t="s">
        <v>4742</v>
      </c>
      <c r="E3411" s="17">
        <v>900</v>
      </c>
      <c r="F3411" s="18" t="s">
        <v>6</v>
      </c>
      <c r="G3411">
        <v>2019</v>
      </c>
      <c r="H3411" s="18" t="s">
        <v>85</v>
      </c>
      <c r="I3411" t="s">
        <v>64</v>
      </c>
      <c r="J3411" t="s">
        <v>65</v>
      </c>
    </row>
    <row r="3412" spans="1:10">
      <c r="A3412" s="17">
        <v>9373</v>
      </c>
      <c r="B3412" s="17" t="s">
        <v>1178</v>
      </c>
      <c r="C3412" s="17" t="s">
        <v>26</v>
      </c>
      <c r="D3412" s="17" t="s">
        <v>4668</v>
      </c>
      <c r="E3412" s="17">
        <v>670</v>
      </c>
      <c r="F3412" s="18" t="s">
        <v>6</v>
      </c>
      <c r="G3412">
        <v>2019</v>
      </c>
      <c r="H3412" s="18" t="s">
        <v>85</v>
      </c>
      <c r="I3412" t="s">
        <v>64</v>
      </c>
      <c r="J3412" t="s">
        <v>65</v>
      </c>
    </row>
    <row r="3413" spans="1:10">
      <c r="A3413" s="17">
        <v>9361</v>
      </c>
      <c r="B3413" s="17" t="s">
        <v>1170</v>
      </c>
      <c r="C3413" s="17" t="s">
        <v>28</v>
      </c>
      <c r="D3413" s="17" t="s">
        <v>4583</v>
      </c>
      <c r="E3413" s="17">
        <v>490</v>
      </c>
      <c r="F3413" s="18" t="s">
        <v>6</v>
      </c>
      <c r="G3413">
        <v>2019</v>
      </c>
      <c r="H3413" s="18" t="s">
        <v>85</v>
      </c>
      <c r="I3413" t="s">
        <v>64</v>
      </c>
      <c r="J3413" t="s">
        <v>65</v>
      </c>
    </row>
    <row r="3414" spans="1:10">
      <c r="A3414" s="17">
        <v>9360</v>
      </c>
      <c r="B3414" s="17" t="s">
        <v>1169</v>
      </c>
      <c r="C3414" s="17" t="s">
        <v>8</v>
      </c>
      <c r="D3414" s="17" t="s">
        <v>4588</v>
      </c>
      <c r="E3414" s="17">
        <v>910</v>
      </c>
      <c r="F3414" s="18" t="s">
        <v>6</v>
      </c>
      <c r="G3414">
        <v>2019</v>
      </c>
      <c r="H3414" s="18" t="s">
        <v>85</v>
      </c>
      <c r="I3414" t="s">
        <v>64</v>
      </c>
      <c r="J3414" t="s">
        <v>65</v>
      </c>
    </row>
    <row r="3415" spans="1:10">
      <c r="A3415" s="17">
        <v>9359</v>
      </c>
      <c r="B3415" s="17" t="s">
        <v>3626</v>
      </c>
      <c r="C3415" s="17" t="s">
        <v>8</v>
      </c>
      <c r="D3415" s="17" t="s">
        <v>4588</v>
      </c>
      <c r="E3415" s="17">
        <v>1010</v>
      </c>
      <c r="F3415" s="18" t="s">
        <v>6</v>
      </c>
      <c r="G3415">
        <v>2019</v>
      </c>
      <c r="H3415" s="18" t="s">
        <v>85</v>
      </c>
      <c r="I3415" t="s">
        <v>64</v>
      </c>
      <c r="J3415" t="s">
        <v>65</v>
      </c>
    </row>
    <row r="3416" spans="1:10">
      <c r="A3416" s="17">
        <v>9358</v>
      </c>
      <c r="B3416" s="17" t="s">
        <v>1168</v>
      </c>
      <c r="C3416" s="17" t="s">
        <v>26</v>
      </c>
      <c r="D3416" s="17" t="s">
        <v>4668</v>
      </c>
      <c r="E3416" s="17">
        <v>570</v>
      </c>
      <c r="F3416" s="18" t="s">
        <v>6</v>
      </c>
      <c r="G3416">
        <v>2019</v>
      </c>
      <c r="H3416" s="18" t="s">
        <v>85</v>
      </c>
      <c r="I3416" t="s">
        <v>64</v>
      </c>
      <c r="J3416" t="s">
        <v>65</v>
      </c>
    </row>
    <row r="3417" spans="1:10">
      <c r="A3417" s="17">
        <v>9352</v>
      </c>
      <c r="B3417" s="17" t="s">
        <v>3027</v>
      </c>
      <c r="C3417" s="17" t="s">
        <v>28</v>
      </c>
      <c r="D3417" s="17" t="s">
        <v>4638</v>
      </c>
      <c r="E3417" s="17">
        <v>780</v>
      </c>
      <c r="F3417" s="18" t="s">
        <v>6</v>
      </c>
      <c r="G3417">
        <v>2019</v>
      </c>
      <c r="H3417" s="18" t="s">
        <v>85</v>
      </c>
      <c r="I3417" t="s">
        <v>64</v>
      </c>
      <c r="J3417" t="s">
        <v>65</v>
      </c>
    </row>
    <row r="3418" spans="1:10">
      <c r="A3418" s="17">
        <v>9351</v>
      </c>
      <c r="B3418" s="17" t="s">
        <v>4193</v>
      </c>
      <c r="C3418" s="17" t="s">
        <v>28</v>
      </c>
      <c r="D3418" s="17" t="s">
        <v>4638</v>
      </c>
      <c r="E3418" s="17">
        <v>410</v>
      </c>
      <c r="F3418" s="18" t="s">
        <v>6</v>
      </c>
      <c r="G3418">
        <v>2018</v>
      </c>
      <c r="H3418" s="18" t="s">
        <v>84</v>
      </c>
      <c r="I3418" t="s">
        <v>380</v>
      </c>
      <c r="J3418" t="s">
        <v>115</v>
      </c>
    </row>
    <row r="3419" spans="1:10">
      <c r="A3419" s="17">
        <v>9350</v>
      </c>
      <c r="B3419" s="17" t="s">
        <v>1167</v>
      </c>
      <c r="C3419" s="17" t="s">
        <v>28</v>
      </c>
      <c r="D3419" s="17" t="s">
        <v>4638</v>
      </c>
      <c r="E3419" s="17">
        <v>380</v>
      </c>
      <c r="F3419" s="18" t="s">
        <v>6</v>
      </c>
      <c r="G3419">
        <v>2017</v>
      </c>
      <c r="H3419" s="18" t="s">
        <v>83</v>
      </c>
      <c r="I3419" t="s">
        <v>380</v>
      </c>
      <c r="J3419" t="s">
        <v>115</v>
      </c>
    </row>
    <row r="3420" spans="1:10">
      <c r="A3420" s="17">
        <v>9349</v>
      </c>
      <c r="B3420" s="17" t="s">
        <v>2630</v>
      </c>
      <c r="C3420" s="17" t="s">
        <v>28</v>
      </c>
      <c r="D3420" s="17" t="s">
        <v>4638</v>
      </c>
      <c r="E3420" s="17">
        <v>560</v>
      </c>
      <c r="F3420" s="18" t="s">
        <v>6</v>
      </c>
      <c r="G3420">
        <v>2015</v>
      </c>
      <c r="H3420" s="18" t="s">
        <v>66</v>
      </c>
      <c r="I3420" t="s">
        <v>380</v>
      </c>
      <c r="J3420" t="s">
        <v>115</v>
      </c>
    </row>
    <row r="3421" spans="1:10">
      <c r="A3421" s="17">
        <v>9348</v>
      </c>
      <c r="B3421" s="17" t="s">
        <v>4221</v>
      </c>
      <c r="C3421" s="17" t="s">
        <v>28</v>
      </c>
      <c r="D3421" s="17" t="s">
        <v>4638</v>
      </c>
      <c r="E3421" s="17">
        <v>810</v>
      </c>
      <c r="F3421" s="18" t="s">
        <v>6</v>
      </c>
      <c r="G3421">
        <v>2014</v>
      </c>
      <c r="H3421" s="18" t="s">
        <v>66</v>
      </c>
      <c r="I3421" t="s">
        <v>380</v>
      </c>
      <c r="J3421" t="s">
        <v>115</v>
      </c>
    </row>
    <row r="3422" spans="1:10">
      <c r="A3422" s="17">
        <v>9347</v>
      </c>
      <c r="B3422" s="17" t="s">
        <v>3805</v>
      </c>
      <c r="C3422" s="17" t="s">
        <v>28</v>
      </c>
      <c r="D3422" s="17" t="s">
        <v>4638</v>
      </c>
      <c r="E3422" s="17">
        <v>650</v>
      </c>
      <c r="F3422" s="18" t="s">
        <v>6</v>
      </c>
      <c r="G3422">
        <v>2013</v>
      </c>
      <c r="H3422" s="18" t="s">
        <v>66</v>
      </c>
      <c r="I3422" t="s">
        <v>380</v>
      </c>
      <c r="J3422" t="s">
        <v>115</v>
      </c>
    </row>
    <row r="3423" spans="1:10">
      <c r="A3423" s="17">
        <v>9346</v>
      </c>
      <c r="B3423" s="17" t="s">
        <v>4220</v>
      </c>
      <c r="C3423" s="17" t="s">
        <v>28</v>
      </c>
      <c r="D3423" s="17" t="s">
        <v>4638</v>
      </c>
      <c r="E3423" s="17">
        <v>1070</v>
      </c>
      <c r="F3423" s="18" t="s">
        <v>6</v>
      </c>
      <c r="G3423">
        <v>2009</v>
      </c>
      <c r="H3423" s="18" t="s">
        <v>66</v>
      </c>
      <c r="I3423" t="s">
        <v>380</v>
      </c>
      <c r="J3423" t="s">
        <v>115</v>
      </c>
    </row>
    <row r="3424" spans="1:10">
      <c r="A3424" s="17">
        <v>9345</v>
      </c>
      <c r="B3424" s="17" t="s">
        <v>4145</v>
      </c>
      <c r="C3424" s="17" t="s">
        <v>28</v>
      </c>
      <c r="D3424" s="17" t="s">
        <v>4634</v>
      </c>
      <c r="E3424" s="17">
        <v>1360</v>
      </c>
      <c r="F3424" s="18" t="s">
        <v>6</v>
      </c>
      <c r="G3424">
        <v>2018</v>
      </c>
      <c r="H3424" s="18" t="s">
        <v>84</v>
      </c>
      <c r="I3424" t="s">
        <v>380</v>
      </c>
      <c r="J3424" t="s">
        <v>115</v>
      </c>
    </row>
    <row r="3425" spans="1:10">
      <c r="A3425" s="17">
        <v>9344</v>
      </c>
      <c r="B3425" s="17" t="s">
        <v>3149</v>
      </c>
      <c r="C3425" s="17" t="s">
        <v>28</v>
      </c>
      <c r="D3425" s="17" t="s">
        <v>4638</v>
      </c>
      <c r="E3425" s="17">
        <v>2010</v>
      </c>
      <c r="F3425" s="18" t="s">
        <v>6</v>
      </c>
      <c r="G3425">
        <v>2009</v>
      </c>
      <c r="H3425" s="18" t="s">
        <v>66</v>
      </c>
      <c r="I3425" t="s">
        <v>380</v>
      </c>
      <c r="J3425" t="s">
        <v>115</v>
      </c>
    </row>
    <row r="3426" spans="1:10">
      <c r="A3426" s="17">
        <v>9343</v>
      </c>
      <c r="B3426" s="17" t="s">
        <v>3900</v>
      </c>
      <c r="C3426" s="17" t="s">
        <v>28</v>
      </c>
      <c r="D3426" s="17" t="s">
        <v>4638</v>
      </c>
      <c r="E3426" s="17">
        <v>1170</v>
      </c>
      <c r="F3426" s="18" t="s">
        <v>6</v>
      </c>
      <c r="G3426">
        <v>2009</v>
      </c>
      <c r="H3426" s="18" t="s">
        <v>66</v>
      </c>
      <c r="I3426" t="s">
        <v>380</v>
      </c>
      <c r="J3426" t="s">
        <v>115</v>
      </c>
    </row>
    <row r="3427" spans="1:10">
      <c r="A3427" s="17">
        <v>9342</v>
      </c>
      <c r="B3427" s="17" t="s">
        <v>1165</v>
      </c>
      <c r="C3427" s="17" t="s">
        <v>28</v>
      </c>
      <c r="D3427" s="17" t="s">
        <v>4638</v>
      </c>
      <c r="E3427" s="17">
        <v>1480</v>
      </c>
      <c r="F3427" s="18" t="s">
        <v>6</v>
      </c>
      <c r="G3427">
        <v>2009</v>
      </c>
      <c r="H3427" s="18" t="s">
        <v>66</v>
      </c>
      <c r="I3427" t="s">
        <v>380</v>
      </c>
      <c r="J3427" t="s">
        <v>115</v>
      </c>
    </row>
    <row r="3428" spans="1:10">
      <c r="A3428" s="17">
        <v>9341</v>
      </c>
      <c r="B3428" s="17" t="s">
        <v>4127</v>
      </c>
      <c r="C3428" s="17" t="s">
        <v>28</v>
      </c>
      <c r="D3428" s="17" t="s">
        <v>4638</v>
      </c>
      <c r="E3428" s="17">
        <v>1720</v>
      </c>
      <c r="F3428" s="18" t="s">
        <v>6</v>
      </c>
      <c r="G3428">
        <v>2009</v>
      </c>
      <c r="H3428" s="18" t="s">
        <v>66</v>
      </c>
      <c r="I3428" t="s">
        <v>380</v>
      </c>
      <c r="J3428" t="s">
        <v>115</v>
      </c>
    </row>
    <row r="3429" spans="1:10">
      <c r="A3429" s="17">
        <v>9337</v>
      </c>
      <c r="B3429" s="17" t="s">
        <v>3778</v>
      </c>
      <c r="C3429" s="17" t="s">
        <v>26</v>
      </c>
      <c r="D3429" s="17" t="s">
        <v>4668</v>
      </c>
      <c r="E3429" s="17">
        <v>1020</v>
      </c>
      <c r="F3429" s="18" t="s">
        <v>6</v>
      </c>
      <c r="G3429">
        <v>2019</v>
      </c>
      <c r="H3429" s="18" t="s">
        <v>85</v>
      </c>
      <c r="I3429" t="s">
        <v>64</v>
      </c>
      <c r="J3429" t="s">
        <v>65</v>
      </c>
    </row>
    <row r="3430" spans="1:10">
      <c r="A3430" s="17">
        <v>9336</v>
      </c>
      <c r="B3430" s="17" t="s">
        <v>1163</v>
      </c>
      <c r="C3430" s="17" t="s">
        <v>24</v>
      </c>
      <c r="D3430" s="17" t="s">
        <v>4748</v>
      </c>
      <c r="E3430" s="17">
        <v>1270</v>
      </c>
      <c r="F3430" s="18" t="s">
        <v>6</v>
      </c>
      <c r="G3430">
        <v>2019</v>
      </c>
      <c r="H3430" s="18" t="s">
        <v>85</v>
      </c>
      <c r="I3430" t="s">
        <v>64</v>
      </c>
      <c r="J3430" t="s">
        <v>65</v>
      </c>
    </row>
    <row r="3431" spans="1:10">
      <c r="A3431" s="17">
        <v>9335</v>
      </c>
      <c r="B3431" s="17" t="s">
        <v>1162</v>
      </c>
      <c r="C3431" s="17" t="s">
        <v>24</v>
      </c>
      <c r="D3431" s="17" t="s">
        <v>4681</v>
      </c>
      <c r="E3431" s="17">
        <v>740</v>
      </c>
      <c r="F3431" s="18" t="s">
        <v>6</v>
      </c>
      <c r="G3431">
        <v>2019</v>
      </c>
      <c r="H3431" s="18" t="s">
        <v>85</v>
      </c>
      <c r="I3431" t="s">
        <v>64</v>
      </c>
      <c r="J3431" t="s">
        <v>65</v>
      </c>
    </row>
    <row r="3432" spans="1:10">
      <c r="A3432" s="17">
        <v>9334</v>
      </c>
      <c r="B3432" s="17" t="s">
        <v>1161</v>
      </c>
      <c r="C3432" s="17" t="s">
        <v>24</v>
      </c>
      <c r="D3432" s="17" t="s">
        <v>4658</v>
      </c>
      <c r="E3432" s="17">
        <v>790</v>
      </c>
      <c r="F3432" s="18" t="s">
        <v>6</v>
      </c>
      <c r="G3432">
        <v>2019</v>
      </c>
      <c r="H3432" s="18" t="s">
        <v>85</v>
      </c>
      <c r="I3432" t="s">
        <v>64</v>
      </c>
      <c r="J3432" t="s">
        <v>65</v>
      </c>
    </row>
    <row r="3433" spans="1:10">
      <c r="A3433" s="17">
        <v>9333</v>
      </c>
      <c r="B3433" s="17" t="s">
        <v>1160</v>
      </c>
      <c r="C3433" s="17" t="s">
        <v>24</v>
      </c>
      <c r="D3433" s="17" t="s">
        <v>4658</v>
      </c>
      <c r="E3433" s="17">
        <v>610</v>
      </c>
      <c r="F3433" s="18" t="s">
        <v>6</v>
      </c>
      <c r="G3433">
        <v>2019</v>
      </c>
      <c r="H3433" s="18" t="s">
        <v>85</v>
      </c>
      <c r="I3433" t="s">
        <v>64</v>
      </c>
      <c r="J3433" t="s">
        <v>65</v>
      </c>
    </row>
    <row r="3434" spans="1:10">
      <c r="A3434" s="17">
        <v>9332</v>
      </c>
      <c r="B3434" s="17" t="s">
        <v>1159</v>
      </c>
      <c r="C3434" s="17" t="s">
        <v>24</v>
      </c>
      <c r="D3434" s="17" t="s">
        <v>4658</v>
      </c>
      <c r="E3434" s="17">
        <v>680</v>
      </c>
      <c r="F3434" s="18" t="s">
        <v>6</v>
      </c>
      <c r="G3434">
        <v>2019</v>
      </c>
      <c r="H3434" s="18" t="s">
        <v>85</v>
      </c>
      <c r="I3434" t="s">
        <v>64</v>
      </c>
      <c r="J3434" t="s">
        <v>65</v>
      </c>
    </row>
    <row r="3435" spans="1:10">
      <c r="A3435" s="17">
        <v>9330</v>
      </c>
      <c r="B3435" s="17" t="s">
        <v>2224</v>
      </c>
      <c r="C3435" s="17" t="s">
        <v>20</v>
      </c>
      <c r="D3435" s="17" t="s">
        <v>4745</v>
      </c>
      <c r="E3435" s="17">
        <v>750</v>
      </c>
      <c r="F3435" s="18" t="s">
        <v>6</v>
      </c>
      <c r="G3435">
        <v>2019</v>
      </c>
      <c r="H3435" s="18" t="s">
        <v>85</v>
      </c>
      <c r="I3435" t="s">
        <v>64</v>
      </c>
      <c r="J3435" t="s">
        <v>65</v>
      </c>
    </row>
    <row r="3436" spans="1:10">
      <c r="A3436" s="17">
        <v>9329</v>
      </c>
      <c r="B3436" s="17" t="s">
        <v>1158</v>
      </c>
      <c r="C3436" s="17" t="s">
        <v>28</v>
      </c>
      <c r="D3436" s="17" t="s">
        <v>4583</v>
      </c>
      <c r="E3436" s="17">
        <v>450</v>
      </c>
      <c r="F3436" s="18" t="s">
        <v>6</v>
      </c>
      <c r="G3436">
        <v>2019</v>
      </c>
      <c r="H3436" s="18" t="s">
        <v>85</v>
      </c>
      <c r="I3436" t="s">
        <v>64</v>
      </c>
      <c r="J3436" t="s">
        <v>65</v>
      </c>
    </row>
    <row r="3437" spans="1:10">
      <c r="A3437" s="17">
        <v>9328</v>
      </c>
      <c r="B3437" s="17" t="s">
        <v>1157</v>
      </c>
      <c r="C3437" s="17" t="s">
        <v>28</v>
      </c>
      <c r="D3437" s="17" t="s">
        <v>4749</v>
      </c>
      <c r="E3437" s="17">
        <v>710</v>
      </c>
      <c r="F3437" s="18" t="s">
        <v>6</v>
      </c>
      <c r="G3437">
        <v>2019</v>
      </c>
      <c r="H3437" s="18" t="s">
        <v>85</v>
      </c>
      <c r="I3437" t="s">
        <v>64</v>
      </c>
      <c r="J3437" t="s">
        <v>65</v>
      </c>
    </row>
    <row r="3438" spans="1:10">
      <c r="A3438" s="17">
        <v>9327</v>
      </c>
      <c r="B3438" s="17" t="s">
        <v>1156</v>
      </c>
      <c r="C3438" s="17" t="s">
        <v>28</v>
      </c>
      <c r="D3438" s="17" t="s">
        <v>4749</v>
      </c>
      <c r="E3438" s="17">
        <v>570</v>
      </c>
      <c r="F3438" s="18" t="s">
        <v>6</v>
      </c>
      <c r="G3438">
        <v>2019</v>
      </c>
      <c r="H3438" s="18" t="s">
        <v>85</v>
      </c>
      <c r="I3438" t="s">
        <v>64</v>
      </c>
      <c r="J3438" t="s">
        <v>65</v>
      </c>
    </row>
    <row r="3439" spans="1:10">
      <c r="A3439" s="17">
        <v>9326</v>
      </c>
      <c r="B3439" s="17" t="s">
        <v>1155</v>
      </c>
      <c r="C3439" s="17" t="s">
        <v>18</v>
      </c>
      <c r="D3439" s="17" t="s">
        <v>4686</v>
      </c>
      <c r="E3439" s="17">
        <v>850</v>
      </c>
      <c r="F3439" s="18" t="s">
        <v>6</v>
      </c>
      <c r="G3439">
        <v>2019</v>
      </c>
      <c r="H3439" s="18" t="s">
        <v>85</v>
      </c>
      <c r="I3439" t="s">
        <v>64</v>
      </c>
      <c r="J3439" t="s">
        <v>65</v>
      </c>
    </row>
    <row r="3440" spans="1:10">
      <c r="A3440" s="17">
        <v>9323</v>
      </c>
      <c r="B3440" s="17" t="s">
        <v>3904</v>
      </c>
      <c r="C3440" s="17" t="s">
        <v>28</v>
      </c>
      <c r="D3440" s="17" t="s">
        <v>4638</v>
      </c>
      <c r="E3440" s="17">
        <v>750</v>
      </c>
      <c r="F3440" s="18" t="s">
        <v>6</v>
      </c>
      <c r="G3440">
        <v>2019</v>
      </c>
      <c r="H3440" s="18" t="s">
        <v>85</v>
      </c>
      <c r="I3440" t="s">
        <v>64</v>
      </c>
      <c r="J3440" t="s">
        <v>65</v>
      </c>
    </row>
    <row r="3441" spans="1:10">
      <c r="A3441" s="17">
        <v>9322</v>
      </c>
      <c r="B3441" s="17" t="s">
        <v>1154</v>
      </c>
      <c r="C3441" s="17" t="s">
        <v>8</v>
      </c>
      <c r="D3441" s="17" t="s">
        <v>4646</v>
      </c>
      <c r="E3441" s="17">
        <v>1020</v>
      </c>
      <c r="F3441" s="18" t="s">
        <v>6</v>
      </c>
      <c r="G3441">
        <v>2019</v>
      </c>
      <c r="H3441" s="18" t="s">
        <v>85</v>
      </c>
      <c r="I3441" t="s">
        <v>64</v>
      </c>
      <c r="J3441" t="s">
        <v>65</v>
      </c>
    </row>
    <row r="3442" spans="1:10">
      <c r="A3442" s="17">
        <v>9321</v>
      </c>
      <c r="B3442" s="17" t="s">
        <v>1153</v>
      </c>
      <c r="C3442" s="17" t="s">
        <v>8</v>
      </c>
      <c r="D3442" s="17" t="s">
        <v>4588</v>
      </c>
      <c r="E3442" s="17">
        <v>1170</v>
      </c>
      <c r="F3442" s="18" t="s">
        <v>6</v>
      </c>
      <c r="G3442">
        <v>2019</v>
      </c>
      <c r="H3442" s="18" t="s">
        <v>85</v>
      </c>
      <c r="I3442" t="s">
        <v>64</v>
      </c>
      <c r="J3442" t="s">
        <v>65</v>
      </c>
    </row>
    <row r="3443" spans="1:10">
      <c r="A3443" s="17">
        <v>9314</v>
      </c>
      <c r="B3443" s="17" t="s">
        <v>1146</v>
      </c>
      <c r="C3443" s="17" t="s">
        <v>22</v>
      </c>
      <c r="D3443" s="17" t="s">
        <v>4674</v>
      </c>
      <c r="E3443" s="17">
        <v>630</v>
      </c>
      <c r="F3443" s="18" t="s">
        <v>6</v>
      </c>
      <c r="G3443">
        <v>2019</v>
      </c>
      <c r="H3443" s="18" t="s">
        <v>85</v>
      </c>
      <c r="I3443" t="s">
        <v>64</v>
      </c>
      <c r="J3443" t="s">
        <v>65</v>
      </c>
    </row>
    <row r="3444" spans="1:10">
      <c r="A3444" s="17">
        <v>9313</v>
      </c>
      <c r="B3444" s="17" t="s">
        <v>1145</v>
      </c>
      <c r="C3444" s="17" t="s">
        <v>8</v>
      </c>
      <c r="D3444" s="17" t="s">
        <v>4646</v>
      </c>
      <c r="E3444" s="17">
        <v>410</v>
      </c>
      <c r="F3444" s="18" t="s">
        <v>6</v>
      </c>
      <c r="G3444">
        <v>2018</v>
      </c>
      <c r="H3444" s="18" t="s">
        <v>84</v>
      </c>
      <c r="I3444" t="s">
        <v>64</v>
      </c>
      <c r="J3444" t="s">
        <v>65</v>
      </c>
    </row>
    <row r="3445" spans="1:10">
      <c r="A3445" s="17">
        <v>9312</v>
      </c>
      <c r="B3445" s="17" t="s">
        <v>1144</v>
      </c>
      <c r="C3445" s="17" t="s">
        <v>8</v>
      </c>
      <c r="D3445" s="17" t="s">
        <v>4646</v>
      </c>
      <c r="E3445" s="17">
        <v>1090</v>
      </c>
      <c r="F3445" s="18" t="s">
        <v>6</v>
      </c>
      <c r="G3445">
        <v>2019</v>
      </c>
      <c r="H3445" s="18" t="s">
        <v>85</v>
      </c>
      <c r="I3445" t="s">
        <v>64</v>
      </c>
      <c r="J3445" t="s">
        <v>65</v>
      </c>
    </row>
    <row r="3446" spans="1:10">
      <c r="A3446" s="17">
        <v>9311</v>
      </c>
      <c r="B3446" s="17" t="s">
        <v>1143</v>
      </c>
      <c r="C3446" s="17" t="s">
        <v>16</v>
      </c>
      <c r="D3446" s="17" t="s">
        <v>4694</v>
      </c>
      <c r="E3446" s="17">
        <v>860</v>
      </c>
      <c r="F3446" s="18" t="s">
        <v>6</v>
      </c>
      <c r="G3446">
        <v>2019</v>
      </c>
      <c r="H3446" s="18" t="s">
        <v>85</v>
      </c>
      <c r="I3446" t="s">
        <v>64</v>
      </c>
      <c r="J3446" t="s">
        <v>65</v>
      </c>
    </row>
    <row r="3447" spans="1:10">
      <c r="A3447" s="17">
        <v>9310</v>
      </c>
      <c r="B3447" s="17" t="s">
        <v>1142</v>
      </c>
      <c r="C3447" s="17" t="s">
        <v>24</v>
      </c>
      <c r="D3447" s="17" t="s">
        <v>4658</v>
      </c>
      <c r="E3447" s="17">
        <v>650</v>
      </c>
      <c r="F3447" s="18" t="s">
        <v>6</v>
      </c>
      <c r="G3447">
        <v>2019</v>
      </c>
      <c r="H3447" s="18" t="s">
        <v>85</v>
      </c>
      <c r="I3447" t="s">
        <v>64</v>
      </c>
      <c r="J3447" t="s">
        <v>65</v>
      </c>
    </row>
    <row r="3448" spans="1:10">
      <c r="A3448" s="17">
        <v>9309</v>
      </c>
      <c r="B3448" s="17" t="s">
        <v>1141</v>
      </c>
      <c r="C3448" s="17" t="s">
        <v>24</v>
      </c>
      <c r="D3448" s="17" t="s">
        <v>4748</v>
      </c>
      <c r="E3448" s="17">
        <v>510</v>
      </c>
      <c r="F3448" s="18" t="s">
        <v>6</v>
      </c>
      <c r="G3448">
        <v>2019</v>
      </c>
      <c r="H3448" s="18" t="s">
        <v>85</v>
      </c>
      <c r="I3448" t="s">
        <v>64</v>
      </c>
      <c r="J3448" t="s">
        <v>65</v>
      </c>
    </row>
    <row r="3449" spans="1:10">
      <c r="A3449" s="17">
        <v>9308</v>
      </c>
      <c r="B3449" s="17" t="s">
        <v>1140</v>
      </c>
      <c r="C3449" s="17" t="s">
        <v>28</v>
      </c>
      <c r="D3449" s="17" t="s">
        <v>4749</v>
      </c>
      <c r="E3449" s="17">
        <v>620</v>
      </c>
      <c r="F3449" s="18" t="s">
        <v>6</v>
      </c>
      <c r="G3449">
        <v>2018</v>
      </c>
      <c r="H3449" s="18" t="s">
        <v>84</v>
      </c>
      <c r="I3449" t="s">
        <v>64</v>
      </c>
      <c r="J3449" t="s">
        <v>65</v>
      </c>
    </row>
    <row r="3450" spans="1:10">
      <c r="A3450" s="17">
        <v>9307</v>
      </c>
      <c r="B3450" s="17" t="s">
        <v>1139</v>
      </c>
      <c r="C3450" s="17" t="s">
        <v>28</v>
      </c>
      <c r="D3450" s="17" t="s">
        <v>4583</v>
      </c>
      <c r="E3450" s="17">
        <v>530</v>
      </c>
      <c r="F3450" s="18" t="s">
        <v>6</v>
      </c>
      <c r="G3450">
        <v>2018</v>
      </c>
      <c r="H3450" s="18" t="s">
        <v>84</v>
      </c>
      <c r="I3450" t="s">
        <v>64</v>
      </c>
      <c r="J3450" t="s">
        <v>65</v>
      </c>
    </row>
    <row r="3451" spans="1:10">
      <c r="A3451" s="17">
        <v>9306</v>
      </c>
      <c r="B3451" s="17" t="s">
        <v>1138</v>
      </c>
      <c r="C3451" s="17" t="s">
        <v>24</v>
      </c>
      <c r="D3451" s="17" t="s">
        <v>4748</v>
      </c>
      <c r="E3451" s="17">
        <v>740</v>
      </c>
      <c r="F3451" s="18" t="s">
        <v>6</v>
      </c>
      <c r="G3451">
        <v>2019</v>
      </c>
      <c r="H3451" s="18" t="s">
        <v>85</v>
      </c>
      <c r="I3451" t="s">
        <v>64</v>
      </c>
      <c r="J3451" t="s">
        <v>65</v>
      </c>
    </row>
    <row r="3452" spans="1:10">
      <c r="A3452" s="17">
        <v>9305</v>
      </c>
      <c r="B3452" s="17" t="s">
        <v>1137</v>
      </c>
      <c r="C3452" s="17" t="s">
        <v>24</v>
      </c>
      <c r="D3452" s="17" t="s">
        <v>4748</v>
      </c>
      <c r="E3452" s="17">
        <v>990</v>
      </c>
      <c r="F3452" s="18" t="s">
        <v>6</v>
      </c>
      <c r="G3452">
        <v>2019</v>
      </c>
      <c r="H3452" s="18" t="s">
        <v>85</v>
      </c>
      <c r="I3452" t="s">
        <v>64</v>
      </c>
      <c r="J3452" t="s">
        <v>65</v>
      </c>
    </row>
    <row r="3453" spans="1:10">
      <c r="A3453" s="17">
        <v>9304</v>
      </c>
      <c r="B3453" s="17" t="s">
        <v>1136</v>
      </c>
      <c r="C3453" s="17" t="s">
        <v>15</v>
      </c>
      <c r="D3453" s="17" t="s">
        <v>4759</v>
      </c>
      <c r="E3453" s="17">
        <v>430</v>
      </c>
      <c r="F3453" s="18" t="s">
        <v>6</v>
      </c>
      <c r="G3453">
        <v>2019</v>
      </c>
      <c r="H3453" s="18" t="s">
        <v>85</v>
      </c>
      <c r="I3453" t="s">
        <v>64</v>
      </c>
      <c r="J3453" t="s">
        <v>65</v>
      </c>
    </row>
    <row r="3454" spans="1:10">
      <c r="A3454" s="17">
        <v>9303</v>
      </c>
      <c r="B3454" s="17" t="s">
        <v>2116</v>
      </c>
      <c r="C3454" s="17" t="s">
        <v>20</v>
      </c>
      <c r="D3454" s="17" t="s">
        <v>4731</v>
      </c>
      <c r="E3454" s="17">
        <v>810</v>
      </c>
      <c r="F3454" s="18" t="s">
        <v>6</v>
      </c>
      <c r="G3454">
        <v>2019</v>
      </c>
      <c r="H3454" s="18" t="s">
        <v>85</v>
      </c>
      <c r="I3454" t="s">
        <v>64</v>
      </c>
      <c r="J3454" t="s">
        <v>65</v>
      </c>
    </row>
    <row r="3455" spans="1:10">
      <c r="A3455" s="17">
        <v>9302</v>
      </c>
      <c r="B3455" s="17" t="s">
        <v>2599</v>
      </c>
      <c r="C3455" s="17" t="s">
        <v>20</v>
      </c>
      <c r="D3455" s="17" t="s">
        <v>4745</v>
      </c>
      <c r="E3455" s="17">
        <v>650</v>
      </c>
      <c r="F3455" s="18" t="s">
        <v>6</v>
      </c>
      <c r="G3455">
        <v>2019</v>
      </c>
      <c r="H3455" s="18" t="s">
        <v>85</v>
      </c>
      <c r="I3455" t="s">
        <v>64</v>
      </c>
      <c r="J3455" t="s">
        <v>65</v>
      </c>
    </row>
    <row r="3456" spans="1:10">
      <c r="A3456" s="17">
        <v>9290</v>
      </c>
      <c r="B3456" s="17" t="s">
        <v>1131</v>
      </c>
      <c r="C3456" s="17" t="s">
        <v>16</v>
      </c>
      <c r="D3456" s="17" t="s">
        <v>4663</v>
      </c>
      <c r="E3456" s="17">
        <v>570</v>
      </c>
      <c r="F3456" s="18" t="s">
        <v>6</v>
      </c>
      <c r="G3456">
        <v>2019</v>
      </c>
      <c r="H3456" s="18" t="s">
        <v>85</v>
      </c>
      <c r="I3456" t="s">
        <v>64</v>
      </c>
      <c r="J3456" t="s">
        <v>65</v>
      </c>
    </row>
    <row r="3457" spans="1:10">
      <c r="A3457" s="17">
        <v>9289</v>
      </c>
      <c r="B3457" s="17" t="s">
        <v>3632</v>
      </c>
      <c r="C3457" s="17" t="s">
        <v>16</v>
      </c>
      <c r="D3457" s="17" t="s">
        <v>4631</v>
      </c>
      <c r="E3457" s="17">
        <v>680</v>
      </c>
      <c r="F3457" s="18" t="s">
        <v>6</v>
      </c>
      <c r="G3457">
        <v>2019</v>
      </c>
      <c r="H3457" s="18" t="s">
        <v>85</v>
      </c>
      <c r="I3457" t="s">
        <v>64</v>
      </c>
      <c r="J3457" t="s">
        <v>65</v>
      </c>
    </row>
    <row r="3458" spans="1:10">
      <c r="A3458" s="17">
        <v>9285</v>
      </c>
      <c r="B3458" s="17" t="s">
        <v>2695</v>
      </c>
      <c r="C3458" s="17" t="s">
        <v>26</v>
      </c>
      <c r="D3458" s="17" t="s">
        <v>4742</v>
      </c>
      <c r="E3458" s="17">
        <v>890</v>
      </c>
      <c r="F3458" s="18" t="s">
        <v>6</v>
      </c>
      <c r="G3458">
        <v>2019</v>
      </c>
      <c r="H3458" s="18" t="s">
        <v>85</v>
      </c>
      <c r="I3458" t="s">
        <v>64</v>
      </c>
      <c r="J3458" t="s">
        <v>65</v>
      </c>
    </row>
    <row r="3459" spans="1:10">
      <c r="A3459" s="17">
        <v>9284</v>
      </c>
      <c r="B3459" s="17" t="s">
        <v>1130</v>
      </c>
      <c r="C3459" s="17" t="s">
        <v>22</v>
      </c>
      <c r="D3459" s="17" t="s">
        <v>4671</v>
      </c>
      <c r="E3459" s="17">
        <v>1040</v>
      </c>
      <c r="F3459" s="18" t="s">
        <v>6</v>
      </c>
      <c r="G3459">
        <v>2018</v>
      </c>
      <c r="H3459" s="18" t="s">
        <v>84</v>
      </c>
      <c r="I3459" t="s">
        <v>64</v>
      </c>
      <c r="J3459" t="s">
        <v>65</v>
      </c>
    </row>
    <row r="3460" spans="1:10">
      <c r="A3460" s="17">
        <v>9283</v>
      </c>
      <c r="B3460" s="17" t="s">
        <v>1129</v>
      </c>
      <c r="C3460" s="17" t="s">
        <v>22</v>
      </c>
      <c r="D3460" s="17" t="s">
        <v>4671</v>
      </c>
      <c r="E3460" s="17">
        <v>270</v>
      </c>
      <c r="F3460" s="18" t="s">
        <v>6</v>
      </c>
      <c r="G3460">
        <v>2018</v>
      </c>
      <c r="H3460" s="18" t="s">
        <v>84</v>
      </c>
      <c r="I3460" t="s">
        <v>64</v>
      </c>
      <c r="J3460" t="s">
        <v>65</v>
      </c>
    </row>
    <row r="3461" spans="1:10">
      <c r="A3461" s="17">
        <v>9282</v>
      </c>
      <c r="B3461" s="17" t="s">
        <v>1128</v>
      </c>
      <c r="C3461" s="17" t="s">
        <v>22</v>
      </c>
      <c r="D3461" s="17" t="s">
        <v>4674</v>
      </c>
      <c r="E3461" s="17">
        <v>470</v>
      </c>
      <c r="F3461" s="18" t="s">
        <v>6</v>
      </c>
      <c r="G3461">
        <v>2018</v>
      </c>
      <c r="H3461" s="18" t="s">
        <v>84</v>
      </c>
      <c r="I3461" t="s">
        <v>64</v>
      </c>
      <c r="J3461" t="s">
        <v>65</v>
      </c>
    </row>
    <row r="3462" spans="1:10">
      <c r="A3462" s="17">
        <v>9281</v>
      </c>
      <c r="B3462" s="17" t="s">
        <v>1127</v>
      </c>
      <c r="C3462" s="17" t="s">
        <v>22</v>
      </c>
      <c r="D3462" s="17" t="s">
        <v>4674</v>
      </c>
      <c r="E3462" s="17">
        <v>800</v>
      </c>
      <c r="F3462" s="18" t="s">
        <v>6</v>
      </c>
      <c r="G3462">
        <v>2018</v>
      </c>
      <c r="H3462" s="18" t="s">
        <v>84</v>
      </c>
      <c r="I3462" t="s">
        <v>64</v>
      </c>
      <c r="J3462" t="s">
        <v>65</v>
      </c>
    </row>
    <row r="3463" spans="1:10">
      <c r="A3463" s="17">
        <v>9280</v>
      </c>
      <c r="B3463" s="17" t="s">
        <v>1126</v>
      </c>
      <c r="C3463" s="17" t="s">
        <v>22</v>
      </c>
      <c r="D3463" s="17" t="s">
        <v>4671</v>
      </c>
      <c r="E3463" s="17">
        <v>1410</v>
      </c>
      <c r="F3463" s="18" t="s">
        <v>6</v>
      </c>
      <c r="G3463">
        <v>2018</v>
      </c>
      <c r="H3463" s="18" t="s">
        <v>84</v>
      </c>
      <c r="I3463" t="s">
        <v>64</v>
      </c>
      <c r="J3463" t="s">
        <v>65</v>
      </c>
    </row>
    <row r="3464" spans="1:10">
      <c r="A3464" s="17">
        <v>9279</v>
      </c>
      <c r="B3464" s="17" t="s">
        <v>1125</v>
      </c>
      <c r="C3464" s="17" t="s">
        <v>22</v>
      </c>
      <c r="D3464" s="17" t="s">
        <v>4671</v>
      </c>
      <c r="E3464" s="17">
        <v>840</v>
      </c>
      <c r="F3464" s="18" t="s">
        <v>6</v>
      </c>
      <c r="G3464">
        <v>2018</v>
      </c>
      <c r="H3464" s="18" t="s">
        <v>84</v>
      </c>
      <c r="I3464" t="s">
        <v>64</v>
      </c>
      <c r="J3464" t="s">
        <v>65</v>
      </c>
    </row>
    <row r="3465" spans="1:10">
      <c r="A3465" s="17">
        <v>9278</v>
      </c>
      <c r="B3465" s="17" t="s">
        <v>1124</v>
      </c>
      <c r="C3465" s="17" t="s">
        <v>22</v>
      </c>
      <c r="D3465" s="17" t="s">
        <v>4671</v>
      </c>
      <c r="E3465" s="17">
        <v>600</v>
      </c>
      <c r="F3465" s="18" t="s">
        <v>6</v>
      </c>
      <c r="G3465">
        <v>2019</v>
      </c>
      <c r="H3465" s="18" t="s">
        <v>85</v>
      </c>
      <c r="I3465" t="s">
        <v>64</v>
      </c>
      <c r="J3465" t="s">
        <v>65</v>
      </c>
    </row>
    <row r="3466" spans="1:10">
      <c r="A3466" s="17">
        <v>9277</v>
      </c>
      <c r="B3466" s="17" t="s">
        <v>3268</v>
      </c>
      <c r="C3466" s="17" t="s">
        <v>28</v>
      </c>
      <c r="D3466" s="17" t="s">
        <v>4638</v>
      </c>
      <c r="E3466" s="17">
        <v>670</v>
      </c>
      <c r="F3466" s="18" t="s">
        <v>6</v>
      </c>
      <c r="G3466">
        <v>2019</v>
      </c>
      <c r="H3466" s="18" t="s">
        <v>85</v>
      </c>
      <c r="I3466" t="s">
        <v>64</v>
      </c>
      <c r="J3466" t="s">
        <v>65</v>
      </c>
    </row>
    <row r="3467" spans="1:10">
      <c r="A3467" s="17">
        <v>9276</v>
      </c>
      <c r="B3467" s="17" t="s">
        <v>1123</v>
      </c>
      <c r="C3467" s="17" t="s">
        <v>8</v>
      </c>
      <c r="D3467" s="17" t="s">
        <v>4588</v>
      </c>
      <c r="E3467" s="17">
        <v>1240</v>
      </c>
      <c r="F3467" s="18" t="s">
        <v>6</v>
      </c>
      <c r="G3467">
        <v>2019</v>
      </c>
      <c r="H3467" s="18" t="s">
        <v>85</v>
      </c>
      <c r="I3467" t="s">
        <v>64</v>
      </c>
      <c r="J3467" t="s">
        <v>65</v>
      </c>
    </row>
    <row r="3468" spans="1:10">
      <c r="A3468" s="17">
        <v>9275</v>
      </c>
      <c r="B3468" s="17" t="s">
        <v>1122</v>
      </c>
      <c r="C3468" s="17" t="s">
        <v>24</v>
      </c>
      <c r="D3468" s="17" t="s">
        <v>4681</v>
      </c>
      <c r="E3468" s="17">
        <v>890</v>
      </c>
      <c r="F3468" s="18" t="s">
        <v>6</v>
      </c>
      <c r="G3468">
        <v>2019</v>
      </c>
      <c r="H3468" s="18" t="s">
        <v>85</v>
      </c>
      <c r="I3468" t="s">
        <v>64</v>
      </c>
      <c r="J3468" t="s">
        <v>65</v>
      </c>
    </row>
    <row r="3469" spans="1:10">
      <c r="A3469" s="17">
        <v>9274</v>
      </c>
      <c r="B3469" s="17" t="s">
        <v>1121</v>
      </c>
      <c r="C3469" s="17" t="s">
        <v>28</v>
      </c>
      <c r="D3469" s="17" t="s">
        <v>4749</v>
      </c>
      <c r="E3469" s="17">
        <v>690</v>
      </c>
      <c r="F3469" s="18" t="s">
        <v>6</v>
      </c>
      <c r="G3469">
        <v>2019</v>
      </c>
      <c r="H3469" s="18" t="s">
        <v>85</v>
      </c>
      <c r="I3469" t="s">
        <v>64</v>
      </c>
      <c r="J3469" t="s">
        <v>65</v>
      </c>
    </row>
    <row r="3470" spans="1:10">
      <c r="A3470" s="17">
        <v>9270</v>
      </c>
      <c r="B3470" s="17" t="s">
        <v>1120</v>
      </c>
      <c r="C3470" s="17" t="s">
        <v>15</v>
      </c>
      <c r="D3470" s="17" t="s">
        <v>4655</v>
      </c>
      <c r="E3470" s="17">
        <v>700</v>
      </c>
      <c r="F3470" s="18" t="s">
        <v>6</v>
      </c>
      <c r="G3470">
        <v>2018</v>
      </c>
      <c r="H3470" s="18" t="s">
        <v>84</v>
      </c>
      <c r="I3470" t="s">
        <v>380</v>
      </c>
      <c r="J3470" t="s">
        <v>254</v>
      </c>
    </row>
    <row r="3471" spans="1:10">
      <c r="A3471" s="17">
        <v>9269</v>
      </c>
      <c r="B3471" s="17" t="s">
        <v>1119</v>
      </c>
      <c r="C3471" s="17" t="s">
        <v>28</v>
      </c>
      <c r="D3471" s="17" t="s">
        <v>4749</v>
      </c>
      <c r="E3471" s="17">
        <v>790</v>
      </c>
      <c r="F3471" s="18" t="s">
        <v>6</v>
      </c>
      <c r="G3471">
        <v>2019</v>
      </c>
      <c r="H3471" s="18" t="s">
        <v>85</v>
      </c>
      <c r="I3471" t="s">
        <v>64</v>
      </c>
      <c r="J3471" t="s">
        <v>65</v>
      </c>
    </row>
    <row r="3472" spans="1:10">
      <c r="A3472" s="17">
        <v>9268</v>
      </c>
      <c r="B3472" s="17" t="s">
        <v>3356</v>
      </c>
      <c r="C3472" s="17" t="s">
        <v>26</v>
      </c>
      <c r="D3472" s="17" t="s">
        <v>4742</v>
      </c>
      <c r="E3472" s="17">
        <v>580</v>
      </c>
      <c r="F3472" s="18" t="s">
        <v>6</v>
      </c>
      <c r="G3472">
        <v>2019</v>
      </c>
      <c r="H3472" s="18" t="s">
        <v>85</v>
      </c>
      <c r="I3472" t="s">
        <v>64</v>
      </c>
      <c r="J3472" t="s">
        <v>65</v>
      </c>
    </row>
    <row r="3473" spans="1:10">
      <c r="A3473" s="17">
        <v>9263</v>
      </c>
      <c r="B3473" s="17" t="s">
        <v>3679</v>
      </c>
      <c r="C3473" s="17" t="s">
        <v>28</v>
      </c>
      <c r="D3473" s="17" t="s">
        <v>4638</v>
      </c>
      <c r="E3473" s="17">
        <v>570</v>
      </c>
      <c r="F3473" s="18" t="s">
        <v>6</v>
      </c>
      <c r="G3473">
        <v>2019</v>
      </c>
      <c r="H3473" s="18" t="s">
        <v>85</v>
      </c>
      <c r="I3473" t="s">
        <v>64</v>
      </c>
      <c r="J3473" t="s">
        <v>65</v>
      </c>
    </row>
    <row r="3474" spans="1:10">
      <c r="A3474" s="17">
        <v>9262</v>
      </c>
      <c r="B3474" s="17" t="s">
        <v>3386</v>
      </c>
      <c r="C3474" s="17" t="s">
        <v>28</v>
      </c>
      <c r="D3474" s="17" t="s">
        <v>4634</v>
      </c>
      <c r="E3474" s="17">
        <v>620</v>
      </c>
      <c r="F3474" s="18" t="s">
        <v>6</v>
      </c>
      <c r="G3474">
        <v>2018</v>
      </c>
      <c r="H3474" s="18" t="s">
        <v>84</v>
      </c>
      <c r="I3474" t="s">
        <v>64</v>
      </c>
      <c r="J3474" t="s">
        <v>65</v>
      </c>
    </row>
    <row r="3475" spans="1:10">
      <c r="A3475" s="17">
        <v>9259</v>
      </c>
      <c r="B3475" s="17" t="s">
        <v>1115</v>
      </c>
      <c r="C3475" s="17" t="s">
        <v>8</v>
      </c>
      <c r="D3475" s="17" t="s">
        <v>4646</v>
      </c>
      <c r="E3475" s="17">
        <v>330</v>
      </c>
      <c r="F3475" s="18" t="s">
        <v>6</v>
      </c>
      <c r="G3475">
        <v>1905</v>
      </c>
      <c r="H3475" s="18" t="s">
        <v>66</v>
      </c>
      <c r="I3475" t="s">
        <v>380</v>
      </c>
      <c r="J3475" t="s">
        <v>244</v>
      </c>
    </row>
    <row r="3476" spans="1:10">
      <c r="A3476" s="17">
        <v>9258</v>
      </c>
      <c r="B3476" s="17" t="s">
        <v>1113</v>
      </c>
      <c r="C3476" s="17" t="s">
        <v>8</v>
      </c>
      <c r="D3476" s="17" t="s">
        <v>4646</v>
      </c>
      <c r="E3476" s="17">
        <v>170</v>
      </c>
      <c r="F3476" s="18" t="s">
        <v>6</v>
      </c>
      <c r="G3476">
        <v>1905</v>
      </c>
      <c r="H3476" s="18" t="s">
        <v>66</v>
      </c>
      <c r="I3476" t="s">
        <v>380</v>
      </c>
      <c r="J3476" t="s">
        <v>244</v>
      </c>
    </row>
    <row r="3477" spans="1:10">
      <c r="A3477" s="17">
        <v>9257</v>
      </c>
      <c r="B3477" s="17" t="s">
        <v>1111</v>
      </c>
      <c r="C3477" s="17" t="s">
        <v>8</v>
      </c>
      <c r="D3477" s="17" t="s">
        <v>4646</v>
      </c>
      <c r="E3477" s="17">
        <v>440</v>
      </c>
      <c r="F3477" s="18" t="s">
        <v>6</v>
      </c>
      <c r="G3477">
        <v>1905</v>
      </c>
      <c r="H3477" s="18" t="s">
        <v>66</v>
      </c>
      <c r="I3477" t="s">
        <v>380</v>
      </c>
      <c r="J3477" t="s">
        <v>244</v>
      </c>
    </row>
    <row r="3478" spans="1:10">
      <c r="A3478" s="17">
        <v>9256</v>
      </c>
      <c r="B3478" s="17" t="s">
        <v>1109</v>
      </c>
      <c r="C3478" s="17" t="s">
        <v>8</v>
      </c>
      <c r="D3478" s="17" t="s">
        <v>4646</v>
      </c>
      <c r="E3478" s="17">
        <v>370</v>
      </c>
      <c r="F3478" s="18" t="s">
        <v>6</v>
      </c>
      <c r="G3478">
        <v>1905</v>
      </c>
      <c r="H3478" s="18" t="s">
        <v>66</v>
      </c>
      <c r="I3478" t="s">
        <v>380</v>
      </c>
      <c r="J3478" t="s">
        <v>244</v>
      </c>
    </row>
    <row r="3479" spans="1:10">
      <c r="A3479" s="17">
        <v>9255</v>
      </c>
      <c r="B3479" s="17" t="s">
        <v>1107</v>
      </c>
      <c r="C3479" s="17" t="s">
        <v>8</v>
      </c>
      <c r="D3479" s="17" t="s">
        <v>4646</v>
      </c>
      <c r="E3479" s="17">
        <v>360</v>
      </c>
      <c r="F3479" s="18" t="s">
        <v>6</v>
      </c>
      <c r="G3479">
        <v>1905</v>
      </c>
      <c r="H3479" s="18" t="s">
        <v>66</v>
      </c>
      <c r="I3479" t="s">
        <v>380</v>
      </c>
      <c r="J3479" t="s">
        <v>244</v>
      </c>
    </row>
    <row r="3480" spans="1:10">
      <c r="A3480" s="17">
        <v>9254</v>
      </c>
      <c r="B3480" s="17" t="s">
        <v>1105</v>
      </c>
      <c r="C3480" s="17" t="s">
        <v>8</v>
      </c>
      <c r="D3480" s="17" t="s">
        <v>4646</v>
      </c>
      <c r="E3480" s="17">
        <v>250</v>
      </c>
      <c r="F3480" s="18" t="s">
        <v>6</v>
      </c>
      <c r="G3480">
        <v>1905</v>
      </c>
      <c r="H3480" s="18" t="s">
        <v>66</v>
      </c>
      <c r="I3480" t="s">
        <v>380</v>
      </c>
      <c r="J3480" t="s">
        <v>244</v>
      </c>
    </row>
    <row r="3481" spans="1:10">
      <c r="A3481" s="17">
        <v>9253</v>
      </c>
      <c r="B3481" s="17" t="s">
        <v>1103</v>
      </c>
      <c r="C3481" s="17" t="s">
        <v>8</v>
      </c>
      <c r="D3481" s="17" t="s">
        <v>4646</v>
      </c>
      <c r="E3481" s="17">
        <v>400</v>
      </c>
      <c r="F3481" s="18" t="s">
        <v>6</v>
      </c>
      <c r="G3481">
        <v>1905</v>
      </c>
      <c r="H3481" s="18" t="s">
        <v>66</v>
      </c>
      <c r="I3481" t="s">
        <v>380</v>
      </c>
      <c r="J3481" t="s">
        <v>244</v>
      </c>
    </row>
    <row r="3482" spans="1:10">
      <c r="A3482" s="17">
        <v>9252</v>
      </c>
      <c r="B3482" s="17" t="s">
        <v>1101</v>
      </c>
      <c r="C3482" s="17" t="s">
        <v>8</v>
      </c>
      <c r="D3482" s="17" t="s">
        <v>4646</v>
      </c>
      <c r="E3482" s="17">
        <v>240</v>
      </c>
      <c r="F3482" s="18" t="s">
        <v>6</v>
      </c>
      <c r="G3482">
        <v>1905</v>
      </c>
      <c r="H3482" s="18" t="s">
        <v>66</v>
      </c>
      <c r="I3482" t="s">
        <v>380</v>
      </c>
      <c r="J3482" t="s">
        <v>244</v>
      </c>
    </row>
    <row r="3483" spans="1:10">
      <c r="A3483" s="17">
        <v>9251</v>
      </c>
      <c r="B3483" s="17" t="s">
        <v>1098</v>
      </c>
      <c r="C3483" s="17" t="s">
        <v>8</v>
      </c>
      <c r="D3483" s="17" t="s">
        <v>4646</v>
      </c>
      <c r="E3483" s="17">
        <v>380</v>
      </c>
      <c r="F3483" s="18" t="s">
        <v>6</v>
      </c>
      <c r="G3483">
        <v>1905</v>
      </c>
      <c r="H3483" s="18" t="s">
        <v>66</v>
      </c>
      <c r="I3483" t="s">
        <v>380</v>
      </c>
      <c r="J3483" t="s">
        <v>244</v>
      </c>
    </row>
    <row r="3484" spans="1:10">
      <c r="A3484" s="17">
        <v>9249</v>
      </c>
      <c r="B3484" s="17" t="s">
        <v>1097</v>
      </c>
      <c r="C3484" s="17" t="s">
        <v>16</v>
      </c>
      <c r="D3484" s="17" t="s">
        <v>4663</v>
      </c>
      <c r="E3484" s="17">
        <v>850</v>
      </c>
      <c r="F3484" s="18" t="s">
        <v>6</v>
      </c>
      <c r="G3484">
        <v>2019</v>
      </c>
      <c r="H3484" s="18" t="s">
        <v>85</v>
      </c>
      <c r="I3484" t="s">
        <v>64</v>
      </c>
      <c r="J3484" t="s">
        <v>65</v>
      </c>
    </row>
    <row r="3485" spans="1:10">
      <c r="A3485" s="17">
        <v>9248</v>
      </c>
      <c r="B3485" s="17" t="s">
        <v>2746</v>
      </c>
      <c r="C3485" s="17" t="s">
        <v>16</v>
      </c>
      <c r="D3485" s="17" t="s">
        <v>4663</v>
      </c>
      <c r="E3485" s="17">
        <v>1150</v>
      </c>
      <c r="F3485" s="18" t="s">
        <v>6</v>
      </c>
      <c r="G3485">
        <v>2019</v>
      </c>
      <c r="H3485" s="18" t="s">
        <v>85</v>
      </c>
      <c r="I3485" t="s">
        <v>64</v>
      </c>
      <c r="J3485" t="s">
        <v>65</v>
      </c>
    </row>
    <row r="3486" spans="1:10">
      <c r="A3486" s="17">
        <v>9247</v>
      </c>
      <c r="B3486" s="17" t="s">
        <v>1096</v>
      </c>
      <c r="C3486" s="17" t="s">
        <v>16</v>
      </c>
      <c r="D3486" s="17" t="s">
        <v>4631</v>
      </c>
      <c r="E3486" s="17">
        <v>690</v>
      </c>
      <c r="F3486" s="18" t="s">
        <v>6</v>
      </c>
      <c r="G3486">
        <v>2019</v>
      </c>
      <c r="H3486" s="18" t="s">
        <v>85</v>
      </c>
      <c r="I3486" t="s">
        <v>64</v>
      </c>
      <c r="J3486" t="s">
        <v>65</v>
      </c>
    </row>
    <row r="3487" spans="1:10">
      <c r="A3487" s="17">
        <v>9246</v>
      </c>
      <c r="B3487" s="17" t="s">
        <v>1095</v>
      </c>
      <c r="C3487" s="17" t="s">
        <v>18</v>
      </c>
      <c r="D3487" s="17" t="s">
        <v>4687</v>
      </c>
      <c r="E3487" s="17">
        <v>760</v>
      </c>
      <c r="F3487" s="18" t="s">
        <v>6</v>
      </c>
      <c r="G3487">
        <v>2018</v>
      </c>
      <c r="H3487" s="18" t="s">
        <v>84</v>
      </c>
      <c r="I3487" t="s">
        <v>64</v>
      </c>
      <c r="J3487" t="s">
        <v>207</v>
      </c>
    </row>
    <row r="3488" spans="1:10">
      <c r="A3488" s="17">
        <v>9218</v>
      </c>
      <c r="B3488" s="17" t="s">
        <v>1079</v>
      </c>
      <c r="C3488" s="17" t="s">
        <v>8</v>
      </c>
      <c r="D3488" s="17" t="s">
        <v>4646</v>
      </c>
      <c r="E3488" s="17">
        <v>1120</v>
      </c>
      <c r="F3488" s="18" t="s">
        <v>6</v>
      </c>
      <c r="G3488">
        <v>2018</v>
      </c>
      <c r="H3488" s="18" t="s">
        <v>84</v>
      </c>
      <c r="I3488" t="s">
        <v>64</v>
      </c>
      <c r="J3488" t="s">
        <v>65</v>
      </c>
    </row>
    <row r="3489" spans="1:10">
      <c r="A3489" s="17">
        <v>9217</v>
      </c>
      <c r="B3489" s="17" t="s">
        <v>1078</v>
      </c>
      <c r="C3489" s="17" t="s">
        <v>8</v>
      </c>
      <c r="D3489" s="17" t="s">
        <v>4588</v>
      </c>
      <c r="E3489" s="17">
        <v>940</v>
      </c>
      <c r="F3489" s="18" t="s">
        <v>6</v>
      </c>
      <c r="G3489">
        <v>2018</v>
      </c>
      <c r="H3489" s="18" t="s">
        <v>84</v>
      </c>
      <c r="I3489" t="s">
        <v>64</v>
      </c>
      <c r="J3489" t="s">
        <v>65</v>
      </c>
    </row>
    <row r="3490" spans="1:10">
      <c r="A3490" s="17">
        <v>9216</v>
      </c>
      <c r="B3490" s="17" t="s">
        <v>3229</v>
      </c>
      <c r="C3490" s="17" t="s">
        <v>28</v>
      </c>
      <c r="D3490" s="17" t="s">
        <v>4749</v>
      </c>
      <c r="E3490" s="17">
        <v>770</v>
      </c>
      <c r="F3490" s="18" t="s">
        <v>6</v>
      </c>
      <c r="G3490">
        <v>2018</v>
      </c>
      <c r="H3490" s="18" t="s">
        <v>84</v>
      </c>
      <c r="I3490" t="s">
        <v>64</v>
      </c>
      <c r="J3490" t="s">
        <v>65</v>
      </c>
    </row>
    <row r="3491" spans="1:10">
      <c r="A3491" s="17">
        <v>9215</v>
      </c>
      <c r="B3491" s="17" t="s">
        <v>4239</v>
      </c>
      <c r="C3491" s="17" t="s">
        <v>28</v>
      </c>
      <c r="D3491" s="17" t="s">
        <v>4749</v>
      </c>
      <c r="E3491" s="17">
        <v>600</v>
      </c>
      <c r="F3491" s="18" t="s">
        <v>6</v>
      </c>
      <c r="G3491">
        <v>2018</v>
      </c>
      <c r="H3491" s="18" t="s">
        <v>84</v>
      </c>
      <c r="I3491" t="s">
        <v>64</v>
      </c>
      <c r="J3491" t="s">
        <v>65</v>
      </c>
    </row>
    <row r="3492" spans="1:10">
      <c r="A3492" s="17">
        <v>9214</v>
      </c>
      <c r="B3492" s="17" t="s">
        <v>1077</v>
      </c>
      <c r="C3492" s="17" t="s">
        <v>24</v>
      </c>
      <c r="D3492" s="17" t="s">
        <v>4658</v>
      </c>
      <c r="E3492" s="17">
        <v>620</v>
      </c>
      <c r="F3492" s="18" t="s">
        <v>6</v>
      </c>
      <c r="G3492">
        <v>2018</v>
      </c>
      <c r="H3492" s="18" t="s">
        <v>84</v>
      </c>
      <c r="I3492" t="s">
        <v>64</v>
      </c>
      <c r="J3492" t="s">
        <v>65</v>
      </c>
    </row>
    <row r="3493" spans="1:10">
      <c r="A3493" s="17">
        <v>9213</v>
      </c>
      <c r="B3493" s="17" t="s">
        <v>1076</v>
      </c>
      <c r="C3493" s="17" t="s">
        <v>24</v>
      </c>
      <c r="D3493" s="17" t="s">
        <v>4658</v>
      </c>
      <c r="E3493" s="17">
        <v>590</v>
      </c>
      <c r="F3493" s="18" t="s">
        <v>6</v>
      </c>
      <c r="G3493">
        <v>2018</v>
      </c>
      <c r="H3493" s="18" t="s">
        <v>84</v>
      </c>
      <c r="I3493" t="s">
        <v>64</v>
      </c>
      <c r="J3493" t="s">
        <v>65</v>
      </c>
    </row>
    <row r="3494" spans="1:10">
      <c r="A3494" s="17">
        <v>9208</v>
      </c>
      <c r="B3494" s="17" t="s">
        <v>3431</v>
      </c>
      <c r="C3494" s="17" t="s">
        <v>26</v>
      </c>
      <c r="D3494" s="17" t="s">
        <v>4742</v>
      </c>
      <c r="E3494" s="17">
        <v>640</v>
      </c>
      <c r="F3494" s="18" t="s">
        <v>6</v>
      </c>
      <c r="G3494">
        <v>2018</v>
      </c>
      <c r="H3494" s="18" t="s">
        <v>84</v>
      </c>
      <c r="I3494" t="s">
        <v>64</v>
      </c>
      <c r="J3494" t="s">
        <v>65</v>
      </c>
    </row>
    <row r="3495" spans="1:10">
      <c r="A3495" s="17">
        <v>9207</v>
      </c>
      <c r="B3495" s="17" t="s">
        <v>1075</v>
      </c>
      <c r="C3495" s="17" t="s">
        <v>24</v>
      </c>
      <c r="D3495" s="17" t="s">
        <v>4748</v>
      </c>
      <c r="E3495" s="17">
        <v>870</v>
      </c>
      <c r="F3495" s="18" t="s">
        <v>6</v>
      </c>
      <c r="G3495">
        <v>2018</v>
      </c>
      <c r="H3495" s="18" t="s">
        <v>84</v>
      </c>
      <c r="I3495" t="s">
        <v>64</v>
      </c>
      <c r="J3495" t="s">
        <v>65</v>
      </c>
    </row>
    <row r="3496" spans="1:10">
      <c r="A3496" s="17">
        <v>9206</v>
      </c>
      <c r="B3496" s="17" t="s">
        <v>3939</v>
      </c>
      <c r="C3496" s="17" t="s">
        <v>24</v>
      </c>
      <c r="D3496" s="17" t="s">
        <v>4681</v>
      </c>
      <c r="E3496" s="17">
        <v>430</v>
      </c>
      <c r="F3496" s="18" t="s">
        <v>6</v>
      </c>
      <c r="G3496">
        <v>2018</v>
      </c>
      <c r="H3496" s="18" t="s">
        <v>84</v>
      </c>
      <c r="I3496" t="s">
        <v>64</v>
      </c>
      <c r="J3496" t="s">
        <v>65</v>
      </c>
    </row>
    <row r="3497" spans="1:10">
      <c r="A3497" s="17">
        <v>9205</v>
      </c>
      <c r="B3497" s="17" t="s">
        <v>1074</v>
      </c>
      <c r="C3497" s="17" t="s">
        <v>24</v>
      </c>
      <c r="D3497" s="17" t="s">
        <v>4681</v>
      </c>
      <c r="E3497" s="17">
        <v>700</v>
      </c>
      <c r="F3497" s="18" t="s">
        <v>6</v>
      </c>
      <c r="G3497">
        <v>2019</v>
      </c>
      <c r="H3497" s="18" t="s">
        <v>85</v>
      </c>
      <c r="I3497" t="s">
        <v>64</v>
      </c>
      <c r="J3497" t="s">
        <v>65</v>
      </c>
    </row>
    <row r="3498" spans="1:10">
      <c r="A3498" s="17">
        <v>9204</v>
      </c>
      <c r="B3498" s="17" t="s">
        <v>2526</v>
      </c>
      <c r="C3498" s="17" t="s">
        <v>28</v>
      </c>
      <c r="D3498" s="17" t="s">
        <v>4638</v>
      </c>
      <c r="E3498" s="17">
        <v>530</v>
      </c>
      <c r="F3498" s="18" t="s">
        <v>6</v>
      </c>
      <c r="G3498">
        <v>2018</v>
      </c>
      <c r="H3498" s="18" t="s">
        <v>84</v>
      </c>
      <c r="I3498" t="s">
        <v>64</v>
      </c>
      <c r="J3498" t="s">
        <v>65</v>
      </c>
    </row>
    <row r="3499" spans="1:10">
      <c r="A3499" s="17">
        <v>9203</v>
      </c>
      <c r="B3499" s="17" t="s">
        <v>3599</v>
      </c>
      <c r="C3499" s="17" t="s">
        <v>28</v>
      </c>
      <c r="D3499" s="17" t="s">
        <v>4638</v>
      </c>
      <c r="E3499" s="17">
        <v>460</v>
      </c>
      <c r="F3499" s="18" t="s">
        <v>6</v>
      </c>
      <c r="G3499">
        <v>2018</v>
      </c>
      <c r="H3499" s="18" t="s">
        <v>84</v>
      </c>
      <c r="I3499" t="s">
        <v>64</v>
      </c>
      <c r="J3499" t="s">
        <v>65</v>
      </c>
    </row>
    <row r="3500" spans="1:10">
      <c r="A3500" s="17">
        <v>9202</v>
      </c>
      <c r="B3500" s="17" t="s">
        <v>2453</v>
      </c>
      <c r="C3500" s="17" t="s">
        <v>20</v>
      </c>
      <c r="D3500" s="17" t="s">
        <v>4731</v>
      </c>
      <c r="E3500" s="17">
        <v>550</v>
      </c>
      <c r="F3500" s="18" t="s">
        <v>6</v>
      </c>
      <c r="G3500">
        <v>2018</v>
      </c>
      <c r="H3500" s="18" t="s">
        <v>84</v>
      </c>
      <c r="I3500" t="s">
        <v>64</v>
      </c>
      <c r="J3500" t="s">
        <v>65</v>
      </c>
    </row>
    <row r="3501" spans="1:10">
      <c r="A3501" s="17">
        <v>9201</v>
      </c>
      <c r="B3501" s="17" t="s">
        <v>2284</v>
      </c>
      <c r="C3501" s="17" t="s">
        <v>20</v>
      </c>
      <c r="D3501" s="17" t="s">
        <v>4731</v>
      </c>
      <c r="E3501" s="17">
        <v>940</v>
      </c>
      <c r="F3501" s="18" t="s">
        <v>6</v>
      </c>
      <c r="G3501">
        <v>2019</v>
      </c>
      <c r="H3501" s="18" t="s">
        <v>85</v>
      </c>
      <c r="I3501" t="s">
        <v>64</v>
      </c>
      <c r="J3501" t="s">
        <v>65</v>
      </c>
    </row>
    <row r="3502" spans="1:10">
      <c r="A3502" s="17">
        <v>9193</v>
      </c>
      <c r="B3502" s="17" t="s">
        <v>3250</v>
      </c>
      <c r="C3502" s="17" t="s">
        <v>24</v>
      </c>
      <c r="D3502" s="17" t="s">
        <v>4681</v>
      </c>
      <c r="E3502" s="17">
        <v>870</v>
      </c>
      <c r="F3502" s="18" t="s">
        <v>6</v>
      </c>
      <c r="G3502">
        <v>2018</v>
      </c>
      <c r="H3502" s="18" t="s">
        <v>84</v>
      </c>
      <c r="I3502" t="s">
        <v>380</v>
      </c>
      <c r="J3502" t="s">
        <v>95</v>
      </c>
    </row>
    <row r="3503" spans="1:10">
      <c r="A3503" s="17">
        <v>9192</v>
      </c>
      <c r="B3503" s="17" t="s">
        <v>4290</v>
      </c>
      <c r="C3503" s="17" t="s">
        <v>24</v>
      </c>
      <c r="D3503" s="17" t="s">
        <v>4681</v>
      </c>
      <c r="E3503" s="17">
        <v>1280</v>
      </c>
      <c r="F3503" s="18" t="s">
        <v>6</v>
      </c>
      <c r="G3503">
        <v>2018</v>
      </c>
      <c r="H3503" s="18" t="s">
        <v>84</v>
      </c>
      <c r="I3503" t="s">
        <v>380</v>
      </c>
      <c r="J3503" t="s">
        <v>95</v>
      </c>
    </row>
    <row r="3504" spans="1:10">
      <c r="A3504" s="17">
        <v>9191</v>
      </c>
      <c r="B3504" s="17" t="s">
        <v>1072</v>
      </c>
      <c r="C3504" s="17" t="s">
        <v>24</v>
      </c>
      <c r="D3504" s="17" t="s">
        <v>4681</v>
      </c>
      <c r="E3504" s="17">
        <v>300</v>
      </c>
      <c r="F3504" s="18" t="s">
        <v>6</v>
      </c>
      <c r="G3504">
        <v>2018</v>
      </c>
      <c r="H3504" s="18" t="s">
        <v>84</v>
      </c>
      <c r="I3504" t="s">
        <v>380</v>
      </c>
      <c r="J3504" t="s">
        <v>95</v>
      </c>
    </row>
    <row r="3505" spans="1:10">
      <c r="A3505" s="17">
        <v>9190</v>
      </c>
      <c r="B3505" s="17" t="s">
        <v>1071</v>
      </c>
      <c r="C3505" s="17" t="s">
        <v>22</v>
      </c>
      <c r="D3505" s="17" t="s">
        <v>4674</v>
      </c>
      <c r="E3505" s="17">
        <v>580</v>
      </c>
      <c r="F3505" s="18" t="s">
        <v>6</v>
      </c>
      <c r="G3505">
        <v>2019</v>
      </c>
      <c r="H3505" s="18" t="s">
        <v>85</v>
      </c>
      <c r="I3505" t="s">
        <v>64</v>
      </c>
      <c r="J3505" t="s">
        <v>65</v>
      </c>
    </row>
    <row r="3506" spans="1:10">
      <c r="A3506" s="17">
        <v>9189</v>
      </c>
      <c r="B3506" s="17" t="s">
        <v>1070</v>
      </c>
      <c r="C3506" s="17" t="s">
        <v>24</v>
      </c>
      <c r="D3506" s="17" t="s">
        <v>4748</v>
      </c>
      <c r="E3506" s="17">
        <v>700</v>
      </c>
      <c r="F3506" s="18" t="s">
        <v>6</v>
      </c>
      <c r="G3506">
        <v>2018</v>
      </c>
      <c r="H3506" s="18" t="s">
        <v>84</v>
      </c>
      <c r="I3506" t="s">
        <v>64</v>
      </c>
      <c r="J3506" t="s">
        <v>65</v>
      </c>
    </row>
    <row r="3507" spans="1:10">
      <c r="A3507" s="17">
        <v>9188</v>
      </c>
      <c r="B3507" s="17" t="s">
        <v>1069</v>
      </c>
      <c r="C3507" s="17" t="s">
        <v>24</v>
      </c>
      <c r="D3507" s="17" t="s">
        <v>4681</v>
      </c>
      <c r="E3507" s="17">
        <v>620</v>
      </c>
      <c r="F3507" s="18" t="s">
        <v>6</v>
      </c>
      <c r="G3507">
        <v>2018</v>
      </c>
      <c r="H3507" s="18" t="s">
        <v>84</v>
      </c>
      <c r="I3507" t="s">
        <v>64</v>
      </c>
      <c r="J3507" t="s">
        <v>65</v>
      </c>
    </row>
    <row r="3508" spans="1:10">
      <c r="A3508" s="17">
        <v>9184</v>
      </c>
      <c r="B3508" s="17" t="s">
        <v>1068</v>
      </c>
      <c r="C3508" s="17" t="s">
        <v>22</v>
      </c>
      <c r="D3508" s="17" t="s">
        <v>4671</v>
      </c>
      <c r="E3508" s="17">
        <v>600</v>
      </c>
      <c r="F3508" s="18" t="s">
        <v>6</v>
      </c>
      <c r="G3508">
        <v>2018</v>
      </c>
      <c r="H3508" s="18" t="s">
        <v>84</v>
      </c>
      <c r="I3508" t="s">
        <v>64</v>
      </c>
      <c r="J3508" t="s">
        <v>65</v>
      </c>
    </row>
    <row r="3509" spans="1:10">
      <c r="A3509" s="17">
        <v>9183</v>
      </c>
      <c r="B3509" s="17" t="s">
        <v>4322</v>
      </c>
      <c r="C3509" s="17" t="s">
        <v>22</v>
      </c>
      <c r="D3509" s="17" t="s">
        <v>4649</v>
      </c>
      <c r="E3509" s="17">
        <v>790</v>
      </c>
      <c r="F3509" s="18" t="s">
        <v>6</v>
      </c>
      <c r="G3509">
        <v>2018</v>
      </c>
      <c r="H3509" s="18" t="s">
        <v>84</v>
      </c>
      <c r="I3509" t="s">
        <v>64</v>
      </c>
      <c r="J3509" t="s">
        <v>65</v>
      </c>
    </row>
    <row r="3510" spans="1:10">
      <c r="A3510" s="17">
        <v>9182</v>
      </c>
      <c r="B3510" s="17" t="s">
        <v>2795</v>
      </c>
      <c r="C3510" s="17" t="s">
        <v>26</v>
      </c>
      <c r="D3510" s="17" t="s">
        <v>4742</v>
      </c>
      <c r="E3510" s="17">
        <v>960</v>
      </c>
      <c r="F3510" s="18" t="s">
        <v>6</v>
      </c>
      <c r="G3510">
        <v>2018</v>
      </c>
      <c r="H3510" s="18" t="s">
        <v>84</v>
      </c>
      <c r="I3510" t="s">
        <v>64</v>
      </c>
      <c r="J3510" t="s">
        <v>65</v>
      </c>
    </row>
    <row r="3511" spans="1:10">
      <c r="A3511" s="17">
        <v>9181</v>
      </c>
      <c r="B3511" s="17" t="s">
        <v>1067</v>
      </c>
      <c r="C3511" s="17" t="s">
        <v>26</v>
      </c>
      <c r="D3511" s="17" t="s">
        <v>4668</v>
      </c>
      <c r="E3511" s="17">
        <v>610</v>
      </c>
      <c r="F3511" s="18" t="s">
        <v>6</v>
      </c>
      <c r="G3511">
        <v>2018</v>
      </c>
      <c r="H3511" s="18" t="s">
        <v>84</v>
      </c>
      <c r="I3511" t="s">
        <v>64</v>
      </c>
      <c r="J3511" t="s">
        <v>65</v>
      </c>
    </row>
    <row r="3512" spans="1:10">
      <c r="A3512" s="17">
        <v>9180</v>
      </c>
      <c r="B3512" s="17" t="s">
        <v>1066</v>
      </c>
      <c r="C3512" s="17" t="s">
        <v>22</v>
      </c>
      <c r="D3512" s="17" t="s">
        <v>4671</v>
      </c>
      <c r="E3512" s="17">
        <v>590</v>
      </c>
      <c r="F3512" s="18" t="s">
        <v>6</v>
      </c>
      <c r="G3512">
        <v>2019</v>
      </c>
      <c r="H3512" s="18" t="s">
        <v>85</v>
      </c>
      <c r="I3512" t="s">
        <v>64</v>
      </c>
      <c r="J3512" t="s">
        <v>65</v>
      </c>
    </row>
    <row r="3513" spans="1:10">
      <c r="A3513" s="17">
        <v>9178</v>
      </c>
      <c r="B3513" s="17" t="s">
        <v>1065</v>
      </c>
      <c r="C3513" s="17" t="s">
        <v>22</v>
      </c>
      <c r="D3513" s="17" t="s">
        <v>4671</v>
      </c>
      <c r="E3513" s="17">
        <v>940</v>
      </c>
      <c r="F3513" s="18" t="s">
        <v>6</v>
      </c>
      <c r="G3513">
        <v>2018</v>
      </c>
      <c r="H3513" s="18" t="s">
        <v>84</v>
      </c>
      <c r="I3513" t="s">
        <v>64</v>
      </c>
      <c r="J3513" t="s">
        <v>65</v>
      </c>
    </row>
    <row r="3514" spans="1:10">
      <c r="A3514" s="17">
        <v>9177</v>
      </c>
      <c r="B3514" s="17" t="s">
        <v>1064</v>
      </c>
      <c r="C3514" s="17" t="s">
        <v>22</v>
      </c>
      <c r="D3514" s="17" t="s">
        <v>4671</v>
      </c>
      <c r="E3514" s="17">
        <v>700</v>
      </c>
      <c r="F3514" s="18" t="s">
        <v>6</v>
      </c>
      <c r="G3514">
        <v>2018</v>
      </c>
      <c r="H3514" s="18" t="s">
        <v>84</v>
      </c>
      <c r="I3514" t="s">
        <v>64</v>
      </c>
      <c r="J3514" t="s">
        <v>65</v>
      </c>
    </row>
    <row r="3515" spans="1:10">
      <c r="A3515" s="17">
        <v>9176</v>
      </c>
      <c r="B3515" s="17" t="s">
        <v>1063</v>
      </c>
      <c r="C3515" s="17" t="s">
        <v>22</v>
      </c>
      <c r="D3515" s="17" t="s">
        <v>4649</v>
      </c>
      <c r="E3515" s="17">
        <v>960</v>
      </c>
      <c r="F3515" s="18" t="s">
        <v>6</v>
      </c>
      <c r="G3515">
        <v>2018</v>
      </c>
      <c r="H3515" s="18" t="s">
        <v>84</v>
      </c>
      <c r="I3515" t="s">
        <v>64</v>
      </c>
      <c r="J3515" t="s">
        <v>65</v>
      </c>
    </row>
    <row r="3516" spans="1:10">
      <c r="A3516" s="17">
        <v>9175</v>
      </c>
      <c r="B3516" s="17" t="s">
        <v>1062</v>
      </c>
      <c r="C3516" s="17" t="s">
        <v>22</v>
      </c>
      <c r="D3516" s="17" t="s">
        <v>4674</v>
      </c>
      <c r="E3516" s="17">
        <v>810</v>
      </c>
      <c r="F3516" s="18" t="s">
        <v>6</v>
      </c>
      <c r="G3516">
        <v>2018</v>
      </c>
      <c r="H3516" s="18" t="s">
        <v>84</v>
      </c>
      <c r="I3516" t="s">
        <v>64</v>
      </c>
      <c r="J3516" t="s">
        <v>65</v>
      </c>
    </row>
    <row r="3517" spans="1:10">
      <c r="A3517" s="17">
        <v>9174</v>
      </c>
      <c r="B3517" s="17" t="s">
        <v>4088</v>
      </c>
      <c r="C3517" s="17" t="s">
        <v>28</v>
      </c>
      <c r="D3517" s="17" t="s">
        <v>4638</v>
      </c>
      <c r="E3517" s="17">
        <v>810</v>
      </c>
      <c r="F3517" s="18" t="s">
        <v>6</v>
      </c>
      <c r="G3517">
        <v>2018</v>
      </c>
      <c r="H3517" s="18" t="s">
        <v>84</v>
      </c>
      <c r="I3517" t="s">
        <v>64</v>
      </c>
      <c r="J3517" t="s">
        <v>65</v>
      </c>
    </row>
    <row r="3518" spans="1:10">
      <c r="A3518" s="17">
        <v>9173</v>
      </c>
      <c r="B3518" s="17" t="s">
        <v>2623</v>
      </c>
      <c r="C3518" s="17" t="s">
        <v>28</v>
      </c>
      <c r="D3518" s="17" t="s">
        <v>4638</v>
      </c>
      <c r="E3518" s="17">
        <v>1210</v>
      </c>
      <c r="F3518" s="18" t="s">
        <v>6</v>
      </c>
      <c r="G3518">
        <v>2018</v>
      </c>
      <c r="H3518" s="18" t="s">
        <v>84</v>
      </c>
      <c r="I3518" t="s">
        <v>64</v>
      </c>
      <c r="J3518" t="s">
        <v>65</v>
      </c>
    </row>
    <row r="3519" spans="1:10">
      <c r="A3519" s="17">
        <v>9172</v>
      </c>
      <c r="B3519" s="17" t="s">
        <v>3362</v>
      </c>
      <c r="C3519" s="17" t="s">
        <v>8</v>
      </c>
      <c r="D3519" s="17" t="s">
        <v>4588</v>
      </c>
      <c r="E3519" s="17">
        <v>1030</v>
      </c>
      <c r="F3519" s="18" t="s">
        <v>6</v>
      </c>
      <c r="G3519">
        <v>2018</v>
      </c>
      <c r="H3519" s="18" t="s">
        <v>84</v>
      </c>
      <c r="I3519" t="s">
        <v>64</v>
      </c>
      <c r="J3519" t="s">
        <v>65</v>
      </c>
    </row>
    <row r="3520" spans="1:10">
      <c r="A3520" s="17">
        <v>9169</v>
      </c>
      <c r="B3520" s="17" t="s">
        <v>3457</v>
      </c>
      <c r="C3520" s="17" t="s">
        <v>28</v>
      </c>
      <c r="D3520" s="17" t="s">
        <v>4638</v>
      </c>
      <c r="E3520" s="17">
        <v>670</v>
      </c>
      <c r="F3520" s="18" t="s">
        <v>6</v>
      </c>
      <c r="G3520">
        <v>2018</v>
      </c>
      <c r="H3520" s="18" t="s">
        <v>84</v>
      </c>
      <c r="I3520" t="s">
        <v>64</v>
      </c>
      <c r="J3520" t="s">
        <v>65</v>
      </c>
    </row>
    <row r="3521" spans="1:10">
      <c r="A3521" s="17">
        <v>9168</v>
      </c>
      <c r="B3521" s="17" t="s">
        <v>2659</v>
      </c>
      <c r="C3521" s="17" t="s">
        <v>28</v>
      </c>
      <c r="D3521" s="17" t="s">
        <v>4638</v>
      </c>
      <c r="E3521" s="17">
        <v>600</v>
      </c>
      <c r="F3521" s="18" t="s">
        <v>6</v>
      </c>
      <c r="G3521">
        <v>2018</v>
      </c>
      <c r="H3521" s="18" t="s">
        <v>84</v>
      </c>
      <c r="I3521" t="s">
        <v>64</v>
      </c>
      <c r="J3521" t="s">
        <v>65</v>
      </c>
    </row>
    <row r="3522" spans="1:10">
      <c r="A3522" s="17">
        <v>9167</v>
      </c>
      <c r="B3522" s="17" t="s">
        <v>3635</v>
      </c>
      <c r="C3522" s="17" t="s">
        <v>28</v>
      </c>
      <c r="D3522" s="17" t="s">
        <v>4749</v>
      </c>
      <c r="E3522" s="17">
        <v>850</v>
      </c>
      <c r="F3522" s="18" t="s">
        <v>6</v>
      </c>
      <c r="G3522">
        <v>2018</v>
      </c>
      <c r="H3522" s="18" t="s">
        <v>84</v>
      </c>
      <c r="I3522" t="s">
        <v>64</v>
      </c>
      <c r="J3522" t="s">
        <v>65</v>
      </c>
    </row>
    <row r="3523" spans="1:10">
      <c r="A3523" s="17">
        <v>9166</v>
      </c>
      <c r="B3523" s="17" t="s">
        <v>4023</v>
      </c>
      <c r="C3523" s="17" t="s">
        <v>16</v>
      </c>
      <c r="D3523" s="17" t="s">
        <v>4694</v>
      </c>
      <c r="E3523" s="17">
        <v>590</v>
      </c>
      <c r="F3523" s="18" t="s">
        <v>6</v>
      </c>
      <c r="G3523">
        <v>2018</v>
      </c>
      <c r="H3523" s="18" t="s">
        <v>84</v>
      </c>
      <c r="I3523" t="s">
        <v>64</v>
      </c>
      <c r="J3523" t="s">
        <v>65</v>
      </c>
    </row>
    <row r="3524" spans="1:10">
      <c r="A3524" s="17">
        <v>9165</v>
      </c>
      <c r="B3524" s="17" t="s">
        <v>2993</v>
      </c>
      <c r="C3524" s="17" t="s">
        <v>16</v>
      </c>
      <c r="D3524" s="17" t="s">
        <v>4663</v>
      </c>
      <c r="E3524" s="17">
        <v>660</v>
      </c>
      <c r="F3524" s="18" t="s">
        <v>6</v>
      </c>
      <c r="G3524">
        <v>2018</v>
      </c>
      <c r="H3524" s="18" t="s">
        <v>84</v>
      </c>
      <c r="I3524" t="s">
        <v>64</v>
      </c>
      <c r="J3524" t="s">
        <v>65</v>
      </c>
    </row>
    <row r="3525" spans="1:10">
      <c r="A3525" s="17">
        <v>9164</v>
      </c>
      <c r="B3525" s="17" t="s">
        <v>1060</v>
      </c>
      <c r="C3525" s="17" t="s">
        <v>26</v>
      </c>
      <c r="D3525" s="17" t="s">
        <v>4668</v>
      </c>
      <c r="E3525" s="17">
        <v>620</v>
      </c>
      <c r="F3525" s="18" t="s">
        <v>6</v>
      </c>
      <c r="G3525">
        <v>2018</v>
      </c>
      <c r="H3525" s="18" t="s">
        <v>84</v>
      </c>
      <c r="I3525" t="s">
        <v>64</v>
      </c>
      <c r="J3525" t="s">
        <v>65</v>
      </c>
    </row>
    <row r="3526" spans="1:10">
      <c r="A3526" s="17">
        <v>9156</v>
      </c>
      <c r="B3526" s="17" t="s">
        <v>1059</v>
      </c>
      <c r="C3526" s="17" t="s">
        <v>18</v>
      </c>
      <c r="D3526" s="17" t="s">
        <v>4686</v>
      </c>
      <c r="E3526" s="17">
        <v>860</v>
      </c>
      <c r="F3526" s="18" t="s">
        <v>6</v>
      </c>
      <c r="G3526">
        <v>2018</v>
      </c>
      <c r="H3526" s="18" t="s">
        <v>84</v>
      </c>
      <c r="I3526" t="s">
        <v>64</v>
      </c>
      <c r="J3526" t="s">
        <v>207</v>
      </c>
    </row>
    <row r="3527" spans="1:10">
      <c r="A3527" s="17">
        <v>9155</v>
      </c>
      <c r="B3527" s="17" t="s">
        <v>1058</v>
      </c>
      <c r="C3527" s="17" t="s">
        <v>22</v>
      </c>
      <c r="D3527" s="17" t="s">
        <v>4671</v>
      </c>
      <c r="E3527" s="17">
        <v>850</v>
      </c>
      <c r="F3527" s="18" t="s">
        <v>6</v>
      </c>
      <c r="G3527">
        <v>2018</v>
      </c>
      <c r="H3527" s="18" t="s">
        <v>84</v>
      </c>
      <c r="I3527" t="s">
        <v>64</v>
      </c>
      <c r="J3527" t="s">
        <v>65</v>
      </c>
    </row>
    <row r="3528" spans="1:10">
      <c r="A3528" s="17">
        <v>9154</v>
      </c>
      <c r="B3528" s="17" t="s">
        <v>1057</v>
      </c>
      <c r="C3528" s="17" t="s">
        <v>22</v>
      </c>
      <c r="D3528" s="17" t="s">
        <v>4674</v>
      </c>
      <c r="E3528" s="17">
        <v>870</v>
      </c>
      <c r="F3528" s="18" t="s">
        <v>6</v>
      </c>
      <c r="G3528">
        <v>2018</v>
      </c>
      <c r="H3528" s="18" t="s">
        <v>84</v>
      </c>
      <c r="I3528" t="s">
        <v>64</v>
      </c>
      <c r="J3528" t="s">
        <v>65</v>
      </c>
    </row>
    <row r="3529" spans="1:10">
      <c r="A3529" s="17">
        <v>9153</v>
      </c>
      <c r="B3529" s="17" t="s">
        <v>4091</v>
      </c>
      <c r="C3529" s="17" t="s">
        <v>8</v>
      </c>
      <c r="D3529" s="17" t="s">
        <v>4588</v>
      </c>
      <c r="E3529" s="17">
        <v>710</v>
      </c>
      <c r="F3529" s="18" t="s">
        <v>6</v>
      </c>
      <c r="G3529">
        <v>2018</v>
      </c>
      <c r="H3529" s="18" t="s">
        <v>84</v>
      </c>
      <c r="I3529" t="s">
        <v>64</v>
      </c>
      <c r="J3529" t="s">
        <v>65</v>
      </c>
    </row>
    <row r="3530" spans="1:10">
      <c r="A3530" s="17">
        <v>9152</v>
      </c>
      <c r="B3530" s="17" t="s">
        <v>4441</v>
      </c>
      <c r="C3530" s="17" t="s">
        <v>28</v>
      </c>
      <c r="D3530" s="17" t="s">
        <v>4638</v>
      </c>
      <c r="E3530" s="17">
        <v>650</v>
      </c>
      <c r="F3530" s="18" t="s">
        <v>6</v>
      </c>
      <c r="G3530">
        <v>2018</v>
      </c>
      <c r="H3530" s="18" t="s">
        <v>84</v>
      </c>
      <c r="I3530" t="s">
        <v>64</v>
      </c>
      <c r="J3530" t="s">
        <v>65</v>
      </c>
    </row>
    <row r="3531" spans="1:10">
      <c r="A3531" s="17">
        <v>9151</v>
      </c>
      <c r="B3531" s="17" t="s">
        <v>2545</v>
      </c>
      <c r="C3531" s="17" t="s">
        <v>28</v>
      </c>
      <c r="D3531" s="17" t="s">
        <v>4634</v>
      </c>
      <c r="E3531" s="17">
        <v>690</v>
      </c>
      <c r="F3531" s="18" t="s">
        <v>6</v>
      </c>
      <c r="G3531">
        <v>2018</v>
      </c>
      <c r="H3531" s="18" t="s">
        <v>84</v>
      </c>
      <c r="I3531" t="s">
        <v>64</v>
      </c>
      <c r="J3531" t="s">
        <v>65</v>
      </c>
    </row>
    <row r="3532" spans="1:10">
      <c r="A3532" s="17">
        <v>9142</v>
      </c>
      <c r="B3532" s="17" t="s">
        <v>2250</v>
      </c>
      <c r="C3532" s="17" t="s">
        <v>20</v>
      </c>
      <c r="D3532" s="17" t="s">
        <v>4731</v>
      </c>
      <c r="E3532" s="17">
        <v>820</v>
      </c>
      <c r="F3532" s="18" t="s">
        <v>6</v>
      </c>
      <c r="G3532">
        <v>2018</v>
      </c>
      <c r="H3532" s="18" t="s">
        <v>84</v>
      </c>
      <c r="I3532" t="s">
        <v>64</v>
      </c>
      <c r="J3532" t="s">
        <v>65</v>
      </c>
    </row>
    <row r="3533" spans="1:10">
      <c r="A3533" s="17">
        <v>8643</v>
      </c>
      <c r="B3533" s="17" t="s">
        <v>4202</v>
      </c>
      <c r="C3533" s="17" t="s">
        <v>26</v>
      </c>
      <c r="D3533" s="17" t="s">
        <v>4742</v>
      </c>
      <c r="E3533" s="17">
        <v>750</v>
      </c>
      <c r="F3533" s="18" t="s">
        <v>6</v>
      </c>
      <c r="G3533">
        <v>2018</v>
      </c>
      <c r="H3533" s="18" t="s">
        <v>84</v>
      </c>
      <c r="I3533" t="s">
        <v>64</v>
      </c>
      <c r="J3533" t="s">
        <v>65</v>
      </c>
    </row>
    <row r="3534" spans="1:10">
      <c r="A3534" s="17">
        <v>8642</v>
      </c>
      <c r="B3534" s="17" t="s">
        <v>3806</v>
      </c>
      <c r="C3534" s="17" t="s">
        <v>26</v>
      </c>
      <c r="D3534" s="17" t="s">
        <v>4742</v>
      </c>
      <c r="E3534" s="17">
        <v>570</v>
      </c>
      <c r="F3534" s="18" t="s">
        <v>6</v>
      </c>
      <c r="G3534">
        <v>2018</v>
      </c>
      <c r="H3534" s="18" t="s">
        <v>84</v>
      </c>
      <c r="I3534" t="s">
        <v>64</v>
      </c>
      <c r="J3534" t="s">
        <v>65</v>
      </c>
    </row>
    <row r="3535" spans="1:10">
      <c r="A3535" s="17">
        <v>8637</v>
      </c>
      <c r="B3535" s="17" t="s">
        <v>912</v>
      </c>
      <c r="C3535" s="17" t="s">
        <v>18</v>
      </c>
      <c r="D3535" s="17" t="s">
        <v>4756</v>
      </c>
      <c r="E3535" s="17">
        <v>900</v>
      </c>
      <c r="F3535" s="18" t="s">
        <v>6</v>
      </c>
      <c r="G3535">
        <v>2018</v>
      </c>
      <c r="H3535" s="18" t="s">
        <v>84</v>
      </c>
      <c r="I3535" t="s">
        <v>64</v>
      </c>
      <c r="J3535" t="s">
        <v>215</v>
      </c>
    </row>
    <row r="3536" spans="1:10">
      <c r="A3536" s="17">
        <v>8636</v>
      </c>
      <c r="B3536" s="17" t="s">
        <v>3316</v>
      </c>
      <c r="C3536" s="17" t="s">
        <v>28</v>
      </c>
      <c r="D3536" s="17" t="s">
        <v>4749</v>
      </c>
      <c r="E3536" s="17">
        <v>2660</v>
      </c>
      <c r="F3536" s="18" t="s">
        <v>6</v>
      </c>
      <c r="G3536">
        <v>2018</v>
      </c>
      <c r="H3536" s="18" t="s">
        <v>84</v>
      </c>
      <c r="I3536" t="s">
        <v>64</v>
      </c>
      <c r="J3536" t="s">
        <v>65</v>
      </c>
    </row>
    <row r="3537" spans="1:10">
      <c r="A3537" s="17">
        <v>8635</v>
      </c>
      <c r="B3537" s="17" t="s">
        <v>911</v>
      </c>
      <c r="C3537" s="17" t="s">
        <v>28</v>
      </c>
      <c r="D3537" s="17" t="s">
        <v>4749</v>
      </c>
      <c r="E3537" s="17">
        <v>450</v>
      </c>
      <c r="F3537" s="18" t="s">
        <v>6</v>
      </c>
      <c r="G3537">
        <v>2018</v>
      </c>
      <c r="H3537" s="18" t="s">
        <v>84</v>
      </c>
      <c r="I3537" t="s">
        <v>64</v>
      </c>
      <c r="J3537" t="s">
        <v>65</v>
      </c>
    </row>
    <row r="3538" spans="1:10">
      <c r="A3538" s="17">
        <v>8634</v>
      </c>
      <c r="B3538" s="17" t="s">
        <v>910</v>
      </c>
      <c r="C3538" s="17" t="s">
        <v>28</v>
      </c>
      <c r="D3538" s="17" t="s">
        <v>4749</v>
      </c>
      <c r="E3538" s="17">
        <v>790</v>
      </c>
      <c r="F3538" s="18" t="s">
        <v>6</v>
      </c>
      <c r="G3538">
        <v>2018</v>
      </c>
      <c r="H3538" s="18" t="s">
        <v>84</v>
      </c>
      <c r="I3538" t="s">
        <v>64</v>
      </c>
      <c r="J3538" t="s">
        <v>65</v>
      </c>
    </row>
    <row r="3539" spans="1:10">
      <c r="A3539" s="17">
        <v>8632</v>
      </c>
      <c r="B3539" s="17" t="s">
        <v>908</v>
      </c>
      <c r="C3539" s="17" t="s">
        <v>26</v>
      </c>
      <c r="D3539" s="17" t="s">
        <v>4742</v>
      </c>
      <c r="E3539" s="17">
        <v>730</v>
      </c>
      <c r="F3539" s="18" t="s">
        <v>6</v>
      </c>
      <c r="G3539">
        <v>2004</v>
      </c>
      <c r="H3539" s="18" t="s">
        <v>66</v>
      </c>
      <c r="I3539" t="s">
        <v>380</v>
      </c>
      <c r="J3539" t="s">
        <v>264</v>
      </c>
    </row>
    <row r="3540" spans="1:10">
      <c r="A3540" s="17">
        <v>8631</v>
      </c>
      <c r="B3540" s="17" t="s">
        <v>906</v>
      </c>
      <c r="C3540" s="17" t="s">
        <v>26</v>
      </c>
      <c r="D3540" s="17" t="s">
        <v>4742</v>
      </c>
      <c r="E3540" s="17">
        <v>490</v>
      </c>
      <c r="F3540" s="18" t="s">
        <v>6</v>
      </c>
      <c r="G3540">
        <v>2018</v>
      </c>
      <c r="H3540" s="18" t="s">
        <v>84</v>
      </c>
      <c r="I3540" t="s">
        <v>380</v>
      </c>
      <c r="J3540" t="s">
        <v>264</v>
      </c>
    </row>
    <row r="3541" spans="1:10">
      <c r="A3541" s="17">
        <v>8630</v>
      </c>
      <c r="B3541" s="17" t="s">
        <v>3625</v>
      </c>
      <c r="C3541" s="17" t="s">
        <v>26</v>
      </c>
      <c r="D3541" s="17" t="s">
        <v>4742</v>
      </c>
      <c r="E3541" s="17">
        <v>730</v>
      </c>
      <c r="F3541" s="18" t="s">
        <v>6</v>
      </c>
      <c r="G3541">
        <v>2010</v>
      </c>
      <c r="H3541" s="18" t="s">
        <v>66</v>
      </c>
      <c r="I3541" t="s">
        <v>380</v>
      </c>
      <c r="J3541" t="s">
        <v>264</v>
      </c>
    </row>
    <row r="3542" spans="1:10">
      <c r="A3542" s="17">
        <v>8629</v>
      </c>
      <c r="B3542" s="17" t="s">
        <v>905</v>
      </c>
      <c r="C3542" s="17" t="s">
        <v>26</v>
      </c>
      <c r="D3542" s="17" t="s">
        <v>4742</v>
      </c>
      <c r="E3542" s="17">
        <v>560</v>
      </c>
      <c r="F3542" s="18" t="s">
        <v>6</v>
      </c>
      <c r="G3542">
        <v>2009</v>
      </c>
      <c r="H3542" s="18" t="s">
        <v>66</v>
      </c>
      <c r="I3542" t="s">
        <v>380</v>
      </c>
      <c r="J3542" t="s">
        <v>264</v>
      </c>
    </row>
    <row r="3543" spans="1:10">
      <c r="A3543" s="17">
        <v>8628</v>
      </c>
      <c r="B3543" s="17" t="s">
        <v>904</v>
      </c>
      <c r="C3543" s="17" t="s">
        <v>26</v>
      </c>
      <c r="D3543" s="17" t="s">
        <v>4742</v>
      </c>
      <c r="E3543" s="17">
        <v>660</v>
      </c>
      <c r="F3543" s="18" t="s">
        <v>6</v>
      </c>
      <c r="G3543">
        <v>2017</v>
      </c>
      <c r="H3543" s="18" t="s">
        <v>83</v>
      </c>
      <c r="I3543" t="s">
        <v>380</v>
      </c>
      <c r="J3543" t="s">
        <v>264</v>
      </c>
    </row>
    <row r="3544" spans="1:10">
      <c r="A3544" s="17">
        <v>8627</v>
      </c>
      <c r="B3544" s="17" t="s">
        <v>903</v>
      </c>
      <c r="C3544" s="17" t="s">
        <v>26</v>
      </c>
      <c r="D3544" s="17" t="s">
        <v>4742</v>
      </c>
      <c r="E3544" s="17">
        <v>940</v>
      </c>
      <c r="F3544" s="18" t="s">
        <v>6</v>
      </c>
      <c r="G3544">
        <v>2009</v>
      </c>
      <c r="H3544" s="18" t="s">
        <v>66</v>
      </c>
      <c r="I3544" t="s">
        <v>380</v>
      </c>
      <c r="J3544" t="s">
        <v>264</v>
      </c>
    </row>
    <row r="3545" spans="1:10">
      <c r="A3545" s="17">
        <v>8626</v>
      </c>
      <c r="B3545" s="17" t="s">
        <v>902</v>
      </c>
      <c r="C3545" s="17" t="s">
        <v>26</v>
      </c>
      <c r="D3545" s="17" t="s">
        <v>4742</v>
      </c>
      <c r="E3545" s="17">
        <v>1430</v>
      </c>
      <c r="F3545" s="18" t="s">
        <v>6</v>
      </c>
      <c r="G3545">
        <v>2009</v>
      </c>
      <c r="H3545" s="18" t="s">
        <v>66</v>
      </c>
      <c r="I3545" t="s">
        <v>380</v>
      </c>
      <c r="J3545" t="s">
        <v>264</v>
      </c>
    </row>
    <row r="3546" spans="1:10">
      <c r="A3546" s="17">
        <v>8625</v>
      </c>
      <c r="B3546" s="17" t="s">
        <v>901</v>
      </c>
      <c r="C3546" s="17" t="s">
        <v>26</v>
      </c>
      <c r="D3546" s="17" t="s">
        <v>4742</v>
      </c>
      <c r="E3546" s="17">
        <v>500</v>
      </c>
      <c r="F3546" s="18" t="s">
        <v>6</v>
      </c>
      <c r="G3546">
        <v>2010</v>
      </c>
      <c r="H3546" s="18" t="s">
        <v>66</v>
      </c>
      <c r="I3546" t="s">
        <v>380</v>
      </c>
      <c r="J3546" t="s">
        <v>264</v>
      </c>
    </row>
    <row r="3547" spans="1:10">
      <c r="A3547" s="17">
        <v>8624</v>
      </c>
      <c r="B3547" s="17" t="s">
        <v>899</v>
      </c>
      <c r="C3547" s="17" t="s">
        <v>26</v>
      </c>
      <c r="D3547" s="17" t="s">
        <v>4742</v>
      </c>
      <c r="E3547" s="17">
        <v>1330</v>
      </c>
      <c r="F3547" s="18" t="s">
        <v>6</v>
      </c>
      <c r="G3547">
        <v>2007</v>
      </c>
      <c r="H3547" s="18" t="s">
        <v>66</v>
      </c>
      <c r="I3547" t="s">
        <v>380</v>
      </c>
      <c r="J3547" t="s">
        <v>264</v>
      </c>
    </row>
    <row r="3548" spans="1:10">
      <c r="A3548" s="17">
        <v>8623</v>
      </c>
      <c r="B3548" s="17" t="s">
        <v>2071</v>
      </c>
      <c r="C3548" s="17" t="s">
        <v>26</v>
      </c>
      <c r="D3548" s="17" t="s">
        <v>4742</v>
      </c>
      <c r="E3548" s="17">
        <v>5560</v>
      </c>
      <c r="F3548" s="18" t="s">
        <v>6</v>
      </c>
      <c r="G3548">
        <v>2005</v>
      </c>
      <c r="H3548" s="18" t="s">
        <v>66</v>
      </c>
      <c r="I3548" t="s">
        <v>380</v>
      </c>
      <c r="J3548" t="s">
        <v>264</v>
      </c>
    </row>
    <row r="3549" spans="1:10">
      <c r="A3549" s="17">
        <v>8621</v>
      </c>
      <c r="B3549" s="17" t="s">
        <v>3567</v>
      </c>
      <c r="C3549" s="17" t="s">
        <v>24</v>
      </c>
      <c r="D3549" s="17" t="s">
        <v>4681</v>
      </c>
      <c r="E3549" s="17">
        <v>590</v>
      </c>
      <c r="F3549" s="18" t="s">
        <v>6</v>
      </c>
      <c r="G3549">
        <v>2018</v>
      </c>
      <c r="H3549" s="18" t="s">
        <v>84</v>
      </c>
      <c r="I3549" t="s">
        <v>64</v>
      </c>
      <c r="J3549" t="s">
        <v>65</v>
      </c>
    </row>
    <row r="3550" spans="1:10">
      <c r="A3550" s="17">
        <v>8620</v>
      </c>
      <c r="B3550" s="17" t="s">
        <v>898</v>
      </c>
      <c r="C3550" s="17" t="s">
        <v>24</v>
      </c>
      <c r="D3550" s="17" t="s">
        <v>4748</v>
      </c>
      <c r="E3550" s="17">
        <v>700</v>
      </c>
      <c r="F3550" s="18" t="s">
        <v>6</v>
      </c>
      <c r="G3550">
        <v>2018</v>
      </c>
      <c r="H3550" s="18" t="s">
        <v>84</v>
      </c>
      <c r="I3550" t="s">
        <v>64</v>
      </c>
      <c r="J3550" t="s">
        <v>65</v>
      </c>
    </row>
    <row r="3551" spans="1:10">
      <c r="A3551" s="17">
        <v>8619</v>
      </c>
      <c r="B3551" s="17" t="s">
        <v>897</v>
      </c>
      <c r="C3551" s="17" t="s">
        <v>24</v>
      </c>
      <c r="D3551" s="17" t="s">
        <v>4748</v>
      </c>
      <c r="E3551" s="17">
        <v>680</v>
      </c>
      <c r="F3551" s="18" t="s">
        <v>6</v>
      </c>
      <c r="G3551">
        <v>2018</v>
      </c>
      <c r="H3551" s="18" t="s">
        <v>84</v>
      </c>
      <c r="I3551" t="s">
        <v>64</v>
      </c>
      <c r="J3551" t="s">
        <v>65</v>
      </c>
    </row>
    <row r="3552" spans="1:10">
      <c r="A3552" s="17">
        <v>8618</v>
      </c>
      <c r="B3552" s="17" t="s">
        <v>896</v>
      </c>
      <c r="C3552" s="17" t="s">
        <v>18</v>
      </c>
      <c r="D3552" s="17" t="s">
        <v>4686</v>
      </c>
      <c r="E3552" s="17">
        <v>700</v>
      </c>
      <c r="F3552" s="18" t="s">
        <v>6</v>
      </c>
      <c r="G3552">
        <v>2018</v>
      </c>
      <c r="H3552" s="18" t="s">
        <v>84</v>
      </c>
      <c r="I3552" t="s">
        <v>64</v>
      </c>
      <c r="J3552" t="s">
        <v>207</v>
      </c>
    </row>
    <row r="3553" spans="1:10">
      <c r="A3553" s="17">
        <v>8617</v>
      </c>
      <c r="B3553" s="17" t="s">
        <v>895</v>
      </c>
      <c r="C3553" s="17" t="s">
        <v>18</v>
      </c>
      <c r="D3553" s="17" t="s">
        <v>4686</v>
      </c>
      <c r="E3553" s="17">
        <v>630</v>
      </c>
      <c r="F3553" s="18" t="s">
        <v>6</v>
      </c>
      <c r="G3553">
        <v>2018</v>
      </c>
      <c r="H3553" s="18" t="s">
        <v>84</v>
      </c>
      <c r="I3553" t="s">
        <v>64</v>
      </c>
      <c r="J3553" t="s">
        <v>207</v>
      </c>
    </row>
    <row r="3554" spans="1:10">
      <c r="A3554" s="17">
        <v>8616</v>
      </c>
      <c r="B3554" s="17" t="s">
        <v>894</v>
      </c>
      <c r="C3554" s="17" t="s">
        <v>16</v>
      </c>
      <c r="D3554" s="17" t="s">
        <v>4694</v>
      </c>
      <c r="E3554" s="17">
        <v>840</v>
      </c>
      <c r="F3554" s="18" t="s">
        <v>6</v>
      </c>
      <c r="G3554">
        <v>2019</v>
      </c>
      <c r="H3554" s="18" t="s">
        <v>85</v>
      </c>
      <c r="I3554" t="s">
        <v>64</v>
      </c>
      <c r="J3554" t="s">
        <v>65</v>
      </c>
    </row>
    <row r="3555" spans="1:10">
      <c r="A3555" s="17">
        <v>8615</v>
      </c>
      <c r="B3555" s="17" t="s">
        <v>893</v>
      </c>
      <c r="C3555" s="17" t="s">
        <v>24</v>
      </c>
      <c r="D3555" s="17" t="s">
        <v>4658</v>
      </c>
      <c r="E3555" s="17">
        <v>460</v>
      </c>
      <c r="F3555" s="18" t="s">
        <v>6</v>
      </c>
      <c r="G3555">
        <v>2018</v>
      </c>
      <c r="H3555" s="18" t="s">
        <v>84</v>
      </c>
      <c r="I3555" t="s">
        <v>64</v>
      </c>
      <c r="J3555" t="s">
        <v>65</v>
      </c>
    </row>
    <row r="3556" spans="1:10">
      <c r="A3556" s="17">
        <v>8614</v>
      </c>
      <c r="B3556" s="17" t="s">
        <v>4038</v>
      </c>
      <c r="C3556" s="17" t="s">
        <v>16</v>
      </c>
      <c r="D3556" s="17" t="s">
        <v>4631</v>
      </c>
      <c r="E3556" s="17">
        <v>610</v>
      </c>
      <c r="F3556" s="18" t="s">
        <v>6</v>
      </c>
      <c r="G3556">
        <v>2019</v>
      </c>
      <c r="H3556" s="18" t="s">
        <v>85</v>
      </c>
      <c r="I3556" t="s">
        <v>64</v>
      </c>
      <c r="J3556" t="s">
        <v>65</v>
      </c>
    </row>
    <row r="3557" spans="1:10">
      <c r="A3557" s="17">
        <v>8613</v>
      </c>
      <c r="B3557" s="17" t="s">
        <v>892</v>
      </c>
      <c r="C3557" s="17" t="s">
        <v>22</v>
      </c>
      <c r="D3557" s="17" t="s">
        <v>4674</v>
      </c>
      <c r="E3557" s="17">
        <v>500</v>
      </c>
      <c r="F3557" s="18" t="s">
        <v>6</v>
      </c>
      <c r="G3557">
        <v>2018</v>
      </c>
      <c r="H3557" s="18" t="s">
        <v>84</v>
      </c>
      <c r="I3557" t="s">
        <v>64</v>
      </c>
      <c r="J3557" t="s">
        <v>65</v>
      </c>
    </row>
    <row r="3558" spans="1:10">
      <c r="A3558" s="17">
        <v>8609</v>
      </c>
      <c r="B3558" s="17" t="s">
        <v>891</v>
      </c>
      <c r="C3558" s="17" t="s">
        <v>18</v>
      </c>
      <c r="D3558" s="17" t="s">
        <v>4756</v>
      </c>
      <c r="E3558" s="17">
        <v>790</v>
      </c>
      <c r="F3558" s="18" t="s">
        <v>6</v>
      </c>
      <c r="G3558">
        <v>2018</v>
      </c>
      <c r="H3558" s="18" t="s">
        <v>84</v>
      </c>
      <c r="I3558" t="s">
        <v>64</v>
      </c>
      <c r="J3558" t="s">
        <v>65</v>
      </c>
    </row>
    <row r="3559" spans="1:10">
      <c r="A3559" s="17">
        <v>8603</v>
      </c>
      <c r="B3559" s="17" t="s">
        <v>4007</v>
      </c>
      <c r="C3559" s="17" t="s">
        <v>16</v>
      </c>
      <c r="D3559" s="17" t="s">
        <v>4631</v>
      </c>
      <c r="E3559" s="17">
        <v>590</v>
      </c>
      <c r="F3559" s="18" t="s">
        <v>6</v>
      </c>
      <c r="G3559">
        <v>2018</v>
      </c>
      <c r="H3559" s="18" t="s">
        <v>84</v>
      </c>
      <c r="I3559" t="s">
        <v>64</v>
      </c>
      <c r="J3559" t="s">
        <v>65</v>
      </c>
    </row>
    <row r="3560" spans="1:10">
      <c r="A3560" s="17">
        <v>8602</v>
      </c>
      <c r="B3560" s="17" t="s">
        <v>890</v>
      </c>
      <c r="C3560" s="17" t="s">
        <v>8</v>
      </c>
      <c r="D3560" s="17" t="s">
        <v>4646</v>
      </c>
      <c r="E3560" s="17">
        <v>930</v>
      </c>
      <c r="F3560" s="18" t="s">
        <v>6</v>
      </c>
      <c r="G3560">
        <v>2018</v>
      </c>
      <c r="H3560" s="18" t="s">
        <v>84</v>
      </c>
      <c r="I3560" t="s">
        <v>64</v>
      </c>
      <c r="J3560" t="s">
        <v>65</v>
      </c>
    </row>
    <row r="3561" spans="1:10">
      <c r="A3561" s="17">
        <v>8601</v>
      </c>
      <c r="B3561" s="17" t="s">
        <v>889</v>
      </c>
      <c r="C3561" s="17" t="s">
        <v>8</v>
      </c>
      <c r="D3561" s="17" t="s">
        <v>4646</v>
      </c>
      <c r="E3561" s="17">
        <v>900</v>
      </c>
      <c r="F3561" s="18" t="s">
        <v>6</v>
      </c>
      <c r="G3561">
        <v>2018</v>
      </c>
      <c r="H3561" s="18" t="s">
        <v>84</v>
      </c>
      <c r="I3561" t="s">
        <v>64</v>
      </c>
      <c r="J3561" t="s">
        <v>65</v>
      </c>
    </row>
    <row r="3562" spans="1:10">
      <c r="A3562" s="17">
        <v>8600</v>
      </c>
      <c r="B3562" s="17" t="s">
        <v>888</v>
      </c>
      <c r="C3562" s="17" t="s">
        <v>22</v>
      </c>
      <c r="D3562" s="17" t="s">
        <v>4649</v>
      </c>
      <c r="E3562" s="17">
        <v>1080</v>
      </c>
      <c r="F3562" s="18" t="s">
        <v>6</v>
      </c>
      <c r="G3562">
        <v>2018</v>
      </c>
      <c r="H3562" s="18" t="s">
        <v>84</v>
      </c>
      <c r="I3562" t="s">
        <v>64</v>
      </c>
      <c r="J3562" t="s">
        <v>65</v>
      </c>
    </row>
    <row r="3563" spans="1:10">
      <c r="A3563" s="17">
        <v>8599</v>
      </c>
      <c r="B3563" s="17" t="s">
        <v>887</v>
      </c>
      <c r="C3563" s="17" t="s">
        <v>18</v>
      </c>
      <c r="D3563" s="17" t="s">
        <v>4686</v>
      </c>
      <c r="E3563" s="17">
        <v>1360</v>
      </c>
      <c r="F3563" s="18" t="s">
        <v>6</v>
      </c>
      <c r="G3563">
        <v>2018</v>
      </c>
      <c r="H3563" s="18" t="s">
        <v>84</v>
      </c>
      <c r="I3563" t="s">
        <v>64</v>
      </c>
      <c r="J3563" t="s">
        <v>204</v>
      </c>
    </row>
    <row r="3564" spans="1:10">
      <c r="A3564" s="17">
        <v>8598</v>
      </c>
      <c r="B3564" s="17" t="s">
        <v>886</v>
      </c>
      <c r="C3564" s="17" t="s">
        <v>8</v>
      </c>
      <c r="D3564" s="17" t="s">
        <v>4753</v>
      </c>
      <c r="E3564" s="17">
        <v>900</v>
      </c>
      <c r="F3564" s="18" t="s">
        <v>6</v>
      </c>
      <c r="G3564">
        <v>2018</v>
      </c>
      <c r="H3564" s="18" t="s">
        <v>84</v>
      </c>
      <c r="I3564" t="s">
        <v>64</v>
      </c>
      <c r="J3564" t="s">
        <v>65</v>
      </c>
    </row>
    <row r="3565" spans="1:10">
      <c r="A3565" s="17">
        <v>8595</v>
      </c>
      <c r="B3565" s="17" t="s">
        <v>885</v>
      </c>
      <c r="C3565" s="17" t="s">
        <v>8</v>
      </c>
      <c r="D3565" s="17" t="s">
        <v>4753</v>
      </c>
      <c r="E3565" s="17">
        <v>620</v>
      </c>
      <c r="F3565" s="18" t="s">
        <v>6</v>
      </c>
      <c r="G3565">
        <v>2018</v>
      </c>
      <c r="H3565" s="18" t="s">
        <v>84</v>
      </c>
      <c r="I3565" t="s">
        <v>64</v>
      </c>
      <c r="J3565" t="s">
        <v>65</v>
      </c>
    </row>
    <row r="3566" spans="1:10">
      <c r="A3566" s="17">
        <v>8594</v>
      </c>
      <c r="B3566" s="17" t="s">
        <v>884</v>
      </c>
      <c r="C3566" s="17" t="s">
        <v>24</v>
      </c>
      <c r="D3566" s="17" t="s">
        <v>4748</v>
      </c>
      <c r="E3566" s="17">
        <v>790</v>
      </c>
      <c r="F3566" s="18" t="s">
        <v>6</v>
      </c>
      <c r="G3566">
        <v>2018</v>
      </c>
      <c r="H3566" s="18" t="s">
        <v>84</v>
      </c>
      <c r="I3566" t="s">
        <v>64</v>
      </c>
      <c r="J3566" t="s">
        <v>65</v>
      </c>
    </row>
    <row r="3567" spans="1:10">
      <c r="A3567" s="17">
        <v>8592</v>
      </c>
      <c r="B3567" s="17" t="s">
        <v>883</v>
      </c>
      <c r="C3567" s="17" t="s">
        <v>24</v>
      </c>
      <c r="D3567" s="17" t="s">
        <v>4748</v>
      </c>
      <c r="E3567" s="17">
        <v>840</v>
      </c>
      <c r="F3567" s="18" t="s">
        <v>6</v>
      </c>
      <c r="G3567">
        <v>2018</v>
      </c>
      <c r="H3567" s="18" t="s">
        <v>84</v>
      </c>
      <c r="I3567" t="s">
        <v>64</v>
      </c>
      <c r="J3567" t="s">
        <v>65</v>
      </c>
    </row>
    <row r="3568" spans="1:10">
      <c r="A3568" s="17">
        <v>8591</v>
      </c>
      <c r="B3568" s="17" t="s">
        <v>882</v>
      </c>
      <c r="C3568" s="17" t="s">
        <v>28</v>
      </c>
      <c r="D3568" s="17" t="s">
        <v>4749</v>
      </c>
      <c r="E3568" s="17">
        <v>1080</v>
      </c>
      <c r="F3568" s="18" t="s">
        <v>6</v>
      </c>
      <c r="G3568">
        <v>2018</v>
      </c>
      <c r="H3568" s="18" t="s">
        <v>84</v>
      </c>
      <c r="I3568" t="s">
        <v>64</v>
      </c>
      <c r="J3568" t="s">
        <v>65</v>
      </c>
    </row>
    <row r="3569" spans="1:10">
      <c r="A3569" s="17">
        <v>8588</v>
      </c>
      <c r="B3569" s="17" t="s">
        <v>881</v>
      </c>
      <c r="C3569" s="17" t="s">
        <v>28</v>
      </c>
      <c r="D3569" s="17" t="s">
        <v>4583</v>
      </c>
      <c r="E3569" s="17">
        <v>680</v>
      </c>
      <c r="F3569" s="18" t="s">
        <v>6</v>
      </c>
      <c r="G3569">
        <v>2018</v>
      </c>
      <c r="H3569" s="18" t="s">
        <v>84</v>
      </c>
      <c r="I3569" t="s">
        <v>64</v>
      </c>
      <c r="J3569" t="s">
        <v>65</v>
      </c>
    </row>
    <row r="3570" spans="1:10">
      <c r="A3570" s="17">
        <v>8586</v>
      </c>
      <c r="B3570" s="17" t="s">
        <v>880</v>
      </c>
      <c r="C3570" s="17" t="s">
        <v>15</v>
      </c>
      <c r="D3570" s="17" t="s">
        <v>4655</v>
      </c>
      <c r="E3570" s="17">
        <v>1160</v>
      </c>
      <c r="F3570" s="18" t="s">
        <v>6</v>
      </c>
      <c r="G3570">
        <v>2019</v>
      </c>
      <c r="H3570" s="18" t="s">
        <v>85</v>
      </c>
      <c r="I3570" t="s">
        <v>380</v>
      </c>
      <c r="J3570" t="s">
        <v>254</v>
      </c>
    </row>
    <row r="3571" spans="1:10">
      <c r="A3571" s="17">
        <v>8585</v>
      </c>
      <c r="B3571" s="17" t="s">
        <v>3889</v>
      </c>
      <c r="C3571" s="17" t="s">
        <v>26</v>
      </c>
      <c r="D3571" s="17" t="s">
        <v>4742</v>
      </c>
      <c r="E3571" s="17">
        <v>870</v>
      </c>
      <c r="F3571" s="18" t="s">
        <v>6</v>
      </c>
      <c r="G3571">
        <v>2018</v>
      </c>
      <c r="H3571" s="18" t="s">
        <v>84</v>
      </c>
      <c r="I3571" t="s">
        <v>64</v>
      </c>
      <c r="J3571" t="s">
        <v>65</v>
      </c>
    </row>
    <row r="3572" spans="1:10">
      <c r="A3572" s="17">
        <v>8584</v>
      </c>
      <c r="B3572" s="17" t="s">
        <v>879</v>
      </c>
      <c r="C3572" s="17" t="s">
        <v>8</v>
      </c>
      <c r="D3572" s="17" t="s">
        <v>4588</v>
      </c>
      <c r="E3572" s="17">
        <v>1740</v>
      </c>
      <c r="F3572" s="18" t="s">
        <v>6</v>
      </c>
      <c r="G3572">
        <v>2018</v>
      </c>
      <c r="H3572" s="18" t="s">
        <v>84</v>
      </c>
      <c r="I3572" t="s">
        <v>64</v>
      </c>
      <c r="J3572" t="s">
        <v>65</v>
      </c>
    </row>
    <row r="3573" spans="1:10">
      <c r="A3573" s="17">
        <v>8583</v>
      </c>
      <c r="B3573" s="17" t="s">
        <v>3504</v>
      </c>
      <c r="C3573" s="17" t="s">
        <v>26</v>
      </c>
      <c r="D3573" s="17" t="s">
        <v>4742</v>
      </c>
      <c r="E3573" s="17">
        <v>1040</v>
      </c>
      <c r="F3573" s="18" t="s">
        <v>6</v>
      </c>
      <c r="G3573">
        <v>2018</v>
      </c>
      <c r="H3573" s="18" t="s">
        <v>84</v>
      </c>
      <c r="I3573" t="s">
        <v>64</v>
      </c>
      <c r="J3573" t="s">
        <v>65</v>
      </c>
    </row>
    <row r="3574" spans="1:10">
      <c r="A3574" s="17">
        <v>8582</v>
      </c>
      <c r="B3574" s="17" t="s">
        <v>878</v>
      </c>
      <c r="C3574" s="17" t="s">
        <v>8</v>
      </c>
      <c r="D3574" s="17" t="s">
        <v>4588</v>
      </c>
      <c r="E3574" s="17">
        <v>620</v>
      </c>
      <c r="F3574" s="18" t="s">
        <v>6</v>
      </c>
      <c r="G3574">
        <v>2018</v>
      </c>
      <c r="H3574" s="18" t="s">
        <v>84</v>
      </c>
      <c r="I3574" t="s">
        <v>64</v>
      </c>
      <c r="J3574" t="s">
        <v>65</v>
      </c>
    </row>
    <row r="3575" spans="1:10">
      <c r="A3575" s="17">
        <v>8581</v>
      </c>
      <c r="B3575" s="17" t="s">
        <v>877</v>
      </c>
      <c r="C3575" s="17" t="s">
        <v>8</v>
      </c>
      <c r="D3575" s="17" t="s">
        <v>4588</v>
      </c>
      <c r="E3575" s="17">
        <v>1110</v>
      </c>
      <c r="F3575" s="18" t="s">
        <v>6</v>
      </c>
      <c r="G3575">
        <v>2018</v>
      </c>
      <c r="H3575" s="18" t="s">
        <v>84</v>
      </c>
      <c r="I3575" t="s">
        <v>64</v>
      </c>
      <c r="J3575" t="s">
        <v>65</v>
      </c>
    </row>
    <row r="3576" spans="1:10">
      <c r="A3576" s="17">
        <v>8580</v>
      </c>
      <c r="B3576" s="17" t="s">
        <v>3788</v>
      </c>
      <c r="C3576" s="17" t="s">
        <v>8</v>
      </c>
      <c r="D3576" s="17" t="s">
        <v>4588</v>
      </c>
      <c r="E3576" s="17">
        <v>760</v>
      </c>
      <c r="F3576" s="18" t="s">
        <v>6</v>
      </c>
      <c r="G3576">
        <v>2018</v>
      </c>
      <c r="H3576" s="18" t="s">
        <v>84</v>
      </c>
      <c r="I3576" t="s">
        <v>64</v>
      </c>
      <c r="J3576" t="s">
        <v>65</v>
      </c>
    </row>
    <row r="3577" spans="1:10">
      <c r="A3577" s="17">
        <v>8579</v>
      </c>
      <c r="B3577" s="17" t="s">
        <v>3830</v>
      </c>
      <c r="C3577" s="17" t="s">
        <v>8</v>
      </c>
      <c r="D3577" s="17" t="s">
        <v>4588</v>
      </c>
      <c r="E3577" s="17">
        <v>730</v>
      </c>
      <c r="F3577" s="18" t="s">
        <v>6</v>
      </c>
      <c r="G3577">
        <v>2018</v>
      </c>
      <c r="H3577" s="18" t="s">
        <v>84</v>
      </c>
      <c r="I3577" t="s">
        <v>64</v>
      </c>
      <c r="J3577" t="s">
        <v>65</v>
      </c>
    </row>
    <row r="3578" spans="1:10">
      <c r="A3578" s="17">
        <v>8573</v>
      </c>
      <c r="B3578" s="17" t="s">
        <v>876</v>
      </c>
      <c r="C3578" s="17" t="s">
        <v>18</v>
      </c>
      <c r="D3578" s="17" t="s">
        <v>4756</v>
      </c>
      <c r="E3578" s="17">
        <v>810</v>
      </c>
      <c r="F3578" s="18" t="s">
        <v>6</v>
      </c>
      <c r="G3578">
        <v>2018</v>
      </c>
      <c r="H3578" s="18" t="s">
        <v>84</v>
      </c>
      <c r="I3578" t="s">
        <v>64</v>
      </c>
      <c r="J3578" t="s">
        <v>207</v>
      </c>
    </row>
    <row r="3579" spans="1:10">
      <c r="A3579" s="17">
        <v>8570</v>
      </c>
      <c r="B3579" s="17" t="s">
        <v>2243</v>
      </c>
      <c r="C3579" s="17" t="s">
        <v>20</v>
      </c>
      <c r="D3579" s="17" t="s">
        <v>4745</v>
      </c>
      <c r="E3579" s="17">
        <v>1040</v>
      </c>
      <c r="F3579" s="18" t="s">
        <v>6</v>
      </c>
      <c r="G3579">
        <v>2018</v>
      </c>
      <c r="H3579" s="18" t="s">
        <v>84</v>
      </c>
      <c r="I3579" t="s">
        <v>64</v>
      </c>
      <c r="J3579" t="s">
        <v>65</v>
      </c>
    </row>
    <row r="3580" spans="1:10">
      <c r="A3580" s="17">
        <v>8565</v>
      </c>
      <c r="B3580" s="17" t="s">
        <v>2617</v>
      </c>
      <c r="C3580" s="17" t="s">
        <v>16</v>
      </c>
      <c r="D3580" s="17" t="s">
        <v>4663</v>
      </c>
      <c r="E3580" s="17">
        <v>4320</v>
      </c>
      <c r="F3580" s="18" t="s">
        <v>6</v>
      </c>
      <c r="G3580">
        <v>2019</v>
      </c>
      <c r="H3580" s="18" t="s">
        <v>85</v>
      </c>
      <c r="I3580" t="s">
        <v>64</v>
      </c>
      <c r="J3580" t="s">
        <v>184</v>
      </c>
    </row>
    <row r="3581" spans="1:10">
      <c r="A3581" s="17">
        <v>8563</v>
      </c>
      <c r="B3581" s="17" t="s">
        <v>3085</v>
      </c>
      <c r="C3581" s="17" t="s">
        <v>28</v>
      </c>
      <c r="D3581" s="17" t="s">
        <v>4638</v>
      </c>
      <c r="E3581" s="17">
        <v>970</v>
      </c>
      <c r="F3581" s="18" t="s">
        <v>6</v>
      </c>
      <c r="G3581">
        <v>2018</v>
      </c>
      <c r="H3581" s="18" t="s">
        <v>84</v>
      </c>
      <c r="I3581" t="s">
        <v>64</v>
      </c>
      <c r="J3581" t="s">
        <v>65</v>
      </c>
    </row>
    <row r="3582" spans="1:10">
      <c r="A3582" s="17">
        <v>8561</v>
      </c>
      <c r="B3582" s="17" t="s">
        <v>875</v>
      </c>
      <c r="C3582" s="17" t="s">
        <v>22</v>
      </c>
      <c r="D3582" s="17" t="s">
        <v>4674</v>
      </c>
      <c r="E3582" s="17">
        <v>920</v>
      </c>
      <c r="F3582" s="18" t="s">
        <v>6</v>
      </c>
      <c r="G3582">
        <v>2018</v>
      </c>
      <c r="H3582" s="18" t="s">
        <v>84</v>
      </c>
      <c r="I3582" t="s">
        <v>64</v>
      </c>
      <c r="J3582" t="s">
        <v>65</v>
      </c>
    </row>
    <row r="3583" spans="1:10">
      <c r="A3583" s="17">
        <v>8560</v>
      </c>
      <c r="B3583" s="17" t="s">
        <v>3439</v>
      </c>
      <c r="C3583" s="17" t="s">
        <v>22</v>
      </c>
      <c r="D3583" s="17" t="s">
        <v>4649</v>
      </c>
      <c r="E3583" s="17">
        <v>1490</v>
      </c>
      <c r="F3583" s="18" t="s">
        <v>6</v>
      </c>
      <c r="G3583">
        <v>2018</v>
      </c>
      <c r="H3583" s="18" t="s">
        <v>84</v>
      </c>
      <c r="I3583" t="s">
        <v>64</v>
      </c>
      <c r="J3583" t="s">
        <v>65</v>
      </c>
    </row>
    <row r="3584" spans="1:10">
      <c r="A3584" s="17">
        <v>8559</v>
      </c>
      <c r="B3584" s="17" t="s">
        <v>874</v>
      </c>
      <c r="C3584" s="17" t="s">
        <v>22</v>
      </c>
      <c r="D3584" s="17" t="s">
        <v>4671</v>
      </c>
      <c r="E3584" s="17">
        <v>440</v>
      </c>
      <c r="F3584" s="18" t="s">
        <v>6</v>
      </c>
      <c r="G3584">
        <v>2018</v>
      </c>
      <c r="H3584" s="18" t="s">
        <v>84</v>
      </c>
      <c r="I3584" t="s">
        <v>64</v>
      </c>
      <c r="J3584" t="s">
        <v>65</v>
      </c>
    </row>
    <row r="3585" spans="1:10">
      <c r="A3585" s="17">
        <v>8556</v>
      </c>
      <c r="B3585" s="17" t="s">
        <v>2846</v>
      </c>
      <c r="C3585" s="17" t="s">
        <v>26</v>
      </c>
      <c r="D3585" s="17" t="s">
        <v>4668</v>
      </c>
      <c r="E3585" s="17">
        <v>670</v>
      </c>
      <c r="F3585" s="18" t="s">
        <v>6</v>
      </c>
      <c r="G3585">
        <v>2018</v>
      </c>
      <c r="H3585" s="18" t="s">
        <v>84</v>
      </c>
      <c r="I3585" t="s">
        <v>64</v>
      </c>
      <c r="J3585" t="s">
        <v>65</v>
      </c>
    </row>
    <row r="3586" spans="1:10">
      <c r="A3586" s="17">
        <v>8555</v>
      </c>
      <c r="B3586" s="17" t="s">
        <v>2102</v>
      </c>
      <c r="C3586" s="17" t="s">
        <v>20</v>
      </c>
      <c r="D3586" s="17" t="s">
        <v>4745</v>
      </c>
      <c r="E3586" s="17">
        <v>1080</v>
      </c>
      <c r="F3586" s="18" t="s">
        <v>6</v>
      </c>
      <c r="G3586">
        <v>2018</v>
      </c>
      <c r="H3586" s="18" t="s">
        <v>84</v>
      </c>
      <c r="I3586" t="s">
        <v>64</v>
      </c>
      <c r="J3586" t="s">
        <v>65</v>
      </c>
    </row>
    <row r="3587" spans="1:10">
      <c r="A3587" s="17">
        <v>8551</v>
      </c>
      <c r="B3587" s="17" t="s">
        <v>873</v>
      </c>
      <c r="C3587" s="17" t="s">
        <v>28</v>
      </c>
      <c r="D3587" s="17" t="s">
        <v>4749</v>
      </c>
      <c r="E3587" s="17">
        <v>910</v>
      </c>
      <c r="F3587" s="18" t="s">
        <v>6</v>
      </c>
      <c r="G3587">
        <v>2018</v>
      </c>
      <c r="H3587" s="18" t="s">
        <v>84</v>
      </c>
      <c r="I3587" t="s">
        <v>64</v>
      </c>
      <c r="J3587" t="s">
        <v>65</v>
      </c>
    </row>
    <row r="3588" spans="1:10">
      <c r="A3588" s="17">
        <v>8550</v>
      </c>
      <c r="B3588" s="17" t="s">
        <v>2494</v>
      </c>
      <c r="C3588" s="17" t="s">
        <v>28</v>
      </c>
      <c r="D3588" s="17" t="s">
        <v>4638</v>
      </c>
      <c r="E3588" s="17">
        <v>680</v>
      </c>
      <c r="F3588" s="18" t="s">
        <v>6</v>
      </c>
      <c r="G3588">
        <v>2018</v>
      </c>
      <c r="H3588" s="18" t="s">
        <v>84</v>
      </c>
      <c r="I3588" t="s">
        <v>64</v>
      </c>
      <c r="J3588" t="s">
        <v>65</v>
      </c>
    </row>
    <row r="3589" spans="1:10">
      <c r="A3589" s="17">
        <v>8549</v>
      </c>
      <c r="B3589" s="17" t="s">
        <v>872</v>
      </c>
      <c r="C3589" s="17" t="s">
        <v>24</v>
      </c>
      <c r="D3589" s="17" t="s">
        <v>4681</v>
      </c>
      <c r="E3589" s="17">
        <v>720</v>
      </c>
      <c r="F3589" s="18" t="s">
        <v>6</v>
      </c>
      <c r="G3589">
        <v>2018</v>
      </c>
      <c r="H3589" s="18" t="s">
        <v>84</v>
      </c>
      <c r="I3589" t="s">
        <v>64</v>
      </c>
      <c r="J3589" t="s">
        <v>65</v>
      </c>
    </row>
    <row r="3590" spans="1:10">
      <c r="A3590" s="17">
        <v>8548</v>
      </c>
      <c r="B3590" s="17" t="s">
        <v>871</v>
      </c>
      <c r="C3590" s="17" t="s">
        <v>15</v>
      </c>
      <c r="D3590" s="17" t="s">
        <v>4655</v>
      </c>
      <c r="E3590" s="17">
        <v>700</v>
      </c>
      <c r="F3590" s="18" t="s">
        <v>6</v>
      </c>
      <c r="G3590">
        <v>2018</v>
      </c>
      <c r="H3590" s="18" t="s">
        <v>84</v>
      </c>
      <c r="I3590" t="s">
        <v>380</v>
      </c>
      <c r="J3590" t="s">
        <v>254</v>
      </c>
    </row>
    <row r="3591" spans="1:10">
      <c r="A3591" s="17">
        <v>8547</v>
      </c>
      <c r="B3591" s="17" t="s">
        <v>870</v>
      </c>
      <c r="C3591" s="17" t="s">
        <v>15</v>
      </c>
      <c r="D3591" s="17" t="s">
        <v>4759</v>
      </c>
      <c r="E3591" s="17">
        <v>2960</v>
      </c>
      <c r="F3591" s="18" t="s">
        <v>6</v>
      </c>
      <c r="G3591">
        <v>2018</v>
      </c>
      <c r="H3591" s="18" t="s">
        <v>84</v>
      </c>
      <c r="I3591" t="s">
        <v>64</v>
      </c>
      <c r="J3591" t="s">
        <v>65</v>
      </c>
    </row>
    <row r="3592" spans="1:10">
      <c r="A3592" s="17">
        <v>8546</v>
      </c>
      <c r="B3592" s="17" t="s">
        <v>869</v>
      </c>
      <c r="C3592" s="17" t="s">
        <v>26</v>
      </c>
      <c r="D3592" s="17" t="s">
        <v>4668</v>
      </c>
      <c r="E3592" s="17">
        <v>690</v>
      </c>
      <c r="F3592" s="18" t="s">
        <v>6</v>
      </c>
      <c r="G3592">
        <v>2018</v>
      </c>
      <c r="H3592" s="18" t="s">
        <v>84</v>
      </c>
      <c r="I3592" t="s">
        <v>64</v>
      </c>
      <c r="J3592" t="s">
        <v>65</v>
      </c>
    </row>
    <row r="3593" spans="1:10">
      <c r="A3593" s="17">
        <v>8545</v>
      </c>
      <c r="B3593" s="17" t="s">
        <v>868</v>
      </c>
      <c r="C3593" s="17" t="s">
        <v>8</v>
      </c>
      <c r="D3593" s="17" t="s">
        <v>4646</v>
      </c>
      <c r="E3593" s="17">
        <v>2050</v>
      </c>
      <c r="F3593" s="18" t="s">
        <v>6</v>
      </c>
      <c r="G3593">
        <v>2018</v>
      </c>
      <c r="H3593" s="18" t="s">
        <v>84</v>
      </c>
      <c r="I3593" t="s">
        <v>64</v>
      </c>
      <c r="J3593" t="s">
        <v>65</v>
      </c>
    </row>
    <row r="3594" spans="1:10">
      <c r="A3594" s="17">
        <v>8542</v>
      </c>
      <c r="B3594" s="17" t="s">
        <v>2516</v>
      </c>
      <c r="C3594" s="17" t="s">
        <v>20</v>
      </c>
      <c r="D3594" s="17" t="s">
        <v>4731</v>
      </c>
      <c r="E3594" s="17">
        <v>870</v>
      </c>
      <c r="F3594" s="18" t="s">
        <v>6</v>
      </c>
      <c r="G3594">
        <v>2018</v>
      </c>
      <c r="H3594" s="18" t="s">
        <v>84</v>
      </c>
      <c r="I3594" t="s">
        <v>64</v>
      </c>
      <c r="J3594" t="s">
        <v>65</v>
      </c>
    </row>
    <row r="3595" spans="1:10">
      <c r="A3595" s="17">
        <v>8538</v>
      </c>
      <c r="B3595" s="17" t="s">
        <v>3359</v>
      </c>
      <c r="C3595" s="17" t="s">
        <v>18</v>
      </c>
      <c r="D3595" s="17" t="s">
        <v>4686</v>
      </c>
      <c r="E3595" s="17">
        <v>670</v>
      </c>
      <c r="F3595" s="18" t="s">
        <v>6</v>
      </c>
      <c r="G3595">
        <v>2018</v>
      </c>
      <c r="H3595" s="18" t="s">
        <v>84</v>
      </c>
      <c r="I3595" t="s">
        <v>64</v>
      </c>
      <c r="J3595" t="s">
        <v>207</v>
      </c>
    </row>
    <row r="3596" spans="1:10">
      <c r="A3596" s="17">
        <v>8536</v>
      </c>
      <c r="B3596" s="17" t="s">
        <v>866</v>
      </c>
      <c r="C3596" s="17" t="s">
        <v>16</v>
      </c>
      <c r="D3596" s="17" t="s">
        <v>4694</v>
      </c>
      <c r="E3596" s="17">
        <v>750</v>
      </c>
      <c r="F3596" s="18" t="s">
        <v>6</v>
      </c>
      <c r="G3596">
        <v>2019</v>
      </c>
      <c r="H3596" s="18" t="s">
        <v>85</v>
      </c>
      <c r="I3596" t="s">
        <v>64</v>
      </c>
      <c r="J3596" t="s">
        <v>65</v>
      </c>
    </row>
    <row r="3597" spans="1:10">
      <c r="A3597" s="17">
        <v>8534</v>
      </c>
      <c r="B3597" s="17" t="s">
        <v>2848</v>
      </c>
      <c r="C3597" s="17" t="s">
        <v>16</v>
      </c>
      <c r="D3597" s="17" t="s">
        <v>4694</v>
      </c>
      <c r="E3597" s="17">
        <v>750</v>
      </c>
      <c r="F3597" s="18" t="s">
        <v>6</v>
      </c>
      <c r="G3597">
        <v>2018</v>
      </c>
      <c r="H3597" s="18" t="s">
        <v>84</v>
      </c>
      <c r="I3597" t="s">
        <v>64</v>
      </c>
      <c r="J3597" t="s">
        <v>65</v>
      </c>
    </row>
    <row r="3598" spans="1:10">
      <c r="A3598" s="17">
        <v>8533</v>
      </c>
      <c r="B3598" s="17" t="s">
        <v>3808</v>
      </c>
      <c r="C3598" s="17" t="s">
        <v>16</v>
      </c>
      <c r="D3598" s="17" t="s">
        <v>4631</v>
      </c>
      <c r="E3598" s="17">
        <v>3530</v>
      </c>
      <c r="F3598" s="18" t="s">
        <v>6</v>
      </c>
      <c r="G3598">
        <v>2018</v>
      </c>
      <c r="H3598" s="18" t="s">
        <v>84</v>
      </c>
      <c r="I3598" t="s">
        <v>64</v>
      </c>
      <c r="J3598" t="s">
        <v>65</v>
      </c>
    </row>
    <row r="3599" spans="1:10">
      <c r="A3599" s="17">
        <v>8532</v>
      </c>
      <c r="B3599" s="17" t="s">
        <v>2927</v>
      </c>
      <c r="C3599" s="17" t="s">
        <v>16</v>
      </c>
      <c r="D3599" s="17" t="s">
        <v>4694</v>
      </c>
      <c r="E3599" s="17">
        <v>850</v>
      </c>
      <c r="F3599" s="18" t="s">
        <v>6</v>
      </c>
      <c r="G3599">
        <v>2018</v>
      </c>
      <c r="H3599" s="18" t="s">
        <v>84</v>
      </c>
      <c r="I3599" t="s">
        <v>64</v>
      </c>
      <c r="J3599" t="s">
        <v>65</v>
      </c>
    </row>
    <row r="3600" spans="1:10">
      <c r="A3600" s="17">
        <v>8529</v>
      </c>
      <c r="B3600" s="17" t="s">
        <v>3556</v>
      </c>
      <c r="C3600" s="17" t="s">
        <v>16</v>
      </c>
      <c r="D3600" s="17" t="s">
        <v>4663</v>
      </c>
      <c r="E3600" s="17">
        <v>1050</v>
      </c>
      <c r="F3600" s="18" t="s">
        <v>6</v>
      </c>
      <c r="G3600">
        <v>2018</v>
      </c>
      <c r="H3600" s="18" t="s">
        <v>84</v>
      </c>
      <c r="I3600" t="s">
        <v>64</v>
      </c>
      <c r="J3600" t="s">
        <v>181</v>
      </c>
    </row>
    <row r="3601" spans="1:10">
      <c r="A3601" s="17">
        <v>8528</v>
      </c>
      <c r="B3601" s="17" t="s">
        <v>865</v>
      </c>
      <c r="C3601" s="17" t="s">
        <v>16</v>
      </c>
      <c r="D3601" s="17" t="s">
        <v>4663</v>
      </c>
      <c r="E3601" s="17">
        <v>640</v>
      </c>
      <c r="F3601" s="18" t="s">
        <v>6</v>
      </c>
      <c r="G3601">
        <v>2018</v>
      </c>
      <c r="H3601" s="18" t="s">
        <v>84</v>
      </c>
      <c r="I3601" t="s">
        <v>64</v>
      </c>
      <c r="J3601" t="s">
        <v>65</v>
      </c>
    </row>
    <row r="3602" spans="1:10">
      <c r="A3602" s="17">
        <v>8526</v>
      </c>
      <c r="B3602" s="17" t="s">
        <v>863</v>
      </c>
      <c r="C3602" s="17" t="s">
        <v>28</v>
      </c>
      <c r="D3602" s="17" t="s">
        <v>4749</v>
      </c>
      <c r="E3602" s="17">
        <v>1350</v>
      </c>
      <c r="F3602" s="18" t="s">
        <v>6</v>
      </c>
      <c r="G3602">
        <v>2018</v>
      </c>
      <c r="H3602" s="18" t="s">
        <v>84</v>
      </c>
      <c r="I3602" t="s">
        <v>64</v>
      </c>
      <c r="J3602" t="s">
        <v>65</v>
      </c>
    </row>
    <row r="3603" spans="1:10">
      <c r="A3603" s="17">
        <v>8525</v>
      </c>
      <c r="B3603" s="17" t="s">
        <v>862</v>
      </c>
      <c r="C3603" s="17" t="s">
        <v>24</v>
      </c>
      <c r="D3603" s="17" t="s">
        <v>4748</v>
      </c>
      <c r="E3603" s="17">
        <v>610</v>
      </c>
      <c r="F3603" s="18" t="s">
        <v>6</v>
      </c>
      <c r="G3603">
        <v>2018</v>
      </c>
      <c r="H3603" s="18" t="s">
        <v>84</v>
      </c>
      <c r="I3603" t="s">
        <v>64</v>
      </c>
      <c r="J3603" t="s">
        <v>65</v>
      </c>
    </row>
    <row r="3604" spans="1:10">
      <c r="A3604" s="17">
        <v>8524</v>
      </c>
      <c r="B3604" s="17" t="s">
        <v>861</v>
      </c>
      <c r="C3604" s="17" t="s">
        <v>24</v>
      </c>
      <c r="D3604" s="17" t="s">
        <v>4658</v>
      </c>
      <c r="E3604" s="17">
        <v>610</v>
      </c>
      <c r="F3604" s="18" t="s">
        <v>6</v>
      </c>
      <c r="G3604">
        <v>2018</v>
      </c>
      <c r="H3604" s="18" t="s">
        <v>84</v>
      </c>
      <c r="I3604" t="s">
        <v>64</v>
      </c>
      <c r="J3604" t="s">
        <v>65</v>
      </c>
    </row>
    <row r="3605" spans="1:10">
      <c r="A3605" s="17">
        <v>8523</v>
      </c>
      <c r="B3605" s="17" t="s">
        <v>860</v>
      </c>
      <c r="C3605" s="17" t="s">
        <v>24</v>
      </c>
      <c r="D3605" s="17" t="s">
        <v>4658</v>
      </c>
      <c r="E3605" s="17">
        <v>650</v>
      </c>
      <c r="F3605" s="18" t="s">
        <v>6</v>
      </c>
      <c r="G3605">
        <v>2018</v>
      </c>
      <c r="H3605" s="18" t="s">
        <v>84</v>
      </c>
      <c r="I3605" t="s">
        <v>64</v>
      </c>
      <c r="J3605" t="s">
        <v>65</v>
      </c>
    </row>
    <row r="3606" spans="1:10">
      <c r="A3606" s="17">
        <v>8522</v>
      </c>
      <c r="B3606" s="17" t="s">
        <v>2635</v>
      </c>
      <c r="C3606" s="17" t="s">
        <v>24</v>
      </c>
      <c r="D3606" s="17" t="s">
        <v>4681</v>
      </c>
      <c r="E3606" s="17">
        <v>580</v>
      </c>
      <c r="F3606" s="18" t="s">
        <v>6</v>
      </c>
      <c r="G3606">
        <v>2018</v>
      </c>
      <c r="H3606" s="18" t="s">
        <v>84</v>
      </c>
      <c r="I3606" t="s">
        <v>64</v>
      </c>
      <c r="J3606" t="s">
        <v>65</v>
      </c>
    </row>
    <row r="3607" spans="1:10">
      <c r="A3607" s="17">
        <v>8521</v>
      </c>
      <c r="B3607" s="17" t="s">
        <v>859</v>
      </c>
      <c r="C3607" s="17" t="s">
        <v>8</v>
      </c>
      <c r="D3607" s="17" t="s">
        <v>4753</v>
      </c>
      <c r="E3607" s="17">
        <v>730</v>
      </c>
      <c r="F3607" s="18" t="s">
        <v>6</v>
      </c>
      <c r="G3607">
        <v>2018</v>
      </c>
      <c r="H3607" s="18" t="s">
        <v>84</v>
      </c>
      <c r="I3607" t="s">
        <v>64</v>
      </c>
      <c r="J3607" t="s">
        <v>65</v>
      </c>
    </row>
    <row r="3608" spans="1:10">
      <c r="A3608" s="17">
        <v>8520</v>
      </c>
      <c r="B3608" s="17" t="s">
        <v>3392</v>
      </c>
      <c r="C3608" s="17" t="s">
        <v>26</v>
      </c>
      <c r="D3608" s="17" t="s">
        <v>4742</v>
      </c>
      <c r="E3608" s="17">
        <v>980</v>
      </c>
      <c r="F3608" s="18" t="s">
        <v>6</v>
      </c>
      <c r="G3608">
        <v>2018</v>
      </c>
      <c r="H3608" s="18" t="s">
        <v>84</v>
      </c>
      <c r="I3608" t="s">
        <v>64</v>
      </c>
      <c r="J3608" t="s">
        <v>65</v>
      </c>
    </row>
    <row r="3609" spans="1:10">
      <c r="A3609" s="17">
        <v>8519</v>
      </c>
      <c r="B3609" s="17" t="s">
        <v>4113</v>
      </c>
      <c r="C3609" s="17" t="s">
        <v>8</v>
      </c>
      <c r="D3609" s="17" t="s">
        <v>4588</v>
      </c>
      <c r="E3609" s="17">
        <v>890</v>
      </c>
      <c r="F3609" s="18" t="s">
        <v>6</v>
      </c>
      <c r="G3609">
        <v>2018</v>
      </c>
      <c r="H3609" s="18" t="s">
        <v>84</v>
      </c>
      <c r="I3609" t="s">
        <v>64</v>
      </c>
      <c r="J3609" t="s">
        <v>65</v>
      </c>
    </row>
    <row r="3610" spans="1:10">
      <c r="A3610" s="17">
        <v>8518</v>
      </c>
      <c r="B3610" s="17" t="s">
        <v>858</v>
      </c>
      <c r="C3610" s="17" t="s">
        <v>22</v>
      </c>
      <c r="D3610" s="17" t="s">
        <v>4674</v>
      </c>
      <c r="E3610" s="17">
        <v>1570</v>
      </c>
      <c r="F3610" s="18" t="s">
        <v>6</v>
      </c>
      <c r="G3610">
        <v>2018</v>
      </c>
      <c r="H3610" s="18" t="s">
        <v>84</v>
      </c>
      <c r="I3610" t="s">
        <v>64</v>
      </c>
      <c r="J3610" t="s">
        <v>65</v>
      </c>
    </row>
    <row r="3611" spans="1:10">
      <c r="A3611" s="17">
        <v>8516</v>
      </c>
      <c r="B3611" s="17" t="s">
        <v>857</v>
      </c>
      <c r="C3611" s="17" t="s">
        <v>28</v>
      </c>
      <c r="D3611" s="17" t="s">
        <v>4749</v>
      </c>
      <c r="E3611" s="17">
        <v>490</v>
      </c>
      <c r="F3611" s="18" t="s">
        <v>6</v>
      </c>
      <c r="G3611">
        <v>2018</v>
      </c>
      <c r="H3611" s="18" t="s">
        <v>84</v>
      </c>
      <c r="I3611" t="s">
        <v>64</v>
      </c>
      <c r="J3611" t="s">
        <v>65</v>
      </c>
    </row>
    <row r="3612" spans="1:10">
      <c r="A3612" s="17">
        <v>8502</v>
      </c>
      <c r="B3612" s="17" t="s">
        <v>2398</v>
      </c>
      <c r="C3612" s="17" t="s">
        <v>20</v>
      </c>
      <c r="D3612" s="17" t="s">
        <v>4731</v>
      </c>
      <c r="E3612" s="17">
        <v>680</v>
      </c>
      <c r="F3612" s="18" t="s">
        <v>6</v>
      </c>
      <c r="G3612">
        <v>2018</v>
      </c>
      <c r="H3612" s="18" t="s">
        <v>84</v>
      </c>
      <c r="I3612" t="s">
        <v>64</v>
      </c>
      <c r="J3612" t="s">
        <v>65</v>
      </c>
    </row>
    <row r="3613" spans="1:10">
      <c r="A3613" s="17">
        <v>8501</v>
      </c>
      <c r="B3613" s="17" t="s">
        <v>856</v>
      </c>
      <c r="C3613" s="17" t="s">
        <v>28</v>
      </c>
      <c r="D3613" s="17" t="s">
        <v>4749</v>
      </c>
      <c r="E3613" s="17">
        <v>780</v>
      </c>
      <c r="F3613" s="18" t="s">
        <v>6</v>
      </c>
      <c r="G3613">
        <v>2018</v>
      </c>
      <c r="H3613" s="18" t="s">
        <v>84</v>
      </c>
      <c r="I3613" t="s">
        <v>64</v>
      </c>
      <c r="J3613" t="s">
        <v>65</v>
      </c>
    </row>
    <row r="3614" spans="1:10">
      <c r="A3614" s="17">
        <v>8500</v>
      </c>
      <c r="B3614" s="17" t="s">
        <v>2296</v>
      </c>
      <c r="C3614" s="17" t="s">
        <v>20</v>
      </c>
      <c r="D3614" s="17" t="s">
        <v>4731</v>
      </c>
      <c r="E3614" s="17">
        <v>1010</v>
      </c>
      <c r="F3614" s="18" t="s">
        <v>6</v>
      </c>
      <c r="G3614">
        <v>2018</v>
      </c>
      <c r="H3614" s="18" t="s">
        <v>84</v>
      </c>
      <c r="I3614" t="s">
        <v>64</v>
      </c>
      <c r="J3614" t="s">
        <v>65</v>
      </c>
    </row>
    <row r="3615" spans="1:10">
      <c r="A3615" s="17">
        <v>8499</v>
      </c>
      <c r="B3615" s="17" t="s">
        <v>855</v>
      </c>
      <c r="C3615" s="17" t="s">
        <v>24</v>
      </c>
      <c r="D3615" s="17" t="s">
        <v>4748</v>
      </c>
      <c r="E3615" s="17">
        <v>690</v>
      </c>
      <c r="F3615" s="18" t="s">
        <v>6</v>
      </c>
      <c r="G3615">
        <v>2018</v>
      </c>
      <c r="H3615" s="18" t="s">
        <v>84</v>
      </c>
      <c r="I3615" t="s">
        <v>64</v>
      </c>
      <c r="J3615" t="s">
        <v>65</v>
      </c>
    </row>
    <row r="3616" spans="1:10">
      <c r="A3616" s="17">
        <v>8498</v>
      </c>
      <c r="B3616" s="17" t="s">
        <v>854</v>
      </c>
      <c r="C3616" s="17" t="s">
        <v>22</v>
      </c>
      <c r="D3616" s="17" t="s">
        <v>4671</v>
      </c>
      <c r="E3616" s="17">
        <v>840</v>
      </c>
      <c r="F3616" s="18" t="s">
        <v>6</v>
      </c>
      <c r="G3616">
        <v>2019</v>
      </c>
      <c r="H3616" s="18" t="s">
        <v>85</v>
      </c>
      <c r="I3616" t="s">
        <v>64</v>
      </c>
      <c r="J3616" t="s">
        <v>65</v>
      </c>
    </row>
    <row r="3617" spans="1:10">
      <c r="A3617" s="17">
        <v>8497</v>
      </c>
      <c r="B3617" s="17" t="s">
        <v>3228</v>
      </c>
      <c r="C3617" s="17" t="s">
        <v>22</v>
      </c>
      <c r="D3617" s="17" t="s">
        <v>4671</v>
      </c>
      <c r="E3617" s="17">
        <v>850</v>
      </c>
      <c r="F3617" s="18" t="s">
        <v>6</v>
      </c>
      <c r="G3617">
        <v>2018</v>
      </c>
      <c r="H3617" s="18" t="s">
        <v>84</v>
      </c>
      <c r="I3617" t="s">
        <v>64</v>
      </c>
      <c r="J3617" t="s">
        <v>65</v>
      </c>
    </row>
    <row r="3618" spans="1:10">
      <c r="A3618" s="17">
        <v>8496</v>
      </c>
      <c r="B3618" s="17" t="s">
        <v>853</v>
      </c>
      <c r="C3618" s="17" t="s">
        <v>22</v>
      </c>
      <c r="D3618" s="17" t="s">
        <v>4671</v>
      </c>
      <c r="E3618" s="17">
        <v>1340</v>
      </c>
      <c r="F3618" s="18" t="s">
        <v>6</v>
      </c>
      <c r="G3618">
        <v>2018</v>
      </c>
      <c r="H3618" s="18" t="s">
        <v>84</v>
      </c>
      <c r="I3618" t="s">
        <v>64</v>
      </c>
      <c r="J3618" t="s">
        <v>65</v>
      </c>
    </row>
    <row r="3619" spans="1:10">
      <c r="A3619" s="17">
        <v>8495</v>
      </c>
      <c r="B3619" s="17" t="s">
        <v>852</v>
      </c>
      <c r="C3619" s="17" t="s">
        <v>22</v>
      </c>
      <c r="D3619" s="17" t="s">
        <v>4674</v>
      </c>
      <c r="E3619" s="17">
        <v>980</v>
      </c>
      <c r="F3619" s="18" t="s">
        <v>6</v>
      </c>
      <c r="G3619">
        <v>2018</v>
      </c>
      <c r="H3619" s="18" t="s">
        <v>84</v>
      </c>
      <c r="I3619" t="s">
        <v>64</v>
      </c>
      <c r="J3619" t="s">
        <v>65</v>
      </c>
    </row>
    <row r="3620" spans="1:10">
      <c r="A3620" s="17">
        <v>8494</v>
      </c>
      <c r="B3620" s="17" t="s">
        <v>851</v>
      </c>
      <c r="C3620" s="17" t="s">
        <v>22</v>
      </c>
      <c r="D3620" s="17" t="s">
        <v>4674</v>
      </c>
      <c r="E3620" s="17">
        <v>920</v>
      </c>
      <c r="F3620" s="18" t="s">
        <v>6</v>
      </c>
      <c r="G3620">
        <v>2018</v>
      </c>
      <c r="H3620" s="18" t="s">
        <v>84</v>
      </c>
      <c r="I3620" t="s">
        <v>64</v>
      </c>
      <c r="J3620" t="s">
        <v>65</v>
      </c>
    </row>
    <row r="3621" spans="1:10">
      <c r="A3621" s="17">
        <v>8492</v>
      </c>
      <c r="B3621" s="17" t="s">
        <v>3295</v>
      </c>
      <c r="C3621" s="17" t="s">
        <v>18</v>
      </c>
      <c r="D3621" s="17" t="s">
        <v>4687</v>
      </c>
      <c r="E3621" s="17">
        <v>940</v>
      </c>
      <c r="F3621" s="18" t="s">
        <v>6</v>
      </c>
      <c r="G3621">
        <v>2018</v>
      </c>
      <c r="H3621" s="18" t="s">
        <v>84</v>
      </c>
      <c r="I3621" t="s">
        <v>64</v>
      </c>
      <c r="J3621" t="s">
        <v>215</v>
      </c>
    </row>
    <row r="3622" spans="1:10">
      <c r="A3622" s="17">
        <v>8491</v>
      </c>
      <c r="B3622" s="17" t="s">
        <v>2506</v>
      </c>
      <c r="C3622" s="17" t="s">
        <v>28</v>
      </c>
      <c r="D3622" s="17" t="s">
        <v>4634</v>
      </c>
      <c r="E3622" s="17">
        <v>1190</v>
      </c>
      <c r="F3622" s="18" t="s">
        <v>6</v>
      </c>
      <c r="G3622">
        <v>2018</v>
      </c>
      <c r="H3622" s="18" t="s">
        <v>84</v>
      </c>
      <c r="I3622" t="s">
        <v>64</v>
      </c>
      <c r="J3622" t="s">
        <v>65</v>
      </c>
    </row>
    <row r="3623" spans="1:10">
      <c r="A3623" s="17">
        <v>8490</v>
      </c>
      <c r="B3623" s="17" t="s">
        <v>3196</v>
      </c>
      <c r="C3623" s="17" t="s">
        <v>28</v>
      </c>
      <c r="D3623" s="17" t="s">
        <v>4638</v>
      </c>
      <c r="E3623" s="17">
        <v>720</v>
      </c>
      <c r="F3623" s="18" t="s">
        <v>6</v>
      </c>
      <c r="G3623">
        <v>2018</v>
      </c>
      <c r="H3623" s="18" t="s">
        <v>84</v>
      </c>
      <c r="I3623" t="s">
        <v>64</v>
      </c>
      <c r="J3623" t="s">
        <v>65</v>
      </c>
    </row>
    <row r="3624" spans="1:10">
      <c r="A3624" s="17">
        <v>8489</v>
      </c>
      <c r="B3624" s="17" t="s">
        <v>850</v>
      </c>
      <c r="C3624" s="17" t="s">
        <v>15</v>
      </c>
      <c r="D3624" s="17" t="s">
        <v>4759</v>
      </c>
      <c r="E3624" s="17">
        <v>1010</v>
      </c>
      <c r="F3624" s="18" t="s">
        <v>6</v>
      </c>
      <c r="G3624">
        <v>2018</v>
      </c>
      <c r="H3624" s="18" t="s">
        <v>84</v>
      </c>
      <c r="I3624" t="s">
        <v>64</v>
      </c>
      <c r="J3624" t="s">
        <v>65</v>
      </c>
    </row>
    <row r="3625" spans="1:10">
      <c r="A3625" s="17">
        <v>8488</v>
      </c>
      <c r="B3625" s="17" t="s">
        <v>4473</v>
      </c>
      <c r="C3625" s="17" t="s">
        <v>15</v>
      </c>
      <c r="D3625" s="17" t="s">
        <v>4655</v>
      </c>
      <c r="E3625" s="17">
        <v>1010</v>
      </c>
      <c r="F3625" s="18" t="s">
        <v>6</v>
      </c>
      <c r="G3625">
        <v>2018</v>
      </c>
      <c r="H3625" s="18" t="s">
        <v>84</v>
      </c>
      <c r="I3625" t="s">
        <v>380</v>
      </c>
      <c r="J3625" t="s">
        <v>254</v>
      </c>
    </row>
    <row r="3626" spans="1:10">
      <c r="A3626" s="17">
        <v>8487</v>
      </c>
      <c r="B3626" s="17" t="s">
        <v>2047</v>
      </c>
      <c r="C3626" s="17" t="s">
        <v>20</v>
      </c>
      <c r="D3626" s="17" t="s">
        <v>4745</v>
      </c>
      <c r="E3626" s="17">
        <v>1730</v>
      </c>
      <c r="F3626" s="18" t="s">
        <v>6</v>
      </c>
      <c r="G3626">
        <v>2018</v>
      </c>
      <c r="H3626" s="18" t="s">
        <v>84</v>
      </c>
      <c r="I3626" t="s">
        <v>64</v>
      </c>
      <c r="J3626" t="s">
        <v>65</v>
      </c>
    </row>
    <row r="3627" spans="1:10">
      <c r="A3627" s="17">
        <v>8486</v>
      </c>
      <c r="B3627" s="17" t="s">
        <v>849</v>
      </c>
      <c r="C3627" s="17" t="s">
        <v>22</v>
      </c>
      <c r="D3627" s="17" t="s">
        <v>4671</v>
      </c>
      <c r="E3627" s="17">
        <v>1220</v>
      </c>
      <c r="F3627" s="18" t="s">
        <v>6</v>
      </c>
      <c r="G3627">
        <v>2018</v>
      </c>
      <c r="H3627" s="18" t="s">
        <v>84</v>
      </c>
      <c r="I3627" t="s">
        <v>64</v>
      </c>
      <c r="J3627" t="s">
        <v>65</v>
      </c>
    </row>
    <row r="3628" spans="1:10">
      <c r="A3628" s="17">
        <v>8485</v>
      </c>
      <c r="B3628" s="17" t="s">
        <v>848</v>
      </c>
      <c r="C3628" s="17" t="s">
        <v>22</v>
      </c>
      <c r="D3628" s="17" t="s">
        <v>4649</v>
      </c>
      <c r="E3628" s="17">
        <v>950</v>
      </c>
      <c r="F3628" s="18" t="s">
        <v>6</v>
      </c>
      <c r="G3628">
        <v>2018</v>
      </c>
      <c r="H3628" s="18" t="s">
        <v>84</v>
      </c>
      <c r="I3628" t="s">
        <v>64</v>
      </c>
      <c r="J3628" t="s">
        <v>65</v>
      </c>
    </row>
    <row r="3629" spans="1:10">
      <c r="A3629" s="17">
        <v>8483</v>
      </c>
      <c r="B3629" s="17" t="s">
        <v>2652</v>
      </c>
      <c r="C3629" s="17" t="s">
        <v>8</v>
      </c>
      <c r="D3629" s="17" t="s">
        <v>4753</v>
      </c>
      <c r="E3629" s="17">
        <v>740</v>
      </c>
      <c r="F3629" s="18" t="s">
        <v>6</v>
      </c>
      <c r="G3629">
        <v>2018</v>
      </c>
      <c r="H3629" s="18" t="s">
        <v>84</v>
      </c>
      <c r="I3629" t="s">
        <v>64</v>
      </c>
      <c r="J3629" t="s">
        <v>65</v>
      </c>
    </row>
    <row r="3630" spans="1:10">
      <c r="A3630" s="17">
        <v>8457</v>
      </c>
      <c r="B3630" s="17" t="s">
        <v>2878</v>
      </c>
      <c r="C3630" s="17" t="s">
        <v>16</v>
      </c>
      <c r="D3630" s="17" t="s">
        <v>4663</v>
      </c>
      <c r="E3630" s="17">
        <v>800</v>
      </c>
      <c r="F3630" s="18" t="s">
        <v>6</v>
      </c>
      <c r="G3630">
        <v>2018</v>
      </c>
      <c r="H3630" s="18" t="s">
        <v>84</v>
      </c>
      <c r="I3630" t="s">
        <v>64</v>
      </c>
      <c r="J3630" t="s">
        <v>65</v>
      </c>
    </row>
    <row r="3631" spans="1:10">
      <c r="A3631" s="17">
        <v>8455</v>
      </c>
      <c r="B3631" s="17" t="s">
        <v>3819</v>
      </c>
      <c r="C3631" s="17" t="s">
        <v>26</v>
      </c>
      <c r="D3631" s="17" t="s">
        <v>4668</v>
      </c>
      <c r="E3631" s="17">
        <v>800</v>
      </c>
      <c r="F3631" s="18" t="s">
        <v>6</v>
      </c>
      <c r="G3631">
        <v>2018</v>
      </c>
      <c r="H3631" s="18" t="s">
        <v>84</v>
      </c>
      <c r="I3631" t="s">
        <v>64</v>
      </c>
      <c r="J3631" t="s">
        <v>65</v>
      </c>
    </row>
    <row r="3632" spans="1:10">
      <c r="A3632" s="17">
        <v>8454</v>
      </c>
      <c r="B3632" s="17" t="s">
        <v>2359</v>
      </c>
      <c r="C3632" s="17" t="s">
        <v>20</v>
      </c>
      <c r="D3632" s="17" t="s">
        <v>4752</v>
      </c>
      <c r="E3632" s="17">
        <v>1030</v>
      </c>
      <c r="F3632" s="18" t="s">
        <v>6</v>
      </c>
      <c r="G3632">
        <v>2017</v>
      </c>
      <c r="H3632" s="18" t="s">
        <v>83</v>
      </c>
      <c r="I3632" t="s">
        <v>488</v>
      </c>
      <c r="J3632" t="s">
        <v>139</v>
      </c>
    </row>
    <row r="3633" spans="1:10">
      <c r="A3633" s="17">
        <v>8453</v>
      </c>
      <c r="B3633" s="17" t="s">
        <v>2270</v>
      </c>
      <c r="C3633" s="17" t="s">
        <v>20</v>
      </c>
      <c r="D3633" s="17" t="s">
        <v>4752</v>
      </c>
      <c r="E3633" s="17">
        <v>2130</v>
      </c>
      <c r="F3633" s="18" t="s">
        <v>6</v>
      </c>
      <c r="G3633">
        <v>2004</v>
      </c>
      <c r="H3633" s="18" t="s">
        <v>66</v>
      </c>
      <c r="I3633" t="s">
        <v>488</v>
      </c>
      <c r="J3633" t="s">
        <v>139</v>
      </c>
    </row>
    <row r="3634" spans="1:10">
      <c r="A3634" s="17">
        <v>8452</v>
      </c>
      <c r="B3634" s="17" t="s">
        <v>2219</v>
      </c>
      <c r="C3634" s="17" t="s">
        <v>20</v>
      </c>
      <c r="D3634" s="17" t="s">
        <v>4752</v>
      </c>
      <c r="E3634" s="17">
        <v>1390</v>
      </c>
      <c r="F3634" s="18" t="s">
        <v>6</v>
      </c>
      <c r="G3634">
        <v>2000</v>
      </c>
      <c r="H3634" s="18" t="s">
        <v>66</v>
      </c>
      <c r="I3634" t="s">
        <v>488</v>
      </c>
      <c r="J3634" t="s">
        <v>142</v>
      </c>
    </row>
    <row r="3635" spans="1:10">
      <c r="A3635" s="17">
        <v>8451</v>
      </c>
      <c r="B3635" s="17" t="s">
        <v>2057</v>
      </c>
      <c r="C3635" s="17" t="s">
        <v>20</v>
      </c>
      <c r="D3635" s="17" t="s">
        <v>4752</v>
      </c>
      <c r="E3635" s="17">
        <v>13190</v>
      </c>
      <c r="F3635" s="18" t="s">
        <v>6</v>
      </c>
      <c r="G3635">
        <v>1982</v>
      </c>
      <c r="H3635" s="18" t="s">
        <v>66</v>
      </c>
      <c r="I3635" t="s">
        <v>488</v>
      </c>
      <c r="J3635" t="s">
        <v>142</v>
      </c>
    </row>
    <row r="3636" spans="1:10">
      <c r="A3636" s="17">
        <v>8450</v>
      </c>
      <c r="B3636" s="17" t="s">
        <v>2303</v>
      </c>
      <c r="C3636" s="17" t="s">
        <v>20</v>
      </c>
      <c r="D3636" s="17" t="s">
        <v>4752</v>
      </c>
      <c r="E3636" s="17">
        <v>1660</v>
      </c>
      <c r="F3636" s="18" t="s">
        <v>6</v>
      </c>
      <c r="G3636">
        <v>1999</v>
      </c>
      <c r="H3636" s="18" t="s">
        <v>66</v>
      </c>
      <c r="I3636" t="s">
        <v>488</v>
      </c>
      <c r="J3636" t="s">
        <v>139</v>
      </c>
    </row>
    <row r="3637" spans="1:10">
      <c r="A3637" s="17">
        <v>8449</v>
      </c>
      <c r="B3637" s="17" t="s">
        <v>2173</v>
      </c>
      <c r="C3637" s="17" t="s">
        <v>20</v>
      </c>
      <c r="D3637" s="17" t="s">
        <v>4752</v>
      </c>
      <c r="E3637" s="17">
        <v>1810</v>
      </c>
      <c r="F3637" s="18" t="s">
        <v>6</v>
      </c>
      <c r="G3637">
        <v>2007</v>
      </c>
      <c r="H3637" s="18" t="s">
        <v>66</v>
      </c>
      <c r="I3637" t="s">
        <v>488</v>
      </c>
      <c r="J3637" t="s">
        <v>142</v>
      </c>
    </row>
    <row r="3638" spans="1:10">
      <c r="A3638" s="17">
        <v>8448</v>
      </c>
      <c r="B3638" s="17" t="s">
        <v>2714</v>
      </c>
      <c r="C3638" s="17" t="s">
        <v>20</v>
      </c>
      <c r="D3638" s="17" t="s">
        <v>4752</v>
      </c>
      <c r="E3638" s="17">
        <v>1640</v>
      </c>
      <c r="F3638" s="18" t="s">
        <v>6</v>
      </c>
      <c r="G3638">
        <v>2009</v>
      </c>
      <c r="H3638" s="18" t="s">
        <v>66</v>
      </c>
      <c r="I3638" t="s">
        <v>488</v>
      </c>
      <c r="J3638" t="s">
        <v>139</v>
      </c>
    </row>
    <row r="3639" spans="1:10">
      <c r="A3639" s="17">
        <v>8447</v>
      </c>
      <c r="B3639" s="17" t="s">
        <v>2452</v>
      </c>
      <c r="C3639" s="17" t="s">
        <v>20</v>
      </c>
      <c r="D3639" s="17" t="s">
        <v>4752</v>
      </c>
      <c r="E3639" s="17">
        <v>6920</v>
      </c>
      <c r="F3639" s="18" t="s">
        <v>6</v>
      </c>
      <c r="G3639">
        <v>2009</v>
      </c>
      <c r="H3639" s="18" t="s">
        <v>66</v>
      </c>
      <c r="I3639" t="s">
        <v>488</v>
      </c>
      <c r="J3639" t="s">
        <v>142</v>
      </c>
    </row>
    <row r="3640" spans="1:10">
      <c r="A3640" s="17">
        <v>8446</v>
      </c>
      <c r="B3640" s="17" t="s">
        <v>2329</v>
      </c>
      <c r="C3640" s="17" t="s">
        <v>20</v>
      </c>
      <c r="D3640" s="17" t="s">
        <v>4752</v>
      </c>
      <c r="E3640" s="17">
        <v>5100</v>
      </c>
      <c r="F3640" s="18" t="s">
        <v>6</v>
      </c>
      <c r="G3640">
        <v>1996</v>
      </c>
      <c r="H3640" s="18" t="s">
        <v>66</v>
      </c>
      <c r="I3640" t="s">
        <v>488</v>
      </c>
      <c r="J3640" t="s">
        <v>142</v>
      </c>
    </row>
    <row r="3641" spans="1:10">
      <c r="A3641" s="17">
        <v>8444</v>
      </c>
      <c r="B3641" s="17" t="s">
        <v>2327</v>
      </c>
      <c r="C3641" s="17" t="s">
        <v>20</v>
      </c>
      <c r="D3641" s="17" t="s">
        <v>4752</v>
      </c>
      <c r="E3641" s="17">
        <v>2110</v>
      </c>
      <c r="F3641" s="18" t="s">
        <v>6</v>
      </c>
      <c r="G3641">
        <v>2000</v>
      </c>
      <c r="H3641" s="18" t="s">
        <v>66</v>
      </c>
      <c r="I3641" t="s">
        <v>488</v>
      </c>
      <c r="J3641" t="s">
        <v>142</v>
      </c>
    </row>
    <row r="3642" spans="1:10">
      <c r="A3642" s="17">
        <v>8443</v>
      </c>
      <c r="B3642" s="17" t="s">
        <v>2316</v>
      </c>
      <c r="C3642" s="17" t="s">
        <v>20</v>
      </c>
      <c r="D3642" s="17" t="s">
        <v>4752</v>
      </c>
      <c r="E3642" s="17">
        <v>1590</v>
      </c>
      <c r="F3642" s="18" t="s">
        <v>6</v>
      </c>
      <c r="G3642">
        <v>2000</v>
      </c>
      <c r="H3642" s="18" t="s">
        <v>66</v>
      </c>
      <c r="I3642" t="s">
        <v>488</v>
      </c>
      <c r="J3642" t="s">
        <v>142</v>
      </c>
    </row>
    <row r="3643" spans="1:10">
      <c r="A3643" s="17">
        <v>8442</v>
      </c>
      <c r="B3643" s="17" t="s">
        <v>2331</v>
      </c>
      <c r="C3643" s="17" t="s">
        <v>20</v>
      </c>
      <c r="D3643" s="17" t="s">
        <v>4752</v>
      </c>
      <c r="E3643" s="17">
        <v>330</v>
      </c>
      <c r="F3643" s="18" t="s">
        <v>6</v>
      </c>
      <c r="G3643">
        <v>2002</v>
      </c>
      <c r="H3643" s="18" t="s">
        <v>66</v>
      </c>
      <c r="I3643" t="s">
        <v>488</v>
      </c>
      <c r="J3643" t="s">
        <v>139</v>
      </c>
    </row>
    <row r="3644" spans="1:10">
      <c r="A3644" s="17">
        <v>8441</v>
      </c>
      <c r="B3644" s="17" t="s">
        <v>2210</v>
      </c>
      <c r="C3644" s="17" t="s">
        <v>20</v>
      </c>
      <c r="D3644" s="17" t="s">
        <v>4752</v>
      </c>
      <c r="E3644" s="17">
        <v>2110</v>
      </c>
      <c r="F3644" s="18" t="s">
        <v>6</v>
      </c>
      <c r="G3644">
        <v>2003</v>
      </c>
      <c r="H3644" s="18" t="s">
        <v>66</v>
      </c>
      <c r="I3644" t="s">
        <v>488</v>
      </c>
      <c r="J3644" t="s">
        <v>139</v>
      </c>
    </row>
    <row r="3645" spans="1:10">
      <c r="A3645" s="17">
        <v>8440</v>
      </c>
      <c r="B3645" s="17" t="s">
        <v>2593</v>
      </c>
      <c r="C3645" s="17" t="s">
        <v>20</v>
      </c>
      <c r="D3645" s="17" t="s">
        <v>4752</v>
      </c>
      <c r="E3645" s="17">
        <v>640</v>
      </c>
      <c r="F3645" s="18" t="s">
        <v>6</v>
      </c>
      <c r="G3645">
        <v>2003</v>
      </c>
      <c r="H3645" s="18" t="s">
        <v>66</v>
      </c>
      <c r="I3645" s="205" t="s">
        <v>488</v>
      </c>
      <c r="J3645" s="205" t="s">
        <v>139</v>
      </c>
    </row>
    <row r="3646" spans="1:10">
      <c r="A3646" s="17">
        <v>8439</v>
      </c>
      <c r="B3646" s="17" t="s">
        <v>2115</v>
      </c>
      <c r="C3646" s="17" t="s">
        <v>20</v>
      </c>
      <c r="D3646" s="17" t="s">
        <v>4752</v>
      </c>
      <c r="E3646" s="17">
        <v>930</v>
      </c>
      <c r="F3646" s="18" t="s">
        <v>6</v>
      </c>
      <c r="G3646">
        <v>1982</v>
      </c>
      <c r="H3646" s="18" t="s">
        <v>66</v>
      </c>
      <c r="I3646" t="s">
        <v>488</v>
      </c>
      <c r="J3646" t="s">
        <v>142</v>
      </c>
    </row>
    <row r="3647" spans="1:10">
      <c r="A3647" s="17">
        <v>8438</v>
      </c>
      <c r="B3647" s="17" t="s">
        <v>2032</v>
      </c>
      <c r="C3647" s="17" t="s">
        <v>20</v>
      </c>
      <c r="D3647" s="17" t="s">
        <v>4752</v>
      </c>
      <c r="E3647" s="17">
        <v>4900</v>
      </c>
      <c r="F3647" s="18" t="s">
        <v>6</v>
      </c>
      <c r="G3647">
        <v>2009</v>
      </c>
      <c r="H3647" s="18" t="s">
        <v>66</v>
      </c>
      <c r="I3647" t="s">
        <v>488</v>
      </c>
      <c r="J3647" t="s">
        <v>142</v>
      </c>
    </row>
    <row r="3648" spans="1:10">
      <c r="A3648" s="17">
        <v>8437</v>
      </c>
      <c r="B3648" s="17" t="s">
        <v>3001</v>
      </c>
      <c r="C3648" s="17" t="s">
        <v>20</v>
      </c>
      <c r="D3648" s="17" t="s">
        <v>4752</v>
      </c>
      <c r="E3648" s="17">
        <v>1730</v>
      </c>
      <c r="F3648" s="18" t="s">
        <v>6</v>
      </c>
      <c r="G3648">
        <v>1985</v>
      </c>
      <c r="H3648" s="18" t="s">
        <v>66</v>
      </c>
      <c r="I3648" t="s">
        <v>488</v>
      </c>
      <c r="J3648" t="s">
        <v>142</v>
      </c>
    </row>
    <row r="3649" spans="1:10">
      <c r="A3649" s="17">
        <v>8436</v>
      </c>
      <c r="B3649" s="17" t="s">
        <v>2363</v>
      </c>
      <c r="C3649" s="17" t="s">
        <v>20</v>
      </c>
      <c r="D3649" s="17" t="s">
        <v>4752</v>
      </c>
      <c r="E3649" s="17">
        <v>3190</v>
      </c>
      <c r="F3649" s="18" t="s">
        <v>6</v>
      </c>
      <c r="G3649">
        <v>2004</v>
      </c>
      <c r="H3649" s="18" t="s">
        <v>66</v>
      </c>
      <c r="I3649" t="s">
        <v>488</v>
      </c>
      <c r="J3649" t="s">
        <v>142</v>
      </c>
    </row>
    <row r="3650" spans="1:10">
      <c r="A3650" s="17">
        <v>8435</v>
      </c>
      <c r="B3650" s="17" t="s">
        <v>2214</v>
      </c>
      <c r="C3650" s="17" t="s">
        <v>20</v>
      </c>
      <c r="D3650" s="17" t="s">
        <v>4752</v>
      </c>
      <c r="E3650" s="17">
        <v>1200</v>
      </c>
      <c r="F3650" s="18" t="s">
        <v>6</v>
      </c>
      <c r="G3650">
        <v>2000</v>
      </c>
      <c r="H3650" s="18" t="s">
        <v>66</v>
      </c>
      <c r="I3650" t="s">
        <v>488</v>
      </c>
      <c r="J3650" t="s">
        <v>142</v>
      </c>
    </row>
    <row r="3651" spans="1:10">
      <c r="A3651" s="17">
        <v>8434</v>
      </c>
      <c r="B3651" s="17" t="s">
        <v>2412</v>
      </c>
      <c r="C3651" s="17" t="s">
        <v>20</v>
      </c>
      <c r="D3651" s="17" t="s">
        <v>4752</v>
      </c>
      <c r="E3651" s="17">
        <v>2310</v>
      </c>
      <c r="F3651" s="18" t="s">
        <v>6</v>
      </c>
      <c r="G3651">
        <v>1990</v>
      </c>
      <c r="H3651" s="18" t="s">
        <v>66</v>
      </c>
      <c r="I3651" t="s">
        <v>488</v>
      </c>
      <c r="J3651" t="s">
        <v>139</v>
      </c>
    </row>
    <row r="3652" spans="1:10">
      <c r="A3652" s="17">
        <v>8433</v>
      </c>
      <c r="B3652" s="17" t="s">
        <v>2031</v>
      </c>
      <c r="C3652" s="17" t="s">
        <v>20</v>
      </c>
      <c r="D3652" s="17" t="s">
        <v>4752</v>
      </c>
      <c r="E3652" s="17">
        <v>2480</v>
      </c>
      <c r="F3652" s="18" t="s">
        <v>6</v>
      </c>
      <c r="G3652">
        <v>2001</v>
      </c>
      <c r="H3652" s="18" t="s">
        <v>66</v>
      </c>
      <c r="I3652" t="s">
        <v>488</v>
      </c>
      <c r="J3652" t="s">
        <v>142</v>
      </c>
    </row>
    <row r="3653" spans="1:10">
      <c r="A3653" s="17">
        <v>8432</v>
      </c>
      <c r="B3653" s="17" t="s">
        <v>2229</v>
      </c>
      <c r="C3653" s="17" t="s">
        <v>20</v>
      </c>
      <c r="D3653" s="17" t="s">
        <v>4752</v>
      </c>
      <c r="E3653" s="17">
        <v>1880</v>
      </c>
      <c r="F3653" s="18" t="s">
        <v>6</v>
      </c>
      <c r="G3653">
        <v>2018</v>
      </c>
      <c r="H3653" s="18" t="s">
        <v>84</v>
      </c>
      <c r="I3653" t="s">
        <v>488</v>
      </c>
      <c r="J3653" t="s">
        <v>142</v>
      </c>
    </row>
    <row r="3654" spans="1:10">
      <c r="A3654" s="17">
        <v>8431</v>
      </c>
      <c r="B3654" s="17" t="s">
        <v>2439</v>
      </c>
      <c r="C3654" s="17" t="s">
        <v>20</v>
      </c>
      <c r="D3654" s="17" t="s">
        <v>4752</v>
      </c>
      <c r="E3654" s="17">
        <v>850</v>
      </c>
      <c r="F3654" s="18" t="s">
        <v>6</v>
      </c>
      <c r="G3654">
        <v>2017</v>
      </c>
      <c r="H3654" s="18" t="s">
        <v>83</v>
      </c>
      <c r="I3654" t="s">
        <v>488</v>
      </c>
      <c r="J3654" t="s">
        <v>139</v>
      </c>
    </row>
    <row r="3655" spans="1:10">
      <c r="A3655" s="17">
        <v>8430</v>
      </c>
      <c r="B3655" s="17" t="s">
        <v>2421</v>
      </c>
      <c r="C3655" s="17" t="s">
        <v>20</v>
      </c>
      <c r="D3655" s="17" t="s">
        <v>4752</v>
      </c>
      <c r="E3655" s="17">
        <v>3090</v>
      </c>
      <c r="F3655" s="18" t="s">
        <v>6</v>
      </c>
      <c r="G3655">
        <v>2002</v>
      </c>
      <c r="H3655" s="18" t="s">
        <v>66</v>
      </c>
      <c r="I3655" t="s">
        <v>488</v>
      </c>
      <c r="J3655" t="s">
        <v>142</v>
      </c>
    </row>
    <row r="3656" spans="1:10">
      <c r="A3656" s="17">
        <v>8429</v>
      </c>
      <c r="B3656" s="17" t="s">
        <v>2400</v>
      </c>
      <c r="C3656" s="17" t="s">
        <v>20</v>
      </c>
      <c r="D3656" s="17" t="s">
        <v>4752</v>
      </c>
      <c r="E3656" s="17">
        <v>1520</v>
      </c>
      <c r="F3656" s="18" t="s">
        <v>6</v>
      </c>
      <c r="G3656">
        <v>2004</v>
      </c>
      <c r="H3656" s="18" t="s">
        <v>66</v>
      </c>
      <c r="I3656" t="s">
        <v>488</v>
      </c>
      <c r="J3656" t="s">
        <v>139</v>
      </c>
    </row>
    <row r="3657" spans="1:10">
      <c r="A3657" s="17">
        <v>8428</v>
      </c>
      <c r="B3657" s="17" t="s">
        <v>2414</v>
      </c>
      <c r="C3657" s="17" t="s">
        <v>20</v>
      </c>
      <c r="D3657" s="17" t="s">
        <v>4752</v>
      </c>
      <c r="E3657" s="17">
        <v>1400</v>
      </c>
      <c r="F3657" s="18" t="s">
        <v>6</v>
      </c>
      <c r="G3657">
        <v>2005</v>
      </c>
      <c r="H3657" s="18" t="s">
        <v>66</v>
      </c>
      <c r="I3657" t="s">
        <v>488</v>
      </c>
      <c r="J3657" t="s">
        <v>139</v>
      </c>
    </row>
    <row r="3658" spans="1:10">
      <c r="A3658" s="17">
        <v>8427</v>
      </c>
      <c r="B3658" s="17" t="s">
        <v>2648</v>
      </c>
      <c r="C3658" s="17" t="s">
        <v>20</v>
      </c>
      <c r="D3658" s="17" t="s">
        <v>4752</v>
      </c>
      <c r="E3658" s="17">
        <v>4880</v>
      </c>
      <c r="F3658" s="18" t="s">
        <v>6</v>
      </c>
      <c r="G3658">
        <v>1993</v>
      </c>
      <c r="H3658" s="18" t="s">
        <v>66</v>
      </c>
      <c r="I3658" t="s">
        <v>488</v>
      </c>
      <c r="J3658" t="s">
        <v>142</v>
      </c>
    </row>
    <row r="3659" spans="1:10">
      <c r="A3659" s="17">
        <v>8426</v>
      </c>
      <c r="B3659" s="17" t="s">
        <v>2189</v>
      </c>
      <c r="C3659" s="17" t="s">
        <v>20</v>
      </c>
      <c r="D3659" s="17" t="s">
        <v>4752</v>
      </c>
      <c r="E3659" s="17">
        <v>4570</v>
      </c>
      <c r="F3659" s="18" t="s">
        <v>6</v>
      </c>
      <c r="G3659">
        <v>2002</v>
      </c>
      <c r="H3659" s="18" t="s">
        <v>66</v>
      </c>
      <c r="I3659" t="s">
        <v>488</v>
      </c>
      <c r="J3659" t="s">
        <v>142</v>
      </c>
    </row>
    <row r="3660" spans="1:10">
      <c r="A3660" s="17">
        <v>8425</v>
      </c>
      <c r="B3660" s="17" t="s">
        <v>2111</v>
      </c>
      <c r="C3660" s="17" t="s">
        <v>20</v>
      </c>
      <c r="D3660" s="17" t="s">
        <v>4752</v>
      </c>
      <c r="E3660" s="17">
        <v>2610</v>
      </c>
      <c r="F3660" s="18" t="s">
        <v>6</v>
      </c>
      <c r="G3660">
        <v>2009</v>
      </c>
      <c r="H3660" s="18" t="s">
        <v>66</v>
      </c>
      <c r="I3660" t="s">
        <v>488</v>
      </c>
      <c r="J3660" t="s">
        <v>139</v>
      </c>
    </row>
    <row r="3661" spans="1:10">
      <c r="A3661" s="17">
        <v>8424</v>
      </c>
      <c r="B3661" s="17" t="s">
        <v>2136</v>
      </c>
      <c r="C3661" s="17" t="s">
        <v>20</v>
      </c>
      <c r="D3661" s="17" t="s">
        <v>4752</v>
      </c>
      <c r="E3661" s="17">
        <v>430</v>
      </c>
      <c r="F3661" s="18" t="s">
        <v>6</v>
      </c>
      <c r="G3661">
        <v>2017</v>
      </c>
      <c r="H3661" s="18" t="s">
        <v>83</v>
      </c>
      <c r="I3661" t="s">
        <v>488</v>
      </c>
      <c r="J3661" t="s">
        <v>142</v>
      </c>
    </row>
    <row r="3662" spans="1:10">
      <c r="A3662" s="17">
        <v>8423</v>
      </c>
      <c r="B3662" s="17" t="s">
        <v>2152</v>
      </c>
      <c r="C3662" s="17" t="s">
        <v>20</v>
      </c>
      <c r="D3662" s="17" t="s">
        <v>4752</v>
      </c>
      <c r="E3662" s="17">
        <v>4860</v>
      </c>
      <c r="F3662" s="18" t="s">
        <v>6</v>
      </c>
      <c r="G3662">
        <v>1994</v>
      </c>
      <c r="H3662" s="18" t="s">
        <v>66</v>
      </c>
      <c r="I3662" t="s">
        <v>488</v>
      </c>
      <c r="J3662" t="s">
        <v>142</v>
      </c>
    </row>
    <row r="3663" spans="1:10">
      <c r="A3663" s="17">
        <v>8422</v>
      </c>
      <c r="B3663" s="17" t="s">
        <v>2172</v>
      </c>
      <c r="C3663" s="17" t="s">
        <v>20</v>
      </c>
      <c r="D3663" s="17" t="s">
        <v>4752</v>
      </c>
      <c r="E3663" s="17">
        <v>1440</v>
      </c>
      <c r="F3663" s="18" t="s">
        <v>6</v>
      </c>
      <c r="G3663">
        <v>1995</v>
      </c>
      <c r="H3663" s="18" t="s">
        <v>66</v>
      </c>
      <c r="I3663" t="s">
        <v>488</v>
      </c>
      <c r="J3663" t="s">
        <v>142</v>
      </c>
    </row>
    <row r="3664" spans="1:10">
      <c r="A3664" s="17">
        <v>8421</v>
      </c>
      <c r="B3664" s="17" t="s">
        <v>2614</v>
      </c>
      <c r="C3664" s="17" t="s">
        <v>20</v>
      </c>
      <c r="D3664" s="17" t="s">
        <v>4752</v>
      </c>
      <c r="E3664" s="17">
        <v>3250</v>
      </c>
      <c r="F3664" s="18" t="s">
        <v>6</v>
      </c>
      <c r="G3664">
        <v>1985</v>
      </c>
      <c r="H3664" s="18" t="s">
        <v>66</v>
      </c>
      <c r="I3664" t="s">
        <v>488</v>
      </c>
      <c r="J3664" t="s">
        <v>142</v>
      </c>
    </row>
    <row r="3665" spans="1:10">
      <c r="A3665" s="17">
        <v>8420</v>
      </c>
      <c r="B3665" s="17" t="s">
        <v>2893</v>
      </c>
      <c r="C3665" s="17" t="s">
        <v>20</v>
      </c>
      <c r="D3665" s="17" t="s">
        <v>4752</v>
      </c>
      <c r="E3665" s="17">
        <v>1970</v>
      </c>
      <c r="F3665" s="18" t="s">
        <v>6</v>
      </c>
      <c r="G3665">
        <v>2009</v>
      </c>
      <c r="H3665" s="18" t="s">
        <v>66</v>
      </c>
      <c r="I3665" t="s">
        <v>488</v>
      </c>
      <c r="J3665" t="s">
        <v>142</v>
      </c>
    </row>
    <row r="3666" spans="1:10">
      <c r="A3666" s="17">
        <v>8418</v>
      </c>
      <c r="B3666" s="17" t="s">
        <v>2727</v>
      </c>
      <c r="C3666" s="17" t="s">
        <v>20</v>
      </c>
      <c r="D3666" s="17" t="s">
        <v>4752</v>
      </c>
      <c r="E3666" s="17">
        <v>1760</v>
      </c>
      <c r="F3666" s="18" t="s">
        <v>6</v>
      </c>
      <c r="G3666">
        <v>2009</v>
      </c>
      <c r="H3666" s="18" t="s">
        <v>66</v>
      </c>
      <c r="I3666" t="s">
        <v>488</v>
      </c>
      <c r="J3666" t="s">
        <v>139</v>
      </c>
    </row>
    <row r="3667" spans="1:10">
      <c r="A3667" s="17">
        <v>8417</v>
      </c>
      <c r="B3667" s="17" t="s">
        <v>2553</v>
      </c>
      <c r="C3667" s="17" t="s">
        <v>20</v>
      </c>
      <c r="D3667" s="17" t="s">
        <v>4752</v>
      </c>
      <c r="E3667" s="17">
        <v>4620</v>
      </c>
      <c r="F3667" s="18" t="s">
        <v>6</v>
      </c>
      <c r="G3667">
        <v>1985</v>
      </c>
      <c r="H3667" s="18" t="s">
        <v>66</v>
      </c>
      <c r="I3667" t="s">
        <v>488</v>
      </c>
      <c r="J3667" t="s">
        <v>142</v>
      </c>
    </row>
    <row r="3668" spans="1:10">
      <c r="A3668" s="17">
        <v>8416</v>
      </c>
      <c r="B3668" s="17" t="s">
        <v>2463</v>
      </c>
      <c r="C3668" s="17" t="s">
        <v>20</v>
      </c>
      <c r="D3668" s="17" t="s">
        <v>4752</v>
      </c>
      <c r="E3668" s="17">
        <v>5980</v>
      </c>
      <c r="F3668" s="18" t="s">
        <v>6</v>
      </c>
      <c r="G3668">
        <v>1982</v>
      </c>
      <c r="H3668" s="18" t="s">
        <v>66</v>
      </c>
      <c r="I3668" t="s">
        <v>488</v>
      </c>
      <c r="J3668" t="s">
        <v>142</v>
      </c>
    </row>
    <row r="3669" spans="1:10">
      <c r="A3669" s="17">
        <v>8415</v>
      </c>
      <c r="B3669" s="17" t="s">
        <v>2358</v>
      </c>
      <c r="C3669" s="17" t="s">
        <v>20</v>
      </c>
      <c r="D3669" s="17" t="s">
        <v>4752</v>
      </c>
      <c r="E3669" s="17">
        <v>2060</v>
      </c>
      <c r="F3669" s="18" t="s">
        <v>6</v>
      </c>
      <c r="G3669">
        <v>1985</v>
      </c>
      <c r="H3669" s="18" t="s">
        <v>66</v>
      </c>
      <c r="I3669" t="s">
        <v>488</v>
      </c>
      <c r="J3669" t="s">
        <v>142</v>
      </c>
    </row>
    <row r="3670" spans="1:10">
      <c r="A3670" s="17">
        <v>8413</v>
      </c>
      <c r="B3670" s="17" t="s">
        <v>2713</v>
      </c>
      <c r="C3670" s="17" t="s">
        <v>20</v>
      </c>
      <c r="D3670" s="17" t="s">
        <v>4752</v>
      </c>
      <c r="E3670" s="17">
        <v>1320</v>
      </c>
      <c r="F3670" s="18" t="s">
        <v>6</v>
      </c>
      <c r="G3670">
        <v>2008</v>
      </c>
      <c r="H3670" s="18" t="s">
        <v>66</v>
      </c>
      <c r="I3670" t="s">
        <v>488</v>
      </c>
      <c r="J3670" t="s">
        <v>139</v>
      </c>
    </row>
    <row r="3671" spans="1:10">
      <c r="A3671" s="17">
        <v>8412</v>
      </c>
      <c r="B3671" s="17" t="s">
        <v>2498</v>
      </c>
      <c r="C3671" s="17" t="s">
        <v>20</v>
      </c>
      <c r="D3671" s="17" t="s">
        <v>4752</v>
      </c>
      <c r="E3671" s="17">
        <v>2120</v>
      </c>
      <c r="F3671" s="18" t="s">
        <v>6</v>
      </c>
      <c r="G3671">
        <v>2009</v>
      </c>
      <c r="H3671" s="18" t="s">
        <v>66</v>
      </c>
      <c r="I3671" t="s">
        <v>488</v>
      </c>
      <c r="J3671" t="s">
        <v>142</v>
      </c>
    </row>
    <row r="3672" spans="1:10">
      <c r="A3672" s="17">
        <v>8411</v>
      </c>
      <c r="B3672" s="17" t="s">
        <v>2209</v>
      </c>
      <c r="C3672" s="17" t="s">
        <v>20</v>
      </c>
      <c r="D3672" s="17" t="s">
        <v>4752</v>
      </c>
      <c r="E3672" s="17">
        <v>1410</v>
      </c>
      <c r="F3672" s="18" t="s">
        <v>6</v>
      </c>
      <c r="G3672">
        <v>2012</v>
      </c>
      <c r="H3672" s="18" t="s">
        <v>66</v>
      </c>
      <c r="I3672" t="s">
        <v>488</v>
      </c>
      <c r="J3672" t="s">
        <v>142</v>
      </c>
    </row>
    <row r="3673" spans="1:10">
      <c r="A3673" s="17">
        <v>8410</v>
      </c>
      <c r="B3673" s="17" t="s">
        <v>2710</v>
      </c>
      <c r="C3673" s="17" t="s">
        <v>20</v>
      </c>
      <c r="D3673" s="17" t="s">
        <v>4752</v>
      </c>
      <c r="E3673" s="17">
        <v>1210</v>
      </c>
      <c r="F3673" s="18" t="s">
        <v>6</v>
      </c>
      <c r="G3673">
        <v>2012</v>
      </c>
      <c r="H3673" s="18" t="s">
        <v>66</v>
      </c>
      <c r="I3673" t="s">
        <v>488</v>
      </c>
      <c r="J3673" t="s">
        <v>142</v>
      </c>
    </row>
    <row r="3674" spans="1:10">
      <c r="A3674" s="17">
        <v>8408</v>
      </c>
      <c r="B3674" s="17" t="s">
        <v>2150</v>
      </c>
      <c r="C3674" s="17" t="s">
        <v>20</v>
      </c>
      <c r="D3674" s="17" t="s">
        <v>4752</v>
      </c>
      <c r="E3674" s="17">
        <v>1160</v>
      </c>
      <c r="F3674" s="18" t="s">
        <v>6</v>
      </c>
      <c r="G3674">
        <v>2002</v>
      </c>
      <c r="H3674" s="18" t="s">
        <v>66</v>
      </c>
      <c r="I3674" t="s">
        <v>488</v>
      </c>
      <c r="J3674" t="s">
        <v>139</v>
      </c>
    </row>
    <row r="3675" spans="1:10">
      <c r="A3675" s="17">
        <v>8407</v>
      </c>
      <c r="B3675" s="17" t="s">
        <v>2554</v>
      </c>
      <c r="C3675" s="17" t="s">
        <v>20</v>
      </c>
      <c r="D3675" s="17" t="s">
        <v>4752</v>
      </c>
      <c r="E3675" s="17">
        <v>3510</v>
      </c>
      <c r="F3675" s="18" t="s">
        <v>6</v>
      </c>
      <c r="G3675">
        <v>2002</v>
      </c>
      <c r="H3675" s="18" t="s">
        <v>66</v>
      </c>
      <c r="I3675" t="s">
        <v>488</v>
      </c>
      <c r="J3675" t="s">
        <v>142</v>
      </c>
    </row>
    <row r="3676" spans="1:10">
      <c r="A3676" s="17">
        <v>8406</v>
      </c>
      <c r="B3676" s="17" t="s">
        <v>2384</v>
      </c>
      <c r="C3676" s="17" t="s">
        <v>20</v>
      </c>
      <c r="D3676" s="17" t="s">
        <v>4752</v>
      </c>
      <c r="E3676" s="17">
        <v>1030</v>
      </c>
      <c r="F3676" s="18" t="s">
        <v>6</v>
      </c>
      <c r="G3676">
        <v>2003</v>
      </c>
      <c r="H3676" s="18" t="s">
        <v>66</v>
      </c>
      <c r="I3676" t="s">
        <v>488</v>
      </c>
      <c r="J3676" t="s">
        <v>139</v>
      </c>
    </row>
    <row r="3677" spans="1:10">
      <c r="A3677" s="17">
        <v>8405</v>
      </c>
      <c r="B3677" s="17" t="s">
        <v>2627</v>
      </c>
      <c r="C3677" s="17" t="s">
        <v>20</v>
      </c>
      <c r="D3677" s="17" t="s">
        <v>4752</v>
      </c>
      <c r="E3677" s="17">
        <v>3980</v>
      </c>
      <c r="F3677" s="18" t="s">
        <v>6</v>
      </c>
      <c r="G3677">
        <v>1985</v>
      </c>
      <c r="H3677" s="18" t="s">
        <v>66</v>
      </c>
      <c r="I3677" t="s">
        <v>488</v>
      </c>
      <c r="J3677" t="s">
        <v>142</v>
      </c>
    </row>
    <row r="3678" spans="1:10">
      <c r="A3678" s="17">
        <v>8404</v>
      </c>
      <c r="B3678" s="17" t="s">
        <v>3588</v>
      </c>
      <c r="C3678" s="17" t="s">
        <v>20</v>
      </c>
      <c r="D3678" s="17" t="s">
        <v>4752</v>
      </c>
      <c r="E3678" s="17">
        <v>1760</v>
      </c>
      <c r="F3678" s="18" t="s">
        <v>6</v>
      </c>
      <c r="G3678">
        <v>1985</v>
      </c>
      <c r="H3678" s="18" t="s">
        <v>66</v>
      </c>
      <c r="I3678" t="s">
        <v>488</v>
      </c>
      <c r="J3678" t="s">
        <v>139</v>
      </c>
    </row>
    <row r="3679" spans="1:10">
      <c r="A3679" s="17">
        <v>8403</v>
      </c>
      <c r="B3679" s="17" t="s">
        <v>2476</v>
      </c>
      <c r="C3679" s="17" t="s">
        <v>20</v>
      </c>
      <c r="D3679" s="17" t="s">
        <v>4752</v>
      </c>
      <c r="E3679" s="17">
        <v>1300</v>
      </c>
      <c r="F3679" s="18" t="s">
        <v>6</v>
      </c>
      <c r="G3679">
        <v>2005</v>
      </c>
      <c r="H3679" s="18" t="s">
        <v>66</v>
      </c>
      <c r="I3679" t="s">
        <v>488</v>
      </c>
      <c r="J3679" t="s">
        <v>139</v>
      </c>
    </row>
    <row r="3680" spans="1:10">
      <c r="A3680" s="17">
        <v>8402</v>
      </c>
      <c r="B3680" s="17" t="s">
        <v>2420</v>
      </c>
      <c r="C3680" s="17" t="s">
        <v>20</v>
      </c>
      <c r="D3680" s="17" t="s">
        <v>4752</v>
      </c>
      <c r="E3680" s="17">
        <v>3790</v>
      </c>
      <c r="F3680" s="18" t="s">
        <v>6</v>
      </c>
      <c r="G3680">
        <v>1985</v>
      </c>
      <c r="H3680" s="18" t="s">
        <v>66</v>
      </c>
      <c r="I3680" t="s">
        <v>488</v>
      </c>
      <c r="J3680" t="s">
        <v>142</v>
      </c>
    </row>
    <row r="3681" spans="1:10">
      <c r="A3681" s="17">
        <v>8375</v>
      </c>
      <c r="B3681" s="17" t="s">
        <v>2262</v>
      </c>
      <c r="C3681" s="17" t="s">
        <v>28</v>
      </c>
      <c r="D3681" s="17" t="s">
        <v>4634</v>
      </c>
      <c r="E3681" s="17">
        <v>1200</v>
      </c>
      <c r="F3681" s="18" t="s">
        <v>6</v>
      </c>
      <c r="G3681">
        <v>2018</v>
      </c>
      <c r="H3681" s="18" t="s">
        <v>84</v>
      </c>
      <c r="I3681" t="s">
        <v>64</v>
      </c>
      <c r="J3681" t="s">
        <v>65</v>
      </c>
    </row>
    <row r="3682" spans="1:10">
      <c r="A3682" s="17">
        <v>8372</v>
      </c>
      <c r="B3682" s="17" t="s">
        <v>797</v>
      </c>
      <c r="C3682" s="17" t="s">
        <v>24</v>
      </c>
      <c r="D3682" s="17" t="s">
        <v>4658</v>
      </c>
      <c r="E3682" s="17">
        <v>570</v>
      </c>
      <c r="F3682" s="18" t="s">
        <v>6</v>
      </c>
      <c r="G3682">
        <v>2018</v>
      </c>
      <c r="H3682" s="18" t="s">
        <v>84</v>
      </c>
      <c r="I3682" t="s">
        <v>64</v>
      </c>
      <c r="J3682" t="s">
        <v>65</v>
      </c>
    </row>
    <row r="3683" spans="1:10">
      <c r="A3683" s="17">
        <v>8370</v>
      </c>
      <c r="B3683" s="17" t="s">
        <v>4459</v>
      </c>
      <c r="C3683" s="17" t="s">
        <v>8</v>
      </c>
      <c r="D3683" s="17" t="s">
        <v>4588</v>
      </c>
      <c r="E3683" s="17">
        <v>670</v>
      </c>
      <c r="F3683" s="18" t="s">
        <v>6</v>
      </c>
      <c r="G3683">
        <v>2018</v>
      </c>
      <c r="H3683" s="18" t="s">
        <v>84</v>
      </c>
      <c r="I3683" t="s">
        <v>64</v>
      </c>
      <c r="J3683" t="s">
        <v>65</v>
      </c>
    </row>
    <row r="3684" spans="1:10">
      <c r="A3684" s="17">
        <v>8369</v>
      </c>
      <c r="B3684" s="17" t="s">
        <v>796</v>
      </c>
      <c r="C3684" s="17" t="s">
        <v>8</v>
      </c>
      <c r="D3684" s="17" t="s">
        <v>4646</v>
      </c>
      <c r="E3684" s="17">
        <v>920</v>
      </c>
      <c r="F3684" s="18" t="s">
        <v>6</v>
      </c>
      <c r="G3684">
        <v>2018</v>
      </c>
      <c r="H3684" s="18" t="s">
        <v>84</v>
      </c>
      <c r="I3684" t="s">
        <v>64</v>
      </c>
      <c r="J3684" t="s">
        <v>65</v>
      </c>
    </row>
    <row r="3685" spans="1:10">
      <c r="A3685" s="17">
        <v>8368</v>
      </c>
      <c r="B3685" s="17" t="s">
        <v>2775</v>
      </c>
      <c r="C3685" s="17" t="s">
        <v>28</v>
      </c>
      <c r="D3685" s="17" t="s">
        <v>4638</v>
      </c>
      <c r="E3685" s="17">
        <v>1150</v>
      </c>
      <c r="F3685" s="18" t="s">
        <v>6</v>
      </c>
      <c r="G3685">
        <v>2018</v>
      </c>
      <c r="H3685" s="18" t="s">
        <v>84</v>
      </c>
      <c r="I3685" t="s">
        <v>64</v>
      </c>
      <c r="J3685" t="s">
        <v>65</v>
      </c>
    </row>
    <row r="3686" spans="1:10">
      <c r="A3686" s="17">
        <v>8367</v>
      </c>
      <c r="B3686" s="17" t="s">
        <v>4094</v>
      </c>
      <c r="C3686" s="17" t="s">
        <v>15</v>
      </c>
      <c r="D3686" s="17" t="s">
        <v>4655</v>
      </c>
      <c r="E3686" s="17">
        <v>840</v>
      </c>
      <c r="F3686" s="18" t="s">
        <v>6</v>
      </c>
      <c r="G3686">
        <v>2018</v>
      </c>
      <c r="H3686" s="18" t="s">
        <v>84</v>
      </c>
      <c r="I3686" t="s">
        <v>380</v>
      </c>
      <c r="J3686" t="s">
        <v>254</v>
      </c>
    </row>
    <row r="3687" spans="1:10">
      <c r="A3687" s="17">
        <v>8365</v>
      </c>
      <c r="B3687" s="17" t="s">
        <v>2880</v>
      </c>
      <c r="C3687" s="17" t="s">
        <v>24</v>
      </c>
      <c r="D3687" s="17" t="s">
        <v>4681</v>
      </c>
      <c r="E3687" s="17">
        <v>700</v>
      </c>
      <c r="F3687" s="18" t="s">
        <v>6</v>
      </c>
      <c r="G3687">
        <v>2018</v>
      </c>
      <c r="H3687" s="18" t="s">
        <v>84</v>
      </c>
      <c r="I3687" t="s">
        <v>64</v>
      </c>
      <c r="J3687" t="s">
        <v>65</v>
      </c>
    </row>
    <row r="3688" spans="1:10">
      <c r="A3688" s="17">
        <v>8364</v>
      </c>
      <c r="B3688" s="17" t="s">
        <v>795</v>
      </c>
      <c r="C3688" s="17" t="s">
        <v>24</v>
      </c>
      <c r="D3688" s="17" t="s">
        <v>4658</v>
      </c>
      <c r="E3688" s="17">
        <v>650</v>
      </c>
      <c r="F3688" s="18" t="s">
        <v>6</v>
      </c>
      <c r="G3688">
        <v>2018</v>
      </c>
      <c r="H3688" s="18" t="s">
        <v>84</v>
      </c>
      <c r="I3688" t="s">
        <v>64</v>
      </c>
      <c r="J3688" t="s">
        <v>65</v>
      </c>
    </row>
    <row r="3689" spans="1:10">
      <c r="A3689" s="17">
        <v>8363</v>
      </c>
      <c r="B3689" s="17" t="s">
        <v>2432</v>
      </c>
      <c r="C3689" s="17" t="s">
        <v>24</v>
      </c>
      <c r="D3689" s="17" t="s">
        <v>4681</v>
      </c>
      <c r="E3689" s="17">
        <v>580</v>
      </c>
      <c r="F3689" s="18" t="s">
        <v>6</v>
      </c>
      <c r="G3689">
        <v>2018</v>
      </c>
      <c r="H3689" s="18" t="s">
        <v>84</v>
      </c>
      <c r="I3689" t="s">
        <v>64</v>
      </c>
      <c r="J3689" t="s">
        <v>65</v>
      </c>
    </row>
    <row r="3690" spans="1:10">
      <c r="A3690" s="17">
        <v>8362</v>
      </c>
      <c r="B3690" s="17" t="s">
        <v>2892</v>
      </c>
      <c r="C3690" s="17" t="s">
        <v>24</v>
      </c>
      <c r="D3690" s="17" t="s">
        <v>4681</v>
      </c>
      <c r="E3690" s="17">
        <v>670</v>
      </c>
      <c r="F3690" s="18" t="s">
        <v>6</v>
      </c>
      <c r="G3690">
        <v>2018</v>
      </c>
      <c r="H3690" s="18" t="s">
        <v>84</v>
      </c>
      <c r="I3690" t="s">
        <v>64</v>
      </c>
      <c r="J3690" t="s">
        <v>65</v>
      </c>
    </row>
    <row r="3691" spans="1:10">
      <c r="A3691" s="17">
        <v>8361</v>
      </c>
      <c r="B3691" s="17" t="s">
        <v>794</v>
      </c>
      <c r="C3691" s="17" t="s">
        <v>18</v>
      </c>
      <c r="D3691" s="17" t="s">
        <v>4687</v>
      </c>
      <c r="E3691" s="17">
        <v>1070</v>
      </c>
      <c r="F3691" s="18" t="s">
        <v>6</v>
      </c>
      <c r="G3691">
        <v>2018</v>
      </c>
      <c r="H3691" s="18" t="s">
        <v>84</v>
      </c>
      <c r="I3691" t="s">
        <v>64</v>
      </c>
      <c r="J3691" t="s">
        <v>215</v>
      </c>
    </row>
    <row r="3692" spans="1:10">
      <c r="A3692" s="17">
        <v>8360</v>
      </c>
      <c r="B3692" s="17" t="s">
        <v>2990</v>
      </c>
      <c r="C3692" s="17" t="s">
        <v>18</v>
      </c>
      <c r="D3692" s="17" t="s">
        <v>4756</v>
      </c>
      <c r="E3692" s="17">
        <v>460</v>
      </c>
      <c r="F3692" s="18" t="s">
        <v>6</v>
      </c>
      <c r="G3692">
        <v>2018</v>
      </c>
      <c r="H3692" s="18" t="s">
        <v>84</v>
      </c>
      <c r="I3692" t="s">
        <v>64</v>
      </c>
      <c r="J3692" t="s">
        <v>65</v>
      </c>
    </row>
    <row r="3693" spans="1:10">
      <c r="A3693" s="17">
        <v>8358</v>
      </c>
      <c r="B3693" s="17" t="s">
        <v>793</v>
      </c>
      <c r="C3693" s="17" t="s">
        <v>15</v>
      </c>
      <c r="D3693" s="17" t="s">
        <v>4759</v>
      </c>
      <c r="E3693" s="17">
        <v>410</v>
      </c>
      <c r="F3693" s="18" t="s">
        <v>6</v>
      </c>
      <c r="G3693">
        <v>2018</v>
      </c>
      <c r="H3693" s="18" t="s">
        <v>84</v>
      </c>
      <c r="I3693" t="s">
        <v>64</v>
      </c>
      <c r="J3693" t="s">
        <v>65</v>
      </c>
    </row>
    <row r="3694" spans="1:10">
      <c r="A3694" s="17">
        <v>8353</v>
      </c>
      <c r="B3694" s="17" t="s">
        <v>792</v>
      </c>
      <c r="C3694" s="17" t="s">
        <v>22</v>
      </c>
      <c r="D3694" s="17" t="s">
        <v>4674</v>
      </c>
      <c r="E3694" s="17">
        <v>880</v>
      </c>
      <c r="F3694" s="18" t="s">
        <v>6</v>
      </c>
      <c r="G3694">
        <v>2018</v>
      </c>
      <c r="H3694" s="18" t="s">
        <v>84</v>
      </c>
      <c r="I3694" t="s">
        <v>64</v>
      </c>
      <c r="J3694" t="s">
        <v>65</v>
      </c>
    </row>
    <row r="3695" spans="1:10">
      <c r="A3695" s="17">
        <v>8352</v>
      </c>
      <c r="B3695" s="17" t="s">
        <v>791</v>
      </c>
      <c r="C3695" s="17" t="s">
        <v>28</v>
      </c>
      <c r="D3695" s="17" t="s">
        <v>4749</v>
      </c>
      <c r="E3695" s="17">
        <v>640</v>
      </c>
      <c r="F3695" s="18" t="s">
        <v>6</v>
      </c>
      <c r="G3695">
        <v>2018</v>
      </c>
      <c r="H3695" s="18" t="s">
        <v>84</v>
      </c>
      <c r="I3695" t="s">
        <v>64</v>
      </c>
      <c r="J3695" t="s">
        <v>65</v>
      </c>
    </row>
    <row r="3696" spans="1:10">
      <c r="A3696" s="17">
        <v>8347</v>
      </c>
      <c r="B3696" s="17" t="s">
        <v>2521</v>
      </c>
      <c r="C3696" s="17" t="s">
        <v>16</v>
      </c>
      <c r="D3696" s="17" t="s">
        <v>4663</v>
      </c>
      <c r="E3696" s="17">
        <v>940</v>
      </c>
      <c r="F3696" s="18" t="s">
        <v>6</v>
      </c>
      <c r="G3696">
        <v>2018</v>
      </c>
      <c r="H3696" s="18" t="s">
        <v>84</v>
      </c>
      <c r="I3696" t="s">
        <v>64</v>
      </c>
      <c r="J3696" t="s">
        <v>65</v>
      </c>
    </row>
    <row r="3697" spans="1:10">
      <c r="A3697" s="17">
        <v>8346</v>
      </c>
      <c r="B3697" s="17" t="s">
        <v>788</v>
      </c>
      <c r="C3697" s="17" t="s">
        <v>8</v>
      </c>
      <c r="D3697" s="17" t="s">
        <v>4646</v>
      </c>
      <c r="E3697" s="17">
        <v>730</v>
      </c>
      <c r="F3697" s="18" t="s">
        <v>6</v>
      </c>
      <c r="G3697">
        <v>2018</v>
      </c>
      <c r="H3697" s="18" t="s">
        <v>84</v>
      </c>
      <c r="I3697" t="s">
        <v>64</v>
      </c>
      <c r="J3697" t="s">
        <v>65</v>
      </c>
    </row>
    <row r="3698" spans="1:10">
      <c r="A3698" s="17">
        <v>8345</v>
      </c>
      <c r="B3698" s="17" t="s">
        <v>4375</v>
      </c>
      <c r="C3698" s="17" t="s">
        <v>8</v>
      </c>
      <c r="D3698" s="17" t="s">
        <v>4646</v>
      </c>
      <c r="E3698" s="17">
        <v>910</v>
      </c>
      <c r="F3698" s="18" t="s">
        <v>6</v>
      </c>
      <c r="G3698">
        <v>2018</v>
      </c>
      <c r="H3698" s="18" t="s">
        <v>84</v>
      </c>
      <c r="I3698" t="s">
        <v>64</v>
      </c>
      <c r="J3698" t="s">
        <v>65</v>
      </c>
    </row>
    <row r="3699" spans="1:10">
      <c r="A3699" s="17">
        <v>8344</v>
      </c>
      <c r="B3699" s="17" t="s">
        <v>3414</v>
      </c>
      <c r="C3699" s="17" t="s">
        <v>26</v>
      </c>
      <c r="D3699" s="17" t="s">
        <v>4742</v>
      </c>
      <c r="E3699" s="17">
        <v>1600</v>
      </c>
      <c r="F3699" s="18" t="s">
        <v>6</v>
      </c>
      <c r="G3699">
        <v>2018</v>
      </c>
      <c r="H3699" s="18" t="s">
        <v>84</v>
      </c>
      <c r="I3699" t="s">
        <v>64</v>
      </c>
      <c r="J3699" t="s">
        <v>65</v>
      </c>
    </row>
    <row r="3700" spans="1:10">
      <c r="A3700" s="17">
        <v>8342</v>
      </c>
      <c r="B3700" s="17" t="s">
        <v>2765</v>
      </c>
      <c r="C3700" s="17" t="s">
        <v>28</v>
      </c>
      <c r="D3700" s="17" t="s">
        <v>4634</v>
      </c>
      <c r="E3700" s="17">
        <v>950</v>
      </c>
      <c r="F3700" s="18" t="s">
        <v>6</v>
      </c>
      <c r="G3700">
        <v>2018</v>
      </c>
      <c r="H3700" s="18" t="s">
        <v>84</v>
      </c>
      <c r="I3700" t="s">
        <v>64</v>
      </c>
      <c r="J3700" t="s">
        <v>65</v>
      </c>
    </row>
    <row r="3701" spans="1:10">
      <c r="A3701" s="17">
        <v>8341</v>
      </c>
      <c r="B3701" s="17" t="s">
        <v>2870</v>
      </c>
      <c r="C3701" s="17" t="s">
        <v>26</v>
      </c>
      <c r="D3701" s="17" t="s">
        <v>4668</v>
      </c>
      <c r="E3701" s="17">
        <v>570</v>
      </c>
      <c r="F3701" s="18" t="s">
        <v>6</v>
      </c>
      <c r="G3701">
        <v>2018</v>
      </c>
      <c r="H3701" s="18" t="s">
        <v>84</v>
      </c>
      <c r="I3701" t="s">
        <v>64</v>
      </c>
      <c r="J3701" t="s">
        <v>65</v>
      </c>
    </row>
    <row r="3702" spans="1:10">
      <c r="A3702" s="17">
        <v>8340</v>
      </c>
      <c r="B3702" s="17" t="s">
        <v>3888</v>
      </c>
      <c r="C3702" s="17" t="s">
        <v>16</v>
      </c>
      <c r="D3702" s="17" t="s">
        <v>4663</v>
      </c>
      <c r="E3702" s="17">
        <v>620</v>
      </c>
      <c r="F3702" s="18" t="s">
        <v>6</v>
      </c>
      <c r="G3702">
        <v>2018</v>
      </c>
      <c r="H3702" s="18" t="s">
        <v>84</v>
      </c>
      <c r="I3702" t="s">
        <v>64</v>
      </c>
      <c r="J3702" t="s">
        <v>65</v>
      </c>
    </row>
    <row r="3703" spans="1:10">
      <c r="A3703" s="17">
        <v>8338</v>
      </c>
      <c r="B3703" s="17" t="s">
        <v>2783</v>
      </c>
      <c r="C3703" s="17" t="s">
        <v>16</v>
      </c>
      <c r="D3703" s="17" t="s">
        <v>4663</v>
      </c>
      <c r="E3703" s="17">
        <v>870</v>
      </c>
      <c r="F3703" s="18" t="s">
        <v>6</v>
      </c>
      <c r="G3703">
        <v>2018</v>
      </c>
      <c r="H3703" s="18" t="s">
        <v>84</v>
      </c>
      <c r="I3703" t="s">
        <v>64</v>
      </c>
      <c r="J3703" t="s">
        <v>65</v>
      </c>
    </row>
    <row r="3704" spans="1:10">
      <c r="A3704" s="17">
        <v>8337</v>
      </c>
      <c r="B3704" s="17" t="s">
        <v>3666</v>
      </c>
      <c r="C3704" s="17" t="s">
        <v>16</v>
      </c>
      <c r="D3704" s="17" t="s">
        <v>4663</v>
      </c>
      <c r="E3704" s="17">
        <v>1000</v>
      </c>
      <c r="F3704" s="18" t="s">
        <v>6</v>
      </c>
      <c r="G3704">
        <v>2018</v>
      </c>
      <c r="H3704" s="18" t="s">
        <v>84</v>
      </c>
      <c r="I3704" t="s">
        <v>64</v>
      </c>
      <c r="J3704" t="s">
        <v>65</v>
      </c>
    </row>
    <row r="3705" spans="1:10">
      <c r="A3705" s="17">
        <v>8336</v>
      </c>
      <c r="B3705" s="17" t="s">
        <v>3897</v>
      </c>
      <c r="C3705" s="17" t="s">
        <v>16</v>
      </c>
      <c r="D3705" s="17" t="s">
        <v>4694</v>
      </c>
      <c r="E3705" s="17">
        <v>940</v>
      </c>
      <c r="F3705" s="18" t="s">
        <v>6</v>
      </c>
      <c r="G3705">
        <v>2018</v>
      </c>
      <c r="H3705" s="18" t="s">
        <v>84</v>
      </c>
      <c r="I3705" t="s">
        <v>64</v>
      </c>
      <c r="J3705" t="s">
        <v>65</v>
      </c>
    </row>
    <row r="3706" spans="1:10">
      <c r="A3706" s="17">
        <v>8335</v>
      </c>
      <c r="B3706" s="17" t="s">
        <v>2221</v>
      </c>
      <c r="C3706" s="17" t="s">
        <v>16</v>
      </c>
      <c r="D3706" s="17" t="s">
        <v>4694</v>
      </c>
      <c r="E3706" s="17">
        <v>1090</v>
      </c>
      <c r="F3706" s="18" t="s">
        <v>6</v>
      </c>
      <c r="G3706">
        <v>2018</v>
      </c>
      <c r="H3706" s="18" t="s">
        <v>84</v>
      </c>
      <c r="I3706" t="s">
        <v>64</v>
      </c>
      <c r="J3706" t="s">
        <v>65</v>
      </c>
    </row>
    <row r="3707" spans="1:10">
      <c r="A3707" s="17">
        <v>8334</v>
      </c>
      <c r="B3707" s="17" t="s">
        <v>3909</v>
      </c>
      <c r="C3707" s="17" t="s">
        <v>16</v>
      </c>
      <c r="D3707" s="17" t="s">
        <v>4694</v>
      </c>
      <c r="E3707" s="17">
        <v>1030</v>
      </c>
      <c r="F3707" s="18" t="s">
        <v>6</v>
      </c>
      <c r="G3707">
        <v>2018</v>
      </c>
      <c r="H3707" s="18" t="s">
        <v>84</v>
      </c>
      <c r="I3707" t="s">
        <v>64</v>
      </c>
      <c r="J3707" t="s">
        <v>65</v>
      </c>
    </row>
    <row r="3708" spans="1:10">
      <c r="A3708" s="17">
        <v>8333</v>
      </c>
      <c r="B3708" s="17" t="s">
        <v>787</v>
      </c>
      <c r="C3708" s="17" t="s">
        <v>24</v>
      </c>
      <c r="D3708" s="17" t="s">
        <v>4658</v>
      </c>
      <c r="E3708" s="17">
        <v>770</v>
      </c>
      <c r="F3708" s="18" t="s">
        <v>6</v>
      </c>
      <c r="G3708">
        <v>2018</v>
      </c>
      <c r="H3708" s="18" t="s">
        <v>84</v>
      </c>
      <c r="I3708" t="s">
        <v>64</v>
      </c>
      <c r="J3708" t="s">
        <v>65</v>
      </c>
    </row>
    <row r="3709" spans="1:10">
      <c r="A3709" s="17">
        <v>8332</v>
      </c>
      <c r="B3709" s="17" t="s">
        <v>786</v>
      </c>
      <c r="C3709" s="17" t="s">
        <v>24</v>
      </c>
      <c r="D3709" s="17" t="s">
        <v>4748</v>
      </c>
      <c r="E3709" s="17">
        <v>850</v>
      </c>
      <c r="F3709" s="18" t="s">
        <v>6</v>
      </c>
      <c r="G3709">
        <v>2018</v>
      </c>
      <c r="H3709" s="18" t="s">
        <v>84</v>
      </c>
      <c r="I3709" t="s">
        <v>64</v>
      </c>
      <c r="J3709" t="s">
        <v>65</v>
      </c>
    </row>
    <row r="3710" spans="1:10">
      <c r="A3710" s="17">
        <v>8329</v>
      </c>
      <c r="B3710" s="17" t="s">
        <v>2186</v>
      </c>
      <c r="C3710" s="17" t="s">
        <v>20</v>
      </c>
      <c r="D3710" s="17" t="s">
        <v>4731</v>
      </c>
      <c r="E3710" s="17">
        <v>1000</v>
      </c>
      <c r="F3710" s="18" t="s">
        <v>6</v>
      </c>
      <c r="G3710">
        <v>2018</v>
      </c>
      <c r="H3710" s="18" t="s">
        <v>84</v>
      </c>
      <c r="I3710" t="s">
        <v>64</v>
      </c>
      <c r="J3710" t="s">
        <v>65</v>
      </c>
    </row>
    <row r="3711" spans="1:10">
      <c r="A3711" s="17">
        <v>8328</v>
      </c>
      <c r="B3711" s="17" t="s">
        <v>2204</v>
      </c>
      <c r="C3711" s="17" t="s">
        <v>20</v>
      </c>
      <c r="D3711" s="17" t="s">
        <v>4745</v>
      </c>
      <c r="E3711" s="17">
        <v>1100</v>
      </c>
      <c r="F3711" s="18" t="s">
        <v>6</v>
      </c>
      <c r="G3711">
        <v>2018</v>
      </c>
      <c r="H3711" s="18" t="s">
        <v>84</v>
      </c>
      <c r="I3711" t="s">
        <v>64</v>
      </c>
      <c r="J3711" t="s">
        <v>65</v>
      </c>
    </row>
    <row r="3712" spans="1:10">
      <c r="A3712" s="17">
        <v>8327</v>
      </c>
      <c r="B3712" s="17" t="s">
        <v>785</v>
      </c>
      <c r="C3712" s="17" t="s">
        <v>22</v>
      </c>
      <c r="D3712" s="17" t="s">
        <v>4674</v>
      </c>
      <c r="E3712" s="17">
        <v>630</v>
      </c>
      <c r="F3712" s="18" t="s">
        <v>6</v>
      </c>
      <c r="G3712">
        <v>2018</v>
      </c>
      <c r="H3712" s="18" t="s">
        <v>84</v>
      </c>
      <c r="I3712" t="s">
        <v>64</v>
      </c>
      <c r="J3712" t="s">
        <v>65</v>
      </c>
    </row>
    <row r="3713" spans="1:10">
      <c r="A3713" s="17">
        <v>8326</v>
      </c>
      <c r="B3713" s="17" t="s">
        <v>784</v>
      </c>
      <c r="C3713" s="17" t="s">
        <v>22</v>
      </c>
      <c r="D3713" s="17" t="s">
        <v>4671</v>
      </c>
      <c r="E3713" s="17">
        <v>740</v>
      </c>
      <c r="F3713" s="18" t="s">
        <v>6</v>
      </c>
      <c r="G3713">
        <v>2018</v>
      </c>
      <c r="H3713" s="18" t="s">
        <v>84</v>
      </c>
      <c r="I3713" t="s">
        <v>64</v>
      </c>
      <c r="J3713" t="s">
        <v>65</v>
      </c>
    </row>
    <row r="3714" spans="1:10">
      <c r="A3714" s="17">
        <v>8325</v>
      </c>
      <c r="B3714" s="17" t="s">
        <v>2923</v>
      </c>
      <c r="C3714" s="17" t="s">
        <v>16</v>
      </c>
      <c r="D3714" s="17" t="s">
        <v>4631</v>
      </c>
      <c r="E3714" s="17">
        <v>860</v>
      </c>
      <c r="F3714" s="18" t="s">
        <v>6</v>
      </c>
      <c r="G3714">
        <v>2018</v>
      </c>
      <c r="H3714" s="18" t="s">
        <v>84</v>
      </c>
      <c r="I3714" t="s">
        <v>64</v>
      </c>
      <c r="J3714" t="s">
        <v>65</v>
      </c>
    </row>
    <row r="3715" spans="1:10">
      <c r="A3715" s="17">
        <v>8324</v>
      </c>
      <c r="B3715" s="17" t="s">
        <v>3768</v>
      </c>
      <c r="C3715" s="17" t="s">
        <v>16</v>
      </c>
      <c r="D3715" s="17" t="s">
        <v>4663</v>
      </c>
      <c r="E3715" s="17">
        <v>730</v>
      </c>
      <c r="F3715" s="18" t="s">
        <v>6</v>
      </c>
      <c r="G3715">
        <v>2018</v>
      </c>
      <c r="H3715" s="18" t="s">
        <v>84</v>
      </c>
      <c r="I3715" t="s">
        <v>64</v>
      </c>
      <c r="J3715" t="s">
        <v>65</v>
      </c>
    </row>
    <row r="3716" spans="1:10">
      <c r="A3716" s="17">
        <v>8323</v>
      </c>
      <c r="B3716" s="17" t="s">
        <v>783</v>
      </c>
      <c r="C3716" s="17" t="s">
        <v>18</v>
      </c>
      <c r="D3716" s="17" t="s">
        <v>4686</v>
      </c>
      <c r="E3716" s="17">
        <v>1420</v>
      </c>
      <c r="F3716" s="18" t="s">
        <v>6</v>
      </c>
      <c r="G3716">
        <v>2018</v>
      </c>
      <c r="H3716" s="18" t="s">
        <v>84</v>
      </c>
      <c r="I3716" t="s">
        <v>64</v>
      </c>
      <c r="J3716" t="s">
        <v>204</v>
      </c>
    </row>
    <row r="3717" spans="1:10">
      <c r="A3717" s="17">
        <v>8321</v>
      </c>
      <c r="B3717" s="17" t="s">
        <v>4345</v>
      </c>
      <c r="C3717" s="17" t="s">
        <v>15</v>
      </c>
      <c r="D3717" s="17" t="s">
        <v>4655</v>
      </c>
      <c r="E3717" s="17">
        <v>2440</v>
      </c>
      <c r="F3717" s="18" t="s">
        <v>6</v>
      </c>
      <c r="G3717">
        <v>2018</v>
      </c>
      <c r="H3717" s="18" t="s">
        <v>84</v>
      </c>
      <c r="I3717" t="s">
        <v>380</v>
      </c>
      <c r="J3717" t="s">
        <v>254</v>
      </c>
    </row>
    <row r="3718" spans="1:10">
      <c r="A3718" s="17">
        <v>8320</v>
      </c>
      <c r="B3718" s="17" t="s">
        <v>3018</v>
      </c>
      <c r="C3718" s="17" t="s">
        <v>28</v>
      </c>
      <c r="D3718" s="17" t="s">
        <v>4638</v>
      </c>
      <c r="E3718" s="17">
        <v>790</v>
      </c>
      <c r="F3718" s="18" t="s">
        <v>6</v>
      </c>
      <c r="G3718">
        <v>2018</v>
      </c>
      <c r="H3718" s="18" t="s">
        <v>84</v>
      </c>
      <c r="I3718" t="s">
        <v>64</v>
      </c>
      <c r="J3718" t="s">
        <v>65</v>
      </c>
    </row>
    <row r="3719" spans="1:10">
      <c r="A3719" s="17">
        <v>8319</v>
      </c>
      <c r="B3719" s="17" t="s">
        <v>782</v>
      </c>
      <c r="C3719" s="17" t="s">
        <v>28</v>
      </c>
      <c r="D3719" s="17" t="s">
        <v>4583</v>
      </c>
      <c r="E3719" s="17">
        <v>940</v>
      </c>
      <c r="F3719" s="18" t="s">
        <v>6</v>
      </c>
      <c r="G3719">
        <v>2018</v>
      </c>
      <c r="H3719" s="18" t="s">
        <v>84</v>
      </c>
      <c r="I3719" t="s">
        <v>64</v>
      </c>
      <c r="J3719" t="s">
        <v>65</v>
      </c>
    </row>
    <row r="3720" spans="1:10">
      <c r="A3720" s="17">
        <v>8318</v>
      </c>
      <c r="B3720" s="17" t="s">
        <v>781</v>
      </c>
      <c r="C3720" s="17" t="s">
        <v>24</v>
      </c>
      <c r="D3720" s="17" t="s">
        <v>4658</v>
      </c>
      <c r="E3720" s="17">
        <v>680</v>
      </c>
      <c r="F3720" s="18" t="s">
        <v>6</v>
      </c>
      <c r="G3720">
        <v>2018</v>
      </c>
      <c r="H3720" s="18" t="s">
        <v>84</v>
      </c>
      <c r="I3720" t="s">
        <v>64</v>
      </c>
      <c r="J3720" t="s">
        <v>65</v>
      </c>
    </row>
    <row r="3721" spans="1:10">
      <c r="A3721" s="17">
        <v>8317</v>
      </c>
      <c r="B3721" s="17" t="s">
        <v>3323</v>
      </c>
      <c r="C3721" s="17" t="s">
        <v>26</v>
      </c>
      <c r="D3721" s="17" t="s">
        <v>4668</v>
      </c>
      <c r="E3721" s="17">
        <v>800</v>
      </c>
      <c r="F3721" s="18" t="s">
        <v>6</v>
      </c>
      <c r="G3721">
        <v>2018</v>
      </c>
      <c r="H3721" s="18" t="s">
        <v>84</v>
      </c>
      <c r="I3721" t="s">
        <v>64</v>
      </c>
      <c r="J3721" t="s">
        <v>65</v>
      </c>
    </row>
    <row r="3722" spans="1:10">
      <c r="A3722" s="17">
        <v>8316</v>
      </c>
      <c r="B3722" s="17" t="s">
        <v>3650</v>
      </c>
      <c r="C3722" s="17" t="s">
        <v>26</v>
      </c>
      <c r="D3722" s="17" t="s">
        <v>4668</v>
      </c>
      <c r="E3722" s="17">
        <v>890</v>
      </c>
      <c r="F3722" s="18" t="s">
        <v>6</v>
      </c>
      <c r="G3722">
        <v>2018</v>
      </c>
      <c r="H3722" s="18" t="s">
        <v>84</v>
      </c>
      <c r="I3722" t="s">
        <v>64</v>
      </c>
      <c r="J3722" t="s">
        <v>65</v>
      </c>
    </row>
    <row r="3723" spans="1:10">
      <c r="A3723" s="17">
        <v>8315</v>
      </c>
      <c r="B3723" s="17" t="s">
        <v>4123</v>
      </c>
      <c r="C3723" s="17" t="s">
        <v>26</v>
      </c>
      <c r="D3723" s="17" t="s">
        <v>4668</v>
      </c>
      <c r="E3723" s="17">
        <v>1290</v>
      </c>
      <c r="F3723" s="18" t="s">
        <v>6</v>
      </c>
      <c r="G3723">
        <v>2018</v>
      </c>
      <c r="H3723" s="18" t="s">
        <v>84</v>
      </c>
      <c r="I3723" t="s">
        <v>64</v>
      </c>
      <c r="J3723" t="s">
        <v>65</v>
      </c>
    </row>
    <row r="3724" spans="1:10">
      <c r="A3724" s="17">
        <v>8314</v>
      </c>
      <c r="B3724" s="17" t="s">
        <v>780</v>
      </c>
      <c r="C3724" s="17" t="s">
        <v>8</v>
      </c>
      <c r="D3724" s="17" t="s">
        <v>4646</v>
      </c>
      <c r="E3724" s="17">
        <v>660</v>
      </c>
      <c r="F3724" s="18" t="s">
        <v>6</v>
      </c>
      <c r="G3724">
        <v>2018</v>
      </c>
      <c r="H3724" s="18" t="s">
        <v>84</v>
      </c>
      <c r="I3724" t="s">
        <v>64</v>
      </c>
      <c r="J3724" t="s">
        <v>65</v>
      </c>
    </row>
    <row r="3725" spans="1:10">
      <c r="A3725" s="17">
        <v>8313</v>
      </c>
      <c r="B3725" s="17" t="s">
        <v>3286</v>
      </c>
      <c r="C3725" s="17" t="s">
        <v>8</v>
      </c>
      <c r="D3725" s="17" t="s">
        <v>4646</v>
      </c>
      <c r="E3725" s="17">
        <v>1290</v>
      </c>
      <c r="F3725" s="18" t="s">
        <v>6</v>
      </c>
      <c r="G3725">
        <v>2018</v>
      </c>
      <c r="H3725" s="18" t="s">
        <v>84</v>
      </c>
      <c r="I3725" t="s">
        <v>64</v>
      </c>
      <c r="J3725" t="s">
        <v>65</v>
      </c>
    </row>
    <row r="3726" spans="1:10">
      <c r="A3726" s="17">
        <v>8311</v>
      </c>
      <c r="B3726" s="17" t="s">
        <v>779</v>
      </c>
      <c r="C3726" s="17" t="s">
        <v>26</v>
      </c>
      <c r="D3726" s="17" t="s">
        <v>4742</v>
      </c>
      <c r="E3726" s="17">
        <v>810</v>
      </c>
      <c r="F3726" s="18" t="s">
        <v>6</v>
      </c>
      <c r="G3726">
        <v>2018</v>
      </c>
      <c r="H3726" s="18" t="s">
        <v>84</v>
      </c>
      <c r="I3726" t="s">
        <v>64</v>
      </c>
      <c r="J3726" t="s">
        <v>65</v>
      </c>
    </row>
    <row r="3727" spans="1:10">
      <c r="A3727" s="17">
        <v>8310</v>
      </c>
      <c r="B3727" s="17" t="s">
        <v>778</v>
      </c>
      <c r="C3727" s="17" t="s">
        <v>28</v>
      </c>
      <c r="D3727" s="17" t="s">
        <v>4583</v>
      </c>
      <c r="E3727" s="17">
        <v>780</v>
      </c>
      <c r="F3727" s="18" t="s">
        <v>6</v>
      </c>
      <c r="G3727">
        <v>2018</v>
      </c>
      <c r="H3727" s="18" t="s">
        <v>84</v>
      </c>
      <c r="I3727" t="s">
        <v>64</v>
      </c>
      <c r="J3727" t="s">
        <v>65</v>
      </c>
    </row>
    <row r="3728" spans="1:10">
      <c r="A3728" s="17">
        <v>8309</v>
      </c>
      <c r="B3728" s="17" t="s">
        <v>2440</v>
      </c>
      <c r="C3728" s="17" t="s">
        <v>28</v>
      </c>
      <c r="D3728" s="17" t="s">
        <v>4638</v>
      </c>
      <c r="E3728" s="17">
        <v>1030</v>
      </c>
      <c r="F3728" s="18" t="s">
        <v>6</v>
      </c>
      <c r="G3728">
        <v>2018</v>
      </c>
      <c r="H3728" s="18" t="s">
        <v>84</v>
      </c>
      <c r="I3728" t="s">
        <v>64</v>
      </c>
      <c r="J3728" t="s">
        <v>65</v>
      </c>
    </row>
    <row r="3729" spans="1:10">
      <c r="A3729" s="17">
        <v>8308</v>
      </c>
      <c r="B3729" s="17" t="s">
        <v>777</v>
      </c>
      <c r="C3729" s="17" t="s">
        <v>15</v>
      </c>
      <c r="D3729" s="17" t="s">
        <v>4759</v>
      </c>
      <c r="E3729" s="17">
        <v>880</v>
      </c>
      <c r="F3729" s="18" t="s">
        <v>6</v>
      </c>
      <c r="G3729">
        <v>2018</v>
      </c>
      <c r="H3729" s="18" t="s">
        <v>84</v>
      </c>
      <c r="I3729" t="s">
        <v>64</v>
      </c>
      <c r="J3729" t="s">
        <v>65</v>
      </c>
    </row>
    <row r="3730" spans="1:10">
      <c r="A3730" s="17">
        <v>8307</v>
      </c>
      <c r="B3730" s="17" t="s">
        <v>3709</v>
      </c>
      <c r="C3730" s="17" t="s">
        <v>18</v>
      </c>
      <c r="D3730" s="17" t="s">
        <v>4686</v>
      </c>
      <c r="E3730" s="17">
        <v>890</v>
      </c>
      <c r="F3730" s="18" t="s">
        <v>6</v>
      </c>
      <c r="G3730">
        <v>2018</v>
      </c>
      <c r="H3730" s="18" t="s">
        <v>84</v>
      </c>
      <c r="I3730" t="s">
        <v>64</v>
      </c>
      <c r="J3730" t="s">
        <v>65</v>
      </c>
    </row>
    <row r="3731" spans="1:10">
      <c r="A3731" s="17">
        <v>8306</v>
      </c>
      <c r="B3731" s="17" t="s">
        <v>4167</v>
      </c>
      <c r="C3731" s="17" t="s">
        <v>18</v>
      </c>
      <c r="D3731" s="17" t="s">
        <v>4756</v>
      </c>
      <c r="E3731" s="17">
        <v>880</v>
      </c>
      <c r="F3731" s="18" t="s">
        <v>6</v>
      </c>
      <c r="G3731">
        <v>2018</v>
      </c>
      <c r="H3731" s="18" t="s">
        <v>84</v>
      </c>
      <c r="I3731" t="s">
        <v>64</v>
      </c>
      <c r="J3731" t="s">
        <v>207</v>
      </c>
    </row>
    <row r="3732" spans="1:10">
      <c r="A3732" s="17">
        <v>8305</v>
      </c>
      <c r="B3732" s="17" t="s">
        <v>776</v>
      </c>
      <c r="C3732" s="17" t="s">
        <v>24</v>
      </c>
      <c r="D3732" s="17" t="s">
        <v>4748</v>
      </c>
      <c r="E3732" s="17">
        <v>720</v>
      </c>
      <c r="F3732" s="18" t="s">
        <v>6</v>
      </c>
      <c r="G3732">
        <v>2018</v>
      </c>
      <c r="H3732" s="18" t="s">
        <v>84</v>
      </c>
      <c r="I3732" t="s">
        <v>64</v>
      </c>
      <c r="J3732" t="s">
        <v>65</v>
      </c>
    </row>
    <row r="3733" spans="1:10">
      <c r="A3733" s="17">
        <v>8304</v>
      </c>
      <c r="B3733" s="17" t="s">
        <v>775</v>
      </c>
      <c r="C3733" s="17" t="s">
        <v>24</v>
      </c>
      <c r="D3733" s="17" t="s">
        <v>4748</v>
      </c>
      <c r="E3733" s="17">
        <v>690</v>
      </c>
      <c r="F3733" s="18" t="s">
        <v>6</v>
      </c>
      <c r="G3733">
        <v>2018</v>
      </c>
      <c r="H3733" s="18" t="s">
        <v>84</v>
      </c>
      <c r="I3733" t="s">
        <v>64</v>
      </c>
      <c r="J3733" t="s">
        <v>65</v>
      </c>
    </row>
    <row r="3734" spans="1:10">
      <c r="A3734" s="17">
        <v>8303</v>
      </c>
      <c r="B3734" s="17" t="s">
        <v>774</v>
      </c>
      <c r="C3734" s="17" t="s">
        <v>16</v>
      </c>
      <c r="D3734" s="17" t="s">
        <v>4631</v>
      </c>
      <c r="E3734" s="17">
        <v>820</v>
      </c>
      <c r="F3734" s="18" t="s">
        <v>6</v>
      </c>
      <c r="G3734">
        <v>2018</v>
      </c>
      <c r="H3734" s="18" t="s">
        <v>84</v>
      </c>
      <c r="I3734" t="s">
        <v>64</v>
      </c>
      <c r="J3734" t="s">
        <v>65</v>
      </c>
    </row>
    <row r="3735" spans="1:10">
      <c r="A3735" s="17">
        <v>8302</v>
      </c>
      <c r="B3735" s="17" t="s">
        <v>3375</v>
      </c>
      <c r="C3735" s="17" t="s">
        <v>16</v>
      </c>
      <c r="D3735" s="17" t="s">
        <v>4631</v>
      </c>
      <c r="E3735" s="17">
        <v>590</v>
      </c>
      <c r="F3735" s="18" t="s">
        <v>6</v>
      </c>
      <c r="G3735">
        <v>2018</v>
      </c>
      <c r="H3735" s="18" t="s">
        <v>84</v>
      </c>
      <c r="I3735" t="s">
        <v>64</v>
      </c>
      <c r="J3735" t="s">
        <v>65</v>
      </c>
    </row>
    <row r="3736" spans="1:10">
      <c r="A3736" s="17">
        <v>8300</v>
      </c>
      <c r="B3736" s="17" t="s">
        <v>3883</v>
      </c>
      <c r="C3736" s="17" t="s">
        <v>8</v>
      </c>
      <c r="D3736" s="17" t="s">
        <v>4588</v>
      </c>
      <c r="E3736" s="17">
        <v>1100</v>
      </c>
      <c r="F3736" s="18" t="s">
        <v>6</v>
      </c>
      <c r="G3736">
        <v>2018</v>
      </c>
      <c r="H3736" s="18" t="s">
        <v>84</v>
      </c>
      <c r="I3736" t="s">
        <v>64</v>
      </c>
      <c r="J3736" t="s">
        <v>65</v>
      </c>
    </row>
    <row r="3737" spans="1:10">
      <c r="A3737" s="17">
        <v>8296</v>
      </c>
      <c r="B3737" s="17" t="s">
        <v>2664</v>
      </c>
      <c r="C3737" s="17" t="s">
        <v>24</v>
      </c>
      <c r="D3737" s="17" t="s">
        <v>4681</v>
      </c>
      <c r="E3737" s="17">
        <v>660</v>
      </c>
      <c r="F3737" s="18" t="s">
        <v>6</v>
      </c>
      <c r="G3737">
        <v>2018</v>
      </c>
      <c r="H3737" s="18" t="s">
        <v>84</v>
      </c>
      <c r="I3737" t="s">
        <v>64</v>
      </c>
      <c r="J3737" t="s">
        <v>65</v>
      </c>
    </row>
    <row r="3738" spans="1:10">
      <c r="A3738" s="17">
        <v>8293</v>
      </c>
      <c r="B3738" s="17" t="s">
        <v>4138</v>
      </c>
      <c r="C3738" s="17" t="s">
        <v>24</v>
      </c>
      <c r="D3738" s="17" t="s">
        <v>4658</v>
      </c>
      <c r="E3738" s="17">
        <v>530</v>
      </c>
      <c r="F3738" s="18" t="s">
        <v>6</v>
      </c>
      <c r="G3738">
        <v>2018</v>
      </c>
      <c r="H3738" s="18" t="s">
        <v>84</v>
      </c>
      <c r="I3738" t="s">
        <v>64</v>
      </c>
      <c r="J3738" t="s">
        <v>65</v>
      </c>
    </row>
    <row r="3739" spans="1:10">
      <c r="A3739" s="17">
        <v>8292</v>
      </c>
      <c r="B3739" s="17" t="s">
        <v>3239</v>
      </c>
      <c r="C3739" s="17" t="s">
        <v>16</v>
      </c>
      <c r="D3739" s="17" t="s">
        <v>4663</v>
      </c>
      <c r="E3739" s="17">
        <v>830</v>
      </c>
      <c r="F3739" s="18" t="s">
        <v>6</v>
      </c>
      <c r="G3739">
        <v>2018</v>
      </c>
      <c r="H3739" s="18" t="s">
        <v>84</v>
      </c>
      <c r="I3739" t="s">
        <v>64</v>
      </c>
      <c r="J3739" t="s">
        <v>65</v>
      </c>
    </row>
    <row r="3740" spans="1:10">
      <c r="A3740" s="17">
        <v>8291</v>
      </c>
      <c r="B3740" s="17" t="s">
        <v>4019</v>
      </c>
      <c r="C3740" s="17" t="s">
        <v>16</v>
      </c>
      <c r="D3740" s="17" t="s">
        <v>4631</v>
      </c>
      <c r="E3740" s="17">
        <v>600</v>
      </c>
      <c r="F3740" s="18" t="s">
        <v>6</v>
      </c>
      <c r="G3740">
        <v>2018</v>
      </c>
      <c r="H3740" s="18" t="s">
        <v>84</v>
      </c>
      <c r="I3740" t="s">
        <v>64</v>
      </c>
      <c r="J3740" t="s">
        <v>65</v>
      </c>
    </row>
    <row r="3741" spans="1:10">
      <c r="A3741" s="17">
        <v>8290</v>
      </c>
      <c r="B3741" s="17" t="s">
        <v>3533</v>
      </c>
      <c r="C3741" s="17" t="s">
        <v>16</v>
      </c>
      <c r="D3741" s="17" t="s">
        <v>4631</v>
      </c>
      <c r="E3741" s="17">
        <v>1350</v>
      </c>
      <c r="F3741" s="18" t="s">
        <v>6</v>
      </c>
      <c r="G3741">
        <v>2018</v>
      </c>
      <c r="H3741" s="18" t="s">
        <v>84</v>
      </c>
      <c r="I3741" t="s">
        <v>64</v>
      </c>
      <c r="J3741" t="s">
        <v>184</v>
      </c>
    </row>
    <row r="3742" spans="1:10">
      <c r="A3742" s="17">
        <v>8289</v>
      </c>
      <c r="B3742" s="17" t="s">
        <v>2552</v>
      </c>
      <c r="C3742" s="17" t="s">
        <v>16</v>
      </c>
      <c r="D3742" s="17" t="s">
        <v>4631</v>
      </c>
      <c r="E3742" s="17">
        <v>980</v>
      </c>
      <c r="F3742" s="18" t="s">
        <v>6</v>
      </c>
      <c r="G3742">
        <v>2018</v>
      </c>
      <c r="H3742" s="18" t="s">
        <v>84</v>
      </c>
      <c r="I3742" t="s">
        <v>64</v>
      </c>
      <c r="J3742" t="s">
        <v>65</v>
      </c>
    </row>
    <row r="3743" spans="1:10">
      <c r="A3743" s="17">
        <v>8287</v>
      </c>
      <c r="B3743" s="17" t="s">
        <v>2916</v>
      </c>
      <c r="C3743" s="17" t="s">
        <v>26</v>
      </c>
      <c r="D3743" s="17" t="s">
        <v>4742</v>
      </c>
      <c r="E3743" s="17">
        <v>1770</v>
      </c>
      <c r="F3743" s="18" t="s">
        <v>6</v>
      </c>
      <c r="G3743">
        <v>2018</v>
      </c>
      <c r="H3743" s="18" t="s">
        <v>84</v>
      </c>
      <c r="I3743" t="s">
        <v>64</v>
      </c>
      <c r="J3743" t="s">
        <v>65</v>
      </c>
    </row>
    <row r="3744" spans="1:10">
      <c r="A3744" s="17">
        <v>8286</v>
      </c>
      <c r="B3744" s="17" t="s">
        <v>2672</v>
      </c>
      <c r="C3744" s="17" t="s">
        <v>28</v>
      </c>
      <c r="D3744" s="17" t="s">
        <v>4638</v>
      </c>
      <c r="E3744" s="17">
        <v>1580</v>
      </c>
      <c r="F3744" s="18" t="s">
        <v>6</v>
      </c>
      <c r="G3744">
        <v>2018</v>
      </c>
      <c r="H3744" s="18" t="s">
        <v>84</v>
      </c>
      <c r="I3744" t="s">
        <v>64</v>
      </c>
      <c r="J3744" t="s">
        <v>65</v>
      </c>
    </row>
    <row r="3745" spans="1:10">
      <c r="A3745" s="17">
        <v>8285</v>
      </c>
      <c r="B3745" s="17" t="s">
        <v>4434</v>
      </c>
      <c r="C3745" s="17" t="s">
        <v>28</v>
      </c>
      <c r="D3745" s="17" t="s">
        <v>4749</v>
      </c>
      <c r="E3745" s="17">
        <v>790</v>
      </c>
      <c r="F3745" s="18" t="s">
        <v>6</v>
      </c>
      <c r="G3745">
        <v>2018</v>
      </c>
      <c r="H3745" s="18" t="s">
        <v>84</v>
      </c>
      <c r="I3745" t="s">
        <v>64</v>
      </c>
      <c r="J3745" t="s">
        <v>65</v>
      </c>
    </row>
    <row r="3746" spans="1:10">
      <c r="A3746" s="17">
        <v>8284</v>
      </c>
      <c r="B3746" s="17" t="s">
        <v>773</v>
      </c>
      <c r="C3746" s="17" t="s">
        <v>28</v>
      </c>
      <c r="D3746" s="17" t="s">
        <v>4749</v>
      </c>
      <c r="E3746" s="17">
        <v>1100</v>
      </c>
      <c r="F3746" s="18" t="s">
        <v>6</v>
      </c>
      <c r="G3746">
        <v>2018</v>
      </c>
      <c r="H3746" s="18" t="s">
        <v>84</v>
      </c>
      <c r="I3746" t="s">
        <v>64</v>
      </c>
      <c r="J3746" t="s">
        <v>65</v>
      </c>
    </row>
    <row r="3747" spans="1:10">
      <c r="A3747" s="17">
        <v>8283</v>
      </c>
      <c r="B3747" s="17" t="s">
        <v>3550</v>
      </c>
      <c r="C3747" s="17" t="s">
        <v>18</v>
      </c>
      <c r="D3747" s="17" t="s">
        <v>4756</v>
      </c>
      <c r="E3747" s="17">
        <v>1980</v>
      </c>
      <c r="F3747" s="18" t="s">
        <v>6</v>
      </c>
      <c r="G3747">
        <v>2018</v>
      </c>
      <c r="H3747" s="18" t="s">
        <v>84</v>
      </c>
      <c r="I3747" t="s">
        <v>64</v>
      </c>
      <c r="J3747" t="s">
        <v>204</v>
      </c>
    </row>
    <row r="3748" spans="1:10">
      <c r="A3748" s="17">
        <v>8282</v>
      </c>
      <c r="B3748" s="17" t="s">
        <v>3009</v>
      </c>
      <c r="C3748" s="17" t="s">
        <v>18</v>
      </c>
      <c r="D3748" s="17" t="s">
        <v>4756</v>
      </c>
      <c r="E3748" s="17">
        <v>760</v>
      </c>
      <c r="F3748" s="18" t="s">
        <v>6</v>
      </c>
      <c r="G3748">
        <v>2018</v>
      </c>
      <c r="H3748" s="18" t="s">
        <v>84</v>
      </c>
      <c r="I3748" t="s">
        <v>64</v>
      </c>
      <c r="J3748" t="s">
        <v>207</v>
      </c>
    </row>
    <row r="3749" spans="1:10">
      <c r="A3749" s="17">
        <v>8281</v>
      </c>
      <c r="B3749" s="17" t="s">
        <v>2742</v>
      </c>
      <c r="C3749" s="17" t="s">
        <v>18</v>
      </c>
      <c r="D3749" s="17" t="s">
        <v>4756</v>
      </c>
      <c r="E3749" s="17">
        <v>840</v>
      </c>
      <c r="F3749" s="18" t="s">
        <v>6</v>
      </c>
      <c r="G3749">
        <v>2018</v>
      </c>
      <c r="H3749" s="18" t="s">
        <v>84</v>
      </c>
      <c r="I3749" t="s">
        <v>64</v>
      </c>
      <c r="J3749" t="s">
        <v>207</v>
      </c>
    </row>
    <row r="3750" spans="1:10">
      <c r="A3750" s="17">
        <v>8267</v>
      </c>
      <c r="B3750" s="17" t="s">
        <v>4302</v>
      </c>
      <c r="C3750" s="17" t="s">
        <v>26</v>
      </c>
      <c r="D3750" s="17" t="s">
        <v>4668</v>
      </c>
      <c r="E3750" s="17">
        <v>830</v>
      </c>
      <c r="F3750" s="18" t="s">
        <v>6</v>
      </c>
      <c r="G3750">
        <v>2018</v>
      </c>
      <c r="H3750" s="18" t="s">
        <v>84</v>
      </c>
      <c r="I3750" t="s">
        <v>64</v>
      </c>
      <c r="J3750" t="s">
        <v>65</v>
      </c>
    </row>
    <row r="3751" spans="1:10">
      <c r="A3751" s="17">
        <v>8266</v>
      </c>
      <c r="B3751" s="17" t="s">
        <v>3505</v>
      </c>
      <c r="C3751" s="17" t="s">
        <v>8</v>
      </c>
      <c r="D3751" s="17" t="s">
        <v>4646</v>
      </c>
      <c r="E3751" s="17">
        <v>1200</v>
      </c>
      <c r="F3751" s="18" t="s">
        <v>6</v>
      </c>
      <c r="G3751">
        <v>2018</v>
      </c>
      <c r="H3751" s="18" t="s">
        <v>84</v>
      </c>
      <c r="I3751" t="s">
        <v>64</v>
      </c>
      <c r="J3751" t="s">
        <v>65</v>
      </c>
    </row>
    <row r="3752" spans="1:10">
      <c r="A3752" s="17">
        <v>8265</v>
      </c>
      <c r="B3752" s="17" t="s">
        <v>3934</v>
      </c>
      <c r="C3752" s="17" t="s">
        <v>8</v>
      </c>
      <c r="D3752" s="17" t="s">
        <v>4588</v>
      </c>
      <c r="E3752" s="17">
        <v>560</v>
      </c>
      <c r="F3752" s="18" t="s">
        <v>6</v>
      </c>
      <c r="G3752">
        <v>2018</v>
      </c>
      <c r="H3752" s="18" t="s">
        <v>84</v>
      </c>
      <c r="I3752" t="s">
        <v>64</v>
      </c>
      <c r="J3752" t="s">
        <v>65</v>
      </c>
    </row>
    <row r="3753" spans="1:10">
      <c r="A3753" s="17">
        <v>8264</v>
      </c>
      <c r="B3753" s="17" t="s">
        <v>772</v>
      </c>
      <c r="C3753" s="17" t="s">
        <v>26</v>
      </c>
      <c r="D3753" s="17" t="s">
        <v>4742</v>
      </c>
      <c r="E3753" s="17">
        <v>800</v>
      </c>
      <c r="F3753" s="18" t="s">
        <v>6</v>
      </c>
      <c r="G3753">
        <v>2018</v>
      </c>
      <c r="H3753" s="18" t="s">
        <v>84</v>
      </c>
      <c r="I3753" t="s">
        <v>64</v>
      </c>
      <c r="J3753" t="s">
        <v>65</v>
      </c>
    </row>
    <row r="3754" spans="1:10">
      <c r="A3754" s="17">
        <v>8225</v>
      </c>
      <c r="B3754" s="17" t="s">
        <v>743</v>
      </c>
      <c r="C3754" s="17" t="s">
        <v>8</v>
      </c>
      <c r="D3754" s="17" t="s">
        <v>4753</v>
      </c>
      <c r="E3754" s="17">
        <v>490</v>
      </c>
      <c r="F3754" s="18" t="s">
        <v>6</v>
      </c>
      <c r="G3754">
        <v>2018</v>
      </c>
      <c r="H3754" s="18" t="s">
        <v>84</v>
      </c>
      <c r="I3754" t="s">
        <v>64</v>
      </c>
      <c r="J3754" t="s">
        <v>65</v>
      </c>
    </row>
    <row r="3755" spans="1:10">
      <c r="A3755" s="17">
        <v>8223</v>
      </c>
      <c r="B3755" s="17" t="s">
        <v>3943</v>
      </c>
      <c r="C3755" s="17" t="s">
        <v>18</v>
      </c>
      <c r="D3755" s="17" t="s">
        <v>4757</v>
      </c>
      <c r="E3755" s="17">
        <v>470</v>
      </c>
      <c r="F3755" s="18" t="s">
        <v>6</v>
      </c>
      <c r="G3755">
        <v>2018</v>
      </c>
      <c r="H3755" s="18" t="s">
        <v>84</v>
      </c>
      <c r="I3755" t="s">
        <v>488</v>
      </c>
      <c r="J3755" t="s">
        <v>212</v>
      </c>
    </row>
    <row r="3756" spans="1:10">
      <c r="A3756" s="17">
        <v>8221</v>
      </c>
      <c r="B3756" s="17" t="s">
        <v>3378</v>
      </c>
      <c r="C3756" s="17" t="s">
        <v>18</v>
      </c>
      <c r="D3756" s="17" t="s">
        <v>4757</v>
      </c>
      <c r="E3756" s="17">
        <v>590</v>
      </c>
      <c r="F3756" s="18" t="s">
        <v>6</v>
      </c>
      <c r="G3756">
        <v>2018</v>
      </c>
      <c r="H3756" s="18" t="s">
        <v>84</v>
      </c>
      <c r="I3756" t="s">
        <v>488</v>
      </c>
      <c r="J3756" t="s">
        <v>212</v>
      </c>
    </row>
    <row r="3757" spans="1:10">
      <c r="A3757" s="17">
        <v>8220</v>
      </c>
      <c r="B3757" s="17" t="s">
        <v>4456</v>
      </c>
      <c r="C3757" s="17" t="s">
        <v>18</v>
      </c>
      <c r="D3757" s="17" t="s">
        <v>4757</v>
      </c>
      <c r="E3757" s="17">
        <v>1190</v>
      </c>
      <c r="F3757" s="18" t="s">
        <v>6</v>
      </c>
      <c r="G3757">
        <v>2014</v>
      </c>
      <c r="H3757" s="18" t="s">
        <v>66</v>
      </c>
      <c r="I3757" t="s">
        <v>488</v>
      </c>
      <c r="J3757" t="s">
        <v>212</v>
      </c>
    </row>
    <row r="3758" spans="1:10">
      <c r="A3758" s="17">
        <v>8219</v>
      </c>
      <c r="B3758" s="17" t="s">
        <v>742</v>
      </c>
      <c r="C3758" s="17" t="s">
        <v>18</v>
      </c>
      <c r="D3758" s="17" t="s">
        <v>4757</v>
      </c>
      <c r="E3758" s="17">
        <v>660</v>
      </c>
      <c r="F3758" s="18" t="s">
        <v>6</v>
      </c>
      <c r="G3758">
        <v>2014</v>
      </c>
      <c r="H3758" s="18" t="s">
        <v>66</v>
      </c>
      <c r="I3758" t="s">
        <v>488</v>
      </c>
      <c r="J3758" t="s">
        <v>212</v>
      </c>
    </row>
    <row r="3759" spans="1:10">
      <c r="A3759" s="17">
        <v>8218</v>
      </c>
      <c r="B3759" s="17" t="s">
        <v>741</v>
      </c>
      <c r="C3759" s="17" t="s">
        <v>18</v>
      </c>
      <c r="D3759" s="17" t="s">
        <v>4757</v>
      </c>
      <c r="E3759" s="17">
        <v>660</v>
      </c>
      <c r="F3759" s="18" t="s">
        <v>6</v>
      </c>
      <c r="G3759">
        <v>2014</v>
      </c>
      <c r="H3759" s="18" t="s">
        <v>66</v>
      </c>
      <c r="I3759" t="s">
        <v>488</v>
      </c>
      <c r="J3759" t="s">
        <v>212</v>
      </c>
    </row>
    <row r="3760" spans="1:10">
      <c r="A3760" s="17">
        <v>8217</v>
      </c>
      <c r="B3760" s="17" t="s">
        <v>740</v>
      </c>
      <c r="C3760" s="17" t="s">
        <v>18</v>
      </c>
      <c r="D3760" s="17" t="s">
        <v>4757</v>
      </c>
      <c r="E3760" s="17">
        <v>580</v>
      </c>
      <c r="F3760" s="18" t="s">
        <v>6</v>
      </c>
      <c r="G3760">
        <v>2014</v>
      </c>
      <c r="H3760" s="18" t="s">
        <v>66</v>
      </c>
      <c r="I3760" t="s">
        <v>488</v>
      </c>
      <c r="J3760" t="s">
        <v>212</v>
      </c>
    </row>
    <row r="3761" spans="1:10">
      <c r="A3761" s="17">
        <v>8216</v>
      </c>
      <c r="B3761" s="17" t="s">
        <v>739</v>
      </c>
      <c r="C3761" s="17" t="s">
        <v>18</v>
      </c>
      <c r="D3761" s="17" t="s">
        <v>4757</v>
      </c>
      <c r="E3761" s="17">
        <v>810</v>
      </c>
      <c r="F3761" s="18" t="s">
        <v>6</v>
      </c>
      <c r="G3761">
        <v>2014</v>
      </c>
      <c r="H3761" s="18" t="s">
        <v>66</v>
      </c>
      <c r="I3761" t="s">
        <v>488</v>
      </c>
      <c r="J3761" t="s">
        <v>212</v>
      </c>
    </row>
    <row r="3762" spans="1:10">
      <c r="A3762" s="17">
        <v>8215</v>
      </c>
      <c r="B3762" s="17" t="s">
        <v>738</v>
      </c>
      <c r="C3762" s="17" t="s">
        <v>18</v>
      </c>
      <c r="D3762" s="17" t="s">
        <v>4757</v>
      </c>
      <c r="E3762" s="17">
        <v>1200</v>
      </c>
      <c r="F3762" s="18" t="s">
        <v>6</v>
      </c>
      <c r="G3762">
        <v>2014</v>
      </c>
      <c r="H3762" s="18" t="s">
        <v>66</v>
      </c>
      <c r="I3762" t="s">
        <v>488</v>
      </c>
      <c r="J3762" t="s">
        <v>212</v>
      </c>
    </row>
    <row r="3763" spans="1:10">
      <c r="A3763" s="17">
        <v>8214</v>
      </c>
      <c r="B3763" s="17" t="s">
        <v>737</v>
      </c>
      <c r="C3763" s="17" t="s">
        <v>18</v>
      </c>
      <c r="D3763" s="17" t="s">
        <v>4757</v>
      </c>
      <c r="E3763" s="17">
        <v>1210</v>
      </c>
      <c r="F3763" s="18" t="s">
        <v>6</v>
      </c>
      <c r="G3763">
        <v>2014</v>
      </c>
      <c r="H3763" s="18" t="s">
        <v>66</v>
      </c>
      <c r="I3763" t="s">
        <v>488</v>
      </c>
      <c r="J3763" t="s">
        <v>212</v>
      </c>
    </row>
    <row r="3764" spans="1:10">
      <c r="A3764" s="17">
        <v>8213</v>
      </c>
      <c r="B3764" s="17" t="s">
        <v>4336</v>
      </c>
      <c r="C3764" s="17" t="s">
        <v>18</v>
      </c>
      <c r="D3764" s="17" t="s">
        <v>4757</v>
      </c>
      <c r="E3764" s="17">
        <v>1610</v>
      </c>
      <c r="F3764" s="18" t="s">
        <v>6</v>
      </c>
      <c r="G3764">
        <v>2013</v>
      </c>
      <c r="H3764" s="18" t="s">
        <v>66</v>
      </c>
      <c r="I3764" t="s">
        <v>488</v>
      </c>
      <c r="J3764" t="s">
        <v>212</v>
      </c>
    </row>
    <row r="3765" spans="1:10">
      <c r="A3765" s="17">
        <v>8212</v>
      </c>
      <c r="B3765" s="17" t="s">
        <v>4198</v>
      </c>
      <c r="C3765" s="17" t="s">
        <v>18</v>
      </c>
      <c r="D3765" s="17" t="s">
        <v>4757</v>
      </c>
      <c r="E3765" s="17">
        <v>1240</v>
      </c>
      <c r="F3765" s="18" t="s">
        <v>6</v>
      </c>
      <c r="G3765">
        <v>2014</v>
      </c>
      <c r="H3765" s="18" t="s">
        <v>66</v>
      </c>
      <c r="I3765" t="s">
        <v>488</v>
      </c>
      <c r="J3765" t="s">
        <v>212</v>
      </c>
    </row>
    <row r="3766" spans="1:10">
      <c r="A3766" s="17">
        <v>8211</v>
      </c>
      <c r="B3766" s="17" t="s">
        <v>736</v>
      </c>
      <c r="C3766" s="17" t="s">
        <v>18</v>
      </c>
      <c r="D3766" s="17" t="s">
        <v>4757</v>
      </c>
      <c r="E3766" s="17">
        <v>610</v>
      </c>
      <c r="F3766" s="18" t="s">
        <v>6</v>
      </c>
      <c r="G3766">
        <v>2015</v>
      </c>
      <c r="H3766" s="18" t="s">
        <v>66</v>
      </c>
      <c r="I3766" t="s">
        <v>488</v>
      </c>
      <c r="J3766" t="s">
        <v>212</v>
      </c>
    </row>
    <row r="3767" spans="1:10">
      <c r="A3767" s="17">
        <v>8210</v>
      </c>
      <c r="B3767" s="17" t="s">
        <v>735</v>
      </c>
      <c r="C3767" s="17" t="s">
        <v>18</v>
      </c>
      <c r="D3767" s="17" t="s">
        <v>4757</v>
      </c>
      <c r="E3767" s="17">
        <v>1140</v>
      </c>
      <c r="F3767" s="18" t="s">
        <v>6</v>
      </c>
      <c r="G3767">
        <v>2014</v>
      </c>
      <c r="H3767" s="18" t="s">
        <v>66</v>
      </c>
      <c r="I3767" t="s">
        <v>488</v>
      </c>
      <c r="J3767" t="s">
        <v>212</v>
      </c>
    </row>
    <row r="3768" spans="1:10">
      <c r="A3768" s="17">
        <v>8208</v>
      </c>
      <c r="B3768" s="17" t="s">
        <v>734</v>
      </c>
      <c r="C3768" s="17" t="s">
        <v>18</v>
      </c>
      <c r="D3768" s="17" t="s">
        <v>4757</v>
      </c>
      <c r="E3768" s="17">
        <v>560</v>
      </c>
      <c r="F3768" s="18" t="s">
        <v>6</v>
      </c>
      <c r="G3768">
        <v>2014</v>
      </c>
      <c r="H3768" s="18" t="s">
        <v>66</v>
      </c>
      <c r="I3768" t="s">
        <v>488</v>
      </c>
      <c r="J3768" t="s">
        <v>212</v>
      </c>
    </row>
    <row r="3769" spans="1:10">
      <c r="A3769" s="17">
        <v>8207</v>
      </c>
      <c r="B3769" s="17" t="s">
        <v>733</v>
      </c>
      <c r="C3769" s="17" t="s">
        <v>18</v>
      </c>
      <c r="D3769" s="17" t="s">
        <v>4757</v>
      </c>
      <c r="E3769" s="17">
        <v>500</v>
      </c>
      <c r="F3769" s="18" t="s">
        <v>6</v>
      </c>
      <c r="G3769">
        <v>2013</v>
      </c>
      <c r="H3769" s="18" t="s">
        <v>66</v>
      </c>
      <c r="I3769" t="s">
        <v>488</v>
      </c>
      <c r="J3769" t="s">
        <v>212</v>
      </c>
    </row>
    <row r="3770" spans="1:10">
      <c r="A3770" s="17">
        <v>8206</v>
      </c>
      <c r="B3770" s="17" t="s">
        <v>732</v>
      </c>
      <c r="C3770" s="17" t="s">
        <v>18</v>
      </c>
      <c r="D3770" s="17" t="s">
        <v>4757</v>
      </c>
      <c r="E3770" s="17">
        <v>290</v>
      </c>
      <c r="F3770" s="18" t="s">
        <v>6</v>
      </c>
      <c r="G3770">
        <v>2013</v>
      </c>
      <c r="H3770" s="18" t="s">
        <v>66</v>
      </c>
      <c r="I3770" t="s">
        <v>488</v>
      </c>
      <c r="J3770" t="s">
        <v>212</v>
      </c>
    </row>
    <row r="3771" spans="1:10">
      <c r="A3771" s="17">
        <v>8205</v>
      </c>
      <c r="B3771" s="17" t="s">
        <v>731</v>
      </c>
      <c r="C3771" s="17" t="s">
        <v>18</v>
      </c>
      <c r="D3771" s="17" t="s">
        <v>4757</v>
      </c>
      <c r="E3771" s="17">
        <v>820</v>
      </c>
      <c r="F3771" s="18" t="s">
        <v>6</v>
      </c>
      <c r="G3771">
        <v>2013</v>
      </c>
      <c r="H3771" s="18" t="s">
        <v>66</v>
      </c>
      <c r="I3771" t="s">
        <v>488</v>
      </c>
      <c r="J3771" t="s">
        <v>212</v>
      </c>
    </row>
    <row r="3772" spans="1:10">
      <c r="A3772" s="17">
        <v>8204</v>
      </c>
      <c r="B3772" s="17" t="s">
        <v>730</v>
      </c>
      <c r="C3772" s="17" t="s">
        <v>18</v>
      </c>
      <c r="D3772" s="17" t="s">
        <v>4757</v>
      </c>
      <c r="E3772" s="17">
        <v>1230</v>
      </c>
      <c r="F3772" s="18" t="s">
        <v>6</v>
      </c>
      <c r="G3772">
        <v>2012</v>
      </c>
      <c r="H3772" s="18" t="s">
        <v>66</v>
      </c>
      <c r="I3772" t="s">
        <v>488</v>
      </c>
      <c r="J3772" t="s">
        <v>212</v>
      </c>
    </row>
    <row r="3773" spans="1:10">
      <c r="A3773" s="17">
        <v>8203</v>
      </c>
      <c r="B3773" s="17" t="s">
        <v>729</v>
      </c>
      <c r="C3773" s="17" t="s">
        <v>18</v>
      </c>
      <c r="D3773" s="17" t="s">
        <v>4757</v>
      </c>
      <c r="E3773" s="17">
        <v>600</v>
      </c>
      <c r="F3773" s="18" t="s">
        <v>6</v>
      </c>
      <c r="G3773">
        <v>2012</v>
      </c>
      <c r="H3773" s="18" t="s">
        <v>66</v>
      </c>
      <c r="I3773" t="s">
        <v>488</v>
      </c>
      <c r="J3773" t="s">
        <v>212</v>
      </c>
    </row>
    <row r="3774" spans="1:10">
      <c r="A3774" s="17">
        <v>8202</v>
      </c>
      <c r="B3774" s="17" t="s">
        <v>4134</v>
      </c>
      <c r="C3774" s="17" t="s">
        <v>18</v>
      </c>
      <c r="D3774" s="17" t="s">
        <v>4757</v>
      </c>
      <c r="E3774" s="17">
        <v>1060</v>
      </c>
      <c r="F3774" s="18" t="s">
        <v>6</v>
      </c>
      <c r="G3774">
        <v>2012</v>
      </c>
      <c r="H3774" s="18" t="s">
        <v>66</v>
      </c>
      <c r="I3774" t="s">
        <v>488</v>
      </c>
      <c r="J3774" t="s">
        <v>212</v>
      </c>
    </row>
    <row r="3775" spans="1:10">
      <c r="A3775" s="17">
        <v>8201</v>
      </c>
      <c r="B3775" s="17" t="s">
        <v>728</v>
      </c>
      <c r="C3775" s="17" t="s">
        <v>18</v>
      </c>
      <c r="D3775" s="17" t="s">
        <v>4757</v>
      </c>
      <c r="E3775" s="17">
        <v>620</v>
      </c>
      <c r="F3775" s="18" t="s">
        <v>6</v>
      </c>
      <c r="G3775">
        <v>2015</v>
      </c>
      <c r="H3775" s="18" t="s">
        <v>66</v>
      </c>
      <c r="I3775" t="s">
        <v>488</v>
      </c>
      <c r="J3775" t="s">
        <v>212</v>
      </c>
    </row>
    <row r="3776" spans="1:10">
      <c r="A3776" s="17">
        <v>8200</v>
      </c>
      <c r="B3776" s="17" t="s">
        <v>727</v>
      </c>
      <c r="C3776" s="17" t="s">
        <v>18</v>
      </c>
      <c r="D3776" s="17" t="s">
        <v>4757</v>
      </c>
      <c r="E3776" s="17">
        <v>800</v>
      </c>
      <c r="F3776" s="18" t="s">
        <v>6</v>
      </c>
      <c r="G3776">
        <v>2015</v>
      </c>
      <c r="H3776" s="18" t="s">
        <v>66</v>
      </c>
      <c r="I3776" t="s">
        <v>488</v>
      </c>
      <c r="J3776" t="s">
        <v>212</v>
      </c>
    </row>
    <row r="3777" spans="1:10">
      <c r="A3777" s="17">
        <v>8199</v>
      </c>
      <c r="B3777" s="17" t="s">
        <v>726</v>
      </c>
      <c r="C3777" s="17" t="s">
        <v>18</v>
      </c>
      <c r="D3777" s="17" t="s">
        <v>4757</v>
      </c>
      <c r="E3777" s="17">
        <v>560</v>
      </c>
      <c r="F3777" s="18" t="s">
        <v>6</v>
      </c>
      <c r="G3777">
        <v>2013</v>
      </c>
      <c r="H3777" s="18" t="s">
        <v>66</v>
      </c>
      <c r="I3777" t="s">
        <v>488</v>
      </c>
      <c r="J3777" t="s">
        <v>212</v>
      </c>
    </row>
    <row r="3778" spans="1:10">
      <c r="A3778" s="17">
        <v>8198</v>
      </c>
      <c r="B3778" s="17" t="s">
        <v>725</v>
      </c>
      <c r="C3778" s="17" t="s">
        <v>18</v>
      </c>
      <c r="D3778" s="17" t="s">
        <v>4687</v>
      </c>
      <c r="E3778" s="17">
        <v>1120</v>
      </c>
      <c r="F3778" s="18" t="s">
        <v>6</v>
      </c>
      <c r="G3778">
        <v>2018</v>
      </c>
      <c r="H3778" s="18" t="s">
        <v>84</v>
      </c>
      <c r="I3778" t="s">
        <v>64</v>
      </c>
      <c r="J3778" t="s">
        <v>207</v>
      </c>
    </row>
    <row r="3779" spans="1:10">
      <c r="A3779" s="17">
        <v>8197</v>
      </c>
      <c r="B3779" s="17" t="s">
        <v>724</v>
      </c>
      <c r="C3779" s="17" t="s">
        <v>26</v>
      </c>
      <c r="D3779" s="17" t="s">
        <v>4742</v>
      </c>
      <c r="E3779" s="17">
        <v>900</v>
      </c>
      <c r="F3779" s="18" t="s">
        <v>6</v>
      </c>
      <c r="G3779">
        <v>2018</v>
      </c>
      <c r="H3779" s="18" t="s">
        <v>84</v>
      </c>
      <c r="I3779" t="s">
        <v>64</v>
      </c>
      <c r="J3779" t="s">
        <v>65</v>
      </c>
    </row>
    <row r="3780" spans="1:10">
      <c r="A3780" s="17">
        <v>8196</v>
      </c>
      <c r="B3780" s="17" t="s">
        <v>723</v>
      </c>
      <c r="C3780" s="17" t="s">
        <v>24</v>
      </c>
      <c r="D3780" s="17" t="s">
        <v>4748</v>
      </c>
      <c r="E3780" s="17">
        <v>610</v>
      </c>
      <c r="F3780" s="18" t="s">
        <v>6</v>
      </c>
      <c r="G3780">
        <v>2018</v>
      </c>
      <c r="H3780" s="18" t="s">
        <v>84</v>
      </c>
      <c r="I3780" t="s">
        <v>64</v>
      </c>
      <c r="J3780" t="s">
        <v>65</v>
      </c>
    </row>
    <row r="3781" spans="1:10">
      <c r="A3781" s="17">
        <v>8195</v>
      </c>
      <c r="B3781" s="17" t="s">
        <v>722</v>
      </c>
      <c r="C3781" s="17" t="s">
        <v>18</v>
      </c>
      <c r="D3781" s="17" t="s">
        <v>4757</v>
      </c>
      <c r="E3781" s="17">
        <v>740</v>
      </c>
      <c r="F3781" s="18" t="s">
        <v>6</v>
      </c>
      <c r="G3781">
        <v>2012</v>
      </c>
      <c r="H3781" s="18" t="s">
        <v>66</v>
      </c>
      <c r="I3781" t="s">
        <v>488</v>
      </c>
      <c r="J3781" t="s">
        <v>212</v>
      </c>
    </row>
    <row r="3782" spans="1:10">
      <c r="A3782" s="17">
        <v>8194</v>
      </c>
      <c r="B3782" s="17" t="s">
        <v>721</v>
      </c>
      <c r="C3782" s="17" t="s">
        <v>18</v>
      </c>
      <c r="D3782" s="17" t="s">
        <v>4757</v>
      </c>
      <c r="E3782" s="17">
        <v>610</v>
      </c>
      <c r="F3782" s="18" t="s">
        <v>6</v>
      </c>
      <c r="G3782">
        <v>2012</v>
      </c>
      <c r="H3782" s="18" t="s">
        <v>66</v>
      </c>
      <c r="I3782" t="s">
        <v>488</v>
      </c>
      <c r="J3782" t="s">
        <v>212</v>
      </c>
    </row>
    <row r="3783" spans="1:10">
      <c r="A3783" s="17">
        <v>8193</v>
      </c>
      <c r="B3783" s="17" t="s">
        <v>720</v>
      </c>
      <c r="C3783" s="17" t="s">
        <v>18</v>
      </c>
      <c r="D3783" s="17" t="s">
        <v>4757</v>
      </c>
      <c r="E3783" s="17">
        <v>410</v>
      </c>
      <c r="F3783" s="18" t="s">
        <v>6</v>
      </c>
      <c r="G3783">
        <v>2014</v>
      </c>
      <c r="H3783" s="18" t="s">
        <v>66</v>
      </c>
      <c r="I3783" t="s">
        <v>488</v>
      </c>
      <c r="J3783" t="s">
        <v>212</v>
      </c>
    </row>
    <row r="3784" spans="1:10">
      <c r="A3784" s="17">
        <v>8192</v>
      </c>
      <c r="B3784" s="17" t="s">
        <v>719</v>
      </c>
      <c r="C3784" s="17" t="s">
        <v>18</v>
      </c>
      <c r="D3784" s="17" t="s">
        <v>4757</v>
      </c>
      <c r="E3784" s="17">
        <v>800</v>
      </c>
      <c r="F3784" s="18" t="s">
        <v>6</v>
      </c>
      <c r="G3784">
        <v>2012</v>
      </c>
      <c r="H3784" s="18" t="s">
        <v>66</v>
      </c>
      <c r="I3784" t="s">
        <v>488</v>
      </c>
      <c r="J3784" t="s">
        <v>212</v>
      </c>
    </row>
    <row r="3785" spans="1:10">
      <c r="A3785" s="17">
        <v>8191</v>
      </c>
      <c r="B3785" s="17" t="s">
        <v>718</v>
      </c>
      <c r="C3785" s="17" t="s">
        <v>18</v>
      </c>
      <c r="D3785" s="17" t="s">
        <v>4757</v>
      </c>
      <c r="E3785" s="17">
        <v>730</v>
      </c>
      <c r="F3785" s="18" t="s">
        <v>6</v>
      </c>
      <c r="G3785">
        <v>2012</v>
      </c>
      <c r="H3785" s="18" t="s">
        <v>66</v>
      </c>
      <c r="I3785" t="s">
        <v>488</v>
      </c>
      <c r="J3785" t="s">
        <v>212</v>
      </c>
    </row>
    <row r="3786" spans="1:10">
      <c r="A3786" s="17">
        <v>8190</v>
      </c>
      <c r="B3786" s="17" t="s">
        <v>4114</v>
      </c>
      <c r="C3786" s="17" t="s">
        <v>18</v>
      </c>
      <c r="D3786" s="17" t="s">
        <v>4757</v>
      </c>
      <c r="E3786" s="17">
        <v>1490</v>
      </c>
      <c r="F3786" s="18" t="s">
        <v>6</v>
      </c>
      <c r="G3786">
        <v>2011</v>
      </c>
      <c r="H3786" s="18" t="s">
        <v>66</v>
      </c>
      <c r="I3786" t="s">
        <v>488</v>
      </c>
      <c r="J3786" t="s">
        <v>212</v>
      </c>
    </row>
    <row r="3787" spans="1:10">
      <c r="A3787" s="17">
        <v>8189</v>
      </c>
      <c r="B3787" s="17" t="s">
        <v>717</v>
      </c>
      <c r="C3787" s="17" t="s">
        <v>18</v>
      </c>
      <c r="D3787" s="17" t="s">
        <v>4757</v>
      </c>
      <c r="E3787" s="17">
        <v>910</v>
      </c>
      <c r="F3787" s="18" t="s">
        <v>6</v>
      </c>
      <c r="G3787">
        <v>2014</v>
      </c>
      <c r="H3787" s="18" t="s">
        <v>66</v>
      </c>
      <c r="I3787" t="s">
        <v>488</v>
      </c>
      <c r="J3787" t="s">
        <v>212</v>
      </c>
    </row>
    <row r="3788" spans="1:10">
      <c r="A3788" s="17">
        <v>8188</v>
      </c>
      <c r="B3788" s="17" t="s">
        <v>716</v>
      </c>
      <c r="C3788" s="17" t="s">
        <v>18</v>
      </c>
      <c r="D3788" s="17" t="s">
        <v>4757</v>
      </c>
      <c r="E3788" s="17">
        <v>1370</v>
      </c>
      <c r="F3788" s="18" t="s">
        <v>6</v>
      </c>
      <c r="G3788">
        <v>2013</v>
      </c>
      <c r="H3788" s="18" t="s">
        <v>66</v>
      </c>
      <c r="I3788" t="s">
        <v>488</v>
      </c>
      <c r="J3788" t="s">
        <v>212</v>
      </c>
    </row>
    <row r="3789" spans="1:10">
      <c r="A3789" s="17">
        <v>8187</v>
      </c>
      <c r="B3789" s="17" t="s">
        <v>715</v>
      </c>
      <c r="C3789" s="17" t="s">
        <v>18</v>
      </c>
      <c r="D3789" s="17" t="s">
        <v>4757</v>
      </c>
      <c r="E3789" s="17">
        <v>330</v>
      </c>
      <c r="F3789" s="18" t="s">
        <v>6</v>
      </c>
      <c r="G3789">
        <v>2015</v>
      </c>
      <c r="H3789" s="18" t="s">
        <v>66</v>
      </c>
      <c r="I3789" t="s">
        <v>488</v>
      </c>
      <c r="J3789" t="s">
        <v>212</v>
      </c>
    </row>
    <row r="3790" spans="1:10">
      <c r="A3790" s="17">
        <v>8186</v>
      </c>
      <c r="B3790" s="17" t="s">
        <v>714</v>
      </c>
      <c r="C3790" s="17" t="s">
        <v>18</v>
      </c>
      <c r="D3790" s="17" t="s">
        <v>4757</v>
      </c>
      <c r="E3790" s="17">
        <v>520</v>
      </c>
      <c r="F3790" s="18" t="s">
        <v>6</v>
      </c>
      <c r="G3790">
        <v>2015</v>
      </c>
      <c r="H3790" s="18" t="s">
        <v>66</v>
      </c>
      <c r="I3790" t="s">
        <v>488</v>
      </c>
      <c r="J3790" t="s">
        <v>212</v>
      </c>
    </row>
    <row r="3791" spans="1:10">
      <c r="A3791" s="17">
        <v>8185</v>
      </c>
      <c r="B3791" s="17" t="s">
        <v>713</v>
      </c>
      <c r="C3791" s="17" t="s">
        <v>18</v>
      </c>
      <c r="D3791" s="17" t="s">
        <v>4757</v>
      </c>
      <c r="E3791" s="17">
        <v>640</v>
      </c>
      <c r="F3791" s="18" t="s">
        <v>6</v>
      </c>
      <c r="G3791">
        <v>2013</v>
      </c>
      <c r="H3791" s="18" t="s">
        <v>66</v>
      </c>
      <c r="I3791" t="s">
        <v>488</v>
      </c>
      <c r="J3791" t="s">
        <v>212</v>
      </c>
    </row>
    <row r="3792" spans="1:10">
      <c r="A3792" s="17">
        <v>8184</v>
      </c>
      <c r="B3792" s="17" t="s">
        <v>712</v>
      </c>
      <c r="C3792" s="17" t="s">
        <v>18</v>
      </c>
      <c r="D3792" s="17" t="s">
        <v>4757</v>
      </c>
      <c r="E3792" s="17">
        <v>860</v>
      </c>
      <c r="F3792" s="18" t="s">
        <v>6</v>
      </c>
      <c r="G3792">
        <v>2014</v>
      </c>
      <c r="H3792" s="18" t="s">
        <v>66</v>
      </c>
      <c r="I3792" t="s">
        <v>488</v>
      </c>
      <c r="J3792" t="s">
        <v>212</v>
      </c>
    </row>
    <row r="3793" spans="1:10">
      <c r="A3793" s="17">
        <v>8183</v>
      </c>
      <c r="B3793" s="17" t="s">
        <v>4274</v>
      </c>
      <c r="C3793" s="17" t="s">
        <v>18</v>
      </c>
      <c r="D3793" s="17" t="s">
        <v>4757</v>
      </c>
      <c r="E3793" s="17">
        <v>910</v>
      </c>
      <c r="F3793" s="18" t="s">
        <v>6</v>
      </c>
      <c r="G3793">
        <v>2012</v>
      </c>
      <c r="H3793" s="18" t="s">
        <v>66</v>
      </c>
      <c r="I3793" t="s">
        <v>488</v>
      </c>
      <c r="J3793" t="s">
        <v>212</v>
      </c>
    </row>
    <row r="3794" spans="1:10">
      <c r="A3794" s="17">
        <v>8182</v>
      </c>
      <c r="B3794" s="17" t="s">
        <v>711</v>
      </c>
      <c r="C3794" s="17" t="s">
        <v>18</v>
      </c>
      <c r="D3794" s="17" t="s">
        <v>4757</v>
      </c>
      <c r="E3794" s="17">
        <v>770</v>
      </c>
      <c r="F3794" s="18" t="s">
        <v>6</v>
      </c>
      <c r="G3794">
        <v>2009</v>
      </c>
      <c r="H3794" s="18" t="s">
        <v>66</v>
      </c>
      <c r="I3794" t="s">
        <v>488</v>
      </c>
      <c r="J3794" t="s">
        <v>212</v>
      </c>
    </row>
    <row r="3795" spans="1:10">
      <c r="A3795" s="17">
        <v>8181</v>
      </c>
      <c r="B3795" s="17" t="s">
        <v>710</v>
      </c>
      <c r="C3795" s="17" t="s">
        <v>18</v>
      </c>
      <c r="D3795" s="17" t="s">
        <v>4757</v>
      </c>
      <c r="E3795" s="17">
        <v>1430</v>
      </c>
      <c r="F3795" s="18" t="s">
        <v>6</v>
      </c>
      <c r="G3795">
        <v>2007</v>
      </c>
      <c r="H3795" s="18" t="s">
        <v>66</v>
      </c>
      <c r="I3795" t="s">
        <v>488</v>
      </c>
      <c r="J3795" t="s">
        <v>212</v>
      </c>
    </row>
    <row r="3796" spans="1:10">
      <c r="A3796" s="17">
        <v>8180</v>
      </c>
      <c r="B3796" s="17" t="s">
        <v>709</v>
      </c>
      <c r="C3796" s="17" t="s">
        <v>18</v>
      </c>
      <c r="D3796" s="17" t="s">
        <v>4757</v>
      </c>
      <c r="E3796" s="17">
        <v>370</v>
      </c>
      <c r="F3796" s="18" t="s">
        <v>6</v>
      </c>
      <c r="G3796">
        <v>2014</v>
      </c>
      <c r="H3796" s="18" t="s">
        <v>66</v>
      </c>
      <c r="I3796" t="s">
        <v>488</v>
      </c>
      <c r="J3796" t="s">
        <v>212</v>
      </c>
    </row>
    <row r="3797" spans="1:10">
      <c r="A3797" s="17">
        <v>8179</v>
      </c>
      <c r="B3797" s="17" t="s">
        <v>4335</v>
      </c>
      <c r="C3797" s="17" t="s">
        <v>18</v>
      </c>
      <c r="D3797" s="17" t="s">
        <v>4757</v>
      </c>
      <c r="E3797" s="17">
        <v>920</v>
      </c>
      <c r="F3797" s="18" t="s">
        <v>6</v>
      </c>
      <c r="G3797">
        <v>2012</v>
      </c>
      <c r="H3797" s="18" t="s">
        <v>66</v>
      </c>
      <c r="I3797" t="s">
        <v>488</v>
      </c>
      <c r="J3797" t="s">
        <v>212</v>
      </c>
    </row>
    <row r="3798" spans="1:10">
      <c r="A3798" s="17">
        <v>8178</v>
      </c>
      <c r="B3798" s="17" t="s">
        <v>4439</v>
      </c>
      <c r="C3798" s="17" t="s">
        <v>18</v>
      </c>
      <c r="D3798" s="17" t="s">
        <v>4757</v>
      </c>
      <c r="E3798" s="17">
        <v>660</v>
      </c>
      <c r="F3798" s="18" t="s">
        <v>6</v>
      </c>
      <c r="G3798">
        <v>2013</v>
      </c>
      <c r="H3798" s="18" t="s">
        <v>66</v>
      </c>
      <c r="I3798" t="s">
        <v>488</v>
      </c>
      <c r="J3798" t="s">
        <v>212</v>
      </c>
    </row>
    <row r="3799" spans="1:10">
      <c r="A3799" s="17">
        <v>8177</v>
      </c>
      <c r="B3799" s="17" t="s">
        <v>708</v>
      </c>
      <c r="C3799" s="17" t="s">
        <v>18</v>
      </c>
      <c r="D3799" s="17" t="s">
        <v>4757</v>
      </c>
      <c r="E3799" s="17">
        <v>820</v>
      </c>
      <c r="F3799" s="18" t="s">
        <v>6</v>
      </c>
      <c r="G3799">
        <v>2010</v>
      </c>
      <c r="H3799" s="18" t="s">
        <v>66</v>
      </c>
      <c r="I3799" t="s">
        <v>488</v>
      </c>
      <c r="J3799" t="s">
        <v>212</v>
      </c>
    </row>
    <row r="3800" spans="1:10">
      <c r="A3800" s="17">
        <v>8176</v>
      </c>
      <c r="B3800" s="17" t="s">
        <v>4433</v>
      </c>
      <c r="C3800" s="17" t="s">
        <v>18</v>
      </c>
      <c r="D3800" s="17" t="s">
        <v>4757</v>
      </c>
      <c r="E3800" s="17">
        <v>820</v>
      </c>
      <c r="F3800" s="18" t="s">
        <v>6</v>
      </c>
      <c r="G3800">
        <v>2010</v>
      </c>
      <c r="H3800" s="18" t="s">
        <v>66</v>
      </c>
      <c r="I3800" t="s">
        <v>488</v>
      </c>
      <c r="J3800" t="s">
        <v>212</v>
      </c>
    </row>
    <row r="3801" spans="1:10">
      <c r="A3801" s="17">
        <v>8175</v>
      </c>
      <c r="B3801" s="17" t="s">
        <v>707</v>
      </c>
      <c r="C3801" s="17" t="s">
        <v>18</v>
      </c>
      <c r="D3801" s="17" t="s">
        <v>4757</v>
      </c>
      <c r="E3801" s="17">
        <v>710</v>
      </c>
      <c r="F3801" s="18" t="s">
        <v>6</v>
      </c>
      <c r="G3801">
        <v>2010</v>
      </c>
      <c r="H3801" s="18" t="s">
        <v>66</v>
      </c>
      <c r="I3801" t="s">
        <v>488</v>
      </c>
      <c r="J3801" t="s">
        <v>212</v>
      </c>
    </row>
    <row r="3802" spans="1:10">
      <c r="A3802" s="17">
        <v>8174</v>
      </c>
      <c r="B3802" s="17" t="s">
        <v>3828</v>
      </c>
      <c r="C3802" s="17" t="s">
        <v>18</v>
      </c>
      <c r="D3802" s="17" t="s">
        <v>4757</v>
      </c>
      <c r="E3802" s="17">
        <v>1190</v>
      </c>
      <c r="F3802" s="18" t="s">
        <v>6</v>
      </c>
      <c r="G3802">
        <v>2008</v>
      </c>
      <c r="H3802" s="18" t="s">
        <v>66</v>
      </c>
      <c r="I3802" t="s">
        <v>488</v>
      </c>
      <c r="J3802" t="s">
        <v>212</v>
      </c>
    </row>
    <row r="3803" spans="1:10">
      <c r="A3803" s="17">
        <v>8173</v>
      </c>
      <c r="B3803" s="17" t="s">
        <v>706</v>
      </c>
      <c r="C3803" s="17" t="s">
        <v>18</v>
      </c>
      <c r="D3803" s="17" t="s">
        <v>4757</v>
      </c>
      <c r="E3803" s="17">
        <v>700</v>
      </c>
      <c r="F3803" s="18" t="s">
        <v>6</v>
      </c>
      <c r="G3803">
        <v>2013</v>
      </c>
      <c r="H3803" s="18" t="s">
        <v>66</v>
      </c>
      <c r="I3803" t="s">
        <v>488</v>
      </c>
      <c r="J3803" t="s">
        <v>212</v>
      </c>
    </row>
    <row r="3804" spans="1:10">
      <c r="A3804" s="17">
        <v>8172</v>
      </c>
      <c r="B3804" s="17" t="s">
        <v>705</v>
      </c>
      <c r="C3804" s="17" t="s">
        <v>18</v>
      </c>
      <c r="D3804" s="17" t="s">
        <v>4757</v>
      </c>
      <c r="E3804" s="17">
        <v>510</v>
      </c>
      <c r="F3804" s="18" t="s">
        <v>6</v>
      </c>
      <c r="G3804">
        <v>2011</v>
      </c>
      <c r="H3804" s="18" t="s">
        <v>66</v>
      </c>
      <c r="I3804" t="s">
        <v>488</v>
      </c>
      <c r="J3804" t="s">
        <v>212</v>
      </c>
    </row>
    <row r="3805" spans="1:10">
      <c r="A3805" s="17">
        <v>8171</v>
      </c>
      <c r="B3805" s="17" t="s">
        <v>3012</v>
      </c>
      <c r="C3805" s="17" t="s">
        <v>18</v>
      </c>
      <c r="D3805" s="17" t="s">
        <v>4757</v>
      </c>
      <c r="E3805" s="17">
        <v>3300</v>
      </c>
      <c r="F3805" s="18" t="s">
        <v>6</v>
      </c>
      <c r="G3805">
        <v>2006</v>
      </c>
      <c r="H3805" s="18" t="s">
        <v>66</v>
      </c>
      <c r="I3805" t="s">
        <v>488</v>
      </c>
      <c r="J3805" t="s">
        <v>212</v>
      </c>
    </row>
    <row r="3806" spans="1:10">
      <c r="A3806" s="17">
        <v>8170</v>
      </c>
      <c r="B3806" s="17" t="s">
        <v>704</v>
      </c>
      <c r="C3806" s="17" t="s">
        <v>18</v>
      </c>
      <c r="D3806" s="17" t="s">
        <v>4757</v>
      </c>
      <c r="E3806" s="17">
        <v>210</v>
      </c>
      <c r="F3806" s="18" t="s">
        <v>6</v>
      </c>
      <c r="G3806">
        <v>2017</v>
      </c>
      <c r="H3806" s="18" t="s">
        <v>83</v>
      </c>
      <c r="I3806" t="s">
        <v>488</v>
      </c>
      <c r="J3806" t="s">
        <v>212</v>
      </c>
    </row>
    <row r="3807" spans="1:10">
      <c r="A3807" s="17">
        <v>8169</v>
      </c>
      <c r="B3807" s="17" t="s">
        <v>4311</v>
      </c>
      <c r="C3807" s="17" t="s">
        <v>18</v>
      </c>
      <c r="D3807" s="17" t="s">
        <v>4757</v>
      </c>
      <c r="E3807" s="17">
        <v>2990</v>
      </c>
      <c r="F3807" s="18" t="s">
        <v>6</v>
      </c>
      <c r="G3807">
        <v>2007</v>
      </c>
      <c r="H3807" s="18" t="s">
        <v>66</v>
      </c>
      <c r="I3807" t="s">
        <v>488</v>
      </c>
      <c r="J3807" t="s">
        <v>212</v>
      </c>
    </row>
    <row r="3808" spans="1:10">
      <c r="A3808" s="17">
        <v>8168</v>
      </c>
      <c r="B3808" s="17" t="s">
        <v>2814</v>
      </c>
      <c r="C3808" s="17" t="s">
        <v>18</v>
      </c>
      <c r="D3808" s="17" t="s">
        <v>4757</v>
      </c>
      <c r="E3808" s="17">
        <v>880</v>
      </c>
      <c r="F3808" s="18" t="s">
        <v>6</v>
      </c>
      <c r="G3808">
        <v>2016</v>
      </c>
      <c r="H3808" s="18" t="s">
        <v>82</v>
      </c>
      <c r="I3808" t="s">
        <v>488</v>
      </c>
      <c r="J3808" t="s">
        <v>212</v>
      </c>
    </row>
    <row r="3809" spans="1:10">
      <c r="A3809" s="17">
        <v>8167</v>
      </c>
      <c r="B3809" s="17" t="s">
        <v>4260</v>
      </c>
      <c r="C3809" s="17" t="s">
        <v>18</v>
      </c>
      <c r="D3809" s="17" t="s">
        <v>4757</v>
      </c>
      <c r="E3809" s="17">
        <v>1220</v>
      </c>
      <c r="F3809" s="18" t="s">
        <v>6</v>
      </c>
      <c r="G3809">
        <v>2010</v>
      </c>
      <c r="H3809" s="18" t="s">
        <v>66</v>
      </c>
      <c r="I3809" t="s">
        <v>488</v>
      </c>
      <c r="J3809" t="s">
        <v>212</v>
      </c>
    </row>
    <row r="3810" spans="1:10">
      <c r="A3810" s="17">
        <v>8166</v>
      </c>
      <c r="B3810" s="17" t="s">
        <v>4432</v>
      </c>
      <c r="C3810" s="17" t="s">
        <v>18</v>
      </c>
      <c r="D3810" s="17" t="s">
        <v>4757</v>
      </c>
      <c r="E3810" s="17">
        <v>550</v>
      </c>
      <c r="F3810" s="18" t="s">
        <v>6</v>
      </c>
      <c r="G3810">
        <v>2010</v>
      </c>
      <c r="H3810" s="18" t="s">
        <v>66</v>
      </c>
      <c r="I3810" t="s">
        <v>488</v>
      </c>
      <c r="J3810" t="s">
        <v>212</v>
      </c>
    </row>
    <row r="3811" spans="1:10">
      <c r="A3811" s="17">
        <v>8165</v>
      </c>
      <c r="B3811" s="17" t="s">
        <v>3605</v>
      </c>
      <c r="C3811" s="17" t="s">
        <v>18</v>
      </c>
      <c r="D3811" s="17" t="s">
        <v>4758</v>
      </c>
      <c r="E3811" s="17">
        <v>630</v>
      </c>
      <c r="F3811" s="18" t="s">
        <v>6</v>
      </c>
      <c r="G3811">
        <v>2013</v>
      </c>
      <c r="H3811" s="18" t="s">
        <v>66</v>
      </c>
      <c r="I3811" t="s">
        <v>488</v>
      </c>
      <c r="J3811" t="s">
        <v>212</v>
      </c>
    </row>
    <row r="3812" spans="1:10">
      <c r="A3812" s="17">
        <v>8164</v>
      </c>
      <c r="B3812" s="17" t="s">
        <v>2499</v>
      </c>
      <c r="C3812" s="17" t="s">
        <v>28</v>
      </c>
      <c r="D3812" s="17" t="s">
        <v>4638</v>
      </c>
      <c r="E3812" s="17">
        <v>580</v>
      </c>
      <c r="F3812" s="18" t="s">
        <v>6</v>
      </c>
      <c r="G3812">
        <v>2018</v>
      </c>
      <c r="H3812" s="18" t="s">
        <v>84</v>
      </c>
      <c r="I3812" t="s">
        <v>380</v>
      </c>
      <c r="J3812" t="s">
        <v>112</v>
      </c>
    </row>
    <row r="3813" spans="1:10">
      <c r="A3813" s="17">
        <v>8163</v>
      </c>
      <c r="B3813" s="17" t="s">
        <v>2877</v>
      </c>
      <c r="C3813" s="17" t="s">
        <v>28</v>
      </c>
      <c r="D3813" s="17" t="s">
        <v>4638</v>
      </c>
      <c r="E3813" s="17">
        <v>590</v>
      </c>
      <c r="F3813" s="18" t="s">
        <v>6</v>
      </c>
      <c r="G3813">
        <v>2013</v>
      </c>
      <c r="H3813" s="18" t="s">
        <v>66</v>
      </c>
      <c r="I3813" t="s">
        <v>380</v>
      </c>
      <c r="J3813" t="s">
        <v>112</v>
      </c>
    </row>
    <row r="3814" spans="1:10">
      <c r="A3814" s="17">
        <v>8162</v>
      </c>
      <c r="B3814" s="17" t="s">
        <v>4080</v>
      </c>
      <c r="C3814" s="17" t="s">
        <v>18</v>
      </c>
      <c r="D3814" s="17" t="s">
        <v>4758</v>
      </c>
      <c r="E3814" s="17">
        <v>520</v>
      </c>
      <c r="F3814" s="18" t="s">
        <v>6</v>
      </c>
      <c r="G3814">
        <v>2018</v>
      </c>
      <c r="H3814" s="18" t="s">
        <v>84</v>
      </c>
      <c r="I3814" t="s">
        <v>488</v>
      </c>
      <c r="J3814" t="s">
        <v>212</v>
      </c>
    </row>
    <row r="3815" spans="1:10">
      <c r="A3815" s="17">
        <v>8161</v>
      </c>
      <c r="B3815" s="17" t="s">
        <v>703</v>
      </c>
      <c r="C3815" s="17" t="s">
        <v>18</v>
      </c>
      <c r="D3815" s="17" t="s">
        <v>4758</v>
      </c>
      <c r="E3815" s="17">
        <v>1450</v>
      </c>
      <c r="F3815" s="18" t="s">
        <v>6</v>
      </c>
      <c r="G3815">
        <v>2012</v>
      </c>
      <c r="H3815" s="18" t="s">
        <v>66</v>
      </c>
      <c r="I3815" t="s">
        <v>488</v>
      </c>
      <c r="J3815" t="s">
        <v>212</v>
      </c>
    </row>
    <row r="3816" spans="1:10">
      <c r="A3816" s="17">
        <v>8160</v>
      </c>
      <c r="B3816" s="17" t="s">
        <v>702</v>
      </c>
      <c r="C3816" s="17" t="s">
        <v>18</v>
      </c>
      <c r="D3816" s="17" t="s">
        <v>4758</v>
      </c>
      <c r="E3816" s="17">
        <v>910</v>
      </c>
      <c r="F3816" s="18" t="s">
        <v>6</v>
      </c>
      <c r="G3816">
        <v>2013</v>
      </c>
      <c r="H3816" s="18" t="s">
        <v>66</v>
      </c>
      <c r="I3816" t="s">
        <v>488</v>
      </c>
      <c r="J3816" t="s">
        <v>212</v>
      </c>
    </row>
    <row r="3817" spans="1:10">
      <c r="A3817" s="17">
        <v>8159</v>
      </c>
      <c r="B3817" s="17" t="s">
        <v>4016</v>
      </c>
      <c r="C3817" s="17" t="s">
        <v>18</v>
      </c>
      <c r="D3817" s="17" t="s">
        <v>4757</v>
      </c>
      <c r="E3817" s="17">
        <v>300</v>
      </c>
      <c r="F3817" s="18" t="s">
        <v>6</v>
      </c>
      <c r="G3817">
        <v>2018</v>
      </c>
      <c r="H3817" s="18" t="s">
        <v>84</v>
      </c>
      <c r="I3817" t="s">
        <v>488</v>
      </c>
      <c r="J3817" t="s">
        <v>212</v>
      </c>
    </row>
    <row r="3818" spans="1:10">
      <c r="A3818" s="17">
        <v>8158</v>
      </c>
      <c r="B3818" s="17" t="s">
        <v>3535</v>
      </c>
      <c r="C3818" s="17" t="s">
        <v>18</v>
      </c>
      <c r="D3818" s="17" t="s">
        <v>4757</v>
      </c>
      <c r="E3818" s="17">
        <v>820</v>
      </c>
      <c r="F3818" s="18" t="s">
        <v>6</v>
      </c>
      <c r="G3818">
        <v>2017</v>
      </c>
      <c r="H3818" s="18" t="s">
        <v>83</v>
      </c>
      <c r="I3818" t="s">
        <v>488</v>
      </c>
      <c r="J3818" t="s">
        <v>212</v>
      </c>
    </row>
    <row r="3819" spans="1:10">
      <c r="A3819" s="17">
        <v>8157</v>
      </c>
      <c r="B3819" s="17" t="s">
        <v>2693</v>
      </c>
      <c r="C3819" s="17" t="s">
        <v>18</v>
      </c>
      <c r="D3819" s="17" t="s">
        <v>4757</v>
      </c>
      <c r="E3819" s="17">
        <v>580</v>
      </c>
      <c r="F3819" s="18" t="s">
        <v>6</v>
      </c>
      <c r="G3819">
        <v>2017</v>
      </c>
      <c r="H3819" s="18" t="s">
        <v>83</v>
      </c>
      <c r="I3819" t="s">
        <v>488</v>
      </c>
      <c r="J3819" t="s">
        <v>212</v>
      </c>
    </row>
    <row r="3820" spans="1:10">
      <c r="A3820" s="17">
        <v>8156</v>
      </c>
      <c r="B3820" s="17" t="s">
        <v>4161</v>
      </c>
      <c r="C3820" s="17" t="s">
        <v>18</v>
      </c>
      <c r="D3820" s="17" t="s">
        <v>4757</v>
      </c>
      <c r="E3820" s="17">
        <v>990</v>
      </c>
      <c r="F3820" s="18" t="s">
        <v>6</v>
      </c>
      <c r="G3820">
        <v>2014</v>
      </c>
      <c r="H3820" s="18" t="s">
        <v>66</v>
      </c>
      <c r="I3820" t="s">
        <v>488</v>
      </c>
      <c r="J3820" t="s">
        <v>212</v>
      </c>
    </row>
    <row r="3821" spans="1:10">
      <c r="A3821" s="17">
        <v>8155</v>
      </c>
      <c r="B3821" s="17" t="s">
        <v>701</v>
      </c>
      <c r="C3821" s="17" t="s">
        <v>18</v>
      </c>
      <c r="D3821" s="17" t="s">
        <v>4757</v>
      </c>
      <c r="E3821" s="17">
        <v>950</v>
      </c>
      <c r="F3821" s="18" t="s">
        <v>6</v>
      </c>
      <c r="G3821">
        <v>2014</v>
      </c>
      <c r="H3821" s="18" t="s">
        <v>66</v>
      </c>
      <c r="I3821" t="s">
        <v>488</v>
      </c>
      <c r="J3821" t="s">
        <v>212</v>
      </c>
    </row>
    <row r="3822" spans="1:10">
      <c r="A3822" s="17">
        <v>8154</v>
      </c>
      <c r="B3822" s="17" t="s">
        <v>700</v>
      </c>
      <c r="C3822" s="17" t="s">
        <v>18</v>
      </c>
      <c r="D3822" s="17" t="s">
        <v>4757</v>
      </c>
      <c r="E3822" s="17">
        <v>650</v>
      </c>
      <c r="F3822" s="18" t="s">
        <v>6</v>
      </c>
      <c r="G3822">
        <v>2014</v>
      </c>
      <c r="H3822" s="18" t="s">
        <v>66</v>
      </c>
      <c r="I3822" t="s">
        <v>488</v>
      </c>
      <c r="J3822" t="s">
        <v>212</v>
      </c>
    </row>
    <row r="3823" spans="1:10">
      <c r="A3823" s="17">
        <v>8153</v>
      </c>
      <c r="B3823" s="17" t="s">
        <v>699</v>
      </c>
      <c r="C3823" s="17" t="s">
        <v>18</v>
      </c>
      <c r="D3823" s="17" t="s">
        <v>4757</v>
      </c>
      <c r="E3823" s="17">
        <v>910</v>
      </c>
      <c r="F3823" s="18" t="s">
        <v>6</v>
      </c>
      <c r="G3823">
        <v>2014</v>
      </c>
      <c r="H3823" s="18" t="s">
        <v>66</v>
      </c>
      <c r="I3823" t="s">
        <v>488</v>
      </c>
      <c r="J3823" t="s">
        <v>212</v>
      </c>
    </row>
    <row r="3824" spans="1:10">
      <c r="A3824" s="17">
        <v>8152</v>
      </c>
      <c r="B3824" s="17" t="s">
        <v>3032</v>
      </c>
      <c r="C3824" s="17" t="s">
        <v>18</v>
      </c>
      <c r="D3824" s="17" t="s">
        <v>4757</v>
      </c>
      <c r="E3824" s="17">
        <v>1800</v>
      </c>
      <c r="F3824" s="18" t="s">
        <v>6</v>
      </c>
      <c r="G3824">
        <v>2014</v>
      </c>
      <c r="H3824" s="18" t="s">
        <v>66</v>
      </c>
      <c r="I3824" t="s">
        <v>488</v>
      </c>
      <c r="J3824" t="s">
        <v>212</v>
      </c>
    </row>
    <row r="3825" spans="1:10">
      <c r="A3825" s="17">
        <v>8151</v>
      </c>
      <c r="B3825" s="17" t="s">
        <v>698</v>
      </c>
      <c r="C3825" s="17" t="s">
        <v>18</v>
      </c>
      <c r="D3825" s="17" t="s">
        <v>4757</v>
      </c>
      <c r="E3825" s="17">
        <v>2040</v>
      </c>
      <c r="F3825" s="18" t="s">
        <v>6</v>
      </c>
      <c r="G3825">
        <v>2013</v>
      </c>
      <c r="H3825" s="18" t="s">
        <v>66</v>
      </c>
      <c r="I3825" t="s">
        <v>488</v>
      </c>
      <c r="J3825" t="s">
        <v>212</v>
      </c>
    </row>
    <row r="3826" spans="1:10">
      <c r="A3826" s="17">
        <v>8150</v>
      </c>
      <c r="B3826" s="17" t="s">
        <v>3495</v>
      </c>
      <c r="C3826" s="17" t="s">
        <v>18</v>
      </c>
      <c r="D3826" s="17" t="s">
        <v>4757</v>
      </c>
      <c r="E3826" s="17">
        <v>640</v>
      </c>
      <c r="F3826" s="18" t="s">
        <v>6</v>
      </c>
      <c r="G3826">
        <v>2015</v>
      </c>
      <c r="H3826" s="18" t="s">
        <v>66</v>
      </c>
      <c r="I3826" t="s">
        <v>488</v>
      </c>
      <c r="J3826" t="s">
        <v>212</v>
      </c>
    </row>
    <row r="3827" spans="1:10">
      <c r="A3827" s="17">
        <v>8149</v>
      </c>
      <c r="B3827" s="17" t="s">
        <v>3974</v>
      </c>
      <c r="C3827" s="17" t="s">
        <v>18</v>
      </c>
      <c r="D3827" s="17" t="s">
        <v>4757</v>
      </c>
      <c r="E3827" s="17">
        <v>1400</v>
      </c>
      <c r="F3827" s="18" t="s">
        <v>6</v>
      </c>
      <c r="G3827">
        <v>2014</v>
      </c>
      <c r="H3827" s="18" t="s">
        <v>66</v>
      </c>
      <c r="I3827" t="s">
        <v>488</v>
      </c>
      <c r="J3827" t="s">
        <v>212</v>
      </c>
    </row>
    <row r="3828" spans="1:10">
      <c r="A3828" s="17">
        <v>8148</v>
      </c>
      <c r="B3828" s="17" t="s">
        <v>4136</v>
      </c>
      <c r="C3828" s="17" t="s">
        <v>18</v>
      </c>
      <c r="D3828" s="17" t="s">
        <v>4757</v>
      </c>
      <c r="E3828" s="17">
        <v>770</v>
      </c>
      <c r="F3828" s="18" t="s">
        <v>6</v>
      </c>
      <c r="G3828">
        <v>2015</v>
      </c>
      <c r="H3828" s="18" t="s">
        <v>66</v>
      </c>
      <c r="I3828" t="s">
        <v>488</v>
      </c>
      <c r="J3828" t="s">
        <v>212</v>
      </c>
    </row>
    <row r="3829" spans="1:10">
      <c r="A3829" s="17">
        <v>8147</v>
      </c>
      <c r="B3829" s="17" t="s">
        <v>2589</v>
      </c>
      <c r="C3829" s="17" t="s">
        <v>18</v>
      </c>
      <c r="D3829" s="17" t="s">
        <v>4757</v>
      </c>
      <c r="E3829" s="17">
        <v>910</v>
      </c>
      <c r="F3829" s="18" t="s">
        <v>6</v>
      </c>
      <c r="G3829">
        <v>2014</v>
      </c>
      <c r="H3829" s="18" t="s">
        <v>66</v>
      </c>
      <c r="I3829" t="s">
        <v>488</v>
      </c>
      <c r="J3829" t="s">
        <v>212</v>
      </c>
    </row>
    <row r="3830" spans="1:10">
      <c r="A3830" s="17">
        <v>8146</v>
      </c>
      <c r="B3830" s="17" t="s">
        <v>3976</v>
      </c>
      <c r="C3830" s="17" t="s">
        <v>18</v>
      </c>
      <c r="D3830" s="17" t="s">
        <v>4757</v>
      </c>
      <c r="E3830" s="17">
        <v>1160</v>
      </c>
      <c r="F3830" s="18" t="s">
        <v>6</v>
      </c>
      <c r="G3830">
        <v>2015</v>
      </c>
      <c r="H3830" s="18" t="s">
        <v>66</v>
      </c>
      <c r="I3830" t="s">
        <v>488</v>
      </c>
      <c r="J3830" t="s">
        <v>212</v>
      </c>
    </row>
    <row r="3831" spans="1:10">
      <c r="A3831" s="17">
        <v>8145</v>
      </c>
      <c r="B3831" s="17" t="s">
        <v>2364</v>
      </c>
      <c r="C3831" s="17" t="s">
        <v>18</v>
      </c>
      <c r="D3831" s="17" t="s">
        <v>4757</v>
      </c>
      <c r="E3831" s="17">
        <v>1190</v>
      </c>
      <c r="F3831" s="18" t="s">
        <v>6</v>
      </c>
      <c r="G3831">
        <v>2014</v>
      </c>
      <c r="H3831" s="18" t="s">
        <v>66</v>
      </c>
      <c r="I3831" t="s">
        <v>488</v>
      </c>
      <c r="J3831" t="s">
        <v>212</v>
      </c>
    </row>
    <row r="3832" spans="1:10">
      <c r="A3832" s="17">
        <v>8144</v>
      </c>
      <c r="B3832" s="17" t="s">
        <v>3744</v>
      </c>
      <c r="C3832" s="17" t="s">
        <v>18</v>
      </c>
      <c r="D3832" s="17" t="s">
        <v>4757</v>
      </c>
      <c r="E3832" s="17">
        <v>630</v>
      </c>
      <c r="F3832" s="18" t="s">
        <v>6</v>
      </c>
      <c r="G3832">
        <v>2016</v>
      </c>
      <c r="H3832" s="18" t="s">
        <v>82</v>
      </c>
      <c r="I3832" t="s">
        <v>488</v>
      </c>
      <c r="J3832" t="s">
        <v>212</v>
      </c>
    </row>
    <row r="3833" spans="1:10">
      <c r="A3833" s="17">
        <v>8143</v>
      </c>
      <c r="B3833" s="17" t="s">
        <v>697</v>
      </c>
      <c r="C3833" s="17" t="s">
        <v>18</v>
      </c>
      <c r="D3833" s="17" t="s">
        <v>4758</v>
      </c>
      <c r="E3833" s="17">
        <v>840</v>
      </c>
      <c r="F3833" s="18" t="s">
        <v>6</v>
      </c>
      <c r="G3833">
        <v>2014</v>
      </c>
      <c r="H3833" s="18" t="s">
        <v>66</v>
      </c>
      <c r="I3833" t="s">
        <v>488</v>
      </c>
      <c r="J3833" t="s">
        <v>212</v>
      </c>
    </row>
    <row r="3834" spans="1:10">
      <c r="A3834" s="17">
        <v>8142</v>
      </c>
      <c r="B3834" s="17" t="s">
        <v>696</v>
      </c>
      <c r="C3834" s="17" t="s">
        <v>18</v>
      </c>
      <c r="D3834" s="17" t="s">
        <v>4758</v>
      </c>
      <c r="E3834" s="17">
        <v>970</v>
      </c>
      <c r="F3834" s="18" t="s">
        <v>6</v>
      </c>
      <c r="G3834">
        <v>2014</v>
      </c>
      <c r="H3834" s="18" t="s">
        <v>66</v>
      </c>
      <c r="I3834" t="s">
        <v>488</v>
      </c>
      <c r="J3834" t="s">
        <v>212</v>
      </c>
    </row>
    <row r="3835" spans="1:10">
      <c r="A3835" s="17">
        <v>8141</v>
      </c>
      <c r="B3835" s="17" t="s">
        <v>695</v>
      </c>
      <c r="C3835" s="17" t="s">
        <v>18</v>
      </c>
      <c r="D3835" s="17" t="s">
        <v>4758</v>
      </c>
      <c r="E3835" s="17">
        <v>690</v>
      </c>
      <c r="F3835" s="18" t="s">
        <v>6</v>
      </c>
      <c r="G3835">
        <v>2014</v>
      </c>
      <c r="H3835" s="18" t="s">
        <v>66</v>
      </c>
      <c r="I3835" t="s">
        <v>488</v>
      </c>
      <c r="J3835" t="s">
        <v>212</v>
      </c>
    </row>
    <row r="3836" spans="1:10">
      <c r="A3836" s="17">
        <v>8140</v>
      </c>
      <c r="B3836" s="17" t="s">
        <v>694</v>
      </c>
      <c r="C3836" s="17" t="s">
        <v>18</v>
      </c>
      <c r="D3836" s="17" t="s">
        <v>4758</v>
      </c>
      <c r="E3836" s="17">
        <v>1470</v>
      </c>
      <c r="F3836" s="18" t="s">
        <v>6</v>
      </c>
      <c r="G3836">
        <v>2014</v>
      </c>
      <c r="H3836" s="18" t="s">
        <v>66</v>
      </c>
      <c r="I3836" t="s">
        <v>488</v>
      </c>
      <c r="J3836" t="s">
        <v>212</v>
      </c>
    </row>
    <row r="3837" spans="1:10">
      <c r="A3837" s="17">
        <v>8139</v>
      </c>
      <c r="B3837" s="17" t="s">
        <v>2941</v>
      </c>
      <c r="C3837" s="17" t="s">
        <v>18</v>
      </c>
      <c r="D3837" s="17" t="s">
        <v>4758</v>
      </c>
      <c r="E3837" s="17">
        <v>790</v>
      </c>
      <c r="F3837" s="18" t="s">
        <v>6</v>
      </c>
      <c r="G3837">
        <v>2015</v>
      </c>
      <c r="H3837" s="18" t="s">
        <v>66</v>
      </c>
      <c r="I3837" t="s">
        <v>488</v>
      </c>
      <c r="J3837" t="s">
        <v>212</v>
      </c>
    </row>
    <row r="3838" spans="1:10">
      <c r="A3838" s="17">
        <v>8138</v>
      </c>
      <c r="B3838" s="17" t="s">
        <v>3711</v>
      </c>
      <c r="C3838" s="17" t="s">
        <v>18</v>
      </c>
      <c r="D3838" s="17" t="s">
        <v>4758</v>
      </c>
      <c r="E3838" s="17">
        <v>550</v>
      </c>
      <c r="F3838" s="18" t="s">
        <v>6</v>
      </c>
      <c r="G3838">
        <v>2016</v>
      </c>
      <c r="H3838" s="18" t="s">
        <v>82</v>
      </c>
      <c r="I3838" t="s">
        <v>488</v>
      </c>
      <c r="J3838" t="s">
        <v>212</v>
      </c>
    </row>
    <row r="3839" spans="1:10">
      <c r="A3839" s="17">
        <v>8137</v>
      </c>
      <c r="B3839" s="17" t="s">
        <v>3602</v>
      </c>
      <c r="C3839" s="17" t="s">
        <v>18</v>
      </c>
      <c r="D3839" s="17" t="s">
        <v>4758</v>
      </c>
      <c r="E3839" s="17">
        <v>1180</v>
      </c>
      <c r="F3839" s="18" t="s">
        <v>6</v>
      </c>
      <c r="G3839">
        <v>2015</v>
      </c>
      <c r="H3839" s="18" t="s">
        <v>66</v>
      </c>
      <c r="I3839" t="s">
        <v>488</v>
      </c>
      <c r="J3839" t="s">
        <v>212</v>
      </c>
    </row>
    <row r="3840" spans="1:10">
      <c r="A3840" s="17">
        <v>8136</v>
      </c>
      <c r="B3840" s="17" t="s">
        <v>2748</v>
      </c>
      <c r="C3840" s="17" t="s">
        <v>18</v>
      </c>
      <c r="D3840" s="17" t="s">
        <v>4758</v>
      </c>
      <c r="E3840" s="17">
        <v>800</v>
      </c>
      <c r="F3840" s="18" t="s">
        <v>6</v>
      </c>
      <c r="G3840">
        <v>2014</v>
      </c>
      <c r="H3840" s="18" t="s">
        <v>66</v>
      </c>
      <c r="I3840" t="s">
        <v>488</v>
      </c>
      <c r="J3840" t="s">
        <v>212</v>
      </c>
    </row>
    <row r="3841" spans="1:10">
      <c r="A3841" s="17">
        <v>8135</v>
      </c>
      <c r="B3841" s="17" t="s">
        <v>3684</v>
      </c>
      <c r="C3841" s="17" t="s">
        <v>18</v>
      </c>
      <c r="D3841" s="17" t="s">
        <v>4758</v>
      </c>
      <c r="E3841" s="17">
        <v>710</v>
      </c>
      <c r="F3841" s="18" t="s">
        <v>6</v>
      </c>
      <c r="G3841">
        <v>2014</v>
      </c>
      <c r="H3841" s="18" t="s">
        <v>66</v>
      </c>
      <c r="I3841" t="s">
        <v>488</v>
      </c>
      <c r="J3841" t="s">
        <v>212</v>
      </c>
    </row>
    <row r="3842" spans="1:10">
      <c r="A3842" s="17">
        <v>8134</v>
      </c>
      <c r="B3842" s="17" t="s">
        <v>3646</v>
      </c>
      <c r="C3842" s="17" t="s">
        <v>18</v>
      </c>
      <c r="D3842" s="17" t="s">
        <v>4758</v>
      </c>
      <c r="E3842" s="17">
        <v>1210</v>
      </c>
      <c r="F3842" s="18" t="s">
        <v>6</v>
      </c>
      <c r="G3842">
        <v>2013</v>
      </c>
      <c r="H3842" s="18" t="s">
        <v>66</v>
      </c>
      <c r="I3842" t="s">
        <v>488</v>
      </c>
      <c r="J3842" t="s">
        <v>212</v>
      </c>
    </row>
    <row r="3843" spans="1:10">
      <c r="A3843" s="17">
        <v>8133</v>
      </c>
      <c r="B3843" s="17" t="s">
        <v>4041</v>
      </c>
      <c r="C3843" s="17" t="s">
        <v>18</v>
      </c>
      <c r="D3843" s="17" t="s">
        <v>4758</v>
      </c>
      <c r="E3843" s="17">
        <v>1190</v>
      </c>
      <c r="F3843" s="18" t="s">
        <v>6</v>
      </c>
      <c r="G3843">
        <v>2015</v>
      </c>
      <c r="H3843" s="18" t="s">
        <v>66</v>
      </c>
      <c r="I3843" t="s">
        <v>488</v>
      </c>
      <c r="J3843" t="s">
        <v>212</v>
      </c>
    </row>
    <row r="3844" spans="1:10">
      <c r="A3844" s="17">
        <v>8132</v>
      </c>
      <c r="B3844" s="17" t="s">
        <v>3118</v>
      </c>
      <c r="C3844" s="17" t="s">
        <v>18</v>
      </c>
      <c r="D3844" s="17" t="s">
        <v>4758</v>
      </c>
      <c r="E3844" s="17">
        <v>750</v>
      </c>
      <c r="F3844" s="18" t="s">
        <v>6</v>
      </c>
      <c r="G3844">
        <v>2014</v>
      </c>
      <c r="H3844" s="18" t="s">
        <v>66</v>
      </c>
      <c r="I3844" t="s">
        <v>488</v>
      </c>
      <c r="J3844" t="s">
        <v>212</v>
      </c>
    </row>
    <row r="3845" spans="1:10">
      <c r="A3845" s="17">
        <v>8131</v>
      </c>
      <c r="B3845" s="17" t="s">
        <v>2946</v>
      </c>
      <c r="C3845" s="17" t="s">
        <v>18</v>
      </c>
      <c r="D3845" s="17" t="s">
        <v>4758</v>
      </c>
      <c r="E3845" s="17">
        <v>1030</v>
      </c>
      <c r="F3845" s="18" t="s">
        <v>6</v>
      </c>
      <c r="G3845">
        <v>2014</v>
      </c>
      <c r="H3845" s="18" t="s">
        <v>66</v>
      </c>
      <c r="I3845" t="s">
        <v>488</v>
      </c>
      <c r="J3845" t="s">
        <v>212</v>
      </c>
    </row>
    <row r="3846" spans="1:10">
      <c r="A3846" s="17">
        <v>8130</v>
      </c>
      <c r="B3846" s="17" t="s">
        <v>3899</v>
      </c>
      <c r="C3846" s="17" t="s">
        <v>18</v>
      </c>
      <c r="D3846" s="17" t="s">
        <v>4758</v>
      </c>
      <c r="E3846" s="17">
        <v>1010</v>
      </c>
      <c r="F3846" s="18" t="s">
        <v>6</v>
      </c>
      <c r="G3846">
        <v>2014</v>
      </c>
      <c r="H3846" s="18" t="s">
        <v>66</v>
      </c>
      <c r="I3846" t="s">
        <v>488</v>
      </c>
      <c r="J3846" t="s">
        <v>212</v>
      </c>
    </row>
    <row r="3847" spans="1:10">
      <c r="A3847" s="17">
        <v>8128</v>
      </c>
      <c r="B3847" s="17" t="s">
        <v>2549</v>
      </c>
      <c r="C3847" s="17" t="s">
        <v>18</v>
      </c>
      <c r="D3847" s="17" t="s">
        <v>4758</v>
      </c>
      <c r="E3847" s="17">
        <v>650</v>
      </c>
      <c r="F3847" s="18" t="s">
        <v>6</v>
      </c>
      <c r="G3847">
        <v>2014</v>
      </c>
      <c r="H3847" s="18" t="s">
        <v>66</v>
      </c>
      <c r="I3847" t="s">
        <v>488</v>
      </c>
      <c r="J3847" t="s">
        <v>212</v>
      </c>
    </row>
    <row r="3848" spans="1:10">
      <c r="A3848" s="17">
        <v>8127</v>
      </c>
      <c r="B3848" s="17" t="s">
        <v>4074</v>
      </c>
      <c r="C3848" s="17" t="s">
        <v>18</v>
      </c>
      <c r="D3848" s="17" t="s">
        <v>4758</v>
      </c>
      <c r="E3848" s="17">
        <v>620</v>
      </c>
      <c r="F3848" s="18" t="s">
        <v>6</v>
      </c>
      <c r="G3848">
        <v>2014</v>
      </c>
      <c r="H3848" s="18" t="s">
        <v>66</v>
      </c>
      <c r="I3848" t="s">
        <v>488</v>
      </c>
      <c r="J3848" t="s">
        <v>212</v>
      </c>
    </row>
    <row r="3849" spans="1:10">
      <c r="A3849" s="17">
        <v>8126</v>
      </c>
      <c r="B3849" s="17" t="s">
        <v>4496</v>
      </c>
      <c r="C3849" s="17" t="s">
        <v>18</v>
      </c>
      <c r="D3849" s="17" t="s">
        <v>4758</v>
      </c>
      <c r="E3849" s="17">
        <v>790</v>
      </c>
      <c r="F3849" s="18" t="s">
        <v>6</v>
      </c>
      <c r="G3849">
        <v>2014</v>
      </c>
      <c r="H3849" s="18" t="s">
        <v>66</v>
      </c>
      <c r="I3849" t="s">
        <v>488</v>
      </c>
      <c r="J3849" t="s">
        <v>212</v>
      </c>
    </row>
    <row r="3850" spans="1:10">
      <c r="A3850" s="17">
        <v>8125</v>
      </c>
      <c r="B3850" s="17" t="s">
        <v>693</v>
      </c>
      <c r="C3850" s="17" t="s">
        <v>18</v>
      </c>
      <c r="D3850" s="17" t="s">
        <v>4758</v>
      </c>
      <c r="E3850" s="17">
        <v>870</v>
      </c>
      <c r="F3850" s="18" t="s">
        <v>6</v>
      </c>
      <c r="G3850">
        <v>2014</v>
      </c>
      <c r="H3850" s="18" t="s">
        <v>66</v>
      </c>
      <c r="I3850" t="s">
        <v>488</v>
      </c>
      <c r="J3850" t="s">
        <v>212</v>
      </c>
    </row>
    <row r="3851" spans="1:10">
      <c r="A3851" s="17">
        <v>8124</v>
      </c>
      <c r="B3851" s="17" t="s">
        <v>2992</v>
      </c>
      <c r="C3851" s="17" t="s">
        <v>18</v>
      </c>
      <c r="D3851" s="17" t="s">
        <v>4758</v>
      </c>
      <c r="E3851" s="17">
        <v>570</v>
      </c>
      <c r="F3851" s="18" t="s">
        <v>6</v>
      </c>
      <c r="G3851">
        <v>2014</v>
      </c>
      <c r="H3851" s="18" t="s">
        <v>66</v>
      </c>
      <c r="I3851" t="s">
        <v>488</v>
      </c>
      <c r="J3851" t="s">
        <v>212</v>
      </c>
    </row>
    <row r="3852" spans="1:10">
      <c r="A3852" s="17">
        <v>8123</v>
      </c>
      <c r="B3852" s="17" t="s">
        <v>692</v>
      </c>
      <c r="C3852" s="17" t="s">
        <v>15</v>
      </c>
      <c r="D3852" s="17" t="s">
        <v>4759</v>
      </c>
      <c r="E3852" s="17">
        <v>930</v>
      </c>
      <c r="F3852" s="18" t="s">
        <v>6</v>
      </c>
      <c r="G3852">
        <v>2018</v>
      </c>
      <c r="H3852" s="18" t="s">
        <v>84</v>
      </c>
      <c r="I3852" t="s">
        <v>64</v>
      </c>
      <c r="J3852" t="s">
        <v>65</v>
      </c>
    </row>
    <row r="3853" spans="1:10">
      <c r="A3853" s="17">
        <v>8121</v>
      </c>
      <c r="B3853" s="17" t="s">
        <v>691</v>
      </c>
      <c r="C3853" s="17" t="s">
        <v>8</v>
      </c>
      <c r="D3853" s="17" t="s">
        <v>4646</v>
      </c>
      <c r="E3853" s="17">
        <v>530</v>
      </c>
      <c r="F3853" s="18" t="s">
        <v>6</v>
      </c>
      <c r="G3853">
        <v>2018</v>
      </c>
      <c r="H3853" s="18" t="s">
        <v>84</v>
      </c>
      <c r="I3853" t="s">
        <v>64</v>
      </c>
      <c r="J3853" t="s">
        <v>65</v>
      </c>
    </row>
    <row r="3854" spans="1:10">
      <c r="A3854" s="17">
        <v>8120</v>
      </c>
      <c r="B3854" s="17" t="s">
        <v>4255</v>
      </c>
      <c r="C3854" s="17" t="s">
        <v>15</v>
      </c>
      <c r="D3854" s="17" t="s">
        <v>4655</v>
      </c>
      <c r="E3854" s="17">
        <v>1030</v>
      </c>
      <c r="F3854" s="18" t="s">
        <v>6</v>
      </c>
      <c r="G3854">
        <v>2018</v>
      </c>
      <c r="H3854" s="18" t="s">
        <v>84</v>
      </c>
      <c r="I3854" t="s">
        <v>380</v>
      </c>
      <c r="J3854" t="s">
        <v>254</v>
      </c>
    </row>
    <row r="3855" spans="1:10">
      <c r="A3855" s="17">
        <v>8119</v>
      </c>
      <c r="B3855" s="17" t="s">
        <v>3344</v>
      </c>
      <c r="C3855" s="17" t="s">
        <v>28</v>
      </c>
      <c r="D3855" s="17" t="s">
        <v>4638</v>
      </c>
      <c r="E3855" s="17">
        <v>2770</v>
      </c>
      <c r="F3855" s="18" t="s">
        <v>6</v>
      </c>
      <c r="G3855">
        <v>2005</v>
      </c>
      <c r="H3855" s="18" t="s">
        <v>66</v>
      </c>
      <c r="I3855" t="s">
        <v>380</v>
      </c>
      <c r="J3855" t="s">
        <v>112</v>
      </c>
    </row>
    <row r="3856" spans="1:10">
      <c r="A3856" s="17">
        <v>8118</v>
      </c>
      <c r="B3856" s="17" t="s">
        <v>2736</v>
      </c>
      <c r="C3856" s="17" t="s">
        <v>28</v>
      </c>
      <c r="D3856" s="17" t="s">
        <v>4638</v>
      </c>
      <c r="E3856" s="17">
        <v>510</v>
      </c>
      <c r="F3856" s="18" t="s">
        <v>6</v>
      </c>
      <c r="G3856">
        <v>2009</v>
      </c>
      <c r="H3856" s="18" t="s">
        <v>66</v>
      </c>
      <c r="I3856" t="s">
        <v>380</v>
      </c>
      <c r="J3856" t="s">
        <v>112</v>
      </c>
    </row>
    <row r="3857" spans="1:10">
      <c r="A3857" s="17">
        <v>8117</v>
      </c>
      <c r="B3857" s="17" t="s">
        <v>2866</v>
      </c>
      <c r="C3857" s="17" t="s">
        <v>28</v>
      </c>
      <c r="D3857" s="17" t="s">
        <v>4638</v>
      </c>
      <c r="E3857" s="17">
        <v>660</v>
      </c>
      <c r="F3857" s="18" t="s">
        <v>6</v>
      </c>
      <c r="G3857">
        <v>2014</v>
      </c>
      <c r="H3857" s="18" t="s">
        <v>66</v>
      </c>
      <c r="I3857" t="s">
        <v>380</v>
      </c>
      <c r="J3857" t="s">
        <v>112</v>
      </c>
    </row>
    <row r="3858" spans="1:10">
      <c r="A3858" s="17">
        <v>8116</v>
      </c>
      <c r="B3858" s="17" t="s">
        <v>3022</v>
      </c>
      <c r="C3858" s="17" t="s">
        <v>28</v>
      </c>
      <c r="D3858" s="17" t="s">
        <v>4638</v>
      </c>
      <c r="E3858" s="17">
        <v>670</v>
      </c>
      <c r="F3858" s="18" t="s">
        <v>6</v>
      </c>
      <c r="G3858">
        <v>2014</v>
      </c>
      <c r="H3858" s="18" t="s">
        <v>66</v>
      </c>
      <c r="I3858" t="s">
        <v>380</v>
      </c>
      <c r="J3858" t="s">
        <v>112</v>
      </c>
    </row>
    <row r="3859" spans="1:10">
      <c r="A3859" s="17">
        <v>8115</v>
      </c>
      <c r="B3859" s="17" t="s">
        <v>3026</v>
      </c>
      <c r="C3859" s="17" t="s">
        <v>28</v>
      </c>
      <c r="D3859" s="17" t="s">
        <v>4638</v>
      </c>
      <c r="E3859" s="17">
        <v>1560</v>
      </c>
      <c r="F3859" s="18" t="s">
        <v>6</v>
      </c>
      <c r="G3859">
        <v>2005</v>
      </c>
      <c r="H3859" s="18" t="s">
        <v>66</v>
      </c>
      <c r="I3859" t="s">
        <v>380</v>
      </c>
      <c r="J3859" t="s">
        <v>112</v>
      </c>
    </row>
    <row r="3860" spans="1:10">
      <c r="A3860" s="17">
        <v>8114</v>
      </c>
      <c r="B3860" s="17" t="s">
        <v>2374</v>
      </c>
      <c r="C3860" s="17" t="s">
        <v>28</v>
      </c>
      <c r="D3860" s="17" t="s">
        <v>4638</v>
      </c>
      <c r="E3860" s="17">
        <v>3620</v>
      </c>
      <c r="F3860" s="18" t="s">
        <v>6</v>
      </c>
      <c r="G3860">
        <v>2004</v>
      </c>
      <c r="H3860" s="18" t="s">
        <v>66</v>
      </c>
      <c r="I3860" t="s">
        <v>380</v>
      </c>
      <c r="J3860" t="s">
        <v>112</v>
      </c>
    </row>
    <row r="3861" spans="1:10">
      <c r="A3861" s="17">
        <v>8113</v>
      </c>
      <c r="B3861" s="17" t="s">
        <v>2788</v>
      </c>
      <c r="C3861" s="17" t="s">
        <v>28</v>
      </c>
      <c r="D3861" s="17" t="s">
        <v>4638</v>
      </c>
      <c r="E3861" s="17">
        <v>1610</v>
      </c>
      <c r="F3861" s="18" t="s">
        <v>6</v>
      </c>
      <c r="G3861">
        <v>2003</v>
      </c>
      <c r="H3861" s="18" t="s">
        <v>66</v>
      </c>
      <c r="I3861" t="s">
        <v>380</v>
      </c>
      <c r="J3861" t="s">
        <v>112</v>
      </c>
    </row>
    <row r="3862" spans="1:10">
      <c r="A3862" s="17">
        <v>8112</v>
      </c>
      <c r="B3862" s="17" t="s">
        <v>3215</v>
      </c>
      <c r="C3862" s="17" t="s">
        <v>28</v>
      </c>
      <c r="D3862" s="17" t="s">
        <v>4638</v>
      </c>
      <c r="E3862" s="17">
        <v>2020</v>
      </c>
      <c r="F3862" s="18" t="s">
        <v>6</v>
      </c>
      <c r="G3862">
        <v>2004</v>
      </c>
      <c r="H3862" s="18" t="s">
        <v>66</v>
      </c>
      <c r="I3862" t="s">
        <v>380</v>
      </c>
      <c r="J3862" t="s">
        <v>112</v>
      </c>
    </row>
    <row r="3863" spans="1:10">
      <c r="A3863" s="17">
        <v>8111</v>
      </c>
      <c r="B3863" s="17" t="s">
        <v>3253</v>
      </c>
      <c r="C3863" s="17" t="s">
        <v>28</v>
      </c>
      <c r="D3863" s="17" t="s">
        <v>4638</v>
      </c>
      <c r="E3863" s="17">
        <v>1610</v>
      </c>
      <c r="F3863" s="18" t="s">
        <v>6</v>
      </c>
      <c r="G3863">
        <v>2008</v>
      </c>
      <c r="H3863" s="18" t="s">
        <v>66</v>
      </c>
      <c r="I3863" t="s">
        <v>380</v>
      </c>
      <c r="J3863" t="s">
        <v>112</v>
      </c>
    </row>
    <row r="3864" spans="1:10">
      <c r="A3864" s="17">
        <v>8110</v>
      </c>
      <c r="B3864" s="17" t="s">
        <v>2940</v>
      </c>
      <c r="C3864" s="17" t="s">
        <v>28</v>
      </c>
      <c r="D3864" s="17" t="s">
        <v>4638</v>
      </c>
      <c r="E3864" s="17">
        <v>1460</v>
      </c>
      <c r="F3864" s="18" t="s">
        <v>6</v>
      </c>
      <c r="G3864">
        <v>2010</v>
      </c>
      <c r="H3864" s="18" t="s">
        <v>66</v>
      </c>
      <c r="I3864" t="s">
        <v>380</v>
      </c>
      <c r="J3864" t="s">
        <v>112</v>
      </c>
    </row>
    <row r="3865" spans="1:10">
      <c r="A3865" s="17">
        <v>8109</v>
      </c>
      <c r="B3865" s="17" t="s">
        <v>4303</v>
      </c>
      <c r="C3865" s="17" t="s">
        <v>18</v>
      </c>
      <c r="D3865" s="17" t="s">
        <v>4757</v>
      </c>
      <c r="E3865" s="17">
        <v>320</v>
      </c>
      <c r="F3865" s="18" t="s">
        <v>6</v>
      </c>
      <c r="G3865">
        <v>2018</v>
      </c>
      <c r="H3865" s="18" t="s">
        <v>84</v>
      </c>
      <c r="I3865" t="s">
        <v>488</v>
      </c>
      <c r="J3865" t="s">
        <v>212</v>
      </c>
    </row>
    <row r="3866" spans="1:10">
      <c r="A3866" s="17">
        <v>8108</v>
      </c>
      <c r="B3866" s="17" t="s">
        <v>3903</v>
      </c>
      <c r="C3866" s="17" t="s">
        <v>18</v>
      </c>
      <c r="D3866" s="17" t="s">
        <v>4757</v>
      </c>
      <c r="E3866" s="17">
        <v>400</v>
      </c>
      <c r="F3866" s="18" t="s">
        <v>6</v>
      </c>
      <c r="G3866">
        <v>2017</v>
      </c>
      <c r="H3866" s="18" t="s">
        <v>83</v>
      </c>
      <c r="I3866" t="s">
        <v>488</v>
      </c>
      <c r="J3866" t="s">
        <v>212</v>
      </c>
    </row>
    <row r="3867" spans="1:10">
      <c r="A3867" s="17">
        <v>8107</v>
      </c>
      <c r="B3867" s="17" t="s">
        <v>3566</v>
      </c>
      <c r="C3867" s="17" t="s">
        <v>18</v>
      </c>
      <c r="D3867" s="17" t="s">
        <v>4757</v>
      </c>
      <c r="E3867" s="17">
        <v>570</v>
      </c>
      <c r="F3867" s="18" t="s">
        <v>6</v>
      </c>
      <c r="G3867">
        <v>2017</v>
      </c>
      <c r="H3867" s="18" t="s">
        <v>83</v>
      </c>
      <c r="I3867" t="s">
        <v>488</v>
      </c>
      <c r="J3867" t="s">
        <v>212</v>
      </c>
    </row>
    <row r="3868" spans="1:10">
      <c r="A3868" s="17">
        <v>8106</v>
      </c>
      <c r="B3868" s="17" t="s">
        <v>3810</v>
      </c>
      <c r="C3868" s="17" t="s">
        <v>18</v>
      </c>
      <c r="D3868" s="17" t="s">
        <v>4757</v>
      </c>
      <c r="E3868" s="17">
        <v>650</v>
      </c>
      <c r="F3868" s="18" t="s">
        <v>6</v>
      </c>
      <c r="G3868">
        <v>2017</v>
      </c>
      <c r="H3868" s="18" t="s">
        <v>83</v>
      </c>
      <c r="I3868" t="s">
        <v>488</v>
      </c>
      <c r="J3868" t="s">
        <v>212</v>
      </c>
    </row>
    <row r="3869" spans="1:10">
      <c r="A3869" s="17">
        <v>8103</v>
      </c>
      <c r="B3869" s="17" t="s">
        <v>3023</v>
      </c>
      <c r="C3869" s="17" t="s">
        <v>28</v>
      </c>
      <c r="D3869" s="17" t="s">
        <v>4638</v>
      </c>
      <c r="E3869" s="17">
        <v>770</v>
      </c>
      <c r="F3869" s="18" t="s">
        <v>6</v>
      </c>
      <c r="G3869">
        <v>2018</v>
      </c>
      <c r="H3869" s="18" t="s">
        <v>84</v>
      </c>
      <c r="I3869" t="s">
        <v>64</v>
      </c>
      <c r="J3869" t="s">
        <v>65</v>
      </c>
    </row>
    <row r="3870" spans="1:10">
      <c r="A3870" s="17">
        <v>8102</v>
      </c>
      <c r="B3870" s="17" t="s">
        <v>3452</v>
      </c>
      <c r="C3870" s="17" t="s">
        <v>28</v>
      </c>
      <c r="D3870" s="17" t="s">
        <v>4634</v>
      </c>
      <c r="E3870" s="17">
        <v>720</v>
      </c>
      <c r="F3870" s="18" t="s">
        <v>6</v>
      </c>
      <c r="G3870">
        <v>2018</v>
      </c>
      <c r="H3870" s="18" t="s">
        <v>84</v>
      </c>
      <c r="I3870" t="s">
        <v>64</v>
      </c>
      <c r="J3870" t="s">
        <v>65</v>
      </c>
    </row>
    <row r="3871" spans="1:10">
      <c r="A3871" s="17">
        <v>8101</v>
      </c>
      <c r="B3871" s="17" t="s">
        <v>4249</v>
      </c>
      <c r="C3871" s="17" t="s">
        <v>8</v>
      </c>
      <c r="D3871" s="17" t="s">
        <v>4588</v>
      </c>
      <c r="E3871" s="17">
        <v>900</v>
      </c>
      <c r="F3871" s="18" t="s">
        <v>6</v>
      </c>
      <c r="G3871">
        <v>2018</v>
      </c>
      <c r="H3871" s="18" t="s">
        <v>84</v>
      </c>
      <c r="I3871" t="s">
        <v>64</v>
      </c>
      <c r="J3871" t="s">
        <v>65</v>
      </c>
    </row>
    <row r="3872" spans="1:10">
      <c r="A3872" s="17">
        <v>8100</v>
      </c>
      <c r="B3872" s="17" t="s">
        <v>3276</v>
      </c>
      <c r="C3872" s="17" t="s">
        <v>8</v>
      </c>
      <c r="D3872" s="17" t="s">
        <v>4646</v>
      </c>
      <c r="E3872" s="17">
        <v>1010</v>
      </c>
      <c r="F3872" s="18" t="s">
        <v>6</v>
      </c>
      <c r="G3872">
        <v>2018</v>
      </c>
      <c r="H3872" s="18" t="s">
        <v>84</v>
      </c>
      <c r="I3872" t="s">
        <v>64</v>
      </c>
      <c r="J3872" t="s">
        <v>65</v>
      </c>
    </row>
    <row r="3873" spans="1:10">
      <c r="A3873" s="17">
        <v>8099</v>
      </c>
      <c r="B3873" s="17" t="s">
        <v>2120</v>
      </c>
      <c r="C3873" s="17" t="s">
        <v>20</v>
      </c>
      <c r="D3873" s="17" t="s">
        <v>4745</v>
      </c>
      <c r="E3873" s="17">
        <v>1450</v>
      </c>
      <c r="F3873" s="18" t="s">
        <v>6</v>
      </c>
      <c r="G3873">
        <v>2018</v>
      </c>
      <c r="H3873" s="18" t="s">
        <v>84</v>
      </c>
      <c r="I3873" t="s">
        <v>64</v>
      </c>
      <c r="J3873" t="s">
        <v>65</v>
      </c>
    </row>
    <row r="3874" spans="1:10">
      <c r="A3874" s="17">
        <v>8098</v>
      </c>
      <c r="B3874" s="17" t="s">
        <v>2157</v>
      </c>
      <c r="C3874" s="17" t="s">
        <v>20</v>
      </c>
      <c r="D3874" s="17" t="s">
        <v>4745</v>
      </c>
      <c r="E3874" s="17">
        <v>840</v>
      </c>
      <c r="F3874" s="18" t="s">
        <v>6</v>
      </c>
      <c r="G3874">
        <v>2018</v>
      </c>
      <c r="H3874" s="18" t="s">
        <v>84</v>
      </c>
      <c r="I3874" t="s">
        <v>64</v>
      </c>
      <c r="J3874" t="s">
        <v>65</v>
      </c>
    </row>
    <row r="3875" spans="1:10">
      <c r="A3875" s="17">
        <v>8097</v>
      </c>
      <c r="B3875" s="17" t="s">
        <v>4003</v>
      </c>
      <c r="C3875" s="17" t="s">
        <v>22</v>
      </c>
      <c r="D3875" s="17" t="s">
        <v>4674</v>
      </c>
      <c r="E3875" s="17">
        <v>1100</v>
      </c>
      <c r="F3875" s="18" t="s">
        <v>6</v>
      </c>
      <c r="G3875">
        <v>2018</v>
      </c>
      <c r="H3875" s="18" t="s">
        <v>84</v>
      </c>
      <c r="I3875" t="s">
        <v>64</v>
      </c>
      <c r="J3875" t="s">
        <v>65</v>
      </c>
    </row>
    <row r="3876" spans="1:10">
      <c r="A3876" s="17">
        <v>8096</v>
      </c>
      <c r="B3876" s="17" t="s">
        <v>690</v>
      </c>
      <c r="C3876" s="17" t="s">
        <v>22</v>
      </c>
      <c r="D3876" s="17" t="s">
        <v>4649</v>
      </c>
      <c r="E3876" s="17">
        <v>910</v>
      </c>
      <c r="F3876" s="18" t="s">
        <v>6</v>
      </c>
      <c r="G3876">
        <v>2018</v>
      </c>
      <c r="H3876" s="18" t="s">
        <v>84</v>
      </c>
      <c r="I3876" t="s">
        <v>64</v>
      </c>
      <c r="J3876" t="s">
        <v>65</v>
      </c>
    </row>
    <row r="3877" spans="1:10">
      <c r="A3877" s="17">
        <v>8093</v>
      </c>
      <c r="B3877" s="17" t="s">
        <v>689</v>
      </c>
      <c r="C3877" s="17" t="s">
        <v>24</v>
      </c>
      <c r="D3877" s="17" t="s">
        <v>4658</v>
      </c>
      <c r="E3877" s="17">
        <v>580</v>
      </c>
      <c r="F3877" s="18" t="s">
        <v>6</v>
      </c>
      <c r="G3877">
        <v>2018</v>
      </c>
      <c r="H3877" s="18" t="s">
        <v>84</v>
      </c>
      <c r="I3877" t="s">
        <v>64</v>
      </c>
      <c r="J3877" t="s">
        <v>65</v>
      </c>
    </row>
    <row r="3878" spans="1:10">
      <c r="A3878" s="17">
        <v>8092</v>
      </c>
      <c r="B3878" s="17" t="s">
        <v>688</v>
      </c>
      <c r="C3878" s="17" t="s">
        <v>24</v>
      </c>
      <c r="D3878" s="17" t="s">
        <v>4748</v>
      </c>
      <c r="E3878" s="17">
        <v>880</v>
      </c>
      <c r="F3878" s="18" t="s">
        <v>6</v>
      </c>
      <c r="G3878">
        <v>2018</v>
      </c>
      <c r="H3878" s="18" t="s">
        <v>84</v>
      </c>
      <c r="I3878" t="s">
        <v>64</v>
      </c>
      <c r="J3878" t="s">
        <v>65</v>
      </c>
    </row>
    <row r="3879" spans="1:10">
      <c r="A3879" s="17">
        <v>8091</v>
      </c>
      <c r="B3879" s="17" t="s">
        <v>687</v>
      </c>
      <c r="C3879" s="17" t="s">
        <v>24</v>
      </c>
      <c r="D3879" s="17" t="s">
        <v>4658</v>
      </c>
      <c r="E3879" s="17">
        <v>840</v>
      </c>
      <c r="F3879" s="18" t="s">
        <v>6</v>
      </c>
      <c r="G3879">
        <v>2018</v>
      </c>
      <c r="H3879" s="18" t="s">
        <v>84</v>
      </c>
      <c r="I3879" t="s">
        <v>64</v>
      </c>
      <c r="J3879" t="s">
        <v>65</v>
      </c>
    </row>
    <row r="3880" spans="1:10">
      <c r="A3880" s="17">
        <v>8089</v>
      </c>
      <c r="B3880" s="17" t="s">
        <v>4269</v>
      </c>
      <c r="C3880" s="17" t="s">
        <v>15</v>
      </c>
      <c r="D3880" s="17" t="s">
        <v>4759</v>
      </c>
      <c r="E3880" s="17">
        <v>1050</v>
      </c>
      <c r="F3880" s="18" t="s">
        <v>6</v>
      </c>
      <c r="G3880">
        <v>2018</v>
      </c>
      <c r="H3880" s="18" t="s">
        <v>84</v>
      </c>
      <c r="I3880" t="s">
        <v>64</v>
      </c>
      <c r="J3880" t="s">
        <v>65</v>
      </c>
    </row>
    <row r="3881" spans="1:10">
      <c r="A3881" s="17">
        <v>8088</v>
      </c>
      <c r="B3881" s="17" t="s">
        <v>3922</v>
      </c>
      <c r="C3881" s="17" t="s">
        <v>28</v>
      </c>
      <c r="D3881" s="17" t="s">
        <v>4749</v>
      </c>
      <c r="E3881" s="17">
        <v>1000</v>
      </c>
      <c r="F3881" s="18" t="s">
        <v>6</v>
      </c>
      <c r="G3881">
        <v>2018</v>
      </c>
      <c r="H3881" s="18" t="s">
        <v>84</v>
      </c>
      <c r="I3881" t="s">
        <v>64</v>
      </c>
      <c r="J3881" t="s">
        <v>65</v>
      </c>
    </row>
    <row r="3882" spans="1:10">
      <c r="A3882" s="17">
        <v>8087</v>
      </c>
      <c r="B3882" s="17" t="s">
        <v>2542</v>
      </c>
      <c r="C3882" s="17" t="s">
        <v>28</v>
      </c>
      <c r="D3882" s="17" t="s">
        <v>4634</v>
      </c>
      <c r="E3882" s="17">
        <v>1140</v>
      </c>
      <c r="F3882" s="18" t="s">
        <v>6</v>
      </c>
      <c r="G3882">
        <v>2018</v>
      </c>
      <c r="H3882" s="18" t="s">
        <v>84</v>
      </c>
      <c r="I3882" t="s">
        <v>64</v>
      </c>
      <c r="J3882" t="s">
        <v>65</v>
      </c>
    </row>
    <row r="3883" spans="1:10">
      <c r="A3883" s="17">
        <v>8086</v>
      </c>
      <c r="B3883" s="17" t="s">
        <v>2265</v>
      </c>
      <c r="C3883" s="17" t="s">
        <v>28</v>
      </c>
      <c r="D3883" s="17" t="s">
        <v>4638</v>
      </c>
      <c r="E3883" s="17">
        <v>1120</v>
      </c>
      <c r="F3883" s="18" t="s">
        <v>6</v>
      </c>
      <c r="G3883">
        <v>2018</v>
      </c>
      <c r="H3883" s="18" t="s">
        <v>84</v>
      </c>
      <c r="I3883" t="s">
        <v>64</v>
      </c>
      <c r="J3883" t="s">
        <v>65</v>
      </c>
    </row>
    <row r="3884" spans="1:10">
      <c r="A3884" s="17">
        <v>8085</v>
      </c>
      <c r="B3884" s="17" t="s">
        <v>686</v>
      </c>
      <c r="C3884" s="17" t="s">
        <v>28</v>
      </c>
      <c r="D3884" s="17" t="s">
        <v>4583</v>
      </c>
      <c r="E3884" s="17">
        <v>930</v>
      </c>
      <c r="F3884" s="18" t="s">
        <v>6</v>
      </c>
      <c r="G3884">
        <v>2018</v>
      </c>
      <c r="H3884" s="18" t="s">
        <v>84</v>
      </c>
      <c r="I3884" t="s">
        <v>64</v>
      </c>
      <c r="J3884" t="s">
        <v>65</v>
      </c>
    </row>
    <row r="3885" spans="1:10">
      <c r="A3885" s="17">
        <v>8082</v>
      </c>
      <c r="B3885" s="17" t="s">
        <v>3681</v>
      </c>
      <c r="C3885" s="17" t="s">
        <v>26</v>
      </c>
      <c r="D3885" s="17" t="s">
        <v>4742</v>
      </c>
      <c r="E3885" s="17">
        <v>910</v>
      </c>
      <c r="F3885" s="18" t="s">
        <v>6</v>
      </c>
      <c r="G3885">
        <v>2018</v>
      </c>
      <c r="H3885" s="18" t="s">
        <v>84</v>
      </c>
      <c r="I3885" t="s">
        <v>64</v>
      </c>
      <c r="J3885" t="s">
        <v>65</v>
      </c>
    </row>
    <row r="3886" spans="1:10">
      <c r="A3886" s="17">
        <v>8079</v>
      </c>
      <c r="B3886" s="17" t="s">
        <v>685</v>
      </c>
      <c r="C3886" s="17" t="s">
        <v>16</v>
      </c>
      <c r="D3886" s="17" t="s">
        <v>4631</v>
      </c>
      <c r="E3886" s="17">
        <v>1040</v>
      </c>
      <c r="F3886" s="18" t="s">
        <v>6</v>
      </c>
      <c r="G3886">
        <v>2018</v>
      </c>
      <c r="H3886" s="18" t="s">
        <v>84</v>
      </c>
      <c r="I3886" t="s">
        <v>64</v>
      </c>
      <c r="J3886" t="s">
        <v>184</v>
      </c>
    </row>
    <row r="3887" spans="1:10">
      <c r="A3887" s="17">
        <v>8078</v>
      </c>
      <c r="B3887" s="17" t="s">
        <v>3606</v>
      </c>
      <c r="C3887" s="17" t="s">
        <v>16</v>
      </c>
      <c r="D3887" s="17" t="s">
        <v>4631</v>
      </c>
      <c r="E3887" s="17">
        <v>730</v>
      </c>
      <c r="F3887" s="18" t="s">
        <v>6</v>
      </c>
      <c r="G3887">
        <v>2018</v>
      </c>
      <c r="H3887" s="18" t="s">
        <v>84</v>
      </c>
      <c r="I3887" t="s">
        <v>64</v>
      </c>
      <c r="J3887" t="s">
        <v>65</v>
      </c>
    </row>
    <row r="3888" spans="1:10">
      <c r="A3888" s="17">
        <v>8075</v>
      </c>
      <c r="B3888" s="17" t="s">
        <v>4201</v>
      </c>
      <c r="C3888" s="17" t="s">
        <v>16</v>
      </c>
      <c r="D3888" s="17" t="s">
        <v>4631</v>
      </c>
      <c r="E3888" s="17">
        <v>500</v>
      </c>
      <c r="F3888" s="18" t="s">
        <v>6</v>
      </c>
      <c r="G3888">
        <v>2018</v>
      </c>
      <c r="H3888" s="18" t="s">
        <v>84</v>
      </c>
      <c r="I3888" t="s">
        <v>64</v>
      </c>
      <c r="J3888" t="s">
        <v>65</v>
      </c>
    </row>
    <row r="3889" spans="1:10">
      <c r="A3889" s="17">
        <v>8074</v>
      </c>
      <c r="B3889" s="17" t="s">
        <v>2827</v>
      </c>
      <c r="C3889" s="17" t="s">
        <v>16</v>
      </c>
      <c r="D3889" s="17" t="s">
        <v>4631</v>
      </c>
      <c r="E3889" s="17">
        <v>1300</v>
      </c>
      <c r="F3889" s="18" t="s">
        <v>6</v>
      </c>
      <c r="G3889">
        <v>2018</v>
      </c>
      <c r="H3889" s="18" t="s">
        <v>84</v>
      </c>
      <c r="I3889" t="s">
        <v>64</v>
      </c>
      <c r="J3889" t="s">
        <v>184</v>
      </c>
    </row>
    <row r="3890" spans="1:10">
      <c r="A3890" s="17">
        <v>8073</v>
      </c>
      <c r="B3890" s="17" t="s">
        <v>3361</v>
      </c>
      <c r="C3890" s="17" t="s">
        <v>18</v>
      </c>
      <c r="D3890" s="17" t="s">
        <v>4756</v>
      </c>
      <c r="E3890" s="17">
        <v>680</v>
      </c>
      <c r="F3890" s="18" t="s">
        <v>6</v>
      </c>
      <c r="G3890">
        <v>2018</v>
      </c>
      <c r="H3890" s="18" t="s">
        <v>84</v>
      </c>
      <c r="I3890" t="s">
        <v>64</v>
      </c>
      <c r="J3890" t="s">
        <v>207</v>
      </c>
    </row>
    <row r="3891" spans="1:10">
      <c r="A3891" s="17">
        <v>8072</v>
      </c>
      <c r="B3891" s="17" t="s">
        <v>4273</v>
      </c>
      <c r="C3891" s="17" t="s">
        <v>18</v>
      </c>
      <c r="D3891" s="17" t="s">
        <v>4687</v>
      </c>
      <c r="E3891" s="17">
        <v>1010</v>
      </c>
      <c r="F3891" s="18" t="s">
        <v>6</v>
      </c>
      <c r="G3891">
        <v>2018</v>
      </c>
      <c r="H3891" s="18" t="s">
        <v>84</v>
      </c>
      <c r="I3891" t="s">
        <v>64</v>
      </c>
      <c r="J3891" t="s">
        <v>207</v>
      </c>
    </row>
    <row r="3892" spans="1:10">
      <c r="A3892" s="17">
        <v>8071</v>
      </c>
      <c r="B3892" s="17" t="s">
        <v>683</v>
      </c>
      <c r="C3892" s="17" t="s">
        <v>22</v>
      </c>
      <c r="D3892" s="17" t="s">
        <v>4674</v>
      </c>
      <c r="E3892" s="17">
        <v>1010</v>
      </c>
      <c r="F3892" s="18" t="s">
        <v>6</v>
      </c>
      <c r="G3892">
        <v>2018</v>
      </c>
      <c r="H3892" s="18" t="s">
        <v>84</v>
      </c>
      <c r="I3892" t="s">
        <v>64</v>
      </c>
      <c r="J3892" t="s">
        <v>65</v>
      </c>
    </row>
    <row r="3893" spans="1:10">
      <c r="A3893" s="17">
        <v>8063</v>
      </c>
      <c r="B3893" s="17" t="s">
        <v>2087</v>
      </c>
      <c r="C3893" s="17" t="s">
        <v>20</v>
      </c>
      <c r="D3893" s="17" t="s">
        <v>4731</v>
      </c>
      <c r="E3893" s="17">
        <v>1240</v>
      </c>
      <c r="F3893" s="18" t="s">
        <v>6</v>
      </c>
      <c r="G3893">
        <v>2018</v>
      </c>
      <c r="H3893" s="18" t="s">
        <v>84</v>
      </c>
      <c r="I3893" t="s">
        <v>64</v>
      </c>
      <c r="J3893" t="s">
        <v>65</v>
      </c>
    </row>
    <row r="3894" spans="1:10">
      <c r="A3894" s="17">
        <v>8062</v>
      </c>
      <c r="B3894" s="17" t="s">
        <v>2079</v>
      </c>
      <c r="C3894" s="17" t="s">
        <v>20</v>
      </c>
      <c r="D3894" s="17" t="s">
        <v>4745</v>
      </c>
      <c r="E3894" s="17">
        <v>1680</v>
      </c>
      <c r="F3894" s="18" t="s">
        <v>6</v>
      </c>
      <c r="G3894">
        <v>2018</v>
      </c>
      <c r="H3894" s="18" t="s">
        <v>84</v>
      </c>
      <c r="I3894" t="s">
        <v>64</v>
      </c>
      <c r="J3894" t="s">
        <v>65</v>
      </c>
    </row>
    <row r="3895" spans="1:10">
      <c r="A3895" s="17">
        <v>8061</v>
      </c>
      <c r="B3895" s="17" t="s">
        <v>2299</v>
      </c>
      <c r="C3895" s="17" t="s">
        <v>20</v>
      </c>
      <c r="D3895" s="17" t="s">
        <v>4745</v>
      </c>
      <c r="E3895" s="17">
        <v>1300</v>
      </c>
      <c r="F3895" s="18" t="s">
        <v>6</v>
      </c>
      <c r="G3895">
        <v>2018</v>
      </c>
      <c r="H3895" s="18" t="s">
        <v>84</v>
      </c>
      <c r="I3895" t="s">
        <v>64</v>
      </c>
      <c r="J3895" t="s">
        <v>65</v>
      </c>
    </row>
    <row r="3896" spans="1:10">
      <c r="A3896" s="17">
        <v>8059</v>
      </c>
      <c r="B3896" s="17" t="s">
        <v>3777</v>
      </c>
      <c r="C3896" s="17" t="s">
        <v>16</v>
      </c>
      <c r="D3896" s="17" t="s">
        <v>4631</v>
      </c>
      <c r="E3896" s="17">
        <v>1770</v>
      </c>
      <c r="F3896" s="18" t="s">
        <v>6</v>
      </c>
      <c r="G3896">
        <v>2018</v>
      </c>
      <c r="H3896" s="18" t="s">
        <v>84</v>
      </c>
      <c r="I3896" t="s">
        <v>64</v>
      </c>
      <c r="J3896" t="s">
        <v>181</v>
      </c>
    </row>
    <row r="3897" spans="1:10">
      <c r="A3897" s="17">
        <v>8058</v>
      </c>
      <c r="B3897" s="17" t="s">
        <v>682</v>
      </c>
      <c r="C3897" s="17" t="s">
        <v>22</v>
      </c>
      <c r="D3897" s="17" t="s">
        <v>4649</v>
      </c>
      <c r="E3897" s="17">
        <v>1040</v>
      </c>
      <c r="F3897" s="18" t="s">
        <v>6</v>
      </c>
      <c r="G3897">
        <v>2018</v>
      </c>
      <c r="H3897" s="18" t="s">
        <v>84</v>
      </c>
      <c r="I3897" t="s">
        <v>64</v>
      </c>
      <c r="J3897" t="s">
        <v>207</v>
      </c>
    </row>
    <row r="3898" spans="1:10">
      <c r="A3898" s="17">
        <v>8057</v>
      </c>
      <c r="B3898" s="17" t="s">
        <v>681</v>
      </c>
      <c r="C3898" s="17" t="s">
        <v>22</v>
      </c>
      <c r="D3898" s="17" t="s">
        <v>4649</v>
      </c>
      <c r="E3898" s="17">
        <v>910</v>
      </c>
      <c r="F3898" s="18" t="s">
        <v>6</v>
      </c>
      <c r="G3898">
        <v>2018</v>
      </c>
      <c r="H3898" s="18" t="s">
        <v>84</v>
      </c>
      <c r="I3898" t="s">
        <v>64</v>
      </c>
      <c r="J3898" t="s">
        <v>65</v>
      </c>
    </row>
    <row r="3899" spans="1:10">
      <c r="A3899" s="17">
        <v>8055</v>
      </c>
      <c r="B3899" s="17" t="s">
        <v>3507</v>
      </c>
      <c r="C3899" s="17" t="s">
        <v>24</v>
      </c>
      <c r="D3899" s="17" t="s">
        <v>4681</v>
      </c>
      <c r="E3899" s="17">
        <v>1090</v>
      </c>
      <c r="F3899" s="18" t="s">
        <v>6</v>
      </c>
      <c r="G3899">
        <v>2018</v>
      </c>
      <c r="H3899" s="18" t="s">
        <v>84</v>
      </c>
      <c r="I3899" t="s">
        <v>64</v>
      </c>
      <c r="J3899" t="s">
        <v>65</v>
      </c>
    </row>
    <row r="3900" spans="1:10">
      <c r="A3900" s="17">
        <v>8053</v>
      </c>
      <c r="B3900" s="17" t="s">
        <v>680</v>
      </c>
      <c r="C3900" s="17" t="s">
        <v>22</v>
      </c>
      <c r="D3900" s="17" t="s">
        <v>4674</v>
      </c>
      <c r="E3900" s="17">
        <v>680</v>
      </c>
      <c r="F3900" s="18" t="s">
        <v>6</v>
      </c>
      <c r="G3900">
        <v>2018</v>
      </c>
      <c r="H3900" s="18" t="s">
        <v>84</v>
      </c>
      <c r="I3900" t="s">
        <v>64</v>
      </c>
      <c r="J3900" t="s">
        <v>65</v>
      </c>
    </row>
    <row r="3901" spans="1:10">
      <c r="A3901" s="17">
        <v>8052</v>
      </c>
      <c r="B3901" s="17" t="s">
        <v>3360</v>
      </c>
      <c r="C3901" s="17" t="s">
        <v>22</v>
      </c>
      <c r="D3901" s="17" t="s">
        <v>4649</v>
      </c>
      <c r="E3901" s="17">
        <v>990</v>
      </c>
      <c r="F3901" s="18" t="s">
        <v>6</v>
      </c>
      <c r="G3901">
        <v>2018</v>
      </c>
      <c r="H3901" s="18" t="s">
        <v>84</v>
      </c>
      <c r="I3901" t="s">
        <v>64</v>
      </c>
      <c r="J3901" t="s">
        <v>65</v>
      </c>
    </row>
    <row r="3902" spans="1:10">
      <c r="A3902" s="17">
        <v>8051</v>
      </c>
      <c r="B3902" s="17" t="s">
        <v>3961</v>
      </c>
      <c r="C3902" s="17" t="s">
        <v>24</v>
      </c>
      <c r="D3902" s="17" t="s">
        <v>4681</v>
      </c>
      <c r="E3902" s="17">
        <v>940</v>
      </c>
      <c r="F3902" s="18" t="s">
        <v>6</v>
      </c>
      <c r="G3902">
        <v>2018</v>
      </c>
      <c r="H3902" s="18" t="s">
        <v>84</v>
      </c>
      <c r="I3902" t="s">
        <v>64</v>
      </c>
      <c r="J3902" t="s">
        <v>65</v>
      </c>
    </row>
    <row r="3903" spans="1:10">
      <c r="A3903" s="17">
        <v>8049</v>
      </c>
      <c r="B3903" s="17" t="s">
        <v>2181</v>
      </c>
      <c r="C3903" s="17" t="s">
        <v>28</v>
      </c>
      <c r="D3903" s="17" t="s">
        <v>4634</v>
      </c>
      <c r="E3903" s="17">
        <v>840</v>
      </c>
      <c r="F3903" s="18" t="s">
        <v>6</v>
      </c>
      <c r="G3903">
        <v>2018</v>
      </c>
      <c r="H3903" s="18" t="s">
        <v>84</v>
      </c>
      <c r="I3903" t="s">
        <v>64</v>
      </c>
      <c r="J3903" t="s">
        <v>65</v>
      </c>
    </row>
    <row r="3904" spans="1:10">
      <c r="A3904" s="17">
        <v>8048</v>
      </c>
      <c r="B3904" s="17" t="s">
        <v>679</v>
      </c>
      <c r="C3904" s="17" t="s">
        <v>8</v>
      </c>
      <c r="D3904" s="17" t="s">
        <v>4588</v>
      </c>
      <c r="E3904" s="17">
        <v>730</v>
      </c>
      <c r="F3904" s="18" t="s">
        <v>6</v>
      </c>
      <c r="G3904">
        <v>2018</v>
      </c>
      <c r="H3904" s="18" t="s">
        <v>84</v>
      </c>
      <c r="I3904" t="s">
        <v>64</v>
      </c>
      <c r="J3904" t="s">
        <v>65</v>
      </c>
    </row>
    <row r="3905" spans="1:10">
      <c r="A3905" s="17">
        <v>8047</v>
      </c>
      <c r="B3905" s="17" t="s">
        <v>3260</v>
      </c>
      <c r="C3905" s="17" t="s">
        <v>28</v>
      </c>
      <c r="D3905" s="17" t="s">
        <v>4749</v>
      </c>
      <c r="E3905" s="17">
        <v>970</v>
      </c>
      <c r="F3905" s="18" t="s">
        <v>6</v>
      </c>
      <c r="G3905">
        <v>2018</v>
      </c>
      <c r="H3905" s="18" t="s">
        <v>84</v>
      </c>
      <c r="I3905" t="s">
        <v>64</v>
      </c>
      <c r="J3905" t="s">
        <v>65</v>
      </c>
    </row>
    <row r="3906" spans="1:10">
      <c r="A3906" s="17">
        <v>8043</v>
      </c>
      <c r="B3906" s="17" t="s">
        <v>4528</v>
      </c>
      <c r="C3906" s="17" t="s">
        <v>24</v>
      </c>
      <c r="D3906" s="17" t="s">
        <v>4681</v>
      </c>
      <c r="E3906" s="17">
        <v>470</v>
      </c>
      <c r="F3906" s="18" t="s">
        <v>6</v>
      </c>
      <c r="G3906">
        <v>2010</v>
      </c>
      <c r="H3906" s="18" t="s">
        <v>66</v>
      </c>
      <c r="I3906" t="s">
        <v>380</v>
      </c>
      <c r="J3906" t="s">
        <v>98</v>
      </c>
    </row>
    <row r="3907" spans="1:10">
      <c r="A3907" s="17">
        <v>8042</v>
      </c>
      <c r="B3907" s="17" t="s">
        <v>678</v>
      </c>
      <c r="C3907" s="17" t="s">
        <v>24</v>
      </c>
      <c r="D3907" s="17" t="s">
        <v>4681</v>
      </c>
      <c r="E3907" s="17">
        <v>640</v>
      </c>
      <c r="F3907" s="18" t="s">
        <v>6</v>
      </c>
      <c r="G3907">
        <v>2011</v>
      </c>
      <c r="H3907" s="18" t="s">
        <v>66</v>
      </c>
      <c r="I3907" t="s">
        <v>380</v>
      </c>
      <c r="J3907" t="s">
        <v>98</v>
      </c>
    </row>
    <row r="3908" spans="1:10">
      <c r="A3908" s="17">
        <v>8041</v>
      </c>
      <c r="B3908" s="17" t="s">
        <v>677</v>
      </c>
      <c r="C3908" s="17" t="s">
        <v>24</v>
      </c>
      <c r="D3908" s="17" t="s">
        <v>4681</v>
      </c>
      <c r="E3908" s="17">
        <v>760</v>
      </c>
      <c r="F3908" s="18" t="s">
        <v>6</v>
      </c>
      <c r="G3908">
        <v>2012</v>
      </c>
      <c r="H3908" s="18" t="s">
        <v>66</v>
      </c>
      <c r="I3908" t="s">
        <v>380</v>
      </c>
      <c r="J3908" t="s">
        <v>98</v>
      </c>
    </row>
    <row r="3909" spans="1:10">
      <c r="A3909" s="17">
        <v>8040</v>
      </c>
      <c r="B3909" s="17" t="s">
        <v>676</v>
      </c>
      <c r="C3909" s="17" t="s">
        <v>24</v>
      </c>
      <c r="D3909" s="17" t="s">
        <v>4681</v>
      </c>
      <c r="E3909" s="17">
        <v>440</v>
      </c>
      <c r="F3909" s="18" t="s">
        <v>6</v>
      </c>
      <c r="G3909">
        <v>2002</v>
      </c>
      <c r="H3909" s="18" t="s">
        <v>66</v>
      </c>
      <c r="I3909" t="s">
        <v>380</v>
      </c>
      <c r="J3909" t="s">
        <v>98</v>
      </c>
    </row>
    <row r="3910" spans="1:10">
      <c r="A3910" s="17">
        <v>8039</v>
      </c>
      <c r="B3910" s="17" t="s">
        <v>674</v>
      </c>
      <c r="C3910" s="17" t="s">
        <v>24</v>
      </c>
      <c r="D3910" s="17" t="s">
        <v>4681</v>
      </c>
      <c r="E3910" s="17">
        <v>380</v>
      </c>
      <c r="F3910" s="18" t="s">
        <v>6</v>
      </c>
      <c r="G3910">
        <v>2002</v>
      </c>
      <c r="H3910" s="18" t="s">
        <v>66</v>
      </c>
      <c r="I3910" t="s">
        <v>380</v>
      </c>
      <c r="J3910" t="s">
        <v>98</v>
      </c>
    </row>
    <row r="3911" spans="1:10">
      <c r="A3911" s="17">
        <v>8038</v>
      </c>
      <c r="B3911" s="17" t="s">
        <v>673</v>
      </c>
      <c r="C3911" s="17" t="s">
        <v>24</v>
      </c>
      <c r="D3911" s="17" t="s">
        <v>4681</v>
      </c>
      <c r="E3911" s="17">
        <v>230</v>
      </c>
      <c r="F3911" s="18" t="s">
        <v>6</v>
      </c>
      <c r="G3911">
        <v>2001</v>
      </c>
      <c r="H3911" s="18" t="s">
        <v>66</v>
      </c>
      <c r="I3911" t="s">
        <v>380</v>
      </c>
      <c r="J3911" t="s">
        <v>98</v>
      </c>
    </row>
    <row r="3912" spans="1:10">
      <c r="A3912" s="17">
        <v>8037</v>
      </c>
      <c r="B3912" s="17" t="s">
        <v>4149</v>
      </c>
      <c r="C3912" s="17" t="s">
        <v>24</v>
      </c>
      <c r="D3912" s="17" t="s">
        <v>4681</v>
      </c>
      <c r="E3912" s="17">
        <v>1260</v>
      </c>
      <c r="F3912" s="18" t="s">
        <v>6</v>
      </c>
      <c r="G3912">
        <v>2017</v>
      </c>
      <c r="H3912" s="18" t="s">
        <v>83</v>
      </c>
      <c r="I3912" t="s">
        <v>380</v>
      </c>
      <c r="J3912" t="s">
        <v>98</v>
      </c>
    </row>
    <row r="3913" spans="1:10">
      <c r="A3913" s="17">
        <v>8036</v>
      </c>
      <c r="B3913" s="17" t="s">
        <v>3464</v>
      </c>
      <c r="C3913" s="17" t="s">
        <v>24</v>
      </c>
      <c r="D3913" s="17" t="s">
        <v>4681</v>
      </c>
      <c r="E3913" s="17">
        <v>2360</v>
      </c>
      <c r="F3913" s="18" t="s">
        <v>6</v>
      </c>
      <c r="G3913">
        <v>2007</v>
      </c>
      <c r="H3913" s="18" t="s">
        <v>66</v>
      </c>
      <c r="I3913" t="s">
        <v>380</v>
      </c>
      <c r="J3913" t="s">
        <v>98</v>
      </c>
    </row>
    <row r="3914" spans="1:10">
      <c r="A3914" s="17">
        <v>8035</v>
      </c>
      <c r="B3914" s="17" t="s">
        <v>3070</v>
      </c>
      <c r="C3914" s="17" t="s">
        <v>24</v>
      </c>
      <c r="D3914" s="17" t="s">
        <v>4681</v>
      </c>
      <c r="E3914" s="17">
        <v>1340</v>
      </c>
      <c r="F3914" s="18" t="s">
        <v>6</v>
      </c>
      <c r="G3914">
        <v>2010</v>
      </c>
      <c r="H3914" s="18" t="s">
        <v>66</v>
      </c>
      <c r="I3914" t="s">
        <v>380</v>
      </c>
      <c r="J3914" t="s">
        <v>98</v>
      </c>
    </row>
    <row r="3915" spans="1:10">
      <c r="A3915" s="17">
        <v>8034</v>
      </c>
      <c r="B3915" s="17" t="s">
        <v>4095</v>
      </c>
      <c r="C3915" s="17" t="s">
        <v>24</v>
      </c>
      <c r="D3915" s="17" t="s">
        <v>4681</v>
      </c>
      <c r="E3915" s="17">
        <v>1790</v>
      </c>
      <c r="F3915" s="18" t="s">
        <v>6</v>
      </c>
      <c r="G3915">
        <v>2010</v>
      </c>
      <c r="H3915" s="18" t="s">
        <v>66</v>
      </c>
      <c r="I3915" t="s">
        <v>380</v>
      </c>
      <c r="J3915" t="s">
        <v>98</v>
      </c>
    </row>
    <row r="3916" spans="1:10">
      <c r="A3916" s="17">
        <v>8033</v>
      </c>
      <c r="B3916" s="17" t="s">
        <v>3446</v>
      </c>
      <c r="C3916" s="17" t="s">
        <v>24</v>
      </c>
      <c r="D3916" s="17" t="s">
        <v>4681</v>
      </c>
      <c r="E3916" s="17">
        <v>1320</v>
      </c>
      <c r="F3916" s="18" t="s">
        <v>6</v>
      </c>
      <c r="G3916">
        <v>2011</v>
      </c>
      <c r="H3916" s="18" t="s">
        <v>66</v>
      </c>
      <c r="I3916" t="s">
        <v>380</v>
      </c>
      <c r="J3916" t="s">
        <v>98</v>
      </c>
    </row>
    <row r="3917" spans="1:10">
      <c r="A3917" s="17">
        <v>8032</v>
      </c>
      <c r="B3917" s="17" t="s">
        <v>4098</v>
      </c>
      <c r="C3917" s="17" t="s">
        <v>24</v>
      </c>
      <c r="D3917" s="17" t="s">
        <v>4681</v>
      </c>
      <c r="E3917" s="17">
        <v>1230</v>
      </c>
      <c r="F3917" s="18" t="s">
        <v>6</v>
      </c>
      <c r="G3917">
        <v>2007</v>
      </c>
      <c r="H3917" s="18" t="s">
        <v>66</v>
      </c>
      <c r="I3917" t="s">
        <v>380</v>
      </c>
      <c r="J3917" t="s">
        <v>98</v>
      </c>
    </row>
    <row r="3918" spans="1:10">
      <c r="A3918" s="17">
        <v>8031</v>
      </c>
      <c r="B3918" s="17" t="s">
        <v>4159</v>
      </c>
      <c r="C3918" s="17" t="s">
        <v>24</v>
      </c>
      <c r="D3918" s="17" t="s">
        <v>4681</v>
      </c>
      <c r="E3918" s="17">
        <v>1700</v>
      </c>
      <c r="F3918" s="18" t="s">
        <v>6</v>
      </c>
      <c r="G3918">
        <v>2010</v>
      </c>
      <c r="H3918" s="18" t="s">
        <v>66</v>
      </c>
      <c r="I3918" t="s">
        <v>380</v>
      </c>
      <c r="J3918" t="s">
        <v>98</v>
      </c>
    </row>
    <row r="3919" spans="1:10">
      <c r="A3919" s="17">
        <v>8030</v>
      </c>
      <c r="B3919" s="17" t="s">
        <v>671</v>
      </c>
      <c r="C3919" s="17" t="s">
        <v>24</v>
      </c>
      <c r="D3919" s="17" t="s">
        <v>4681</v>
      </c>
      <c r="E3919" s="17">
        <v>1390</v>
      </c>
      <c r="F3919" s="18" t="s">
        <v>6</v>
      </c>
      <c r="G3919">
        <v>2015</v>
      </c>
      <c r="H3919" s="18" t="s">
        <v>66</v>
      </c>
      <c r="I3919" t="s">
        <v>380</v>
      </c>
      <c r="J3919" t="s">
        <v>98</v>
      </c>
    </row>
    <row r="3920" spans="1:10">
      <c r="A3920" s="17">
        <v>8029</v>
      </c>
      <c r="B3920" s="17" t="s">
        <v>3020</v>
      </c>
      <c r="C3920" s="17" t="s">
        <v>24</v>
      </c>
      <c r="D3920" s="17" t="s">
        <v>4681</v>
      </c>
      <c r="E3920" s="17">
        <v>1670</v>
      </c>
      <c r="F3920" s="18" t="s">
        <v>6</v>
      </c>
      <c r="G3920">
        <v>2000</v>
      </c>
      <c r="H3920" s="18" t="s">
        <v>66</v>
      </c>
      <c r="I3920" t="s">
        <v>380</v>
      </c>
      <c r="J3920" t="s">
        <v>98</v>
      </c>
    </row>
    <row r="3921" spans="1:10">
      <c r="A3921" s="17">
        <v>8028</v>
      </c>
      <c r="B3921" s="17" t="s">
        <v>4033</v>
      </c>
      <c r="C3921" s="17" t="s">
        <v>24</v>
      </c>
      <c r="D3921" s="17" t="s">
        <v>4681</v>
      </c>
      <c r="E3921" s="17">
        <v>1320</v>
      </c>
      <c r="F3921" s="18" t="s">
        <v>6</v>
      </c>
      <c r="G3921">
        <v>2011</v>
      </c>
      <c r="H3921" s="18" t="s">
        <v>66</v>
      </c>
      <c r="I3921" t="s">
        <v>380</v>
      </c>
      <c r="J3921" t="s">
        <v>98</v>
      </c>
    </row>
    <row r="3922" spans="1:10">
      <c r="A3922" s="17">
        <v>8027</v>
      </c>
      <c r="B3922" s="17" t="s">
        <v>3725</v>
      </c>
      <c r="C3922" s="17" t="s">
        <v>24</v>
      </c>
      <c r="D3922" s="17" t="s">
        <v>4681</v>
      </c>
      <c r="E3922" s="17">
        <v>1430</v>
      </c>
      <c r="F3922" s="18" t="s">
        <v>6</v>
      </c>
      <c r="G3922">
        <v>2009</v>
      </c>
      <c r="H3922" s="18" t="s">
        <v>66</v>
      </c>
      <c r="I3922" t="s">
        <v>380</v>
      </c>
      <c r="J3922" t="s">
        <v>98</v>
      </c>
    </row>
    <row r="3923" spans="1:10">
      <c r="A3923" s="17">
        <v>8026</v>
      </c>
      <c r="B3923" s="17" t="s">
        <v>4511</v>
      </c>
      <c r="C3923" s="17" t="s">
        <v>24</v>
      </c>
      <c r="D3923" s="17" t="s">
        <v>4681</v>
      </c>
      <c r="E3923" s="17">
        <v>1760</v>
      </c>
      <c r="F3923" s="18" t="s">
        <v>6</v>
      </c>
      <c r="G3923">
        <v>2006</v>
      </c>
      <c r="H3923" s="18" t="s">
        <v>66</v>
      </c>
      <c r="I3923" t="s">
        <v>380</v>
      </c>
      <c r="J3923" t="s">
        <v>98</v>
      </c>
    </row>
    <row r="3924" spans="1:10">
      <c r="A3924" s="17">
        <v>8025</v>
      </c>
      <c r="B3924" s="17" t="s">
        <v>3038</v>
      </c>
      <c r="C3924" s="17" t="s">
        <v>24</v>
      </c>
      <c r="D3924" s="17" t="s">
        <v>4681</v>
      </c>
      <c r="E3924" s="17">
        <v>1740</v>
      </c>
      <c r="F3924" s="18" t="s">
        <v>6</v>
      </c>
      <c r="G3924">
        <v>2005</v>
      </c>
      <c r="H3924" s="18" t="s">
        <v>66</v>
      </c>
      <c r="I3924" t="s">
        <v>380</v>
      </c>
      <c r="J3924" t="s">
        <v>98</v>
      </c>
    </row>
    <row r="3925" spans="1:10">
      <c r="A3925" s="17">
        <v>8024</v>
      </c>
      <c r="B3925" s="17" t="s">
        <v>4294</v>
      </c>
      <c r="C3925" s="17" t="s">
        <v>24</v>
      </c>
      <c r="D3925" s="17" t="s">
        <v>4681</v>
      </c>
      <c r="E3925" s="17">
        <v>1480</v>
      </c>
      <c r="F3925" s="18" t="s">
        <v>6</v>
      </c>
      <c r="G3925">
        <v>2006</v>
      </c>
      <c r="H3925" s="18" t="s">
        <v>66</v>
      </c>
      <c r="I3925" t="s">
        <v>380</v>
      </c>
      <c r="J3925" t="s">
        <v>98</v>
      </c>
    </row>
    <row r="3926" spans="1:10">
      <c r="A3926" s="17">
        <v>8023</v>
      </c>
      <c r="B3926" s="17" t="s">
        <v>3608</v>
      </c>
      <c r="C3926" s="17" t="s">
        <v>24</v>
      </c>
      <c r="D3926" s="17" t="s">
        <v>4681</v>
      </c>
      <c r="E3926" s="17">
        <v>2830</v>
      </c>
      <c r="F3926" s="18" t="s">
        <v>6</v>
      </c>
      <c r="G3926">
        <v>2003</v>
      </c>
      <c r="H3926" s="18" t="s">
        <v>66</v>
      </c>
      <c r="I3926" t="s">
        <v>380</v>
      </c>
      <c r="J3926" t="s">
        <v>98</v>
      </c>
    </row>
    <row r="3927" spans="1:10">
      <c r="A3927" s="17">
        <v>8022</v>
      </c>
      <c r="B3927" s="17" t="s">
        <v>670</v>
      </c>
      <c r="C3927" s="17" t="s">
        <v>18</v>
      </c>
      <c r="D3927" s="17" t="s">
        <v>4757</v>
      </c>
      <c r="E3927" s="17">
        <v>1020</v>
      </c>
      <c r="F3927" s="18" t="s">
        <v>6</v>
      </c>
      <c r="G3927">
        <v>2013</v>
      </c>
      <c r="H3927" s="18" t="s">
        <v>66</v>
      </c>
      <c r="I3927" t="s">
        <v>488</v>
      </c>
      <c r="J3927" t="s">
        <v>212</v>
      </c>
    </row>
    <row r="3928" spans="1:10">
      <c r="A3928" s="17">
        <v>8021</v>
      </c>
      <c r="B3928" s="17" t="s">
        <v>669</v>
      </c>
      <c r="C3928" s="17" t="s">
        <v>18</v>
      </c>
      <c r="D3928" s="17" t="s">
        <v>4757</v>
      </c>
      <c r="E3928" s="17">
        <v>670</v>
      </c>
      <c r="F3928" s="18" t="s">
        <v>6</v>
      </c>
      <c r="G3928">
        <v>2013</v>
      </c>
      <c r="H3928" s="18" t="s">
        <v>66</v>
      </c>
      <c r="I3928" t="s">
        <v>488</v>
      </c>
      <c r="J3928" t="s">
        <v>212</v>
      </c>
    </row>
    <row r="3929" spans="1:10">
      <c r="A3929" s="17">
        <v>8020</v>
      </c>
      <c r="B3929" s="17" t="s">
        <v>4223</v>
      </c>
      <c r="C3929" s="17" t="s">
        <v>18</v>
      </c>
      <c r="D3929" s="17" t="s">
        <v>4757</v>
      </c>
      <c r="E3929" s="17">
        <v>530</v>
      </c>
      <c r="F3929" s="18" t="s">
        <v>6</v>
      </c>
      <c r="G3929">
        <v>2013</v>
      </c>
      <c r="H3929" s="18" t="s">
        <v>66</v>
      </c>
      <c r="I3929" t="s">
        <v>488</v>
      </c>
      <c r="J3929" t="s">
        <v>212</v>
      </c>
    </row>
    <row r="3930" spans="1:10">
      <c r="A3930" s="17">
        <v>8019</v>
      </c>
      <c r="B3930" s="17" t="s">
        <v>668</v>
      </c>
      <c r="C3930" s="17" t="s">
        <v>18</v>
      </c>
      <c r="D3930" s="17" t="s">
        <v>4757</v>
      </c>
      <c r="E3930" s="17">
        <v>880</v>
      </c>
      <c r="F3930" s="18" t="s">
        <v>6</v>
      </c>
      <c r="G3930">
        <v>2010</v>
      </c>
      <c r="H3930" s="18" t="s">
        <v>66</v>
      </c>
      <c r="I3930" t="s">
        <v>488</v>
      </c>
      <c r="J3930" t="s">
        <v>212</v>
      </c>
    </row>
    <row r="3931" spans="1:10">
      <c r="A3931" s="17">
        <v>8018</v>
      </c>
      <c r="B3931" s="17" t="s">
        <v>667</v>
      </c>
      <c r="C3931" s="17" t="s">
        <v>18</v>
      </c>
      <c r="D3931" s="17" t="s">
        <v>4757</v>
      </c>
      <c r="E3931" s="17">
        <v>720</v>
      </c>
      <c r="F3931" s="18" t="s">
        <v>6</v>
      </c>
      <c r="G3931">
        <v>2010</v>
      </c>
      <c r="H3931" s="18" t="s">
        <v>66</v>
      </c>
      <c r="I3931" t="s">
        <v>488</v>
      </c>
      <c r="J3931" t="s">
        <v>212</v>
      </c>
    </row>
    <row r="3932" spans="1:10">
      <c r="A3932" s="17">
        <v>8017</v>
      </c>
      <c r="B3932" s="17" t="s">
        <v>4298</v>
      </c>
      <c r="C3932" s="17" t="s">
        <v>18</v>
      </c>
      <c r="D3932" s="17" t="s">
        <v>4757</v>
      </c>
      <c r="E3932" s="17">
        <v>2130</v>
      </c>
      <c r="F3932" s="18" t="s">
        <v>6</v>
      </c>
      <c r="G3932">
        <v>2007</v>
      </c>
      <c r="H3932" s="18" t="s">
        <v>66</v>
      </c>
      <c r="I3932" t="s">
        <v>488</v>
      </c>
      <c r="J3932" t="s">
        <v>212</v>
      </c>
    </row>
    <row r="3933" spans="1:10">
      <c r="A3933" s="17">
        <v>8016</v>
      </c>
      <c r="B3933" s="17" t="s">
        <v>666</v>
      </c>
      <c r="C3933" s="17" t="s">
        <v>18</v>
      </c>
      <c r="D3933" s="17" t="s">
        <v>4757</v>
      </c>
      <c r="E3933" s="17">
        <v>630</v>
      </c>
      <c r="F3933" s="18" t="s">
        <v>6</v>
      </c>
      <c r="G3933">
        <v>2019</v>
      </c>
      <c r="H3933" s="18" t="s">
        <v>85</v>
      </c>
      <c r="I3933" t="s">
        <v>488</v>
      </c>
      <c r="J3933" t="s">
        <v>212</v>
      </c>
    </row>
    <row r="3934" spans="1:10">
      <c r="A3934" s="17">
        <v>8015</v>
      </c>
      <c r="B3934" s="17" t="s">
        <v>665</v>
      </c>
      <c r="C3934" s="17" t="s">
        <v>18</v>
      </c>
      <c r="D3934" s="17" t="s">
        <v>4758</v>
      </c>
      <c r="E3934" s="17">
        <v>660</v>
      </c>
      <c r="F3934" s="18" t="s">
        <v>6</v>
      </c>
      <c r="G3934">
        <v>2015</v>
      </c>
      <c r="H3934" s="18" t="s">
        <v>66</v>
      </c>
      <c r="I3934" t="s">
        <v>488</v>
      </c>
      <c r="J3934" t="s">
        <v>212</v>
      </c>
    </row>
    <row r="3935" spans="1:10">
      <c r="A3935" s="17">
        <v>8014</v>
      </c>
      <c r="B3935" s="17" t="s">
        <v>664</v>
      </c>
      <c r="C3935" s="17" t="s">
        <v>18</v>
      </c>
      <c r="D3935" s="17" t="s">
        <v>4757</v>
      </c>
      <c r="E3935" s="17">
        <v>600</v>
      </c>
      <c r="F3935" s="18" t="s">
        <v>6</v>
      </c>
      <c r="G3935">
        <v>2013</v>
      </c>
      <c r="H3935" s="18" t="s">
        <v>66</v>
      </c>
      <c r="I3935" t="s">
        <v>488</v>
      </c>
      <c r="J3935" t="s">
        <v>212</v>
      </c>
    </row>
    <row r="3936" spans="1:10">
      <c r="A3936" s="17">
        <v>8013</v>
      </c>
      <c r="B3936" s="17" t="s">
        <v>663</v>
      </c>
      <c r="C3936" s="17" t="s">
        <v>18</v>
      </c>
      <c r="D3936" s="17" t="s">
        <v>4758</v>
      </c>
      <c r="E3936" s="17">
        <v>1210</v>
      </c>
      <c r="F3936" s="18" t="s">
        <v>6</v>
      </c>
      <c r="G3936">
        <v>2013</v>
      </c>
      <c r="H3936" s="18" t="s">
        <v>66</v>
      </c>
      <c r="I3936" t="s">
        <v>488</v>
      </c>
      <c r="J3936" t="s">
        <v>212</v>
      </c>
    </row>
    <row r="3937" spans="1:10">
      <c r="A3937" s="17">
        <v>8012</v>
      </c>
      <c r="B3937" s="17" t="s">
        <v>662</v>
      </c>
      <c r="C3937" s="17" t="s">
        <v>18</v>
      </c>
      <c r="D3937" s="17" t="s">
        <v>4757</v>
      </c>
      <c r="E3937" s="17">
        <v>830</v>
      </c>
      <c r="F3937" s="18" t="s">
        <v>6</v>
      </c>
      <c r="G3937">
        <v>2013</v>
      </c>
      <c r="H3937" s="18" t="s">
        <v>66</v>
      </c>
      <c r="I3937" t="s">
        <v>488</v>
      </c>
      <c r="J3937" t="s">
        <v>212</v>
      </c>
    </row>
    <row r="3938" spans="1:10">
      <c r="A3938" s="17">
        <v>8011</v>
      </c>
      <c r="B3938" s="17" t="s">
        <v>661</v>
      </c>
      <c r="C3938" s="17" t="s">
        <v>18</v>
      </c>
      <c r="D3938" s="17" t="s">
        <v>4757</v>
      </c>
      <c r="E3938" s="17">
        <v>770</v>
      </c>
      <c r="F3938" s="18" t="s">
        <v>6</v>
      </c>
      <c r="G3938">
        <v>2013</v>
      </c>
      <c r="H3938" s="18" t="s">
        <v>66</v>
      </c>
      <c r="I3938" t="s">
        <v>488</v>
      </c>
      <c r="J3938" t="s">
        <v>212</v>
      </c>
    </row>
    <row r="3939" spans="1:10">
      <c r="A3939" s="17">
        <v>8010</v>
      </c>
      <c r="B3939" s="17" t="s">
        <v>660</v>
      </c>
      <c r="C3939" s="17" t="s">
        <v>18</v>
      </c>
      <c r="D3939" s="17" t="s">
        <v>4758</v>
      </c>
      <c r="E3939" s="17">
        <v>1030</v>
      </c>
      <c r="F3939" s="18" t="s">
        <v>6</v>
      </c>
      <c r="G3939">
        <v>2019</v>
      </c>
      <c r="H3939" s="18" t="s">
        <v>85</v>
      </c>
      <c r="I3939" t="s">
        <v>488</v>
      </c>
      <c r="J3939" t="s">
        <v>212</v>
      </c>
    </row>
    <row r="3940" spans="1:10">
      <c r="A3940" s="17">
        <v>8009</v>
      </c>
      <c r="B3940" s="17" t="s">
        <v>659</v>
      </c>
      <c r="C3940" s="17" t="s">
        <v>18</v>
      </c>
      <c r="D3940" s="17" t="s">
        <v>4758</v>
      </c>
      <c r="E3940" s="17">
        <v>600</v>
      </c>
      <c r="F3940" s="18" t="s">
        <v>6</v>
      </c>
      <c r="G3940">
        <v>2011</v>
      </c>
      <c r="H3940" s="18" t="s">
        <v>66</v>
      </c>
      <c r="I3940" t="s">
        <v>488</v>
      </c>
      <c r="J3940" t="s">
        <v>212</v>
      </c>
    </row>
    <row r="3941" spans="1:10">
      <c r="A3941" s="17">
        <v>8008</v>
      </c>
      <c r="B3941" s="17" t="s">
        <v>658</v>
      </c>
      <c r="C3941" s="17" t="s">
        <v>18</v>
      </c>
      <c r="D3941" s="17" t="s">
        <v>4758</v>
      </c>
      <c r="E3941" s="17">
        <v>770</v>
      </c>
      <c r="F3941" s="18" t="s">
        <v>6</v>
      </c>
      <c r="G3941">
        <v>2002</v>
      </c>
      <c r="H3941" s="18" t="s">
        <v>66</v>
      </c>
      <c r="I3941" t="s">
        <v>488</v>
      </c>
      <c r="J3941" t="s">
        <v>212</v>
      </c>
    </row>
    <row r="3942" spans="1:10">
      <c r="A3942" s="17">
        <v>8007</v>
      </c>
      <c r="B3942" s="17" t="s">
        <v>657</v>
      </c>
      <c r="C3942" s="17" t="s">
        <v>18</v>
      </c>
      <c r="D3942" s="17" t="s">
        <v>4758</v>
      </c>
      <c r="E3942" s="17">
        <v>670</v>
      </c>
      <c r="F3942" s="18" t="s">
        <v>6</v>
      </c>
      <c r="G3942">
        <v>2008</v>
      </c>
      <c r="H3942" s="18" t="s">
        <v>66</v>
      </c>
      <c r="I3942" t="s">
        <v>488</v>
      </c>
      <c r="J3942" t="s">
        <v>212</v>
      </c>
    </row>
    <row r="3943" spans="1:10">
      <c r="A3943" s="17">
        <v>8006</v>
      </c>
      <c r="B3943" s="17" t="s">
        <v>656</v>
      </c>
      <c r="C3943" s="17" t="s">
        <v>18</v>
      </c>
      <c r="D3943" s="17" t="s">
        <v>4758</v>
      </c>
      <c r="E3943" s="17">
        <v>790</v>
      </c>
      <c r="F3943" s="18" t="s">
        <v>6</v>
      </c>
      <c r="G3943">
        <v>2008</v>
      </c>
      <c r="H3943" s="18" t="s">
        <v>66</v>
      </c>
      <c r="I3943" t="s">
        <v>488</v>
      </c>
      <c r="J3943" t="s">
        <v>212</v>
      </c>
    </row>
    <row r="3944" spans="1:10">
      <c r="A3944" s="17">
        <v>8005</v>
      </c>
      <c r="B3944" s="17" t="s">
        <v>655</v>
      </c>
      <c r="C3944" s="17" t="s">
        <v>18</v>
      </c>
      <c r="D3944" s="17" t="s">
        <v>4758</v>
      </c>
      <c r="E3944" s="17">
        <v>1000</v>
      </c>
      <c r="F3944" s="18" t="s">
        <v>6</v>
      </c>
      <c r="G3944">
        <v>2002</v>
      </c>
      <c r="H3944" s="18" t="s">
        <v>66</v>
      </c>
      <c r="I3944" t="s">
        <v>488</v>
      </c>
      <c r="J3944" t="s">
        <v>212</v>
      </c>
    </row>
    <row r="3945" spans="1:10">
      <c r="A3945" s="17">
        <v>8004</v>
      </c>
      <c r="B3945" s="17" t="s">
        <v>654</v>
      </c>
      <c r="C3945" s="17" t="s">
        <v>18</v>
      </c>
      <c r="D3945" s="17" t="s">
        <v>4758</v>
      </c>
      <c r="E3945" s="17">
        <v>310</v>
      </c>
      <c r="F3945" s="18" t="s">
        <v>6</v>
      </c>
      <c r="G3945">
        <v>2015</v>
      </c>
      <c r="H3945" s="18" t="s">
        <v>66</v>
      </c>
      <c r="I3945" t="s">
        <v>488</v>
      </c>
      <c r="J3945" t="s">
        <v>212</v>
      </c>
    </row>
    <row r="3946" spans="1:10">
      <c r="A3946" s="17">
        <v>8003</v>
      </c>
      <c r="B3946" s="17" t="s">
        <v>653</v>
      </c>
      <c r="C3946" s="17" t="s">
        <v>18</v>
      </c>
      <c r="D3946" s="17" t="s">
        <v>4757</v>
      </c>
      <c r="E3946" s="17">
        <v>1200</v>
      </c>
      <c r="F3946" s="18" t="s">
        <v>6</v>
      </c>
      <c r="G3946">
        <v>2010</v>
      </c>
      <c r="H3946" s="18" t="s">
        <v>66</v>
      </c>
      <c r="I3946" t="s">
        <v>488</v>
      </c>
      <c r="J3946" t="s">
        <v>212</v>
      </c>
    </row>
    <row r="3947" spans="1:10">
      <c r="A3947" s="17">
        <v>8002</v>
      </c>
      <c r="B3947" s="17" t="s">
        <v>652</v>
      </c>
      <c r="C3947" s="17" t="s">
        <v>18</v>
      </c>
      <c r="D3947" s="17" t="s">
        <v>4757</v>
      </c>
      <c r="E3947" s="17">
        <v>1210</v>
      </c>
      <c r="F3947" s="18" t="s">
        <v>6</v>
      </c>
      <c r="G3947">
        <v>2008</v>
      </c>
      <c r="H3947" s="18" t="s">
        <v>66</v>
      </c>
      <c r="I3947" t="s">
        <v>488</v>
      </c>
      <c r="J3947" t="s">
        <v>212</v>
      </c>
    </row>
    <row r="3948" spans="1:10">
      <c r="A3948" s="17">
        <v>8001</v>
      </c>
      <c r="B3948" s="17" t="s">
        <v>651</v>
      </c>
      <c r="C3948" s="17" t="s">
        <v>18</v>
      </c>
      <c r="D3948" s="17" t="s">
        <v>4758</v>
      </c>
      <c r="E3948" s="17">
        <v>1820</v>
      </c>
      <c r="F3948" s="18" t="s">
        <v>6</v>
      </c>
      <c r="G3948">
        <v>2008</v>
      </c>
      <c r="H3948" s="18" t="s">
        <v>66</v>
      </c>
      <c r="I3948" t="s">
        <v>488</v>
      </c>
      <c r="J3948" t="s">
        <v>212</v>
      </c>
    </row>
    <row r="3949" spans="1:10">
      <c r="A3949" s="17">
        <v>8000</v>
      </c>
      <c r="B3949" s="17" t="s">
        <v>650</v>
      </c>
      <c r="C3949" s="17" t="s">
        <v>18</v>
      </c>
      <c r="D3949" s="17" t="s">
        <v>4758</v>
      </c>
      <c r="E3949" s="17">
        <v>600</v>
      </c>
      <c r="F3949" s="18" t="s">
        <v>6</v>
      </c>
      <c r="G3949">
        <v>2012</v>
      </c>
      <c r="H3949" s="18" t="s">
        <v>66</v>
      </c>
      <c r="I3949" t="s">
        <v>488</v>
      </c>
      <c r="J3949" t="s">
        <v>212</v>
      </c>
    </row>
    <row r="3950" spans="1:10">
      <c r="A3950" s="17">
        <v>7999</v>
      </c>
      <c r="B3950" s="17" t="s">
        <v>649</v>
      </c>
      <c r="C3950" s="17" t="s">
        <v>18</v>
      </c>
      <c r="D3950" s="17" t="s">
        <v>4758</v>
      </c>
      <c r="E3950" s="17">
        <v>530</v>
      </c>
      <c r="F3950" s="18" t="s">
        <v>6</v>
      </c>
      <c r="G3950">
        <v>2016</v>
      </c>
      <c r="H3950" s="18" t="s">
        <v>82</v>
      </c>
      <c r="I3950" t="s">
        <v>488</v>
      </c>
      <c r="J3950" t="s">
        <v>212</v>
      </c>
    </row>
    <row r="3951" spans="1:10">
      <c r="A3951" s="17">
        <v>7997</v>
      </c>
      <c r="B3951" s="17" t="s">
        <v>3910</v>
      </c>
      <c r="C3951" s="17" t="s">
        <v>18</v>
      </c>
      <c r="D3951" s="17" t="s">
        <v>4758</v>
      </c>
      <c r="E3951" s="17">
        <v>420</v>
      </c>
      <c r="F3951" s="18" t="s">
        <v>6</v>
      </c>
      <c r="G3951">
        <v>2013</v>
      </c>
      <c r="H3951" s="18" t="s">
        <v>66</v>
      </c>
      <c r="I3951" t="s">
        <v>488</v>
      </c>
      <c r="J3951" t="s">
        <v>212</v>
      </c>
    </row>
    <row r="3952" spans="1:10">
      <c r="A3952" s="17">
        <v>7996</v>
      </c>
      <c r="B3952" s="17" t="s">
        <v>648</v>
      </c>
      <c r="C3952" s="17" t="s">
        <v>18</v>
      </c>
      <c r="D3952" s="17" t="s">
        <v>4758</v>
      </c>
      <c r="E3952" s="17">
        <v>470</v>
      </c>
      <c r="F3952" s="18" t="s">
        <v>6</v>
      </c>
      <c r="G3952">
        <v>2013</v>
      </c>
      <c r="H3952" s="18" t="s">
        <v>66</v>
      </c>
      <c r="I3952" t="s">
        <v>488</v>
      </c>
      <c r="J3952" t="s">
        <v>212</v>
      </c>
    </row>
    <row r="3953" spans="1:10">
      <c r="A3953" s="17">
        <v>7995</v>
      </c>
      <c r="B3953" s="17" t="s">
        <v>647</v>
      </c>
      <c r="C3953" s="17" t="s">
        <v>18</v>
      </c>
      <c r="D3953" s="17" t="s">
        <v>4758</v>
      </c>
      <c r="E3953" s="17">
        <v>570</v>
      </c>
      <c r="F3953" s="18" t="s">
        <v>6</v>
      </c>
      <c r="G3953">
        <v>2012</v>
      </c>
      <c r="H3953" s="18" t="s">
        <v>66</v>
      </c>
      <c r="I3953" t="s">
        <v>488</v>
      </c>
      <c r="J3953" t="s">
        <v>212</v>
      </c>
    </row>
    <row r="3954" spans="1:10">
      <c r="A3954" s="17">
        <v>7994</v>
      </c>
      <c r="B3954" s="17" t="s">
        <v>646</v>
      </c>
      <c r="C3954" s="17" t="s">
        <v>18</v>
      </c>
      <c r="D3954" s="17" t="s">
        <v>4758</v>
      </c>
      <c r="E3954" s="17">
        <v>430</v>
      </c>
      <c r="F3954" s="18" t="s">
        <v>6</v>
      </c>
      <c r="G3954">
        <v>2011</v>
      </c>
      <c r="H3954" s="18" t="s">
        <v>66</v>
      </c>
      <c r="I3954" t="s">
        <v>488</v>
      </c>
      <c r="J3954" t="s">
        <v>212</v>
      </c>
    </row>
    <row r="3955" spans="1:10">
      <c r="A3955" s="17">
        <v>7993</v>
      </c>
      <c r="B3955" s="17" t="s">
        <v>4229</v>
      </c>
      <c r="C3955" s="17" t="s">
        <v>18</v>
      </c>
      <c r="D3955" s="17" t="s">
        <v>4758</v>
      </c>
      <c r="E3955" s="17">
        <v>610</v>
      </c>
      <c r="F3955" s="18" t="s">
        <v>6</v>
      </c>
      <c r="G3955">
        <v>2011</v>
      </c>
      <c r="H3955" s="18" t="s">
        <v>66</v>
      </c>
      <c r="I3955" t="s">
        <v>488</v>
      </c>
      <c r="J3955" t="s">
        <v>212</v>
      </c>
    </row>
    <row r="3956" spans="1:10">
      <c r="A3956" s="17">
        <v>7992</v>
      </c>
      <c r="B3956" s="17" t="s">
        <v>645</v>
      </c>
      <c r="C3956" s="17" t="s">
        <v>18</v>
      </c>
      <c r="D3956" s="17" t="s">
        <v>4758</v>
      </c>
      <c r="E3956" s="17">
        <v>500</v>
      </c>
      <c r="F3956" s="18" t="s">
        <v>6</v>
      </c>
      <c r="G3956">
        <v>2011</v>
      </c>
      <c r="H3956" s="18" t="s">
        <v>66</v>
      </c>
      <c r="I3956" t="s">
        <v>488</v>
      </c>
      <c r="J3956" t="s">
        <v>212</v>
      </c>
    </row>
    <row r="3957" spans="1:10">
      <c r="A3957" s="17">
        <v>7991</v>
      </c>
      <c r="B3957" s="17" t="s">
        <v>644</v>
      </c>
      <c r="C3957" s="17" t="s">
        <v>18</v>
      </c>
      <c r="D3957" s="17" t="s">
        <v>4758</v>
      </c>
      <c r="E3957" s="17">
        <v>420</v>
      </c>
      <c r="F3957" s="18" t="s">
        <v>6</v>
      </c>
      <c r="G3957">
        <v>2011</v>
      </c>
      <c r="H3957" s="18" t="s">
        <v>66</v>
      </c>
      <c r="I3957" t="s">
        <v>488</v>
      </c>
      <c r="J3957" t="s">
        <v>212</v>
      </c>
    </row>
    <row r="3958" spans="1:10">
      <c r="A3958" s="17">
        <v>7990</v>
      </c>
      <c r="B3958" s="17" t="s">
        <v>643</v>
      </c>
      <c r="C3958" s="17" t="s">
        <v>18</v>
      </c>
      <c r="D3958" s="17" t="s">
        <v>4758</v>
      </c>
      <c r="E3958" s="17">
        <v>360</v>
      </c>
      <c r="F3958" s="18" t="s">
        <v>6</v>
      </c>
      <c r="G3958">
        <v>2010</v>
      </c>
      <c r="H3958" s="18" t="s">
        <v>66</v>
      </c>
      <c r="I3958" t="s">
        <v>488</v>
      </c>
      <c r="J3958" t="s">
        <v>212</v>
      </c>
    </row>
    <row r="3959" spans="1:10">
      <c r="A3959" s="17">
        <v>7989</v>
      </c>
      <c r="B3959" s="17" t="s">
        <v>642</v>
      </c>
      <c r="C3959" s="17" t="s">
        <v>18</v>
      </c>
      <c r="D3959" s="17" t="s">
        <v>4758</v>
      </c>
      <c r="E3959" s="17">
        <v>470</v>
      </c>
      <c r="F3959" s="18" t="s">
        <v>6</v>
      </c>
      <c r="G3959">
        <v>2006</v>
      </c>
      <c r="H3959" s="18" t="s">
        <v>66</v>
      </c>
      <c r="I3959" t="s">
        <v>488</v>
      </c>
      <c r="J3959" t="s">
        <v>212</v>
      </c>
    </row>
    <row r="3960" spans="1:10">
      <c r="A3960" s="17">
        <v>7988</v>
      </c>
      <c r="B3960" s="17" t="s">
        <v>3673</v>
      </c>
      <c r="C3960" s="17" t="s">
        <v>18</v>
      </c>
      <c r="D3960" s="17" t="s">
        <v>4758</v>
      </c>
      <c r="E3960" s="17">
        <v>770</v>
      </c>
      <c r="F3960" s="18" t="s">
        <v>6</v>
      </c>
      <c r="G3960">
        <v>2010</v>
      </c>
      <c r="H3960" s="18" t="s">
        <v>66</v>
      </c>
      <c r="I3960" t="s">
        <v>488</v>
      </c>
      <c r="J3960" t="s">
        <v>212</v>
      </c>
    </row>
    <row r="3961" spans="1:10">
      <c r="A3961" s="17">
        <v>7987</v>
      </c>
      <c r="B3961" s="17" t="s">
        <v>641</v>
      </c>
      <c r="C3961" s="17" t="s">
        <v>18</v>
      </c>
      <c r="D3961" s="17" t="s">
        <v>4758</v>
      </c>
      <c r="E3961" s="17">
        <v>570</v>
      </c>
      <c r="F3961" s="18" t="s">
        <v>6</v>
      </c>
      <c r="G3961">
        <v>2009</v>
      </c>
      <c r="H3961" s="18" t="s">
        <v>66</v>
      </c>
      <c r="I3961" t="s">
        <v>488</v>
      </c>
      <c r="J3961" t="s">
        <v>212</v>
      </c>
    </row>
    <row r="3962" spans="1:10">
      <c r="A3962" s="17">
        <v>7986</v>
      </c>
      <c r="B3962" s="17" t="s">
        <v>640</v>
      </c>
      <c r="C3962" s="17" t="s">
        <v>18</v>
      </c>
      <c r="D3962" s="17" t="s">
        <v>4758</v>
      </c>
      <c r="E3962" s="17">
        <v>530</v>
      </c>
      <c r="F3962" s="18" t="s">
        <v>6</v>
      </c>
      <c r="G3962">
        <v>2008</v>
      </c>
      <c r="H3962" s="18" t="s">
        <v>66</v>
      </c>
      <c r="I3962" t="s">
        <v>488</v>
      </c>
      <c r="J3962" t="s">
        <v>212</v>
      </c>
    </row>
    <row r="3963" spans="1:10">
      <c r="A3963" s="17">
        <v>7985</v>
      </c>
      <c r="B3963" s="17" t="s">
        <v>3840</v>
      </c>
      <c r="C3963" s="17" t="s">
        <v>18</v>
      </c>
      <c r="D3963" s="17" t="s">
        <v>4758</v>
      </c>
      <c r="E3963" s="17">
        <v>1350</v>
      </c>
      <c r="F3963" s="18" t="s">
        <v>6</v>
      </c>
      <c r="G3963">
        <v>2007</v>
      </c>
      <c r="H3963" s="18" t="s">
        <v>66</v>
      </c>
      <c r="I3963" t="s">
        <v>488</v>
      </c>
      <c r="J3963" t="s">
        <v>212</v>
      </c>
    </row>
    <row r="3964" spans="1:10">
      <c r="A3964" s="17">
        <v>7984</v>
      </c>
      <c r="B3964" s="17" t="s">
        <v>639</v>
      </c>
      <c r="C3964" s="17" t="s">
        <v>18</v>
      </c>
      <c r="D3964" s="17" t="s">
        <v>4758</v>
      </c>
      <c r="E3964" s="17">
        <v>550</v>
      </c>
      <c r="F3964" s="18" t="s">
        <v>6</v>
      </c>
      <c r="G3964">
        <v>2007</v>
      </c>
      <c r="H3964" s="18" t="s">
        <v>66</v>
      </c>
      <c r="I3964" t="s">
        <v>488</v>
      </c>
      <c r="J3964" t="s">
        <v>212</v>
      </c>
    </row>
    <row r="3965" spans="1:10">
      <c r="A3965" s="17">
        <v>7983</v>
      </c>
      <c r="B3965" s="17" t="s">
        <v>638</v>
      </c>
      <c r="C3965" s="17" t="s">
        <v>18</v>
      </c>
      <c r="D3965" s="17" t="s">
        <v>4758</v>
      </c>
      <c r="E3965" s="17">
        <v>320</v>
      </c>
      <c r="F3965" s="18" t="s">
        <v>6</v>
      </c>
      <c r="G3965">
        <v>2016</v>
      </c>
      <c r="H3965" s="18" t="s">
        <v>82</v>
      </c>
      <c r="I3965" t="s">
        <v>488</v>
      </c>
      <c r="J3965" t="s">
        <v>212</v>
      </c>
    </row>
    <row r="3966" spans="1:10">
      <c r="A3966" s="17">
        <v>7982</v>
      </c>
      <c r="B3966" s="17" t="s">
        <v>4043</v>
      </c>
      <c r="C3966" s="17" t="s">
        <v>18</v>
      </c>
      <c r="D3966" s="17" t="s">
        <v>4758</v>
      </c>
      <c r="E3966" s="17">
        <v>400</v>
      </c>
      <c r="F3966" s="18" t="s">
        <v>6</v>
      </c>
      <c r="G3966">
        <v>2015</v>
      </c>
      <c r="H3966" s="18" t="s">
        <v>66</v>
      </c>
      <c r="I3966" t="s">
        <v>488</v>
      </c>
      <c r="J3966" t="s">
        <v>212</v>
      </c>
    </row>
    <row r="3967" spans="1:10">
      <c r="A3967" s="17">
        <v>7981</v>
      </c>
      <c r="B3967" s="17" t="s">
        <v>637</v>
      </c>
      <c r="C3967" s="17" t="s">
        <v>18</v>
      </c>
      <c r="D3967" s="17" t="s">
        <v>4758</v>
      </c>
      <c r="E3967" s="17">
        <v>530</v>
      </c>
      <c r="F3967" s="18" t="s">
        <v>6</v>
      </c>
      <c r="G3967">
        <v>2015</v>
      </c>
      <c r="H3967" s="18" t="s">
        <v>66</v>
      </c>
      <c r="I3967" t="s">
        <v>488</v>
      </c>
      <c r="J3967" t="s">
        <v>212</v>
      </c>
    </row>
    <row r="3968" spans="1:10">
      <c r="A3968" s="17">
        <v>7980</v>
      </c>
      <c r="B3968" s="17" t="s">
        <v>636</v>
      </c>
      <c r="C3968" s="17" t="s">
        <v>18</v>
      </c>
      <c r="D3968" s="17" t="s">
        <v>4758</v>
      </c>
      <c r="E3968" s="17">
        <v>300</v>
      </c>
      <c r="F3968" s="18" t="s">
        <v>6</v>
      </c>
      <c r="G3968">
        <v>2015</v>
      </c>
      <c r="H3968" s="18" t="s">
        <v>66</v>
      </c>
      <c r="I3968" t="s">
        <v>488</v>
      </c>
      <c r="J3968" t="s">
        <v>212</v>
      </c>
    </row>
    <row r="3969" spans="1:10">
      <c r="A3969" s="17">
        <v>7979</v>
      </c>
      <c r="B3969" s="17" t="s">
        <v>635</v>
      </c>
      <c r="C3969" s="17" t="s">
        <v>18</v>
      </c>
      <c r="D3969" s="17" t="s">
        <v>4758</v>
      </c>
      <c r="E3969" s="17">
        <v>320</v>
      </c>
      <c r="F3969" s="18" t="s">
        <v>6</v>
      </c>
      <c r="G3969">
        <v>2015</v>
      </c>
      <c r="H3969" s="18" t="s">
        <v>66</v>
      </c>
      <c r="I3969" t="s">
        <v>488</v>
      </c>
      <c r="J3969" t="s">
        <v>212</v>
      </c>
    </row>
    <row r="3970" spans="1:10">
      <c r="A3970" s="17">
        <v>7978</v>
      </c>
      <c r="B3970" s="17" t="s">
        <v>634</v>
      </c>
      <c r="C3970" s="17" t="s">
        <v>18</v>
      </c>
      <c r="D3970" s="17" t="s">
        <v>4758</v>
      </c>
      <c r="E3970" s="17">
        <v>430</v>
      </c>
      <c r="F3970" s="18" t="s">
        <v>6</v>
      </c>
      <c r="G3970">
        <v>2014</v>
      </c>
      <c r="H3970" s="18" t="s">
        <v>66</v>
      </c>
      <c r="I3970" t="s">
        <v>488</v>
      </c>
      <c r="J3970" t="s">
        <v>212</v>
      </c>
    </row>
    <row r="3971" spans="1:10">
      <c r="A3971" s="17">
        <v>7977</v>
      </c>
      <c r="B3971" s="17" t="s">
        <v>3449</v>
      </c>
      <c r="C3971" s="17" t="s">
        <v>18</v>
      </c>
      <c r="D3971" s="17" t="s">
        <v>4758</v>
      </c>
      <c r="E3971" s="17">
        <v>470</v>
      </c>
      <c r="F3971" s="18" t="s">
        <v>6</v>
      </c>
      <c r="G3971">
        <v>2014</v>
      </c>
      <c r="H3971" s="18" t="s">
        <v>66</v>
      </c>
      <c r="I3971" t="s">
        <v>488</v>
      </c>
      <c r="J3971" t="s">
        <v>212</v>
      </c>
    </row>
    <row r="3972" spans="1:10">
      <c r="A3972" s="17">
        <v>7976</v>
      </c>
      <c r="B3972" s="17" t="s">
        <v>633</v>
      </c>
      <c r="C3972" s="17" t="s">
        <v>18</v>
      </c>
      <c r="D3972" s="17" t="s">
        <v>4758</v>
      </c>
      <c r="E3972" s="17">
        <v>360</v>
      </c>
      <c r="F3972" s="18" t="s">
        <v>6</v>
      </c>
      <c r="G3972">
        <v>2014</v>
      </c>
      <c r="H3972" s="18" t="s">
        <v>66</v>
      </c>
      <c r="I3972" t="s">
        <v>488</v>
      </c>
      <c r="J3972" t="s">
        <v>212</v>
      </c>
    </row>
    <row r="3973" spans="1:10">
      <c r="A3973" s="17">
        <v>7975</v>
      </c>
      <c r="B3973" s="17" t="s">
        <v>632</v>
      </c>
      <c r="C3973" s="17" t="s">
        <v>18</v>
      </c>
      <c r="D3973" s="17" t="s">
        <v>4758</v>
      </c>
      <c r="E3973" s="17">
        <v>320</v>
      </c>
      <c r="F3973" s="18" t="s">
        <v>6</v>
      </c>
      <c r="G3973">
        <v>2014</v>
      </c>
      <c r="H3973" s="18" t="s">
        <v>66</v>
      </c>
      <c r="I3973" t="s">
        <v>488</v>
      </c>
      <c r="J3973" t="s">
        <v>212</v>
      </c>
    </row>
    <row r="3974" spans="1:10">
      <c r="A3974" s="17">
        <v>7974</v>
      </c>
      <c r="B3974" s="17" t="s">
        <v>4319</v>
      </c>
      <c r="C3974" s="17" t="s">
        <v>18</v>
      </c>
      <c r="D3974" s="17" t="s">
        <v>4758</v>
      </c>
      <c r="E3974" s="17">
        <v>670</v>
      </c>
      <c r="F3974" s="18" t="s">
        <v>6</v>
      </c>
      <c r="G3974">
        <v>2016</v>
      </c>
      <c r="H3974" s="18" t="s">
        <v>82</v>
      </c>
      <c r="I3974" t="s">
        <v>488</v>
      </c>
      <c r="J3974" t="s">
        <v>212</v>
      </c>
    </row>
    <row r="3975" spans="1:10">
      <c r="A3975" s="17">
        <v>7973</v>
      </c>
      <c r="B3975" s="17" t="s">
        <v>3064</v>
      </c>
      <c r="C3975" s="17" t="s">
        <v>18</v>
      </c>
      <c r="D3975" s="17" t="s">
        <v>4758</v>
      </c>
      <c r="E3975" s="17">
        <v>7360</v>
      </c>
      <c r="F3975" s="18" t="s">
        <v>6</v>
      </c>
      <c r="G3975">
        <v>2015</v>
      </c>
      <c r="H3975" s="18" t="s">
        <v>66</v>
      </c>
      <c r="I3975" t="s">
        <v>488</v>
      </c>
      <c r="J3975" t="s">
        <v>212</v>
      </c>
    </row>
    <row r="3976" spans="1:10">
      <c r="A3976" s="17">
        <v>7971</v>
      </c>
      <c r="B3976" s="17" t="s">
        <v>3376</v>
      </c>
      <c r="C3976" s="17" t="s">
        <v>18</v>
      </c>
      <c r="D3976" s="17" t="s">
        <v>4756</v>
      </c>
      <c r="E3976" s="17">
        <v>1550</v>
      </c>
      <c r="F3976" s="18" t="s">
        <v>6</v>
      </c>
      <c r="G3976">
        <v>2018</v>
      </c>
      <c r="H3976" s="18" t="s">
        <v>84</v>
      </c>
      <c r="I3976" t="s">
        <v>64</v>
      </c>
      <c r="J3976" t="s">
        <v>204</v>
      </c>
    </row>
    <row r="3977" spans="1:10">
      <c r="A3977" s="17">
        <v>7970</v>
      </c>
      <c r="B3977" s="17" t="s">
        <v>2431</v>
      </c>
      <c r="C3977" s="17" t="s">
        <v>22</v>
      </c>
      <c r="D3977" s="17" t="s">
        <v>4671</v>
      </c>
      <c r="E3977" s="17">
        <v>2000</v>
      </c>
      <c r="F3977" s="18" t="s">
        <v>6</v>
      </c>
      <c r="G3977">
        <v>2018</v>
      </c>
      <c r="H3977" s="18" t="s">
        <v>84</v>
      </c>
      <c r="I3977" t="s">
        <v>64</v>
      </c>
      <c r="J3977" t="s">
        <v>204</v>
      </c>
    </row>
    <row r="3978" spans="1:10">
      <c r="A3978" s="17">
        <v>7969</v>
      </c>
      <c r="B3978" s="17" t="s">
        <v>631</v>
      </c>
      <c r="C3978" s="17" t="s">
        <v>24</v>
      </c>
      <c r="D3978" s="17" t="s">
        <v>4658</v>
      </c>
      <c r="E3978" s="17">
        <v>1090</v>
      </c>
      <c r="F3978" s="18" t="s">
        <v>6</v>
      </c>
      <c r="G3978">
        <v>2018</v>
      </c>
      <c r="H3978" s="18" t="s">
        <v>84</v>
      </c>
      <c r="I3978" t="s">
        <v>64</v>
      </c>
      <c r="J3978" t="s">
        <v>65</v>
      </c>
    </row>
    <row r="3979" spans="1:10">
      <c r="A3979" s="17">
        <v>7966</v>
      </c>
      <c r="B3979" s="17" t="s">
        <v>630</v>
      </c>
      <c r="C3979" s="17" t="s">
        <v>24</v>
      </c>
      <c r="D3979" s="17" t="s">
        <v>4748</v>
      </c>
      <c r="E3979" s="17">
        <v>790</v>
      </c>
      <c r="F3979" s="18" t="s">
        <v>6</v>
      </c>
      <c r="G3979">
        <v>2018</v>
      </c>
      <c r="H3979" s="18" t="s">
        <v>84</v>
      </c>
      <c r="I3979" t="s">
        <v>64</v>
      </c>
      <c r="J3979" t="s">
        <v>65</v>
      </c>
    </row>
    <row r="3980" spans="1:10">
      <c r="A3980" s="17">
        <v>7965</v>
      </c>
      <c r="B3980" s="17" t="s">
        <v>3014</v>
      </c>
      <c r="C3980" s="17" t="s">
        <v>8</v>
      </c>
      <c r="D3980" s="17" t="s">
        <v>4646</v>
      </c>
      <c r="E3980" s="17">
        <v>1260</v>
      </c>
      <c r="F3980" s="18" t="s">
        <v>6</v>
      </c>
      <c r="G3980">
        <v>2018</v>
      </c>
      <c r="H3980" s="18" t="s">
        <v>84</v>
      </c>
      <c r="I3980" t="s">
        <v>64</v>
      </c>
      <c r="J3980" t="s">
        <v>65</v>
      </c>
    </row>
    <row r="3981" spans="1:10">
      <c r="A3981" s="17">
        <v>7963</v>
      </c>
      <c r="B3981" s="17" t="s">
        <v>2419</v>
      </c>
      <c r="C3981" s="17" t="s">
        <v>20</v>
      </c>
      <c r="D3981" s="17" t="s">
        <v>4745</v>
      </c>
      <c r="E3981" s="17">
        <v>1550</v>
      </c>
      <c r="F3981" s="18" t="s">
        <v>6</v>
      </c>
      <c r="G3981">
        <v>2018</v>
      </c>
      <c r="H3981" s="18" t="s">
        <v>84</v>
      </c>
      <c r="I3981" t="s">
        <v>64</v>
      </c>
      <c r="J3981" t="s">
        <v>65</v>
      </c>
    </row>
    <row r="3982" spans="1:10">
      <c r="A3982" s="17">
        <v>7962</v>
      </c>
      <c r="B3982" s="17" t="s">
        <v>2183</v>
      </c>
      <c r="C3982" s="17" t="s">
        <v>20</v>
      </c>
      <c r="D3982" s="17" t="s">
        <v>4745</v>
      </c>
      <c r="E3982" s="17">
        <v>1030</v>
      </c>
      <c r="F3982" s="18" t="s">
        <v>6</v>
      </c>
      <c r="G3982">
        <v>2018</v>
      </c>
      <c r="H3982" s="18" t="s">
        <v>84</v>
      </c>
      <c r="I3982" t="s">
        <v>64</v>
      </c>
      <c r="J3982" t="s">
        <v>65</v>
      </c>
    </row>
    <row r="3983" spans="1:10">
      <c r="A3983" s="17">
        <v>7961</v>
      </c>
      <c r="B3983" s="17" t="s">
        <v>2982</v>
      </c>
      <c r="C3983" s="17" t="s">
        <v>28</v>
      </c>
      <c r="D3983" s="17" t="s">
        <v>4638</v>
      </c>
      <c r="E3983" s="17">
        <v>970</v>
      </c>
      <c r="F3983" s="18" t="s">
        <v>6</v>
      </c>
      <c r="G3983">
        <v>2018</v>
      </c>
      <c r="H3983" s="18" t="s">
        <v>84</v>
      </c>
      <c r="I3983" t="s">
        <v>64</v>
      </c>
      <c r="J3983" t="s">
        <v>65</v>
      </c>
    </row>
    <row r="3984" spans="1:10">
      <c r="A3984" s="17">
        <v>7960</v>
      </c>
      <c r="B3984" s="17" t="s">
        <v>4381</v>
      </c>
      <c r="C3984" s="17" t="s">
        <v>8</v>
      </c>
      <c r="D3984" s="17" t="s">
        <v>4588</v>
      </c>
      <c r="E3984" s="17">
        <v>1060</v>
      </c>
      <c r="F3984" s="18" t="s">
        <v>6</v>
      </c>
      <c r="G3984">
        <v>2018</v>
      </c>
      <c r="H3984" s="18" t="s">
        <v>84</v>
      </c>
      <c r="I3984" t="s">
        <v>64</v>
      </c>
      <c r="J3984" t="s">
        <v>65</v>
      </c>
    </row>
    <row r="3985" spans="1:10">
      <c r="A3985" s="17">
        <v>7952</v>
      </c>
      <c r="B3985" s="17" t="s">
        <v>3597</v>
      </c>
      <c r="C3985" s="17" t="s">
        <v>16</v>
      </c>
      <c r="D3985" s="17" t="s">
        <v>4631</v>
      </c>
      <c r="E3985" s="17">
        <v>630</v>
      </c>
      <c r="F3985" s="18" t="s">
        <v>6</v>
      </c>
      <c r="G3985">
        <v>2018</v>
      </c>
      <c r="H3985" s="18" t="s">
        <v>84</v>
      </c>
      <c r="I3985" t="s">
        <v>64</v>
      </c>
      <c r="J3985" t="s">
        <v>184</v>
      </c>
    </row>
    <row r="3986" spans="1:10">
      <c r="A3986" s="17">
        <v>7951</v>
      </c>
      <c r="B3986" s="17" t="s">
        <v>629</v>
      </c>
      <c r="C3986" s="17" t="s">
        <v>8</v>
      </c>
      <c r="D3986" s="17" t="s">
        <v>4646</v>
      </c>
      <c r="E3986" s="17">
        <v>1230</v>
      </c>
      <c r="F3986" s="18" t="s">
        <v>6</v>
      </c>
      <c r="G3986">
        <v>2018</v>
      </c>
      <c r="H3986" s="18" t="s">
        <v>84</v>
      </c>
      <c r="I3986" t="s">
        <v>64</v>
      </c>
      <c r="J3986" t="s">
        <v>65</v>
      </c>
    </row>
    <row r="3987" spans="1:10">
      <c r="A3987" s="17">
        <v>7950</v>
      </c>
      <c r="B3987" s="17" t="s">
        <v>2722</v>
      </c>
      <c r="C3987" s="17" t="s">
        <v>16</v>
      </c>
      <c r="D3987" s="17" t="s">
        <v>4663</v>
      </c>
      <c r="E3987" s="17">
        <v>750</v>
      </c>
      <c r="F3987" s="18" t="s">
        <v>6</v>
      </c>
      <c r="G3987">
        <v>2018</v>
      </c>
      <c r="H3987" s="18" t="s">
        <v>84</v>
      </c>
      <c r="I3987" t="s">
        <v>64</v>
      </c>
      <c r="J3987" t="s">
        <v>184</v>
      </c>
    </row>
    <row r="3988" spans="1:10">
      <c r="A3988" s="17">
        <v>7949</v>
      </c>
      <c r="B3988" s="17" t="s">
        <v>3326</v>
      </c>
      <c r="C3988" s="17" t="s">
        <v>28</v>
      </c>
      <c r="D3988" s="17" t="s">
        <v>4638</v>
      </c>
      <c r="E3988" s="17">
        <v>980</v>
      </c>
      <c r="F3988" s="18" t="s">
        <v>6</v>
      </c>
      <c r="G3988">
        <v>2018</v>
      </c>
      <c r="H3988" s="18" t="s">
        <v>84</v>
      </c>
      <c r="I3988" t="s">
        <v>64</v>
      </c>
      <c r="J3988" t="s">
        <v>65</v>
      </c>
    </row>
    <row r="3989" spans="1:10">
      <c r="A3989" s="17">
        <v>7948</v>
      </c>
      <c r="B3989" s="17" t="s">
        <v>2785</v>
      </c>
      <c r="C3989" s="17" t="s">
        <v>28</v>
      </c>
      <c r="D3989" s="17" t="s">
        <v>4638</v>
      </c>
      <c r="E3989" s="17">
        <v>1040</v>
      </c>
      <c r="F3989" s="18" t="s">
        <v>6</v>
      </c>
      <c r="G3989">
        <v>2018</v>
      </c>
      <c r="H3989" s="18" t="s">
        <v>84</v>
      </c>
      <c r="I3989" t="s">
        <v>64</v>
      </c>
      <c r="J3989" t="s">
        <v>65</v>
      </c>
    </row>
    <row r="3990" spans="1:10">
      <c r="A3990" s="17">
        <v>7947</v>
      </c>
      <c r="B3990" s="17" t="s">
        <v>628</v>
      </c>
      <c r="C3990" s="17" t="s">
        <v>28</v>
      </c>
      <c r="D3990" s="17" t="s">
        <v>4749</v>
      </c>
      <c r="E3990" s="17">
        <v>880</v>
      </c>
      <c r="F3990" s="18" t="s">
        <v>6</v>
      </c>
      <c r="G3990">
        <v>2018</v>
      </c>
      <c r="H3990" s="18" t="s">
        <v>84</v>
      </c>
      <c r="I3990" t="s">
        <v>64</v>
      </c>
      <c r="J3990" t="s">
        <v>65</v>
      </c>
    </row>
    <row r="3991" spans="1:10">
      <c r="A3991" s="17">
        <v>7946</v>
      </c>
      <c r="B3991" s="17" t="s">
        <v>3062</v>
      </c>
      <c r="C3991" s="17" t="s">
        <v>28</v>
      </c>
      <c r="D3991" s="17" t="s">
        <v>4749</v>
      </c>
      <c r="E3991" s="17">
        <v>1070</v>
      </c>
      <c r="F3991" s="18" t="s">
        <v>6</v>
      </c>
      <c r="G3991">
        <v>2018</v>
      </c>
      <c r="H3991" s="18" t="s">
        <v>84</v>
      </c>
      <c r="I3991" t="s">
        <v>64</v>
      </c>
      <c r="J3991" t="s">
        <v>65</v>
      </c>
    </row>
    <row r="3992" spans="1:10">
      <c r="A3992" s="17">
        <v>7945</v>
      </c>
      <c r="B3992" s="17" t="s">
        <v>627</v>
      </c>
      <c r="C3992" s="17" t="s">
        <v>22</v>
      </c>
      <c r="D3992" s="17" t="s">
        <v>4671</v>
      </c>
      <c r="E3992" s="17">
        <v>610</v>
      </c>
      <c r="F3992" s="18" t="s">
        <v>6</v>
      </c>
      <c r="G3992">
        <v>2018</v>
      </c>
      <c r="H3992" s="18" t="s">
        <v>84</v>
      </c>
      <c r="I3992" t="s">
        <v>64</v>
      </c>
      <c r="J3992" t="s">
        <v>65</v>
      </c>
    </row>
    <row r="3993" spans="1:10">
      <c r="A3993" s="17">
        <v>7944</v>
      </c>
      <c r="B3993" s="17" t="s">
        <v>4422</v>
      </c>
      <c r="C3993" s="17" t="s">
        <v>8</v>
      </c>
      <c r="D3993" s="17" t="s">
        <v>4588</v>
      </c>
      <c r="E3993" s="17">
        <v>1160</v>
      </c>
      <c r="F3993" s="18" t="s">
        <v>6</v>
      </c>
      <c r="G3993">
        <v>2018</v>
      </c>
      <c r="H3993" s="18" t="s">
        <v>84</v>
      </c>
      <c r="I3993" t="s">
        <v>64</v>
      </c>
      <c r="J3993" t="s">
        <v>65</v>
      </c>
    </row>
    <row r="3994" spans="1:10">
      <c r="A3994" s="17">
        <v>7943</v>
      </c>
      <c r="B3994" s="17" t="s">
        <v>2914</v>
      </c>
      <c r="C3994" s="17" t="s">
        <v>16</v>
      </c>
      <c r="D3994" s="17" t="s">
        <v>4663</v>
      </c>
      <c r="E3994" s="17">
        <v>1060</v>
      </c>
      <c r="F3994" s="18" t="s">
        <v>6</v>
      </c>
      <c r="G3994">
        <v>2018</v>
      </c>
      <c r="H3994" s="18" t="s">
        <v>84</v>
      </c>
      <c r="I3994" t="s">
        <v>64</v>
      </c>
      <c r="J3994" t="s">
        <v>65</v>
      </c>
    </row>
    <row r="3995" spans="1:10">
      <c r="A3995" s="17">
        <v>7942</v>
      </c>
      <c r="B3995" s="17" t="s">
        <v>626</v>
      </c>
      <c r="C3995" s="17" t="s">
        <v>28</v>
      </c>
      <c r="D3995" s="17" t="s">
        <v>4749</v>
      </c>
      <c r="E3995" s="17">
        <v>810</v>
      </c>
      <c r="F3995" s="18" t="s">
        <v>6</v>
      </c>
      <c r="G3995">
        <v>2018</v>
      </c>
      <c r="H3995" s="18" t="s">
        <v>84</v>
      </c>
      <c r="I3995" t="s">
        <v>64</v>
      </c>
      <c r="J3995" t="s">
        <v>65</v>
      </c>
    </row>
    <row r="3996" spans="1:10">
      <c r="A3996" s="17">
        <v>7941</v>
      </c>
      <c r="B3996" s="17" t="s">
        <v>2555</v>
      </c>
      <c r="C3996" s="17" t="s">
        <v>18</v>
      </c>
      <c r="D3996" s="17" t="s">
        <v>4686</v>
      </c>
      <c r="E3996" s="17">
        <v>780</v>
      </c>
      <c r="F3996" s="18" t="s">
        <v>6</v>
      </c>
      <c r="G3996">
        <v>2018</v>
      </c>
      <c r="H3996" s="18" t="s">
        <v>84</v>
      </c>
      <c r="I3996" t="s">
        <v>64</v>
      </c>
      <c r="J3996" t="s">
        <v>207</v>
      </c>
    </row>
    <row r="3997" spans="1:10">
      <c r="A3997" s="17">
        <v>7940</v>
      </c>
      <c r="B3997" s="17" t="s">
        <v>2902</v>
      </c>
      <c r="C3997" s="17" t="s">
        <v>18</v>
      </c>
      <c r="D3997" s="17" t="s">
        <v>4686</v>
      </c>
      <c r="E3997" s="17">
        <v>1190</v>
      </c>
      <c r="F3997" s="18" t="s">
        <v>6</v>
      </c>
      <c r="G3997">
        <v>2018</v>
      </c>
      <c r="H3997" s="18" t="s">
        <v>84</v>
      </c>
      <c r="I3997" t="s">
        <v>64</v>
      </c>
      <c r="J3997" t="s">
        <v>207</v>
      </c>
    </row>
    <row r="3998" spans="1:10">
      <c r="A3998" s="17">
        <v>7938</v>
      </c>
      <c r="B3998" s="17" t="s">
        <v>625</v>
      </c>
      <c r="C3998" s="17" t="s">
        <v>22</v>
      </c>
      <c r="D3998" s="17" t="s">
        <v>4674</v>
      </c>
      <c r="E3998" s="17">
        <v>500</v>
      </c>
      <c r="F3998" s="18" t="s">
        <v>6</v>
      </c>
      <c r="G3998">
        <v>2018</v>
      </c>
      <c r="H3998" s="18" t="s">
        <v>84</v>
      </c>
      <c r="I3998" t="s">
        <v>64</v>
      </c>
      <c r="J3998" t="s">
        <v>65</v>
      </c>
    </row>
    <row r="3999" spans="1:10">
      <c r="A3999" s="17">
        <v>7937</v>
      </c>
      <c r="B3999" s="17" t="s">
        <v>2640</v>
      </c>
      <c r="C3999" s="17" t="s">
        <v>22</v>
      </c>
      <c r="D3999" s="17" t="s">
        <v>4671</v>
      </c>
      <c r="E3999" s="17">
        <v>860</v>
      </c>
      <c r="F3999" s="18" t="s">
        <v>6</v>
      </c>
      <c r="G3999">
        <v>2018</v>
      </c>
      <c r="H3999" s="18" t="s">
        <v>84</v>
      </c>
      <c r="I3999" t="s">
        <v>64</v>
      </c>
      <c r="J3999" t="s">
        <v>65</v>
      </c>
    </row>
    <row r="4000" spans="1:10">
      <c r="A4000" s="17">
        <v>7936</v>
      </c>
      <c r="B4000" s="17" t="s">
        <v>624</v>
      </c>
      <c r="C4000" s="17" t="s">
        <v>22</v>
      </c>
      <c r="D4000" s="17" t="s">
        <v>4674</v>
      </c>
      <c r="E4000" s="17">
        <v>1280</v>
      </c>
      <c r="F4000" s="18" t="s">
        <v>6</v>
      </c>
      <c r="G4000">
        <v>2018</v>
      </c>
      <c r="H4000" s="18" t="s">
        <v>84</v>
      </c>
      <c r="I4000" t="s">
        <v>64</v>
      </c>
      <c r="J4000" t="s">
        <v>65</v>
      </c>
    </row>
    <row r="4001" spans="1:10">
      <c r="A4001" s="17">
        <v>7935</v>
      </c>
      <c r="B4001" s="17" t="s">
        <v>623</v>
      </c>
      <c r="C4001" s="17" t="s">
        <v>16</v>
      </c>
      <c r="D4001" s="17" t="s">
        <v>4694</v>
      </c>
      <c r="E4001" s="17">
        <v>1900</v>
      </c>
      <c r="F4001" s="18" t="s">
        <v>6</v>
      </c>
      <c r="G4001">
        <v>2018</v>
      </c>
      <c r="H4001" s="18" t="s">
        <v>84</v>
      </c>
      <c r="I4001" t="s">
        <v>64</v>
      </c>
      <c r="J4001" t="s">
        <v>65</v>
      </c>
    </row>
    <row r="4002" spans="1:10">
      <c r="A4002" s="17">
        <v>7934</v>
      </c>
      <c r="B4002" s="17" t="s">
        <v>3611</v>
      </c>
      <c r="C4002" s="17" t="s">
        <v>16</v>
      </c>
      <c r="D4002" s="17" t="s">
        <v>4631</v>
      </c>
      <c r="E4002" s="17">
        <v>1000</v>
      </c>
      <c r="F4002" s="18" t="s">
        <v>6</v>
      </c>
      <c r="G4002">
        <v>2018</v>
      </c>
      <c r="H4002" s="18" t="s">
        <v>84</v>
      </c>
      <c r="I4002" t="s">
        <v>64</v>
      </c>
      <c r="J4002" t="s">
        <v>184</v>
      </c>
    </row>
    <row r="4003" spans="1:10">
      <c r="A4003" s="17">
        <v>7932</v>
      </c>
      <c r="B4003" s="17" t="s">
        <v>622</v>
      </c>
      <c r="C4003" s="17" t="s">
        <v>24</v>
      </c>
      <c r="D4003" s="17" t="s">
        <v>4658</v>
      </c>
      <c r="E4003" s="17">
        <v>950</v>
      </c>
      <c r="F4003" s="18" t="s">
        <v>6</v>
      </c>
      <c r="G4003">
        <v>2018</v>
      </c>
      <c r="H4003" s="18" t="s">
        <v>84</v>
      </c>
      <c r="I4003" t="s">
        <v>64</v>
      </c>
      <c r="J4003" t="s">
        <v>65</v>
      </c>
    </row>
    <row r="4004" spans="1:10">
      <c r="A4004" s="17">
        <v>7931</v>
      </c>
      <c r="B4004" s="17" t="s">
        <v>621</v>
      </c>
      <c r="C4004" s="17" t="s">
        <v>28</v>
      </c>
      <c r="D4004" s="17" t="s">
        <v>4583</v>
      </c>
      <c r="E4004" s="17">
        <v>1340</v>
      </c>
      <c r="F4004" s="18" t="s">
        <v>6</v>
      </c>
      <c r="G4004">
        <v>2018</v>
      </c>
      <c r="H4004" s="18" t="s">
        <v>84</v>
      </c>
      <c r="I4004" t="s">
        <v>64</v>
      </c>
      <c r="J4004" t="s">
        <v>65</v>
      </c>
    </row>
    <row r="4005" spans="1:10">
      <c r="A4005" s="17">
        <v>7928</v>
      </c>
      <c r="B4005" s="17" t="s">
        <v>620</v>
      </c>
      <c r="C4005" s="17" t="s">
        <v>26</v>
      </c>
      <c r="D4005" s="17" t="s">
        <v>4668</v>
      </c>
      <c r="E4005" s="17">
        <v>1060</v>
      </c>
      <c r="F4005" s="18" t="s">
        <v>6</v>
      </c>
      <c r="G4005">
        <v>2018</v>
      </c>
      <c r="H4005" s="18" t="s">
        <v>84</v>
      </c>
      <c r="I4005" t="s">
        <v>64</v>
      </c>
      <c r="J4005" t="s">
        <v>65</v>
      </c>
    </row>
    <row r="4006" spans="1:10">
      <c r="A4006" s="17">
        <v>7927</v>
      </c>
      <c r="B4006" s="17" t="s">
        <v>3411</v>
      </c>
      <c r="C4006" s="17" t="s">
        <v>16</v>
      </c>
      <c r="D4006" s="17" t="s">
        <v>4663</v>
      </c>
      <c r="E4006" s="17">
        <v>600</v>
      </c>
      <c r="F4006" s="18" t="s">
        <v>6</v>
      </c>
      <c r="G4006">
        <v>2018</v>
      </c>
      <c r="H4006" s="18" t="s">
        <v>84</v>
      </c>
      <c r="I4006" t="s">
        <v>64</v>
      </c>
      <c r="J4006" t="s">
        <v>65</v>
      </c>
    </row>
    <row r="4007" spans="1:10">
      <c r="A4007" s="17">
        <v>7926</v>
      </c>
      <c r="B4007" s="17" t="s">
        <v>2464</v>
      </c>
      <c r="C4007" s="17" t="s">
        <v>28</v>
      </c>
      <c r="D4007" s="17" t="s">
        <v>4634</v>
      </c>
      <c r="E4007" s="17">
        <v>970</v>
      </c>
      <c r="F4007" s="18" t="s">
        <v>6</v>
      </c>
      <c r="G4007">
        <v>2018</v>
      </c>
      <c r="H4007" s="18" t="s">
        <v>84</v>
      </c>
      <c r="I4007" t="s">
        <v>64</v>
      </c>
      <c r="J4007" t="s">
        <v>65</v>
      </c>
    </row>
    <row r="4008" spans="1:10">
      <c r="A4008" s="17">
        <v>7925</v>
      </c>
      <c r="B4008" s="17" t="s">
        <v>2943</v>
      </c>
      <c r="C4008" s="17" t="s">
        <v>28</v>
      </c>
      <c r="D4008" s="17" t="s">
        <v>4638</v>
      </c>
      <c r="E4008" s="17">
        <v>970</v>
      </c>
      <c r="F4008" s="18" t="s">
        <v>6</v>
      </c>
      <c r="G4008">
        <v>2018</v>
      </c>
      <c r="H4008" s="18" t="s">
        <v>84</v>
      </c>
      <c r="I4008" t="s">
        <v>64</v>
      </c>
      <c r="J4008" t="s">
        <v>65</v>
      </c>
    </row>
    <row r="4009" spans="1:10">
      <c r="A4009" s="17">
        <v>7924</v>
      </c>
      <c r="B4009" s="17" t="s">
        <v>3320</v>
      </c>
      <c r="C4009" s="17" t="s">
        <v>18</v>
      </c>
      <c r="D4009" s="17" t="s">
        <v>4687</v>
      </c>
      <c r="E4009" s="17">
        <v>1340</v>
      </c>
      <c r="F4009" s="18" t="s">
        <v>6</v>
      </c>
      <c r="G4009">
        <v>2018</v>
      </c>
      <c r="H4009" s="18" t="s">
        <v>84</v>
      </c>
      <c r="I4009" t="s">
        <v>64</v>
      </c>
      <c r="J4009" t="s">
        <v>207</v>
      </c>
    </row>
    <row r="4010" spans="1:10">
      <c r="A4010" s="17">
        <v>7922</v>
      </c>
      <c r="B4010" s="17" t="s">
        <v>4053</v>
      </c>
      <c r="C4010" s="17" t="s">
        <v>8</v>
      </c>
      <c r="D4010" s="17" t="s">
        <v>4646</v>
      </c>
      <c r="E4010" s="17">
        <v>700</v>
      </c>
      <c r="F4010" s="18" t="s">
        <v>6</v>
      </c>
      <c r="G4010">
        <v>2018</v>
      </c>
      <c r="H4010" s="18" t="s">
        <v>84</v>
      </c>
      <c r="I4010" t="s">
        <v>64</v>
      </c>
      <c r="J4010" t="s">
        <v>65</v>
      </c>
    </row>
    <row r="4011" spans="1:10">
      <c r="A4011" s="17">
        <v>7920</v>
      </c>
      <c r="B4011" s="17" t="s">
        <v>619</v>
      </c>
      <c r="C4011" s="17" t="s">
        <v>22</v>
      </c>
      <c r="D4011" s="17" t="s">
        <v>4671</v>
      </c>
      <c r="E4011" s="17">
        <v>460</v>
      </c>
      <c r="F4011" s="18" t="s">
        <v>6</v>
      </c>
      <c r="G4011">
        <v>2018</v>
      </c>
      <c r="H4011" s="18" t="s">
        <v>84</v>
      </c>
      <c r="I4011" t="s">
        <v>64</v>
      </c>
      <c r="J4011" t="s">
        <v>65</v>
      </c>
    </row>
    <row r="4012" spans="1:10">
      <c r="A4012" s="17">
        <v>7919</v>
      </c>
      <c r="B4012" s="17" t="s">
        <v>618</v>
      </c>
      <c r="C4012" s="17" t="s">
        <v>22</v>
      </c>
      <c r="D4012" s="17" t="s">
        <v>4674</v>
      </c>
      <c r="E4012" s="17">
        <v>540</v>
      </c>
      <c r="F4012" s="18" t="s">
        <v>6</v>
      </c>
      <c r="G4012">
        <v>2019</v>
      </c>
      <c r="H4012" s="18" t="s">
        <v>85</v>
      </c>
      <c r="I4012" t="s">
        <v>64</v>
      </c>
      <c r="J4012" t="s">
        <v>65</v>
      </c>
    </row>
    <row r="4013" spans="1:10">
      <c r="A4013" s="17">
        <v>7918</v>
      </c>
      <c r="B4013" s="17" t="s">
        <v>4424</v>
      </c>
      <c r="C4013" s="17" t="s">
        <v>22</v>
      </c>
      <c r="D4013" s="17" t="s">
        <v>4671</v>
      </c>
      <c r="E4013" s="17">
        <v>1060</v>
      </c>
      <c r="F4013" s="18" t="s">
        <v>6</v>
      </c>
      <c r="G4013">
        <v>2018</v>
      </c>
      <c r="H4013" s="18" t="s">
        <v>84</v>
      </c>
      <c r="I4013" t="s">
        <v>64</v>
      </c>
      <c r="J4013" t="s">
        <v>65</v>
      </c>
    </row>
    <row r="4014" spans="1:10">
      <c r="A4014" s="17">
        <v>7917</v>
      </c>
      <c r="B4014" s="17" t="s">
        <v>3512</v>
      </c>
      <c r="C4014" s="17" t="s">
        <v>26</v>
      </c>
      <c r="D4014" s="17" t="s">
        <v>4742</v>
      </c>
      <c r="E4014" s="17">
        <v>1020</v>
      </c>
      <c r="F4014" s="18" t="s">
        <v>6</v>
      </c>
      <c r="G4014">
        <v>2018</v>
      </c>
      <c r="H4014" s="18" t="s">
        <v>84</v>
      </c>
      <c r="I4014" t="s">
        <v>64</v>
      </c>
      <c r="J4014" t="s">
        <v>65</v>
      </c>
    </row>
    <row r="4015" spans="1:10">
      <c r="A4015" s="17">
        <v>7913</v>
      </c>
      <c r="B4015" s="17" t="s">
        <v>3926</v>
      </c>
      <c r="C4015" s="17" t="s">
        <v>8</v>
      </c>
      <c r="D4015" s="17" t="s">
        <v>4646</v>
      </c>
      <c r="E4015" s="17">
        <v>1170</v>
      </c>
      <c r="F4015" s="18" t="s">
        <v>6</v>
      </c>
      <c r="G4015">
        <v>2018</v>
      </c>
      <c r="H4015" s="18" t="s">
        <v>84</v>
      </c>
      <c r="I4015" t="s">
        <v>64</v>
      </c>
      <c r="J4015" t="s">
        <v>65</v>
      </c>
    </row>
    <row r="4016" spans="1:10">
      <c r="A4016" s="17">
        <v>7912</v>
      </c>
      <c r="B4016" s="17" t="s">
        <v>3327</v>
      </c>
      <c r="C4016" s="17" t="s">
        <v>8</v>
      </c>
      <c r="D4016" s="17" t="s">
        <v>4646</v>
      </c>
      <c r="E4016" s="17">
        <v>1360</v>
      </c>
      <c r="F4016" s="18" t="s">
        <v>6</v>
      </c>
      <c r="G4016">
        <v>2018</v>
      </c>
      <c r="H4016" s="18" t="s">
        <v>84</v>
      </c>
      <c r="I4016" t="s">
        <v>64</v>
      </c>
      <c r="J4016" t="s">
        <v>65</v>
      </c>
    </row>
    <row r="4017" spans="1:10">
      <c r="A4017" s="17">
        <v>7911</v>
      </c>
      <c r="B4017" s="17" t="s">
        <v>617</v>
      </c>
      <c r="C4017" s="17" t="s">
        <v>24</v>
      </c>
      <c r="D4017" s="17" t="s">
        <v>4748</v>
      </c>
      <c r="E4017" s="17">
        <v>780</v>
      </c>
      <c r="F4017" s="18" t="s">
        <v>6</v>
      </c>
      <c r="G4017">
        <v>2018</v>
      </c>
      <c r="H4017" s="18" t="s">
        <v>84</v>
      </c>
      <c r="I4017" t="s">
        <v>64</v>
      </c>
      <c r="J4017" t="s">
        <v>65</v>
      </c>
    </row>
    <row r="4018" spans="1:10">
      <c r="A4018" s="17">
        <v>7906</v>
      </c>
      <c r="B4018" s="17" t="s">
        <v>3716</v>
      </c>
      <c r="C4018" s="17" t="s">
        <v>24</v>
      </c>
      <c r="D4018" s="17" t="s">
        <v>4658</v>
      </c>
      <c r="E4018" s="17">
        <v>940</v>
      </c>
      <c r="F4018" s="18" t="s">
        <v>6</v>
      </c>
      <c r="G4018">
        <v>2018</v>
      </c>
      <c r="H4018" s="18" t="s">
        <v>84</v>
      </c>
      <c r="I4018" t="s">
        <v>64</v>
      </c>
      <c r="J4018" t="s">
        <v>65</v>
      </c>
    </row>
    <row r="4019" spans="1:10">
      <c r="A4019" s="17">
        <v>7904</v>
      </c>
      <c r="B4019" s="17" t="s">
        <v>616</v>
      </c>
      <c r="C4019" s="17" t="s">
        <v>24</v>
      </c>
      <c r="D4019" s="17" t="s">
        <v>4658</v>
      </c>
      <c r="E4019" s="17">
        <v>580</v>
      </c>
      <c r="F4019" s="18" t="s">
        <v>6</v>
      </c>
      <c r="G4019">
        <v>2018</v>
      </c>
      <c r="H4019" s="18" t="s">
        <v>84</v>
      </c>
      <c r="I4019" t="s">
        <v>64</v>
      </c>
      <c r="J4019" t="s">
        <v>65</v>
      </c>
    </row>
    <row r="4020" spans="1:10">
      <c r="A4020" s="17">
        <v>7903</v>
      </c>
      <c r="B4020" s="17" t="s">
        <v>615</v>
      </c>
      <c r="C4020" s="17" t="s">
        <v>24</v>
      </c>
      <c r="D4020" s="17" t="s">
        <v>4748</v>
      </c>
      <c r="E4020" s="17">
        <v>670</v>
      </c>
      <c r="F4020" s="18" t="s">
        <v>6</v>
      </c>
      <c r="G4020">
        <v>2018</v>
      </c>
      <c r="H4020" s="18" t="s">
        <v>84</v>
      </c>
      <c r="I4020" t="s">
        <v>64</v>
      </c>
      <c r="J4020" t="s">
        <v>65</v>
      </c>
    </row>
    <row r="4021" spans="1:10">
      <c r="A4021" s="17">
        <v>7902</v>
      </c>
      <c r="B4021" s="17" t="s">
        <v>614</v>
      </c>
      <c r="C4021" s="17" t="s">
        <v>24</v>
      </c>
      <c r="D4021" s="17" t="s">
        <v>4748</v>
      </c>
      <c r="E4021" s="17">
        <v>790</v>
      </c>
      <c r="F4021" s="18" t="s">
        <v>6</v>
      </c>
      <c r="G4021">
        <v>2018</v>
      </c>
      <c r="H4021" s="18" t="s">
        <v>84</v>
      </c>
      <c r="I4021" t="s">
        <v>64</v>
      </c>
      <c r="J4021" t="s">
        <v>65</v>
      </c>
    </row>
    <row r="4022" spans="1:10">
      <c r="A4022" s="17">
        <v>7901</v>
      </c>
      <c r="B4022" s="17" t="s">
        <v>3330</v>
      </c>
      <c r="C4022" s="17" t="s">
        <v>28</v>
      </c>
      <c r="D4022" s="17" t="s">
        <v>4634</v>
      </c>
      <c r="E4022" s="17">
        <v>750</v>
      </c>
      <c r="F4022" s="18" t="s">
        <v>6</v>
      </c>
      <c r="G4022">
        <v>2018</v>
      </c>
      <c r="H4022" s="18" t="s">
        <v>84</v>
      </c>
      <c r="I4022" t="s">
        <v>64</v>
      </c>
      <c r="J4022" t="s">
        <v>65</v>
      </c>
    </row>
    <row r="4023" spans="1:10">
      <c r="A4023" s="17">
        <v>7900</v>
      </c>
      <c r="B4023" s="17" t="s">
        <v>3364</v>
      </c>
      <c r="C4023" s="17" t="s">
        <v>8</v>
      </c>
      <c r="D4023" s="17" t="s">
        <v>4588</v>
      </c>
      <c r="E4023" s="17">
        <v>900</v>
      </c>
      <c r="F4023" s="18" t="s">
        <v>6</v>
      </c>
      <c r="G4023">
        <v>2018</v>
      </c>
      <c r="H4023" s="18" t="s">
        <v>84</v>
      </c>
      <c r="I4023" t="s">
        <v>64</v>
      </c>
      <c r="J4023" t="s">
        <v>65</v>
      </c>
    </row>
    <row r="4024" spans="1:10">
      <c r="A4024" s="17">
        <v>7899</v>
      </c>
      <c r="B4024" s="17" t="s">
        <v>3866</v>
      </c>
      <c r="C4024" s="17" t="s">
        <v>18</v>
      </c>
      <c r="D4024" s="17" t="s">
        <v>4686</v>
      </c>
      <c r="E4024" s="17">
        <v>1860</v>
      </c>
      <c r="F4024" s="18" t="s">
        <v>6</v>
      </c>
      <c r="G4024">
        <v>2018</v>
      </c>
      <c r="H4024" s="18" t="s">
        <v>84</v>
      </c>
      <c r="I4024" t="s">
        <v>64</v>
      </c>
      <c r="J4024" t="s">
        <v>215</v>
      </c>
    </row>
    <row r="4025" spans="1:10">
      <c r="A4025" s="17">
        <v>7898</v>
      </c>
      <c r="B4025" s="17" t="s">
        <v>613</v>
      </c>
      <c r="C4025" s="17" t="s">
        <v>15</v>
      </c>
      <c r="D4025" s="17" t="s">
        <v>4759</v>
      </c>
      <c r="E4025" s="17">
        <v>970</v>
      </c>
      <c r="F4025" s="18" t="s">
        <v>6</v>
      </c>
      <c r="G4025">
        <v>2018</v>
      </c>
      <c r="H4025" s="18" t="s">
        <v>84</v>
      </c>
      <c r="I4025" t="s">
        <v>64</v>
      </c>
      <c r="J4025" t="s">
        <v>65</v>
      </c>
    </row>
    <row r="4026" spans="1:10">
      <c r="A4026" s="17">
        <v>7897</v>
      </c>
      <c r="B4026" s="17" t="s">
        <v>4369</v>
      </c>
      <c r="C4026" s="17" t="s">
        <v>15</v>
      </c>
      <c r="D4026" s="17" t="s">
        <v>4759</v>
      </c>
      <c r="E4026" s="17">
        <v>620</v>
      </c>
      <c r="F4026" s="18" t="s">
        <v>6</v>
      </c>
      <c r="G4026">
        <v>2018</v>
      </c>
      <c r="H4026" s="18" t="s">
        <v>84</v>
      </c>
      <c r="I4026" t="s">
        <v>64</v>
      </c>
      <c r="J4026" t="s">
        <v>65</v>
      </c>
    </row>
    <row r="4027" spans="1:10">
      <c r="A4027" s="17">
        <v>7896</v>
      </c>
      <c r="B4027" s="17" t="s">
        <v>3183</v>
      </c>
      <c r="C4027" s="17" t="s">
        <v>8</v>
      </c>
      <c r="D4027" s="17" t="s">
        <v>4588</v>
      </c>
      <c r="E4027" s="17">
        <v>1340</v>
      </c>
      <c r="F4027" s="18" t="s">
        <v>6</v>
      </c>
      <c r="G4027">
        <v>2018</v>
      </c>
      <c r="H4027" s="18" t="s">
        <v>84</v>
      </c>
      <c r="I4027" t="s">
        <v>64</v>
      </c>
      <c r="J4027" t="s">
        <v>65</v>
      </c>
    </row>
    <row r="4028" spans="1:10">
      <c r="A4028" s="17">
        <v>7894</v>
      </c>
      <c r="B4028" s="17" t="s">
        <v>612</v>
      </c>
      <c r="C4028" s="17" t="s">
        <v>22</v>
      </c>
      <c r="D4028" s="17" t="s">
        <v>4649</v>
      </c>
      <c r="E4028" s="17">
        <v>980</v>
      </c>
      <c r="F4028" s="18" t="s">
        <v>6</v>
      </c>
      <c r="G4028">
        <v>2018</v>
      </c>
      <c r="H4028" s="18" t="s">
        <v>84</v>
      </c>
      <c r="I4028" t="s">
        <v>64</v>
      </c>
      <c r="J4028" t="s">
        <v>65</v>
      </c>
    </row>
    <row r="4029" spans="1:10">
      <c r="A4029" s="17">
        <v>7893</v>
      </c>
      <c r="B4029" s="17" t="s">
        <v>2829</v>
      </c>
      <c r="C4029" s="17" t="s">
        <v>22</v>
      </c>
      <c r="D4029" s="17" t="s">
        <v>4674</v>
      </c>
      <c r="E4029" s="17">
        <v>1070</v>
      </c>
      <c r="F4029" s="18" t="s">
        <v>6</v>
      </c>
      <c r="G4029">
        <v>2018</v>
      </c>
      <c r="H4029" s="18" t="s">
        <v>84</v>
      </c>
      <c r="I4029" t="s">
        <v>64</v>
      </c>
      <c r="J4029" t="s">
        <v>65</v>
      </c>
    </row>
    <row r="4030" spans="1:10">
      <c r="A4030" s="17">
        <v>7891</v>
      </c>
      <c r="B4030" s="17" t="s">
        <v>4176</v>
      </c>
      <c r="C4030" s="17" t="s">
        <v>18</v>
      </c>
      <c r="D4030" s="17" t="s">
        <v>4756</v>
      </c>
      <c r="E4030" s="17">
        <v>1120</v>
      </c>
      <c r="F4030" s="18" t="s">
        <v>6</v>
      </c>
      <c r="G4030">
        <v>2018</v>
      </c>
      <c r="H4030" s="18" t="s">
        <v>84</v>
      </c>
      <c r="I4030" t="s">
        <v>64</v>
      </c>
      <c r="J4030" t="s">
        <v>207</v>
      </c>
    </row>
    <row r="4031" spans="1:10">
      <c r="A4031" s="17">
        <v>7890</v>
      </c>
      <c r="B4031" s="17" t="s">
        <v>611</v>
      </c>
      <c r="C4031" s="17" t="s">
        <v>28</v>
      </c>
      <c r="D4031" s="17" t="s">
        <v>4749</v>
      </c>
      <c r="E4031" s="17">
        <v>1000</v>
      </c>
      <c r="F4031" s="18" t="s">
        <v>6</v>
      </c>
      <c r="G4031">
        <v>2018</v>
      </c>
      <c r="H4031" s="18" t="s">
        <v>84</v>
      </c>
      <c r="I4031" t="s">
        <v>64</v>
      </c>
      <c r="J4031" t="s">
        <v>65</v>
      </c>
    </row>
    <row r="4032" spans="1:10">
      <c r="A4032" s="17">
        <v>7889</v>
      </c>
      <c r="B4032" s="17" t="s">
        <v>3471</v>
      </c>
      <c r="C4032" s="17" t="s">
        <v>26</v>
      </c>
      <c r="D4032" s="17" t="s">
        <v>4742</v>
      </c>
      <c r="E4032" s="17">
        <v>1230</v>
      </c>
      <c r="F4032" s="18" t="s">
        <v>6</v>
      </c>
      <c r="G4032">
        <v>2018</v>
      </c>
      <c r="H4032" s="18" t="s">
        <v>84</v>
      </c>
      <c r="I4032" t="s">
        <v>64</v>
      </c>
      <c r="J4032" t="s">
        <v>65</v>
      </c>
    </row>
    <row r="4033" spans="1:10">
      <c r="A4033" s="17">
        <v>7888</v>
      </c>
      <c r="B4033" s="17" t="s">
        <v>3194</v>
      </c>
      <c r="C4033" s="17" t="s">
        <v>26</v>
      </c>
      <c r="D4033" s="17" t="s">
        <v>4668</v>
      </c>
      <c r="E4033" s="17">
        <v>580</v>
      </c>
      <c r="F4033" s="18" t="s">
        <v>6</v>
      </c>
      <c r="G4033">
        <v>2018</v>
      </c>
      <c r="H4033" s="18" t="s">
        <v>84</v>
      </c>
      <c r="I4033" t="s">
        <v>64</v>
      </c>
      <c r="J4033" t="s">
        <v>65</v>
      </c>
    </row>
    <row r="4034" spans="1:10">
      <c r="A4034" s="17">
        <v>7887</v>
      </c>
      <c r="B4034" s="17" t="s">
        <v>4350</v>
      </c>
      <c r="C4034" s="17" t="s">
        <v>26</v>
      </c>
      <c r="D4034" s="17" t="s">
        <v>4668</v>
      </c>
      <c r="E4034" s="17">
        <v>920</v>
      </c>
      <c r="F4034" s="18" t="s">
        <v>6</v>
      </c>
      <c r="G4034">
        <v>2018</v>
      </c>
      <c r="H4034" s="18" t="s">
        <v>84</v>
      </c>
      <c r="I4034" t="s">
        <v>64</v>
      </c>
      <c r="J4034" t="s">
        <v>65</v>
      </c>
    </row>
    <row r="4035" spans="1:10">
      <c r="A4035" s="17">
        <v>7886</v>
      </c>
      <c r="B4035" s="17" t="s">
        <v>3088</v>
      </c>
      <c r="C4035" s="17" t="s">
        <v>8</v>
      </c>
      <c r="D4035" s="17" t="s">
        <v>4588</v>
      </c>
      <c r="E4035" s="17">
        <v>880</v>
      </c>
      <c r="F4035" s="18" t="s">
        <v>6</v>
      </c>
      <c r="G4035">
        <v>2018</v>
      </c>
      <c r="H4035" s="18" t="s">
        <v>84</v>
      </c>
      <c r="I4035" t="s">
        <v>64</v>
      </c>
      <c r="J4035" t="s">
        <v>65</v>
      </c>
    </row>
    <row r="4036" spans="1:10">
      <c r="A4036" s="17">
        <v>7885</v>
      </c>
      <c r="B4036" s="17" t="s">
        <v>3823</v>
      </c>
      <c r="C4036" s="17" t="s">
        <v>8</v>
      </c>
      <c r="D4036" s="17" t="s">
        <v>4646</v>
      </c>
      <c r="E4036" s="17">
        <v>990</v>
      </c>
      <c r="F4036" s="18" t="s">
        <v>6</v>
      </c>
      <c r="G4036">
        <v>2018</v>
      </c>
      <c r="H4036" s="18" t="s">
        <v>84</v>
      </c>
      <c r="I4036" t="s">
        <v>64</v>
      </c>
      <c r="J4036" t="s">
        <v>65</v>
      </c>
    </row>
    <row r="4037" spans="1:10">
      <c r="A4037" s="17">
        <v>7878</v>
      </c>
      <c r="B4037" s="17" t="s">
        <v>4464</v>
      </c>
      <c r="C4037" s="17" t="s">
        <v>22</v>
      </c>
      <c r="D4037" s="17" t="s">
        <v>4671</v>
      </c>
      <c r="E4037" s="17">
        <v>460</v>
      </c>
      <c r="F4037" s="18" t="s">
        <v>6</v>
      </c>
      <c r="G4037">
        <v>2018</v>
      </c>
      <c r="H4037" s="18" t="s">
        <v>84</v>
      </c>
      <c r="I4037" t="s">
        <v>64</v>
      </c>
      <c r="J4037" t="s">
        <v>65</v>
      </c>
    </row>
    <row r="4038" spans="1:10">
      <c r="A4038" s="17">
        <v>7877</v>
      </c>
      <c r="B4038" s="17" t="s">
        <v>610</v>
      </c>
      <c r="C4038" s="17" t="s">
        <v>28</v>
      </c>
      <c r="D4038" s="17" t="s">
        <v>4749</v>
      </c>
      <c r="E4038" s="17">
        <v>1380</v>
      </c>
      <c r="F4038" s="18" t="s">
        <v>6</v>
      </c>
      <c r="G4038">
        <v>2018</v>
      </c>
      <c r="H4038" s="18" t="s">
        <v>84</v>
      </c>
      <c r="I4038" t="s">
        <v>64</v>
      </c>
      <c r="J4038" t="s">
        <v>65</v>
      </c>
    </row>
    <row r="4039" spans="1:10">
      <c r="A4039" s="17">
        <v>7876</v>
      </c>
      <c r="B4039" s="17" t="s">
        <v>609</v>
      </c>
      <c r="C4039" s="17" t="s">
        <v>24</v>
      </c>
      <c r="D4039" s="17" t="s">
        <v>4681</v>
      </c>
      <c r="E4039" s="17">
        <v>1020</v>
      </c>
      <c r="F4039" s="18" t="s">
        <v>6</v>
      </c>
      <c r="G4039">
        <v>2018</v>
      </c>
      <c r="H4039" s="18" t="s">
        <v>84</v>
      </c>
      <c r="I4039" t="s">
        <v>64</v>
      </c>
      <c r="J4039" t="s">
        <v>65</v>
      </c>
    </row>
    <row r="4040" spans="1:10">
      <c r="A4040" s="17">
        <v>7873</v>
      </c>
      <c r="B4040" s="17" t="s">
        <v>3019</v>
      </c>
      <c r="C4040" s="17" t="s">
        <v>24</v>
      </c>
      <c r="D4040" s="17" t="s">
        <v>4681</v>
      </c>
      <c r="E4040" s="17">
        <v>1030</v>
      </c>
      <c r="F4040" s="18" t="s">
        <v>6</v>
      </c>
      <c r="G4040">
        <v>2018</v>
      </c>
      <c r="H4040" s="18" t="s">
        <v>84</v>
      </c>
      <c r="I4040" t="s">
        <v>64</v>
      </c>
      <c r="J4040" t="s">
        <v>65</v>
      </c>
    </row>
    <row r="4041" spans="1:10">
      <c r="A4041" s="17">
        <v>7872</v>
      </c>
      <c r="B4041" s="17" t="s">
        <v>608</v>
      </c>
      <c r="C4041" s="17" t="s">
        <v>24</v>
      </c>
      <c r="D4041" s="17" t="s">
        <v>4658</v>
      </c>
      <c r="E4041" s="17">
        <v>790</v>
      </c>
      <c r="F4041" s="18" t="s">
        <v>6</v>
      </c>
      <c r="G4041">
        <v>2018</v>
      </c>
      <c r="H4041" s="18" t="s">
        <v>84</v>
      </c>
      <c r="I4041" t="s">
        <v>64</v>
      </c>
      <c r="J4041" t="s">
        <v>65</v>
      </c>
    </row>
    <row r="4042" spans="1:10">
      <c r="A4042" s="17">
        <v>7871</v>
      </c>
      <c r="B4042" s="17" t="s">
        <v>607</v>
      </c>
      <c r="C4042" s="17" t="s">
        <v>24</v>
      </c>
      <c r="D4042" s="17" t="s">
        <v>4658</v>
      </c>
      <c r="E4042" s="17">
        <v>550</v>
      </c>
      <c r="F4042" s="18" t="s">
        <v>6</v>
      </c>
      <c r="G4042">
        <v>2018</v>
      </c>
      <c r="H4042" s="18" t="s">
        <v>84</v>
      </c>
      <c r="I4042" t="s">
        <v>64</v>
      </c>
      <c r="J4042" t="s">
        <v>65</v>
      </c>
    </row>
    <row r="4043" spans="1:10">
      <c r="A4043" s="17">
        <v>7870</v>
      </c>
      <c r="B4043" s="17" t="s">
        <v>606</v>
      </c>
      <c r="C4043" s="17" t="s">
        <v>22</v>
      </c>
      <c r="D4043" s="17" t="s">
        <v>4674</v>
      </c>
      <c r="E4043" s="17">
        <v>530</v>
      </c>
      <c r="F4043" s="18" t="s">
        <v>6</v>
      </c>
      <c r="G4043">
        <v>2018</v>
      </c>
      <c r="H4043" s="18" t="s">
        <v>84</v>
      </c>
      <c r="I4043" t="s">
        <v>64</v>
      </c>
      <c r="J4043" t="s">
        <v>204</v>
      </c>
    </row>
    <row r="4044" spans="1:10">
      <c r="A4044" s="17">
        <v>7869</v>
      </c>
      <c r="B4044" s="17" t="s">
        <v>605</v>
      </c>
      <c r="C4044" s="17" t="s">
        <v>22</v>
      </c>
      <c r="D4044" s="17" t="s">
        <v>4674</v>
      </c>
      <c r="E4044" s="17">
        <v>3370</v>
      </c>
      <c r="F4044" s="18" t="s">
        <v>6</v>
      </c>
      <c r="G4044">
        <v>2018</v>
      </c>
      <c r="H4044" s="18" t="s">
        <v>84</v>
      </c>
      <c r="I4044" t="s">
        <v>64</v>
      </c>
      <c r="J4044" t="s">
        <v>204</v>
      </c>
    </row>
    <row r="4045" spans="1:10">
      <c r="A4045" s="17">
        <v>7868</v>
      </c>
      <c r="B4045" s="17" t="s">
        <v>3499</v>
      </c>
      <c r="C4045" s="17" t="s">
        <v>22</v>
      </c>
      <c r="D4045" s="17" t="s">
        <v>4671</v>
      </c>
      <c r="E4045" s="17">
        <v>650</v>
      </c>
      <c r="F4045" s="18" t="s">
        <v>6</v>
      </c>
      <c r="G4045">
        <v>2018</v>
      </c>
      <c r="H4045" s="18" t="s">
        <v>84</v>
      </c>
      <c r="I4045" t="s">
        <v>64</v>
      </c>
      <c r="J4045" t="s">
        <v>65</v>
      </c>
    </row>
    <row r="4046" spans="1:10">
      <c r="A4046" s="17">
        <v>7867</v>
      </c>
      <c r="B4046" s="17" t="s">
        <v>4318</v>
      </c>
      <c r="C4046" s="17" t="s">
        <v>15</v>
      </c>
      <c r="D4046" s="17" t="s">
        <v>4655</v>
      </c>
      <c r="E4046" s="17">
        <v>1330</v>
      </c>
      <c r="F4046" s="18" t="s">
        <v>6</v>
      </c>
      <c r="G4046">
        <v>2018</v>
      </c>
      <c r="H4046" s="18" t="s">
        <v>84</v>
      </c>
      <c r="I4046" t="s">
        <v>380</v>
      </c>
      <c r="J4046" t="s">
        <v>254</v>
      </c>
    </row>
    <row r="4047" spans="1:10">
      <c r="A4047" s="17">
        <v>7865</v>
      </c>
      <c r="B4047" s="17" t="s">
        <v>2950</v>
      </c>
      <c r="C4047" s="17" t="s">
        <v>26</v>
      </c>
      <c r="D4047" s="17" t="s">
        <v>4668</v>
      </c>
      <c r="E4047" s="17">
        <v>620</v>
      </c>
      <c r="F4047" s="18" t="s">
        <v>6</v>
      </c>
      <c r="G4047">
        <v>2017</v>
      </c>
      <c r="H4047" s="18" t="s">
        <v>83</v>
      </c>
      <c r="I4047" t="s">
        <v>380</v>
      </c>
      <c r="J4047" t="s">
        <v>261</v>
      </c>
    </row>
    <row r="4048" spans="1:10">
      <c r="A4048" s="17">
        <v>7864</v>
      </c>
      <c r="B4048" s="17" t="s">
        <v>604</v>
      </c>
      <c r="C4048" s="17" t="s">
        <v>26</v>
      </c>
      <c r="D4048" s="17" t="s">
        <v>4668</v>
      </c>
      <c r="E4048" s="17">
        <v>290</v>
      </c>
      <c r="F4048" s="18" t="s">
        <v>6</v>
      </c>
      <c r="G4048">
        <v>2017</v>
      </c>
      <c r="H4048" s="18" t="s">
        <v>83</v>
      </c>
      <c r="I4048" t="s">
        <v>380</v>
      </c>
      <c r="J4048" t="s">
        <v>261</v>
      </c>
    </row>
    <row r="4049" spans="1:10">
      <c r="A4049" s="17">
        <v>7863</v>
      </c>
      <c r="B4049" s="17" t="s">
        <v>3640</v>
      </c>
      <c r="C4049" s="17" t="s">
        <v>26</v>
      </c>
      <c r="D4049" s="17" t="s">
        <v>4668</v>
      </c>
      <c r="E4049" s="17">
        <v>530</v>
      </c>
      <c r="F4049" s="18" t="s">
        <v>6</v>
      </c>
      <c r="G4049">
        <v>2017</v>
      </c>
      <c r="H4049" s="18" t="s">
        <v>83</v>
      </c>
      <c r="I4049" t="s">
        <v>380</v>
      </c>
      <c r="J4049" t="s">
        <v>261</v>
      </c>
    </row>
    <row r="4050" spans="1:10">
      <c r="A4050" s="17">
        <v>7862</v>
      </c>
      <c r="B4050" s="17" t="s">
        <v>603</v>
      </c>
      <c r="C4050" s="17" t="s">
        <v>26</v>
      </c>
      <c r="D4050" s="17" t="s">
        <v>4668</v>
      </c>
      <c r="E4050" s="17">
        <v>500</v>
      </c>
      <c r="F4050" s="18" t="s">
        <v>6</v>
      </c>
      <c r="G4050">
        <v>2017</v>
      </c>
      <c r="H4050" s="18" t="s">
        <v>83</v>
      </c>
      <c r="I4050" t="s">
        <v>380</v>
      </c>
      <c r="J4050" t="s">
        <v>261</v>
      </c>
    </row>
    <row r="4051" spans="1:10">
      <c r="A4051" s="17">
        <v>7861</v>
      </c>
      <c r="B4051" s="17" t="s">
        <v>602</v>
      </c>
      <c r="C4051" s="17" t="s">
        <v>26</v>
      </c>
      <c r="D4051" s="17" t="s">
        <v>4668</v>
      </c>
      <c r="E4051" s="17">
        <v>470</v>
      </c>
      <c r="F4051" s="18" t="s">
        <v>6</v>
      </c>
      <c r="G4051">
        <v>2017</v>
      </c>
      <c r="H4051" s="18" t="s">
        <v>83</v>
      </c>
      <c r="I4051" t="s">
        <v>380</v>
      </c>
      <c r="J4051" t="s">
        <v>261</v>
      </c>
    </row>
    <row r="4052" spans="1:10">
      <c r="A4052" s="17">
        <v>7860</v>
      </c>
      <c r="B4052" s="17" t="s">
        <v>601</v>
      </c>
      <c r="C4052" s="17" t="s">
        <v>26</v>
      </c>
      <c r="D4052" s="17" t="s">
        <v>4668</v>
      </c>
      <c r="E4052" s="17">
        <v>840</v>
      </c>
      <c r="F4052" s="18" t="s">
        <v>6</v>
      </c>
      <c r="G4052">
        <v>2017</v>
      </c>
      <c r="H4052" s="18" t="s">
        <v>83</v>
      </c>
      <c r="I4052" t="s">
        <v>380</v>
      </c>
      <c r="J4052" t="s">
        <v>261</v>
      </c>
    </row>
    <row r="4053" spans="1:10">
      <c r="A4053" s="17">
        <v>7859</v>
      </c>
      <c r="B4053" s="17" t="s">
        <v>600</v>
      </c>
      <c r="C4053" s="17" t="s">
        <v>26</v>
      </c>
      <c r="D4053" s="17" t="s">
        <v>4668</v>
      </c>
      <c r="E4053" s="17">
        <v>1150</v>
      </c>
      <c r="F4053" s="18" t="s">
        <v>6</v>
      </c>
      <c r="G4053">
        <v>2015</v>
      </c>
      <c r="H4053" s="18" t="s">
        <v>66</v>
      </c>
      <c r="I4053" t="s">
        <v>380</v>
      </c>
      <c r="J4053" t="s">
        <v>261</v>
      </c>
    </row>
    <row r="4054" spans="1:10">
      <c r="A4054" s="17">
        <v>7858</v>
      </c>
      <c r="B4054" s="17" t="s">
        <v>599</v>
      </c>
      <c r="C4054" s="17" t="s">
        <v>26</v>
      </c>
      <c r="D4054" s="17" t="s">
        <v>4668</v>
      </c>
      <c r="E4054" s="17">
        <v>1330</v>
      </c>
      <c r="F4054" s="18" t="s">
        <v>6</v>
      </c>
      <c r="G4054">
        <v>2002</v>
      </c>
      <c r="H4054" s="18" t="s">
        <v>66</v>
      </c>
      <c r="I4054" t="s">
        <v>380</v>
      </c>
      <c r="J4054" t="s">
        <v>261</v>
      </c>
    </row>
    <row r="4055" spans="1:10">
      <c r="A4055" s="17">
        <v>7857</v>
      </c>
      <c r="B4055" s="17" t="s">
        <v>2792</v>
      </c>
      <c r="C4055" s="17" t="s">
        <v>26</v>
      </c>
      <c r="D4055" s="17" t="s">
        <v>4668</v>
      </c>
      <c r="E4055" s="17">
        <v>1620</v>
      </c>
      <c r="F4055" s="18" t="s">
        <v>6</v>
      </c>
      <c r="G4055">
        <v>2013</v>
      </c>
      <c r="H4055" s="18" t="s">
        <v>66</v>
      </c>
      <c r="I4055" t="s">
        <v>380</v>
      </c>
      <c r="J4055" t="s">
        <v>261</v>
      </c>
    </row>
    <row r="4056" spans="1:10">
      <c r="A4056" s="17">
        <v>7856</v>
      </c>
      <c r="B4056" s="17" t="s">
        <v>598</v>
      </c>
      <c r="C4056" s="17" t="s">
        <v>26</v>
      </c>
      <c r="D4056" s="17" t="s">
        <v>4668</v>
      </c>
      <c r="E4056" s="17">
        <v>370</v>
      </c>
      <c r="F4056" s="18" t="s">
        <v>6</v>
      </c>
      <c r="G4056">
        <v>2016</v>
      </c>
      <c r="H4056" s="18" t="s">
        <v>82</v>
      </c>
      <c r="I4056" t="s">
        <v>380</v>
      </c>
      <c r="J4056" t="s">
        <v>261</v>
      </c>
    </row>
    <row r="4057" spans="1:10">
      <c r="A4057" s="17">
        <v>7855</v>
      </c>
      <c r="B4057" s="17" t="s">
        <v>3869</v>
      </c>
      <c r="C4057" s="17" t="s">
        <v>18</v>
      </c>
      <c r="D4057" s="17" t="s">
        <v>4687</v>
      </c>
      <c r="E4057" s="17">
        <v>780</v>
      </c>
      <c r="F4057" s="18" t="s">
        <v>6</v>
      </c>
      <c r="G4057">
        <v>2018</v>
      </c>
      <c r="H4057" s="18" t="s">
        <v>84</v>
      </c>
      <c r="I4057" t="s">
        <v>64</v>
      </c>
      <c r="J4057" t="s">
        <v>207</v>
      </c>
    </row>
    <row r="4058" spans="1:10">
      <c r="A4058" s="17">
        <v>7853</v>
      </c>
      <c r="B4058" s="17" t="s">
        <v>596</v>
      </c>
      <c r="C4058" s="17" t="s">
        <v>26</v>
      </c>
      <c r="D4058" s="17" t="s">
        <v>4668</v>
      </c>
      <c r="E4058" s="17">
        <v>2480</v>
      </c>
      <c r="F4058" s="18" t="s">
        <v>6</v>
      </c>
      <c r="G4058">
        <v>2016</v>
      </c>
      <c r="H4058" s="18" t="s">
        <v>82</v>
      </c>
      <c r="I4058" t="s">
        <v>380</v>
      </c>
      <c r="J4058" t="s">
        <v>261</v>
      </c>
    </row>
    <row r="4059" spans="1:10">
      <c r="A4059" s="17">
        <v>7852</v>
      </c>
      <c r="B4059" s="17" t="s">
        <v>595</v>
      </c>
      <c r="C4059" s="17" t="s">
        <v>18</v>
      </c>
      <c r="D4059" s="17" t="s">
        <v>4756</v>
      </c>
      <c r="E4059" s="17">
        <v>910</v>
      </c>
      <c r="F4059" s="18" t="s">
        <v>6</v>
      </c>
      <c r="G4059">
        <v>2018</v>
      </c>
      <c r="H4059" s="18" t="s">
        <v>84</v>
      </c>
      <c r="I4059" t="s">
        <v>64</v>
      </c>
      <c r="J4059" t="s">
        <v>207</v>
      </c>
    </row>
    <row r="4060" spans="1:10">
      <c r="A4060" s="17">
        <v>7851</v>
      </c>
      <c r="B4060" s="17" t="s">
        <v>3532</v>
      </c>
      <c r="C4060" s="17" t="s">
        <v>18</v>
      </c>
      <c r="D4060" s="17" t="s">
        <v>4687</v>
      </c>
      <c r="E4060" s="17">
        <v>940</v>
      </c>
      <c r="F4060" s="18" t="s">
        <v>6</v>
      </c>
      <c r="G4060">
        <v>2018</v>
      </c>
      <c r="H4060" s="18" t="s">
        <v>84</v>
      </c>
      <c r="I4060" t="s">
        <v>64</v>
      </c>
      <c r="J4060" t="s">
        <v>207</v>
      </c>
    </row>
    <row r="4061" spans="1:10">
      <c r="A4061" s="17">
        <v>7850</v>
      </c>
      <c r="B4061" s="17" t="s">
        <v>4353</v>
      </c>
      <c r="C4061" s="17" t="s">
        <v>18</v>
      </c>
      <c r="D4061" s="17" t="s">
        <v>4686</v>
      </c>
      <c r="E4061" s="17">
        <v>1090</v>
      </c>
      <c r="F4061" s="18" t="s">
        <v>6</v>
      </c>
      <c r="G4061">
        <v>2018</v>
      </c>
      <c r="H4061" s="18" t="s">
        <v>84</v>
      </c>
      <c r="I4061" t="s">
        <v>64</v>
      </c>
      <c r="J4061" t="s">
        <v>204</v>
      </c>
    </row>
    <row r="4062" spans="1:10">
      <c r="A4062" s="17">
        <v>7841</v>
      </c>
      <c r="B4062" s="17" t="s">
        <v>3865</v>
      </c>
      <c r="C4062" s="17" t="s">
        <v>8</v>
      </c>
      <c r="D4062" s="17" t="s">
        <v>4588</v>
      </c>
      <c r="E4062" s="17">
        <v>1830</v>
      </c>
      <c r="F4062" s="18" t="s">
        <v>6</v>
      </c>
      <c r="G4062">
        <v>2018</v>
      </c>
      <c r="H4062" s="18" t="s">
        <v>84</v>
      </c>
      <c r="I4062" t="s">
        <v>64</v>
      </c>
      <c r="J4062" t="s">
        <v>65</v>
      </c>
    </row>
    <row r="4063" spans="1:10">
      <c r="A4063" s="17">
        <v>7840</v>
      </c>
      <c r="B4063" s="17" t="s">
        <v>4244</v>
      </c>
      <c r="C4063" s="17" t="s">
        <v>8</v>
      </c>
      <c r="D4063" s="17" t="s">
        <v>4588</v>
      </c>
      <c r="E4063" s="17">
        <v>940</v>
      </c>
      <c r="F4063" s="18" t="s">
        <v>6</v>
      </c>
      <c r="G4063">
        <v>2018</v>
      </c>
      <c r="H4063" s="18" t="s">
        <v>84</v>
      </c>
      <c r="I4063" t="s">
        <v>64</v>
      </c>
      <c r="J4063" t="s">
        <v>65</v>
      </c>
    </row>
    <row r="4064" spans="1:10">
      <c r="A4064" s="17">
        <v>7839</v>
      </c>
      <c r="B4064" s="17" t="s">
        <v>4283</v>
      </c>
      <c r="C4064" s="17" t="s">
        <v>26</v>
      </c>
      <c r="D4064" s="17" t="s">
        <v>4668</v>
      </c>
      <c r="E4064" s="17">
        <v>900</v>
      </c>
      <c r="F4064" s="18" t="s">
        <v>6</v>
      </c>
      <c r="G4064">
        <v>2018</v>
      </c>
      <c r="H4064" s="18" t="s">
        <v>84</v>
      </c>
      <c r="I4064" t="s">
        <v>64</v>
      </c>
      <c r="J4064" t="s">
        <v>65</v>
      </c>
    </row>
    <row r="4065" spans="1:10">
      <c r="A4065" s="17">
        <v>7838</v>
      </c>
      <c r="B4065" s="17" t="s">
        <v>3482</v>
      </c>
      <c r="C4065" s="17" t="s">
        <v>26</v>
      </c>
      <c r="D4065" s="17" t="s">
        <v>4668</v>
      </c>
      <c r="E4065" s="17">
        <v>990</v>
      </c>
      <c r="F4065" s="18" t="s">
        <v>6</v>
      </c>
      <c r="G4065">
        <v>2018</v>
      </c>
      <c r="H4065" s="18" t="s">
        <v>84</v>
      </c>
      <c r="I4065" t="s">
        <v>64</v>
      </c>
      <c r="J4065" t="s">
        <v>65</v>
      </c>
    </row>
    <row r="4066" spans="1:10">
      <c r="A4066" s="17">
        <v>7834</v>
      </c>
      <c r="B4066" s="17" t="s">
        <v>592</v>
      </c>
      <c r="C4066" s="17" t="s">
        <v>28</v>
      </c>
      <c r="D4066" s="17" t="s">
        <v>4749</v>
      </c>
      <c r="E4066" s="17">
        <v>1100</v>
      </c>
      <c r="F4066" s="18" t="s">
        <v>6</v>
      </c>
      <c r="G4066">
        <v>2018</v>
      </c>
      <c r="H4066" s="18" t="s">
        <v>84</v>
      </c>
      <c r="I4066" t="s">
        <v>64</v>
      </c>
      <c r="J4066" t="s">
        <v>65</v>
      </c>
    </row>
    <row r="4067" spans="1:10">
      <c r="A4067" s="17">
        <v>7833</v>
      </c>
      <c r="B4067" s="17" t="s">
        <v>2808</v>
      </c>
      <c r="C4067" s="17" t="s">
        <v>22</v>
      </c>
      <c r="D4067" s="17" t="s">
        <v>4649</v>
      </c>
      <c r="E4067" s="17">
        <v>770</v>
      </c>
      <c r="F4067" s="18" t="s">
        <v>6</v>
      </c>
      <c r="G4067">
        <v>2018</v>
      </c>
      <c r="H4067" s="18" t="s">
        <v>84</v>
      </c>
      <c r="I4067" t="s">
        <v>64</v>
      </c>
      <c r="J4067" t="s">
        <v>65</v>
      </c>
    </row>
    <row r="4068" spans="1:10">
      <c r="A4068" s="17">
        <v>7832</v>
      </c>
      <c r="B4068" s="17" t="s">
        <v>4332</v>
      </c>
      <c r="C4068" s="17" t="s">
        <v>15</v>
      </c>
      <c r="D4068" s="17" t="s">
        <v>4759</v>
      </c>
      <c r="E4068" s="17">
        <v>770</v>
      </c>
      <c r="F4068" s="18" t="s">
        <v>6</v>
      </c>
      <c r="G4068">
        <v>2018</v>
      </c>
      <c r="H4068" s="18" t="s">
        <v>84</v>
      </c>
      <c r="I4068" t="s">
        <v>64</v>
      </c>
      <c r="J4068" t="s">
        <v>65</v>
      </c>
    </row>
    <row r="4069" spans="1:10">
      <c r="A4069" s="17">
        <v>7831</v>
      </c>
      <c r="B4069" s="17" t="s">
        <v>3624</v>
      </c>
      <c r="C4069" s="17" t="s">
        <v>8</v>
      </c>
      <c r="D4069" s="17" t="s">
        <v>4588</v>
      </c>
      <c r="E4069" s="17">
        <v>890</v>
      </c>
      <c r="F4069" s="18" t="s">
        <v>6</v>
      </c>
      <c r="G4069">
        <v>2018</v>
      </c>
      <c r="H4069" s="18" t="s">
        <v>84</v>
      </c>
      <c r="I4069" t="s">
        <v>64</v>
      </c>
      <c r="J4069" t="s">
        <v>65</v>
      </c>
    </row>
    <row r="4070" spans="1:10">
      <c r="A4070" s="17">
        <v>7830</v>
      </c>
      <c r="B4070" s="17" t="s">
        <v>4460</v>
      </c>
      <c r="C4070" s="17" t="s">
        <v>8</v>
      </c>
      <c r="D4070" s="17" t="s">
        <v>4588</v>
      </c>
      <c r="E4070" s="17">
        <v>770</v>
      </c>
      <c r="F4070" s="18" t="s">
        <v>6</v>
      </c>
      <c r="G4070">
        <v>2018</v>
      </c>
      <c r="H4070" s="18" t="s">
        <v>84</v>
      </c>
      <c r="I4070" t="s">
        <v>64</v>
      </c>
      <c r="J4070" t="s">
        <v>65</v>
      </c>
    </row>
    <row r="4071" spans="1:10">
      <c r="A4071" s="17">
        <v>7829</v>
      </c>
      <c r="B4071" s="17" t="s">
        <v>2543</v>
      </c>
      <c r="C4071" s="17" t="s">
        <v>28</v>
      </c>
      <c r="D4071" s="17" t="s">
        <v>4638</v>
      </c>
      <c r="E4071" s="17">
        <v>910</v>
      </c>
      <c r="F4071" s="18" t="s">
        <v>6</v>
      </c>
      <c r="G4071">
        <v>2018</v>
      </c>
      <c r="H4071" s="18" t="s">
        <v>84</v>
      </c>
      <c r="I4071" t="s">
        <v>64</v>
      </c>
      <c r="J4071" t="s">
        <v>65</v>
      </c>
    </row>
    <row r="4072" spans="1:10">
      <c r="A4072" s="17">
        <v>7828</v>
      </c>
      <c r="B4072" s="17" t="s">
        <v>2741</v>
      </c>
      <c r="C4072" s="17" t="s">
        <v>28</v>
      </c>
      <c r="D4072" s="17" t="s">
        <v>4638</v>
      </c>
      <c r="E4072" s="17">
        <v>780</v>
      </c>
      <c r="F4072" s="18" t="s">
        <v>6</v>
      </c>
      <c r="G4072">
        <v>2018</v>
      </c>
      <c r="H4072" s="18" t="s">
        <v>84</v>
      </c>
      <c r="I4072" t="s">
        <v>64</v>
      </c>
      <c r="J4072" t="s">
        <v>65</v>
      </c>
    </row>
    <row r="4073" spans="1:10">
      <c r="A4073" s="17">
        <v>7827</v>
      </c>
      <c r="B4073" s="17" t="s">
        <v>2492</v>
      </c>
      <c r="C4073" s="17" t="s">
        <v>16</v>
      </c>
      <c r="D4073" s="17" t="s">
        <v>4631</v>
      </c>
      <c r="E4073" s="17">
        <v>820</v>
      </c>
      <c r="F4073" s="18" t="s">
        <v>6</v>
      </c>
      <c r="G4073">
        <v>2018</v>
      </c>
      <c r="H4073" s="18" t="s">
        <v>84</v>
      </c>
      <c r="I4073" t="s">
        <v>64</v>
      </c>
      <c r="J4073" t="s">
        <v>184</v>
      </c>
    </row>
    <row r="4074" spans="1:10">
      <c r="A4074" s="17">
        <v>7826</v>
      </c>
      <c r="B4074" s="17" t="s">
        <v>2919</v>
      </c>
      <c r="C4074" s="17" t="s">
        <v>16</v>
      </c>
      <c r="D4074" s="17" t="s">
        <v>4631</v>
      </c>
      <c r="E4074" s="17">
        <v>3010</v>
      </c>
      <c r="F4074" s="18" t="s">
        <v>6</v>
      </c>
      <c r="G4074">
        <v>2018</v>
      </c>
      <c r="H4074" s="18" t="s">
        <v>84</v>
      </c>
      <c r="I4074" t="s">
        <v>64</v>
      </c>
      <c r="J4074" t="s">
        <v>65</v>
      </c>
    </row>
    <row r="4075" spans="1:10">
      <c r="A4075" s="17">
        <v>7825</v>
      </c>
      <c r="B4075" s="17" t="s">
        <v>2487</v>
      </c>
      <c r="C4075" s="17" t="s">
        <v>16</v>
      </c>
      <c r="D4075" s="17" t="s">
        <v>4663</v>
      </c>
      <c r="E4075" s="17">
        <v>820</v>
      </c>
      <c r="F4075" s="18" t="s">
        <v>6</v>
      </c>
      <c r="G4075">
        <v>2018</v>
      </c>
      <c r="H4075" s="18" t="s">
        <v>84</v>
      </c>
      <c r="I4075" t="s">
        <v>64</v>
      </c>
      <c r="J4075" t="s">
        <v>181</v>
      </c>
    </row>
    <row r="4076" spans="1:10">
      <c r="A4076" s="17">
        <v>7824</v>
      </c>
      <c r="B4076" s="17" t="s">
        <v>2660</v>
      </c>
      <c r="C4076" s="17" t="s">
        <v>8</v>
      </c>
      <c r="D4076" s="17" t="s">
        <v>4646</v>
      </c>
      <c r="E4076" s="17">
        <v>1020</v>
      </c>
      <c r="F4076" s="18" t="s">
        <v>6</v>
      </c>
      <c r="G4076">
        <v>2018</v>
      </c>
      <c r="H4076" s="18" t="s">
        <v>84</v>
      </c>
      <c r="I4076" t="s">
        <v>64</v>
      </c>
      <c r="J4076" t="s">
        <v>65</v>
      </c>
    </row>
    <row r="4077" spans="1:10">
      <c r="A4077" s="17">
        <v>7822</v>
      </c>
      <c r="B4077" s="17" t="s">
        <v>591</v>
      </c>
      <c r="C4077" s="17" t="s">
        <v>26</v>
      </c>
      <c r="D4077" s="17" t="s">
        <v>4742</v>
      </c>
      <c r="E4077" s="17">
        <v>910</v>
      </c>
      <c r="F4077" s="18" t="s">
        <v>6</v>
      </c>
      <c r="G4077">
        <v>2018</v>
      </c>
      <c r="H4077" s="18" t="s">
        <v>84</v>
      </c>
      <c r="I4077" t="s">
        <v>64</v>
      </c>
      <c r="J4077" t="s">
        <v>65</v>
      </c>
    </row>
    <row r="4078" spans="1:10">
      <c r="A4078" s="17">
        <v>7818</v>
      </c>
      <c r="B4078" s="17" t="s">
        <v>590</v>
      </c>
      <c r="C4078" s="17" t="s">
        <v>24</v>
      </c>
      <c r="D4078" s="17" t="s">
        <v>4748</v>
      </c>
      <c r="E4078" s="17">
        <v>750</v>
      </c>
      <c r="F4078" s="18" t="s">
        <v>6</v>
      </c>
      <c r="G4078">
        <v>2018</v>
      </c>
      <c r="H4078" s="18" t="s">
        <v>84</v>
      </c>
      <c r="I4078" t="s">
        <v>64</v>
      </c>
      <c r="J4078" t="s">
        <v>65</v>
      </c>
    </row>
    <row r="4079" spans="1:10">
      <c r="A4079" s="17">
        <v>7817</v>
      </c>
      <c r="B4079" s="17" t="s">
        <v>589</v>
      </c>
      <c r="C4079" s="17" t="s">
        <v>24</v>
      </c>
      <c r="D4079" s="17" t="s">
        <v>4658</v>
      </c>
      <c r="E4079" s="17">
        <v>950</v>
      </c>
      <c r="F4079" s="18" t="s">
        <v>6</v>
      </c>
      <c r="G4079">
        <v>2018</v>
      </c>
      <c r="H4079" s="18" t="s">
        <v>84</v>
      </c>
      <c r="I4079" t="s">
        <v>64</v>
      </c>
      <c r="J4079" t="s">
        <v>65</v>
      </c>
    </row>
    <row r="4080" spans="1:10">
      <c r="A4080" s="17">
        <v>7816</v>
      </c>
      <c r="B4080" s="17" t="s">
        <v>3752</v>
      </c>
      <c r="C4080" s="17" t="s">
        <v>24</v>
      </c>
      <c r="D4080" s="17" t="s">
        <v>4681</v>
      </c>
      <c r="E4080" s="17">
        <v>920</v>
      </c>
      <c r="F4080" s="18" t="s">
        <v>6</v>
      </c>
      <c r="G4080">
        <v>2018</v>
      </c>
      <c r="H4080" s="18" t="s">
        <v>84</v>
      </c>
      <c r="I4080" t="s">
        <v>64</v>
      </c>
      <c r="J4080" t="s">
        <v>65</v>
      </c>
    </row>
    <row r="4081" spans="1:10">
      <c r="A4081" s="17">
        <v>7815</v>
      </c>
      <c r="B4081" s="17" t="s">
        <v>588</v>
      </c>
      <c r="C4081" s="17" t="s">
        <v>24</v>
      </c>
      <c r="D4081" s="17" t="s">
        <v>4681</v>
      </c>
      <c r="E4081" s="17">
        <v>910</v>
      </c>
      <c r="F4081" s="18" t="s">
        <v>6</v>
      </c>
      <c r="G4081">
        <v>2018</v>
      </c>
      <c r="H4081" s="18" t="s">
        <v>84</v>
      </c>
      <c r="I4081" t="s">
        <v>64</v>
      </c>
      <c r="J4081" t="s">
        <v>65</v>
      </c>
    </row>
    <row r="4082" spans="1:10">
      <c r="A4082" s="17">
        <v>7814</v>
      </c>
      <c r="B4082" s="17" t="s">
        <v>3332</v>
      </c>
      <c r="C4082" s="17" t="s">
        <v>8</v>
      </c>
      <c r="D4082" s="17" t="s">
        <v>4588</v>
      </c>
      <c r="E4082" s="17">
        <v>970</v>
      </c>
      <c r="F4082" s="18" t="s">
        <v>6</v>
      </c>
      <c r="G4082">
        <v>2018</v>
      </c>
      <c r="H4082" s="18" t="s">
        <v>84</v>
      </c>
      <c r="I4082" t="s">
        <v>64</v>
      </c>
      <c r="J4082" t="s">
        <v>65</v>
      </c>
    </row>
    <row r="4083" spans="1:10">
      <c r="A4083" s="17">
        <v>7813</v>
      </c>
      <c r="B4083" s="17" t="s">
        <v>2671</v>
      </c>
      <c r="C4083" s="17" t="s">
        <v>8</v>
      </c>
      <c r="D4083" s="17" t="s">
        <v>4646</v>
      </c>
      <c r="E4083" s="17">
        <v>1360</v>
      </c>
      <c r="F4083" s="18" t="s">
        <v>6</v>
      </c>
      <c r="G4083">
        <v>2018</v>
      </c>
      <c r="H4083" s="18" t="s">
        <v>84</v>
      </c>
      <c r="I4083" t="s">
        <v>64</v>
      </c>
      <c r="J4083" t="s">
        <v>65</v>
      </c>
    </row>
    <row r="4084" spans="1:10">
      <c r="A4084" s="17">
        <v>7809</v>
      </c>
      <c r="B4084" s="17" t="s">
        <v>587</v>
      </c>
      <c r="C4084" s="17" t="s">
        <v>22</v>
      </c>
      <c r="D4084" s="17" t="s">
        <v>4674</v>
      </c>
      <c r="E4084" s="17">
        <v>670</v>
      </c>
      <c r="F4084" s="18" t="s">
        <v>6</v>
      </c>
      <c r="G4084">
        <v>2018</v>
      </c>
      <c r="H4084" s="18" t="s">
        <v>84</v>
      </c>
      <c r="I4084" t="s">
        <v>64</v>
      </c>
      <c r="J4084" t="s">
        <v>204</v>
      </c>
    </row>
    <row r="4085" spans="1:10">
      <c r="A4085" s="17">
        <v>7808</v>
      </c>
      <c r="B4085" s="17" t="s">
        <v>3639</v>
      </c>
      <c r="C4085" s="17" t="s">
        <v>22</v>
      </c>
      <c r="D4085" s="17" t="s">
        <v>4649</v>
      </c>
      <c r="E4085" s="17">
        <v>710</v>
      </c>
      <c r="F4085" s="18" t="s">
        <v>6</v>
      </c>
      <c r="G4085">
        <v>2018</v>
      </c>
      <c r="H4085" s="18" t="s">
        <v>84</v>
      </c>
      <c r="I4085" t="s">
        <v>64</v>
      </c>
      <c r="J4085" t="s">
        <v>65</v>
      </c>
    </row>
    <row r="4086" spans="1:10">
      <c r="A4086" s="17">
        <v>7807</v>
      </c>
      <c r="B4086" s="17" t="s">
        <v>3315</v>
      </c>
      <c r="C4086" s="17" t="s">
        <v>22</v>
      </c>
      <c r="D4086" s="17" t="s">
        <v>4671</v>
      </c>
      <c r="E4086" s="17">
        <v>870</v>
      </c>
      <c r="F4086" s="18" t="s">
        <v>6</v>
      </c>
      <c r="G4086">
        <v>2018</v>
      </c>
      <c r="H4086" s="18" t="s">
        <v>84</v>
      </c>
      <c r="I4086" t="s">
        <v>64</v>
      </c>
      <c r="J4086" t="s">
        <v>204</v>
      </c>
    </row>
    <row r="4087" spans="1:10">
      <c r="A4087" s="17">
        <v>7806</v>
      </c>
      <c r="B4087" s="17" t="s">
        <v>2248</v>
      </c>
      <c r="C4087" s="17" t="s">
        <v>22</v>
      </c>
      <c r="D4087" s="17" t="s">
        <v>4671</v>
      </c>
      <c r="E4087" s="17">
        <v>1180</v>
      </c>
      <c r="F4087" s="18" t="s">
        <v>6</v>
      </c>
      <c r="G4087">
        <v>2018</v>
      </c>
      <c r="H4087" s="18" t="s">
        <v>84</v>
      </c>
      <c r="I4087" t="s">
        <v>64</v>
      </c>
      <c r="J4087" t="s">
        <v>204</v>
      </c>
    </row>
    <row r="4088" spans="1:10">
      <c r="A4088" s="17">
        <v>7805</v>
      </c>
      <c r="B4088" s="17" t="s">
        <v>586</v>
      </c>
      <c r="C4088" s="17" t="s">
        <v>22</v>
      </c>
      <c r="D4088" s="17" t="s">
        <v>4649</v>
      </c>
      <c r="E4088" s="17">
        <v>1340</v>
      </c>
      <c r="F4088" s="18" t="s">
        <v>6</v>
      </c>
      <c r="G4088">
        <v>2018</v>
      </c>
      <c r="H4088" s="18" t="s">
        <v>84</v>
      </c>
      <c r="I4088" t="s">
        <v>64</v>
      </c>
      <c r="J4088" t="s">
        <v>204</v>
      </c>
    </row>
    <row r="4089" spans="1:10">
      <c r="A4089" s="17">
        <v>7803</v>
      </c>
      <c r="B4089" s="17" t="s">
        <v>3072</v>
      </c>
      <c r="C4089" s="17" t="s">
        <v>26</v>
      </c>
      <c r="D4089" s="17" t="s">
        <v>4668</v>
      </c>
      <c r="E4089" s="17">
        <v>1230</v>
      </c>
      <c r="F4089" s="18" t="s">
        <v>6</v>
      </c>
      <c r="G4089">
        <v>2018</v>
      </c>
      <c r="H4089" s="18" t="s">
        <v>84</v>
      </c>
      <c r="I4089" t="s">
        <v>64</v>
      </c>
      <c r="J4089" t="s">
        <v>65</v>
      </c>
    </row>
    <row r="4090" spans="1:10">
      <c r="A4090" s="17">
        <v>7802</v>
      </c>
      <c r="B4090" s="17" t="s">
        <v>585</v>
      </c>
      <c r="C4090" s="17" t="s">
        <v>28</v>
      </c>
      <c r="D4090" s="17" t="s">
        <v>4583</v>
      </c>
      <c r="E4090" s="17">
        <v>1340</v>
      </c>
      <c r="F4090" s="18" t="s">
        <v>6</v>
      </c>
      <c r="G4090">
        <v>2018</v>
      </c>
      <c r="H4090" s="18" t="s">
        <v>84</v>
      </c>
      <c r="I4090" t="s">
        <v>64</v>
      </c>
      <c r="J4090" t="s">
        <v>65</v>
      </c>
    </row>
    <row r="4091" spans="1:10">
      <c r="A4091" s="17">
        <v>7801</v>
      </c>
      <c r="B4091" s="17" t="s">
        <v>584</v>
      </c>
      <c r="C4091" s="17" t="s">
        <v>28</v>
      </c>
      <c r="D4091" s="17" t="s">
        <v>4583</v>
      </c>
      <c r="E4091" s="17">
        <v>1290</v>
      </c>
      <c r="F4091" s="18" t="s">
        <v>6</v>
      </c>
      <c r="G4091">
        <v>2018</v>
      </c>
      <c r="H4091" s="18" t="s">
        <v>84</v>
      </c>
      <c r="I4091" t="s">
        <v>64</v>
      </c>
      <c r="J4091" t="s">
        <v>65</v>
      </c>
    </row>
    <row r="4092" spans="1:10">
      <c r="A4092" s="17">
        <v>7800</v>
      </c>
      <c r="B4092" s="17" t="s">
        <v>2298</v>
      </c>
      <c r="C4092" s="17" t="s">
        <v>28</v>
      </c>
      <c r="D4092" s="17" t="s">
        <v>4638</v>
      </c>
      <c r="E4092" s="17">
        <v>1380</v>
      </c>
      <c r="F4092" s="18" t="s">
        <v>6</v>
      </c>
      <c r="G4092">
        <v>2018</v>
      </c>
      <c r="H4092" s="18" t="s">
        <v>84</v>
      </c>
      <c r="I4092" t="s">
        <v>64</v>
      </c>
      <c r="J4092" t="s">
        <v>65</v>
      </c>
    </row>
    <row r="4093" spans="1:10">
      <c r="A4093" s="17">
        <v>7799</v>
      </c>
      <c r="B4093" s="17" t="s">
        <v>583</v>
      </c>
      <c r="C4093" s="17" t="s">
        <v>28</v>
      </c>
      <c r="D4093" s="17" t="s">
        <v>4749</v>
      </c>
      <c r="E4093" s="17">
        <v>1350</v>
      </c>
      <c r="F4093" s="18" t="s">
        <v>6</v>
      </c>
      <c r="G4093">
        <v>2018</v>
      </c>
      <c r="H4093" s="18" t="s">
        <v>84</v>
      </c>
      <c r="I4093" t="s">
        <v>64</v>
      </c>
      <c r="J4093" t="s">
        <v>65</v>
      </c>
    </row>
    <row r="4094" spans="1:10">
      <c r="A4094" s="17">
        <v>7798</v>
      </c>
      <c r="B4094" s="17" t="s">
        <v>582</v>
      </c>
      <c r="C4094" s="17" t="s">
        <v>22</v>
      </c>
      <c r="D4094" s="17" t="s">
        <v>4671</v>
      </c>
      <c r="E4094" s="17">
        <v>1140</v>
      </c>
      <c r="F4094" s="18" t="s">
        <v>6</v>
      </c>
      <c r="G4094">
        <v>2018</v>
      </c>
      <c r="H4094" s="18" t="s">
        <v>84</v>
      </c>
      <c r="I4094" t="s">
        <v>64</v>
      </c>
      <c r="J4094" t="s">
        <v>204</v>
      </c>
    </row>
    <row r="4095" spans="1:10">
      <c r="A4095" s="17">
        <v>7797</v>
      </c>
      <c r="B4095" s="17" t="s">
        <v>4513</v>
      </c>
      <c r="C4095" s="17" t="s">
        <v>22</v>
      </c>
      <c r="D4095" s="17" t="s">
        <v>4671</v>
      </c>
      <c r="E4095" s="17">
        <v>1330</v>
      </c>
      <c r="F4095" s="18" t="s">
        <v>6</v>
      </c>
      <c r="G4095">
        <v>2018</v>
      </c>
      <c r="H4095" s="18" t="s">
        <v>84</v>
      </c>
      <c r="I4095" t="s">
        <v>64</v>
      </c>
      <c r="J4095" t="s">
        <v>65</v>
      </c>
    </row>
    <row r="4096" spans="1:10">
      <c r="A4096" s="17">
        <v>7796</v>
      </c>
      <c r="B4096" s="17" t="s">
        <v>3633</v>
      </c>
      <c r="C4096" s="17" t="s">
        <v>22</v>
      </c>
      <c r="D4096" s="17" t="s">
        <v>4674</v>
      </c>
      <c r="E4096" s="17">
        <v>970</v>
      </c>
      <c r="F4096" s="18" t="s">
        <v>6</v>
      </c>
      <c r="G4096">
        <v>2018</v>
      </c>
      <c r="H4096" s="18" t="s">
        <v>84</v>
      </c>
      <c r="I4096" t="s">
        <v>64</v>
      </c>
      <c r="J4096" t="s">
        <v>65</v>
      </c>
    </row>
    <row r="4097" spans="1:10">
      <c r="A4097" s="17">
        <v>7795</v>
      </c>
      <c r="B4097" s="17" t="s">
        <v>2875</v>
      </c>
      <c r="C4097" s="17" t="s">
        <v>22</v>
      </c>
      <c r="D4097" s="17" t="s">
        <v>4674</v>
      </c>
      <c r="E4097" s="17">
        <v>980</v>
      </c>
      <c r="F4097" s="18" t="s">
        <v>6</v>
      </c>
      <c r="G4097">
        <v>2018</v>
      </c>
      <c r="H4097" s="18" t="s">
        <v>84</v>
      </c>
      <c r="I4097" t="s">
        <v>64</v>
      </c>
      <c r="J4097" t="s">
        <v>65</v>
      </c>
    </row>
    <row r="4098" spans="1:10">
      <c r="A4098" s="17">
        <v>7793</v>
      </c>
      <c r="B4098" s="17" t="s">
        <v>3738</v>
      </c>
      <c r="C4098" s="17" t="s">
        <v>15</v>
      </c>
      <c r="D4098" s="17" t="s">
        <v>4759</v>
      </c>
      <c r="E4098" s="17">
        <v>1890</v>
      </c>
      <c r="F4098" s="18" t="s">
        <v>6</v>
      </c>
      <c r="G4098">
        <v>2018</v>
      </c>
      <c r="H4098" s="18" t="s">
        <v>84</v>
      </c>
      <c r="I4098" t="s">
        <v>64</v>
      </c>
      <c r="J4098" t="s">
        <v>65</v>
      </c>
    </row>
    <row r="4099" spans="1:10">
      <c r="A4099" s="17">
        <v>7792</v>
      </c>
      <c r="B4099" s="17" t="s">
        <v>4374</v>
      </c>
      <c r="C4099" s="17" t="s">
        <v>15</v>
      </c>
      <c r="D4099" s="17" t="s">
        <v>4759</v>
      </c>
      <c r="E4099" s="17">
        <v>1000</v>
      </c>
      <c r="F4099" s="18" t="s">
        <v>6</v>
      </c>
      <c r="G4099">
        <v>2018</v>
      </c>
      <c r="H4099" s="18" t="s">
        <v>84</v>
      </c>
      <c r="I4099" t="s">
        <v>64</v>
      </c>
      <c r="J4099" t="s">
        <v>65</v>
      </c>
    </row>
    <row r="4100" spans="1:10">
      <c r="A4100" s="17">
        <v>7791</v>
      </c>
      <c r="B4100" s="17" t="s">
        <v>4363</v>
      </c>
      <c r="C4100" s="17" t="s">
        <v>15</v>
      </c>
      <c r="D4100" s="17" t="s">
        <v>4759</v>
      </c>
      <c r="E4100" s="17">
        <v>1420</v>
      </c>
      <c r="F4100" s="18" t="s">
        <v>6</v>
      </c>
      <c r="G4100">
        <v>2018</v>
      </c>
      <c r="H4100" s="18" t="s">
        <v>84</v>
      </c>
      <c r="I4100" t="s">
        <v>64</v>
      </c>
      <c r="J4100" t="s">
        <v>65</v>
      </c>
    </row>
    <row r="4101" spans="1:10">
      <c r="A4101" s="17">
        <v>7790</v>
      </c>
      <c r="B4101" s="17" t="s">
        <v>3748</v>
      </c>
      <c r="C4101" s="17" t="s">
        <v>15</v>
      </c>
      <c r="D4101" s="17" t="s">
        <v>4759</v>
      </c>
      <c r="E4101" s="17">
        <v>890</v>
      </c>
      <c r="F4101" s="18" t="s">
        <v>6</v>
      </c>
      <c r="G4101">
        <v>2018</v>
      </c>
      <c r="H4101" s="18" t="s">
        <v>84</v>
      </c>
      <c r="I4101" t="s">
        <v>64</v>
      </c>
      <c r="J4101" t="s">
        <v>65</v>
      </c>
    </row>
    <row r="4102" spans="1:10">
      <c r="A4102" s="17">
        <v>7787</v>
      </c>
      <c r="B4102" s="17" t="s">
        <v>4152</v>
      </c>
      <c r="C4102" s="17" t="s">
        <v>18</v>
      </c>
      <c r="D4102" s="17" t="s">
        <v>4760</v>
      </c>
      <c r="E4102" s="17">
        <v>740</v>
      </c>
      <c r="F4102" s="18" t="s">
        <v>6</v>
      </c>
      <c r="G4102">
        <v>2018</v>
      </c>
      <c r="H4102" s="18" t="s">
        <v>84</v>
      </c>
      <c r="I4102" t="s">
        <v>64</v>
      </c>
      <c r="J4102" t="s">
        <v>207</v>
      </c>
    </row>
    <row r="4103" spans="1:10">
      <c r="A4103" s="17">
        <v>7781</v>
      </c>
      <c r="B4103" s="17" t="s">
        <v>2595</v>
      </c>
      <c r="C4103" s="17" t="s">
        <v>16</v>
      </c>
      <c r="D4103" s="17" t="s">
        <v>4663</v>
      </c>
      <c r="E4103" s="17">
        <v>1300</v>
      </c>
      <c r="F4103" s="18" t="s">
        <v>6</v>
      </c>
      <c r="G4103">
        <v>2018</v>
      </c>
      <c r="H4103" s="18" t="s">
        <v>84</v>
      </c>
      <c r="I4103" t="s">
        <v>64</v>
      </c>
      <c r="J4103" t="s">
        <v>65</v>
      </c>
    </row>
    <row r="4104" spans="1:10">
      <c r="A4104" s="17">
        <v>7780</v>
      </c>
      <c r="B4104" s="17" t="s">
        <v>581</v>
      </c>
      <c r="C4104" s="17" t="s">
        <v>24</v>
      </c>
      <c r="D4104" s="17" t="s">
        <v>4748</v>
      </c>
      <c r="E4104" s="17">
        <v>580</v>
      </c>
      <c r="F4104" s="18" t="s">
        <v>6</v>
      </c>
      <c r="G4104">
        <v>2018</v>
      </c>
      <c r="H4104" s="18" t="s">
        <v>84</v>
      </c>
      <c r="I4104" t="s">
        <v>64</v>
      </c>
      <c r="J4104" t="s">
        <v>65</v>
      </c>
    </row>
    <row r="4105" spans="1:10">
      <c r="A4105" s="17">
        <v>7779</v>
      </c>
      <c r="B4105" s="17" t="s">
        <v>580</v>
      </c>
      <c r="C4105" s="17" t="s">
        <v>24</v>
      </c>
      <c r="D4105" s="17" t="s">
        <v>4748</v>
      </c>
      <c r="E4105" s="17">
        <v>900</v>
      </c>
      <c r="F4105" s="18" t="s">
        <v>6</v>
      </c>
      <c r="G4105">
        <v>2018</v>
      </c>
      <c r="H4105" s="18" t="s">
        <v>84</v>
      </c>
      <c r="I4105" t="s">
        <v>64</v>
      </c>
      <c r="J4105" t="s">
        <v>65</v>
      </c>
    </row>
    <row r="4106" spans="1:10">
      <c r="A4106" s="17">
        <v>7778</v>
      </c>
      <c r="B4106" s="17" t="s">
        <v>579</v>
      </c>
      <c r="C4106" s="17" t="s">
        <v>24</v>
      </c>
      <c r="D4106" s="17" t="s">
        <v>4748</v>
      </c>
      <c r="E4106" s="17">
        <v>430</v>
      </c>
      <c r="F4106" s="18" t="s">
        <v>6</v>
      </c>
      <c r="G4106">
        <v>2018</v>
      </c>
      <c r="H4106" s="18" t="s">
        <v>84</v>
      </c>
      <c r="I4106" t="s">
        <v>64</v>
      </c>
      <c r="J4106" t="s">
        <v>65</v>
      </c>
    </row>
    <row r="4107" spans="1:10">
      <c r="A4107" s="17">
        <v>7777</v>
      </c>
      <c r="B4107" s="17" t="s">
        <v>3126</v>
      </c>
      <c r="C4107" s="17" t="s">
        <v>18</v>
      </c>
      <c r="D4107" s="17" t="s">
        <v>4756</v>
      </c>
      <c r="E4107" s="17">
        <v>810</v>
      </c>
      <c r="F4107" s="18" t="s">
        <v>6</v>
      </c>
      <c r="G4107">
        <v>2018</v>
      </c>
      <c r="H4107" s="18" t="s">
        <v>84</v>
      </c>
      <c r="I4107" t="s">
        <v>64</v>
      </c>
      <c r="J4107" t="s">
        <v>207</v>
      </c>
    </row>
    <row r="4108" spans="1:10">
      <c r="A4108" s="17">
        <v>7770</v>
      </c>
      <c r="B4108" s="17" t="s">
        <v>2427</v>
      </c>
      <c r="C4108" s="17" t="s">
        <v>20</v>
      </c>
      <c r="D4108" s="17" t="s">
        <v>4731</v>
      </c>
      <c r="E4108" s="17">
        <v>1170</v>
      </c>
      <c r="F4108" s="18" t="s">
        <v>6</v>
      </c>
      <c r="G4108">
        <v>2018</v>
      </c>
      <c r="H4108" s="18" t="s">
        <v>84</v>
      </c>
      <c r="I4108" t="s">
        <v>64</v>
      </c>
      <c r="J4108" t="s">
        <v>65</v>
      </c>
    </row>
    <row r="4109" spans="1:10">
      <c r="A4109" s="17">
        <v>7768</v>
      </c>
      <c r="B4109" s="17" t="s">
        <v>578</v>
      </c>
      <c r="C4109" s="17" t="s">
        <v>28</v>
      </c>
      <c r="D4109" s="17" t="s">
        <v>4749</v>
      </c>
      <c r="E4109" s="17">
        <v>920</v>
      </c>
      <c r="F4109" s="18" t="s">
        <v>6</v>
      </c>
      <c r="G4109">
        <v>2018</v>
      </c>
      <c r="H4109" s="18" t="s">
        <v>84</v>
      </c>
      <c r="I4109" t="s">
        <v>64</v>
      </c>
      <c r="J4109" t="s">
        <v>65</v>
      </c>
    </row>
    <row r="4110" spans="1:10">
      <c r="A4110" s="17">
        <v>7767</v>
      </c>
      <c r="B4110" s="17" t="s">
        <v>2838</v>
      </c>
      <c r="C4110" s="17" t="s">
        <v>22</v>
      </c>
      <c r="D4110" s="17" t="s">
        <v>4649</v>
      </c>
      <c r="E4110" s="17">
        <v>1250</v>
      </c>
      <c r="F4110" s="18" t="s">
        <v>6</v>
      </c>
      <c r="G4110">
        <v>2018</v>
      </c>
      <c r="H4110" s="18" t="s">
        <v>84</v>
      </c>
      <c r="I4110" t="s">
        <v>64</v>
      </c>
      <c r="J4110" t="s">
        <v>65</v>
      </c>
    </row>
    <row r="4111" spans="1:10">
      <c r="A4111" s="17">
        <v>7766</v>
      </c>
      <c r="B4111" s="17" t="s">
        <v>2311</v>
      </c>
      <c r="C4111" s="17" t="s">
        <v>20</v>
      </c>
      <c r="D4111" s="17" t="s">
        <v>4745</v>
      </c>
      <c r="E4111" s="17">
        <v>730</v>
      </c>
      <c r="F4111" s="18" t="s">
        <v>6</v>
      </c>
      <c r="G4111">
        <v>2018</v>
      </c>
      <c r="H4111" s="18" t="s">
        <v>84</v>
      </c>
      <c r="I4111" t="s">
        <v>64</v>
      </c>
      <c r="J4111" t="s">
        <v>65</v>
      </c>
    </row>
    <row r="4112" spans="1:10">
      <c r="A4112" s="17">
        <v>7765</v>
      </c>
      <c r="B4112" s="17" t="s">
        <v>3492</v>
      </c>
      <c r="C4112" s="17" t="s">
        <v>16</v>
      </c>
      <c r="D4112" s="17" t="s">
        <v>4694</v>
      </c>
      <c r="E4112" s="17">
        <v>1050</v>
      </c>
      <c r="F4112" s="18" t="s">
        <v>6</v>
      </c>
      <c r="G4112">
        <v>2018</v>
      </c>
      <c r="H4112" s="18" t="s">
        <v>84</v>
      </c>
      <c r="I4112" t="s">
        <v>64</v>
      </c>
      <c r="J4112" t="s">
        <v>65</v>
      </c>
    </row>
    <row r="4113" spans="1:10">
      <c r="A4113" s="17">
        <v>7764</v>
      </c>
      <c r="B4113" s="17" t="s">
        <v>3727</v>
      </c>
      <c r="C4113" s="17" t="s">
        <v>16</v>
      </c>
      <c r="D4113" s="17" t="s">
        <v>4631</v>
      </c>
      <c r="E4113" s="17">
        <v>1250</v>
      </c>
      <c r="F4113" s="18" t="s">
        <v>6</v>
      </c>
      <c r="G4113">
        <v>2018</v>
      </c>
      <c r="H4113" s="18" t="s">
        <v>84</v>
      </c>
      <c r="I4113" t="s">
        <v>64</v>
      </c>
      <c r="J4113" t="s">
        <v>184</v>
      </c>
    </row>
    <row r="4114" spans="1:10">
      <c r="A4114" s="17">
        <v>7763</v>
      </c>
      <c r="B4114" s="17" t="s">
        <v>577</v>
      </c>
      <c r="C4114" s="17" t="s">
        <v>24</v>
      </c>
      <c r="D4114" s="17" t="s">
        <v>4748</v>
      </c>
      <c r="E4114" s="17">
        <v>740</v>
      </c>
      <c r="F4114" s="18" t="s">
        <v>6</v>
      </c>
      <c r="G4114">
        <v>2018</v>
      </c>
      <c r="H4114" s="18" t="s">
        <v>84</v>
      </c>
      <c r="I4114" t="s">
        <v>64</v>
      </c>
      <c r="J4114" t="s">
        <v>65</v>
      </c>
    </row>
    <row r="4115" spans="1:10">
      <c r="A4115" s="17">
        <v>7762</v>
      </c>
      <c r="B4115" s="17" t="s">
        <v>3664</v>
      </c>
      <c r="C4115" s="17" t="s">
        <v>18</v>
      </c>
      <c r="D4115" s="17" t="s">
        <v>4756</v>
      </c>
      <c r="E4115" s="17">
        <v>910</v>
      </c>
      <c r="F4115" s="18" t="s">
        <v>6</v>
      </c>
      <c r="G4115">
        <v>2018</v>
      </c>
      <c r="H4115" s="18" t="s">
        <v>84</v>
      </c>
      <c r="I4115" t="s">
        <v>64</v>
      </c>
      <c r="J4115" t="s">
        <v>207</v>
      </c>
    </row>
    <row r="4116" spans="1:10">
      <c r="A4116" s="17">
        <v>7761</v>
      </c>
      <c r="B4116" s="17" t="s">
        <v>3591</v>
      </c>
      <c r="C4116" s="17" t="s">
        <v>8</v>
      </c>
      <c r="D4116" s="17" t="s">
        <v>4646</v>
      </c>
      <c r="E4116" s="17">
        <v>1080</v>
      </c>
      <c r="F4116" s="18" t="s">
        <v>6</v>
      </c>
      <c r="G4116">
        <v>2018</v>
      </c>
      <c r="H4116" s="18" t="s">
        <v>84</v>
      </c>
      <c r="I4116" t="s">
        <v>64</v>
      </c>
      <c r="J4116" t="s">
        <v>65</v>
      </c>
    </row>
    <row r="4117" spans="1:10">
      <c r="A4117" s="17">
        <v>7758</v>
      </c>
      <c r="B4117" s="17" t="s">
        <v>3173</v>
      </c>
      <c r="C4117" s="17" t="s">
        <v>24</v>
      </c>
      <c r="D4117" s="17" t="s">
        <v>4681</v>
      </c>
      <c r="E4117" s="17">
        <v>1340</v>
      </c>
      <c r="F4117" s="18" t="s">
        <v>6</v>
      </c>
      <c r="G4117">
        <v>2018</v>
      </c>
      <c r="H4117" s="18" t="s">
        <v>84</v>
      </c>
      <c r="I4117" t="s">
        <v>64</v>
      </c>
      <c r="J4117" t="s">
        <v>65</v>
      </c>
    </row>
    <row r="4118" spans="1:10">
      <c r="A4118" s="17">
        <v>7756</v>
      </c>
      <c r="B4118" s="17" t="s">
        <v>4509</v>
      </c>
      <c r="C4118" s="17" t="s">
        <v>16</v>
      </c>
      <c r="D4118" s="17" t="s">
        <v>4631</v>
      </c>
      <c r="E4118" s="17">
        <v>930</v>
      </c>
      <c r="F4118" s="18" t="s">
        <v>6</v>
      </c>
      <c r="G4118">
        <v>2018</v>
      </c>
      <c r="H4118" s="18" t="s">
        <v>84</v>
      </c>
      <c r="I4118" t="s">
        <v>64</v>
      </c>
      <c r="J4118" t="s">
        <v>184</v>
      </c>
    </row>
    <row r="4119" spans="1:10">
      <c r="A4119" s="17">
        <v>7754</v>
      </c>
      <c r="B4119" s="17" t="s">
        <v>3796</v>
      </c>
      <c r="C4119" s="17" t="s">
        <v>28</v>
      </c>
      <c r="D4119" s="17" t="s">
        <v>4749</v>
      </c>
      <c r="E4119" s="17">
        <v>1080</v>
      </c>
      <c r="F4119" s="18" t="s">
        <v>6</v>
      </c>
      <c r="G4119">
        <v>2018</v>
      </c>
      <c r="H4119" s="18" t="s">
        <v>84</v>
      </c>
      <c r="I4119" t="s">
        <v>64</v>
      </c>
      <c r="J4119" t="s">
        <v>65</v>
      </c>
    </row>
    <row r="4120" spans="1:10">
      <c r="A4120" s="17">
        <v>7753</v>
      </c>
      <c r="B4120" s="17" t="s">
        <v>3826</v>
      </c>
      <c r="C4120" s="17" t="s">
        <v>28</v>
      </c>
      <c r="D4120" s="17" t="s">
        <v>4749</v>
      </c>
      <c r="E4120" s="17">
        <v>1060</v>
      </c>
      <c r="F4120" s="18" t="s">
        <v>6</v>
      </c>
      <c r="G4120">
        <v>2018</v>
      </c>
      <c r="H4120" s="18" t="s">
        <v>84</v>
      </c>
      <c r="I4120" t="s">
        <v>64</v>
      </c>
      <c r="J4120" t="s">
        <v>65</v>
      </c>
    </row>
    <row r="4121" spans="1:10">
      <c r="A4121" s="17">
        <v>7682</v>
      </c>
      <c r="B4121" s="17" t="s">
        <v>2139</v>
      </c>
      <c r="C4121" s="17" t="s">
        <v>28</v>
      </c>
      <c r="D4121" s="17" t="s">
        <v>4638</v>
      </c>
      <c r="E4121" s="17">
        <v>1090</v>
      </c>
      <c r="F4121" s="18" t="s">
        <v>6</v>
      </c>
      <c r="G4121">
        <v>2018</v>
      </c>
      <c r="H4121" s="18" t="s">
        <v>84</v>
      </c>
      <c r="I4121" t="s">
        <v>64</v>
      </c>
      <c r="J4121" t="s">
        <v>65</v>
      </c>
    </row>
    <row r="4122" spans="1:10">
      <c r="A4122" s="17">
        <v>7681</v>
      </c>
      <c r="B4122" s="17" t="s">
        <v>3211</v>
      </c>
      <c r="C4122" s="17" t="s">
        <v>26</v>
      </c>
      <c r="D4122" s="17" t="s">
        <v>4668</v>
      </c>
      <c r="E4122" s="17">
        <v>1010</v>
      </c>
      <c r="F4122" s="18" t="s">
        <v>6</v>
      </c>
      <c r="G4122">
        <v>2018</v>
      </c>
      <c r="H4122" s="18" t="s">
        <v>84</v>
      </c>
      <c r="I4122" t="s">
        <v>64</v>
      </c>
      <c r="J4122" t="s">
        <v>65</v>
      </c>
    </row>
    <row r="4123" spans="1:10">
      <c r="A4123" s="17">
        <v>7680</v>
      </c>
      <c r="B4123" s="17" t="s">
        <v>3756</v>
      </c>
      <c r="C4123" s="17" t="s">
        <v>26</v>
      </c>
      <c r="D4123" s="17" t="s">
        <v>4668</v>
      </c>
      <c r="E4123" s="17">
        <v>810</v>
      </c>
      <c r="F4123" s="18" t="s">
        <v>6</v>
      </c>
      <c r="G4123">
        <v>2018</v>
      </c>
      <c r="H4123" s="18" t="s">
        <v>84</v>
      </c>
      <c r="I4123" t="s">
        <v>64</v>
      </c>
      <c r="J4123" t="s">
        <v>65</v>
      </c>
    </row>
    <row r="4124" spans="1:10">
      <c r="A4124" s="17">
        <v>7679</v>
      </c>
      <c r="B4124" s="17" t="s">
        <v>4174</v>
      </c>
      <c r="C4124" s="17" t="s">
        <v>16</v>
      </c>
      <c r="D4124" s="17" t="s">
        <v>4663</v>
      </c>
      <c r="E4124" s="17">
        <v>1040</v>
      </c>
      <c r="F4124" s="18" t="s">
        <v>6</v>
      </c>
      <c r="G4124">
        <v>2018</v>
      </c>
      <c r="H4124" s="18" t="s">
        <v>84</v>
      </c>
      <c r="I4124" t="s">
        <v>64</v>
      </c>
      <c r="J4124" t="s">
        <v>184</v>
      </c>
    </row>
    <row r="4125" spans="1:10">
      <c r="A4125" s="17">
        <v>7678</v>
      </c>
      <c r="B4125" s="17" t="s">
        <v>2449</v>
      </c>
      <c r="C4125" s="17" t="s">
        <v>16</v>
      </c>
      <c r="D4125" s="17" t="s">
        <v>4631</v>
      </c>
      <c r="E4125" s="17">
        <v>1460</v>
      </c>
      <c r="F4125" s="18" t="s">
        <v>6</v>
      </c>
      <c r="G4125">
        <v>2018</v>
      </c>
      <c r="H4125" s="18" t="s">
        <v>84</v>
      </c>
      <c r="I4125" t="s">
        <v>64</v>
      </c>
      <c r="J4125" t="s">
        <v>184</v>
      </c>
    </row>
    <row r="4126" spans="1:10">
      <c r="A4126" s="17">
        <v>7677</v>
      </c>
      <c r="B4126" s="17" t="s">
        <v>2638</v>
      </c>
      <c r="C4126" s="17" t="s">
        <v>16</v>
      </c>
      <c r="D4126" s="17" t="s">
        <v>4631</v>
      </c>
      <c r="E4126" s="17">
        <v>1010</v>
      </c>
      <c r="F4126" s="18" t="s">
        <v>6</v>
      </c>
      <c r="G4126">
        <v>2018</v>
      </c>
      <c r="H4126" s="18" t="s">
        <v>84</v>
      </c>
      <c r="I4126" t="s">
        <v>64</v>
      </c>
      <c r="J4126" t="s">
        <v>181</v>
      </c>
    </row>
    <row r="4127" spans="1:10">
      <c r="A4127" s="17">
        <v>7676</v>
      </c>
      <c r="B4127" s="17" t="s">
        <v>3864</v>
      </c>
      <c r="C4127" s="17" t="s">
        <v>8</v>
      </c>
      <c r="D4127" s="17" t="s">
        <v>4646</v>
      </c>
      <c r="E4127" s="17">
        <v>1500</v>
      </c>
      <c r="F4127" s="18" t="s">
        <v>6</v>
      </c>
      <c r="G4127">
        <v>2011</v>
      </c>
      <c r="H4127" s="18" t="s">
        <v>66</v>
      </c>
      <c r="I4127" t="s">
        <v>380</v>
      </c>
      <c r="J4127" t="s">
        <v>247</v>
      </c>
    </row>
    <row r="4128" spans="1:10">
      <c r="A4128" s="17">
        <v>7675</v>
      </c>
      <c r="B4128" s="17" t="s">
        <v>3422</v>
      </c>
      <c r="C4128" s="17" t="s">
        <v>8</v>
      </c>
      <c r="D4128" s="17" t="s">
        <v>4646</v>
      </c>
      <c r="E4128" s="17">
        <v>890</v>
      </c>
      <c r="F4128" s="18" t="s">
        <v>6</v>
      </c>
      <c r="G4128">
        <v>2006</v>
      </c>
      <c r="H4128" s="18" t="s">
        <v>66</v>
      </c>
      <c r="I4128" t="s">
        <v>380</v>
      </c>
      <c r="J4128" t="s">
        <v>247</v>
      </c>
    </row>
    <row r="4129" spans="1:10">
      <c r="A4129" s="17">
        <v>7674</v>
      </c>
      <c r="B4129" s="17" t="s">
        <v>4230</v>
      </c>
      <c r="C4129" s="17" t="s">
        <v>8</v>
      </c>
      <c r="D4129" s="17" t="s">
        <v>4646</v>
      </c>
      <c r="E4129" s="17">
        <v>740</v>
      </c>
      <c r="F4129" s="18" t="s">
        <v>6</v>
      </c>
      <c r="G4129">
        <v>2017</v>
      </c>
      <c r="H4129" s="18" t="s">
        <v>83</v>
      </c>
      <c r="I4129" t="s">
        <v>380</v>
      </c>
      <c r="J4129" t="s">
        <v>247</v>
      </c>
    </row>
    <row r="4130" spans="1:10">
      <c r="A4130" s="17">
        <v>7673</v>
      </c>
      <c r="B4130" s="17" t="s">
        <v>4021</v>
      </c>
      <c r="C4130" s="17" t="s">
        <v>8</v>
      </c>
      <c r="D4130" s="17" t="s">
        <v>4646</v>
      </c>
      <c r="E4130" s="17">
        <v>840</v>
      </c>
      <c r="F4130" s="18" t="s">
        <v>6</v>
      </c>
      <c r="G4130">
        <v>2014</v>
      </c>
      <c r="H4130" s="18" t="s">
        <v>66</v>
      </c>
      <c r="I4130" t="s">
        <v>380</v>
      </c>
      <c r="J4130" t="s">
        <v>247</v>
      </c>
    </row>
    <row r="4131" spans="1:10">
      <c r="A4131" s="17">
        <v>7672</v>
      </c>
      <c r="B4131" s="17" t="s">
        <v>3994</v>
      </c>
      <c r="C4131" s="17" t="s">
        <v>8</v>
      </c>
      <c r="D4131" s="17" t="s">
        <v>4646</v>
      </c>
      <c r="E4131" s="17">
        <v>880</v>
      </c>
      <c r="F4131" s="18" t="s">
        <v>6</v>
      </c>
      <c r="G4131">
        <v>2016</v>
      </c>
      <c r="H4131" s="18" t="s">
        <v>82</v>
      </c>
      <c r="I4131" t="s">
        <v>380</v>
      </c>
      <c r="J4131" t="s">
        <v>247</v>
      </c>
    </row>
    <row r="4132" spans="1:10">
      <c r="A4132" s="17">
        <v>7671</v>
      </c>
      <c r="B4132" s="17" t="s">
        <v>4286</v>
      </c>
      <c r="C4132" s="17" t="s">
        <v>8</v>
      </c>
      <c r="D4132" s="17" t="s">
        <v>4646</v>
      </c>
      <c r="E4132" s="17">
        <v>1120</v>
      </c>
      <c r="F4132" s="18" t="s">
        <v>6</v>
      </c>
      <c r="G4132">
        <v>2013</v>
      </c>
      <c r="H4132" s="18" t="s">
        <v>66</v>
      </c>
      <c r="I4132" t="s">
        <v>380</v>
      </c>
      <c r="J4132" t="s">
        <v>247</v>
      </c>
    </row>
    <row r="4133" spans="1:10">
      <c r="A4133" s="17">
        <v>7670</v>
      </c>
      <c r="B4133" s="17" t="s">
        <v>574</v>
      </c>
      <c r="C4133" s="17" t="s">
        <v>8</v>
      </c>
      <c r="D4133" s="17" t="s">
        <v>4646</v>
      </c>
      <c r="E4133" s="17">
        <v>950</v>
      </c>
      <c r="F4133" s="18" t="s">
        <v>6</v>
      </c>
      <c r="G4133">
        <v>2016</v>
      </c>
      <c r="H4133" s="18" t="s">
        <v>82</v>
      </c>
      <c r="I4133" t="s">
        <v>380</v>
      </c>
      <c r="J4133" t="s">
        <v>247</v>
      </c>
    </row>
    <row r="4134" spans="1:10">
      <c r="A4134" s="17">
        <v>7669</v>
      </c>
      <c r="B4134" s="17" t="s">
        <v>4166</v>
      </c>
      <c r="C4134" s="17" t="s">
        <v>8</v>
      </c>
      <c r="D4134" s="17" t="s">
        <v>4646</v>
      </c>
      <c r="E4134" s="17">
        <v>990</v>
      </c>
      <c r="F4134" s="18" t="s">
        <v>6</v>
      </c>
      <c r="G4134">
        <v>2015</v>
      </c>
      <c r="H4134" s="18" t="s">
        <v>66</v>
      </c>
      <c r="I4134" t="s">
        <v>380</v>
      </c>
      <c r="J4134" t="s">
        <v>247</v>
      </c>
    </row>
    <row r="4135" spans="1:10">
      <c r="A4135" s="17">
        <v>7668</v>
      </c>
      <c r="B4135" s="17" t="s">
        <v>4126</v>
      </c>
      <c r="C4135" s="17" t="s">
        <v>8</v>
      </c>
      <c r="D4135" s="17" t="s">
        <v>4646</v>
      </c>
      <c r="E4135" s="17">
        <v>1010</v>
      </c>
      <c r="F4135" s="18" t="s">
        <v>6</v>
      </c>
      <c r="G4135">
        <v>2014</v>
      </c>
      <c r="H4135" s="18" t="s">
        <v>66</v>
      </c>
      <c r="I4135" t="s">
        <v>380</v>
      </c>
      <c r="J4135" t="s">
        <v>247</v>
      </c>
    </row>
    <row r="4136" spans="1:10">
      <c r="A4136" s="17">
        <v>7666</v>
      </c>
      <c r="B4136" s="17" t="s">
        <v>573</v>
      </c>
      <c r="C4136" s="17" t="s">
        <v>28</v>
      </c>
      <c r="D4136" s="17" t="s">
        <v>4583</v>
      </c>
      <c r="E4136" s="17">
        <v>940</v>
      </c>
      <c r="F4136" s="18" t="s">
        <v>6</v>
      </c>
      <c r="G4136">
        <v>2014</v>
      </c>
      <c r="H4136" s="18" t="s">
        <v>66</v>
      </c>
      <c r="I4136" t="s">
        <v>380</v>
      </c>
      <c r="J4136" t="s">
        <v>105</v>
      </c>
    </row>
    <row r="4137" spans="1:10">
      <c r="A4137" s="17">
        <v>7665</v>
      </c>
      <c r="B4137" s="17" t="s">
        <v>572</v>
      </c>
      <c r="C4137" s="17" t="s">
        <v>28</v>
      </c>
      <c r="D4137" s="17" t="s">
        <v>4583</v>
      </c>
      <c r="E4137" s="17">
        <v>1550</v>
      </c>
      <c r="F4137" s="18" t="s">
        <v>6</v>
      </c>
      <c r="G4137">
        <v>2011</v>
      </c>
      <c r="H4137" s="18" t="s">
        <v>66</v>
      </c>
      <c r="I4137" t="s">
        <v>380</v>
      </c>
      <c r="J4137" t="s">
        <v>105</v>
      </c>
    </row>
    <row r="4138" spans="1:10">
      <c r="A4138" s="17">
        <v>7664</v>
      </c>
      <c r="B4138" s="17" t="s">
        <v>571</v>
      </c>
      <c r="C4138" s="17" t="s">
        <v>28</v>
      </c>
      <c r="D4138" s="17" t="s">
        <v>4583</v>
      </c>
      <c r="E4138" s="17">
        <v>2460</v>
      </c>
      <c r="F4138" s="18" t="s">
        <v>6</v>
      </c>
      <c r="G4138">
        <v>2014</v>
      </c>
      <c r="H4138" s="18" t="s">
        <v>66</v>
      </c>
      <c r="I4138" t="s">
        <v>380</v>
      </c>
      <c r="J4138" t="s">
        <v>105</v>
      </c>
    </row>
    <row r="4139" spans="1:10">
      <c r="A4139" s="17">
        <v>7663</v>
      </c>
      <c r="B4139" s="17" t="s">
        <v>570</v>
      </c>
      <c r="C4139" s="17" t="s">
        <v>24</v>
      </c>
      <c r="D4139" s="17" t="s">
        <v>4681</v>
      </c>
      <c r="E4139" s="17">
        <v>1120</v>
      </c>
      <c r="F4139" s="18" t="s">
        <v>6</v>
      </c>
      <c r="G4139">
        <v>2018</v>
      </c>
      <c r="H4139" s="18" t="s">
        <v>84</v>
      </c>
      <c r="I4139" t="s">
        <v>64</v>
      </c>
      <c r="J4139" t="s">
        <v>65</v>
      </c>
    </row>
    <row r="4140" spans="1:10">
      <c r="A4140" s="17">
        <v>7662</v>
      </c>
      <c r="B4140" s="17" t="s">
        <v>4572</v>
      </c>
      <c r="C4140" s="17" t="s">
        <v>24</v>
      </c>
      <c r="D4140" s="17" t="s">
        <v>4681</v>
      </c>
      <c r="E4140" s="17">
        <v>1330</v>
      </c>
      <c r="F4140" s="18" t="s">
        <v>6</v>
      </c>
      <c r="G4140">
        <v>2018</v>
      </c>
      <c r="H4140" s="18" t="s">
        <v>84</v>
      </c>
      <c r="I4140" t="s">
        <v>64</v>
      </c>
      <c r="J4140" t="s">
        <v>65</v>
      </c>
    </row>
    <row r="4141" spans="1:10">
      <c r="A4141" s="17">
        <v>7661</v>
      </c>
      <c r="B4141" s="17" t="s">
        <v>2395</v>
      </c>
      <c r="C4141" s="17" t="s">
        <v>8</v>
      </c>
      <c r="D4141" s="17" t="s">
        <v>4588</v>
      </c>
      <c r="E4141" s="17">
        <v>2870</v>
      </c>
      <c r="F4141" s="18" t="s">
        <v>6</v>
      </c>
      <c r="G4141">
        <v>2018</v>
      </c>
      <c r="H4141" s="18" t="s">
        <v>84</v>
      </c>
      <c r="I4141" t="s">
        <v>64</v>
      </c>
      <c r="J4141" t="s">
        <v>65</v>
      </c>
    </row>
    <row r="4142" spans="1:10">
      <c r="A4142" s="17">
        <v>7660</v>
      </c>
      <c r="B4142" s="17" t="s">
        <v>4256</v>
      </c>
      <c r="C4142" s="17" t="s">
        <v>8</v>
      </c>
      <c r="D4142" s="17" t="s">
        <v>4588</v>
      </c>
      <c r="E4142" s="17">
        <v>950</v>
      </c>
      <c r="F4142" s="18" t="s">
        <v>6</v>
      </c>
      <c r="G4142">
        <v>2018</v>
      </c>
      <c r="H4142" s="18" t="s">
        <v>84</v>
      </c>
      <c r="I4142" t="s">
        <v>64</v>
      </c>
      <c r="J4142" t="s">
        <v>65</v>
      </c>
    </row>
    <row r="4143" spans="1:10">
      <c r="A4143" s="17">
        <v>7659</v>
      </c>
      <c r="B4143" s="17" t="s">
        <v>3908</v>
      </c>
      <c r="C4143" s="17" t="s">
        <v>8</v>
      </c>
      <c r="D4143" s="17" t="s">
        <v>4588</v>
      </c>
      <c r="E4143" s="17">
        <v>1120</v>
      </c>
      <c r="F4143" s="18" t="s">
        <v>6</v>
      </c>
      <c r="G4143">
        <v>2018</v>
      </c>
      <c r="H4143" s="18" t="s">
        <v>84</v>
      </c>
      <c r="I4143" t="s">
        <v>64</v>
      </c>
      <c r="J4143" t="s">
        <v>65</v>
      </c>
    </row>
    <row r="4144" spans="1:10">
      <c r="A4144" s="17">
        <v>7658</v>
      </c>
      <c r="B4144" s="17" t="s">
        <v>3631</v>
      </c>
      <c r="C4144" s="17" t="s">
        <v>22</v>
      </c>
      <c r="D4144" s="17" t="s">
        <v>4674</v>
      </c>
      <c r="E4144" s="17">
        <v>940</v>
      </c>
      <c r="F4144" s="18" t="s">
        <v>6</v>
      </c>
      <c r="G4144">
        <v>2018</v>
      </c>
      <c r="H4144" s="18" t="s">
        <v>84</v>
      </c>
      <c r="I4144" t="s">
        <v>64</v>
      </c>
      <c r="J4144" t="s">
        <v>204</v>
      </c>
    </row>
    <row r="4145" spans="1:10">
      <c r="A4145" s="17">
        <v>7657</v>
      </c>
      <c r="B4145" s="17" t="s">
        <v>569</v>
      </c>
      <c r="C4145" s="17" t="s">
        <v>22</v>
      </c>
      <c r="D4145" s="17" t="s">
        <v>4674</v>
      </c>
      <c r="E4145" s="17">
        <v>2110</v>
      </c>
      <c r="F4145" s="18" t="s">
        <v>6</v>
      </c>
      <c r="G4145">
        <v>2018</v>
      </c>
      <c r="H4145" s="18" t="s">
        <v>84</v>
      </c>
      <c r="I4145" t="s">
        <v>64</v>
      </c>
      <c r="J4145" t="s">
        <v>65</v>
      </c>
    </row>
    <row r="4146" spans="1:10">
      <c r="A4146" s="17">
        <v>7656</v>
      </c>
      <c r="B4146" s="17" t="s">
        <v>2407</v>
      </c>
      <c r="C4146" s="17" t="s">
        <v>22</v>
      </c>
      <c r="D4146" s="17" t="s">
        <v>4671</v>
      </c>
      <c r="E4146" s="17">
        <v>1820</v>
      </c>
      <c r="F4146" s="18" t="s">
        <v>6</v>
      </c>
      <c r="G4146">
        <v>2018</v>
      </c>
      <c r="H4146" s="18" t="s">
        <v>84</v>
      </c>
      <c r="I4146" t="s">
        <v>64</v>
      </c>
      <c r="J4146" t="s">
        <v>204</v>
      </c>
    </row>
    <row r="4147" spans="1:10">
      <c r="A4147" s="17">
        <v>7655</v>
      </c>
      <c r="B4147" s="17" t="s">
        <v>3440</v>
      </c>
      <c r="C4147" s="17" t="s">
        <v>16</v>
      </c>
      <c r="D4147" s="17" t="s">
        <v>4694</v>
      </c>
      <c r="E4147" s="17">
        <v>900</v>
      </c>
      <c r="F4147" s="18" t="s">
        <v>6</v>
      </c>
      <c r="G4147">
        <v>2018</v>
      </c>
      <c r="H4147" s="18" t="s">
        <v>84</v>
      </c>
      <c r="I4147" t="s">
        <v>64</v>
      </c>
      <c r="J4147" t="s">
        <v>65</v>
      </c>
    </row>
    <row r="4148" spans="1:10">
      <c r="A4148" s="17">
        <v>7654</v>
      </c>
      <c r="B4148" s="17" t="s">
        <v>3501</v>
      </c>
      <c r="C4148" s="17" t="s">
        <v>18</v>
      </c>
      <c r="D4148" s="17" t="s">
        <v>4756</v>
      </c>
      <c r="E4148" s="17">
        <v>790</v>
      </c>
      <c r="F4148" s="18" t="s">
        <v>6</v>
      </c>
      <c r="G4148">
        <v>2018</v>
      </c>
      <c r="H4148" s="18" t="s">
        <v>84</v>
      </c>
      <c r="I4148" t="s">
        <v>64</v>
      </c>
      <c r="J4148" t="s">
        <v>207</v>
      </c>
    </row>
    <row r="4149" spans="1:10">
      <c r="A4149" s="17">
        <v>7653</v>
      </c>
      <c r="B4149" s="17" t="s">
        <v>568</v>
      </c>
      <c r="C4149" s="17" t="s">
        <v>28</v>
      </c>
      <c r="D4149" s="17" t="s">
        <v>4749</v>
      </c>
      <c r="E4149" s="17">
        <v>2410</v>
      </c>
      <c r="F4149" s="18" t="s">
        <v>6</v>
      </c>
      <c r="G4149">
        <v>2011</v>
      </c>
      <c r="H4149" s="18" t="s">
        <v>66</v>
      </c>
      <c r="I4149" t="s">
        <v>380</v>
      </c>
      <c r="J4149" t="s">
        <v>105</v>
      </c>
    </row>
    <row r="4150" spans="1:10">
      <c r="A4150" s="17">
        <v>7652</v>
      </c>
      <c r="B4150" s="17" t="s">
        <v>567</v>
      </c>
      <c r="C4150" s="17" t="s">
        <v>28</v>
      </c>
      <c r="D4150" s="17" t="s">
        <v>4749</v>
      </c>
      <c r="E4150" s="17">
        <v>2240</v>
      </c>
      <c r="F4150" s="18" t="s">
        <v>6</v>
      </c>
      <c r="G4150">
        <v>2012</v>
      </c>
      <c r="H4150" s="18" t="s">
        <v>66</v>
      </c>
      <c r="I4150" t="s">
        <v>380</v>
      </c>
      <c r="J4150" t="s">
        <v>105</v>
      </c>
    </row>
    <row r="4151" spans="1:10">
      <c r="A4151" s="17">
        <v>7651</v>
      </c>
      <c r="B4151" s="17" t="s">
        <v>566</v>
      </c>
      <c r="C4151" s="17" t="s">
        <v>28</v>
      </c>
      <c r="D4151" s="17" t="s">
        <v>4749</v>
      </c>
      <c r="E4151" s="17">
        <v>1080</v>
      </c>
      <c r="F4151" s="18" t="s">
        <v>6</v>
      </c>
      <c r="G4151">
        <v>2011</v>
      </c>
      <c r="H4151" s="18" t="s">
        <v>66</v>
      </c>
      <c r="I4151" t="s">
        <v>380</v>
      </c>
      <c r="J4151" t="s">
        <v>105</v>
      </c>
    </row>
    <row r="4152" spans="1:10">
      <c r="A4152" s="17">
        <v>7650</v>
      </c>
      <c r="B4152" s="17" t="s">
        <v>565</v>
      </c>
      <c r="C4152" s="17" t="s">
        <v>28</v>
      </c>
      <c r="D4152" s="17" t="s">
        <v>4749</v>
      </c>
      <c r="E4152" s="17">
        <v>3620</v>
      </c>
      <c r="F4152" s="18" t="s">
        <v>6</v>
      </c>
      <c r="G4152">
        <v>2008</v>
      </c>
      <c r="H4152" s="18" t="s">
        <v>66</v>
      </c>
      <c r="I4152" t="s">
        <v>380</v>
      </c>
      <c r="J4152" t="s">
        <v>105</v>
      </c>
    </row>
    <row r="4153" spans="1:10">
      <c r="A4153" s="17">
        <v>7649</v>
      </c>
      <c r="B4153" s="17" t="s">
        <v>564</v>
      </c>
      <c r="C4153" s="17" t="s">
        <v>28</v>
      </c>
      <c r="D4153" s="17" t="s">
        <v>4749</v>
      </c>
      <c r="E4153" s="17">
        <v>700</v>
      </c>
      <c r="F4153" s="18" t="s">
        <v>6</v>
      </c>
      <c r="G4153">
        <v>2011</v>
      </c>
      <c r="H4153" s="18" t="s">
        <v>66</v>
      </c>
      <c r="I4153" t="s">
        <v>380</v>
      </c>
      <c r="J4153" t="s">
        <v>105</v>
      </c>
    </row>
    <row r="4154" spans="1:10">
      <c r="A4154" s="17">
        <v>7648</v>
      </c>
      <c r="B4154" s="17" t="s">
        <v>563</v>
      </c>
      <c r="C4154" s="17" t="s">
        <v>28</v>
      </c>
      <c r="D4154" s="17" t="s">
        <v>4749</v>
      </c>
      <c r="E4154" s="17">
        <v>1300</v>
      </c>
      <c r="F4154" s="18" t="s">
        <v>6</v>
      </c>
      <c r="G4154">
        <v>2008</v>
      </c>
      <c r="H4154" s="18" t="s">
        <v>66</v>
      </c>
      <c r="I4154" t="s">
        <v>380</v>
      </c>
      <c r="J4154" t="s">
        <v>105</v>
      </c>
    </row>
    <row r="4155" spans="1:10">
      <c r="A4155" s="17">
        <v>7647</v>
      </c>
      <c r="B4155" s="17" t="s">
        <v>562</v>
      </c>
      <c r="C4155" s="17" t="s">
        <v>28</v>
      </c>
      <c r="D4155" s="17" t="s">
        <v>4749</v>
      </c>
      <c r="E4155" s="17">
        <v>1050</v>
      </c>
      <c r="F4155" s="18" t="s">
        <v>6</v>
      </c>
      <c r="G4155">
        <v>2007</v>
      </c>
      <c r="H4155" s="18" t="s">
        <v>66</v>
      </c>
      <c r="I4155" t="s">
        <v>380</v>
      </c>
      <c r="J4155" t="s">
        <v>105</v>
      </c>
    </row>
    <row r="4156" spans="1:10">
      <c r="A4156" s="17">
        <v>7646</v>
      </c>
      <c r="B4156" s="17" t="s">
        <v>561</v>
      </c>
      <c r="C4156" s="17" t="s">
        <v>28</v>
      </c>
      <c r="D4156" s="17" t="s">
        <v>4749</v>
      </c>
      <c r="E4156" s="17">
        <v>800</v>
      </c>
      <c r="F4156" s="18" t="s">
        <v>6</v>
      </c>
      <c r="G4156">
        <v>2011</v>
      </c>
      <c r="H4156" s="18" t="s">
        <v>66</v>
      </c>
      <c r="I4156" t="s">
        <v>380</v>
      </c>
      <c r="J4156" t="s">
        <v>105</v>
      </c>
    </row>
    <row r="4157" spans="1:10">
      <c r="A4157" s="17">
        <v>7645</v>
      </c>
      <c r="B4157" s="17" t="s">
        <v>560</v>
      </c>
      <c r="C4157" s="17" t="s">
        <v>28</v>
      </c>
      <c r="D4157" s="17" t="s">
        <v>4749</v>
      </c>
      <c r="E4157" s="17">
        <v>1430</v>
      </c>
      <c r="F4157" s="18" t="s">
        <v>6</v>
      </c>
      <c r="G4157">
        <v>2011</v>
      </c>
      <c r="H4157" s="18" t="s">
        <v>66</v>
      </c>
      <c r="I4157" t="s">
        <v>380</v>
      </c>
      <c r="J4157" t="s">
        <v>105</v>
      </c>
    </row>
    <row r="4158" spans="1:10">
      <c r="A4158" s="17">
        <v>7644</v>
      </c>
      <c r="B4158" s="17" t="s">
        <v>559</v>
      </c>
      <c r="C4158" s="17" t="s">
        <v>28</v>
      </c>
      <c r="D4158" s="17" t="s">
        <v>4749</v>
      </c>
      <c r="E4158" s="17">
        <v>930</v>
      </c>
      <c r="F4158" s="18" t="s">
        <v>6</v>
      </c>
      <c r="G4158">
        <v>2011</v>
      </c>
      <c r="H4158" s="18" t="s">
        <v>66</v>
      </c>
      <c r="I4158" t="s">
        <v>380</v>
      </c>
      <c r="J4158" t="s">
        <v>105</v>
      </c>
    </row>
    <row r="4159" spans="1:10">
      <c r="A4159" s="17">
        <v>7643</v>
      </c>
      <c r="B4159" s="17" t="s">
        <v>558</v>
      </c>
      <c r="C4159" s="17" t="s">
        <v>28</v>
      </c>
      <c r="D4159" s="17" t="s">
        <v>4749</v>
      </c>
      <c r="E4159" s="17">
        <v>1880</v>
      </c>
      <c r="F4159" s="18" t="s">
        <v>6</v>
      </c>
      <c r="G4159">
        <v>2008</v>
      </c>
      <c r="H4159" s="18" t="s">
        <v>66</v>
      </c>
      <c r="I4159" t="s">
        <v>380</v>
      </c>
      <c r="J4159" t="s">
        <v>105</v>
      </c>
    </row>
    <row r="4160" spans="1:10">
      <c r="A4160" s="17">
        <v>7642</v>
      </c>
      <c r="B4160" s="17" t="s">
        <v>557</v>
      </c>
      <c r="C4160" s="17" t="s">
        <v>28</v>
      </c>
      <c r="D4160" s="17" t="s">
        <v>4749</v>
      </c>
      <c r="E4160" s="17">
        <v>860</v>
      </c>
      <c r="F4160" s="18" t="s">
        <v>6</v>
      </c>
      <c r="G4160">
        <v>2011</v>
      </c>
      <c r="H4160" s="18" t="s">
        <v>66</v>
      </c>
      <c r="I4160" t="s">
        <v>380</v>
      </c>
      <c r="J4160" t="s">
        <v>105</v>
      </c>
    </row>
    <row r="4161" spans="1:10">
      <c r="A4161" s="17">
        <v>7641</v>
      </c>
      <c r="B4161" s="17" t="s">
        <v>556</v>
      </c>
      <c r="C4161" s="17" t="s">
        <v>28</v>
      </c>
      <c r="D4161" s="17" t="s">
        <v>4583</v>
      </c>
      <c r="E4161" s="17">
        <v>3260</v>
      </c>
      <c r="F4161" s="18" t="s">
        <v>6</v>
      </c>
      <c r="G4161">
        <v>2014</v>
      </c>
      <c r="H4161" s="18" t="s">
        <v>66</v>
      </c>
      <c r="I4161" t="s">
        <v>380</v>
      </c>
      <c r="J4161" t="s">
        <v>105</v>
      </c>
    </row>
    <row r="4162" spans="1:10">
      <c r="A4162" s="17">
        <v>7640</v>
      </c>
      <c r="B4162" s="17" t="s">
        <v>555</v>
      </c>
      <c r="C4162" s="17" t="s">
        <v>28</v>
      </c>
      <c r="D4162" s="17" t="s">
        <v>4583</v>
      </c>
      <c r="E4162" s="17">
        <v>770</v>
      </c>
      <c r="F4162" s="18" t="s">
        <v>6</v>
      </c>
      <c r="G4162">
        <v>2017</v>
      </c>
      <c r="H4162" s="18" t="s">
        <v>83</v>
      </c>
      <c r="I4162" t="s">
        <v>380</v>
      </c>
      <c r="J4162" t="s">
        <v>105</v>
      </c>
    </row>
    <row r="4163" spans="1:10">
      <c r="A4163" s="17">
        <v>7638</v>
      </c>
      <c r="B4163" s="17" t="s">
        <v>554</v>
      </c>
      <c r="C4163" s="17" t="s">
        <v>28</v>
      </c>
      <c r="D4163" s="17" t="s">
        <v>4583</v>
      </c>
      <c r="E4163" s="17">
        <v>1250</v>
      </c>
      <c r="F4163" s="18" t="s">
        <v>6</v>
      </c>
      <c r="G4163">
        <v>2015</v>
      </c>
      <c r="H4163" s="18" t="s">
        <v>66</v>
      </c>
      <c r="I4163" t="s">
        <v>380</v>
      </c>
      <c r="J4163" t="s">
        <v>105</v>
      </c>
    </row>
    <row r="4164" spans="1:10">
      <c r="A4164" s="17">
        <v>7637</v>
      </c>
      <c r="B4164" s="17" t="s">
        <v>553</v>
      </c>
      <c r="C4164" s="17" t="s">
        <v>28</v>
      </c>
      <c r="D4164" s="17" t="s">
        <v>4583</v>
      </c>
      <c r="E4164" s="17">
        <v>720</v>
      </c>
      <c r="F4164" s="18" t="s">
        <v>6</v>
      </c>
      <c r="G4164">
        <v>2017</v>
      </c>
      <c r="H4164" s="18" t="s">
        <v>83</v>
      </c>
      <c r="I4164" t="s">
        <v>380</v>
      </c>
      <c r="J4164" t="s">
        <v>105</v>
      </c>
    </row>
    <row r="4165" spans="1:10">
      <c r="A4165" s="17">
        <v>7636</v>
      </c>
      <c r="B4165" s="17" t="s">
        <v>552</v>
      </c>
      <c r="C4165" s="17" t="s">
        <v>28</v>
      </c>
      <c r="D4165" s="17" t="s">
        <v>4583</v>
      </c>
      <c r="E4165" s="17">
        <v>1110</v>
      </c>
      <c r="F4165" s="18" t="s">
        <v>6</v>
      </c>
      <c r="G4165">
        <v>2013</v>
      </c>
      <c r="H4165" s="18" t="s">
        <v>66</v>
      </c>
      <c r="I4165" t="s">
        <v>380</v>
      </c>
      <c r="J4165" t="s">
        <v>105</v>
      </c>
    </row>
    <row r="4166" spans="1:10">
      <c r="A4166" s="17">
        <v>7635</v>
      </c>
      <c r="B4166" s="17" t="s">
        <v>551</v>
      </c>
      <c r="C4166" s="17" t="s">
        <v>28</v>
      </c>
      <c r="D4166" s="17" t="s">
        <v>4583</v>
      </c>
      <c r="E4166" s="17">
        <v>3210</v>
      </c>
      <c r="F4166" s="18" t="s">
        <v>6</v>
      </c>
      <c r="G4166">
        <v>2009</v>
      </c>
      <c r="H4166" s="18" t="s">
        <v>66</v>
      </c>
      <c r="I4166" t="s">
        <v>380</v>
      </c>
      <c r="J4166" t="s">
        <v>105</v>
      </c>
    </row>
    <row r="4167" spans="1:10">
      <c r="A4167" s="17">
        <v>7634</v>
      </c>
      <c r="B4167" s="17" t="s">
        <v>550</v>
      </c>
      <c r="C4167" s="17" t="s">
        <v>28</v>
      </c>
      <c r="D4167" s="17" t="s">
        <v>4583</v>
      </c>
      <c r="E4167" s="17">
        <v>450</v>
      </c>
      <c r="F4167" s="18" t="s">
        <v>6</v>
      </c>
      <c r="G4167">
        <v>2017</v>
      </c>
      <c r="H4167" s="18" t="s">
        <v>83</v>
      </c>
      <c r="I4167" t="s">
        <v>380</v>
      </c>
      <c r="J4167" t="s">
        <v>105</v>
      </c>
    </row>
    <row r="4168" spans="1:10">
      <c r="A4168" s="17">
        <v>7633</v>
      </c>
      <c r="B4168" s="17" t="s">
        <v>549</v>
      </c>
      <c r="C4168" s="17" t="s">
        <v>28</v>
      </c>
      <c r="D4168" s="17" t="s">
        <v>4583</v>
      </c>
      <c r="E4168" s="17">
        <v>790</v>
      </c>
      <c r="F4168" s="18" t="s">
        <v>6</v>
      </c>
      <c r="G4168">
        <v>2014</v>
      </c>
      <c r="H4168" s="18" t="s">
        <v>66</v>
      </c>
      <c r="I4168" t="s">
        <v>380</v>
      </c>
      <c r="J4168" t="s">
        <v>105</v>
      </c>
    </row>
    <row r="4169" spans="1:10">
      <c r="A4169" s="17">
        <v>7632</v>
      </c>
      <c r="B4169" s="17" t="s">
        <v>548</v>
      </c>
      <c r="C4169" s="17" t="s">
        <v>28</v>
      </c>
      <c r="D4169" s="17" t="s">
        <v>4583</v>
      </c>
      <c r="E4169" s="17">
        <v>1570</v>
      </c>
      <c r="F4169" s="18" t="s">
        <v>6</v>
      </c>
      <c r="G4169">
        <v>2015</v>
      </c>
      <c r="H4169" s="18" t="s">
        <v>66</v>
      </c>
      <c r="I4169" t="s">
        <v>380</v>
      </c>
      <c r="J4169" t="s">
        <v>105</v>
      </c>
    </row>
    <row r="4170" spans="1:10">
      <c r="A4170" s="17">
        <v>7631</v>
      </c>
      <c r="B4170" s="17" t="s">
        <v>547</v>
      </c>
      <c r="C4170" s="17" t="s">
        <v>28</v>
      </c>
      <c r="D4170" s="17" t="s">
        <v>4583</v>
      </c>
      <c r="E4170" s="17">
        <v>1330</v>
      </c>
      <c r="F4170" s="18" t="s">
        <v>6</v>
      </c>
      <c r="G4170">
        <v>2014</v>
      </c>
      <c r="H4170" s="18" t="s">
        <v>66</v>
      </c>
      <c r="I4170" t="s">
        <v>380</v>
      </c>
      <c r="J4170" t="s">
        <v>105</v>
      </c>
    </row>
    <row r="4171" spans="1:10">
      <c r="A4171" s="17">
        <v>7630</v>
      </c>
      <c r="B4171" s="17" t="s">
        <v>546</v>
      </c>
      <c r="C4171" s="17" t="s">
        <v>28</v>
      </c>
      <c r="D4171" s="17" t="s">
        <v>4583</v>
      </c>
      <c r="E4171" s="17">
        <v>1370</v>
      </c>
      <c r="F4171" s="18" t="s">
        <v>6</v>
      </c>
      <c r="G4171">
        <v>2017</v>
      </c>
      <c r="H4171" s="18" t="s">
        <v>83</v>
      </c>
      <c r="I4171" t="s">
        <v>380</v>
      </c>
      <c r="J4171" t="s">
        <v>105</v>
      </c>
    </row>
    <row r="4172" spans="1:10">
      <c r="A4172" s="17">
        <v>7629</v>
      </c>
      <c r="B4172" s="17" t="s">
        <v>545</v>
      </c>
      <c r="C4172" s="17" t="s">
        <v>28</v>
      </c>
      <c r="D4172" s="17" t="s">
        <v>4583</v>
      </c>
      <c r="E4172" s="17">
        <v>1930</v>
      </c>
      <c r="F4172" s="18" t="s">
        <v>6</v>
      </c>
      <c r="G4172">
        <v>2012</v>
      </c>
      <c r="H4172" s="18" t="s">
        <v>66</v>
      </c>
      <c r="I4172" t="s">
        <v>380</v>
      </c>
      <c r="J4172" t="s">
        <v>105</v>
      </c>
    </row>
    <row r="4173" spans="1:10">
      <c r="A4173" s="17">
        <v>7628</v>
      </c>
      <c r="B4173" s="17" t="s">
        <v>544</v>
      </c>
      <c r="C4173" s="17" t="s">
        <v>28</v>
      </c>
      <c r="D4173" s="17" t="s">
        <v>4583</v>
      </c>
      <c r="E4173" s="17">
        <v>960</v>
      </c>
      <c r="F4173" s="18" t="s">
        <v>6</v>
      </c>
      <c r="G4173">
        <v>2012</v>
      </c>
      <c r="H4173" s="18" t="s">
        <v>66</v>
      </c>
      <c r="I4173" t="s">
        <v>380</v>
      </c>
      <c r="J4173" t="s">
        <v>105</v>
      </c>
    </row>
    <row r="4174" spans="1:10">
      <c r="A4174" s="17">
        <v>7627</v>
      </c>
      <c r="B4174" s="17" t="s">
        <v>543</v>
      </c>
      <c r="C4174" s="17" t="s">
        <v>28</v>
      </c>
      <c r="D4174" s="17" t="s">
        <v>4583</v>
      </c>
      <c r="E4174" s="17">
        <v>610</v>
      </c>
      <c r="F4174" s="18" t="s">
        <v>6</v>
      </c>
      <c r="G4174">
        <v>2017</v>
      </c>
      <c r="H4174" s="18" t="s">
        <v>83</v>
      </c>
      <c r="I4174" t="s">
        <v>380</v>
      </c>
      <c r="J4174" t="s">
        <v>105</v>
      </c>
    </row>
    <row r="4175" spans="1:10">
      <c r="A4175" s="17">
        <v>7626</v>
      </c>
      <c r="B4175" s="17" t="s">
        <v>542</v>
      </c>
      <c r="C4175" s="17" t="s">
        <v>28</v>
      </c>
      <c r="D4175" s="17" t="s">
        <v>4583</v>
      </c>
      <c r="E4175" s="17">
        <v>1740</v>
      </c>
      <c r="F4175" s="18" t="s">
        <v>6</v>
      </c>
      <c r="G4175">
        <v>2009</v>
      </c>
      <c r="H4175" s="18" t="s">
        <v>66</v>
      </c>
      <c r="I4175" t="s">
        <v>380</v>
      </c>
      <c r="J4175" t="s">
        <v>105</v>
      </c>
    </row>
    <row r="4176" spans="1:10">
      <c r="A4176" s="17">
        <v>7625</v>
      </c>
      <c r="B4176" s="17" t="s">
        <v>541</v>
      </c>
      <c r="C4176" s="17" t="s">
        <v>28</v>
      </c>
      <c r="D4176" s="17" t="s">
        <v>4583</v>
      </c>
      <c r="E4176" s="17">
        <v>460</v>
      </c>
      <c r="F4176" s="18" t="s">
        <v>6</v>
      </c>
      <c r="G4176">
        <v>2013</v>
      </c>
      <c r="H4176" s="18" t="s">
        <v>66</v>
      </c>
      <c r="I4176" t="s">
        <v>380</v>
      </c>
      <c r="J4176" t="s">
        <v>105</v>
      </c>
    </row>
    <row r="4177" spans="1:10">
      <c r="A4177" s="17">
        <v>7624</v>
      </c>
      <c r="B4177" s="17" t="s">
        <v>540</v>
      </c>
      <c r="C4177" s="17" t="s">
        <v>28</v>
      </c>
      <c r="D4177" s="17" t="s">
        <v>4583</v>
      </c>
      <c r="E4177" s="17">
        <v>840</v>
      </c>
      <c r="F4177" s="18" t="s">
        <v>6</v>
      </c>
      <c r="G4177">
        <v>2015</v>
      </c>
      <c r="H4177" s="18" t="s">
        <v>66</v>
      </c>
      <c r="I4177" t="s">
        <v>380</v>
      </c>
      <c r="J4177" t="s">
        <v>105</v>
      </c>
    </row>
    <row r="4178" spans="1:10">
      <c r="A4178" s="17">
        <v>7623</v>
      </c>
      <c r="B4178" s="17" t="s">
        <v>539</v>
      </c>
      <c r="C4178" s="17" t="s">
        <v>28</v>
      </c>
      <c r="D4178" s="17" t="s">
        <v>4583</v>
      </c>
      <c r="E4178" s="17">
        <v>750</v>
      </c>
      <c r="F4178" s="18" t="s">
        <v>6</v>
      </c>
      <c r="G4178">
        <v>2014</v>
      </c>
      <c r="H4178" s="18" t="s">
        <v>66</v>
      </c>
      <c r="I4178" t="s">
        <v>380</v>
      </c>
      <c r="J4178" t="s">
        <v>105</v>
      </c>
    </row>
    <row r="4179" spans="1:10">
      <c r="A4179" s="17">
        <v>7621</v>
      </c>
      <c r="B4179" s="17" t="s">
        <v>538</v>
      </c>
      <c r="C4179" s="17" t="s">
        <v>28</v>
      </c>
      <c r="D4179" s="17" t="s">
        <v>4583</v>
      </c>
      <c r="E4179" s="17">
        <v>1520</v>
      </c>
      <c r="F4179" s="18" t="s">
        <v>6</v>
      </c>
      <c r="G4179">
        <v>2009</v>
      </c>
      <c r="H4179" s="18" t="s">
        <v>66</v>
      </c>
      <c r="I4179" t="s">
        <v>380</v>
      </c>
      <c r="J4179" t="s">
        <v>105</v>
      </c>
    </row>
    <row r="4180" spans="1:10">
      <c r="A4180" s="17">
        <v>7620</v>
      </c>
      <c r="B4180" s="17" t="s">
        <v>537</v>
      </c>
      <c r="C4180" s="17" t="s">
        <v>28</v>
      </c>
      <c r="D4180" s="17" t="s">
        <v>4583</v>
      </c>
      <c r="E4180" s="17">
        <v>2190</v>
      </c>
      <c r="F4180" s="18" t="s">
        <v>6</v>
      </c>
      <c r="G4180">
        <v>2009</v>
      </c>
      <c r="H4180" s="18" t="s">
        <v>66</v>
      </c>
      <c r="I4180" t="s">
        <v>380</v>
      </c>
      <c r="J4180" t="s">
        <v>105</v>
      </c>
    </row>
    <row r="4181" spans="1:10">
      <c r="A4181" s="17">
        <v>7619</v>
      </c>
      <c r="B4181" s="17" t="s">
        <v>536</v>
      </c>
      <c r="C4181" s="17" t="s">
        <v>28</v>
      </c>
      <c r="D4181" s="17" t="s">
        <v>4583</v>
      </c>
      <c r="E4181" s="17">
        <v>790</v>
      </c>
      <c r="F4181" s="18" t="s">
        <v>6</v>
      </c>
      <c r="G4181">
        <v>2015</v>
      </c>
      <c r="H4181" s="18" t="s">
        <v>66</v>
      </c>
      <c r="I4181" t="s">
        <v>380</v>
      </c>
      <c r="J4181" t="s">
        <v>105</v>
      </c>
    </row>
    <row r="4182" spans="1:10">
      <c r="A4182" s="17">
        <v>7618</v>
      </c>
      <c r="B4182" s="17" t="s">
        <v>535</v>
      </c>
      <c r="C4182" s="17" t="s">
        <v>28</v>
      </c>
      <c r="D4182" s="17" t="s">
        <v>4583</v>
      </c>
      <c r="E4182" s="17">
        <v>1480</v>
      </c>
      <c r="F4182" s="18" t="s">
        <v>6</v>
      </c>
      <c r="G4182">
        <v>2014</v>
      </c>
      <c r="H4182" s="18" t="s">
        <v>66</v>
      </c>
      <c r="I4182" t="s">
        <v>380</v>
      </c>
      <c r="J4182" t="s">
        <v>105</v>
      </c>
    </row>
    <row r="4183" spans="1:10">
      <c r="A4183" s="17">
        <v>7617</v>
      </c>
      <c r="B4183" s="17" t="s">
        <v>534</v>
      </c>
      <c r="C4183" s="17" t="s">
        <v>28</v>
      </c>
      <c r="D4183" s="17" t="s">
        <v>4583</v>
      </c>
      <c r="E4183" s="17">
        <v>1830</v>
      </c>
      <c r="F4183" s="18" t="s">
        <v>6</v>
      </c>
      <c r="G4183">
        <v>2009</v>
      </c>
      <c r="H4183" s="18" t="s">
        <v>66</v>
      </c>
      <c r="I4183" t="s">
        <v>380</v>
      </c>
      <c r="J4183" t="s">
        <v>105</v>
      </c>
    </row>
    <row r="4184" spans="1:10">
      <c r="A4184" s="17">
        <v>7616</v>
      </c>
      <c r="B4184" s="17" t="s">
        <v>533</v>
      </c>
      <c r="C4184" s="17" t="s">
        <v>28</v>
      </c>
      <c r="D4184" s="17" t="s">
        <v>4583</v>
      </c>
      <c r="E4184" s="17">
        <v>1810</v>
      </c>
      <c r="F4184" s="18" t="s">
        <v>6</v>
      </c>
      <c r="G4184">
        <v>2009</v>
      </c>
      <c r="H4184" s="18" t="s">
        <v>66</v>
      </c>
      <c r="I4184" t="s">
        <v>380</v>
      </c>
      <c r="J4184" t="s">
        <v>105</v>
      </c>
    </row>
    <row r="4185" spans="1:10">
      <c r="A4185" s="17">
        <v>7615</v>
      </c>
      <c r="B4185" s="17" t="s">
        <v>531</v>
      </c>
      <c r="C4185" s="17" t="s">
        <v>28</v>
      </c>
      <c r="D4185" s="17" t="s">
        <v>4583</v>
      </c>
      <c r="E4185" s="17">
        <v>420</v>
      </c>
      <c r="F4185" s="18" t="s">
        <v>6</v>
      </c>
      <c r="G4185">
        <v>2017</v>
      </c>
      <c r="H4185" s="18" t="s">
        <v>83</v>
      </c>
      <c r="I4185" t="s">
        <v>380</v>
      </c>
      <c r="J4185" t="s">
        <v>105</v>
      </c>
    </row>
    <row r="4186" spans="1:10">
      <c r="A4186" s="17">
        <v>7614</v>
      </c>
      <c r="B4186" s="17" t="s">
        <v>3339</v>
      </c>
      <c r="C4186" s="17" t="s">
        <v>26</v>
      </c>
      <c r="D4186" s="17" t="s">
        <v>4668</v>
      </c>
      <c r="E4186" s="17">
        <v>1040</v>
      </c>
      <c r="F4186" s="18" t="s">
        <v>6</v>
      </c>
      <c r="G4186">
        <v>2018</v>
      </c>
      <c r="H4186" s="18" t="s">
        <v>84</v>
      </c>
      <c r="I4186" t="s">
        <v>64</v>
      </c>
      <c r="J4186" t="s">
        <v>65</v>
      </c>
    </row>
    <row r="4187" spans="1:10">
      <c r="A4187" s="17">
        <v>7613</v>
      </c>
      <c r="B4187" s="17" t="s">
        <v>2790</v>
      </c>
      <c r="C4187" s="17" t="s">
        <v>26</v>
      </c>
      <c r="D4187" s="17" t="s">
        <v>4742</v>
      </c>
      <c r="E4187" s="17">
        <v>870</v>
      </c>
      <c r="F4187" s="18" t="s">
        <v>6</v>
      </c>
      <c r="G4187">
        <v>2018</v>
      </c>
      <c r="H4187" s="18" t="s">
        <v>84</v>
      </c>
      <c r="I4187" t="s">
        <v>64</v>
      </c>
      <c r="J4187" t="s">
        <v>65</v>
      </c>
    </row>
    <row r="4188" spans="1:10">
      <c r="A4188" s="17">
        <v>7611</v>
      </c>
      <c r="B4188" s="17" t="s">
        <v>3645</v>
      </c>
      <c r="C4188" s="17" t="s">
        <v>26</v>
      </c>
      <c r="D4188" s="17" t="s">
        <v>4742</v>
      </c>
      <c r="E4188" s="17">
        <v>590</v>
      </c>
      <c r="F4188" s="18" t="s">
        <v>6</v>
      </c>
      <c r="G4188">
        <v>2018</v>
      </c>
      <c r="H4188" s="18" t="s">
        <v>84</v>
      </c>
      <c r="I4188" t="s">
        <v>64</v>
      </c>
      <c r="J4188" t="s">
        <v>65</v>
      </c>
    </row>
    <row r="4189" spans="1:10">
      <c r="A4189" s="17">
        <v>7610</v>
      </c>
      <c r="B4189" s="17" t="s">
        <v>530</v>
      </c>
      <c r="C4189" s="17" t="s">
        <v>22</v>
      </c>
      <c r="D4189" s="17" t="s">
        <v>4649</v>
      </c>
      <c r="E4189" s="17">
        <v>1280</v>
      </c>
      <c r="F4189" s="18" t="s">
        <v>6</v>
      </c>
      <c r="G4189">
        <v>2018</v>
      </c>
      <c r="H4189" s="18" t="s">
        <v>84</v>
      </c>
      <c r="I4189" t="s">
        <v>64</v>
      </c>
      <c r="J4189" t="s">
        <v>204</v>
      </c>
    </row>
    <row r="4190" spans="1:10">
      <c r="A4190" s="17">
        <v>7609</v>
      </c>
      <c r="B4190" s="17" t="s">
        <v>2782</v>
      </c>
      <c r="C4190" s="17" t="s">
        <v>16</v>
      </c>
      <c r="D4190" s="17" t="s">
        <v>4631</v>
      </c>
      <c r="E4190" s="17">
        <v>1380</v>
      </c>
      <c r="F4190" s="18" t="s">
        <v>6</v>
      </c>
      <c r="G4190">
        <v>2018</v>
      </c>
      <c r="H4190" s="18" t="s">
        <v>84</v>
      </c>
      <c r="I4190" t="s">
        <v>64</v>
      </c>
      <c r="J4190" t="s">
        <v>184</v>
      </c>
    </row>
    <row r="4191" spans="1:10">
      <c r="A4191" s="17">
        <v>7608</v>
      </c>
      <c r="B4191" s="17" t="s">
        <v>3127</v>
      </c>
      <c r="C4191" s="17" t="s">
        <v>16</v>
      </c>
      <c r="D4191" s="17" t="s">
        <v>4663</v>
      </c>
      <c r="E4191" s="17">
        <v>760</v>
      </c>
      <c r="F4191" s="18" t="s">
        <v>6</v>
      </c>
      <c r="G4191">
        <v>2018</v>
      </c>
      <c r="H4191" s="18" t="s">
        <v>84</v>
      </c>
      <c r="I4191" t="s">
        <v>64</v>
      </c>
      <c r="J4191" t="s">
        <v>184</v>
      </c>
    </row>
    <row r="4192" spans="1:10">
      <c r="A4192" s="17">
        <v>7607</v>
      </c>
      <c r="B4192" s="17" t="s">
        <v>3103</v>
      </c>
      <c r="C4192" s="17" t="s">
        <v>18</v>
      </c>
      <c r="D4192" s="17" t="s">
        <v>4756</v>
      </c>
      <c r="E4192" s="17">
        <v>1290</v>
      </c>
      <c r="F4192" s="18" t="s">
        <v>6</v>
      </c>
      <c r="G4192">
        <v>2018</v>
      </c>
      <c r="H4192" s="18" t="s">
        <v>84</v>
      </c>
      <c r="I4192" t="s">
        <v>64</v>
      </c>
      <c r="J4192" t="s">
        <v>207</v>
      </c>
    </row>
    <row r="4193" spans="1:10">
      <c r="A4193" s="17">
        <v>7606</v>
      </c>
      <c r="B4193" s="17" t="s">
        <v>4440</v>
      </c>
      <c r="C4193" s="17" t="s">
        <v>15</v>
      </c>
      <c r="D4193" s="17" t="s">
        <v>4759</v>
      </c>
      <c r="E4193" s="17">
        <v>1080</v>
      </c>
      <c r="F4193" s="18" t="s">
        <v>6</v>
      </c>
      <c r="G4193">
        <v>2018</v>
      </c>
      <c r="H4193" s="18" t="s">
        <v>84</v>
      </c>
      <c r="I4193" t="s">
        <v>64</v>
      </c>
      <c r="J4193" t="s">
        <v>65</v>
      </c>
    </row>
    <row r="4194" spans="1:10">
      <c r="A4194" s="17">
        <v>7604</v>
      </c>
      <c r="B4194" s="17" t="s">
        <v>3699</v>
      </c>
      <c r="C4194" s="17" t="s">
        <v>18</v>
      </c>
      <c r="D4194" s="17" t="s">
        <v>4756</v>
      </c>
      <c r="E4194" s="17">
        <v>1170</v>
      </c>
      <c r="F4194" s="18" t="s">
        <v>6</v>
      </c>
      <c r="G4194">
        <v>2018</v>
      </c>
      <c r="H4194" s="18" t="s">
        <v>84</v>
      </c>
      <c r="I4194" t="s">
        <v>64</v>
      </c>
      <c r="J4194" t="s">
        <v>207</v>
      </c>
    </row>
    <row r="4195" spans="1:10">
      <c r="A4195" s="17">
        <v>7603</v>
      </c>
      <c r="B4195" s="17" t="s">
        <v>3759</v>
      </c>
      <c r="C4195" s="17" t="s">
        <v>8</v>
      </c>
      <c r="D4195" s="17" t="s">
        <v>4646</v>
      </c>
      <c r="E4195" s="17">
        <v>860</v>
      </c>
      <c r="F4195" s="18" t="s">
        <v>6</v>
      </c>
      <c r="G4195">
        <v>2018</v>
      </c>
      <c r="H4195" s="18" t="s">
        <v>84</v>
      </c>
      <c r="I4195" t="s">
        <v>64</v>
      </c>
      <c r="J4195" t="s">
        <v>65</v>
      </c>
    </row>
    <row r="4196" spans="1:10">
      <c r="A4196" s="17">
        <v>7602</v>
      </c>
      <c r="B4196" s="17" t="s">
        <v>529</v>
      </c>
      <c r="C4196" s="17" t="s">
        <v>22</v>
      </c>
      <c r="D4196" s="17" t="s">
        <v>4674</v>
      </c>
      <c r="E4196" s="17">
        <v>1210</v>
      </c>
      <c r="F4196" s="18" t="s">
        <v>6</v>
      </c>
      <c r="G4196">
        <v>2018</v>
      </c>
      <c r="H4196" s="18" t="s">
        <v>84</v>
      </c>
      <c r="I4196" t="s">
        <v>64</v>
      </c>
      <c r="J4196" t="s">
        <v>204</v>
      </c>
    </row>
    <row r="4197" spans="1:10">
      <c r="A4197" s="17">
        <v>7600</v>
      </c>
      <c r="B4197" s="17" t="s">
        <v>528</v>
      </c>
      <c r="C4197" s="17" t="s">
        <v>22</v>
      </c>
      <c r="D4197" s="17" t="s">
        <v>4649</v>
      </c>
      <c r="E4197" s="17">
        <v>900</v>
      </c>
      <c r="F4197" s="18" t="s">
        <v>6</v>
      </c>
      <c r="G4197">
        <v>2018</v>
      </c>
      <c r="H4197" s="18" t="s">
        <v>84</v>
      </c>
      <c r="I4197" t="s">
        <v>64</v>
      </c>
      <c r="J4197" t="s">
        <v>204</v>
      </c>
    </row>
    <row r="4198" spans="1:10">
      <c r="A4198" s="17">
        <v>7599</v>
      </c>
      <c r="B4198" s="17" t="s">
        <v>3272</v>
      </c>
      <c r="C4198" s="17" t="s">
        <v>16</v>
      </c>
      <c r="D4198" s="17" t="s">
        <v>4631</v>
      </c>
      <c r="E4198" s="17">
        <v>1400</v>
      </c>
      <c r="F4198" s="18" t="s">
        <v>6</v>
      </c>
      <c r="G4198">
        <v>2018</v>
      </c>
      <c r="H4198" s="18" t="s">
        <v>84</v>
      </c>
      <c r="I4198" t="s">
        <v>64</v>
      </c>
      <c r="J4198" t="s">
        <v>184</v>
      </c>
    </row>
    <row r="4199" spans="1:10">
      <c r="A4199" s="17">
        <v>7598</v>
      </c>
      <c r="B4199" s="17" t="s">
        <v>4022</v>
      </c>
      <c r="C4199" s="17" t="s">
        <v>16</v>
      </c>
      <c r="D4199" s="17" t="s">
        <v>4631</v>
      </c>
      <c r="E4199" s="17">
        <v>860</v>
      </c>
      <c r="F4199" s="18" t="s">
        <v>6</v>
      </c>
      <c r="G4199">
        <v>2018</v>
      </c>
      <c r="H4199" s="18" t="s">
        <v>84</v>
      </c>
      <c r="I4199" t="s">
        <v>64</v>
      </c>
      <c r="J4199" t="s">
        <v>184</v>
      </c>
    </row>
    <row r="4200" spans="1:10">
      <c r="A4200" s="17">
        <v>7597</v>
      </c>
      <c r="B4200" s="17" t="s">
        <v>3984</v>
      </c>
      <c r="C4200" s="17" t="s">
        <v>18</v>
      </c>
      <c r="D4200" s="17" t="s">
        <v>4756</v>
      </c>
      <c r="E4200" s="17">
        <v>650</v>
      </c>
      <c r="F4200" s="18" t="s">
        <v>6</v>
      </c>
      <c r="G4200">
        <v>2018</v>
      </c>
      <c r="H4200" s="18" t="s">
        <v>84</v>
      </c>
      <c r="I4200" t="s">
        <v>64</v>
      </c>
      <c r="J4200" t="s">
        <v>207</v>
      </c>
    </row>
    <row r="4201" spans="1:10">
      <c r="A4201" s="17">
        <v>7596</v>
      </c>
      <c r="B4201" s="17" t="s">
        <v>4209</v>
      </c>
      <c r="C4201" s="17" t="s">
        <v>24</v>
      </c>
      <c r="D4201" s="17" t="s">
        <v>4681</v>
      </c>
      <c r="E4201" s="17">
        <v>700</v>
      </c>
      <c r="F4201" s="18" t="s">
        <v>6</v>
      </c>
      <c r="G4201">
        <v>2018</v>
      </c>
      <c r="H4201" s="18" t="s">
        <v>84</v>
      </c>
      <c r="I4201" t="s">
        <v>64</v>
      </c>
      <c r="J4201" t="s">
        <v>65</v>
      </c>
    </row>
    <row r="4202" spans="1:10">
      <c r="A4202" s="17">
        <v>7595</v>
      </c>
      <c r="B4202" s="17" t="s">
        <v>527</v>
      </c>
      <c r="C4202" s="17" t="s">
        <v>24</v>
      </c>
      <c r="D4202" s="17" t="s">
        <v>4748</v>
      </c>
      <c r="E4202" s="17">
        <v>1120</v>
      </c>
      <c r="F4202" s="18" t="s">
        <v>6</v>
      </c>
      <c r="G4202">
        <v>2018</v>
      </c>
      <c r="H4202" s="18" t="s">
        <v>84</v>
      </c>
      <c r="I4202" t="s">
        <v>64</v>
      </c>
      <c r="J4202" t="s">
        <v>65</v>
      </c>
    </row>
    <row r="4203" spans="1:10">
      <c r="A4203" s="17">
        <v>7594</v>
      </c>
      <c r="B4203" s="17" t="s">
        <v>526</v>
      </c>
      <c r="C4203" s="17" t="s">
        <v>24</v>
      </c>
      <c r="D4203" s="17" t="s">
        <v>4658</v>
      </c>
      <c r="E4203" s="17">
        <v>570</v>
      </c>
      <c r="F4203" s="18" t="s">
        <v>6</v>
      </c>
      <c r="G4203">
        <v>2018</v>
      </c>
      <c r="H4203" s="18" t="s">
        <v>84</v>
      </c>
      <c r="I4203" t="s">
        <v>64</v>
      </c>
      <c r="J4203" t="s">
        <v>65</v>
      </c>
    </row>
    <row r="4204" spans="1:10">
      <c r="A4204" s="17">
        <v>7593</v>
      </c>
      <c r="B4204" s="17" t="s">
        <v>4448</v>
      </c>
      <c r="C4204" s="17" t="s">
        <v>15</v>
      </c>
      <c r="D4204" s="17" t="s">
        <v>4655</v>
      </c>
      <c r="E4204" s="17">
        <v>1310</v>
      </c>
      <c r="F4204" s="18" t="s">
        <v>6</v>
      </c>
      <c r="G4204">
        <v>2018</v>
      </c>
      <c r="H4204" s="18" t="s">
        <v>84</v>
      </c>
      <c r="I4204" t="s">
        <v>380</v>
      </c>
      <c r="J4204" t="s">
        <v>254</v>
      </c>
    </row>
    <row r="4205" spans="1:10">
      <c r="A4205" s="17">
        <v>7592</v>
      </c>
      <c r="B4205" s="17" t="s">
        <v>4073</v>
      </c>
      <c r="C4205" s="17" t="s">
        <v>15</v>
      </c>
      <c r="D4205" s="17" t="s">
        <v>4655</v>
      </c>
      <c r="E4205" s="17">
        <v>1540</v>
      </c>
      <c r="F4205" s="18" t="s">
        <v>6</v>
      </c>
      <c r="G4205">
        <v>2018</v>
      </c>
      <c r="H4205" s="18" t="s">
        <v>84</v>
      </c>
      <c r="I4205" t="s">
        <v>380</v>
      </c>
      <c r="J4205" t="s">
        <v>254</v>
      </c>
    </row>
    <row r="4206" spans="1:10">
      <c r="A4206" s="17">
        <v>7591</v>
      </c>
      <c r="B4206" s="17" t="s">
        <v>525</v>
      </c>
      <c r="C4206" s="17" t="s">
        <v>26</v>
      </c>
      <c r="D4206" s="17" t="s">
        <v>4742</v>
      </c>
      <c r="E4206" s="17">
        <v>1980</v>
      </c>
      <c r="F4206" s="18" t="s">
        <v>6</v>
      </c>
      <c r="G4206">
        <v>2018</v>
      </c>
      <c r="H4206" s="18" t="s">
        <v>84</v>
      </c>
      <c r="I4206" t="s">
        <v>64</v>
      </c>
      <c r="J4206" t="s">
        <v>65</v>
      </c>
    </row>
    <row r="4207" spans="1:10">
      <c r="A4207" s="17">
        <v>7590</v>
      </c>
      <c r="B4207" s="17" t="s">
        <v>3282</v>
      </c>
      <c r="C4207" s="17" t="s">
        <v>16</v>
      </c>
      <c r="D4207" s="17" t="s">
        <v>4761</v>
      </c>
      <c r="E4207" s="17">
        <v>1010</v>
      </c>
      <c r="F4207" s="18" t="s">
        <v>6</v>
      </c>
      <c r="G4207">
        <v>2018</v>
      </c>
      <c r="H4207" s="18" t="s">
        <v>84</v>
      </c>
      <c r="I4207" t="s">
        <v>64</v>
      </c>
      <c r="J4207" t="s">
        <v>184</v>
      </c>
    </row>
    <row r="4208" spans="1:10">
      <c r="A4208" s="17">
        <v>7589</v>
      </c>
      <c r="B4208" s="17" t="s">
        <v>4082</v>
      </c>
      <c r="C4208" s="17" t="s">
        <v>18</v>
      </c>
      <c r="D4208" s="17" t="s">
        <v>4687</v>
      </c>
      <c r="E4208" s="17">
        <v>1580</v>
      </c>
      <c r="F4208" s="18" t="s">
        <v>6</v>
      </c>
      <c r="G4208">
        <v>2018</v>
      </c>
      <c r="H4208" s="18" t="s">
        <v>84</v>
      </c>
      <c r="I4208" t="s">
        <v>64</v>
      </c>
      <c r="J4208" t="s">
        <v>207</v>
      </c>
    </row>
    <row r="4209" spans="1:10">
      <c r="A4209" s="17">
        <v>7588</v>
      </c>
      <c r="B4209" s="17" t="s">
        <v>4571</v>
      </c>
      <c r="C4209" s="17" t="s">
        <v>28</v>
      </c>
      <c r="D4209" s="17" t="s">
        <v>4749</v>
      </c>
      <c r="E4209" s="17">
        <v>810</v>
      </c>
      <c r="F4209" s="18" t="s">
        <v>6</v>
      </c>
      <c r="G4209">
        <v>2018</v>
      </c>
      <c r="H4209" s="18" t="s">
        <v>84</v>
      </c>
      <c r="I4209" t="s">
        <v>64</v>
      </c>
      <c r="J4209" t="s">
        <v>65</v>
      </c>
    </row>
    <row r="4210" spans="1:10">
      <c r="A4210" s="17">
        <v>7587</v>
      </c>
      <c r="B4210" s="17" t="s">
        <v>2208</v>
      </c>
      <c r="C4210" s="17" t="s">
        <v>28</v>
      </c>
      <c r="D4210" s="17" t="s">
        <v>4638</v>
      </c>
      <c r="E4210" s="17">
        <v>1340</v>
      </c>
      <c r="F4210" s="18" t="s">
        <v>6</v>
      </c>
      <c r="G4210">
        <v>2018</v>
      </c>
      <c r="H4210" s="18" t="s">
        <v>84</v>
      </c>
      <c r="I4210" t="s">
        <v>64</v>
      </c>
      <c r="J4210" t="s">
        <v>65</v>
      </c>
    </row>
    <row r="4211" spans="1:10">
      <c r="A4211" s="17">
        <v>7586</v>
      </c>
      <c r="B4211" s="17" t="s">
        <v>2396</v>
      </c>
      <c r="C4211" s="17" t="s">
        <v>20</v>
      </c>
      <c r="D4211" s="17" t="s">
        <v>4745</v>
      </c>
      <c r="E4211" s="17">
        <v>2200</v>
      </c>
      <c r="F4211" s="18" t="s">
        <v>6</v>
      </c>
      <c r="G4211">
        <v>2018</v>
      </c>
      <c r="H4211" s="18" t="s">
        <v>84</v>
      </c>
      <c r="I4211" t="s">
        <v>64</v>
      </c>
      <c r="J4211" t="s">
        <v>65</v>
      </c>
    </row>
    <row r="4212" spans="1:10">
      <c r="A4212" s="17">
        <v>7585</v>
      </c>
      <c r="B4212" s="17" t="s">
        <v>2650</v>
      </c>
      <c r="C4212" s="17" t="s">
        <v>20</v>
      </c>
      <c r="D4212" s="17" t="s">
        <v>4731</v>
      </c>
      <c r="E4212" s="17">
        <v>1430</v>
      </c>
      <c r="F4212" s="18" t="s">
        <v>6</v>
      </c>
      <c r="G4212">
        <v>2018</v>
      </c>
      <c r="H4212" s="18" t="s">
        <v>84</v>
      </c>
      <c r="I4212" t="s">
        <v>64</v>
      </c>
      <c r="J4212" t="s">
        <v>65</v>
      </c>
    </row>
    <row r="4213" spans="1:10">
      <c r="A4213" s="17">
        <v>7584</v>
      </c>
      <c r="B4213" s="17" t="s">
        <v>4213</v>
      </c>
      <c r="C4213" s="17" t="s">
        <v>24</v>
      </c>
      <c r="D4213" s="17" t="s">
        <v>4681</v>
      </c>
      <c r="E4213" s="17">
        <v>820</v>
      </c>
      <c r="F4213" s="18" t="s">
        <v>6</v>
      </c>
      <c r="G4213">
        <v>2018</v>
      </c>
      <c r="H4213" s="18" t="s">
        <v>84</v>
      </c>
      <c r="I4213" t="s">
        <v>64</v>
      </c>
      <c r="J4213" t="s">
        <v>65</v>
      </c>
    </row>
    <row r="4214" spans="1:10">
      <c r="A4214" s="17">
        <v>7583</v>
      </c>
      <c r="B4214" s="17" t="s">
        <v>3700</v>
      </c>
      <c r="C4214" s="17" t="s">
        <v>24</v>
      </c>
      <c r="D4214" s="17" t="s">
        <v>4681</v>
      </c>
      <c r="E4214" s="17">
        <v>720</v>
      </c>
      <c r="F4214" s="18" t="s">
        <v>6</v>
      </c>
      <c r="G4214">
        <v>2018</v>
      </c>
      <c r="H4214" s="18" t="s">
        <v>84</v>
      </c>
      <c r="I4214" t="s">
        <v>64</v>
      </c>
      <c r="J4214" t="s">
        <v>65</v>
      </c>
    </row>
    <row r="4215" spans="1:10">
      <c r="A4215" s="17">
        <v>7582</v>
      </c>
      <c r="B4215" s="17" t="s">
        <v>3590</v>
      </c>
      <c r="C4215" s="17" t="s">
        <v>28</v>
      </c>
      <c r="D4215" s="17" t="s">
        <v>4749</v>
      </c>
      <c r="E4215" s="17">
        <v>1030</v>
      </c>
      <c r="F4215" s="18" t="s">
        <v>6</v>
      </c>
      <c r="G4215">
        <v>2018</v>
      </c>
      <c r="H4215" s="18" t="s">
        <v>84</v>
      </c>
      <c r="I4215" t="s">
        <v>64</v>
      </c>
      <c r="J4215" t="s">
        <v>65</v>
      </c>
    </row>
    <row r="4216" spans="1:10">
      <c r="A4216" s="17">
        <v>7581</v>
      </c>
      <c r="B4216" s="17" t="s">
        <v>524</v>
      </c>
      <c r="C4216" s="17" t="s">
        <v>18</v>
      </c>
      <c r="D4216" s="17" t="s">
        <v>4687</v>
      </c>
      <c r="E4216" s="17">
        <v>910</v>
      </c>
      <c r="F4216" s="18" t="s">
        <v>6</v>
      </c>
      <c r="G4216">
        <v>2018</v>
      </c>
      <c r="H4216" s="18" t="s">
        <v>84</v>
      </c>
      <c r="I4216" t="s">
        <v>64</v>
      </c>
      <c r="J4216" t="s">
        <v>207</v>
      </c>
    </row>
    <row r="4217" spans="1:10">
      <c r="A4217" s="17">
        <v>7580</v>
      </c>
      <c r="B4217" s="17" t="s">
        <v>523</v>
      </c>
      <c r="C4217" s="17" t="s">
        <v>24</v>
      </c>
      <c r="D4217" s="17" t="s">
        <v>4658</v>
      </c>
      <c r="E4217" s="17">
        <v>620</v>
      </c>
      <c r="F4217" s="18" t="s">
        <v>6</v>
      </c>
      <c r="G4217">
        <v>2018</v>
      </c>
      <c r="H4217" s="18" t="s">
        <v>84</v>
      </c>
      <c r="I4217" t="s">
        <v>64</v>
      </c>
      <c r="J4217" t="s">
        <v>65</v>
      </c>
    </row>
    <row r="4218" spans="1:10">
      <c r="A4218" s="17">
        <v>7579</v>
      </c>
      <c r="B4218" s="17" t="s">
        <v>4086</v>
      </c>
      <c r="C4218" s="17" t="s">
        <v>28</v>
      </c>
      <c r="D4218" s="17" t="s">
        <v>4749</v>
      </c>
      <c r="E4218" s="17">
        <v>1360</v>
      </c>
      <c r="F4218" s="18" t="s">
        <v>6</v>
      </c>
      <c r="G4218">
        <v>2017</v>
      </c>
      <c r="H4218" s="18" t="s">
        <v>83</v>
      </c>
      <c r="I4218" t="s">
        <v>64</v>
      </c>
      <c r="J4218" t="s">
        <v>65</v>
      </c>
    </row>
    <row r="4219" spans="1:10">
      <c r="A4219" s="17">
        <v>7578</v>
      </c>
      <c r="B4219" s="17" t="s">
        <v>3962</v>
      </c>
      <c r="C4219" s="17" t="s">
        <v>8</v>
      </c>
      <c r="D4219" s="17" t="s">
        <v>4646</v>
      </c>
      <c r="E4219" s="17">
        <v>800</v>
      </c>
      <c r="F4219" s="18" t="s">
        <v>6</v>
      </c>
      <c r="G4219">
        <v>2017</v>
      </c>
      <c r="H4219" s="18" t="s">
        <v>83</v>
      </c>
      <c r="I4219" t="s">
        <v>64</v>
      </c>
      <c r="J4219" t="s">
        <v>65</v>
      </c>
    </row>
    <row r="4220" spans="1:10">
      <c r="A4220" s="17">
        <v>7577</v>
      </c>
      <c r="B4220" s="17" t="s">
        <v>522</v>
      </c>
      <c r="C4220" s="17" t="s">
        <v>24</v>
      </c>
      <c r="D4220" s="17" t="s">
        <v>4748</v>
      </c>
      <c r="E4220" s="17">
        <v>830</v>
      </c>
      <c r="F4220" s="18" t="s">
        <v>6</v>
      </c>
      <c r="G4220">
        <v>2018</v>
      </c>
      <c r="H4220" s="18" t="s">
        <v>84</v>
      </c>
      <c r="I4220" t="s">
        <v>64</v>
      </c>
      <c r="J4220" t="s">
        <v>65</v>
      </c>
    </row>
    <row r="4221" spans="1:10">
      <c r="A4221" s="17">
        <v>7576</v>
      </c>
      <c r="B4221" s="17" t="s">
        <v>3180</v>
      </c>
      <c r="C4221" s="17" t="s">
        <v>22</v>
      </c>
      <c r="D4221" s="17" t="s">
        <v>4671</v>
      </c>
      <c r="E4221" s="17">
        <v>1050</v>
      </c>
      <c r="F4221" s="18" t="s">
        <v>6</v>
      </c>
      <c r="G4221">
        <v>2017</v>
      </c>
      <c r="H4221" s="18" t="s">
        <v>83</v>
      </c>
      <c r="I4221" t="s">
        <v>64</v>
      </c>
      <c r="J4221" t="s">
        <v>204</v>
      </c>
    </row>
    <row r="4222" spans="1:10">
      <c r="A4222" s="17">
        <v>7575</v>
      </c>
      <c r="B4222" s="17" t="s">
        <v>3916</v>
      </c>
      <c r="C4222" s="17" t="s">
        <v>22</v>
      </c>
      <c r="D4222" s="17" t="s">
        <v>4649</v>
      </c>
      <c r="E4222" s="17">
        <v>770</v>
      </c>
      <c r="F4222" s="18" t="s">
        <v>6</v>
      </c>
      <c r="G4222">
        <v>2017</v>
      </c>
      <c r="H4222" s="18" t="s">
        <v>83</v>
      </c>
      <c r="I4222" t="s">
        <v>64</v>
      </c>
      <c r="J4222" t="s">
        <v>204</v>
      </c>
    </row>
    <row r="4223" spans="1:10">
      <c r="A4223" s="17">
        <v>7574</v>
      </c>
      <c r="B4223" s="17" t="s">
        <v>521</v>
      </c>
      <c r="C4223" s="17" t="s">
        <v>22</v>
      </c>
      <c r="D4223" s="17" t="s">
        <v>4674</v>
      </c>
      <c r="E4223" s="17">
        <v>1200</v>
      </c>
      <c r="F4223" s="18" t="s">
        <v>6</v>
      </c>
      <c r="G4223">
        <v>2017</v>
      </c>
      <c r="H4223" s="18" t="s">
        <v>83</v>
      </c>
      <c r="I4223" t="s">
        <v>64</v>
      </c>
      <c r="J4223" t="s">
        <v>204</v>
      </c>
    </row>
    <row r="4224" spans="1:10">
      <c r="A4224" s="17">
        <v>7573</v>
      </c>
      <c r="B4224" s="17" t="s">
        <v>3497</v>
      </c>
      <c r="C4224" s="17" t="s">
        <v>26</v>
      </c>
      <c r="D4224" s="17" t="s">
        <v>4742</v>
      </c>
      <c r="E4224" s="17">
        <v>1340</v>
      </c>
      <c r="F4224" s="18" t="s">
        <v>6</v>
      </c>
      <c r="G4224">
        <v>2018</v>
      </c>
      <c r="H4224" s="18" t="s">
        <v>84</v>
      </c>
      <c r="I4224" t="s">
        <v>64</v>
      </c>
      <c r="J4224" t="s">
        <v>65</v>
      </c>
    </row>
    <row r="4225" spans="1:10">
      <c r="A4225" s="17">
        <v>7572</v>
      </c>
      <c r="B4225" s="17" t="s">
        <v>2171</v>
      </c>
      <c r="C4225" s="17" t="s">
        <v>20</v>
      </c>
      <c r="D4225" s="17" t="s">
        <v>4731</v>
      </c>
      <c r="E4225" s="17">
        <v>1120</v>
      </c>
      <c r="F4225" s="18" t="s">
        <v>6</v>
      </c>
      <c r="G4225">
        <v>2018</v>
      </c>
      <c r="H4225" s="18" t="s">
        <v>84</v>
      </c>
      <c r="I4225" t="s">
        <v>64</v>
      </c>
      <c r="J4225" t="s">
        <v>65</v>
      </c>
    </row>
    <row r="4226" spans="1:10">
      <c r="A4226" s="17">
        <v>7571</v>
      </c>
      <c r="B4226" s="17" t="s">
        <v>519</v>
      </c>
      <c r="C4226" s="17" t="s">
        <v>8</v>
      </c>
      <c r="D4226" s="17" t="s">
        <v>4753</v>
      </c>
      <c r="E4226" s="17">
        <v>500</v>
      </c>
      <c r="F4226" s="18" t="s">
        <v>6</v>
      </c>
      <c r="G4226">
        <v>2017</v>
      </c>
      <c r="H4226" s="18" t="s">
        <v>83</v>
      </c>
      <c r="I4226" t="s">
        <v>488</v>
      </c>
      <c r="J4226" t="s">
        <v>238</v>
      </c>
    </row>
    <row r="4227" spans="1:10">
      <c r="A4227" s="17">
        <v>7570</v>
      </c>
      <c r="B4227" s="17" t="s">
        <v>518</v>
      </c>
      <c r="C4227" s="17" t="s">
        <v>8</v>
      </c>
      <c r="D4227" s="17" t="s">
        <v>4753</v>
      </c>
      <c r="E4227" s="17">
        <v>290</v>
      </c>
      <c r="F4227" s="18" t="s">
        <v>6</v>
      </c>
      <c r="G4227">
        <v>2016</v>
      </c>
      <c r="H4227" s="18" t="s">
        <v>82</v>
      </c>
      <c r="I4227" t="s">
        <v>488</v>
      </c>
      <c r="J4227" t="s">
        <v>238</v>
      </c>
    </row>
    <row r="4228" spans="1:10">
      <c r="A4228" s="17">
        <v>7569</v>
      </c>
      <c r="B4228" s="17" t="s">
        <v>4325</v>
      </c>
      <c r="C4228" s="17" t="s">
        <v>8</v>
      </c>
      <c r="D4228" s="17" t="s">
        <v>4753</v>
      </c>
      <c r="E4228" s="17">
        <v>1020</v>
      </c>
      <c r="F4228" s="18" t="s">
        <v>6</v>
      </c>
      <c r="G4228">
        <v>2016</v>
      </c>
      <c r="H4228" s="18" t="s">
        <v>82</v>
      </c>
      <c r="I4228" t="s">
        <v>488</v>
      </c>
      <c r="J4228" t="s">
        <v>238</v>
      </c>
    </row>
    <row r="4229" spans="1:10">
      <c r="A4229" s="17">
        <v>7568</v>
      </c>
      <c r="B4229" s="17" t="s">
        <v>517</v>
      </c>
      <c r="C4229" s="17" t="s">
        <v>8</v>
      </c>
      <c r="D4229" s="17" t="s">
        <v>4753</v>
      </c>
      <c r="E4229" s="17">
        <v>540</v>
      </c>
      <c r="F4229" s="18" t="s">
        <v>6</v>
      </c>
      <c r="G4229">
        <v>2016</v>
      </c>
      <c r="H4229" s="18" t="s">
        <v>82</v>
      </c>
      <c r="I4229" t="s">
        <v>488</v>
      </c>
      <c r="J4229" t="s">
        <v>238</v>
      </c>
    </row>
    <row r="4230" spans="1:10">
      <c r="A4230" s="17">
        <v>7567</v>
      </c>
      <c r="B4230" s="17" t="s">
        <v>516</v>
      </c>
      <c r="C4230" s="17" t="s">
        <v>8</v>
      </c>
      <c r="D4230" s="17" t="s">
        <v>4753</v>
      </c>
      <c r="E4230" s="17">
        <v>590</v>
      </c>
      <c r="F4230" s="18" t="s">
        <v>6</v>
      </c>
      <c r="G4230">
        <v>2016</v>
      </c>
      <c r="H4230" s="18" t="s">
        <v>82</v>
      </c>
      <c r="I4230" t="s">
        <v>488</v>
      </c>
      <c r="J4230" t="s">
        <v>238</v>
      </c>
    </row>
    <row r="4231" spans="1:10">
      <c r="A4231" s="17">
        <v>7566</v>
      </c>
      <c r="B4231" s="17" t="s">
        <v>515</v>
      </c>
      <c r="C4231" s="17" t="s">
        <v>8</v>
      </c>
      <c r="D4231" s="17" t="s">
        <v>4753</v>
      </c>
      <c r="E4231" s="17">
        <v>650</v>
      </c>
      <c r="F4231" s="18" t="s">
        <v>6</v>
      </c>
      <c r="G4231">
        <v>2016</v>
      </c>
      <c r="H4231" s="18" t="s">
        <v>82</v>
      </c>
      <c r="I4231" t="s">
        <v>488</v>
      </c>
      <c r="J4231" t="s">
        <v>238</v>
      </c>
    </row>
    <row r="4232" spans="1:10">
      <c r="A4232" s="17">
        <v>7565</v>
      </c>
      <c r="B4232" s="17" t="s">
        <v>514</v>
      </c>
      <c r="C4232" s="17" t="s">
        <v>8</v>
      </c>
      <c r="D4232" s="17" t="s">
        <v>4753</v>
      </c>
      <c r="E4232" s="17">
        <v>490</v>
      </c>
      <c r="F4232" s="18" t="s">
        <v>6</v>
      </c>
      <c r="G4232">
        <v>2016</v>
      </c>
      <c r="H4232" s="18" t="s">
        <v>82</v>
      </c>
      <c r="I4232" t="s">
        <v>488</v>
      </c>
      <c r="J4232" t="s">
        <v>238</v>
      </c>
    </row>
    <row r="4233" spans="1:10">
      <c r="A4233" s="17">
        <v>7564</v>
      </c>
      <c r="B4233" s="17" t="s">
        <v>512</v>
      </c>
      <c r="C4233" s="17" t="s">
        <v>8</v>
      </c>
      <c r="D4233" s="17" t="s">
        <v>4753</v>
      </c>
      <c r="E4233" s="17">
        <v>620</v>
      </c>
      <c r="F4233" s="18" t="s">
        <v>6</v>
      </c>
      <c r="G4233">
        <v>2013</v>
      </c>
      <c r="H4233" s="18" t="s">
        <v>66</v>
      </c>
      <c r="I4233" t="s">
        <v>488</v>
      </c>
      <c r="J4233" t="s">
        <v>238</v>
      </c>
    </row>
    <row r="4234" spans="1:10">
      <c r="A4234" s="17">
        <v>7563</v>
      </c>
      <c r="B4234" s="17" t="s">
        <v>511</v>
      </c>
      <c r="C4234" s="17" t="s">
        <v>8</v>
      </c>
      <c r="D4234" s="17" t="s">
        <v>4753</v>
      </c>
      <c r="E4234" s="17">
        <v>500</v>
      </c>
      <c r="F4234" s="18" t="s">
        <v>6</v>
      </c>
      <c r="G4234">
        <v>2014</v>
      </c>
      <c r="H4234" s="18" t="s">
        <v>66</v>
      </c>
      <c r="I4234" t="s">
        <v>488</v>
      </c>
      <c r="J4234" t="s">
        <v>238</v>
      </c>
    </row>
    <row r="4235" spans="1:10">
      <c r="A4235" s="17">
        <v>7562</v>
      </c>
      <c r="B4235" s="17" t="s">
        <v>510</v>
      </c>
      <c r="C4235" s="17" t="s">
        <v>8</v>
      </c>
      <c r="D4235" s="17" t="s">
        <v>4753</v>
      </c>
      <c r="E4235" s="17">
        <v>590</v>
      </c>
      <c r="F4235" s="18" t="s">
        <v>6</v>
      </c>
      <c r="G4235">
        <v>2011</v>
      </c>
      <c r="H4235" s="18" t="s">
        <v>66</v>
      </c>
      <c r="I4235" t="s">
        <v>488</v>
      </c>
      <c r="J4235" t="s">
        <v>238</v>
      </c>
    </row>
    <row r="4236" spans="1:10">
      <c r="A4236" s="17">
        <v>7561</v>
      </c>
      <c r="B4236" s="17" t="s">
        <v>509</v>
      </c>
      <c r="C4236" s="17" t="s">
        <v>8</v>
      </c>
      <c r="D4236" s="17" t="s">
        <v>4753</v>
      </c>
      <c r="E4236" s="17">
        <v>400</v>
      </c>
      <c r="F4236" s="18" t="s">
        <v>6</v>
      </c>
      <c r="G4236">
        <v>2014</v>
      </c>
      <c r="H4236" s="18" t="s">
        <v>66</v>
      </c>
      <c r="I4236" t="s">
        <v>488</v>
      </c>
      <c r="J4236" t="s">
        <v>238</v>
      </c>
    </row>
    <row r="4237" spans="1:10">
      <c r="A4237" s="17">
        <v>7560</v>
      </c>
      <c r="B4237" s="17" t="s">
        <v>507</v>
      </c>
      <c r="C4237" s="17" t="s">
        <v>8</v>
      </c>
      <c r="D4237" s="17" t="s">
        <v>4753</v>
      </c>
      <c r="E4237" s="17">
        <v>590</v>
      </c>
      <c r="F4237" s="18" t="s">
        <v>6</v>
      </c>
      <c r="G4237">
        <v>2010</v>
      </c>
      <c r="H4237" s="18" t="s">
        <v>66</v>
      </c>
      <c r="I4237" t="s">
        <v>488</v>
      </c>
      <c r="J4237" t="s">
        <v>238</v>
      </c>
    </row>
    <row r="4238" spans="1:10">
      <c r="A4238" s="17">
        <v>7559</v>
      </c>
      <c r="B4238" s="17" t="s">
        <v>505</v>
      </c>
      <c r="C4238" s="17" t="s">
        <v>8</v>
      </c>
      <c r="D4238" s="17" t="s">
        <v>4753</v>
      </c>
      <c r="E4238" s="17">
        <v>1130</v>
      </c>
      <c r="F4238" s="18" t="s">
        <v>6</v>
      </c>
      <c r="G4238">
        <v>2005</v>
      </c>
      <c r="H4238" s="18" t="s">
        <v>66</v>
      </c>
      <c r="I4238" t="s">
        <v>488</v>
      </c>
      <c r="J4238" t="s">
        <v>238</v>
      </c>
    </row>
    <row r="4239" spans="1:10">
      <c r="A4239" s="17">
        <v>7558</v>
      </c>
      <c r="B4239" s="17" t="s">
        <v>503</v>
      </c>
      <c r="C4239" s="17" t="s">
        <v>8</v>
      </c>
      <c r="D4239" s="17" t="s">
        <v>4753</v>
      </c>
      <c r="E4239" s="17">
        <v>600</v>
      </c>
      <c r="F4239" s="18" t="s">
        <v>6</v>
      </c>
      <c r="G4239">
        <v>2015</v>
      </c>
      <c r="H4239" s="18" t="s">
        <v>66</v>
      </c>
      <c r="I4239" t="s">
        <v>488</v>
      </c>
      <c r="J4239" t="s">
        <v>238</v>
      </c>
    </row>
    <row r="4240" spans="1:10">
      <c r="A4240" s="17">
        <v>7557</v>
      </c>
      <c r="B4240" s="17" t="s">
        <v>502</v>
      </c>
      <c r="C4240" s="17" t="s">
        <v>8</v>
      </c>
      <c r="D4240" s="17" t="s">
        <v>4753</v>
      </c>
      <c r="E4240" s="17">
        <v>470</v>
      </c>
      <c r="F4240" s="18" t="s">
        <v>6</v>
      </c>
      <c r="G4240">
        <v>2014</v>
      </c>
      <c r="H4240" s="18" t="s">
        <v>66</v>
      </c>
      <c r="I4240" t="s">
        <v>488</v>
      </c>
      <c r="J4240" t="s">
        <v>238</v>
      </c>
    </row>
    <row r="4241" spans="1:10">
      <c r="A4241" s="17">
        <v>7556</v>
      </c>
      <c r="B4241" s="17" t="s">
        <v>501</v>
      </c>
      <c r="C4241" s="17" t="s">
        <v>8</v>
      </c>
      <c r="D4241" s="17" t="s">
        <v>4753</v>
      </c>
      <c r="E4241" s="17">
        <v>460</v>
      </c>
      <c r="F4241" s="18" t="s">
        <v>6</v>
      </c>
      <c r="G4241">
        <v>2016</v>
      </c>
      <c r="H4241" s="18" t="s">
        <v>82</v>
      </c>
      <c r="I4241" t="s">
        <v>488</v>
      </c>
      <c r="J4241" t="s">
        <v>238</v>
      </c>
    </row>
    <row r="4242" spans="1:10">
      <c r="A4242" s="17">
        <v>7555</v>
      </c>
      <c r="B4242" s="17" t="s">
        <v>499</v>
      </c>
      <c r="C4242" s="17" t="s">
        <v>8</v>
      </c>
      <c r="D4242" s="17" t="s">
        <v>4753</v>
      </c>
      <c r="E4242" s="17">
        <v>550</v>
      </c>
      <c r="F4242" s="18" t="s">
        <v>6</v>
      </c>
      <c r="G4242">
        <v>2009</v>
      </c>
      <c r="H4242" s="18" t="s">
        <v>66</v>
      </c>
      <c r="I4242" t="s">
        <v>488</v>
      </c>
      <c r="J4242" t="s">
        <v>238</v>
      </c>
    </row>
    <row r="4243" spans="1:10">
      <c r="A4243" s="17">
        <v>7554</v>
      </c>
      <c r="B4243" s="17" t="s">
        <v>498</v>
      </c>
      <c r="C4243" s="17" t="s">
        <v>8</v>
      </c>
      <c r="D4243" s="17" t="s">
        <v>4753</v>
      </c>
      <c r="E4243" s="17">
        <v>760</v>
      </c>
      <c r="F4243" s="18" t="s">
        <v>6</v>
      </c>
      <c r="G4243">
        <v>2012</v>
      </c>
      <c r="H4243" s="18" t="s">
        <v>66</v>
      </c>
      <c r="I4243" t="s">
        <v>488</v>
      </c>
      <c r="J4243" t="s">
        <v>238</v>
      </c>
    </row>
    <row r="4244" spans="1:10">
      <c r="A4244" s="17">
        <v>7553</v>
      </c>
      <c r="B4244" s="17" t="s">
        <v>4358</v>
      </c>
      <c r="C4244" s="17" t="s">
        <v>8</v>
      </c>
      <c r="D4244" s="17" t="s">
        <v>4753</v>
      </c>
      <c r="E4244" s="17">
        <v>490</v>
      </c>
      <c r="F4244" s="18" t="s">
        <v>6</v>
      </c>
      <c r="G4244">
        <v>2016</v>
      </c>
      <c r="H4244" s="18" t="s">
        <v>82</v>
      </c>
      <c r="I4244" t="s">
        <v>488</v>
      </c>
      <c r="J4244" t="s">
        <v>238</v>
      </c>
    </row>
    <row r="4245" spans="1:10">
      <c r="A4245" s="17">
        <v>7552</v>
      </c>
      <c r="B4245" s="17" t="s">
        <v>4409</v>
      </c>
      <c r="C4245" s="17" t="s">
        <v>8</v>
      </c>
      <c r="D4245" s="17" t="s">
        <v>4753</v>
      </c>
      <c r="E4245" s="17">
        <v>720</v>
      </c>
      <c r="F4245" s="18" t="s">
        <v>6</v>
      </c>
      <c r="G4245">
        <v>2016</v>
      </c>
      <c r="H4245" s="18" t="s">
        <v>82</v>
      </c>
      <c r="I4245" t="s">
        <v>488</v>
      </c>
      <c r="J4245" t="s">
        <v>238</v>
      </c>
    </row>
    <row r="4246" spans="1:10">
      <c r="A4246" s="17">
        <v>7551</v>
      </c>
      <c r="B4246" s="17" t="s">
        <v>4344</v>
      </c>
      <c r="C4246" s="17" t="s">
        <v>8</v>
      </c>
      <c r="D4246" s="17" t="s">
        <v>4753</v>
      </c>
      <c r="E4246" s="17">
        <v>380</v>
      </c>
      <c r="F4246" s="18" t="s">
        <v>6</v>
      </c>
      <c r="G4246">
        <v>2015</v>
      </c>
      <c r="H4246" s="18" t="s">
        <v>66</v>
      </c>
      <c r="I4246" t="s">
        <v>488</v>
      </c>
      <c r="J4246" t="s">
        <v>238</v>
      </c>
    </row>
    <row r="4247" spans="1:10">
      <c r="A4247" s="17">
        <v>7550</v>
      </c>
      <c r="B4247" s="17" t="s">
        <v>4454</v>
      </c>
      <c r="C4247" s="17" t="s">
        <v>8</v>
      </c>
      <c r="D4247" s="17" t="s">
        <v>4753</v>
      </c>
      <c r="E4247" s="17">
        <v>320</v>
      </c>
      <c r="F4247" s="18" t="s">
        <v>6</v>
      </c>
      <c r="G4247">
        <v>2016</v>
      </c>
      <c r="H4247" s="18" t="s">
        <v>82</v>
      </c>
      <c r="I4247" t="s">
        <v>488</v>
      </c>
      <c r="J4247" t="s">
        <v>238</v>
      </c>
    </row>
    <row r="4248" spans="1:10">
      <c r="A4248" s="17">
        <v>7549</v>
      </c>
      <c r="B4248" s="17" t="s">
        <v>3868</v>
      </c>
      <c r="C4248" s="17" t="s">
        <v>8</v>
      </c>
      <c r="D4248" s="17" t="s">
        <v>4753</v>
      </c>
      <c r="E4248" s="17">
        <v>1140</v>
      </c>
      <c r="F4248" s="18" t="s">
        <v>6</v>
      </c>
      <c r="G4248">
        <v>2013</v>
      </c>
      <c r="H4248" s="18" t="s">
        <v>66</v>
      </c>
      <c r="I4248" t="s">
        <v>488</v>
      </c>
      <c r="J4248" t="s">
        <v>238</v>
      </c>
    </row>
    <row r="4249" spans="1:10">
      <c r="A4249" s="17">
        <v>7548</v>
      </c>
      <c r="B4249" s="17" t="s">
        <v>4435</v>
      </c>
      <c r="C4249" s="17" t="s">
        <v>8</v>
      </c>
      <c r="D4249" s="17" t="s">
        <v>4753</v>
      </c>
      <c r="E4249" s="17">
        <v>1050</v>
      </c>
      <c r="F4249" s="18" t="s">
        <v>6</v>
      </c>
      <c r="G4249">
        <v>2015</v>
      </c>
      <c r="H4249" s="18" t="s">
        <v>66</v>
      </c>
      <c r="I4249" t="s">
        <v>488</v>
      </c>
      <c r="J4249" t="s">
        <v>238</v>
      </c>
    </row>
    <row r="4250" spans="1:10">
      <c r="A4250" s="17">
        <v>7547</v>
      </c>
      <c r="B4250" s="17" t="s">
        <v>4324</v>
      </c>
      <c r="C4250" s="17" t="s">
        <v>8</v>
      </c>
      <c r="D4250" s="17" t="s">
        <v>4753</v>
      </c>
      <c r="E4250" s="17">
        <v>550</v>
      </c>
      <c r="F4250" s="18" t="s">
        <v>6</v>
      </c>
      <c r="G4250">
        <v>2010</v>
      </c>
      <c r="H4250" s="18" t="s">
        <v>66</v>
      </c>
      <c r="I4250" t="s">
        <v>488</v>
      </c>
      <c r="J4250" t="s">
        <v>238</v>
      </c>
    </row>
    <row r="4251" spans="1:10">
      <c r="A4251" s="17">
        <v>7546</v>
      </c>
      <c r="B4251" s="17" t="s">
        <v>4378</v>
      </c>
      <c r="C4251" s="17" t="s">
        <v>8</v>
      </c>
      <c r="D4251" s="17" t="s">
        <v>4753</v>
      </c>
      <c r="E4251" s="17">
        <v>700</v>
      </c>
      <c r="F4251" s="18" t="s">
        <v>6</v>
      </c>
      <c r="G4251">
        <v>2015</v>
      </c>
      <c r="H4251" s="18" t="s">
        <v>66</v>
      </c>
      <c r="I4251" t="s">
        <v>488</v>
      </c>
      <c r="J4251" t="s">
        <v>238</v>
      </c>
    </row>
    <row r="4252" spans="1:10">
      <c r="A4252" s="17">
        <v>7545</v>
      </c>
      <c r="B4252" s="17" t="s">
        <v>4469</v>
      </c>
      <c r="C4252" s="17" t="s">
        <v>8</v>
      </c>
      <c r="D4252" s="17" t="s">
        <v>4753</v>
      </c>
      <c r="E4252" s="17">
        <v>320</v>
      </c>
      <c r="F4252" s="18" t="s">
        <v>6</v>
      </c>
      <c r="G4252">
        <v>2014</v>
      </c>
      <c r="H4252" s="18" t="s">
        <v>66</v>
      </c>
      <c r="I4252" t="s">
        <v>488</v>
      </c>
      <c r="J4252" t="s">
        <v>238</v>
      </c>
    </row>
    <row r="4253" spans="1:10">
      <c r="A4253" s="17">
        <v>7544</v>
      </c>
      <c r="B4253" s="17" t="s">
        <v>496</v>
      </c>
      <c r="C4253" s="17" t="s">
        <v>8</v>
      </c>
      <c r="D4253" s="17" t="s">
        <v>4753</v>
      </c>
      <c r="E4253" s="17">
        <v>270</v>
      </c>
      <c r="F4253" s="18" t="s">
        <v>6</v>
      </c>
      <c r="G4253">
        <v>2011</v>
      </c>
      <c r="H4253" s="18" t="s">
        <v>66</v>
      </c>
      <c r="I4253" t="s">
        <v>488</v>
      </c>
      <c r="J4253" t="s">
        <v>238</v>
      </c>
    </row>
    <row r="4254" spans="1:10">
      <c r="A4254" s="17">
        <v>7543</v>
      </c>
      <c r="B4254" s="17" t="s">
        <v>4078</v>
      </c>
      <c r="C4254" s="17" t="s">
        <v>8</v>
      </c>
      <c r="D4254" s="17" t="s">
        <v>4753</v>
      </c>
      <c r="E4254" s="17">
        <v>600</v>
      </c>
      <c r="F4254" s="18" t="s">
        <v>6</v>
      </c>
      <c r="G4254">
        <v>2012</v>
      </c>
      <c r="H4254" s="18" t="s">
        <v>66</v>
      </c>
      <c r="I4254" t="s">
        <v>488</v>
      </c>
      <c r="J4254" t="s">
        <v>238</v>
      </c>
    </row>
    <row r="4255" spans="1:10">
      <c r="A4255" s="17">
        <v>7542</v>
      </c>
      <c r="B4255" s="17" t="s">
        <v>4458</v>
      </c>
      <c r="C4255" s="17" t="s">
        <v>8</v>
      </c>
      <c r="D4255" s="17" t="s">
        <v>4753</v>
      </c>
      <c r="E4255" s="17">
        <v>440</v>
      </c>
      <c r="F4255" s="18" t="s">
        <v>6</v>
      </c>
      <c r="G4255">
        <v>2010</v>
      </c>
      <c r="H4255" s="18" t="s">
        <v>66</v>
      </c>
      <c r="I4255" t="s">
        <v>488</v>
      </c>
      <c r="J4255" t="s">
        <v>238</v>
      </c>
    </row>
    <row r="4256" spans="1:10">
      <c r="A4256" s="17">
        <v>7541</v>
      </c>
      <c r="B4256" s="17" t="s">
        <v>495</v>
      </c>
      <c r="C4256" s="17" t="s">
        <v>8</v>
      </c>
      <c r="D4256" s="17" t="s">
        <v>4753</v>
      </c>
      <c r="E4256" s="17">
        <v>2930</v>
      </c>
      <c r="F4256" s="18" t="s">
        <v>6</v>
      </c>
      <c r="G4256">
        <v>2016</v>
      </c>
      <c r="H4256" s="18" t="s">
        <v>82</v>
      </c>
      <c r="I4256" t="s">
        <v>488</v>
      </c>
      <c r="J4256" t="s">
        <v>238</v>
      </c>
    </row>
    <row r="4257" spans="1:10">
      <c r="A4257" s="17">
        <v>7540</v>
      </c>
      <c r="B4257" s="17" t="s">
        <v>4397</v>
      </c>
      <c r="C4257" s="17" t="s">
        <v>8</v>
      </c>
      <c r="D4257" s="17" t="s">
        <v>4753</v>
      </c>
      <c r="E4257" s="17">
        <v>540</v>
      </c>
      <c r="F4257" s="18" t="s">
        <v>6</v>
      </c>
      <c r="G4257">
        <v>2016</v>
      </c>
      <c r="H4257" s="18" t="s">
        <v>82</v>
      </c>
      <c r="I4257" t="s">
        <v>488</v>
      </c>
      <c r="J4257" t="s">
        <v>238</v>
      </c>
    </row>
    <row r="4258" spans="1:10">
      <c r="A4258" s="17">
        <v>7539</v>
      </c>
      <c r="B4258" s="17" t="s">
        <v>4478</v>
      </c>
      <c r="C4258" s="17" t="s">
        <v>8</v>
      </c>
      <c r="D4258" s="17" t="s">
        <v>4753</v>
      </c>
      <c r="E4258" s="17">
        <v>330</v>
      </c>
      <c r="F4258" s="18" t="s">
        <v>6</v>
      </c>
      <c r="G4258">
        <v>2014</v>
      </c>
      <c r="H4258" s="18" t="s">
        <v>66</v>
      </c>
      <c r="I4258" t="s">
        <v>488</v>
      </c>
      <c r="J4258" t="s">
        <v>238</v>
      </c>
    </row>
    <row r="4259" spans="1:10">
      <c r="A4259" s="17">
        <v>7538</v>
      </c>
      <c r="B4259" s="17" t="s">
        <v>4412</v>
      </c>
      <c r="C4259" s="17" t="s">
        <v>8</v>
      </c>
      <c r="D4259" s="17" t="s">
        <v>4753</v>
      </c>
      <c r="E4259" s="17">
        <v>690</v>
      </c>
      <c r="F4259" s="18" t="s">
        <v>6</v>
      </c>
      <c r="G4259">
        <v>2016</v>
      </c>
      <c r="H4259" s="18" t="s">
        <v>82</v>
      </c>
      <c r="I4259" t="s">
        <v>488</v>
      </c>
      <c r="J4259" t="s">
        <v>238</v>
      </c>
    </row>
    <row r="4260" spans="1:10">
      <c r="A4260" s="17">
        <v>7537</v>
      </c>
      <c r="B4260" s="17" t="s">
        <v>493</v>
      </c>
      <c r="C4260" s="17" t="s">
        <v>8</v>
      </c>
      <c r="D4260" s="17" t="s">
        <v>4753</v>
      </c>
      <c r="E4260" s="17">
        <v>2920</v>
      </c>
      <c r="F4260" s="18" t="s">
        <v>6</v>
      </c>
      <c r="G4260">
        <v>2016</v>
      </c>
      <c r="H4260" s="18" t="s">
        <v>82</v>
      </c>
      <c r="I4260" t="s">
        <v>488</v>
      </c>
      <c r="J4260" t="s">
        <v>238</v>
      </c>
    </row>
    <row r="4261" spans="1:10">
      <c r="A4261" s="17">
        <v>7536</v>
      </c>
      <c r="B4261" s="17" t="s">
        <v>491</v>
      </c>
      <c r="C4261" s="17" t="s">
        <v>8</v>
      </c>
      <c r="D4261" s="17" t="s">
        <v>4753</v>
      </c>
      <c r="E4261" s="17">
        <v>520</v>
      </c>
      <c r="F4261" s="18" t="s">
        <v>6</v>
      </c>
      <c r="G4261">
        <v>2014</v>
      </c>
      <c r="H4261" s="18" t="s">
        <v>66</v>
      </c>
      <c r="I4261" t="s">
        <v>488</v>
      </c>
      <c r="J4261" t="s">
        <v>238</v>
      </c>
    </row>
    <row r="4262" spans="1:10">
      <c r="A4262" s="17">
        <v>7535</v>
      </c>
      <c r="B4262" s="17" t="s">
        <v>4391</v>
      </c>
      <c r="C4262" s="17" t="s">
        <v>8</v>
      </c>
      <c r="D4262" s="17" t="s">
        <v>4753</v>
      </c>
      <c r="E4262" s="17">
        <v>340</v>
      </c>
      <c r="F4262" s="18" t="s">
        <v>6</v>
      </c>
      <c r="G4262">
        <v>2016</v>
      </c>
      <c r="H4262" s="18" t="s">
        <v>82</v>
      </c>
      <c r="I4262" t="s">
        <v>488</v>
      </c>
      <c r="J4262" t="s">
        <v>238</v>
      </c>
    </row>
    <row r="4263" spans="1:10">
      <c r="A4263" s="17">
        <v>7534</v>
      </c>
      <c r="B4263" s="17" t="s">
        <v>4438</v>
      </c>
      <c r="C4263" s="17" t="s">
        <v>8</v>
      </c>
      <c r="D4263" s="17" t="s">
        <v>4753</v>
      </c>
      <c r="E4263" s="17">
        <v>380</v>
      </c>
      <c r="F4263" s="18" t="s">
        <v>6</v>
      </c>
      <c r="G4263">
        <v>2010</v>
      </c>
      <c r="H4263" s="18" t="s">
        <v>66</v>
      </c>
      <c r="I4263" t="s">
        <v>488</v>
      </c>
      <c r="J4263" t="s">
        <v>238</v>
      </c>
    </row>
    <row r="4264" spans="1:10">
      <c r="A4264" s="17">
        <v>7533</v>
      </c>
      <c r="B4264" s="17" t="s">
        <v>4029</v>
      </c>
      <c r="C4264" s="17" t="s">
        <v>8</v>
      </c>
      <c r="D4264" s="17" t="s">
        <v>4753</v>
      </c>
      <c r="E4264" s="17">
        <v>500</v>
      </c>
      <c r="F4264" s="18" t="s">
        <v>6</v>
      </c>
      <c r="G4264">
        <v>2013</v>
      </c>
      <c r="H4264" s="18" t="s">
        <v>66</v>
      </c>
      <c r="I4264" t="s">
        <v>488</v>
      </c>
      <c r="J4264" t="s">
        <v>238</v>
      </c>
    </row>
    <row r="4265" spans="1:10">
      <c r="A4265" s="17">
        <v>7532</v>
      </c>
      <c r="B4265" s="17" t="s">
        <v>4442</v>
      </c>
      <c r="C4265" s="17" t="s">
        <v>8</v>
      </c>
      <c r="D4265" s="17" t="s">
        <v>4753</v>
      </c>
      <c r="E4265" s="17">
        <v>470</v>
      </c>
      <c r="F4265" s="18" t="s">
        <v>6</v>
      </c>
      <c r="G4265">
        <v>2010</v>
      </c>
      <c r="H4265" s="18" t="s">
        <v>66</v>
      </c>
      <c r="I4265" t="s">
        <v>488</v>
      </c>
      <c r="J4265" t="s">
        <v>238</v>
      </c>
    </row>
    <row r="4266" spans="1:10">
      <c r="A4266" s="17">
        <v>7531</v>
      </c>
      <c r="B4266" s="17" t="s">
        <v>487</v>
      </c>
      <c r="C4266" s="17" t="s">
        <v>8</v>
      </c>
      <c r="D4266" s="17" t="s">
        <v>4753</v>
      </c>
      <c r="E4266" s="17">
        <v>340</v>
      </c>
      <c r="F4266" s="18" t="s">
        <v>6</v>
      </c>
      <c r="G4266">
        <v>2012</v>
      </c>
      <c r="H4266" s="18" t="s">
        <v>66</v>
      </c>
      <c r="I4266" t="s">
        <v>488</v>
      </c>
      <c r="J4266" t="s">
        <v>238</v>
      </c>
    </row>
    <row r="4267" spans="1:10">
      <c r="A4267" s="17">
        <v>7530</v>
      </c>
      <c r="B4267" s="17" t="s">
        <v>4466</v>
      </c>
      <c r="C4267" s="17" t="s">
        <v>8</v>
      </c>
      <c r="D4267" s="17" t="s">
        <v>4753</v>
      </c>
      <c r="E4267" s="17">
        <v>330</v>
      </c>
      <c r="F4267" s="18" t="s">
        <v>6</v>
      </c>
      <c r="G4267">
        <v>2009</v>
      </c>
      <c r="H4267" s="18" t="s">
        <v>66</v>
      </c>
      <c r="I4267" t="s">
        <v>488</v>
      </c>
      <c r="J4267" t="s">
        <v>238</v>
      </c>
    </row>
    <row r="4268" spans="1:10">
      <c r="A4268" s="17">
        <v>7529</v>
      </c>
      <c r="B4268" s="17" t="s">
        <v>3113</v>
      </c>
      <c r="C4268" s="17" t="s">
        <v>8</v>
      </c>
      <c r="D4268" s="17" t="s">
        <v>4753</v>
      </c>
      <c r="E4268" s="17">
        <v>11750</v>
      </c>
      <c r="F4268" s="18" t="s">
        <v>6</v>
      </c>
      <c r="G4268">
        <v>2000</v>
      </c>
      <c r="H4268" s="18" t="s">
        <v>66</v>
      </c>
      <c r="I4268" t="s">
        <v>488</v>
      </c>
      <c r="J4268" t="s">
        <v>238</v>
      </c>
    </row>
    <row r="4269" spans="1:10">
      <c r="A4269" s="17">
        <v>7528</v>
      </c>
      <c r="B4269" s="17" t="s">
        <v>4173</v>
      </c>
      <c r="C4269" s="17" t="s">
        <v>15</v>
      </c>
      <c r="D4269" s="17" t="s">
        <v>4759</v>
      </c>
      <c r="E4269" s="17">
        <v>900</v>
      </c>
      <c r="F4269" s="18" t="s">
        <v>6</v>
      </c>
      <c r="G4269">
        <v>2017</v>
      </c>
      <c r="H4269" s="18" t="s">
        <v>83</v>
      </c>
      <c r="I4269" t="s">
        <v>64</v>
      </c>
      <c r="J4269" t="s">
        <v>65</v>
      </c>
    </row>
    <row r="4270" spans="1:10">
      <c r="A4270" s="17">
        <v>7527</v>
      </c>
      <c r="B4270" s="17" t="s">
        <v>2947</v>
      </c>
      <c r="C4270" s="17" t="s">
        <v>28</v>
      </c>
      <c r="D4270" s="17" t="s">
        <v>4638</v>
      </c>
      <c r="E4270" s="17">
        <v>880</v>
      </c>
      <c r="F4270" s="18" t="s">
        <v>6</v>
      </c>
      <c r="G4270">
        <v>2018</v>
      </c>
      <c r="H4270" s="18" t="s">
        <v>84</v>
      </c>
      <c r="I4270" t="s">
        <v>64</v>
      </c>
      <c r="J4270" t="s">
        <v>65</v>
      </c>
    </row>
    <row r="4271" spans="1:10">
      <c r="A4271" s="17">
        <v>7526</v>
      </c>
      <c r="B4271" s="17" t="s">
        <v>3470</v>
      </c>
      <c r="C4271" s="17" t="s">
        <v>18</v>
      </c>
      <c r="D4271" s="17" t="s">
        <v>4687</v>
      </c>
      <c r="E4271" s="17">
        <v>620</v>
      </c>
      <c r="F4271" s="18" t="s">
        <v>6</v>
      </c>
      <c r="G4271">
        <v>2017</v>
      </c>
      <c r="H4271" s="18" t="s">
        <v>83</v>
      </c>
      <c r="I4271" t="s">
        <v>64</v>
      </c>
      <c r="J4271" t="s">
        <v>207</v>
      </c>
    </row>
    <row r="4272" spans="1:10">
      <c r="A4272" s="17">
        <v>7525</v>
      </c>
      <c r="B4272" s="17" t="s">
        <v>486</v>
      </c>
      <c r="C4272" s="17" t="s">
        <v>26</v>
      </c>
      <c r="D4272" s="17" t="s">
        <v>4668</v>
      </c>
      <c r="E4272" s="17">
        <v>970</v>
      </c>
      <c r="F4272" s="18" t="s">
        <v>6</v>
      </c>
      <c r="G4272">
        <v>2018</v>
      </c>
      <c r="H4272" s="18" t="s">
        <v>84</v>
      </c>
      <c r="I4272" t="s">
        <v>64</v>
      </c>
      <c r="J4272" t="s">
        <v>65</v>
      </c>
    </row>
    <row r="4273" spans="1:10">
      <c r="A4273" s="17">
        <v>7524</v>
      </c>
      <c r="B4273" s="17" t="s">
        <v>3204</v>
      </c>
      <c r="C4273" s="17" t="s">
        <v>8</v>
      </c>
      <c r="D4273" s="17" t="s">
        <v>4646</v>
      </c>
      <c r="E4273" s="17">
        <v>1300</v>
      </c>
      <c r="F4273" s="18" t="s">
        <v>6</v>
      </c>
      <c r="G4273">
        <v>2018</v>
      </c>
      <c r="H4273" s="18" t="s">
        <v>84</v>
      </c>
      <c r="I4273" t="s">
        <v>64</v>
      </c>
      <c r="J4273" t="s">
        <v>65</v>
      </c>
    </row>
    <row r="4274" spans="1:10">
      <c r="A4274" s="17">
        <v>7523</v>
      </c>
      <c r="B4274" s="17" t="s">
        <v>485</v>
      </c>
      <c r="C4274" s="17" t="s">
        <v>22</v>
      </c>
      <c r="D4274" s="17" t="s">
        <v>4671</v>
      </c>
      <c r="E4274" s="17">
        <v>1270</v>
      </c>
      <c r="F4274" s="18" t="s">
        <v>6</v>
      </c>
      <c r="G4274">
        <v>2017</v>
      </c>
      <c r="H4274" s="18" t="s">
        <v>83</v>
      </c>
      <c r="I4274" t="s">
        <v>64</v>
      </c>
      <c r="J4274" t="s">
        <v>204</v>
      </c>
    </row>
    <row r="4275" spans="1:10">
      <c r="A4275" s="17">
        <v>7522</v>
      </c>
      <c r="B4275" s="17" t="s">
        <v>2868</v>
      </c>
      <c r="C4275" s="17" t="s">
        <v>16</v>
      </c>
      <c r="D4275" s="17" t="s">
        <v>4663</v>
      </c>
      <c r="E4275" s="17">
        <v>1050</v>
      </c>
      <c r="F4275" s="18" t="s">
        <v>6</v>
      </c>
      <c r="G4275">
        <v>2018</v>
      </c>
      <c r="H4275" s="18" t="s">
        <v>84</v>
      </c>
      <c r="I4275" t="s">
        <v>64</v>
      </c>
      <c r="J4275" t="s">
        <v>184</v>
      </c>
    </row>
    <row r="4276" spans="1:10">
      <c r="A4276" s="17">
        <v>7521</v>
      </c>
      <c r="B4276" s="17" t="s">
        <v>3571</v>
      </c>
      <c r="C4276" s="17" t="s">
        <v>16</v>
      </c>
      <c r="D4276" s="17" t="s">
        <v>4631</v>
      </c>
      <c r="E4276" s="17">
        <v>1310</v>
      </c>
      <c r="F4276" s="18" t="s">
        <v>6</v>
      </c>
      <c r="G4276">
        <v>2018</v>
      </c>
      <c r="H4276" s="18" t="s">
        <v>84</v>
      </c>
      <c r="I4276" t="s">
        <v>64</v>
      </c>
      <c r="J4276" t="s">
        <v>65</v>
      </c>
    </row>
    <row r="4277" spans="1:10">
      <c r="A4277" s="17">
        <v>7520</v>
      </c>
      <c r="B4277" s="17" t="s">
        <v>3848</v>
      </c>
      <c r="C4277" s="17" t="s">
        <v>16</v>
      </c>
      <c r="D4277" s="17" t="s">
        <v>4631</v>
      </c>
      <c r="E4277" s="17">
        <v>1280</v>
      </c>
      <c r="F4277" s="18" t="s">
        <v>6</v>
      </c>
      <c r="G4277">
        <v>2018</v>
      </c>
      <c r="H4277" s="18" t="s">
        <v>84</v>
      </c>
      <c r="I4277" t="s">
        <v>64</v>
      </c>
      <c r="J4277" t="s">
        <v>184</v>
      </c>
    </row>
    <row r="4278" spans="1:10">
      <c r="A4278" s="17">
        <v>7518</v>
      </c>
      <c r="B4278" s="17" t="s">
        <v>4570</v>
      </c>
      <c r="C4278" s="17" t="s">
        <v>28</v>
      </c>
      <c r="D4278" s="17" t="s">
        <v>4749</v>
      </c>
      <c r="E4278" s="17">
        <v>790</v>
      </c>
      <c r="F4278" s="18" t="s">
        <v>6</v>
      </c>
      <c r="G4278">
        <v>2017</v>
      </c>
      <c r="H4278" s="18" t="s">
        <v>83</v>
      </c>
      <c r="I4278" t="s">
        <v>64</v>
      </c>
      <c r="J4278" t="s">
        <v>65</v>
      </c>
    </row>
    <row r="4279" spans="1:10">
      <c r="A4279" s="17">
        <v>7517</v>
      </c>
      <c r="B4279" s="17" t="s">
        <v>3855</v>
      </c>
      <c r="C4279" s="17" t="s">
        <v>24</v>
      </c>
      <c r="D4279" s="17" t="s">
        <v>4681</v>
      </c>
      <c r="E4279" s="17">
        <v>950</v>
      </c>
      <c r="F4279" s="18" t="s">
        <v>6</v>
      </c>
      <c r="G4279">
        <v>2017</v>
      </c>
      <c r="H4279" s="18" t="s">
        <v>83</v>
      </c>
      <c r="I4279" t="s">
        <v>64</v>
      </c>
      <c r="J4279" t="s">
        <v>65</v>
      </c>
    </row>
    <row r="4280" spans="1:10">
      <c r="A4280" s="17">
        <v>7516</v>
      </c>
      <c r="B4280" s="17" t="s">
        <v>4146</v>
      </c>
      <c r="C4280" s="17" t="s">
        <v>8</v>
      </c>
      <c r="D4280" s="17" t="s">
        <v>4588</v>
      </c>
      <c r="E4280" s="17">
        <v>1080</v>
      </c>
      <c r="F4280" s="18" t="s">
        <v>6</v>
      </c>
      <c r="G4280">
        <v>2017</v>
      </c>
      <c r="H4280" s="18" t="s">
        <v>83</v>
      </c>
      <c r="I4280" t="s">
        <v>64</v>
      </c>
      <c r="J4280" t="s">
        <v>65</v>
      </c>
    </row>
    <row r="4281" spans="1:10">
      <c r="A4281" s="17">
        <v>7515</v>
      </c>
      <c r="B4281" s="17" t="s">
        <v>3205</v>
      </c>
      <c r="C4281" s="17" t="s">
        <v>8</v>
      </c>
      <c r="D4281" s="17" t="s">
        <v>4646</v>
      </c>
      <c r="E4281" s="17">
        <v>940</v>
      </c>
      <c r="F4281" s="18" t="s">
        <v>6</v>
      </c>
      <c r="G4281">
        <v>2017</v>
      </c>
      <c r="H4281" s="18" t="s">
        <v>83</v>
      </c>
      <c r="I4281" t="s">
        <v>64</v>
      </c>
      <c r="J4281" t="s">
        <v>65</v>
      </c>
    </row>
    <row r="4282" spans="1:10">
      <c r="A4282" s="17">
        <v>7514</v>
      </c>
      <c r="B4282" s="17" t="s">
        <v>484</v>
      </c>
      <c r="C4282" s="17" t="s">
        <v>22</v>
      </c>
      <c r="D4282" s="17" t="s">
        <v>4674</v>
      </c>
      <c r="E4282" s="17">
        <v>1060</v>
      </c>
      <c r="F4282" s="18" t="s">
        <v>6</v>
      </c>
      <c r="G4282">
        <v>2017</v>
      </c>
      <c r="H4282" s="18" t="s">
        <v>83</v>
      </c>
      <c r="I4282" t="s">
        <v>64</v>
      </c>
      <c r="J4282" t="s">
        <v>204</v>
      </c>
    </row>
    <row r="4283" spans="1:10">
      <c r="A4283" s="17">
        <v>7513</v>
      </c>
      <c r="B4283" s="17" t="s">
        <v>483</v>
      </c>
      <c r="C4283" s="17" t="s">
        <v>22</v>
      </c>
      <c r="D4283" s="17" t="s">
        <v>4674</v>
      </c>
      <c r="E4283" s="17">
        <v>1480</v>
      </c>
      <c r="F4283" s="18" t="s">
        <v>6</v>
      </c>
      <c r="G4283">
        <v>2017</v>
      </c>
      <c r="H4283" s="18" t="s">
        <v>83</v>
      </c>
      <c r="I4283" t="s">
        <v>64</v>
      </c>
      <c r="J4283" t="s">
        <v>204</v>
      </c>
    </row>
    <row r="4284" spans="1:10">
      <c r="A4284" s="17">
        <v>7512</v>
      </c>
      <c r="B4284" s="17" t="s">
        <v>4486</v>
      </c>
      <c r="C4284" s="17" t="s">
        <v>22</v>
      </c>
      <c r="D4284" s="17" t="s">
        <v>4649</v>
      </c>
      <c r="E4284" s="17">
        <v>1170</v>
      </c>
      <c r="F4284" s="18" t="s">
        <v>6</v>
      </c>
      <c r="G4284">
        <v>2017</v>
      </c>
      <c r="H4284" s="18" t="s">
        <v>83</v>
      </c>
      <c r="I4284" t="s">
        <v>64</v>
      </c>
      <c r="J4284" t="s">
        <v>204</v>
      </c>
    </row>
    <row r="4285" spans="1:10">
      <c r="A4285" s="17">
        <v>7510</v>
      </c>
      <c r="B4285" s="17" t="s">
        <v>482</v>
      </c>
      <c r="C4285" s="17" t="s">
        <v>22</v>
      </c>
      <c r="D4285" s="17" t="s">
        <v>4649</v>
      </c>
      <c r="E4285" s="17">
        <v>1240</v>
      </c>
      <c r="F4285" s="18" t="s">
        <v>6</v>
      </c>
      <c r="G4285">
        <v>2018</v>
      </c>
      <c r="H4285" s="18" t="s">
        <v>84</v>
      </c>
      <c r="I4285" t="s">
        <v>64</v>
      </c>
      <c r="J4285" t="s">
        <v>204</v>
      </c>
    </row>
    <row r="4286" spans="1:10">
      <c r="A4286" s="17">
        <v>7509</v>
      </c>
      <c r="B4286" s="17" t="s">
        <v>481</v>
      </c>
      <c r="C4286" s="17" t="s">
        <v>18</v>
      </c>
      <c r="D4286" s="17" t="s">
        <v>4687</v>
      </c>
      <c r="E4286" s="17">
        <v>1090</v>
      </c>
      <c r="F4286" s="18" t="s">
        <v>6</v>
      </c>
      <c r="G4286">
        <v>2017</v>
      </c>
      <c r="H4286" s="18" t="s">
        <v>83</v>
      </c>
      <c r="I4286" t="s">
        <v>64</v>
      </c>
      <c r="J4286" t="s">
        <v>207</v>
      </c>
    </row>
    <row r="4287" spans="1:10">
      <c r="A4287" s="17">
        <v>7508</v>
      </c>
      <c r="B4287" s="17" t="s">
        <v>3107</v>
      </c>
      <c r="C4287" s="17" t="s">
        <v>28</v>
      </c>
      <c r="D4287" s="17" t="s">
        <v>4749</v>
      </c>
      <c r="E4287" s="17">
        <v>1020</v>
      </c>
      <c r="F4287" s="18" t="s">
        <v>6</v>
      </c>
      <c r="G4287">
        <v>2017</v>
      </c>
      <c r="H4287" s="18" t="s">
        <v>83</v>
      </c>
      <c r="I4287" t="s">
        <v>64</v>
      </c>
      <c r="J4287" t="s">
        <v>65</v>
      </c>
    </row>
    <row r="4288" spans="1:10">
      <c r="A4288" s="17">
        <v>7507</v>
      </c>
      <c r="B4288" s="17" t="s">
        <v>4437</v>
      </c>
      <c r="C4288" s="17" t="s">
        <v>28</v>
      </c>
      <c r="D4288" s="17" t="s">
        <v>4749</v>
      </c>
      <c r="E4288" s="17">
        <v>1190</v>
      </c>
      <c r="F4288" s="18" t="s">
        <v>6</v>
      </c>
      <c r="G4288">
        <v>2018</v>
      </c>
      <c r="H4288" s="18" t="s">
        <v>84</v>
      </c>
      <c r="I4288" t="s">
        <v>64</v>
      </c>
      <c r="J4288" t="s">
        <v>65</v>
      </c>
    </row>
    <row r="4289" spans="1:10">
      <c r="A4289" s="17">
        <v>7506</v>
      </c>
      <c r="B4289" s="17" t="s">
        <v>2800</v>
      </c>
      <c r="C4289" s="17" t="s">
        <v>28</v>
      </c>
      <c r="D4289" s="17" t="s">
        <v>4638</v>
      </c>
      <c r="E4289" s="17">
        <v>910</v>
      </c>
      <c r="F4289" s="18" t="s">
        <v>6</v>
      </c>
      <c r="G4289">
        <v>2018</v>
      </c>
      <c r="H4289" s="18" t="s">
        <v>84</v>
      </c>
      <c r="I4289" t="s">
        <v>64</v>
      </c>
      <c r="J4289" t="s">
        <v>65</v>
      </c>
    </row>
    <row r="4290" spans="1:10">
      <c r="A4290" s="17">
        <v>7505</v>
      </c>
      <c r="B4290" s="17" t="s">
        <v>3540</v>
      </c>
      <c r="C4290" s="17" t="s">
        <v>28</v>
      </c>
      <c r="D4290" s="17" t="s">
        <v>4638</v>
      </c>
      <c r="E4290" s="17">
        <v>860</v>
      </c>
      <c r="F4290" s="18" t="s">
        <v>6</v>
      </c>
      <c r="G4290">
        <v>2018</v>
      </c>
      <c r="H4290" s="18" t="s">
        <v>84</v>
      </c>
      <c r="I4290" t="s">
        <v>64</v>
      </c>
      <c r="J4290" t="s">
        <v>65</v>
      </c>
    </row>
    <row r="4291" spans="1:10">
      <c r="A4291" s="17">
        <v>7504</v>
      </c>
      <c r="B4291" s="17" t="s">
        <v>2332</v>
      </c>
      <c r="C4291" s="17" t="s">
        <v>24</v>
      </c>
      <c r="D4291" s="17" t="s">
        <v>4681</v>
      </c>
      <c r="E4291" s="17">
        <v>540</v>
      </c>
      <c r="F4291" s="18" t="s">
        <v>6</v>
      </c>
      <c r="G4291">
        <v>2017</v>
      </c>
      <c r="H4291" s="18" t="s">
        <v>83</v>
      </c>
      <c r="I4291" t="s">
        <v>64</v>
      </c>
      <c r="J4291" t="s">
        <v>65</v>
      </c>
    </row>
    <row r="4292" spans="1:10">
      <c r="A4292" s="17">
        <v>7503</v>
      </c>
      <c r="B4292" s="17" t="s">
        <v>2716</v>
      </c>
      <c r="C4292" s="17" t="s">
        <v>20</v>
      </c>
      <c r="D4292" s="17" t="s">
        <v>4731</v>
      </c>
      <c r="E4292" s="17">
        <v>1090</v>
      </c>
      <c r="F4292" s="18" t="s">
        <v>6</v>
      </c>
      <c r="G4292">
        <v>2018</v>
      </c>
      <c r="H4292" s="18" t="s">
        <v>84</v>
      </c>
      <c r="I4292" t="s">
        <v>64</v>
      </c>
      <c r="J4292" t="s">
        <v>65</v>
      </c>
    </row>
    <row r="4293" spans="1:10">
      <c r="A4293" s="17">
        <v>7500</v>
      </c>
      <c r="B4293" s="17" t="s">
        <v>480</v>
      </c>
      <c r="C4293" s="17" t="s">
        <v>8</v>
      </c>
      <c r="D4293" s="17" t="s">
        <v>4646</v>
      </c>
      <c r="E4293" s="17">
        <v>2140</v>
      </c>
      <c r="F4293" s="18" t="s">
        <v>6</v>
      </c>
      <c r="G4293">
        <v>2017</v>
      </c>
      <c r="H4293" s="18" t="s">
        <v>83</v>
      </c>
      <c r="I4293" t="s">
        <v>64</v>
      </c>
      <c r="J4293" t="s">
        <v>65</v>
      </c>
    </row>
    <row r="4294" spans="1:10">
      <c r="A4294" s="17">
        <v>7499</v>
      </c>
      <c r="B4294" s="17" t="s">
        <v>2809</v>
      </c>
      <c r="C4294" s="17" t="s">
        <v>16</v>
      </c>
      <c r="D4294" s="17" t="s">
        <v>4663</v>
      </c>
      <c r="E4294" s="17">
        <v>1040</v>
      </c>
      <c r="F4294" s="18" t="s">
        <v>6</v>
      </c>
      <c r="G4294">
        <v>2018</v>
      </c>
      <c r="H4294" s="18" t="s">
        <v>84</v>
      </c>
      <c r="I4294" t="s">
        <v>64</v>
      </c>
      <c r="J4294" t="s">
        <v>181</v>
      </c>
    </row>
    <row r="4295" spans="1:10">
      <c r="A4295" s="17">
        <v>7498</v>
      </c>
      <c r="B4295" s="17" t="s">
        <v>2642</v>
      </c>
      <c r="C4295" s="17" t="s">
        <v>16</v>
      </c>
      <c r="D4295" s="17" t="s">
        <v>4631</v>
      </c>
      <c r="E4295" s="17">
        <v>1010</v>
      </c>
      <c r="F4295" s="18" t="s">
        <v>6</v>
      </c>
      <c r="G4295">
        <v>2018</v>
      </c>
      <c r="H4295" s="18" t="s">
        <v>84</v>
      </c>
      <c r="I4295" t="s">
        <v>64</v>
      </c>
      <c r="J4295" t="s">
        <v>181</v>
      </c>
    </row>
    <row r="4296" spans="1:10">
      <c r="A4296" s="17">
        <v>7497</v>
      </c>
      <c r="B4296" s="17" t="s">
        <v>4031</v>
      </c>
      <c r="C4296" s="17" t="s">
        <v>16</v>
      </c>
      <c r="D4296" s="17" t="s">
        <v>4631</v>
      </c>
      <c r="E4296" s="17">
        <v>1230</v>
      </c>
      <c r="F4296" s="18" t="s">
        <v>6</v>
      </c>
      <c r="G4296">
        <v>2018</v>
      </c>
      <c r="H4296" s="18" t="s">
        <v>84</v>
      </c>
      <c r="I4296" t="s">
        <v>64</v>
      </c>
      <c r="J4296" t="s">
        <v>184</v>
      </c>
    </row>
    <row r="4297" spans="1:10">
      <c r="A4297" s="17">
        <v>7496</v>
      </c>
      <c r="B4297" s="17" t="s">
        <v>3677</v>
      </c>
      <c r="C4297" s="17" t="s">
        <v>16</v>
      </c>
      <c r="D4297" s="17" t="s">
        <v>4663</v>
      </c>
      <c r="E4297" s="17">
        <v>930</v>
      </c>
      <c r="F4297" s="18" t="s">
        <v>6</v>
      </c>
      <c r="G4297">
        <v>2018</v>
      </c>
      <c r="H4297" s="18" t="s">
        <v>84</v>
      </c>
      <c r="I4297" t="s">
        <v>64</v>
      </c>
      <c r="J4297" t="s">
        <v>181</v>
      </c>
    </row>
    <row r="4298" spans="1:10">
      <c r="A4298" s="17">
        <v>7493</v>
      </c>
      <c r="B4298" s="17" t="s">
        <v>3521</v>
      </c>
      <c r="C4298" s="17" t="s">
        <v>8</v>
      </c>
      <c r="D4298" s="17" t="s">
        <v>4588</v>
      </c>
      <c r="E4298" s="17">
        <v>1350</v>
      </c>
      <c r="F4298" s="18" t="s">
        <v>6</v>
      </c>
      <c r="G4298">
        <v>2017</v>
      </c>
      <c r="H4298" s="18" t="s">
        <v>83</v>
      </c>
      <c r="I4298" t="s">
        <v>64</v>
      </c>
      <c r="J4298" t="s">
        <v>65</v>
      </c>
    </row>
    <row r="4299" spans="1:10">
      <c r="A4299" s="17">
        <v>7492</v>
      </c>
      <c r="B4299" s="17" t="s">
        <v>3212</v>
      </c>
      <c r="C4299" s="17" t="s">
        <v>8</v>
      </c>
      <c r="D4299" s="17" t="s">
        <v>4588</v>
      </c>
      <c r="E4299" s="17">
        <v>1480</v>
      </c>
      <c r="F4299" s="18" t="s">
        <v>6</v>
      </c>
      <c r="G4299">
        <v>2017</v>
      </c>
      <c r="H4299" s="18" t="s">
        <v>83</v>
      </c>
      <c r="I4299" t="s">
        <v>64</v>
      </c>
      <c r="J4299" t="s">
        <v>65</v>
      </c>
    </row>
    <row r="4300" spans="1:10">
      <c r="A4300" s="17">
        <v>7491</v>
      </c>
      <c r="B4300" s="17" t="s">
        <v>2966</v>
      </c>
      <c r="C4300" s="17" t="s">
        <v>28</v>
      </c>
      <c r="D4300" s="17" t="s">
        <v>4638</v>
      </c>
      <c r="E4300" s="17">
        <v>1360</v>
      </c>
      <c r="F4300" s="18" t="s">
        <v>6</v>
      </c>
      <c r="G4300">
        <v>2017</v>
      </c>
      <c r="H4300" s="18" t="s">
        <v>83</v>
      </c>
      <c r="I4300" t="s">
        <v>64</v>
      </c>
      <c r="J4300" t="s">
        <v>65</v>
      </c>
    </row>
    <row r="4301" spans="1:10">
      <c r="A4301" s="17">
        <v>7489</v>
      </c>
      <c r="B4301" s="17" t="s">
        <v>3938</v>
      </c>
      <c r="C4301" s="17" t="s">
        <v>18</v>
      </c>
      <c r="D4301" s="17" t="s">
        <v>4687</v>
      </c>
      <c r="E4301" s="17">
        <v>870</v>
      </c>
      <c r="F4301" s="18" t="s">
        <v>6</v>
      </c>
      <c r="G4301">
        <v>2017</v>
      </c>
      <c r="H4301" s="18" t="s">
        <v>83</v>
      </c>
      <c r="I4301" t="s">
        <v>64</v>
      </c>
      <c r="J4301" t="s">
        <v>207</v>
      </c>
    </row>
    <row r="4302" spans="1:10">
      <c r="A4302" s="17">
        <v>7480</v>
      </c>
      <c r="B4302" s="17" t="s">
        <v>2812</v>
      </c>
      <c r="C4302" s="17" t="s">
        <v>22</v>
      </c>
      <c r="D4302" s="17" t="s">
        <v>4671</v>
      </c>
      <c r="E4302" s="17">
        <v>1270</v>
      </c>
      <c r="F4302" s="18" t="s">
        <v>6</v>
      </c>
      <c r="G4302">
        <v>2017</v>
      </c>
      <c r="H4302" s="18" t="s">
        <v>83</v>
      </c>
      <c r="I4302" t="s">
        <v>64</v>
      </c>
      <c r="J4302" t="s">
        <v>204</v>
      </c>
    </row>
    <row r="4303" spans="1:10">
      <c r="A4303" s="17">
        <v>7479</v>
      </c>
      <c r="B4303" s="17" t="s">
        <v>479</v>
      </c>
      <c r="C4303" s="17" t="s">
        <v>22</v>
      </c>
      <c r="D4303" s="17" t="s">
        <v>4674</v>
      </c>
      <c r="E4303" s="17">
        <v>1130</v>
      </c>
      <c r="F4303" s="18" t="s">
        <v>6</v>
      </c>
      <c r="G4303">
        <v>2017</v>
      </c>
      <c r="H4303" s="18" t="s">
        <v>83</v>
      </c>
      <c r="I4303" t="s">
        <v>64</v>
      </c>
      <c r="J4303" t="s">
        <v>204</v>
      </c>
    </row>
    <row r="4304" spans="1:10">
      <c r="A4304" s="17">
        <v>7478</v>
      </c>
      <c r="B4304" s="17" t="s">
        <v>478</v>
      </c>
      <c r="C4304" s="17" t="s">
        <v>22</v>
      </c>
      <c r="D4304" s="17" t="s">
        <v>4671</v>
      </c>
      <c r="E4304" s="17">
        <v>2160</v>
      </c>
      <c r="F4304" s="18" t="s">
        <v>6</v>
      </c>
      <c r="G4304">
        <v>2017</v>
      </c>
      <c r="H4304" s="18" t="s">
        <v>83</v>
      </c>
      <c r="I4304" t="s">
        <v>64</v>
      </c>
      <c r="J4304" t="s">
        <v>204</v>
      </c>
    </row>
    <row r="4305" spans="1:10">
      <c r="A4305" s="17">
        <v>7477</v>
      </c>
      <c r="B4305" s="17" t="s">
        <v>477</v>
      </c>
      <c r="C4305" s="17" t="s">
        <v>22</v>
      </c>
      <c r="D4305" s="17" t="s">
        <v>4674</v>
      </c>
      <c r="E4305" s="17">
        <v>2520</v>
      </c>
      <c r="F4305" s="18" t="s">
        <v>6</v>
      </c>
      <c r="G4305">
        <v>2018</v>
      </c>
      <c r="H4305" s="18" t="s">
        <v>84</v>
      </c>
      <c r="I4305" t="s">
        <v>64</v>
      </c>
      <c r="J4305" t="s">
        <v>65</v>
      </c>
    </row>
    <row r="4306" spans="1:10">
      <c r="A4306" s="17">
        <v>7476</v>
      </c>
      <c r="B4306" s="17" t="s">
        <v>476</v>
      </c>
      <c r="C4306" s="17" t="s">
        <v>22</v>
      </c>
      <c r="D4306" s="17" t="s">
        <v>4649</v>
      </c>
      <c r="E4306" s="17">
        <v>1500</v>
      </c>
      <c r="F4306" s="18" t="s">
        <v>6</v>
      </c>
      <c r="G4306">
        <v>2017</v>
      </c>
      <c r="H4306" s="18" t="s">
        <v>83</v>
      </c>
      <c r="I4306" t="s">
        <v>64</v>
      </c>
      <c r="J4306" t="s">
        <v>204</v>
      </c>
    </row>
    <row r="4307" spans="1:10">
      <c r="A4307" s="17">
        <v>7475</v>
      </c>
      <c r="B4307" s="17" t="s">
        <v>2905</v>
      </c>
      <c r="C4307" s="17" t="s">
        <v>26</v>
      </c>
      <c r="D4307" s="17" t="s">
        <v>4668</v>
      </c>
      <c r="E4307" s="17">
        <v>1550</v>
      </c>
      <c r="F4307" s="18" t="s">
        <v>6</v>
      </c>
      <c r="G4307">
        <v>2017</v>
      </c>
      <c r="H4307" s="18" t="s">
        <v>83</v>
      </c>
      <c r="I4307" t="s">
        <v>64</v>
      </c>
      <c r="J4307" t="s">
        <v>65</v>
      </c>
    </row>
    <row r="4308" spans="1:10">
      <c r="A4308" s="17">
        <v>7474</v>
      </c>
      <c r="B4308" s="17" t="s">
        <v>2854</v>
      </c>
      <c r="C4308" s="17" t="s">
        <v>8</v>
      </c>
      <c r="D4308" s="17" t="s">
        <v>4646</v>
      </c>
      <c r="E4308" s="17">
        <v>1330</v>
      </c>
      <c r="F4308" s="18" t="s">
        <v>6</v>
      </c>
      <c r="G4308">
        <v>2017</v>
      </c>
      <c r="H4308" s="18" t="s">
        <v>83</v>
      </c>
      <c r="I4308" t="s">
        <v>64</v>
      </c>
      <c r="J4308" t="s">
        <v>65</v>
      </c>
    </row>
    <row r="4309" spans="1:10">
      <c r="A4309" s="17">
        <v>7473</v>
      </c>
      <c r="B4309" s="17" t="s">
        <v>4510</v>
      </c>
      <c r="C4309" s="17" t="s">
        <v>28</v>
      </c>
      <c r="D4309" s="17" t="s">
        <v>4749</v>
      </c>
      <c r="E4309" s="17">
        <v>1170</v>
      </c>
      <c r="F4309" s="18" t="s">
        <v>6</v>
      </c>
      <c r="G4309">
        <v>2017</v>
      </c>
      <c r="H4309" s="18" t="s">
        <v>83</v>
      </c>
      <c r="I4309" t="s">
        <v>64</v>
      </c>
      <c r="J4309" t="s">
        <v>65</v>
      </c>
    </row>
    <row r="4310" spans="1:10">
      <c r="A4310" s="17">
        <v>7472</v>
      </c>
      <c r="B4310" s="17" t="s">
        <v>475</v>
      </c>
      <c r="C4310" s="17" t="s">
        <v>28</v>
      </c>
      <c r="D4310" s="17" t="s">
        <v>4749</v>
      </c>
      <c r="E4310" s="17">
        <v>870</v>
      </c>
      <c r="F4310" s="18" t="s">
        <v>6</v>
      </c>
      <c r="G4310">
        <v>2017</v>
      </c>
      <c r="H4310" s="18" t="s">
        <v>83</v>
      </c>
      <c r="I4310" t="s">
        <v>64</v>
      </c>
      <c r="J4310" t="s">
        <v>65</v>
      </c>
    </row>
    <row r="4311" spans="1:10">
      <c r="A4311" s="17">
        <v>7471</v>
      </c>
      <c r="B4311" s="17" t="s">
        <v>4307</v>
      </c>
      <c r="C4311" s="17" t="s">
        <v>15</v>
      </c>
      <c r="D4311" s="17" t="s">
        <v>4759</v>
      </c>
      <c r="E4311" s="17">
        <v>1310</v>
      </c>
      <c r="F4311" s="18" t="s">
        <v>6</v>
      </c>
      <c r="G4311">
        <v>2017</v>
      </c>
      <c r="H4311" s="18" t="s">
        <v>83</v>
      </c>
      <c r="I4311" t="s">
        <v>64</v>
      </c>
      <c r="J4311" t="s">
        <v>65</v>
      </c>
    </row>
    <row r="4312" spans="1:10">
      <c r="A4312" s="17">
        <v>7470</v>
      </c>
      <c r="B4312" s="17" t="s">
        <v>474</v>
      </c>
      <c r="C4312" s="17" t="s">
        <v>24</v>
      </c>
      <c r="D4312" s="17" t="s">
        <v>4658</v>
      </c>
      <c r="E4312" s="17">
        <v>700</v>
      </c>
      <c r="F4312" s="18" t="s">
        <v>6</v>
      </c>
      <c r="G4312">
        <v>2017</v>
      </c>
      <c r="H4312" s="18" t="s">
        <v>83</v>
      </c>
      <c r="I4312" t="s">
        <v>64</v>
      </c>
      <c r="J4312" t="s">
        <v>65</v>
      </c>
    </row>
    <row r="4313" spans="1:10">
      <c r="A4313" s="17">
        <v>7469</v>
      </c>
      <c r="B4313" s="17" t="s">
        <v>473</v>
      </c>
      <c r="C4313" s="17" t="s">
        <v>24</v>
      </c>
      <c r="D4313" s="17" t="s">
        <v>4748</v>
      </c>
      <c r="E4313" s="17">
        <v>1040</v>
      </c>
      <c r="F4313" s="18" t="s">
        <v>6</v>
      </c>
      <c r="G4313">
        <v>2017</v>
      </c>
      <c r="H4313" s="18" t="s">
        <v>83</v>
      </c>
      <c r="I4313" t="s">
        <v>64</v>
      </c>
      <c r="J4313" t="s">
        <v>65</v>
      </c>
    </row>
    <row r="4314" spans="1:10">
      <c r="A4314" s="17">
        <v>7468</v>
      </c>
      <c r="B4314" s="17" t="s">
        <v>472</v>
      </c>
      <c r="C4314" s="17" t="s">
        <v>24</v>
      </c>
      <c r="D4314" s="17" t="s">
        <v>4658</v>
      </c>
      <c r="E4314" s="17">
        <v>640</v>
      </c>
      <c r="F4314" s="18" t="s">
        <v>6</v>
      </c>
      <c r="G4314">
        <v>2017</v>
      </c>
      <c r="H4314" s="18" t="s">
        <v>83</v>
      </c>
      <c r="I4314" t="s">
        <v>64</v>
      </c>
      <c r="J4314" t="s">
        <v>65</v>
      </c>
    </row>
    <row r="4315" spans="1:10">
      <c r="A4315" s="17">
        <v>7467</v>
      </c>
      <c r="B4315" s="17" t="s">
        <v>3203</v>
      </c>
      <c r="C4315" s="17" t="s">
        <v>16</v>
      </c>
      <c r="D4315" s="17" t="s">
        <v>4694</v>
      </c>
      <c r="E4315" s="17">
        <v>1270</v>
      </c>
      <c r="F4315" s="18" t="s">
        <v>6</v>
      </c>
      <c r="G4315">
        <v>2017</v>
      </c>
      <c r="H4315" s="18" t="s">
        <v>83</v>
      </c>
      <c r="I4315" t="s">
        <v>64</v>
      </c>
      <c r="J4315" t="s">
        <v>65</v>
      </c>
    </row>
    <row r="4316" spans="1:10">
      <c r="A4316" s="17">
        <v>7466</v>
      </c>
      <c r="B4316" s="17" t="s">
        <v>3753</v>
      </c>
      <c r="C4316" s="17" t="s">
        <v>15</v>
      </c>
      <c r="D4316" s="17" t="s">
        <v>4759</v>
      </c>
      <c r="E4316" s="17">
        <v>1500</v>
      </c>
      <c r="F4316" s="18" t="s">
        <v>6</v>
      </c>
      <c r="G4316">
        <v>2017</v>
      </c>
      <c r="H4316" s="18" t="s">
        <v>83</v>
      </c>
      <c r="I4316" t="s">
        <v>64</v>
      </c>
      <c r="J4316" t="s">
        <v>65</v>
      </c>
    </row>
    <row r="4317" spans="1:10">
      <c r="A4317" s="17">
        <v>7465</v>
      </c>
      <c r="B4317" s="17" t="s">
        <v>4444</v>
      </c>
      <c r="C4317" s="17" t="s">
        <v>15</v>
      </c>
      <c r="D4317" s="17" t="s">
        <v>4759</v>
      </c>
      <c r="E4317" s="17">
        <v>1780</v>
      </c>
      <c r="F4317" s="18" t="s">
        <v>6</v>
      </c>
      <c r="G4317">
        <v>2017</v>
      </c>
      <c r="H4317" s="18" t="s">
        <v>83</v>
      </c>
      <c r="I4317" t="s">
        <v>64</v>
      </c>
      <c r="J4317" t="s">
        <v>65</v>
      </c>
    </row>
    <row r="4318" spans="1:10">
      <c r="A4318" s="17">
        <v>7464</v>
      </c>
      <c r="B4318" s="17" t="s">
        <v>2718</v>
      </c>
      <c r="C4318" s="17" t="s">
        <v>28</v>
      </c>
      <c r="D4318" s="17" t="s">
        <v>4638</v>
      </c>
      <c r="E4318" s="17">
        <v>1140</v>
      </c>
      <c r="F4318" s="18" t="s">
        <v>6</v>
      </c>
      <c r="G4318">
        <v>2017</v>
      </c>
      <c r="H4318" s="18" t="s">
        <v>83</v>
      </c>
      <c r="I4318" t="s">
        <v>64</v>
      </c>
      <c r="J4318" t="s">
        <v>65</v>
      </c>
    </row>
    <row r="4319" spans="1:10">
      <c r="A4319" s="17">
        <v>7462</v>
      </c>
      <c r="B4319" s="17" t="s">
        <v>471</v>
      </c>
      <c r="C4319" s="17" t="s">
        <v>22</v>
      </c>
      <c r="D4319" s="17" t="s">
        <v>4674</v>
      </c>
      <c r="E4319" s="17">
        <v>1550</v>
      </c>
      <c r="F4319" s="18" t="s">
        <v>6</v>
      </c>
      <c r="G4319">
        <v>2017</v>
      </c>
      <c r="H4319" s="18" t="s">
        <v>83</v>
      </c>
      <c r="I4319" t="s">
        <v>64</v>
      </c>
      <c r="J4319" t="s">
        <v>65</v>
      </c>
    </row>
    <row r="4320" spans="1:10">
      <c r="A4320" s="17">
        <v>7461</v>
      </c>
      <c r="B4320" s="17" t="s">
        <v>2706</v>
      </c>
      <c r="C4320" s="17" t="s">
        <v>16</v>
      </c>
      <c r="D4320" s="17" t="s">
        <v>4663</v>
      </c>
      <c r="E4320" s="17">
        <v>1110</v>
      </c>
      <c r="F4320" s="18" t="s">
        <v>6</v>
      </c>
      <c r="G4320">
        <v>2017</v>
      </c>
      <c r="H4320" s="18" t="s">
        <v>83</v>
      </c>
      <c r="I4320" t="s">
        <v>64</v>
      </c>
      <c r="J4320" t="s">
        <v>181</v>
      </c>
    </row>
    <row r="4321" spans="1:10">
      <c r="A4321" s="17">
        <v>7457</v>
      </c>
      <c r="B4321" s="17" t="s">
        <v>4150</v>
      </c>
      <c r="C4321" s="17" t="s">
        <v>22</v>
      </c>
      <c r="D4321" s="17" t="s">
        <v>4671</v>
      </c>
      <c r="E4321" s="17">
        <v>940</v>
      </c>
      <c r="F4321" s="18" t="s">
        <v>6</v>
      </c>
      <c r="G4321">
        <v>2017</v>
      </c>
      <c r="H4321" s="18" t="s">
        <v>83</v>
      </c>
      <c r="I4321" t="s">
        <v>64</v>
      </c>
      <c r="J4321" t="s">
        <v>204</v>
      </c>
    </row>
    <row r="4322" spans="1:10">
      <c r="A4322" s="17">
        <v>7456</v>
      </c>
      <c r="B4322" s="17" t="s">
        <v>470</v>
      </c>
      <c r="C4322" s="17" t="s">
        <v>22</v>
      </c>
      <c r="D4322" s="17" t="s">
        <v>4649</v>
      </c>
      <c r="E4322" s="17">
        <v>1120</v>
      </c>
      <c r="F4322" s="18" t="s">
        <v>6</v>
      </c>
      <c r="G4322">
        <v>2017</v>
      </c>
      <c r="H4322" s="18" t="s">
        <v>83</v>
      </c>
      <c r="I4322" t="s">
        <v>64</v>
      </c>
      <c r="J4322" t="s">
        <v>204</v>
      </c>
    </row>
    <row r="4323" spans="1:10">
      <c r="A4323" s="17">
        <v>7455</v>
      </c>
      <c r="B4323" s="17" t="s">
        <v>469</v>
      </c>
      <c r="C4323" s="17" t="s">
        <v>22</v>
      </c>
      <c r="D4323" s="17" t="s">
        <v>4649</v>
      </c>
      <c r="E4323" s="17">
        <v>930</v>
      </c>
      <c r="F4323" s="18" t="s">
        <v>6</v>
      </c>
      <c r="G4323">
        <v>2017</v>
      </c>
      <c r="H4323" s="18" t="s">
        <v>83</v>
      </c>
      <c r="I4323" t="s">
        <v>64</v>
      </c>
      <c r="J4323" t="s">
        <v>204</v>
      </c>
    </row>
    <row r="4324" spans="1:10">
      <c r="A4324" s="17">
        <v>7451</v>
      </c>
      <c r="B4324" s="17" t="s">
        <v>2321</v>
      </c>
      <c r="C4324" s="17" t="s">
        <v>20</v>
      </c>
      <c r="D4324" s="17" t="s">
        <v>4731</v>
      </c>
      <c r="E4324" s="17">
        <v>1070</v>
      </c>
      <c r="F4324" s="18" t="s">
        <v>6</v>
      </c>
      <c r="G4324">
        <v>2017</v>
      </c>
      <c r="H4324" s="18" t="s">
        <v>83</v>
      </c>
      <c r="I4324" t="s">
        <v>64</v>
      </c>
      <c r="J4324" t="s">
        <v>65</v>
      </c>
    </row>
    <row r="4325" spans="1:10">
      <c r="A4325" s="17">
        <v>7450</v>
      </c>
      <c r="B4325" s="17" t="s">
        <v>2378</v>
      </c>
      <c r="C4325" s="17" t="s">
        <v>20</v>
      </c>
      <c r="D4325" s="17" t="s">
        <v>4731</v>
      </c>
      <c r="E4325" s="17">
        <v>1290</v>
      </c>
      <c r="F4325" s="18" t="s">
        <v>6</v>
      </c>
      <c r="G4325">
        <v>2017</v>
      </c>
      <c r="H4325" s="18" t="s">
        <v>83</v>
      </c>
      <c r="I4325" t="s">
        <v>64</v>
      </c>
      <c r="J4325" t="s">
        <v>65</v>
      </c>
    </row>
    <row r="4326" spans="1:10">
      <c r="A4326" s="17">
        <v>7449</v>
      </c>
      <c r="B4326" s="17" t="s">
        <v>2689</v>
      </c>
      <c r="C4326" s="17" t="s">
        <v>20</v>
      </c>
      <c r="D4326" s="17" t="s">
        <v>4731</v>
      </c>
      <c r="E4326" s="17">
        <v>1070</v>
      </c>
      <c r="F4326" s="18" t="s">
        <v>6</v>
      </c>
      <c r="G4326">
        <v>2017</v>
      </c>
      <c r="H4326" s="18" t="s">
        <v>83</v>
      </c>
      <c r="I4326" t="s">
        <v>64</v>
      </c>
      <c r="J4326" t="s">
        <v>65</v>
      </c>
    </row>
    <row r="4327" spans="1:10">
      <c r="A4327" s="17">
        <v>7448</v>
      </c>
      <c r="B4327" s="17" t="s">
        <v>3561</v>
      </c>
      <c r="C4327" s="17" t="s">
        <v>28</v>
      </c>
      <c r="D4327" s="17" t="s">
        <v>4749</v>
      </c>
      <c r="E4327" s="17">
        <v>680</v>
      </c>
      <c r="F4327" s="18" t="s">
        <v>6</v>
      </c>
      <c r="G4327">
        <v>2017</v>
      </c>
      <c r="H4327" s="18" t="s">
        <v>83</v>
      </c>
      <c r="I4327" t="s">
        <v>64</v>
      </c>
      <c r="J4327" t="s">
        <v>65</v>
      </c>
    </row>
    <row r="4328" spans="1:10">
      <c r="A4328" s="17">
        <v>7447</v>
      </c>
      <c r="B4328" s="17" t="s">
        <v>2834</v>
      </c>
      <c r="C4328" s="17" t="s">
        <v>20</v>
      </c>
      <c r="D4328" s="17" t="s">
        <v>4731</v>
      </c>
      <c r="E4328" s="17">
        <v>1380</v>
      </c>
      <c r="F4328" s="18" t="s">
        <v>6</v>
      </c>
      <c r="G4328">
        <v>2017</v>
      </c>
      <c r="H4328" s="18" t="s">
        <v>83</v>
      </c>
      <c r="I4328" t="s">
        <v>64</v>
      </c>
      <c r="J4328" t="s">
        <v>65</v>
      </c>
    </row>
    <row r="4329" spans="1:10">
      <c r="A4329" s="17">
        <v>7446</v>
      </c>
      <c r="B4329" s="17" t="s">
        <v>2698</v>
      </c>
      <c r="C4329" s="17" t="s">
        <v>20</v>
      </c>
      <c r="D4329" s="17" t="s">
        <v>4731</v>
      </c>
      <c r="E4329" s="17">
        <v>1140</v>
      </c>
      <c r="F4329" s="18" t="s">
        <v>6</v>
      </c>
      <c r="G4329">
        <v>2017</v>
      </c>
      <c r="H4329" s="18" t="s">
        <v>83</v>
      </c>
      <c r="I4329" t="s">
        <v>64</v>
      </c>
      <c r="J4329" t="s">
        <v>65</v>
      </c>
    </row>
    <row r="4330" spans="1:10">
      <c r="A4330" s="17">
        <v>7444</v>
      </c>
      <c r="B4330" s="17" t="s">
        <v>4519</v>
      </c>
      <c r="C4330" s="17" t="s">
        <v>28</v>
      </c>
      <c r="D4330" s="17" t="s">
        <v>4749</v>
      </c>
      <c r="E4330" s="17">
        <v>880</v>
      </c>
      <c r="F4330" s="18" t="s">
        <v>6</v>
      </c>
      <c r="G4330">
        <v>2017</v>
      </c>
      <c r="H4330" s="18" t="s">
        <v>83</v>
      </c>
      <c r="I4330" t="s">
        <v>64</v>
      </c>
      <c r="J4330" t="s">
        <v>65</v>
      </c>
    </row>
    <row r="4331" spans="1:10">
      <c r="A4331" s="17">
        <v>7443</v>
      </c>
      <c r="B4331" s="17" t="s">
        <v>3921</v>
      </c>
      <c r="C4331" s="17" t="s">
        <v>8</v>
      </c>
      <c r="D4331" s="17" t="s">
        <v>4646</v>
      </c>
      <c r="E4331" s="17">
        <v>630</v>
      </c>
      <c r="F4331" s="18" t="s">
        <v>6</v>
      </c>
      <c r="G4331">
        <v>2017</v>
      </c>
      <c r="H4331" s="18" t="s">
        <v>83</v>
      </c>
      <c r="I4331" t="s">
        <v>64</v>
      </c>
      <c r="J4331" t="s">
        <v>65</v>
      </c>
    </row>
    <row r="4332" spans="1:10">
      <c r="A4332" s="17">
        <v>7442</v>
      </c>
      <c r="B4332" s="17" t="s">
        <v>3177</v>
      </c>
      <c r="C4332" s="17" t="s">
        <v>18</v>
      </c>
      <c r="D4332" s="17" t="s">
        <v>4756</v>
      </c>
      <c r="E4332" s="17">
        <v>1250</v>
      </c>
      <c r="F4332" s="18" t="s">
        <v>6</v>
      </c>
      <c r="G4332">
        <v>2017</v>
      </c>
      <c r="H4332" s="18" t="s">
        <v>83</v>
      </c>
      <c r="I4332" t="s">
        <v>64</v>
      </c>
      <c r="J4332" t="s">
        <v>207</v>
      </c>
    </row>
    <row r="4333" spans="1:10">
      <c r="A4333" s="17">
        <v>7441</v>
      </c>
      <c r="B4333" s="17" t="s">
        <v>2612</v>
      </c>
      <c r="C4333" s="17" t="s">
        <v>28</v>
      </c>
      <c r="D4333" s="17" t="s">
        <v>4638</v>
      </c>
      <c r="E4333" s="17">
        <v>1340</v>
      </c>
      <c r="F4333" s="18" t="s">
        <v>6</v>
      </c>
      <c r="G4333">
        <v>2017</v>
      </c>
      <c r="H4333" s="18" t="s">
        <v>83</v>
      </c>
      <c r="I4333" t="s">
        <v>64</v>
      </c>
      <c r="J4333" t="s">
        <v>65</v>
      </c>
    </row>
    <row r="4334" spans="1:10">
      <c r="A4334" s="17">
        <v>7440</v>
      </c>
      <c r="B4334" s="17" t="s">
        <v>2345</v>
      </c>
      <c r="C4334" s="17" t="s">
        <v>28</v>
      </c>
      <c r="D4334" s="17" t="s">
        <v>4638</v>
      </c>
      <c r="E4334" s="17">
        <v>3090</v>
      </c>
      <c r="F4334" s="18" t="s">
        <v>6</v>
      </c>
      <c r="G4334">
        <v>2017</v>
      </c>
      <c r="H4334" s="18" t="s">
        <v>83</v>
      </c>
      <c r="I4334" t="s">
        <v>64</v>
      </c>
      <c r="J4334" t="s">
        <v>65</v>
      </c>
    </row>
    <row r="4335" spans="1:10">
      <c r="A4335" s="17">
        <v>7439</v>
      </c>
      <c r="B4335" s="17" t="s">
        <v>2860</v>
      </c>
      <c r="C4335" s="17" t="s">
        <v>16</v>
      </c>
      <c r="D4335" s="17" t="s">
        <v>4631</v>
      </c>
      <c r="E4335" s="17">
        <v>1010</v>
      </c>
      <c r="F4335" s="18" t="s">
        <v>6</v>
      </c>
      <c r="G4335">
        <v>2018</v>
      </c>
      <c r="H4335" s="18" t="s">
        <v>84</v>
      </c>
      <c r="I4335" t="s">
        <v>64</v>
      </c>
      <c r="J4335" t="s">
        <v>184</v>
      </c>
    </row>
    <row r="4336" spans="1:10">
      <c r="A4336" s="17">
        <v>7438</v>
      </c>
      <c r="B4336" s="17" t="s">
        <v>2121</v>
      </c>
      <c r="C4336" s="17" t="s">
        <v>16</v>
      </c>
      <c r="D4336" s="17" t="s">
        <v>4631</v>
      </c>
      <c r="E4336" s="17">
        <v>1580</v>
      </c>
      <c r="F4336" s="18" t="s">
        <v>6</v>
      </c>
      <c r="G4336">
        <v>2017</v>
      </c>
      <c r="H4336" s="18" t="s">
        <v>83</v>
      </c>
      <c r="I4336" t="s">
        <v>64</v>
      </c>
      <c r="J4336" t="s">
        <v>181</v>
      </c>
    </row>
    <row r="4337" spans="1:10">
      <c r="A4337" s="17">
        <v>7436</v>
      </c>
      <c r="B4337" s="17" t="s">
        <v>4386</v>
      </c>
      <c r="C4337" s="17" t="s">
        <v>26</v>
      </c>
      <c r="D4337" s="17" t="s">
        <v>4742</v>
      </c>
      <c r="E4337" s="17">
        <v>880</v>
      </c>
      <c r="F4337" s="18" t="s">
        <v>6</v>
      </c>
      <c r="G4337">
        <v>2017</v>
      </c>
      <c r="H4337" s="18" t="s">
        <v>83</v>
      </c>
      <c r="I4337" t="s">
        <v>64</v>
      </c>
      <c r="J4337" t="s">
        <v>65</v>
      </c>
    </row>
    <row r="4338" spans="1:10">
      <c r="A4338" s="17">
        <v>7435</v>
      </c>
      <c r="B4338" s="17" t="s">
        <v>466</v>
      </c>
      <c r="C4338" s="17" t="s">
        <v>26</v>
      </c>
      <c r="D4338" s="17" t="s">
        <v>4668</v>
      </c>
      <c r="E4338" s="17">
        <v>1390</v>
      </c>
      <c r="F4338" s="18" t="s">
        <v>6</v>
      </c>
      <c r="G4338">
        <v>2017</v>
      </c>
      <c r="H4338" s="18" t="s">
        <v>83</v>
      </c>
      <c r="I4338" t="s">
        <v>64</v>
      </c>
      <c r="J4338" t="s">
        <v>65</v>
      </c>
    </row>
    <row r="4339" spans="1:10">
      <c r="A4339" s="17">
        <v>7434</v>
      </c>
      <c r="B4339" s="17" t="s">
        <v>465</v>
      </c>
      <c r="C4339" s="17" t="s">
        <v>26</v>
      </c>
      <c r="D4339" s="17" t="s">
        <v>4742</v>
      </c>
      <c r="E4339" s="17">
        <v>1480</v>
      </c>
      <c r="F4339" s="18" t="s">
        <v>6</v>
      </c>
      <c r="G4339">
        <v>2017</v>
      </c>
      <c r="H4339" s="18" t="s">
        <v>83</v>
      </c>
      <c r="I4339" t="s">
        <v>64</v>
      </c>
      <c r="J4339" t="s">
        <v>65</v>
      </c>
    </row>
    <row r="4340" spans="1:10">
      <c r="A4340" s="17">
        <v>7433</v>
      </c>
      <c r="B4340" s="17" t="s">
        <v>2873</v>
      </c>
      <c r="C4340" s="17" t="s">
        <v>16</v>
      </c>
      <c r="D4340" s="17" t="s">
        <v>4694</v>
      </c>
      <c r="E4340" s="17">
        <v>970</v>
      </c>
      <c r="F4340" s="18" t="s">
        <v>6</v>
      </c>
      <c r="G4340">
        <v>2017</v>
      </c>
      <c r="H4340" s="18" t="s">
        <v>83</v>
      </c>
      <c r="I4340" t="s">
        <v>64</v>
      </c>
      <c r="J4340" t="s">
        <v>65</v>
      </c>
    </row>
    <row r="4341" spans="1:10">
      <c r="A4341" s="17">
        <v>7432</v>
      </c>
      <c r="B4341" s="17" t="s">
        <v>2114</v>
      </c>
      <c r="C4341" s="17" t="s">
        <v>28</v>
      </c>
      <c r="D4341" s="17" t="s">
        <v>4634</v>
      </c>
      <c r="E4341" s="17">
        <v>2820</v>
      </c>
      <c r="F4341" s="18" t="s">
        <v>6</v>
      </c>
      <c r="G4341">
        <v>2017</v>
      </c>
      <c r="H4341" s="18" t="s">
        <v>83</v>
      </c>
      <c r="I4341" t="s">
        <v>64</v>
      </c>
      <c r="J4341" t="s">
        <v>65</v>
      </c>
    </row>
    <row r="4342" spans="1:10">
      <c r="A4342" s="17">
        <v>7431</v>
      </c>
      <c r="B4342" s="17" t="s">
        <v>464</v>
      </c>
      <c r="C4342" s="17" t="s">
        <v>24</v>
      </c>
      <c r="D4342" s="17" t="s">
        <v>4681</v>
      </c>
      <c r="E4342" s="17">
        <v>740</v>
      </c>
      <c r="F4342" s="18" t="s">
        <v>6</v>
      </c>
      <c r="G4342">
        <v>2017</v>
      </c>
      <c r="H4342" s="18" t="s">
        <v>83</v>
      </c>
      <c r="I4342" t="s">
        <v>64</v>
      </c>
      <c r="J4342" t="s">
        <v>65</v>
      </c>
    </row>
    <row r="4343" spans="1:10">
      <c r="A4343" s="17">
        <v>7430</v>
      </c>
      <c r="B4343" s="17" t="s">
        <v>3560</v>
      </c>
      <c r="C4343" s="17" t="s">
        <v>15</v>
      </c>
      <c r="D4343" s="17" t="s">
        <v>4759</v>
      </c>
      <c r="E4343" s="17">
        <v>1260</v>
      </c>
      <c r="F4343" s="18" t="s">
        <v>6</v>
      </c>
      <c r="G4343">
        <v>2017</v>
      </c>
      <c r="H4343" s="18" t="s">
        <v>83</v>
      </c>
      <c r="I4343" t="s">
        <v>64</v>
      </c>
      <c r="J4343" t="s">
        <v>65</v>
      </c>
    </row>
    <row r="4344" spans="1:10">
      <c r="A4344" s="17">
        <v>7429</v>
      </c>
      <c r="B4344" s="17" t="s">
        <v>3747</v>
      </c>
      <c r="C4344" s="17" t="s">
        <v>15</v>
      </c>
      <c r="D4344" s="17" t="s">
        <v>4759</v>
      </c>
      <c r="E4344" s="17">
        <v>1950</v>
      </c>
      <c r="F4344" s="18" t="s">
        <v>6</v>
      </c>
      <c r="G4344">
        <v>2017</v>
      </c>
      <c r="H4344" s="18" t="s">
        <v>83</v>
      </c>
      <c r="I4344" t="s">
        <v>64</v>
      </c>
      <c r="J4344" t="s">
        <v>65</v>
      </c>
    </row>
    <row r="4345" spans="1:10">
      <c r="A4345" s="17">
        <v>7428</v>
      </c>
      <c r="B4345" s="17" t="s">
        <v>3141</v>
      </c>
      <c r="C4345" s="17" t="s">
        <v>18</v>
      </c>
      <c r="D4345" s="17" t="s">
        <v>4756</v>
      </c>
      <c r="E4345" s="17">
        <v>1050</v>
      </c>
      <c r="F4345" s="18" t="s">
        <v>6</v>
      </c>
      <c r="G4345">
        <v>2017</v>
      </c>
      <c r="H4345" s="18" t="s">
        <v>83</v>
      </c>
      <c r="I4345" t="s">
        <v>64</v>
      </c>
      <c r="J4345" t="s">
        <v>207</v>
      </c>
    </row>
    <row r="4346" spans="1:10">
      <c r="A4346" s="17">
        <v>7427</v>
      </c>
      <c r="B4346" s="17" t="s">
        <v>4055</v>
      </c>
      <c r="C4346" s="17" t="s">
        <v>8</v>
      </c>
      <c r="D4346" s="17" t="s">
        <v>4646</v>
      </c>
      <c r="E4346" s="17">
        <v>860</v>
      </c>
      <c r="F4346" s="18" t="s">
        <v>6</v>
      </c>
      <c r="G4346">
        <v>2017</v>
      </c>
      <c r="H4346" s="18" t="s">
        <v>83</v>
      </c>
      <c r="I4346" t="s">
        <v>64</v>
      </c>
      <c r="J4346" t="s">
        <v>65</v>
      </c>
    </row>
    <row r="4347" spans="1:10">
      <c r="A4347" s="17">
        <v>7415</v>
      </c>
      <c r="B4347" s="17" t="s">
        <v>2532</v>
      </c>
      <c r="C4347" s="17" t="s">
        <v>22</v>
      </c>
      <c r="D4347" s="17" t="s">
        <v>4649</v>
      </c>
      <c r="E4347" s="17">
        <v>1970</v>
      </c>
      <c r="F4347" s="18" t="s">
        <v>6</v>
      </c>
      <c r="G4347">
        <v>2017</v>
      </c>
      <c r="H4347" s="18" t="s">
        <v>83</v>
      </c>
      <c r="I4347" t="s">
        <v>64</v>
      </c>
      <c r="J4347" t="s">
        <v>204</v>
      </c>
    </row>
    <row r="4348" spans="1:10">
      <c r="A4348" s="17">
        <v>7414</v>
      </c>
      <c r="B4348" s="17" t="s">
        <v>3502</v>
      </c>
      <c r="C4348" s="17" t="s">
        <v>22</v>
      </c>
      <c r="D4348" s="17" t="s">
        <v>4674</v>
      </c>
      <c r="E4348" s="17">
        <v>1160</v>
      </c>
      <c r="F4348" s="18" t="s">
        <v>6</v>
      </c>
      <c r="G4348">
        <v>2017</v>
      </c>
      <c r="H4348" s="18" t="s">
        <v>83</v>
      </c>
      <c r="I4348" t="s">
        <v>64</v>
      </c>
      <c r="J4348" t="s">
        <v>204</v>
      </c>
    </row>
    <row r="4349" spans="1:10">
      <c r="A4349" s="17">
        <v>7413</v>
      </c>
      <c r="B4349" s="17" t="s">
        <v>4518</v>
      </c>
      <c r="C4349" s="17" t="s">
        <v>22</v>
      </c>
      <c r="D4349" s="17" t="s">
        <v>4671</v>
      </c>
      <c r="E4349" s="17">
        <v>950</v>
      </c>
      <c r="F4349" s="18" t="s">
        <v>6</v>
      </c>
      <c r="G4349">
        <v>2017</v>
      </c>
      <c r="H4349" s="18" t="s">
        <v>83</v>
      </c>
      <c r="I4349" t="s">
        <v>64</v>
      </c>
      <c r="J4349" t="s">
        <v>204</v>
      </c>
    </row>
    <row r="4350" spans="1:10">
      <c r="A4350" s="17">
        <v>7411</v>
      </c>
      <c r="B4350" s="17" t="s">
        <v>452</v>
      </c>
      <c r="C4350" s="17" t="s">
        <v>22</v>
      </c>
      <c r="D4350" s="17" t="s">
        <v>4649</v>
      </c>
      <c r="E4350" s="17">
        <v>1010</v>
      </c>
      <c r="F4350" s="18" t="s">
        <v>6</v>
      </c>
      <c r="G4350">
        <v>2017</v>
      </c>
      <c r="H4350" s="18" t="s">
        <v>83</v>
      </c>
      <c r="I4350" t="s">
        <v>64</v>
      </c>
      <c r="J4350" t="s">
        <v>204</v>
      </c>
    </row>
    <row r="4351" spans="1:10">
      <c r="A4351" s="17">
        <v>7406</v>
      </c>
      <c r="B4351" s="17" t="s">
        <v>4242</v>
      </c>
      <c r="C4351" s="17" t="s">
        <v>15</v>
      </c>
      <c r="D4351" s="17" t="s">
        <v>4759</v>
      </c>
      <c r="E4351" s="17">
        <v>1090</v>
      </c>
      <c r="F4351" s="18" t="s">
        <v>6</v>
      </c>
      <c r="G4351">
        <v>2017</v>
      </c>
      <c r="H4351" s="18" t="s">
        <v>83</v>
      </c>
      <c r="I4351" t="s">
        <v>64</v>
      </c>
      <c r="J4351" t="s">
        <v>65</v>
      </c>
    </row>
    <row r="4352" spans="1:10">
      <c r="A4352" s="17">
        <v>7405</v>
      </c>
      <c r="B4352" s="17" t="s">
        <v>2801</v>
      </c>
      <c r="C4352" s="17" t="s">
        <v>28</v>
      </c>
      <c r="D4352" s="17" t="s">
        <v>4638</v>
      </c>
      <c r="E4352" s="17">
        <v>840</v>
      </c>
      <c r="F4352" s="18" t="s">
        <v>6</v>
      </c>
      <c r="G4352">
        <v>2017</v>
      </c>
      <c r="H4352" s="18" t="s">
        <v>83</v>
      </c>
      <c r="I4352" t="s">
        <v>64</v>
      </c>
      <c r="J4352" t="s">
        <v>65</v>
      </c>
    </row>
    <row r="4353" spans="1:10">
      <c r="A4353" s="17">
        <v>7404</v>
      </c>
      <c r="B4353" s="17" t="s">
        <v>2781</v>
      </c>
      <c r="C4353" s="17" t="s">
        <v>28</v>
      </c>
      <c r="D4353" s="17" t="s">
        <v>4638</v>
      </c>
      <c r="E4353" s="17">
        <v>1880</v>
      </c>
      <c r="F4353" s="18" t="s">
        <v>6</v>
      </c>
      <c r="G4353">
        <v>2017</v>
      </c>
      <c r="H4353" s="18" t="s">
        <v>83</v>
      </c>
      <c r="I4353" t="s">
        <v>64</v>
      </c>
      <c r="J4353" t="s">
        <v>65</v>
      </c>
    </row>
    <row r="4354" spans="1:10">
      <c r="A4354" s="17">
        <v>7402</v>
      </c>
      <c r="B4354" s="17" t="s">
        <v>3313</v>
      </c>
      <c r="C4354" s="17" t="s">
        <v>18</v>
      </c>
      <c r="D4354" s="17" t="s">
        <v>4756</v>
      </c>
      <c r="E4354" s="17">
        <v>1380</v>
      </c>
      <c r="F4354" s="18" t="s">
        <v>6</v>
      </c>
      <c r="G4354">
        <v>2017</v>
      </c>
      <c r="H4354" s="18" t="s">
        <v>83</v>
      </c>
      <c r="I4354" t="s">
        <v>64</v>
      </c>
      <c r="J4354" t="s">
        <v>207</v>
      </c>
    </row>
    <row r="4355" spans="1:10">
      <c r="A4355" s="17">
        <v>7398</v>
      </c>
      <c r="B4355" s="17" t="s">
        <v>451</v>
      </c>
      <c r="C4355" s="17" t="s">
        <v>24</v>
      </c>
      <c r="D4355" s="17" t="s">
        <v>4681</v>
      </c>
      <c r="E4355" s="17">
        <v>610</v>
      </c>
      <c r="F4355" s="18" t="s">
        <v>6</v>
      </c>
      <c r="G4355">
        <v>2017</v>
      </c>
      <c r="H4355" s="18" t="s">
        <v>83</v>
      </c>
      <c r="I4355" t="s">
        <v>64</v>
      </c>
      <c r="J4355" t="s">
        <v>65</v>
      </c>
    </row>
    <row r="4356" spans="1:10">
      <c r="A4356" s="17">
        <v>7397</v>
      </c>
      <c r="B4356" s="17" t="s">
        <v>4506</v>
      </c>
      <c r="C4356" s="17" t="s">
        <v>24</v>
      </c>
      <c r="D4356" s="17" t="s">
        <v>4681</v>
      </c>
      <c r="E4356" s="17">
        <v>930</v>
      </c>
      <c r="F4356" s="18" t="s">
        <v>6</v>
      </c>
      <c r="G4356">
        <v>2018</v>
      </c>
      <c r="H4356" s="18" t="s">
        <v>84</v>
      </c>
      <c r="I4356" t="s">
        <v>64</v>
      </c>
      <c r="J4356" t="s">
        <v>65</v>
      </c>
    </row>
    <row r="4357" spans="1:10">
      <c r="A4357" s="17">
        <v>7396</v>
      </c>
      <c r="B4357" s="17" t="s">
        <v>450</v>
      </c>
      <c r="C4357" s="17" t="s">
        <v>24</v>
      </c>
      <c r="D4357" s="17" t="s">
        <v>4681</v>
      </c>
      <c r="E4357" s="17">
        <v>1130</v>
      </c>
      <c r="F4357" s="18" t="s">
        <v>6</v>
      </c>
      <c r="G4357">
        <v>2017</v>
      </c>
      <c r="H4357" s="18" t="s">
        <v>83</v>
      </c>
      <c r="I4357" t="s">
        <v>64</v>
      </c>
      <c r="J4357" t="s">
        <v>65</v>
      </c>
    </row>
    <row r="4358" spans="1:10">
      <c r="A4358" s="17">
        <v>7395</v>
      </c>
      <c r="B4358" s="17" t="s">
        <v>2393</v>
      </c>
      <c r="C4358" s="17" t="s">
        <v>20</v>
      </c>
      <c r="D4358" s="17" t="s">
        <v>4731</v>
      </c>
      <c r="E4358" s="17">
        <v>1320</v>
      </c>
      <c r="F4358" s="18" t="s">
        <v>6</v>
      </c>
      <c r="G4358">
        <v>2017</v>
      </c>
      <c r="H4358" s="18" t="s">
        <v>83</v>
      </c>
      <c r="I4358" t="s">
        <v>64</v>
      </c>
      <c r="J4358" t="s">
        <v>65</v>
      </c>
    </row>
    <row r="4359" spans="1:10">
      <c r="A4359" s="17">
        <v>7394</v>
      </c>
      <c r="B4359" s="17" t="s">
        <v>4194</v>
      </c>
      <c r="C4359" s="17" t="s">
        <v>22</v>
      </c>
      <c r="D4359" s="17" t="s">
        <v>4671</v>
      </c>
      <c r="E4359" s="17">
        <v>1370</v>
      </c>
      <c r="F4359" s="18" t="s">
        <v>6</v>
      </c>
      <c r="G4359">
        <v>2017</v>
      </c>
      <c r="H4359" s="18" t="s">
        <v>83</v>
      </c>
      <c r="I4359" t="s">
        <v>64</v>
      </c>
      <c r="J4359" t="s">
        <v>204</v>
      </c>
    </row>
    <row r="4360" spans="1:10">
      <c r="A4360" s="17">
        <v>7393</v>
      </c>
      <c r="B4360" s="17" t="s">
        <v>3915</v>
      </c>
      <c r="C4360" s="17" t="s">
        <v>8</v>
      </c>
      <c r="D4360" s="17" t="s">
        <v>4588</v>
      </c>
      <c r="E4360" s="17">
        <v>720</v>
      </c>
      <c r="F4360" s="18" t="s">
        <v>6</v>
      </c>
      <c r="G4360">
        <v>2017</v>
      </c>
      <c r="H4360" s="18" t="s">
        <v>83</v>
      </c>
      <c r="I4360" t="s">
        <v>64</v>
      </c>
      <c r="J4360" t="s">
        <v>65</v>
      </c>
    </row>
    <row r="4361" spans="1:10">
      <c r="A4361" s="17">
        <v>7392</v>
      </c>
      <c r="B4361" s="17" t="s">
        <v>449</v>
      </c>
      <c r="C4361" s="17" t="s">
        <v>24</v>
      </c>
      <c r="D4361" s="17" t="s">
        <v>4658</v>
      </c>
      <c r="E4361" s="17">
        <v>980</v>
      </c>
      <c r="F4361" s="18" t="s">
        <v>6</v>
      </c>
      <c r="G4361">
        <v>2017</v>
      </c>
      <c r="H4361" s="18" t="s">
        <v>83</v>
      </c>
      <c r="I4361" t="s">
        <v>64</v>
      </c>
      <c r="J4361" t="s">
        <v>65</v>
      </c>
    </row>
    <row r="4362" spans="1:10">
      <c r="A4362" s="17">
        <v>7391</v>
      </c>
      <c r="B4362" s="17" t="s">
        <v>448</v>
      </c>
      <c r="C4362" s="17" t="s">
        <v>24</v>
      </c>
      <c r="D4362" s="17" t="s">
        <v>4658</v>
      </c>
      <c r="E4362" s="17">
        <v>1020</v>
      </c>
      <c r="F4362" s="18" t="s">
        <v>6</v>
      </c>
      <c r="G4362">
        <v>2017</v>
      </c>
      <c r="H4362" s="18" t="s">
        <v>83</v>
      </c>
      <c r="I4362" t="s">
        <v>64</v>
      </c>
      <c r="J4362" t="s">
        <v>65</v>
      </c>
    </row>
    <row r="4363" spans="1:10">
      <c r="A4363" s="17">
        <v>7390</v>
      </c>
      <c r="B4363" s="17" t="s">
        <v>3213</v>
      </c>
      <c r="C4363" s="17" t="s">
        <v>15</v>
      </c>
      <c r="D4363" s="17" t="s">
        <v>4759</v>
      </c>
      <c r="E4363" s="17">
        <v>2400</v>
      </c>
      <c r="F4363" s="18" t="s">
        <v>6</v>
      </c>
      <c r="G4363">
        <v>2017</v>
      </c>
      <c r="H4363" s="18" t="s">
        <v>83</v>
      </c>
      <c r="I4363" t="s">
        <v>64</v>
      </c>
      <c r="J4363" t="s">
        <v>65</v>
      </c>
    </row>
    <row r="4364" spans="1:10">
      <c r="A4364" s="17">
        <v>7389</v>
      </c>
      <c r="B4364" s="17" t="s">
        <v>2763</v>
      </c>
      <c r="C4364" s="17" t="s">
        <v>8</v>
      </c>
      <c r="D4364" s="17" t="s">
        <v>4588</v>
      </c>
      <c r="E4364" s="17">
        <v>1340</v>
      </c>
      <c r="F4364" s="18" t="s">
        <v>6</v>
      </c>
      <c r="G4364">
        <v>2017</v>
      </c>
      <c r="H4364" s="18" t="s">
        <v>83</v>
      </c>
      <c r="I4364" t="s">
        <v>64</v>
      </c>
      <c r="J4364" t="s">
        <v>65</v>
      </c>
    </row>
    <row r="4365" spans="1:10">
      <c r="A4365" s="17">
        <v>7387</v>
      </c>
      <c r="B4365" s="17" t="s">
        <v>3970</v>
      </c>
      <c r="C4365" s="17" t="s">
        <v>8</v>
      </c>
      <c r="D4365" s="17" t="s">
        <v>4588</v>
      </c>
      <c r="E4365" s="17">
        <v>1370</v>
      </c>
      <c r="F4365" s="18" t="s">
        <v>6</v>
      </c>
      <c r="G4365">
        <v>2017</v>
      </c>
      <c r="H4365" s="18" t="s">
        <v>83</v>
      </c>
      <c r="I4365" t="s">
        <v>64</v>
      </c>
      <c r="J4365" t="s">
        <v>65</v>
      </c>
    </row>
    <row r="4366" spans="1:10">
      <c r="A4366" s="17">
        <v>7385</v>
      </c>
      <c r="B4366" s="17" t="s">
        <v>2147</v>
      </c>
      <c r="C4366" s="17" t="s">
        <v>28</v>
      </c>
      <c r="D4366" s="17" t="s">
        <v>4583</v>
      </c>
      <c r="E4366" s="17">
        <v>1600</v>
      </c>
      <c r="F4366" s="18" t="s">
        <v>6</v>
      </c>
      <c r="G4366">
        <v>2017</v>
      </c>
      <c r="H4366" s="18" t="s">
        <v>83</v>
      </c>
      <c r="I4366" t="s">
        <v>64</v>
      </c>
      <c r="J4366" t="s">
        <v>65</v>
      </c>
    </row>
    <row r="4367" spans="1:10">
      <c r="A4367" s="17">
        <v>7384</v>
      </c>
      <c r="B4367" s="17" t="s">
        <v>4054</v>
      </c>
      <c r="C4367" s="17" t="s">
        <v>15</v>
      </c>
      <c r="D4367" s="17" t="s">
        <v>4759</v>
      </c>
      <c r="E4367" s="17">
        <v>1270</v>
      </c>
      <c r="F4367" s="18" t="s">
        <v>6</v>
      </c>
      <c r="G4367">
        <v>2017</v>
      </c>
      <c r="H4367" s="18" t="s">
        <v>83</v>
      </c>
      <c r="I4367" t="s">
        <v>64</v>
      </c>
      <c r="J4367" t="s">
        <v>65</v>
      </c>
    </row>
    <row r="4368" spans="1:10">
      <c r="A4368" s="17">
        <v>7383</v>
      </c>
      <c r="B4368" s="17" t="s">
        <v>2073</v>
      </c>
      <c r="C4368" s="17" t="s">
        <v>20</v>
      </c>
      <c r="D4368" s="17" t="s">
        <v>4731</v>
      </c>
      <c r="E4368" s="17">
        <v>6840</v>
      </c>
      <c r="F4368" s="18" t="s">
        <v>6</v>
      </c>
      <c r="G4368">
        <v>2004</v>
      </c>
      <c r="H4368" s="18" t="s">
        <v>66</v>
      </c>
      <c r="I4368" t="s">
        <v>380</v>
      </c>
      <c r="J4368" t="s">
        <v>150</v>
      </c>
    </row>
    <row r="4369" spans="1:10">
      <c r="A4369" s="17">
        <v>7382</v>
      </c>
      <c r="B4369" s="17" t="s">
        <v>3927</v>
      </c>
      <c r="C4369" s="17" t="s">
        <v>8</v>
      </c>
      <c r="D4369" s="17" t="s">
        <v>4646</v>
      </c>
      <c r="E4369" s="17">
        <v>1220</v>
      </c>
      <c r="F4369" s="18" t="s">
        <v>6</v>
      </c>
      <c r="G4369">
        <v>2017</v>
      </c>
      <c r="H4369" s="18" t="s">
        <v>83</v>
      </c>
      <c r="I4369" t="s">
        <v>64</v>
      </c>
      <c r="J4369" t="s">
        <v>65</v>
      </c>
    </row>
    <row r="4370" spans="1:10">
      <c r="A4370" s="17">
        <v>7380</v>
      </c>
      <c r="B4370" s="17" t="s">
        <v>2264</v>
      </c>
      <c r="C4370" s="17" t="s">
        <v>20</v>
      </c>
      <c r="D4370" s="17" t="s">
        <v>4745</v>
      </c>
      <c r="E4370" s="17">
        <v>1180</v>
      </c>
      <c r="F4370" s="18" t="s">
        <v>6</v>
      </c>
      <c r="G4370">
        <v>2017</v>
      </c>
      <c r="H4370" s="18" t="s">
        <v>83</v>
      </c>
      <c r="I4370" t="s">
        <v>64</v>
      </c>
      <c r="J4370" t="s">
        <v>65</v>
      </c>
    </row>
    <row r="4371" spans="1:10">
      <c r="A4371" s="17">
        <v>7378</v>
      </c>
      <c r="B4371" s="17" t="s">
        <v>2489</v>
      </c>
      <c r="C4371" s="17" t="s">
        <v>18</v>
      </c>
      <c r="D4371" s="17" t="s">
        <v>4687</v>
      </c>
      <c r="E4371" s="17">
        <v>1970</v>
      </c>
      <c r="F4371" s="18" t="s">
        <v>6</v>
      </c>
      <c r="G4371">
        <v>2017</v>
      </c>
      <c r="H4371" s="18" t="s">
        <v>83</v>
      </c>
      <c r="I4371" t="s">
        <v>64</v>
      </c>
      <c r="J4371" t="s">
        <v>207</v>
      </c>
    </row>
    <row r="4372" spans="1:10">
      <c r="A4372" s="17">
        <v>7376</v>
      </c>
      <c r="B4372" s="17" t="s">
        <v>2236</v>
      </c>
      <c r="C4372" s="17" t="s">
        <v>18</v>
      </c>
      <c r="D4372" s="17" t="s">
        <v>4756</v>
      </c>
      <c r="E4372" s="17">
        <v>1400</v>
      </c>
      <c r="F4372" s="18" t="s">
        <v>6</v>
      </c>
      <c r="G4372">
        <v>2017</v>
      </c>
      <c r="H4372" s="18" t="s">
        <v>83</v>
      </c>
      <c r="I4372" t="s">
        <v>64</v>
      </c>
      <c r="J4372" t="s">
        <v>207</v>
      </c>
    </row>
    <row r="4373" spans="1:10">
      <c r="A4373" s="17">
        <v>7375</v>
      </c>
      <c r="B4373" s="17" t="s">
        <v>3043</v>
      </c>
      <c r="C4373" s="17" t="s">
        <v>18</v>
      </c>
      <c r="D4373" s="17" t="s">
        <v>4756</v>
      </c>
      <c r="E4373" s="17">
        <v>990</v>
      </c>
      <c r="F4373" s="18" t="s">
        <v>6</v>
      </c>
      <c r="G4373">
        <v>2017</v>
      </c>
      <c r="H4373" s="18" t="s">
        <v>83</v>
      </c>
      <c r="I4373" t="s">
        <v>64</v>
      </c>
      <c r="J4373" t="s">
        <v>207</v>
      </c>
    </row>
    <row r="4374" spans="1:10">
      <c r="A4374" s="17">
        <v>7374</v>
      </c>
      <c r="B4374" s="17" t="s">
        <v>2938</v>
      </c>
      <c r="C4374" s="17" t="s">
        <v>22</v>
      </c>
      <c r="D4374" s="17" t="s">
        <v>4649</v>
      </c>
      <c r="E4374" s="17">
        <v>1420</v>
      </c>
      <c r="F4374" s="18" t="s">
        <v>6</v>
      </c>
      <c r="G4374">
        <v>2017</v>
      </c>
      <c r="H4374" s="18" t="s">
        <v>83</v>
      </c>
      <c r="I4374" t="s">
        <v>64</v>
      </c>
      <c r="J4374" t="s">
        <v>204</v>
      </c>
    </row>
    <row r="4375" spans="1:10">
      <c r="A4375" s="17">
        <v>7373</v>
      </c>
      <c r="B4375" s="17" t="s">
        <v>2889</v>
      </c>
      <c r="C4375" s="17" t="s">
        <v>24</v>
      </c>
      <c r="D4375" s="17" t="s">
        <v>4681</v>
      </c>
      <c r="E4375" s="17">
        <v>1290</v>
      </c>
      <c r="F4375" s="18" t="s">
        <v>6</v>
      </c>
      <c r="G4375">
        <v>2017</v>
      </c>
      <c r="H4375" s="18" t="s">
        <v>83</v>
      </c>
      <c r="I4375" t="s">
        <v>64</v>
      </c>
      <c r="J4375" t="s">
        <v>65</v>
      </c>
    </row>
    <row r="4376" spans="1:10">
      <c r="A4376" s="17">
        <v>7372</v>
      </c>
      <c r="B4376" s="17" t="s">
        <v>4196</v>
      </c>
      <c r="C4376" s="17" t="s">
        <v>16</v>
      </c>
      <c r="D4376" s="17" t="s">
        <v>4694</v>
      </c>
      <c r="E4376" s="17">
        <v>1450</v>
      </c>
      <c r="F4376" s="18" t="s">
        <v>6</v>
      </c>
      <c r="G4376">
        <v>2017</v>
      </c>
      <c r="H4376" s="18" t="s">
        <v>83</v>
      </c>
      <c r="I4376" t="s">
        <v>64</v>
      </c>
      <c r="J4376" t="s">
        <v>65</v>
      </c>
    </row>
    <row r="4377" spans="1:10">
      <c r="A4377" s="17">
        <v>7367</v>
      </c>
      <c r="B4377" s="17" t="s">
        <v>3694</v>
      </c>
      <c r="C4377" s="17" t="s">
        <v>22</v>
      </c>
      <c r="D4377" s="17" t="s">
        <v>4649</v>
      </c>
      <c r="E4377" s="17">
        <v>1840</v>
      </c>
      <c r="F4377" s="18" t="s">
        <v>6</v>
      </c>
      <c r="G4377">
        <v>2017</v>
      </c>
      <c r="H4377" s="18" t="s">
        <v>83</v>
      </c>
      <c r="I4377" t="s">
        <v>64</v>
      </c>
      <c r="J4377" t="s">
        <v>204</v>
      </c>
    </row>
    <row r="4378" spans="1:10">
      <c r="A4378" s="17">
        <v>7362</v>
      </c>
      <c r="B4378" s="17" t="s">
        <v>3582</v>
      </c>
      <c r="C4378" s="17" t="s">
        <v>26</v>
      </c>
      <c r="D4378" s="17" t="s">
        <v>4668</v>
      </c>
      <c r="E4378" s="17">
        <v>1550</v>
      </c>
      <c r="F4378" s="18" t="s">
        <v>6</v>
      </c>
      <c r="G4378">
        <v>2017</v>
      </c>
      <c r="H4378" s="18" t="s">
        <v>83</v>
      </c>
      <c r="I4378" t="s">
        <v>64</v>
      </c>
      <c r="J4378" t="s">
        <v>65</v>
      </c>
    </row>
    <row r="4379" spans="1:10">
      <c r="A4379" s="17">
        <v>7361</v>
      </c>
      <c r="B4379" s="17" t="s">
        <v>2773</v>
      </c>
      <c r="C4379" s="17" t="s">
        <v>28</v>
      </c>
      <c r="D4379" s="17" t="s">
        <v>4638</v>
      </c>
      <c r="E4379" s="17">
        <v>870</v>
      </c>
      <c r="F4379" s="18" t="s">
        <v>6</v>
      </c>
      <c r="G4379">
        <v>2017</v>
      </c>
      <c r="H4379" s="18" t="s">
        <v>83</v>
      </c>
      <c r="I4379" t="s">
        <v>64</v>
      </c>
      <c r="J4379" t="s">
        <v>65</v>
      </c>
    </row>
    <row r="4380" spans="1:10">
      <c r="A4380" s="17">
        <v>7360</v>
      </c>
      <c r="B4380" s="17" t="s">
        <v>2409</v>
      </c>
      <c r="C4380" s="17" t="s">
        <v>28</v>
      </c>
      <c r="D4380" s="17" t="s">
        <v>4638</v>
      </c>
      <c r="E4380" s="17">
        <v>1840</v>
      </c>
      <c r="F4380" s="18" t="s">
        <v>6</v>
      </c>
      <c r="G4380">
        <v>2017</v>
      </c>
      <c r="H4380" s="18" t="s">
        <v>83</v>
      </c>
      <c r="I4380" t="s">
        <v>64</v>
      </c>
      <c r="J4380" t="s">
        <v>65</v>
      </c>
    </row>
    <row r="4381" spans="1:10">
      <c r="A4381" s="17">
        <v>7359</v>
      </c>
      <c r="B4381" s="17" t="s">
        <v>3251</v>
      </c>
      <c r="C4381" s="17" t="s">
        <v>16</v>
      </c>
      <c r="D4381" s="17" t="s">
        <v>4631</v>
      </c>
      <c r="E4381" s="17">
        <v>1780</v>
      </c>
      <c r="F4381" s="18" t="s">
        <v>6</v>
      </c>
      <c r="G4381">
        <v>2018</v>
      </c>
      <c r="H4381" s="18" t="s">
        <v>84</v>
      </c>
      <c r="I4381" t="s">
        <v>64</v>
      </c>
      <c r="J4381" t="s">
        <v>181</v>
      </c>
    </row>
    <row r="4382" spans="1:10">
      <c r="A4382" s="17">
        <v>7358</v>
      </c>
      <c r="B4382" s="17" t="s">
        <v>2705</v>
      </c>
      <c r="C4382" s="17" t="s">
        <v>16</v>
      </c>
      <c r="D4382" s="17" t="s">
        <v>4761</v>
      </c>
      <c r="E4382" s="17">
        <v>960</v>
      </c>
      <c r="F4382" s="18" t="s">
        <v>6</v>
      </c>
      <c r="G4382">
        <v>2018</v>
      </c>
      <c r="H4382" s="18" t="s">
        <v>84</v>
      </c>
      <c r="I4382" t="s">
        <v>64</v>
      </c>
      <c r="J4382" t="s">
        <v>184</v>
      </c>
    </row>
    <row r="4383" spans="1:10">
      <c r="A4383" s="17">
        <v>7357</v>
      </c>
      <c r="B4383" s="17" t="s">
        <v>4343</v>
      </c>
      <c r="C4383" s="17" t="s">
        <v>24</v>
      </c>
      <c r="D4383" s="17" t="s">
        <v>4748</v>
      </c>
      <c r="E4383" s="17">
        <v>580</v>
      </c>
      <c r="F4383" s="18" t="s">
        <v>6</v>
      </c>
      <c r="G4383">
        <v>2017</v>
      </c>
      <c r="H4383" s="18" t="s">
        <v>83</v>
      </c>
      <c r="I4383" t="s">
        <v>64</v>
      </c>
      <c r="J4383" t="s">
        <v>65</v>
      </c>
    </row>
    <row r="4384" spans="1:10">
      <c r="A4384" s="17">
        <v>7356</v>
      </c>
      <c r="B4384" s="17" t="s">
        <v>4096</v>
      </c>
      <c r="C4384" s="17" t="s">
        <v>8</v>
      </c>
      <c r="D4384" s="17" t="s">
        <v>4646</v>
      </c>
      <c r="E4384" s="17">
        <v>750</v>
      </c>
      <c r="F4384" s="18" t="s">
        <v>6</v>
      </c>
      <c r="G4384">
        <v>2017</v>
      </c>
      <c r="H4384" s="18" t="s">
        <v>83</v>
      </c>
      <c r="I4384" t="s">
        <v>64</v>
      </c>
      <c r="J4384" t="s">
        <v>65</v>
      </c>
    </row>
    <row r="4385" spans="1:10">
      <c r="A4385" s="17">
        <v>7355</v>
      </c>
      <c r="B4385" s="17" t="s">
        <v>2568</v>
      </c>
      <c r="C4385" s="17" t="s">
        <v>18</v>
      </c>
      <c r="D4385" s="17" t="s">
        <v>4756</v>
      </c>
      <c r="E4385" s="17">
        <v>610</v>
      </c>
      <c r="F4385" s="18" t="s">
        <v>6</v>
      </c>
      <c r="G4385">
        <v>2017</v>
      </c>
      <c r="H4385" s="18" t="s">
        <v>83</v>
      </c>
      <c r="I4385" t="s">
        <v>64</v>
      </c>
      <c r="J4385" t="s">
        <v>207</v>
      </c>
    </row>
    <row r="4386" spans="1:10">
      <c r="A4386" s="17">
        <v>7353</v>
      </c>
      <c r="B4386" s="17" t="s">
        <v>2502</v>
      </c>
      <c r="C4386" s="17" t="s">
        <v>22</v>
      </c>
      <c r="D4386" s="17" t="s">
        <v>4674</v>
      </c>
      <c r="E4386" s="17">
        <v>1110</v>
      </c>
      <c r="F4386" s="18" t="s">
        <v>6</v>
      </c>
      <c r="G4386">
        <v>2017</v>
      </c>
      <c r="H4386" s="18" t="s">
        <v>83</v>
      </c>
      <c r="I4386" t="s">
        <v>64</v>
      </c>
      <c r="J4386" t="s">
        <v>65</v>
      </c>
    </row>
    <row r="4387" spans="1:10">
      <c r="A4387" s="17">
        <v>7352</v>
      </c>
      <c r="B4387" s="17" t="s">
        <v>446</v>
      </c>
      <c r="C4387" s="17" t="s">
        <v>22</v>
      </c>
      <c r="D4387" s="17" t="s">
        <v>4671</v>
      </c>
      <c r="E4387" s="17">
        <v>1210</v>
      </c>
      <c r="F4387" s="18" t="s">
        <v>6</v>
      </c>
      <c r="G4387">
        <v>2017</v>
      </c>
      <c r="H4387" s="18" t="s">
        <v>83</v>
      </c>
      <c r="I4387" t="s">
        <v>64</v>
      </c>
      <c r="J4387" t="s">
        <v>204</v>
      </c>
    </row>
    <row r="4388" spans="1:10">
      <c r="A4388" s="17">
        <v>7351</v>
      </c>
      <c r="B4388" s="17" t="s">
        <v>445</v>
      </c>
      <c r="C4388" s="17" t="s">
        <v>15</v>
      </c>
      <c r="D4388" s="17" t="s">
        <v>4759</v>
      </c>
      <c r="E4388" s="17">
        <v>1560</v>
      </c>
      <c r="F4388" s="18" t="s">
        <v>6</v>
      </c>
      <c r="G4388">
        <v>2017</v>
      </c>
      <c r="H4388" s="18" t="s">
        <v>83</v>
      </c>
      <c r="I4388" t="s">
        <v>64</v>
      </c>
      <c r="J4388" t="s">
        <v>65</v>
      </c>
    </row>
    <row r="4389" spans="1:10">
      <c r="A4389" s="17">
        <v>7350</v>
      </c>
      <c r="B4389" s="17" t="s">
        <v>3957</v>
      </c>
      <c r="C4389" s="17" t="s">
        <v>15</v>
      </c>
      <c r="D4389" s="17" t="s">
        <v>4759</v>
      </c>
      <c r="E4389" s="17">
        <v>1690</v>
      </c>
      <c r="F4389" s="18" t="s">
        <v>6</v>
      </c>
      <c r="G4389">
        <v>2017</v>
      </c>
      <c r="H4389" s="18" t="s">
        <v>83</v>
      </c>
      <c r="I4389" t="s">
        <v>64</v>
      </c>
      <c r="J4389" t="s">
        <v>65</v>
      </c>
    </row>
    <row r="4390" spans="1:10">
      <c r="A4390" s="17">
        <v>7349</v>
      </c>
      <c r="B4390" s="17" t="s">
        <v>444</v>
      </c>
      <c r="C4390" s="17" t="s">
        <v>24</v>
      </c>
      <c r="D4390" s="17" t="s">
        <v>4658</v>
      </c>
      <c r="E4390" s="17">
        <v>1820</v>
      </c>
      <c r="F4390" s="18" t="s">
        <v>6</v>
      </c>
      <c r="G4390">
        <v>2017</v>
      </c>
      <c r="H4390" s="18" t="s">
        <v>83</v>
      </c>
      <c r="I4390" t="s">
        <v>64</v>
      </c>
      <c r="J4390" t="s">
        <v>65</v>
      </c>
    </row>
    <row r="4391" spans="1:10">
      <c r="A4391" s="17">
        <v>7348</v>
      </c>
      <c r="B4391" s="17" t="s">
        <v>443</v>
      </c>
      <c r="C4391" s="17" t="s">
        <v>24</v>
      </c>
      <c r="D4391" s="17" t="s">
        <v>4748</v>
      </c>
      <c r="E4391" s="17">
        <v>760</v>
      </c>
      <c r="F4391" s="18" t="s">
        <v>6</v>
      </c>
      <c r="G4391">
        <v>2017</v>
      </c>
      <c r="H4391" s="18" t="s">
        <v>83</v>
      </c>
      <c r="I4391" t="s">
        <v>64</v>
      </c>
      <c r="J4391" t="s">
        <v>65</v>
      </c>
    </row>
    <row r="4392" spans="1:10">
      <c r="A4392" s="17">
        <v>7347</v>
      </c>
      <c r="B4392" s="17" t="s">
        <v>3920</v>
      </c>
      <c r="C4392" s="17" t="s">
        <v>18</v>
      </c>
      <c r="D4392" s="17" t="s">
        <v>4686</v>
      </c>
      <c r="E4392" s="17">
        <v>1200</v>
      </c>
      <c r="F4392" s="18" t="s">
        <v>6</v>
      </c>
      <c r="G4392">
        <v>2017</v>
      </c>
      <c r="H4392" s="18" t="s">
        <v>83</v>
      </c>
      <c r="I4392" t="s">
        <v>64</v>
      </c>
      <c r="J4392" t="s">
        <v>207</v>
      </c>
    </row>
    <row r="4393" spans="1:10">
      <c r="A4393" s="17">
        <v>7346</v>
      </c>
      <c r="B4393" s="17" t="s">
        <v>3277</v>
      </c>
      <c r="C4393" s="17" t="s">
        <v>8</v>
      </c>
      <c r="D4393" s="17" t="s">
        <v>4646</v>
      </c>
      <c r="E4393" s="17">
        <v>1040</v>
      </c>
      <c r="F4393" s="18" t="s">
        <v>6</v>
      </c>
      <c r="G4393">
        <v>2017</v>
      </c>
      <c r="H4393" s="18" t="s">
        <v>83</v>
      </c>
      <c r="I4393" t="s">
        <v>64</v>
      </c>
      <c r="J4393" t="s">
        <v>65</v>
      </c>
    </row>
    <row r="4394" spans="1:10">
      <c r="A4394" s="17">
        <v>7345</v>
      </c>
      <c r="B4394" s="17" t="s">
        <v>2317</v>
      </c>
      <c r="C4394" s="17" t="s">
        <v>20</v>
      </c>
      <c r="D4394" s="17" t="s">
        <v>4731</v>
      </c>
      <c r="E4394" s="17">
        <v>1420</v>
      </c>
      <c r="F4394" s="18" t="s">
        <v>6</v>
      </c>
      <c r="G4394">
        <v>2017</v>
      </c>
      <c r="H4394" s="18" t="s">
        <v>83</v>
      </c>
      <c r="I4394" t="s">
        <v>64</v>
      </c>
      <c r="J4394" t="s">
        <v>123</v>
      </c>
    </row>
    <row r="4395" spans="1:10">
      <c r="A4395" s="17">
        <v>7344</v>
      </c>
      <c r="B4395" s="17" t="s">
        <v>3629</v>
      </c>
      <c r="C4395" s="17" t="s">
        <v>18</v>
      </c>
      <c r="D4395" s="17" t="s">
        <v>4756</v>
      </c>
      <c r="E4395" s="17">
        <v>1030</v>
      </c>
      <c r="F4395" s="18" t="s">
        <v>6</v>
      </c>
      <c r="G4395">
        <v>2017</v>
      </c>
      <c r="H4395" s="18" t="s">
        <v>83</v>
      </c>
      <c r="I4395" t="s">
        <v>64</v>
      </c>
      <c r="J4395" t="s">
        <v>207</v>
      </c>
    </row>
    <row r="4396" spans="1:10">
      <c r="A4396" s="17">
        <v>7343</v>
      </c>
      <c r="B4396" s="17" t="s">
        <v>3654</v>
      </c>
      <c r="C4396" s="17" t="s">
        <v>16</v>
      </c>
      <c r="D4396" s="17" t="s">
        <v>4663</v>
      </c>
      <c r="E4396" s="17">
        <v>2160</v>
      </c>
      <c r="F4396" s="18" t="s">
        <v>6</v>
      </c>
      <c r="G4396">
        <v>2017</v>
      </c>
      <c r="H4396" s="18" t="s">
        <v>83</v>
      </c>
      <c r="I4396" t="s">
        <v>64</v>
      </c>
      <c r="J4396" t="s">
        <v>181</v>
      </c>
    </row>
    <row r="4397" spans="1:10">
      <c r="A4397" s="17">
        <v>7342</v>
      </c>
      <c r="B4397" s="17" t="s">
        <v>3041</v>
      </c>
      <c r="C4397" s="17" t="s">
        <v>8</v>
      </c>
      <c r="D4397" s="17" t="s">
        <v>4588</v>
      </c>
      <c r="E4397" s="17">
        <v>1460</v>
      </c>
      <c r="F4397" s="18" t="s">
        <v>6</v>
      </c>
      <c r="G4397">
        <v>2017</v>
      </c>
      <c r="H4397" s="18" t="s">
        <v>83</v>
      </c>
      <c r="I4397" t="s">
        <v>64</v>
      </c>
      <c r="J4397" t="s">
        <v>65</v>
      </c>
    </row>
    <row r="4398" spans="1:10">
      <c r="A4398" s="17">
        <v>7341</v>
      </c>
      <c r="B4398" s="17" t="s">
        <v>2433</v>
      </c>
      <c r="C4398" s="17" t="s">
        <v>28</v>
      </c>
      <c r="D4398" s="17" t="s">
        <v>4634</v>
      </c>
      <c r="E4398" s="17">
        <v>1990</v>
      </c>
      <c r="F4398" s="18" t="s">
        <v>6</v>
      </c>
      <c r="G4398">
        <v>2017</v>
      </c>
      <c r="H4398" s="18" t="s">
        <v>83</v>
      </c>
      <c r="I4398" t="s">
        <v>64</v>
      </c>
      <c r="J4398" t="s">
        <v>65</v>
      </c>
    </row>
    <row r="4399" spans="1:10">
      <c r="A4399" s="17">
        <v>7339</v>
      </c>
      <c r="B4399" s="17" t="s">
        <v>2372</v>
      </c>
      <c r="C4399" s="17" t="s">
        <v>20</v>
      </c>
      <c r="D4399" s="17" t="s">
        <v>4731</v>
      </c>
      <c r="E4399" s="17">
        <v>1250</v>
      </c>
      <c r="F4399" s="18" t="s">
        <v>6</v>
      </c>
      <c r="G4399">
        <v>2017</v>
      </c>
      <c r="H4399" s="18" t="s">
        <v>83</v>
      </c>
      <c r="I4399" t="s">
        <v>64</v>
      </c>
      <c r="J4399" t="s">
        <v>65</v>
      </c>
    </row>
    <row r="4400" spans="1:10">
      <c r="A4400" s="17">
        <v>7338</v>
      </c>
      <c r="B4400" s="17" t="s">
        <v>4171</v>
      </c>
      <c r="C4400" s="17" t="s">
        <v>18</v>
      </c>
      <c r="D4400" s="17" t="s">
        <v>4760</v>
      </c>
      <c r="E4400" s="17">
        <v>1490</v>
      </c>
      <c r="F4400" s="18" t="s">
        <v>6</v>
      </c>
      <c r="G4400">
        <v>2017</v>
      </c>
      <c r="H4400" s="18" t="s">
        <v>83</v>
      </c>
      <c r="I4400" t="s">
        <v>64</v>
      </c>
      <c r="J4400" t="s">
        <v>207</v>
      </c>
    </row>
    <row r="4401" spans="1:10">
      <c r="A4401" s="17">
        <v>7337</v>
      </c>
      <c r="B4401" s="17" t="s">
        <v>2926</v>
      </c>
      <c r="C4401" s="17" t="s">
        <v>26</v>
      </c>
      <c r="D4401" s="17" t="s">
        <v>4668</v>
      </c>
      <c r="E4401" s="17">
        <v>1420</v>
      </c>
      <c r="F4401" s="18" t="s">
        <v>6</v>
      </c>
      <c r="G4401">
        <v>2017</v>
      </c>
      <c r="H4401" s="18" t="s">
        <v>83</v>
      </c>
      <c r="I4401" t="s">
        <v>64</v>
      </c>
      <c r="J4401" t="s">
        <v>65</v>
      </c>
    </row>
    <row r="4402" spans="1:10">
      <c r="A4402" s="17">
        <v>7336</v>
      </c>
      <c r="B4402" s="17" t="s">
        <v>2980</v>
      </c>
      <c r="C4402" s="17" t="s">
        <v>26</v>
      </c>
      <c r="D4402" s="17" t="s">
        <v>4668</v>
      </c>
      <c r="E4402" s="17">
        <v>1230</v>
      </c>
      <c r="F4402" s="18" t="s">
        <v>6</v>
      </c>
      <c r="G4402">
        <v>2017</v>
      </c>
      <c r="H4402" s="18" t="s">
        <v>83</v>
      </c>
      <c r="I4402" t="s">
        <v>64</v>
      </c>
      <c r="J4402" t="s">
        <v>65</v>
      </c>
    </row>
    <row r="4403" spans="1:10">
      <c r="A4403" s="17">
        <v>7330</v>
      </c>
      <c r="B4403" s="17" t="s">
        <v>3870</v>
      </c>
      <c r="C4403" s="17" t="s">
        <v>22</v>
      </c>
      <c r="D4403" s="17" t="s">
        <v>4674</v>
      </c>
      <c r="E4403" s="17">
        <v>2170</v>
      </c>
      <c r="F4403" s="18" t="s">
        <v>6</v>
      </c>
      <c r="G4403">
        <v>2017</v>
      </c>
      <c r="H4403" s="18" t="s">
        <v>83</v>
      </c>
      <c r="I4403" t="s">
        <v>64</v>
      </c>
      <c r="J4403" t="s">
        <v>204</v>
      </c>
    </row>
    <row r="4404" spans="1:10">
      <c r="A4404" s="17">
        <v>7319</v>
      </c>
      <c r="B4404" s="17" t="s">
        <v>2721</v>
      </c>
      <c r="C4404" s="17" t="s">
        <v>16</v>
      </c>
      <c r="D4404" s="17" t="s">
        <v>4631</v>
      </c>
      <c r="E4404" s="17">
        <v>1400</v>
      </c>
      <c r="F4404" s="18" t="s">
        <v>6</v>
      </c>
      <c r="G4404">
        <v>2017</v>
      </c>
      <c r="H4404" s="18" t="s">
        <v>83</v>
      </c>
      <c r="I4404" t="s">
        <v>64</v>
      </c>
      <c r="J4404" t="s">
        <v>184</v>
      </c>
    </row>
    <row r="4405" spans="1:10">
      <c r="A4405" s="17">
        <v>7315</v>
      </c>
      <c r="B4405" s="17" t="s">
        <v>3031</v>
      </c>
      <c r="C4405" s="17" t="s">
        <v>16</v>
      </c>
      <c r="D4405" s="17" t="s">
        <v>4694</v>
      </c>
      <c r="E4405" s="17">
        <v>1450</v>
      </c>
      <c r="F4405" s="18" t="s">
        <v>6</v>
      </c>
      <c r="G4405">
        <v>2017</v>
      </c>
      <c r="H4405" s="18" t="s">
        <v>83</v>
      </c>
      <c r="I4405" t="s">
        <v>64</v>
      </c>
      <c r="J4405" t="s">
        <v>65</v>
      </c>
    </row>
    <row r="4406" spans="1:10">
      <c r="A4406" s="17">
        <v>7312</v>
      </c>
      <c r="B4406" s="17" t="s">
        <v>3112</v>
      </c>
      <c r="C4406" s="17" t="s">
        <v>28</v>
      </c>
      <c r="D4406" s="17" t="s">
        <v>4638</v>
      </c>
      <c r="E4406" s="17">
        <v>1400</v>
      </c>
      <c r="F4406" s="18" t="s">
        <v>6</v>
      </c>
      <c r="G4406">
        <v>2017</v>
      </c>
      <c r="H4406" s="18" t="s">
        <v>83</v>
      </c>
      <c r="I4406" t="s">
        <v>64</v>
      </c>
      <c r="J4406" t="s">
        <v>65</v>
      </c>
    </row>
    <row r="4407" spans="1:10">
      <c r="A4407" s="17">
        <v>7311</v>
      </c>
      <c r="B4407" s="17" t="s">
        <v>4116</v>
      </c>
      <c r="C4407" s="17" t="s">
        <v>22</v>
      </c>
      <c r="D4407" s="17" t="s">
        <v>4674</v>
      </c>
      <c r="E4407" s="17">
        <v>1340</v>
      </c>
      <c r="F4407" s="18" t="s">
        <v>6</v>
      </c>
      <c r="G4407">
        <v>2017</v>
      </c>
      <c r="H4407" s="18" t="s">
        <v>83</v>
      </c>
      <c r="I4407" t="s">
        <v>64</v>
      </c>
      <c r="J4407" t="s">
        <v>204</v>
      </c>
    </row>
    <row r="4408" spans="1:10">
      <c r="A4408" s="17">
        <v>7310</v>
      </c>
      <c r="B4408" s="17" t="s">
        <v>4293</v>
      </c>
      <c r="C4408" s="17" t="s">
        <v>22</v>
      </c>
      <c r="D4408" s="17" t="s">
        <v>4674</v>
      </c>
      <c r="E4408" s="17">
        <v>730</v>
      </c>
      <c r="F4408" s="18" t="s">
        <v>6</v>
      </c>
      <c r="G4408">
        <v>2017</v>
      </c>
      <c r="H4408" s="18" t="s">
        <v>83</v>
      </c>
      <c r="I4408" t="s">
        <v>64</v>
      </c>
      <c r="J4408" t="s">
        <v>204</v>
      </c>
    </row>
    <row r="4409" spans="1:10">
      <c r="A4409" s="17">
        <v>7305</v>
      </c>
      <c r="B4409" s="17" t="s">
        <v>3671</v>
      </c>
      <c r="C4409" s="17" t="s">
        <v>8</v>
      </c>
      <c r="D4409" s="17" t="s">
        <v>4646</v>
      </c>
      <c r="E4409" s="17">
        <v>1380</v>
      </c>
      <c r="F4409" s="18" t="s">
        <v>6</v>
      </c>
      <c r="G4409">
        <v>2017</v>
      </c>
      <c r="H4409" s="18" t="s">
        <v>83</v>
      </c>
      <c r="I4409" t="s">
        <v>64</v>
      </c>
      <c r="J4409" t="s">
        <v>65</v>
      </c>
    </row>
    <row r="4410" spans="1:10">
      <c r="A4410" s="17">
        <v>7304</v>
      </c>
      <c r="B4410" s="17" t="s">
        <v>3832</v>
      </c>
      <c r="C4410" s="17" t="s">
        <v>8</v>
      </c>
      <c r="D4410" s="17" t="s">
        <v>4646</v>
      </c>
      <c r="E4410" s="17">
        <v>990</v>
      </c>
      <c r="F4410" s="18" t="s">
        <v>6</v>
      </c>
      <c r="G4410">
        <v>2017</v>
      </c>
      <c r="H4410" s="18" t="s">
        <v>83</v>
      </c>
      <c r="I4410" t="s">
        <v>64</v>
      </c>
      <c r="J4410" t="s">
        <v>65</v>
      </c>
    </row>
    <row r="4411" spans="1:10">
      <c r="A4411" s="17">
        <v>7303</v>
      </c>
      <c r="B4411" s="17" t="s">
        <v>3275</v>
      </c>
      <c r="C4411" s="17" t="s">
        <v>15</v>
      </c>
      <c r="D4411" s="17" t="s">
        <v>4759</v>
      </c>
      <c r="E4411" s="17">
        <v>1770</v>
      </c>
      <c r="F4411" s="18" t="s">
        <v>6</v>
      </c>
      <c r="G4411">
        <v>2017</v>
      </c>
      <c r="H4411" s="18" t="s">
        <v>83</v>
      </c>
      <c r="I4411" t="s">
        <v>64</v>
      </c>
      <c r="J4411" t="s">
        <v>65</v>
      </c>
    </row>
    <row r="4412" spans="1:10">
      <c r="A4412" s="17">
        <v>7302</v>
      </c>
      <c r="B4412" s="17" t="s">
        <v>4195</v>
      </c>
      <c r="C4412" s="17" t="s">
        <v>18</v>
      </c>
      <c r="D4412" s="17" t="s">
        <v>4686</v>
      </c>
      <c r="E4412" s="17">
        <v>890</v>
      </c>
      <c r="F4412" s="18" t="s">
        <v>6</v>
      </c>
      <c r="G4412">
        <v>2017</v>
      </c>
      <c r="H4412" s="18" t="s">
        <v>83</v>
      </c>
      <c r="I4412" t="s">
        <v>64</v>
      </c>
      <c r="J4412" t="s">
        <v>207</v>
      </c>
    </row>
    <row r="4413" spans="1:10">
      <c r="A4413" s="17">
        <v>7301</v>
      </c>
      <c r="B4413" s="17" t="s">
        <v>3188</v>
      </c>
      <c r="C4413" s="17" t="s">
        <v>22</v>
      </c>
      <c r="D4413" s="17" t="s">
        <v>4649</v>
      </c>
      <c r="E4413" s="17">
        <v>1180</v>
      </c>
      <c r="F4413" s="18" t="s">
        <v>6</v>
      </c>
      <c r="G4413">
        <v>2017</v>
      </c>
      <c r="H4413" s="18" t="s">
        <v>83</v>
      </c>
      <c r="I4413" t="s">
        <v>64</v>
      </c>
      <c r="J4413" t="s">
        <v>207</v>
      </c>
    </row>
    <row r="4414" spans="1:10">
      <c r="A4414" s="17">
        <v>7300</v>
      </c>
      <c r="B4414" s="17" t="s">
        <v>3400</v>
      </c>
      <c r="C4414" s="17" t="s">
        <v>22</v>
      </c>
      <c r="D4414" s="17" t="s">
        <v>4649</v>
      </c>
      <c r="E4414" s="17">
        <v>1560</v>
      </c>
      <c r="F4414" s="18" t="s">
        <v>6</v>
      </c>
      <c r="G4414">
        <v>2017</v>
      </c>
      <c r="H4414" s="18" t="s">
        <v>83</v>
      </c>
      <c r="I4414" t="s">
        <v>64</v>
      </c>
      <c r="J4414" t="s">
        <v>204</v>
      </c>
    </row>
    <row r="4415" spans="1:10">
      <c r="A4415" s="17">
        <v>7298</v>
      </c>
      <c r="B4415" s="17" t="s">
        <v>3407</v>
      </c>
      <c r="C4415" s="17" t="s">
        <v>22</v>
      </c>
      <c r="D4415" s="17" t="s">
        <v>4649</v>
      </c>
      <c r="E4415" s="17">
        <v>1480</v>
      </c>
      <c r="F4415" s="18" t="s">
        <v>6</v>
      </c>
      <c r="G4415">
        <v>2017</v>
      </c>
      <c r="H4415" s="18" t="s">
        <v>83</v>
      </c>
      <c r="I4415" t="s">
        <v>64</v>
      </c>
      <c r="J4415" t="s">
        <v>204</v>
      </c>
    </row>
    <row r="4416" spans="1:10">
      <c r="A4416" s="17">
        <v>7296</v>
      </c>
      <c r="B4416" s="17" t="s">
        <v>2971</v>
      </c>
      <c r="C4416" s="17" t="s">
        <v>24</v>
      </c>
      <c r="D4416" s="17" t="s">
        <v>4681</v>
      </c>
      <c r="E4416" s="17">
        <v>1070</v>
      </c>
      <c r="F4416" s="18" t="s">
        <v>6</v>
      </c>
      <c r="G4416">
        <v>2017</v>
      </c>
      <c r="H4416" s="18" t="s">
        <v>83</v>
      </c>
      <c r="I4416" t="s">
        <v>64</v>
      </c>
      <c r="J4416" t="s">
        <v>65</v>
      </c>
    </row>
    <row r="4417" spans="1:10">
      <c r="A4417" s="17">
        <v>7294</v>
      </c>
      <c r="B4417" s="17" t="s">
        <v>2490</v>
      </c>
      <c r="C4417" s="17" t="s">
        <v>8</v>
      </c>
      <c r="D4417" s="17" t="s">
        <v>4753</v>
      </c>
      <c r="E4417" s="17">
        <v>1450</v>
      </c>
      <c r="F4417" s="18" t="s">
        <v>6</v>
      </c>
      <c r="G4417">
        <v>2017</v>
      </c>
      <c r="H4417" s="18" t="s">
        <v>83</v>
      </c>
      <c r="I4417" t="s">
        <v>64</v>
      </c>
      <c r="J4417" t="s">
        <v>65</v>
      </c>
    </row>
    <row r="4418" spans="1:10">
      <c r="A4418" s="17">
        <v>7293</v>
      </c>
      <c r="B4418" s="17" t="s">
        <v>2416</v>
      </c>
      <c r="C4418" s="17" t="s">
        <v>28</v>
      </c>
      <c r="D4418" s="17" t="s">
        <v>4634</v>
      </c>
      <c r="E4418" s="17">
        <v>1850</v>
      </c>
      <c r="F4418" s="18" t="s">
        <v>6</v>
      </c>
      <c r="G4418">
        <v>2017</v>
      </c>
      <c r="H4418" s="18" t="s">
        <v>83</v>
      </c>
      <c r="I4418" t="s">
        <v>64</v>
      </c>
      <c r="J4418" t="s">
        <v>65</v>
      </c>
    </row>
    <row r="4419" spans="1:10">
      <c r="A4419" s="17">
        <v>7292</v>
      </c>
      <c r="B4419" s="17" t="s">
        <v>2493</v>
      </c>
      <c r="C4419" s="17" t="s">
        <v>28</v>
      </c>
      <c r="D4419" s="17" t="s">
        <v>4638</v>
      </c>
      <c r="E4419" s="17">
        <v>1400</v>
      </c>
      <c r="F4419" s="18" t="s">
        <v>6</v>
      </c>
      <c r="G4419">
        <v>2017</v>
      </c>
      <c r="H4419" s="18" t="s">
        <v>83</v>
      </c>
      <c r="I4419" t="s">
        <v>64</v>
      </c>
      <c r="J4419" t="s">
        <v>65</v>
      </c>
    </row>
    <row r="4420" spans="1:10">
      <c r="A4420" s="17">
        <v>7291</v>
      </c>
      <c r="B4420" s="17" t="s">
        <v>3398</v>
      </c>
      <c r="C4420" s="17" t="s">
        <v>28</v>
      </c>
      <c r="D4420" s="17" t="s">
        <v>4749</v>
      </c>
      <c r="E4420" s="17">
        <v>970</v>
      </c>
      <c r="F4420" s="18" t="s">
        <v>6</v>
      </c>
      <c r="G4420">
        <v>2017</v>
      </c>
      <c r="H4420" s="18" t="s">
        <v>83</v>
      </c>
      <c r="I4420" t="s">
        <v>64</v>
      </c>
      <c r="J4420" t="s">
        <v>65</v>
      </c>
    </row>
    <row r="4421" spans="1:10">
      <c r="A4421" s="17">
        <v>7290</v>
      </c>
      <c r="B4421" s="17" t="s">
        <v>3216</v>
      </c>
      <c r="C4421" s="17" t="s">
        <v>16</v>
      </c>
      <c r="D4421" s="17" t="s">
        <v>4694</v>
      </c>
      <c r="E4421" s="17">
        <v>1360</v>
      </c>
      <c r="F4421" s="18" t="s">
        <v>6</v>
      </c>
      <c r="G4421">
        <v>2017</v>
      </c>
      <c r="H4421" s="18" t="s">
        <v>83</v>
      </c>
      <c r="I4421" t="s">
        <v>64</v>
      </c>
      <c r="J4421" t="s">
        <v>65</v>
      </c>
    </row>
    <row r="4422" spans="1:10">
      <c r="A4422" s="17">
        <v>7288</v>
      </c>
      <c r="B4422" s="17" t="s">
        <v>2686</v>
      </c>
      <c r="C4422" s="17" t="s">
        <v>16</v>
      </c>
      <c r="D4422" s="17" t="s">
        <v>4631</v>
      </c>
      <c r="E4422" s="17">
        <v>1340</v>
      </c>
      <c r="F4422" s="18" t="s">
        <v>6</v>
      </c>
      <c r="G4422">
        <v>2018</v>
      </c>
      <c r="H4422" s="18" t="s">
        <v>84</v>
      </c>
      <c r="I4422" t="s">
        <v>64</v>
      </c>
      <c r="J4422" t="s">
        <v>181</v>
      </c>
    </row>
    <row r="4423" spans="1:10">
      <c r="A4423" s="17">
        <v>7287</v>
      </c>
      <c r="B4423" s="17" t="s">
        <v>2291</v>
      </c>
      <c r="C4423" s="17" t="s">
        <v>16</v>
      </c>
      <c r="D4423" s="17" t="s">
        <v>4663</v>
      </c>
      <c r="E4423" s="17">
        <v>950</v>
      </c>
      <c r="F4423" s="18" t="s">
        <v>6</v>
      </c>
      <c r="G4423">
        <v>2017</v>
      </c>
      <c r="H4423" s="18" t="s">
        <v>83</v>
      </c>
      <c r="I4423" t="s">
        <v>64</v>
      </c>
      <c r="J4423" t="s">
        <v>181</v>
      </c>
    </row>
    <row r="4424" spans="1:10">
      <c r="A4424" s="17">
        <v>7286</v>
      </c>
      <c r="B4424" s="17" t="s">
        <v>439</v>
      </c>
      <c r="C4424" s="17" t="s">
        <v>24</v>
      </c>
      <c r="D4424" s="17" t="s">
        <v>4658</v>
      </c>
      <c r="E4424" s="17">
        <v>1620</v>
      </c>
      <c r="F4424" s="18" t="s">
        <v>6</v>
      </c>
      <c r="G4424">
        <v>2017</v>
      </c>
      <c r="H4424" s="18" t="s">
        <v>83</v>
      </c>
      <c r="I4424" t="s">
        <v>64</v>
      </c>
      <c r="J4424" t="s">
        <v>65</v>
      </c>
    </row>
    <row r="4425" spans="1:10">
      <c r="A4425" s="17">
        <v>7285</v>
      </c>
      <c r="B4425" s="17" t="s">
        <v>438</v>
      </c>
      <c r="C4425" s="17" t="s">
        <v>24</v>
      </c>
      <c r="D4425" s="17" t="s">
        <v>4658</v>
      </c>
      <c r="E4425" s="17">
        <v>940</v>
      </c>
      <c r="F4425" s="18" t="s">
        <v>6</v>
      </c>
      <c r="G4425">
        <v>2017</v>
      </c>
      <c r="H4425" s="18" t="s">
        <v>83</v>
      </c>
      <c r="I4425" t="s">
        <v>64</v>
      </c>
      <c r="J4425" t="s">
        <v>65</v>
      </c>
    </row>
    <row r="4426" spans="1:10">
      <c r="A4426" s="17">
        <v>7284</v>
      </c>
      <c r="B4426" s="17" t="s">
        <v>4215</v>
      </c>
      <c r="C4426" s="17" t="s">
        <v>15</v>
      </c>
      <c r="D4426" s="17" t="s">
        <v>4655</v>
      </c>
      <c r="E4426" s="17">
        <v>580</v>
      </c>
      <c r="F4426" s="18" t="s">
        <v>6</v>
      </c>
      <c r="G4426">
        <v>2014</v>
      </c>
      <c r="H4426" s="18" t="s">
        <v>66</v>
      </c>
      <c r="I4426" t="s">
        <v>380</v>
      </c>
      <c r="J4426" t="s">
        <v>254</v>
      </c>
    </row>
    <row r="4427" spans="1:10">
      <c r="A4427" s="17">
        <v>7283</v>
      </c>
      <c r="B4427" s="17" t="s">
        <v>3256</v>
      </c>
      <c r="C4427" s="17" t="s">
        <v>15</v>
      </c>
      <c r="D4427" s="17" t="s">
        <v>4655</v>
      </c>
      <c r="E4427" s="17">
        <v>1540</v>
      </c>
      <c r="F4427" s="18" t="s">
        <v>6</v>
      </c>
      <c r="G4427">
        <v>2016</v>
      </c>
      <c r="H4427" s="18" t="s">
        <v>82</v>
      </c>
      <c r="I4427" t="s">
        <v>380</v>
      </c>
      <c r="J4427" t="s">
        <v>254</v>
      </c>
    </row>
    <row r="4428" spans="1:10">
      <c r="A4428" s="17">
        <v>7282</v>
      </c>
      <c r="B4428" s="17" t="s">
        <v>437</v>
      </c>
      <c r="C4428" s="17" t="s">
        <v>15</v>
      </c>
      <c r="D4428" s="17" t="s">
        <v>4655</v>
      </c>
      <c r="E4428" s="17">
        <v>1520</v>
      </c>
      <c r="F4428" s="18" t="s">
        <v>6</v>
      </c>
      <c r="G4428">
        <v>2011</v>
      </c>
      <c r="H4428" s="18" t="s">
        <v>66</v>
      </c>
      <c r="I4428" t="s">
        <v>380</v>
      </c>
      <c r="J4428" t="s">
        <v>254</v>
      </c>
    </row>
    <row r="4429" spans="1:10">
      <c r="A4429" s="17">
        <v>7281</v>
      </c>
      <c r="B4429" s="17" t="s">
        <v>3385</v>
      </c>
      <c r="C4429" s="17" t="s">
        <v>15</v>
      </c>
      <c r="D4429" s="17" t="s">
        <v>4655</v>
      </c>
      <c r="E4429" s="17">
        <v>590</v>
      </c>
      <c r="F4429" s="18" t="s">
        <v>6</v>
      </c>
      <c r="G4429">
        <v>2016</v>
      </c>
      <c r="H4429" s="18" t="s">
        <v>82</v>
      </c>
      <c r="I4429" t="s">
        <v>380</v>
      </c>
      <c r="J4429" t="s">
        <v>254</v>
      </c>
    </row>
    <row r="4430" spans="1:10">
      <c r="A4430" s="17">
        <v>7279</v>
      </c>
      <c r="B4430" s="17" t="s">
        <v>3732</v>
      </c>
      <c r="C4430" s="17" t="s">
        <v>15</v>
      </c>
      <c r="D4430" s="17" t="s">
        <v>4655</v>
      </c>
      <c r="E4430" s="17">
        <v>900</v>
      </c>
      <c r="F4430" s="18" t="s">
        <v>6</v>
      </c>
      <c r="G4430">
        <v>2012</v>
      </c>
      <c r="H4430" s="18" t="s">
        <v>66</v>
      </c>
      <c r="I4430" t="s">
        <v>380</v>
      </c>
      <c r="J4430" t="s">
        <v>254</v>
      </c>
    </row>
    <row r="4431" spans="1:10">
      <c r="A4431" s="17">
        <v>7278</v>
      </c>
      <c r="B4431" s="17" t="s">
        <v>4477</v>
      </c>
      <c r="C4431" s="17" t="s">
        <v>15</v>
      </c>
      <c r="D4431" s="17" t="s">
        <v>4655</v>
      </c>
      <c r="E4431" s="17">
        <v>620</v>
      </c>
      <c r="F4431" s="18" t="s">
        <v>6</v>
      </c>
      <c r="G4431">
        <v>2011</v>
      </c>
      <c r="H4431" s="18" t="s">
        <v>66</v>
      </c>
      <c r="I4431" t="s">
        <v>380</v>
      </c>
      <c r="J4431" t="s">
        <v>254</v>
      </c>
    </row>
    <row r="4432" spans="1:10">
      <c r="A4432" s="17">
        <v>7277</v>
      </c>
      <c r="B4432" s="17" t="s">
        <v>4418</v>
      </c>
      <c r="C4432" s="17" t="s">
        <v>15</v>
      </c>
      <c r="D4432" s="17" t="s">
        <v>4655</v>
      </c>
      <c r="E4432" s="17">
        <v>1230</v>
      </c>
      <c r="F4432" s="18" t="s">
        <v>6</v>
      </c>
      <c r="G4432">
        <v>2011</v>
      </c>
      <c r="H4432" s="18" t="s">
        <v>66</v>
      </c>
      <c r="I4432" t="s">
        <v>380</v>
      </c>
      <c r="J4432" t="s">
        <v>254</v>
      </c>
    </row>
    <row r="4433" spans="1:10">
      <c r="A4433" s="17">
        <v>7276</v>
      </c>
      <c r="B4433" s="17" t="s">
        <v>3978</v>
      </c>
      <c r="C4433" s="17" t="s">
        <v>15</v>
      </c>
      <c r="D4433" s="17" t="s">
        <v>4655</v>
      </c>
      <c r="E4433" s="17">
        <v>1220</v>
      </c>
      <c r="F4433" s="18" t="s">
        <v>6</v>
      </c>
      <c r="G4433">
        <v>2010</v>
      </c>
      <c r="H4433" s="18" t="s">
        <v>66</v>
      </c>
      <c r="I4433" t="s">
        <v>380</v>
      </c>
      <c r="J4433" t="s">
        <v>254</v>
      </c>
    </row>
    <row r="4434" spans="1:10">
      <c r="A4434" s="17">
        <v>7275</v>
      </c>
      <c r="B4434" s="17" t="s">
        <v>4380</v>
      </c>
      <c r="C4434" s="17" t="s">
        <v>15</v>
      </c>
      <c r="D4434" s="17" t="s">
        <v>4655</v>
      </c>
      <c r="E4434" s="17">
        <v>1390</v>
      </c>
      <c r="F4434" s="18" t="s">
        <v>6</v>
      </c>
      <c r="G4434">
        <v>2010</v>
      </c>
      <c r="H4434" s="18" t="s">
        <v>66</v>
      </c>
      <c r="I4434" t="s">
        <v>380</v>
      </c>
      <c r="J4434" t="s">
        <v>254</v>
      </c>
    </row>
    <row r="4435" spans="1:10">
      <c r="A4435" s="17">
        <v>7274</v>
      </c>
      <c r="B4435" s="17" t="s">
        <v>4400</v>
      </c>
      <c r="C4435" s="17" t="s">
        <v>15</v>
      </c>
      <c r="D4435" s="17" t="s">
        <v>4655</v>
      </c>
      <c r="E4435" s="17">
        <v>980</v>
      </c>
      <c r="F4435" s="18" t="s">
        <v>6</v>
      </c>
      <c r="G4435">
        <v>2010</v>
      </c>
      <c r="H4435" s="18" t="s">
        <v>66</v>
      </c>
      <c r="I4435" t="s">
        <v>380</v>
      </c>
      <c r="J4435" t="s">
        <v>254</v>
      </c>
    </row>
    <row r="4436" spans="1:10">
      <c r="A4436" s="17">
        <v>7273</v>
      </c>
      <c r="B4436" s="17" t="s">
        <v>4301</v>
      </c>
      <c r="C4436" s="17" t="s">
        <v>15</v>
      </c>
      <c r="D4436" s="17" t="s">
        <v>4655</v>
      </c>
      <c r="E4436" s="17">
        <v>1210</v>
      </c>
      <c r="F4436" s="18" t="s">
        <v>6</v>
      </c>
      <c r="G4436">
        <v>2010</v>
      </c>
      <c r="H4436" s="18" t="s">
        <v>66</v>
      </c>
      <c r="I4436" t="s">
        <v>380</v>
      </c>
      <c r="J4436" t="s">
        <v>254</v>
      </c>
    </row>
    <row r="4437" spans="1:10">
      <c r="A4437" s="17">
        <v>7272</v>
      </c>
      <c r="B4437" s="17" t="s">
        <v>4370</v>
      </c>
      <c r="C4437" s="17" t="s">
        <v>15</v>
      </c>
      <c r="D4437" s="17" t="s">
        <v>4655</v>
      </c>
      <c r="E4437" s="17">
        <v>900</v>
      </c>
      <c r="F4437" s="18" t="s">
        <v>6</v>
      </c>
      <c r="G4437">
        <v>2009</v>
      </c>
      <c r="H4437" s="18" t="s">
        <v>66</v>
      </c>
      <c r="I4437" t="s">
        <v>380</v>
      </c>
      <c r="J4437" t="s">
        <v>254</v>
      </c>
    </row>
    <row r="4438" spans="1:10">
      <c r="A4438" s="17">
        <v>7271</v>
      </c>
      <c r="B4438" s="17" t="s">
        <v>4392</v>
      </c>
      <c r="C4438" s="17" t="s">
        <v>15</v>
      </c>
      <c r="D4438" s="17" t="s">
        <v>4655</v>
      </c>
      <c r="E4438" s="17">
        <v>1480</v>
      </c>
      <c r="F4438" s="18" t="s">
        <v>6</v>
      </c>
      <c r="G4438">
        <v>2009</v>
      </c>
      <c r="H4438" s="18" t="s">
        <v>66</v>
      </c>
      <c r="I4438" t="s">
        <v>380</v>
      </c>
      <c r="J4438" t="s">
        <v>254</v>
      </c>
    </row>
    <row r="4439" spans="1:10">
      <c r="A4439" s="17">
        <v>7270</v>
      </c>
      <c r="B4439" s="17" t="s">
        <v>4476</v>
      </c>
      <c r="C4439" s="17" t="s">
        <v>15</v>
      </c>
      <c r="D4439" s="17" t="s">
        <v>4655</v>
      </c>
      <c r="E4439" s="17">
        <v>1050</v>
      </c>
      <c r="F4439" s="18" t="s">
        <v>6</v>
      </c>
      <c r="G4439">
        <v>2009</v>
      </c>
      <c r="H4439" s="18" t="s">
        <v>66</v>
      </c>
      <c r="I4439" t="s">
        <v>380</v>
      </c>
      <c r="J4439" t="s">
        <v>254</v>
      </c>
    </row>
    <row r="4440" spans="1:10">
      <c r="A4440" s="17">
        <v>7269</v>
      </c>
      <c r="B4440" s="17" t="s">
        <v>4049</v>
      </c>
      <c r="C4440" s="17" t="s">
        <v>15</v>
      </c>
      <c r="D4440" s="17" t="s">
        <v>4655</v>
      </c>
      <c r="E4440" s="17">
        <v>1050</v>
      </c>
      <c r="F4440" s="18" t="s">
        <v>6</v>
      </c>
      <c r="G4440">
        <v>2014</v>
      </c>
      <c r="H4440" s="18" t="s">
        <v>66</v>
      </c>
      <c r="I4440" t="s">
        <v>380</v>
      </c>
      <c r="J4440" t="s">
        <v>254</v>
      </c>
    </row>
    <row r="4441" spans="1:10">
      <c r="A4441" s="17">
        <v>7268</v>
      </c>
      <c r="B4441" s="17" t="s">
        <v>4465</v>
      </c>
      <c r="C4441" s="17" t="s">
        <v>15</v>
      </c>
      <c r="D4441" s="17" t="s">
        <v>4655</v>
      </c>
      <c r="E4441" s="17">
        <v>460</v>
      </c>
      <c r="F4441" s="18" t="s">
        <v>6</v>
      </c>
      <c r="G4441">
        <v>2014</v>
      </c>
      <c r="H4441" s="18" t="s">
        <v>66</v>
      </c>
      <c r="I4441" t="s">
        <v>380</v>
      </c>
      <c r="J4441" t="s">
        <v>254</v>
      </c>
    </row>
    <row r="4442" spans="1:10">
      <c r="A4442" s="17">
        <v>7267</v>
      </c>
      <c r="B4442" s="17" t="s">
        <v>4014</v>
      </c>
      <c r="C4442" s="17" t="s">
        <v>15</v>
      </c>
      <c r="D4442" s="17" t="s">
        <v>4655</v>
      </c>
      <c r="E4442" s="17">
        <v>640</v>
      </c>
      <c r="F4442" s="18" t="s">
        <v>6</v>
      </c>
      <c r="G4442">
        <v>2016</v>
      </c>
      <c r="H4442" s="18" t="s">
        <v>82</v>
      </c>
      <c r="I4442" t="s">
        <v>380</v>
      </c>
      <c r="J4442" t="s">
        <v>254</v>
      </c>
    </row>
    <row r="4443" spans="1:10">
      <c r="A4443" s="17">
        <v>7266</v>
      </c>
      <c r="B4443" s="17" t="s">
        <v>4299</v>
      </c>
      <c r="C4443" s="17" t="s">
        <v>15</v>
      </c>
      <c r="D4443" s="17" t="s">
        <v>4655</v>
      </c>
      <c r="E4443" s="17">
        <v>910</v>
      </c>
      <c r="F4443" s="18" t="s">
        <v>6</v>
      </c>
      <c r="G4443">
        <v>2013</v>
      </c>
      <c r="H4443" s="18" t="s">
        <v>66</v>
      </c>
      <c r="I4443" t="s">
        <v>380</v>
      </c>
      <c r="J4443" t="s">
        <v>254</v>
      </c>
    </row>
    <row r="4444" spans="1:10">
      <c r="A4444" s="17">
        <v>7265</v>
      </c>
      <c r="B4444" s="17" t="s">
        <v>4216</v>
      </c>
      <c r="C4444" s="17" t="s">
        <v>15</v>
      </c>
      <c r="D4444" s="17" t="s">
        <v>4655</v>
      </c>
      <c r="E4444" s="17">
        <v>680</v>
      </c>
      <c r="F4444" s="18" t="s">
        <v>6</v>
      </c>
      <c r="G4444">
        <v>2014</v>
      </c>
      <c r="H4444" s="18" t="s">
        <v>66</v>
      </c>
      <c r="I4444" t="s">
        <v>380</v>
      </c>
      <c r="J4444" t="s">
        <v>254</v>
      </c>
    </row>
    <row r="4445" spans="1:10">
      <c r="A4445" s="17">
        <v>7264</v>
      </c>
      <c r="B4445" s="17" t="s">
        <v>4342</v>
      </c>
      <c r="C4445" s="17" t="s">
        <v>15</v>
      </c>
      <c r="D4445" s="17" t="s">
        <v>4655</v>
      </c>
      <c r="E4445" s="17">
        <v>910</v>
      </c>
      <c r="F4445" s="18" t="s">
        <v>6</v>
      </c>
      <c r="G4445">
        <v>2011</v>
      </c>
      <c r="H4445" s="18" t="s">
        <v>66</v>
      </c>
      <c r="I4445" t="s">
        <v>380</v>
      </c>
      <c r="J4445" t="s">
        <v>254</v>
      </c>
    </row>
    <row r="4446" spans="1:10">
      <c r="A4446" s="17">
        <v>7263</v>
      </c>
      <c r="B4446" s="17" t="s">
        <v>4333</v>
      </c>
      <c r="C4446" s="17" t="s">
        <v>15</v>
      </c>
      <c r="D4446" s="17" t="s">
        <v>4655</v>
      </c>
      <c r="E4446" s="17">
        <v>620</v>
      </c>
      <c r="F4446" s="18" t="s">
        <v>6</v>
      </c>
      <c r="G4446">
        <v>2016</v>
      </c>
      <c r="H4446" s="18" t="s">
        <v>82</v>
      </c>
      <c r="I4446" t="s">
        <v>380</v>
      </c>
      <c r="J4446" t="s">
        <v>254</v>
      </c>
    </row>
    <row r="4447" spans="1:10">
      <c r="A4447" s="17">
        <v>7262</v>
      </c>
      <c r="B4447" s="17" t="s">
        <v>4497</v>
      </c>
      <c r="C4447" s="17" t="s">
        <v>15</v>
      </c>
      <c r="D4447" s="17" t="s">
        <v>4655</v>
      </c>
      <c r="E4447" s="17">
        <v>520</v>
      </c>
      <c r="F4447" s="18" t="s">
        <v>6</v>
      </c>
      <c r="G4447">
        <v>2016</v>
      </c>
      <c r="H4447" s="18" t="s">
        <v>82</v>
      </c>
      <c r="I4447" t="s">
        <v>380</v>
      </c>
      <c r="J4447" t="s">
        <v>254</v>
      </c>
    </row>
    <row r="4448" spans="1:10">
      <c r="A4448" s="17">
        <v>7261</v>
      </c>
      <c r="B4448" s="17" t="s">
        <v>4569</v>
      </c>
      <c r="C4448" s="17" t="s">
        <v>15</v>
      </c>
      <c r="D4448" s="17" t="s">
        <v>4655</v>
      </c>
      <c r="E4448" s="17">
        <v>720</v>
      </c>
      <c r="F4448" s="18" t="s">
        <v>6</v>
      </c>
      <c r="G4448">
        <v>2013</v>
      </c>
      <c r="H4448" s="18" t="s">
        <v>66</v>
      </c>
      <c r="I4448" t="s">
        <v>380</v>
      </c>
      <c r="J4448" t="s">
        <v>254</v>
      </c>
    </row>
    <row r="4449" spans="1:10">
      <c r="A4449" s="17">
        <v>7260</v>
      </c>
      <c r="B4449" s="17" t="s">
        <v>435</v>
      </c>
      <c r="C4449" s="17" t="s">
        <v>15</v>
      </c>
      <c r="D4449" s="17" t="s">
        <v>4655</v>
      </c>
      <c r="E4449" s="17">
        <v>1320</v>
      </c>
      <c r="F4449" s="18" t="s">
        <v>6</v>
      </c>
      <c r="G4449">
        <v>2014</v>
      </c>
      <c r="H4449" s="18" t="s">
        <v>66</v>
      </c>
      <c r="I4449" t="s">
        <v>380</v>
      </c>
      <c r="J4449" t="s">
        <v>254</v>
      </c>
    </row>
    <row r="4450" spans="1:10">
      <c r="A4450" s="17">
        <v>7259</v>
      </c>
      <c r="B4450" s="17" t="s">
        <v>4508</v>
      </c>
      <c r="C4450" s="17" t="s">
        <v>15</v>
      </c>
      <c r="D4450" s="17" t="s">
        <v>4655</v>
      </c>
      <c r="E4450" s="17">
        <v>850</v>
      </c>
      <c r="F4450" s="18" t="s">
        <v>6</v>
      </c>
      <c r="G4450">
        <v>2013</v>
      </c>
      <c r="H4450" s="18" t="s">
        <v>66</v>
      </c>
      <c r="I4450" t="s">
        <v>380</v>
      </c>
      <c r="J4450" t="s">
        <v>254</v>
      </c>
    </row>
    <row r="4451" spans="1:10">
      <c r="A4451" s="17">
        <v>7258</v>
      </c>
      <c r="B4451" s="17" t="s">
        <v>4238</v>
      </c>
      <c r="C4451" s="17" t="s">
        <v>15</v>
      </c>
      <c r="D4451" s="17" t="s">
        <v>4655</v>
      </c>
      <c r="E4451" s="17">
        <v>700</v>
      </c>
      <c r="F4451" s="18" t="s">
        <v>6</v>
      </c>
      <c r="G4451">
        <v>2010</v>
      </c>
      <c r="H4451" s="18" t="s">
        <v>66</v>
      </c>
      <c r="I4451" t="s">
        <v>380</v>
      </c>
      <c r="J4451" t="s">
        <v>254</v>
      </c>
    </row>
    <row r="4452" spans="1:10">
      <c r="A4452" s="17">
        <v>7257</v>
      </c>
      <c r="B4452" s="17" t="s">
        <v>4474</v>
      </c>
      <c r="C4452" s="17" t="s">
        <v>15</v>
      </c>
      <c r="D4452" s="17" t="s">
        <v>4655</v>
      </c>
      <c r="E4452" s="17">
        <v>840</v>
      </c>
      <c r="F4452" s="18" t="s">
        <v>6</v>
      </c>
      <c r="G4452">
        <v>2016</v>
      </c>
      <c r="H4452" s="18" t="s">
        <v>82</v>
      </c>
      <c r="I4452" t="s">
        <v>380</v>
      </c>
      <c r="J4452" t="s">
        <v>254</v>
      </c>
    </row>
    <row r="4453" spans="1:10">
      <c r="A4453" s="17">
        <v>7256</v>
      </c>
      <c r="B4453" s="17" t="s">
        <v>4568</v>
      </c>
      <c r="C4453" s="17" t="s">
        <v>15</v>
      </c>
      <c r="D4453" s="17" t="s">
        <v>4655</v>
      </c>
      <c r="E4453" s="17">
        <v>520</v>
      </c>
      <c r="F4453" s="18" t="s">
        <v>6</v>
      </c>
      <c r="G4453">
        <v>2016</v>
      </c>
      <c r="H4453" s="18" t="s">
        <v>82</v>
      </c>
      <c r="I4453" t="s">
        <v>380</v>
      </c>
      <c r="J4453" t="s">
        <v>254</v>
      </c>
    </row>
    <row r="4454" spans="1:10">
      <c r="A4454" s="17">
        <v>7253</v>
      </c>
      <c r="B4454" s="17" t="s">
        <v>3333</v>
      </c>
      <c r="C4454" s="17" t="s">
        <v>22</v>
      </c>
      <c r="D4454" s="17" t="s">
        <v>4649</v>
      </c>
      <c r="E4454" s="17">
        <v>1930</v>
      </c>
      <c r="F4454" s="18" t="s">
        <v>6</v>
      </c>
      <c r="G4454">
        <v>2017</v>
      </c>
      <c r="H4454" s="18" t="s">
        <v>83</v>
      </c>
      <c r="I4454" t="s">
        <v>64</v>
      </c>
      <c r="J4454" t="s">
        <v>204</v>
      </c>
    </row>
    <row r="4455" spans="1:10">
      <c r="A4455" s="17">
        <v>7252</v>
      </c>
      <c r="B4455" s="17" t="s">
        <v>2856</v>
      </c>
      <c r="C4455" s="17" t="s">
        <v>22</v>
      </c>
      <c r="D4455" s="17" t="s">
        <v>4649</v>
      </c>
      <c r="E4455" s="17">
        <v>1400</v>
      </c>
      <c r="F4455" s="18" t="s">
        <v>6</v>
      </c>
      <c r="G4455">
        <v>2017</v>
      </c>
      <c r="H4455" s="18" t="s">
        <v>83</v>
      </c>
      <c r="I4455" t="s">
        <v>64</v>
      </c>
      <c r="J4455" t="s">
        <v>204</v>
      </c>
    </row>
    <row r="4456" spans="1:10">
      <c r="A4456" s="17">
        <v>7251</v>
      </c>
      <c r="B4456" s="17" t="s">
        <v>4060</v>
      </c>
      <c r="C4456" s="17" t="s">
        <v>15</v>
      </c>
      <c r="D4456" s="17" t="s">
        <v>4655</v>
      </c>
      <c r="E4456" s="17">
        <v>4420</v>
      </c>
      <c r="F4456" s="18" t="s">
        <v>6</v>
      </c>
      <c r="G4456">
        <v>2005</v>
      </c>
      <c r="H4456" s="18" t="s">
        <v>66</v>
      </c>
      <c r="I4456" t="s">
        <v>380</v>
      </c>
      <c r="J4456" t="s">
        <v>254</v>
      </c>
    </row>
    <row r="4457" spans="1:10">
      <c r="A4457" s="17">
        <v>7250</v>
      </c>
      <c r="B4457" s="17" t="s">
        <v>4348</v>
      </c>
      <c r="C4457" s="17" t="s">
        <v>15</v>
      </c>
      <c r="D4457" s="17" t="s">
        <v>4655</v>
      </c>
      <c r="E4457" s="17">
        <v>8570</v>
      </c>
      <c r="F4457" s="18" t="s">
        <v>6</v>
      </c>
      <c r="G4457">
        <v>2005</v>
      </c>
      <c r="H4457" s="18" t="s">
        <v>66</v>
      </c>
      <c r="I4457" t="s">
        <v>380</v>
      </c>
      <c r="J4457" t="s">
        <v>254</v>
      </c>
    </row>
    <row r="4458" spans="1:10">
      <c r="A4458" s="17">
        <v>7249</v>
      </c>
      <c r="B4458" s="17" t="s">
        <v>4463</v>
      </c>
      <c r="C4458" s="17" t="s">
        <v>15</v>
      </c>
      <c r="D4458" s="17" t="s">
        <v>4655</v>
      </c>
      <c r="E4458" s="17">
        <v>7420</v>
      </c>
      <c r="F4458" s="18" t="s">
        <v>6</v>
      </c>
      <c r="G4458">
        <v>2005</v>
      </c>
      <c r="H4458" s="18" t="s">
        <v>66</v>
      </c>
      <c r="I4458" t="s">
        <v>380</v>
      </c>
      <c r="J4458" t="s">
        <v>254</v>
      </c>
    </row>
    <row r="4459" spans="1:10">
      <c r="A4459" s="17">
        <v>7248</v>
      </c>
      <c r="B4459" s="17" t="s">
        <v>4567</v>
      </c>
      <c r="C4459" s="17" t="s">
        <v>18</v>
      </c>
      <c r="D4459" s="17" t="s">
        <v>4756</v>
      </c>
      <c r="E4459" s="17">
        <v>1140</v>
      </c>
      <c r="F4459" s="18" t="s">
        <v>6</v>
      </c>
      <c r="G4459">
        <v>2017</v>
      </c>
      <c r="H4459" s="18" t="s">
        <v>83</v>
      </c>
      <c r="I4459" t="s">
        <v>64</v>
      </c>
      <c r="J4459" t="s">
        <v>207</v>
      </c>
    </row>
    <row r="4460" spans="1:10">
      <c r="A4460" s="17">
        <v>7247</v>
      </c>
      <c r="B4460" s="17" t="s">
        <v>3466</v>
      </c>
      <c r="C4460" s="17" t="s">
        <v>18</v>
      </c>
      <c r="D4460" s="17" t="s">
        <v>4756</v>
      </c>
      <c r="E4460" s="17">
        <v>1120</v>
      </c>
      <c r="F4460" s="18" t="s">
        <v>6</v>
      </c>
      <c r="G4460">
        <v>2017</v>
      </c>
      <c r="H4460" s="18" t="s">
        <v>83</v>
      </c>
      <c r="I4460" t="s">
        <v>64</v>
      </c>
      <c r="J4460" t="s">
        <v>207</v>
      </c>
    </row>
    <row r="4461" spans="1:10">
      <c r="A4461" s="17">
        <v>7246</v>
      </c>
      <c r="B4461" s="17" t="s">
        <v>4046</v>
      </c>
      <c r="C4461" s="17" t="s">
        <v>18</v>
      </c>
      <c r="D4461" s="17" t="s">
        <v>4687</v>
      </c>
      <c r="E4461" s="17">
        <v>870</v>
      </c>
      <c r="F4461" s="18" t="s">
        <v>6</v>
      </c>
      <c r="G4461">
        <v>2017</v>
      </c>
      <c r="H4461" s="18" t="s">
        <v>83</v>
      </c>
      <c r="I4461" t="s">
        <v>64</v>
      </c>
      <c r="J4461" t="s">
        <v>207</v>
      </c>
    </row>
    <row r="4462" spans="1:10">
      <c r="A4462" s="17">
        <v>7245</v>
      </c>
      <c r="B4462" s="17" t="s">
        <v>434</v>
      </c>
      <c r="C4462" s="17" t="s">
        <v>24</v>
      </c>
      <c r="D4462" s="17" t="s">
        <v>4748</v>
      </c>
      <c r="E4462" s="17">
        <v>820</v>
      </c>
      <c r="F4462" s="18" t="s">
        <v>6</v>
      </c>
      <c r="G4462">
        <v>2017</v>
      </c>
      <c r="H4462" s="18" t="s">
        <v>83</v>
      </c>
      <c r="I4462" t="s">
        <v>64</v>
      </c>
      <c r="J4462" t="s">
        <v>65</v>
      </c>
    </row>
    <row r="4463" spans="1:10">
      <c r="A4463" s="17">
        <v>7243</v>
      </c>
      <c r="B4463" s="17" t="s">
        <v>433</v>
      </c>
      <c r="C4463" s="17" t="s">
        <v>8</v>
      </c>
      <c r="D4463" s="17" t="s">
        <v>4646</v>
      </c>
      <c r="E4463" s="17">
        <v>1010</v>
      </c>
      <c r="F4463" s="18" t="s">
        <v>6</v>
      </c>
      <c r="G4463">
        <v>2017</v>
      </c>
      <c r="H4463" s="18" t="s">
        <v>83</v>
      </c>
      <c r="I4463" t="s">
        <v>64</v>
      </c>
      <c r="J4463" t="s">
        <v>65</v>
      </c>
    </row>
    <row r="4464" spans="1:10">
      <c r="A4464" s="17">
        <v>7242</v>
      </c>
      <c r="B4464" s="17" t="s">
        <v>3755</v>
      </c>
      <c r="C4464" s="17" t="s">
        <v>22</v>
      </c>
      <c r="D4464" s="17" t="s">
        <v>4649</v>
      </c>
      <c r="E4464" s="17">
        <v>850</v>
      </c>
      <c r="F4464" s="18" t="s">
        <v>6</v>
      </c>
      <c r="G4464">
        <v>2017</v>
      </c>
      <c r="H4464" s="18" t="s">
        <v>83</v>
      </c>
      <c r="I4464" t="s">
        <v>64</v>
      </c>
      <c r="J4464" t="s">
        <v>204</v>
      </c>
    </row>
    <row r="4465" spans="1:10">
      <c r="A4465" s="17">
        <v>7240</v>
      </c>
      <c r="B4465" s="17" t="s">
        <v>2957</v>
      </c>
      <c r="C4465" s="17" t="s">
        <v>28</v>
      </c>
      <c r="D4465" s="17" t="s">
        <v>4638</v>
      </c>
      <c r="E4465" s="17">
        <v>1330</v>
      </c>
      <c r="F4465" s="18" t="s">
        <v>6</v>
      </c>
      <c r="G4465">
        <v>2017</v>
      </c>
      <c r="H4465" s="18" t="s">
        <v>83</v>
      </c>
      <c r="I4465" t="s">
        <v>64</v>
      </c>
      <c r="J4465" t="s">
        <v>65</v>
      </c>
    </row>
    <row r="4466" spans="1:10">
      <c r="A4466" s="17">
        <v>7239</v>
      </c>
      <c r="B4466" s="17" t="s">
        <v>432</v>
      </c>
      <c r="C4466" s="17" t="s">
        <v>26</v>
      </c>
      <c r="D4466" s="17" t="s">
        <v>4668</v>
      </c>
      <c r="E4466" s="17">
        <v>800</v>
      </c>
      <c r="F4466" s="18" t="s">
        <v>6</v>
      </c>
      <c r="G4466">
        <v>2017</v>
      </c>
      <c r="H4466" s="18" t="s">
        <v>83</v>
      </c>
      <c r="I4466" t="s">
        <v>64</v>
      </c>
      <c r="J4466" t="s">
        <v>65</v>
      </c>
    </row>
    <row r="4467" spans="1:10">
      <c r="A4467" s="17">
        <v>7237</v>
      </c>
      <c r="B4467" s="17" t="s">
        <v>431</v>
      </c>
      <c r="C4467" s="17" t="s">
        <v>26</v>
      </c>
      <c r="D4467" s="17" t="s">
        <v>4742</v>
      </c>
      <c r="E4467" s="17">
        <v>2380</v>
      </c>
      <c r="F4467" s="18" t="s">
        <v>6</v>
      </c>
      <c r="G4467">
        <v>2017</v>
      </c>
      <c r="H4467" s="18" t="s">
        <v>83</v>
      </c>
      <c r="I4467" t="s">
        <v>64</v>
      </c>
      <c r="J4467" t="s">
        <v>65</v>
      </c>
    </row>
    <row r="4468" spans="1:10">
      <c r="A4468" s="17">
        <v>7236</v>
      </c>
      <c r="B4468" s="17" t="s">
        <v>3754</v>
      </c>
      <c r="C4468" s="17" t="s">
        <v>18</v>
      </c>
      <c r="D4468" s="17" t="s">
        <v>4687</v>
      </c>
      <c r="E4468" s="17">
        <v>940</v>
      </c>
      <c r="F4468" s="18" t="s">
        <v>6</v>
      </c>
      <c r="G4468">
        <v>2017</v>
      </c>
      <c r="H4468" s="18" t="s">
        <v>83</v>
      </c>
      <c r="I4468" t="s">
        <v>64</v>
      </c>
      <c r="J4468" t="s">
        <v>207</v>
      </c>
    </row>
    <row r="4469" spans="1:10">
      <c r="A4469" s="17">
        <v>7235</v>
      </c>
      <c r="B4469" s="17" t="s">
        <v>3168</v>
      </c>
      <c r="C4469" s="17" t="s">
        <v>18</v>
      </c>
      <c r="D4469" s="17" t="s">
        <v>4687</v>
      </c>
      <c r="E4469" s="17">
        <v>1310</v>
      </c>
      <c r="F4469" s="18" t="s">
        <v>6</v>
      </c>
      <c r="G4469">
        <v>2017</v>
      </c>
      <c r="H4469" s="18" t="s">
        <v>83</v>
      </c>
      <c r="I4469" t="s">
        <v>64</v>
      </c>
      <c r="J4469" t="s">
        <v>207</v>
      </c>
    </row>
    <row r="4470" spans="1:10">
      <c r="A4470" s="17">
        <v>7234</v>
      </c>
      <c r="B4470" s="17" t="s">
        <v>4142</v>
      </c>
      <c r="C4470" s="17" t="s">
        <v>18</v>
      </c>
      <c r="D4470" s="17" t="s">
        <v>4687</v>
      </c>
      <c r="E4470" s="17">
        <v>1150</v>
      </c>
      <c r="F4470" s="18" t="s">
        <v>6</v>
      </c>
      <c r="G4470">
        <v>2017</v>
      </c>
      <c r="H4470" s="18" t="s">
        <v>83</v>
      </c>
      <c r="I4470" t="s">
        <v>64</v>
      </c>
      <c r="J4470" t="s">
        <v>207</v>
      </c>
    </row>
    <row r="4471" spans="1:10">
      <c r="A4471" s="17">
        <v>7231</v>
      </c>
      <c r="B4471" s="17" t="s">
        <v>2077</v>
      </c>
      <c r="C4471" s="17" t="s">
        <v>20</v>
      </c>
      <c r="D4471" s="17" t="s">
        <v>4731</v>
      </c>
      <c r="E4471" s="17">
        <v>1200</v>
      </c>
      <c r="F4471" s="18" t="s">
        <v>6</v>
      </c>
      <c r="G4471">
        <v>2017</v>
      </c>
      <c r="H4471" s="18" t="s">
        <v>83</v>
      </c>
      <c r="I4471" t="s">
        <v>64</v>
      </c>
      <c r="J4471" t="s">
        <v>65</v>
      </c>
    </row>
    <row r="4472" spans="1:10">
      <c r="A4472" s="17">
        <v>7230</v>
      </c>
      <c r="B4472" s="17" t="s">
        <v>3892</v>
      </c>
      <c r="C4472" s="17" t="s">
        <v>22</v>
      </c>
      <c r="D4472" s="17" t="s">
        <v>4674</v>
      </c>
      <c r="E4472" s="17">
        <v>1820</v>
      </c>
      <c r="F4472" s="18" t="s">
        <v>6</v>
      </c>
      <c r="G4472">
        <v>2017</v>
      </c>
      <c r="H4472" s="18" t="s">
        <v>83</v>
      </c>
      <c r="I4472" t="s">
        <v>64</v>
      </c>
      <c r="J4472" t="s">
        <v>204</v>
      </c>
    </row>
    <row r="4473" spans="1:10">
      <c r="A4473" s="17">
        <v>7229</v>
      </c>
      <c r="B4473" s="17" t="s">
        <v>4263</v>
      </c>
      <c r="C4473" s="17" t="s">
        <v>8</v>
      </c>
      <c r="D4473" s="17" t="s">
        <v>4646</v>
      </c>
      <c r="E4473" s="17">
        <v>940</v>
      </c>
      <c r="F4473" s="18" t="s">
        <v>6</v>
      </c>
      <c r="G4473">
        <v>2017</v>
      </c>
      <c r="H4473" s="18" t="s">
        <v>83</v>
      </c>
      <c r="I4473" t="s">
        <v>64</v>
      </c>
      <c r="J4473" t="s">
        <v>65</v>
      </c>
    </row>
    <row r="4474" spans="1:10">
      <c r="A4474" s="17">
        <v>7228</v>
      </c>
      <c r="B4474" s="17" t="s">
        <v>430</v>
      </c>
      <c r="C4474" s="17" t="s">
        <v>24</v>
      </c>
      <c r="D4474" s="17" t="s">
        <v>4748</v>
      </c>
      <c r="E4474" s="17">
        <v>1420</v>
      </c>
      <c r="F4474" s="18" t="s">
        <v>6</v>
      </c>
      <c r="G4474">
        <v>2017</v>
      </c>
      <c r="H4474" s="18" t="s">
        <v>83</v>
      </c>
      <c r="I4474" t="s">
        <v>64</v>
      </c>
      <c r="J4474" t="s">
        <v>65</v>
      </c>
    </row>
    <row r="4475" spans="1:10">
      <c r="A4475" s="17">
        <v>7225</v>
      </c>
      <c r="B4475" s="17" t="s">
        <v>3240</v>
      </c>
      <c r="C4475" s="17" t="s">
        <v>15</v>
      </c>
      <c r="D4475" s="17" t="s">
        <v>4759</v>
      </c>
      <c r="E4475" s="17">
        <v>1900</v>
      </c>
      <c r="F4475" s="18" t="s">
        <v>6</v>
      </c>
      <c r="G4475">
        <v>2017</v>
      </c>
      <c r="H4475" s="18" t="s">
        <v>83</v>
      </c>
      <c r="I4475" t="s">
        <v>64</v>
      </c>
      <c r="J4475" t="s">
        <v>65</v>
      </c>
    </row>
    <row r="4476" spans="1:10">
      <c r="A4476" s="17">
        <v>7224</v>
      </c>
      <c r="B4476" s="17" t="s">
        <v>429</v>
      </c>
      <c r="C4476" s="17" t="s">
        <v>18</v>
      </c>
      <c r="D4476" s="17" t="s">
        <v>4756</v>
      </c>
      <c r="E4476" s="17">
        <v>960</v>
      </c>
      <c r="F4476" s="18" t="s">
        <v>6</v>
      </c>
      <c r="G4476">
        <v>2017</v>
      </c>
      <c r="H4476" s="18" t="s">
        <v>83</v>
      </c>
      <c r="I4476" t="s">
        <v>64</v>
      </c>
      <c r="J4476" t="s">
        <v>207</v>
      </c>
    </row>
    <row r="4477" spans="1:10">
      <c r="A4477" s="17">
        <v>7223</v>
      </c>
      <c r="B4477" s="17" t="s">
        <v>428</v>
      </c>
      <c r="C4477" s="17" t="s">
        <v>24</v>
      </c>
      <c r="D4477" s="17" t="s">
        <v>4658</v>
      </c>
      <c r="E4477" s="17">
        <v>850</v>
      </c>
      <c r="F4477" s="18" t="s">
        <v>6</v>
      </c>
      <c r="G4477">
        <v>2017</v>
      </c>
      <c r="H4477" s="18" t="s">
        <v>83</v>
      </c>
      <c r="I4477" t="s">
        <v>64</v>
      </c>
      <c r="J4477" t="s">
        <v>65</v>
      </c>
    </row>
    <row r="4478" spans="1:10">
      <c r="A4478" s="17">
        <v>7221</v>
      </c>
      <c r="B4478" s="17" t="s">
        <v>3696</v>
      </c>
      <c r="C4478" s="17" t="s">
        <v>22</v>
      </c>
      <c r="D4478" s="17" t="s">
        <v>4671</v>
      </c>
      <c r="E4478" s="17">
        <v>1270</v>
      </c>
      <c r="F4478" s="18" t="s">
        <v>6</v>
      </c>
      <c r="G4478">
        <v>2017</v>
      </c>
      <c r="H4478" s="18" t="s">
        <v>83</v>
      </c>
      <c r="I4478" t="s">
        <v>64</v>
      </c>
      <c r="J4478" t="s">
        <v>204</v>
      </c>
    </row>
    <row r="4479" spans="1:10">
      <c r="A4479" s="17">
        <v>7220</v>
      </c>
      <c r="B4479" s="17" t="s">
        <v>2334</v>
      </c>
      <c r="C4479" s="17" t="s">
        <v>22</v>
      </c>
      <c r="D4479" s="17" t="s">
        <v>4674</v>
      </c>
      <c r="E4479" s="17">
        <v>2260</v>
      </c>
      <c r="F4479" s="18" t="s">
        <v>6</v>
      </c>
      <c r="G4479">
        <v>2017</v>
      </c>
      <c r="H4479" s="18" t="s">
        <v>83</v>
      </c>
      <c r="I4479" t="s">
        <v>64</v>
      </c>
      <c r="J4479" t="s">
        <v>204</v>
      </c>
    </row>
    <row r="4480" spans="1:10">
      <c r="A4480" s="17">
        <v>7219</v>
      </c>
      <c r="B4480" s="17" t="s">
        <v>3006</v>
      </c>
      <c r="C4480" s="17" t="s">
        <v>16</v>
      </c>
      <c r="D4480" s="17" t="s">
        <v>4761</v>
      </c>
      <c r="E4480" s="17">
        <v>1870</v>
      </c>
      <c r="F4480" s="18" t="s">
        <v>6</v>
      </c>
      <c r="G4480">
        <v>2017</v>
      </c>
      <c r="H4480" s="18" t="s">
        <v>83</v>
      </c>
      <c r="I4480" t="s">
        <v>64</v>
      </c>
      <c r="J4480" t="s">
        <v>181</v>
      </c>
    </row>
    <row r="4481" spans="1:10">
      <c r="A4481" s="17">
        <v>7217</v>
      </c>
      <c r="B4481" s="17" t="s">
        <v>3142</v>
      </c>
      <c r="C4481" s="17" t="s">
        <v>18</v>
      </c>
      <c r="D4481" s="17" t="s">
        <v>4756</v>
      </c>
      <c r="E4481" s="17">
        <v>2030</v>
      </c>
      <c r="F4481" s="18" t="s">
        <v>6</v>
      </c>
      <c r="G4481">
        <v>2017</v>
      </c>
      <c r="H4481" s="18" t="s">
        <v>83</v>
      </c>
      <c r="I4481" t="s">
        <v>64</v>
      </c>
      <c r="J4481" t="s">
        <v>207</v>
      </c>
    </row>
    <row r="4482" spans="1:10">
      <c r="A4482" s="17">
        <v>7216</v>
      </c>
      <c r="B4482" s="17" t="s">
        <v>3163</v>
      </c>
      <c r="C4482" s="17" t="s">
        <v>8</v>
      </c>
      <c r="D4482" s="17" t="s">
        <v>4646</v>
      </c>
      <c r="E4482" s="17">
        <v>820</v>
      </c>
      <c r="F4482" s="18" t="s">
        <v>6</v>
      </c>
      <c r="G4482">
        <v>2017</v>
      </c>
      <c r="H4482" s="18" t="s">
        <v>83</v>
      </c>
      <c r="I4482" t="s">
        <v>64</v>
      </c>
      <c r="J4482" t="s">
        <v>65</v>
      </c>
    </row>
    <row r="4483" spans="1:10">
      <c r="A4483" s="17">
        <v>7214</v>
      </c>
      <c r="B4483" s="17" t="s">
        <v>427</v>
      </c>
      <c r="C4483" s="17" t="s">
        <v>28</v>
      </c>
      <c r="D4483" s="17" t="s">
        <v>4749</v>
      </c>
      <c r="E4483" s="17">
        <v>1090</v>
      </c>
      <c r="F4483" s="18" t="s">
        <v>6</v>
      </c>
      <c r="G4483">
        <v>2017</v>
      </c>
      <c r="H4483" s="18" t="s">
        <v>83</v>
      </c>
      <c r="I4483" t="s">
        <v>64</v>
      </c>
      <c r="J4483" t="s">
        <v>65</v>
      </c>
    </row>
    <row r="4484" spans="1:10">
      <c r="A4484" s="17">
        <v>7212</v>
      </c>
      <c r="B4484" s="17" t="s">
        <v>2481</v>
      </c>
      <c r="C4484" s="17" t="s">
        <v>28</v>
      </c>
      <c r="D4484" s="17" t="s">
        <v>4634</v>
      </c>
      <c r="E4484" s="17">
        <v>1380</v>
      </c>
      <c r="F4484" s="18" t="s">
        <v>6</v>
      </c>
      <c r="G4484">
        <v>2017</v>
      </c>
      <c r="H4484" s="18" t="s">
        <v>83</v>
      </c>
      <c r="I4484" t="s">
        <v>64</v>
      </c>
      <c r="J4484" t="s">
        <v>65</v>
      </c>
    </row>
    <row r="4485" spans="1:10">
      <c r="A4485" s="17">
        <v>7211</v>
      </c>
      <c r="B4485" s="17" t="s">
        <v>2203</v>
      </c>
      <c r="C4485" s="17" t="s">
        <v>28</v>
      </c>
      <c r="D4485" s="17" t="s">
        <v>4634</v>
      </c>
      <c r="E4485" s="17">
        <v>3430</v>
      </c>
      <c r="F4485" s="18" t="s">
        <v>6</v>
      </c>
      <c r="G4485">
        <v>2017</v>
      </c>
      <c r="H4485" s="18" t="s">
        <v>83</v>
      </c>
      <c r="I4485" t="s">
        <v>64</v>
      </c>
      <c r="J4485" t="s">
        <v>65</v>
      </c>
    </row>
    <row r="4486" spans="1:10">
      <c r="A4486" s="17">
        <v>7209</v>
      </c>
      <c r="B4486" s="17" t="s">
        <v>2918</v>
      </c>
      <c r="C4486" s="17" t="s">
        <v>24</v>
      </c>
      <c r="D4486" s="17" t="s">
        <v>4681</v>
      </c>
      <c r="E4486" s="17">
        <v>870</v>
      </c>
      <c r="F4486" s="18" t="s">
        <v>6</v>
      </c>
      <c r="G4486">
        <v>2017</v>
      </c>
      <c r="H4486" s="18" t="s">
        <v>83</v>
      </c>
      <c r="I4486" t="s">
        <v>64</v>
      </c>
      <c r="J4486" t="s">
        <v>65</v>
      </c>
    </row>
    <row r="4487" spans="1:10">
      <c r="A4487" s="17">
        <v>7207</v>
      </c>
      <c r="B4487" s="17" t="s">
        <v>3307</v>
      </c>
      <c r="C4487" s="17" t="s">
        <v>8</v>
      </c>
      <c r="D4487" s="17" t="s">
        <v>4588</v>
      </c>
      <c r="E4487" s="17">
        <v>680</v>
      </c>
      <c r="F4487" s="18" t="s">
        <v>6</v>
      </c>
      <c r="G4487">
        <v>2017</v>
      </c>
      <c r="H4487" s="18" t="s">
        <v>83</v>
      </c>
      <c r="I4487" t="s">
        <v>64</v>
      </c>
      <c r="J4487" t="s">
        <v>65</v>
      </c>
    </row>
    <row r="4488" spans="1:10">
      <c r="A4488" s="17">
        <v>7205</v>
      </c>
      <c r="B4488" s="17" t="s">
        <v>2958</v>
      </c>
      <c r="C4488" s="17" t="s">
        <v>16</v>
      </c>
      <c r="D4488" s="17" t="s">
        <v>4663</v>
      </c>
      <c r="E4488" s="17">
        <v>1490</v>
      </c>
      <c r="F4488" s="18" t="s">
        <v>6</v>
      </c>
      <c r="G4488">
        <v>2017</v>
      </c>
      <c r="H4488" s="18" t="s">
        <v>83</v>
      </c>
      <c r="I4488" t="s">
        <v>64</v>
      </c>
      <c r="J4488" t="s">
        <v>181</v>
      </c>
    </row>
    <row r="4489" spans="1:10">
      <c r="A4489" s="17">
        <v>7204</v>
      </c>
      <c r="B4489" s="17" t="s">
        <v>4536</v>
      </c>
      <c r="C4489" s="17" t="s">
        <v>15</v>
      </c>
      <c r="D4489" s="17" t="s">
        <v>4759</v>
      </c>
      <c r="E4489" s="17">
        <v>2350</v>
      </c>
      <c r="F4489" s="18" t="s">
        <v>6</v>
      </c>
      <c r="G4489">
        <v>2017</v>
      </c>
      <c r="H4489" s="18" t="s">
        <v>83</v>
      </c>
      <c r="I4489" t="s">
        <v>64</v>
      </c>
      <c r="J4489" t="s">
        <v>65</v>
      </c>
    </row>
    <row r="4490" spans="1:10">
      <c r="A4490" s="17">
        <v>7203</v>
      </c>
      <c r="B4490" s="17" t="s">
        <v>3058</v>
      </c>
      <c r="C4490" s="17" t="s">
        <v>16</v>
      </c>
      <c r="D4490" s="17" t="s">
        <v>4663</v>
      </c>
      <c r="E4490" s="17">
        <v>940</v>
      </c>
      <c r="F4490" s="18" t="s">
        <v>6</v>
      </c>
      <c r="G4490">
        <v>2017</v>
      </c>
      <c r="H4490" s="18" t="s">
        <v>83</v>
      </c>
      <c r="I4490" t="s">
        <v>64</v>
      </c>
      <c r="J4490" t="s">
        <v>181</v>
      </c>
    </row>
    <row r="4491" spans="1:10">
      <c r="A4491" s="17">
        <v>7202</v>
      </c>
      <c r="B4491" s="17" t="s">
        <v>3097</v>
      </c>
      <c r="C4491" s="17" t="s">
        <v>16</v>
      </c>
      <c r="D4491" s="17" t="s">
        <v>4663</v>
      </c>
      <c r="E4491" s="17">
        <v>1790</v>
      </c>
      <c r="F4491" s="18" t="s">
        <v>6</v>
      </c>
      <c r="G4491">
        <v>2017</v>
      </c>
      <c r="H4491" s="18" t="s">
        <v>83</v>
      </c>
      <c r="I4491" t="s">
        <v>64</v>
      </c>
      <c r="J4491" t="s">
        <v>181</v>
      </c>
    </row>
    <row r="4492" spans="1:10">
      <c r="A4492" s="17">
        <v>7201</v>
      </c>
      <c r="B4492" s="17" t="s">
        <v>3193</v>
      </c>
      <c r="C4492" s="17" t="s">
        <v>16</v>
      </c>
      <c r="D4492" s="17" t="s">
        <v>4631</v>
      </c>
      <c r="E4492" s="17">
        <v>890</v>
      </c>
      <c r="F4492" s="18" t="s">
        <v>6</v>
      </c>
      <c r="G4492">
        <v>2017</v>
      </c>
      <c r="H4492" s="18" t="s">
        <v>83</v>
      </c>
      <c r="I4492" t="s">
        <v>64</v>
      </c>
      <c r="J4492" t="s">
        <v>181</v>
      </c>
    </row>
    <row r="4493" spans="1:10">
      <c r="A4493" s="17">
        <v>7200</v>
      </c>
      <c r="B4493" s="17" t="s">
        <v>3518</v>
      </c>
      <c r="C4493" s="17" t="s">
        <v>8</v>
      </c>
      <c r="D4493" s="17" t="s">
        <v>4646</v>
      </c>
      <c r="E4493" s="17">
        <v>1710</v>
      </c>
      <c r="F4493" s="18" t="s">
        <v>6</v>
      </c>
      <c r="G4493">
        <v>2017</v>
      </c>
      <c r="H4493" s="18" t="s">
        <v>83</v>
      </c>
      <c r="I4493" t="s">
        <v>64</v>
      </c>
      <c r="J4493" t="s">
        <v>65</v>
      </c>
    </row>
    <row r="4494" spans="1:10">
      <c r="A4494" s="17">
        <v>7199</v>
      </c>
      <c r="B4494" s="17" t="s">
        <v>2287</v>
      </c>
      <c r="C4494" s="17" t="s">
        <v>24</v>
      </c>
      <c r="D4494" s="17" t="s">
        <v>4748</v>
      </c>
      <c r="E4494" s="17">
        <v>1780</v>
      </c>
      <c r="F4494" s="18" t="s">
        <v>6</v>
      </c>
      <c r="G4494">
        <v>2017</v>
      </c>
      <c r="H4494" s="18" t="s">
        <v>83</v>
      </c>
      <c r="I4494" t="s">
        <v>64</v>
      </c>
      <c r="J4494" t="s">
        <v>65</v>
      </c>
    </row>
    <row r="4495" spans="1:10">
      <c r="A4495" s="17">
        <v>7198</v>
      </c>
      <c r="B4495" s="17" t="s">
        <v>426</v>
      </c>
      <c r="C4495" s="17" t="s">
        <v>24</v>
      </c>
      <c r="D4495" s="17" t="s">
        <v>4658</v>
      </c>
      <c r="E4495" s="17">
        <v>1130</v>
      </c>
      <c r="F4495" s="18" t="s">
        <v>6</v>
      </c>
      <c r="G4495">
        <v>2017</v>
      </c>
      <c r="H4495" s="18" t="s">
        <v>83</v>
      </c>
      <c r="I4495" t="s">
        <v>64</v>
      </c>
      <c r="J4495" t="s">
        <v>65</v>
      </c>
    </row>
    <row r="4496" spans="1:10">
      <c r="A4496" s="17">
        <v>7197</v>
      </c>
      <c r="B4496" s="17" t="s">
        <v>3121</v>
      </c>
      <c r="C4496" s="17" t="s">
        <v>22</v>
      </c>
      <c r="D4496" s="17" t="s">
        <v>4649</v>
      </c>
      <c r="E4496" s="17">
        <v>6210</v>
      </c>
      <c r="F4496" s="18" t="s">
        <v>6</v>
      </c>
      <c r="G4496">
        <v>2008</v>
      </c>
      <c r="H4496" s="18" t="s">
        <v>66</v>
      </c>
      <c r="I4496" t="s">
        <v>380</v>
      </c>
      <c r="J4496" t="s">
        <v>231</v>
      </c>
    </row>
    <row r="4497" spans="1:10">
      <c r="A4497" s="17">
        <v>7196</v>
      </c>
      <c r="B4497" s="17" t="s">
        <v>3692</v>
      </c>
      <c r="C4497" s="17" t="s">
        <v>22</v>
      </c>
      <c r="D4497" s="17" t="s">
        <v>4649</v>
      </c>
      <c r="E4497" s="17">
        <v>1690</v>
      </c>
      <c r="F4497" s="18" t="s">
        <v>6</v>
      </c>
      <c r="G4497">
        <v>2015</v>
      </c>
      <c r="H4497" s="18" t="s">
        <v>66</v>
      </c>
      <c r="I4497" t="s">
        <v>380</v>
      </c>
      <c r="J4497" t="s">
        <v>231</v>
      </c>
    </row>
    <row r="4498" spans="1:10">
      <c r="A4498" s="17">
        <v>7195</v>
      </c>
      <c r="B4498" s="17" t="s">
        <v>3739</v>
      </c>
      <c r="C4498" s="17" t="s">
        <v>22</v>
      </c>
      <c r="D4498" s="17" t="s">
        <v>4649</v>
      </c>
      <c r="E4498" s="17">
        <v>2380</v>
      </c>
      <c r="F4498" s="18" t="s">
        <v>6</v>
      </c>
      <c r="G4498">
        <v>2015</v>
      </c>
      <c r="H4498" s="18" t="s">
        <v>66</v>
      </c>
      <c r="I4498" t="s">
        <v>380</v>
      </c>
      <c r="J4498" t="s">
        <v>231</v>
      </c>
    </row>
    <row r="4499" spans="1:10">
      <c r="A4499" s="17">
        <v>7194</v>
      </c>
      <c r="B4499" s="17" t="s">
        <v>3059</v>
      </c>
      <c r="C4499" s="17" t="s">
        <v>22</v>
      </c>
      <c r="D4499" s="17" t="s">
        <v>4649</v>
      </c>
      <c r="E4499" s="17">
        <v>2000</v>
      </c>
      <c r="F4499" s="18" t="s">
        <v>6</v>
      </c>
      <c r="G4499">
        <v>2015</v>
      </c>
      <c r="H4499" s="18" t="s">
        <v>66</v>
      </c>
      <c r="I4499" t="s">
        <v>380</v>
      </c>
      <c r="J4499" t="s">
        <v>231</v>
      </c>
    </row>
    <row r="4500" spans="1:10">
      <c r="A4500" s="17">
        <v>7193</v>
      </c>
      <c r="B4500" s="17" t="s">
        <v>4501</v>
      </c>
      <c r="C4500" s="17" t="s">
        <v>22</v>
      </c>
      <c r="D4500" s="17" t="s">
        <v>4649</v>
      </c>
      <c r="E4500" s="17">
        <v>2390</v>
      </c>
      <c r="F4500" s="18" t="s">
        <v>6</v>
      </c>
      <c r="G4500">
        <v>2015</v>
      </c>
      <c r="H4500" s="18" t="s">
        <v>66</v>
      </c>
      <c r="I4500" t="s">
        <v>380</v>
      </c>
      <c r="J4500" t="s">
        <v>231</v>
      </c>
    </row>
    <row r="4501" spans="1:10">
      <c r="A4501" s="17">
        <v>7192</v>
      </c>
      <c r="B4501" s="17" t="s">
        <v>3598</v>
      </c>
      <c r="C4501" s="17" t="s">
        <v>22</v>
      </c>
      <c r="D4501" s="17" t="s">
        <v>4649</v>
      </c>
      <c r="E4501" s="17">
        <v>2460</v>
      </c>
      <c r="F4501" s="18" t="s">
        <v>6</v>
      </c>
      <c r="G4501">
        <v>2015</v>
      </c>
      <c r="H4501" s="18" t="s">
        <v>66</v>
      </c>
      <c r="I4501" t="s">
        <v>380</v>
      </c>
      <c r="J4501" t="s">
        <v>231</v>
      </c>
    </row>
    <row r="4502" spans="1:10">
      <c r="A4502" s="17">
        <v>7191</v>
      </c>
      <c r="B4502" s="17" t="s">
        <v>3526</v>
      </c>
      <c r="C4502" s="17" t="s">
        <v>22</v>
      </c>
      <c r="D4502" s="17" t="s">
        <v>4649</v>
      </c>
      <c r="E4502" s="17">
        <v>2400</v>
      </c>
      <c r="F4502" s="18" t="s">
        <v>6</v>
      </c>
      <c r="G4502">
        <v>2015</v>
      </c>
      <c r="H4502" s="18" t="s">
        <v>66</v>
      </c>
      <c r="I4502" t="s">
        <v>380</v>
      </c>
      <c r="J4502" t="s">
        <v>231</v>
      </c>
    </row>
    <row r="4503" spans="1:10">
      <c r="A4503" s="17">
        <v>7190</v>
      </c>
      <c r="B4503" s="17" t="s">
        <v>2723</v>
      </c>
      <c r="C4503" s="17" t="s">
        <v>22</v>
      </c>
      <c r="D4503" s="17" t="s">
        <v>4649</v>
      </c>
      <c r="E4503" s="17">
        <v>1920</v>
      </c>
      <c r="F4503" s="18" t="s">
        <v>6</v>
      </c>
      <c r="G4503">
        <v>2014</v>
      </c>
      <c r="H4503" s="18" t="s">
        <v>66</v>
      </c>
      <c r="I4503" t="s">
        <v>380</v>
      </c>
      <c r="J4503" t="s">
        <v>231</v>
      </c>
    </row>
    <row r="4504" spans="1:10">
      <c r="A4504" s="17">
        <v>7189</v>
      </c>
      <c r="B4504" s="17" t="s">
        <v>2533</v>
      </c>
      <c r="C4504" s="17" t="s">
        <v>22</v>
      </c>
      <c r="D4504" s="17" t="s">
        <v>4649</v>
      </c>
      <c r="E4504" s="17">
        <v>2490</v>
      </c>
      <c r="F4504" s="18" t="s">
        <v>6</v>
      </c>
      <c r="G4504">
        <v>2014</v>
      </c>
      <c r="H4504" s="18" t="s">
        <v>66</v>
      </c>
      <c r="I4504" t="s">
        <v>380</v>
      </c>
      <c r="J4504" t="s">
        <v>231</v>
      </c>
    </row>
    <row r="4505" spans="1:10">
      <c r="A4505" s="17">
        <v>7188</v>
      </c>
      <c r="B4505" s="17" t="s">
        <v>2637</v>
      </c>
      <c r="C4505" s="17" t="s">
        <v>22</v>
      </c>
      <c r="D4505" s="17" t="s">
        <v>4649</v>
      </c>
      <c r="E4505" s="17">
        <v>2720</v>
      </c>
      <c r="F4505" s="18" t="s">
        <v>6</v>
      </c>
      <c r="G4505">
        <v>2014</v>
      </c>
      <c r="H4505" s="18" t="s">
        <v>66</v>
      </c>
      <c r="I4505" t="s">
        <v>380</v>
      </c>
      <c r="J4505" t="s">
        <v>231</v>
      </c>
    </row>
    <row r="4506" spans="1:10">
      <c r="A4506" s="17">
        <v>7187</v>
      </c>
      <c r="B4506" s="17" t="s">
        <v>4305</v>
      </c>
      <c r="C4506" s="17" t="s">
        <v>22</v>
      </c>
      <c r="D4506" s="17" t="s">
        <v>4649</v>
      </c>
      <c r="E4506" s="17">
        <v>2230</v>
      </c>
      <c r="F4506" s="18" t="s">
        <v>6</v>
      </c>
      <c r="G4506">
        <v>2009</v>
      </c>
      <c r="H4506" s="18" t="s">
        <v>66</v>
      </c>
      <c r="I4506" t="s">
        <v>380</v>
      </c>
      <c r="J4506" t="s">
        <v>231</v>
      </c>
    </row>
    <row r="4507" spans="1:10">
      <c r="A4507" s="17">
        <v>7186</v>
      </c>
      <c r="B4507" s="17" t="s">
        <v>3966</v>
      </c>
      <c r="C4507" s="17" t="s">
        <v>22</v>
      </c>
      <c r="D4507" s="17" t="s">
        <v>4649</v>
      </c>
      <c r="E4507" s="17">
        <v>4010</v>
      </c>
      <c r="F4507" s="18" t="s">
        <v>6</v>
      </c>
      <c r="G4507">
        <v>2008</v>
      </c>
      <c r="H4507" s="18" t="s">
        <v>66</v>
      </c>
      <c r="I4507" t="s">
        <v>380</v>
      </c>
      <c r="J4507" t="s">
        <v>231</v>
      </c>
    </row>
    <row r="4508" spans="1:10">
      <c r="A4508" s="17">
        <v>7184</v>
      </c>
      <c r="B4508" s="17" t="s">
        <v>3465</v>
      </c>
      <c r="C4508" s="17" t="s">
        <v>28</v>
      </c>
      <c r="D4508" s="17" t="s">
        <v>4749</v>
      </c>
      <c r="E4508" s="17">
        <v>2980</v>
      </c>
      <c r="F4508" s="18" t="s">
        <v>6</v>
      </c>
      <c r="G4508">
        <v>2017</v>
      </c>
      <c r="H4508" s="18" t="s">
        <v>83</v>
      </c>
      <c r="I4508" t="s">
        <v>64</v>
      </c>
      <c r="J4508" t="s">
        <v>65</v>
      </c>
    </row>
    <row r="4509" spans="1:10">
      <c r="A4509" s="17">
        <v>7183</v>
      </c>
      <c r="B4509" s="17" t="s">
        <v>2295</v>
      </c>
      <c r="C4509" s="17" t="s">
        <v>16</v>
      </c>
      <c r="D4509" s="17" t="s">
        <v>4663</v>
      </c>
      <c r="E4509" s="17">
        <v>2780</v>
      </c>
      <c r="F4509" s="18" t="s">
        <v>6</v>
      </c>
      <c r="G4509">
        <v>2017</v>
      </c>
      <c r="H4509" s="18" t="s">
        <v>83</v>
      </c>
      <c r="I4509" t="s">
        <v>64</v>
      </c>
      <c r="J4509" t="s">
        <v>181</v>
      </c>
    </row>
    <row r="4510" spans="1:10">
      <c r="A4510" s="17">
        <v>7181</v>
      </c>
      <c r="B4510" s="17" t="s">
        <v>425</v>
      </c>
      <c r="C4510" s="17" t="s">
        <v>28</v>
      </c>
      <c r="D4510" s="17" t="s">
        <v>4749</v>
      </c>
      <c r="E4510" s="17">
        <v>1340</v>
      </c>
      <c r="F4510" s="18" t="s">
        <v>6</v>
      </c>
      <c r="G4510">
        <v>2017</v>
      </c>
      <c r="H4510" s="18" t="s">
        <v>83</v>
      </c>
      <c r="I4510" t="s">
        <v>64</v>
      </c>
      <c r="J4510" t="s">
        <v>65</v>
      </c>
    </row>
    <row r="4511" spans="1:10">
      <c r="A4511" s="17">
        <v>7180</v>
      </c>
      <c r="B4511" s="17" t="s">
        <v>3172</v>
      </c>
      <c r="C4511" s="17" t="s">
        <v>26</v>
      </c>
      <c r="D4511" s="17" t="s">
        <v>4668</v>
      </c>
      <c r="E4511" s="17">
        <v>1110</v>
      </c>
      <c r="F4511" s="18" t="s">
        <v>6</v>
      </c>
      <c r="G4511">
        <v>2017</v>
      </c>
      <c r="H4511" s="18" t="s">
        <v>83</v>
      </c>
      <c r="I4511" t="s">
        <v>64</v>
      </c>
      <c r="J4511" t="s">
        <v>65</v>
      </c>
    </row>
    <row r="4512" spans="1:10">
      <c r="A4512" s="17">
        <v>7179</v>
      </c>
      <c r="B4512" s="17" t="s">
        <v>4065</v>
      </c>
      <c r="C4512" s="17" t="s">
        <v>26</v>
      </c>
      <c r="D4512" s="17" t="s">
        <v>4668</v>
      </c>
      <c r="E4512" s="17">
        <v>1130</v>
      </c>
      <c r="F4512" s="18" t="s">
        <v>6</v>
      </c>
      <c r="G4512">
        <v>2017</v>
      </c>
      <c r="H4512" s="18" t="s">
        <v>83</v>
      </c>
      <c r="I4512" t="s">
        <v>64</v>
      </c>
      <c r="J4512" t="s">
        <v>65</v>
      </c>
    </row>
    <row r="4513" spans="1:10">
      <c r="A4513" s="17">
        <v>7174</v>
      </c>
      <c r="B4513" s="17" t="s">
        <v>2896</v>
      </c>
      <c r="C4513" s="17" t="s">
        <v>20</v>
      </c>
      <c r="D4513" s="17" t="s">
        <v>4731</v>
      </c>
      <c r="E4513" s="17">
        <v>1030</v>
      </c>
      <c r="F4513" s="18" t="s">
        <v>6</v>
      </c>
      <c r="G4513">
        <v>2017</v>
      </c>
      <c r="H4513" s="18" t="s">
        <v>83</v>
      </c>
      <c r="I4513" t="s">
        <v>64</v>
      </c>
      <c r="J4513" t="s">
        <v>65</v>
      </c>
    </row>
    <row r="4514" spans="1:10">
      <c r="A4514" s="17">
        <v>7173</v>
      </c>
      <c r="B4514" s="17" t="s">
        <v>2259</v>
      </c>
      <c r="C4514" s="17" t="s">
        <v>20</v>
      </c>
      <c r="D4514" s="17" t="s">
        <v>4731</v>
      </c>
      <c r="E4514" s="17">
        <v>1050</v>
      </c>
      <c r="F4514" s="18" t="s">
        <v>6</v>
      </c>
      <c r="G4514">
        <v>2017</v>
      </c>
      <c r="H4514" s="18" t="s">
        <v>83</v>
      </c>
      <c r="I4514" t="s">
        <v>64</v>
      </c>
      <c r="J4514" t="s">
        <v>123</v>
      </c>
    </row>
    <row r="4515" spans="1:10">
      <c r="A4515" s="17">
        <v>7172</v>
      </c>
      <c r="B4515" s="17" t="s">
        <v>3218</v>
      </c>
      <c r="C4515" s="17" t="s">
        <v>16</v>
      </c>
      <c r="D4515" s="17" t="s">
        <v>4631</v>
      </c>
      <c r="E4515" s="17">
        <v>1070</v>
      </c>
      <c r="F4515" s="18" t="s">
        <v>6</v>
      </c>
      <c r="G4515">
        <v>2017</v>
      </c>
      <c r="H4515" s="18" t="s">
        <v>83</v>
      </c>
      <c r="I4515" t="s">
        <v>64</v>
      </c>
      <c r="J4515" t="s">
        <v>181</v>
      </c>
    </row>
    <row r="4516" spans="1:10">
      <c r="A4516" s="17">
        <v>7171</v>
      </c>
      <c r="B4516" s="17" t="s">
        <v>2090</v>
      </c>
      <c r="C4516" s="17" t="s">
        <v>20</v>
      </c>
      <c r="D4516" s="17" t="s">
        <v>4745</v>
      </c>
      <c r="E4516" s="17">
        <v>1420</v>
      </c>
      <c r="F4516" s="18" t="s">
        <v>6</v>
      </c>
      <c r="G4516">
        <v>2017</v>
      </c>
      <c r="H4516" s="18" t="s">
        <v>83</v>
      </c>
      <c r="I4516" t="s">
        <v>64</v>
      </c>
      <c r="J4516" t="s">
        <v>123</v>
      </c>
    </row>
    <row r="4517" spans="1:10">
      <c r="A4517" s="17">
        <v>7170</v>
      </c>
      <c r="B4517" s="17" t="s">
        <v>2518</v>
      </c>
      <c r="C4517" s="17" t="s">
        <v>20</v>
      </c>
      <c r="D4517" s="17" t="s">
        <v>4745</v>
      </c>
      <c r="E4517" s="17">
        <v>1360</v>
      </c>
      <c r="F4517" s="18" t="s">
        <v>6</v>
      </c>
      <c r="G4517">
        <v>2017</v>
      </c>
      <c r="H4517" s="18" t="s">
        <v>83</v>
      </c>
      <c r="I4517" t="s">
        <v>64</v>
      </c>
      <c r="J4517" t="s">
        <v>65</v>
      </c>
    </row>
    <row r="4518" spans="1:10">
      <c r="A4518" s="17">
        <v>7169</v>
      </c>
      <c r="B4518" s="17" t="s">
        <v>3890</v>
      </c>
      <c r="C4518" s="17" t="s">
        <v>8</v>
      </c>
      <c r="D4518" s="17" t="s">
        <v>4646</v>
      </c>
      <c r="E4518" s="17">
        <v>1730</v>
      </c>
      <c r="F4518" s="18" t="s">
        <v>6</v>
      </c>
      <c r="G4518">
        <v>2017</v>
      </c>
      <c r="H4518" s="18" t="s">
        <v>83</v>
      </c>
      <c r="I4518" t="s">
        <v>64</v>
      </c>
      <c r="J4518" t="s">
        <v>65</v>
      </c>
    </row>
    <row r="4519" spans="1:10">
      <c r="A4519" s="17">
        <v>7167</v>
      </c>
      <c r="B4519" s="17" t="s">
        <v>2583</v>
      </c>
      <c r="C4519" s="17" t="s">
        <v>16</v>
      </c>
      <c r="D4519" s="17" t="s">
        <v>4663</v>
      </c>
      <c r="E4519" s="17">
        <v>6830</v>
      </c>
      <c r="F4519" s="18" t="s">
        <v>6</v>
      </c>
      <c r="G4519">
        <v>2017</v>
      </c>
      <c r="H4519" s="18" t="s">
        <v>83</v>
      </c>
      <c r="I4519" t="s">
        <v>64</v>
      </c>
      <c r="J4519" t="s">
        <v>181</v>
      </c>
    </row>
    <row r="4520" spans="1:10">
      <c r="A4520" s="17">
        <v>7166</v>
      </c>
      <c r="B4520" s="17" t="s">
        <v>3056</v>
      </c>
      <c r="C4520" s="17" t="s">
        <v>16</v>
      </c>
      <c r="D4520" s="17" t="s">
        <v>4631</v>
      </c>
      <c r="E4520" s="17">
        <v>1350</v>
      </c>
      <c r="F4520" s="18" t="s">
        <v>6</v>
      </c>
      <c r="G4520">
        <v>2017</v>
      </c>
      <c r="H4520" s="18" t="s">
        <v>83</v>
      </c>
      <c r="I4520" t="s">
        <v>64</v>
      </c>
      <c r="J4520" t="s">
        <v>181</v>
      </c>
    </row>
    <row r="4521" spans="1:10">
      <c r="A4521" s="17">
        <v>7165</v>
      </c>
      <c r="B4521" s="17" t="s">
        <v>3648</v>
      </c>
      <c r="C4521" s="17" t="s">
        <v>16</v>
      </c>
      <c r="D4521" s="17" t="s">
        <v>4694</v>
      </c>
      <c r="E4521" s="17">
        <v>1440</v>
      </c>
      <c r="F4521" s="18" t="s">
        <v>6</v>
      </c>
      <c r="G4521">
        <v>2017</v>
      </c>
      <c r="H4521" s="18" t="s">
        <v>83</v>
      </c>
      <c r="I4521" t="s">
        <v>64</v>
      </c>
      <c r="J4521" t="s">
        <v>65</v>
      </c>
    </row>
    <row r="4522" spans="1:10">
      <c r="A4522" s="17">
        <v>7163</v>
      </c>
      <c r="B4522" s="17" t="s">
        <v>420</v>
      </c>
      <c r="C4522" s="17" t="s">
        <v>24</v>
      </c>
      <c r="D4522" s="17" t="s">
        <v>4681</v>
      </c>
      <c r="E4522" s="17">
        <v>780</v>
      </c>
      <c r="F4522" s="18" t="s">
        <v>6</v>
      </c>
      <c r="G4522">
        <v>2017</v>
      </c>
      <c r="H4522" s="18" t="s">
        <v>83</v>
      </c>
      <c r="I4522" t="s">
        <v>64</v>
      </c>
      <c r="J4522" t="s">
        <v>65</v>
      </c>
    </row>
    <row r="4523" spans="1:10">
      <c r="A4523" s="17">
        <v>7162</v>
      </c>
      <c r="B4523" s="17" t="s">
        <v>419</v>
      </c>
      <c r="C4523" s="17" t="s">
        <v>24</v>
      </c>
      <c r="D4523" s="17" t="s">
        <v>4748</v>
      </c>
      <c r="E4523" s="17">
        <v>920</v>
      </c>
      <c r="F4523" s="18" t="s">
        <v>6</v>
      </c>
      <c r="G4523">
        <v>2017</v>
      </c>
      <c r="H4523" s="18" t="s">
        <v>83</v>
      </c>
      <c r="I4523" t="s">
        <v>64</v>
      </c>
      <c r="J4523" t="s">
        <v>65</v>
      </c>
    </row>
    <row r="4524" spans="1:10">
      <c r="A4524" s="17">
        <v>7161</v>
      </c>
      <c r="B4524" s="17" t="s">
        <v>2537</v>
      </c>
      <c r="C4524" s="17" t="s">
        <v>8</v>
      </c>
      <c r="D4524" s="17" t="s">
        <v>4588</v>
      </c>
      <c r="E4524" s="17">
        <v>3030</v>
      </c>
      <c r="F4524" s="18" t="s">
        <v>6</v>
      </c>
      <c r="G4524">
        <v>2017</v>
      </c>
      <c r="H4524" s="18" t="s">
        <v>83</v>
      </c>
      <c r="I4524" t="s">
        <v>64</v>
      </c>
      <c r="J4524" t="s">
        <v>65</v>
      </c>
    </row>
    <row r="4525" spans="1:10">
      <c r="A4525" s="17">
        <v>7160</v>
      </c>
      <c r="B4525" s="17" t="s">
        <v>418</v>
      </c>
      <c r="C4525" s="17" t="s">
        <v>8</v>
      </c>
      <c r="D4525" s="17" t="s">
        <v>4588</v>
      </c>
      <c r="E4525" s="17">
        <v>1410</v>
      </c>
      <c r="F4525" s="18" t="s">
        <v>6</v>
      </c>
      <c r="G4525">
        <v>2017</v>
      </c>
      <c r="H4525" s="18" t="s">
        <v>83</v>
      </c>
      <c r="I4525" t="s">
        <v>64</v>
      </c>
      <c r="J4525" t="s">
        <v>65</v>
      </c>
    </row>
    <row r="4526" spans="1:10">
      <c r="A4526" s="17">
        <v>7158</v>
      </c>
      <c r="B4526" s="17" t="s">
        <v>4050</v>
      </c>
      <c r="C4526" s="17" t="s">
        <v>8</v>
      </c>
      <c r="D4526" s="17" t="s">
        <v>4646</v>
      </c>
      <c r="E4526" s="17">
        <v>1640</v>
      </c>
      <c r="F4526" s="18" t="s">
        <v>6</v>
      </c>
      <c r="G4526">
        <v>2017</v>
      </c>
      <c r="H4526" s="18" t="s">
        <v>83</v>
      </c>
      <c r="I4526" t="s">
        <v>64</v>
      </c>
      <c r="J4526" t="s">
        <v>65</v>
      </c>
    </row>
    <row r="4527" spans="1:10">
      <c r="A4527" s="17">
        <v>7157</v>
      </c>
      <c r="B4527" s="17" t="s">
        <v>3279</v>
      </c>
      <c r="C4527" s="17" t="s">
        <v>8</v>
      </c>
      <c r="D4527" s="17" t="s">
        <v>4588</v>
      </c>
      <c r="E4527" s="17">
        <v>3980</v>
      </c>
      <c r="F4527" s="18" t="s">
        <v>6</v>
      </c>
      <c r="G4527">
        <v>2017</v>
      </c>
      <c r="H4527" s="18" t="s">
        <v>83</v>
      </c>
      <c r="I4527" t="s">
        <v>64</v>
      </c>
      <c r="J4527" t="s">
        <v>65</v>
      </c>
    </row>
    <row r="4528" spans="1:10">
      <c r="A4528" s="17">
        <v>7156</v>
      </c>
      <c r="B4528" s="17" t="s">
        <v>3656</v>
      </c>
      <c r="C4528" s="17" t="s">
        <v>22</v>
      </c>
      <c r="D4528" s="17" t="s">
        <v>4649</v>
      </c>
      <c r="E4528" s="17">
        <v>1130</v>
      </c>
      <c r="F4528" s="18" t="s">
        <v>6</v>
      </c>
      <c r="G4528">
        <v>2017</v>
      </c>
      <c r="H4528" s="18" t="s">
        <v>83</v>
      </c>
      <c r="I4528" t="s">
        <v>64</v>
      </c>
      <c r="J4528" t="s">
        <v>204</v>
      </c>
    </row>
    <row r="4529" spans="1:10">
      <c r="A4529" s="17">
        <v>7155</v>
      </c>
      <c r="B4529" s="17" t="s">
        <v>4125</v>
      </c>
      <c r="C4529" s="17" t="s">
        <v>22</v>
      </c>
      <c r="D4529" s="17" t="s">
        <v>4674</v>
      </c>
      <c r="E4529" s="17">
        <v>890</v>
      </c>
      <c r="F4529" s="18" t="s">
        <v>6</v>
      </c>
      <c r="G4529">
        <v>2017</v>
      </c>
      <c r="H4529" s="18" t="s">
        <v>83</v>
      </c>
      <c r="I4529" t="s">
        <v>64</v>
      </c>
      <c r="J4529" t="s">
        <v>204</v>
      </c>
    </row>
    <row r="4530" spans="1:10">
      <c r="A4530" s="17">
        <v>7154</v>
      </c>
      <c r="B4530" s="17" t="s">
        <v>4383</v>
      </c>
      <c r="C4530" s="17" t="s">
        <v>22</v>
      </c>
      <c r="D4530" s="17" t="s">
        <v>4674</v>
      </c>
      <c r="E4530" s="17">
        <v>1140</v>
      </c>
      <c r="F4530" s="18" t="s">
        <v>6</v>
      </c>
      <c r="G4530">
        <v>2017</v>
      </c>
      <c r="H4530" s="18" t="s">
        <v>83</v>
      </c>
      <c r="I4530" t="s">
        <v>64</v>
      </c>
      <c r="J4530" t="s">
        <v>204</v>
      </c>
    </row>
    <row r="4531" spans="1:10">
      <c r="A4531" s="17">
        <v>7153</v>
      </c>
      <c r="B4531" s="17" t="s">
        <v>2758</v>
      </c>
      <c r="C4531" s="17" t="s">
        <v>22</v>
      </c>
      <c r="D4531" s="17" t="s">
        <v>4671</v>
      </c>
      <c r="E4531" s="17">
        <v>3280</v>
      </c>
      <c r="F4531" s="18" t="s">
        <v>6</v>
      </c>
      <c r="G4531">
        <v>2017</v>
      </c>
      <c r="H4531" s="18" t="s">
        <v>83</v>
      </c>
      <c r="I4531" t="s">
        <v>64</v>
      </c>
      <c r="J4531" t="s">
        <v>204</v>
      </c>
    </row>
    <row r="4532" spans="1:10">
      <c r="A4532" s="17">
        <v>7152</v>
      </c>
      <c r="B4532" s="17" t="s">
        <v>417</v>
      </c>
      <c r="C4532" s="17" t="s">
        <v>24</v>
      </c>
      <c r="D4532" s="17" t="s">
        <v>4748</v>
      </c>
      <c r="E4532" s="17">
        <v>750</v>
      </c>
      <c r="F4532" s="18" t="s">
        <v>6</v>
      </c>
      <c r="G4532">
        <v>2017</v>
      </c>
      <c r="H4532" s="18" t="s">
        <v>83</v>
      </c>
      <c r="I4532" t="s">
        <v>64</v>
      </c>
      <c r="J4532" t="s">
        <v>65</v>
      </c>
    </row>
    <row r="4533" spans="1:10">
      <c r="A4533" s="17">
        <v>7151</v>
      </c>
      <c r="B4533" s="17" t="s">
        <v>3919</v>
      </c>
      <c r="C4533" s="17" t="s">
        <v>15</v>
      </c>
      <c r="D4533" s="17" t="s">
        <v>4759</v>
      </c>
      <c r="E4533" s="17">
        <v>1970</v>
      </c>
      <c r="F4533" s="18" t="s">
        <v>6</v>
      </c>
      <c r="G4533">
        <v>2017</v>
      </c>
      <c r="H4533" s="18" t="s">
        <v>83</v>
      </c>
      <c r="I4533" t="s">
        <v>64</v>
      </c>
      <c r="J4533" t="s">
        <v>65</v>
      </c>
    </row>
    <row r="4534" spans="1:10">
      <c r="A4534" s="17">
        <v>7150</v>
      </c>
      <c r="B4534" s="17" t="s">
        <v>3498</v>
      </c>
      <c r="C4534" s="17" t="s">
        <v>24</v>
      </c>
      <c r="D4534" s="17" t="s">
        <v>4658</v>
      </c>
      <c r="E4534" s="17">
        <v>1400</v>
      </c>
      <c r="F4534" s="18" t="s">
        <v>6</v>
      </c>
      <c r="G4534">
        <v>2017</v>
      </c>
      <c r="H4534" s="18" t="s">
        <v>83</v>
      </c>
      <c r="I4534" t="s">
        <v>64</v>
      </c>
      <c r="J4534" t="s">
        <v>65</v>
      </c>
    </row>
    <row r="4535" spans="1:10">
      <c r="A4535" s="17">
        <v>7149</v>
      </c>
      <c r="B4535" s="17" t="s">
        <v>416</v>
      </c>
      <c r="C4535" s="17" t="s">
        <v>24</v>
      </c>
      <c r="D4535" s="17" t="s">
        <v>4658</v>
      </c>
      <c r="E4535" s="17">
        <v>730</v>
      </c>
      <c r="F4535" s="18" t="s">
        <v>6</v>
      </c>
      <c r="G4535">
        <v>2017</v>
      </c>
      <c r="H4535" s="18" t="s">
        <v>83</v>
      </c>
      <c r="I4535" t="s">
        <v>64</v>
      </c>
      <c r="J4535" t="s">
        <v>65</v>
      </c>
    </row>
    <row r="4536" spans="1:10">
      <c r="A4536" s="17">
        <v>7148</v>
      </c>
      <c r="B4536" s="17" t="s">
        <v>3585</v>
      </c>
      <c r="C4536" s="17" t="s">
        <v>24</v>
      </c>
      <c r="D4536" s="17" t="s">
        <v>4681</v>
      </c>
      <c r="E4536" s="17">
        <v>1130</v>
      </c>
      <c r="F4536" s="18" t="s">
        <v>6</v>
      </c>
      <c r="G4536">
        <v>2017</v>
      </c>
      <c r="H4536" s="18" t="s">
        <v>83</v>
      </c>
      <c r="I4536" t="s">
        <v>64</v>
      </c>
      <c r="J4536" t="s">
        <v>65</v>
      </c>
    </row>
    <row r="4537" spans="1:10">
      <c r="A4537" s="17">
        <v>7147</v>
      </c>
      <c r="B4537" s="17" t="s">
        <v>2962</v>
      </c>
      <c r="C4537" s="17" t="s">
        <v>26</v>
      </c>
      <c r="D4537" s="17" t="s">
        <v>4742</v>
      </c>
      <c r="E4537" s="17">
        <v>1660</v>
      </c>
      <c r="F4537" s="18" t="s">
        <v>6</v>
      </c>
      <c r="G4537">
        <v>2017</v>
      </c>
      <c r="H4537" s="18" t="s">
        <v>83</v>
      </c>
      <c r="I4537" t="s">
        <v>64</v>
      </c>
      <c r="J4537" t="s">
        <v>65</v>
      </c>
    </row>
    <row r="4538" spans="1:10">
      <c r="A4538" s="17">
        <v>7146</v>
      </c>
      <c r="B4538" s="17" t="s">
        <v>3351</v>
      </c>
      <c r="C4538" s="17" t="s">
        <v>26</v>
      </c>
      <c r="D4538" s="17" t="s">
        <v>4668</v>
      </c>
      <c r="E4538" s="17">
        <v>1630</v>
      </c>
      <c r="F4538" s="18" t="s">
        <v>6</v>
      </c>
      <c r="G4538">
        <v>2017</v>
      </c>
      <c r="H4538" s="18" t="s">
        <v>83</v>
      </c>
      <c r="I4538" t="s">
        <v>64</v>
      </c>
      <c r="J4538" t="s">
        <v>65</v>
      </c>
    </row>
    <row r="4539" spans="1:10">
      <c r="A4539" s="17">
        <v>7145</v>
      </c>
      <c r="B4539" s="17" t="s">
        <v>415</v>
      </c>
      <c r="C4539" s="17" t="s">
        <v>26</v>
      </c>
      <c r="D4539" s="17" t="s">
        <v>4742</v>
      </c>
      <c r="E4539" s="17">
        <v>1030</v>
      </c>
      <c r="F4539" s="18" t="s">
        <v>6</v>
      </c>
      <c r="G4539">
        <v>2017</v>
      </c>
      <c r="H4539" s="18" t="s">
        <v>83</v>
      </c>
      <c r="I4539" t="s">
        <v>64</v>
      </c>
      <c r="J4539" t="s">
        <v>65</v>
      </c>
    </row>
    <row r="4540" spans="1:10">
      <c r="A4540" s="17">
        <v>7144</v>
      </c>
      <c r="B4540" s="17" t="s">
        <v>3416</v>
      </c>
      <c r="C4540" s="17" t="s">
        <v>26</v>
      </c>
      <c r="D4540" s="17" t="s">
        <v>4742</v>
      </c>
      <c r="E4540" s="17">
        <v>1300</v>
      </c>
      <c r="F4540" s="18" t="s">
        <v>6</v>
      </c>
      <c r="G4540">
        <v>2017</v>
      </c>
      <c r="H4540" s="18" t="s">
        <v>83</v>
      </c>
      <c r="I4540" t="s">
        <v>64</v>
      </c>
      <c r="J4540" t="s">
        <v>65</v>
      </c>
    </row>
    <row r="4541" spans="1:10">
      <c r="A4541" s="17">
        <v>7135</v>
      </c>
      <c r="B4541" s="17" t="s">
        <v>3472</v>
      </c>
      <c r="C4541" s="17" t="s">
        <v>8</v>
      </c>
      <c r="D4541" s="17" t="s">
        <v>4588</v>
      </c>
      <c r="E4541" s="17">
        <v>1070</v>
      </c>
      <c r="F4541" s="18" t="s">
        <v>6</v>
      </c>
      <c r="G4541">
        <v>2017</v>
      </c>
      <c r="H4541" s="18" t="s">
        <v>83</v>
      </c>
      <c r="I4541" t="s">
        <v>64</v>
      </c>
      <c r="J4541" t="s">
        <v>65</v>
      </c>
    </row>
    <row r="4542" spans="1:10">
      <c r="A4542" s="17">
        <v>7134</v>
      </c>
      <c r="B4542" s="17" t="s">
        <v>2934</v>
      </c>
      <c r="C4542" s="17" t="s">
        <v>8</v>
      </c>
      <c r="D4542" s="17" t="s">
        <v>4588</v>
      </c>
      <c r="E4542" s="17">
        <v>1710</v>
      </c>
      <c r="F4542" s="18" t="s">
        <v>6</v>
      </c>
      <c r="G4542">
        <v>2017</v>
      </c>
      <c r="H4542" s="18" t="s">
        <v>83</v>
      </c>
      <c r="I4542" t="s">
        <v>64</v>
      </c>
      <c r="J4542" t="s">
        <v>65</v>
      </c>
    </row>
    <row r="4543" spans="1:10">
      <c r="A4543" s="17">
        <v>7133</v>
      </c>
      <c r="B4543" s="17" t="s">
        <v>2367</v>
      </c>
      <c r="C4543" s="17" t="s">
        <v>8</v>
      </c>
      <c r="D4543" s="17" t="s">
        <v>4588</v>
      </c>
      <c r="E4543" s="17">
        <v>1420</v>
      </c>
      <c r="F4543" s="18" t="s">
        <v>6</v>
      </c>
      <c r="G4543">
        <v>2017</v>
      </c>
      <c r="H4543" s="18" t="s">
        <v>83</v>
      </c>
      <c r="I4543" t="s">
        <v>64</v>
      </c>
      <c r="J4543" t="s">
        <v>65</v>
      </c>
    </row>
    <row r="4544" spans="1:10">
      <c r="A4544" s="17">
        <v>7132</v>
      </c>
      <c r="B4544" s="17" t="s">
        <v>4059</v>
      </c>
      <c r="C4544" s="17" t="s">
        <v>8</v>
      </c>
      <c r="D4544" s="17" t="s">
        <v>4588</v>
      </c>
      <c r="E4544" s="17">
        <v>1190</v>
      </c>
      <c r="F4544" s="18" t="s">
        <v>6</v>
      </c>
      <c r="G4544">
        <v>2017</v>
      </c>
      <c r="H4544" s="18" t="s">
        <v>83</v>
      </c>
      <c r="I4544" t="s">
        <v>64</v>
      </c>
      <c r="J4544" t="s">
        <v>65</v>
      </c>
    </row>
    <row r="4545" spans="1:10">
      <c r="A4545" s="17">
        <v>7131</v>
      </c>
      <c r="B4545" s="17" t="s">
        <v>3814</v>
      </c>
      <c r="C4545" s="17" t="s">
        <v>8</v>
      </c>
      <c r="D4545" s="17" t="s">
        <v>4588</v>
      </c>
      <c r="E4545" s="17">
        <v>910</v>
      </c>
      <c r="F4545" s="18" t="s">
        <v>6</v>
      </c>
      <c r="G4545">
        <v>2017</v>
      </c>
      <c r="H4545" s="18" t="s">
        <v>83</v>
      </c>
      <c r="I4545" t="s">
        <v>64</v>
      </c>
      <c r="J4545" t="s">
        <v>65</v>
      </c>
    </row>
    <row r="4546" spans="1:10">
      <c r="A4546" s="17">
        <v>7129</v>
      </c>
      <c r="B4546" s="17" t="s">
        <v>2869</v>
      </c>
      <c r="C4546" s="17" t="s">
        <v>8</v>
      </c>
      <c r="D4546" s="17" t="s">
        <v>4588</v>
      </c>
      <c r="E4546" s="17">
        <v>3090</v>
      </c>
      <c r="F4546" s="18" t="s">
        <v>6</v>
      </c>
      <c r="G4546">
        <v>2016</v>
      </c>
      <c r="H4546" s="18" t="s">
        <v>82</v>
      </c>
      <c r="I4546" t="s">
        <v>64</v>
      </c>
      <c r="J4546" t="s">
        <v>65</v>
      </c>
    </row>
    <row r="4547" spans="1:10">
      <c r="A4547" s="17">
        <v>7128</v>
      </c>
      <c r="B4547" s="17" t="s">
        <v>3613</v>
      </c>
      <c r="C4547" s="17" t="s">
        <v>8</v>
      </c>
      <c r="D4547" s="17" t="s">
        <v>4588</v>
      </c>
      <c r="E4547" s="17">
        <v>1760</v>
      </c>
      <c r="F4547" s="18" t="s">
        <v>6</v>
      </c>
      <c r="G4547">
        <v>2016</v>
      </c>
      <c r="H4547" s="18" t="s">
        <v>82</v>
      </c>
      <c r="I4547" t="s">
        <v>64</v>
      </c>
      <c r="J4547" t="s">
        <v>65</v>
      </c>
    </row>
    <row r="4548" spans="1:10">
      <c r="A4548" s="17">
        <v>7127</v>
      </c>
      <c r="B4548" s="17" t="s">
        <v>2500</v>
      </c>
      <c r="C4548" s="17" t="s">
        <v>8</v>
      </c>
      <c r="D4548" s="17" t="s">
        <v>4646</v>
      </c>
      <c r="E4548" s="17">
        <v>2250</v>
      </c>
      <c r="F4548" s="18" t="s">
        <v>6</v>
      </c>
      <c r="G4548">
        <v>2016</v>
      </c>
      <c r="H4548" s="18" t="s">
        <v>82</v>
      </c>
      <c r="I4548" t="s">
        <v>64</v>
      </c>
      <c r="J4548" t="s">
        <v>65</v>
      </c>
    </row>
    <row r="4549" spans="1:10">
      <c r="A4549" s="17">
        <v>7126</v>
      </c>
      <c r="B4549" s="17" t="s">
        <v>3931</v>
      </c>
      <c r="C4549" s="17" t="s">
        <v>8</v>
      </c>
      <c r="D4549" s="17" t="s">
        <v>4588</v>
      </c>
      <c r="E4549" s="17">
        <v>2100</v>
      </c>
      <c r="F4549" s="18" t="s">
        <v>6</v>
      </c>
      <c r="G4549">
        <v>2016</v>
      </c>
      <c r="H4549" s="18" t="s">
        <v>82</v>
      </c>
      <c r="I4549" t="s">
        <v>64</v>
      </c>
      <c r="J4549" t="s">
        <v>65</v>
      </c>
    </row>
    <row r="4550" spans="1:10">
      <c r="A4550" s="17">
        <v>7125</v>
      </c>
      <c r="B4550" s="17" t="s">
        <v>3243</v>
      </c>
      <c r="C4550" s="17" t="s">
        <v>8</v>
      </c>
      <c r="D4550" s="17" t="s">
        <v>4588</v>
      </c>
      <c r="E4550" s="17">
        <v>2040</v>
      </c>
      <c r="F4550" s="18" t="s">
        <v>6</v>
      </c>
      <c r="G4550">
        <v>2016</v>
      </c>
      <c r="H4550" s="18" t="s">
        <v>82</v>
      </c>
      <c r="I4550" t="s">
        <v>64</v>
      </c>
      <c r="J4550" t="s">
        <v>65</v>
      </c>
    </row>
    <row r="4551" spans="1:10">
      <c r="A4551" s="17">
        <v>7124</v>
      </c>
      <c r="B4551" s="17" t="s">
        <v>3349</v>
      </c>
      <c r="C4551" s="17" t="s">
        <v>8</v>
      </c>
      <c r="D4551" s="17" t="s">
        <v>4588</v>
      </c>
      <c r="E4551" s="17">
        <v>1220</v>
      </c>
      <c r="F4551" s="18" t="s">
        <v>6</v>
      </c>
      <c r="G4551">
        <v>2016</v>
      </c>
      <c r="H4551" s="18" t="s">
        <v>82</v>
      </c>
      <c r="I4551" t="s">
        <v>64</v>
      </c>
      <c r="J4551" t="s">
        <v>65</v>
      </c>
    </row>
    <row r="4552" spans="1:10">
      <c r="A4552" s="17">
        <v>7123</v>
      </c>
      <c r="B4552" s="17" t="s">
        <v>4415</v>
      </c>
      <c r="C4552" s="17" t="s">
        <v>8</v>
      </c>
      <c r="D4552" s="17" t="s">
        <v>4588</v>
      </c>
      <c r="E4552" s="17">
        <v>5440</v>
      </c>
      <c r="F4552" s="18" t="s">
        <v>6</v>
      </c>
      <c r="G4552">
        <v>2016</v>
      </c>
      <c r="H4552" s="18" t="s">
        <v>82</v>
      </c>
      <c r="I4552" t="s">
        <v>64</v>
      </c>
      <c r="J4552" t="s">
        <v>65</v>
      </c>
    </row>
    <row r="4553" spans="1:10">
      <c r="A4553" s="17">
        <v>7122</v>
      </c>
      <c r="B4553" s="17" t="s">
        <v>2811</v>
      </c>
      <c r="C4553" s="17" t="s">
        <v>8</v>
      </c>
      <c r="D4553" s="17" t="s">
        <v>4588</v>
      </c>
      <c r="E4553" s="17">
        <v>1510</v>
      </c>
      <c r="F4553" s="18" t="s">
        <v>6</v>
      </c>
      <c r="G4553">
        <v>2016</v>
      </c>
      <c r="H4553" s="18" t="s">
        <v>82</v>
      </c>
      <c r="I4553" t="s">
        <v>64</v>
      </c>
      <c r="J4553" t="s">
        <v>65</v>
      </c>
    </row>
    <row r="4554" spans="1:10">
      <c r="A4554" s="17">
        <v>7120</v>
      </c>
      <c r="B4554" s="17" t="s">
        <v>3284</v>
      </c>
      <c r="C4554" s="17" t="s">
        <v>8</v>
      </c>
      <c r="D4554" s="17" t="s">
        <v>4646</v>
      </c>
      <c r="E4554" s="17">
        <v>1830</v>
      </c>
      <c r="F4554" s="18" t="s">
        <v>6</v>
      </c>
      <c r="G4554">
        <v>2016</v>
      </c>
      <c r="H4554" s="18" t="s">
        <v>82</v>
      </c>
      <c r="I4554" t="s">
        <v>64</v>
      </c>
      <c r="J4554" t="s">
        <v>65</v>
      </c>
    </row>
    <row r="4555" spans="1:10">
      <c r="A4555" s="17">
        <v>7119</v>
      </c>
      <c r="B4555" s="17" t="s">
        <v>3372</v>
      </c>
      <c r="C4555" s="17" t="s">
        <v>8</v>
      </c>
      <c r="D4555" s="17" t="s">
        <v>4588</v>
      </c>
      <c r="E4555" s="17">
        <v>1950</v>
      </c>
      <c r="F4555" s="18" t="s">
        <v>6</v>
      </c>
      <c r="G4555">
        <v>2016</v>
      </c>
      <c r="H4555" s="18" t="s">
        <v>82</v>
      </c>
      <c r="I4555" t="s">
        <v>64</v>
      </c>
      <c r="J4555" t="s">
        <v>65</v>
      </c>
    </row>
    <row r="4556" spans="1:10">
      <c r="A4556" s="17">
        <v>7118</v>
      </c>
      <c r="B4556" s="17" t="s">
        <v>3060</v>
      </c>
      <c r="C4556" s="17" t="s">
        <v>8</v>
      </c>
      <c r="D4556" s="17" t="s">
        <v>4588</v>
      </c>
      <c r="E4556" s="17">
        <v>2760</v>
      </c>
      <c r="F4556" s="18" t="s">
        <v>6</v>
      </c>
      <c r="G4556">
        <v>2016</v>
      </c>
      <c r="H4556" s="18" t="s">
        <v>82</v>
      </c>
      <c r="I4556" t="s">
        <v>64</v>
      </c>
      <c r="J4556" t="s">
        <v>65</v>
      </c>
    </row>
    <row r="4557" spans="1:10">
      <c r="A4557" s="17">
        <v>7117</v>
      </c>
      <c r="B4557" s="17" t="s">
        <v>3619</v>
      </c>
      <c r="C4557" s="17" t="s">
        <v>8</v>
      </c>
      <c r="D4557" s="17" t="s">
        <v>4646</v>
      </c>
      <c r="E4557" s="17">
        <v>1640</v>
      </c>
      <c r="F4557" s="18" t="s">
        <v>6</v>
      </c>
      <c r="G4557">
        <v>2016</v>
      </c>
      <c r="H4557" s="18" t="s">
        <v>82</v>
      </c>
      <c r="I4557" t="s">
        <v>64</v>
      </c>
      <c r="J4557" t="s">
        <v>65</v>
      </c>
    </row>
    <row r="4558" spans="1:10">
      <c r="A4558" s="17">
        <v>7116</v>
      </c>
      <c r="B4558" s="17" t="s">
        <v>4271</v>
      </c>
      <c r="C4558" s="17" t="s">
        <v>8</v>
      </c>
      <c r="D4558" s="17" t="s">
        <v>4588</v>
      </c>
      <c r="E4558" s="17">
        <v>1630</v>
      </c>
      <c r="F4558" s="18" t="s">
        <v>6</v>
      </c>
      <c r="G4558">
        <v>2016</v>
      </c>
      <c r="H4558" s="18" t="s">
        <v>82</v>
      </c>
      <c r="I4558" t="s">
        <v>64</v>
      </c>
      <c r="J4558" t="s">
        <v>65</v>
      </c>
    </row>
    <row r="4559" spans="1:10">
      <c r="A4559" s="17">
        <v>7115</v>
      </c>
      <c r="B4559" s="17" t="s">
        <v>4218</v>
      </c>
      <c r="C4559" s="17" t="s">
        <v>8</v>
      </c>
      <c r="D4559" s="17" t="s">
        <v>4588</v>
      </c>
      <c r="E4559" s="17">
        <v>1150</v>
      </c>
      <c r="F4559" s="18" t="s">
        <v>6</v>
      </c>
      <c r="G4559">
        <v>2016</v>
      </c>
      <c r="H4559" s="18" t="s">
        <v>82</v>
      </c>
      <c r="I4559" t="s">
        <v>64</v>
      </c>
      <c r="J4559" t="s">
        <v>65</v>
      </c>
    </row>
    <row r="4560" spans="1:10">
      <c r="A4560" s="17">
        <v>7114</v>
      </c>
      <c r="B4560" s="17" t="s">
        <v>4284</v>
      </c>
      <c r="C4560" s="17" t="s">
        <v>8</v>
      </c>
      <c r="D4560" s="17" t="s">
        <v>4588</v>
      </c>
      <c r="E4560" s="17">
        <v>2110</v>
      </c>
      <c r="F4560" s="18" t="s">
        <v>6</v>
      </c>
      <c r="G4560">
        <v>2016</v>
      </c>
      <c r="H4560" s="18" t="s">
        <v>82</v>
      </c>
      <c r="I4560" t="s">
        <v>64</v>
      </c>
      <c r="J4560" t="s">
        <v>65</v>
      </c>
    </row>
    <row r="4561" spans="1:10">
      <c r="A4561" s="17">
        <v>7113</v>
      </c>
      <c r="B4561" s="17" t="s">
        <v>2631</v>
      </c>
      <c r="C4561" s="17" t="s">
        <v>8</v>
      </c>
      <c r="D4561" s="17" t="s">
        <v>4753</v>
      </c>
      <c r="E4561" s="17">
        <v>2550</v>
      </c>
      <c r="F4561" s="18" t="s">
        <v>6</v>
      </c>
      <c r="G4561">
        <v>2016</v>
      </c>
      <c r="H4561" s="18" t="s">
        <v>82</v>
      </c>
      <c r="I4561" t="s">
        <v>64</v>
      </c>
      <c r="J4561" t="s">
        <v>65</v>
      </c>
    </row>
    <row r="4562" spans="1:10">
      <c r="A4562" s="17">
        <v>7111</v>
      </c>
      <c r="B4562" s="17" t="s">
        <v>3594</v>
      </c>
      <c r="C4562" s="17" t="s">
        <v>8</v>
      </c>
      <c r="D4562" s="17" t="s">
        <v>4588</v>
      </c>
      <c r="E4562" s="17">
        <v>1890</v>
      </c>
      <c r="F4562" s="18" t="s">
        <v>6</v>
      </c>
      <c r="G4562">
        <v>2016</v>
      </c>
      <c r="H4562" s="18" t="s">
        <v>82</v>
      </c>
      <c r="I4562" t="s">
        <v>64</v>
      </c>
      <c r="J4562" t="s">
        <v>65</v>
      </c>
    </row>
    <row r="4563" spans="1:10">
      <c r="A4563" s="17">
        <v>7110</v>
      </c>
      <c r="B4563" s="17" t="s">
        <v>2517</v>
      </c>
      <c r="C4563" s="17" t="s">
        <v>8</v>
      </c>
      <c r="D4563" s="17" t="s">
        <v>4588</v>
      </c>
      <c r="E4563" s="17">
        <v>1960</v>
      </c>
      <c r="F4563" s="18" t="s">
        <v>6</v>
      </c>
      <c r="G4563">
        <v>2016</v>
      </c>
      <c r="H4563" s="18" t="s">
        <v>82</v>
      </c>
      <c r="I4563" t="s">
        <v>64</v>
      </c>
      <c r="J4563" t="s">
        <v>65</v>
      </c>
    </row>
    <row r="4564" spans="1:10">
      <c r="A4564" s="17">
        <v>7109</v>
      </c>
      <c r="B4564" s="17" t="s">
        <v>2437</v>
      </c>
      <c r="C4564" s="17" t="s">
        <v>8</v>
      </c>
      <c r="D4564" s="17" t="s">
        <v>4588</v>
      </c>
      <c r="E4564" s="17">
        <v>1310</v>
      </c>
      <c r="F4564" s="18" t="s">
        <v>6</v>
      </c>
      <c r="G4564">
        <v>2016</v>
      </c>
      <c r="H4564" s="18" t="s">
        <v>82</v>
      </c>
      <c r="I4564" t="s">
        <v>64</v>
      </c>
      <c r="J4564" t="s">
        <v>65</v>
      </c>
    </row>
    <row r="4565" spans="1:10">
      <c r="A4565" s="17">
        <v>7108</v>
      </c>
      <c r="B4565" s="17" t="s">
        <v>2336</v>
      </c>
      <c r="C4565" s="17" t="s">
        <v>8</v>
      </c>
      <c r="D4565" s="17" t="s">
        <v>4588</v>
      </c>
      <c r="E4565" s="17">
        <v>1810</v>
      </c>
      <c r="F4565" s="18" t="s">
        <v>6</v>
      </c>
      <c r="G4565">
        <v>2016</v>
      </c>
      <c r="H4565" s="18" t="s">
        <v>82</v>
      </c>
      <c r="I4565" t="s">
        <v>64</v>
      </c>
      <c r="J4565" t="s">
        <v>65</v>
      </c>
    </row>
    <row r="4566" spans="1:10">
      <c r="A4566" s="17">
        <v>7103</v>
      </c>
      <c r="B4566" s="17" t="s">
        <v>4470</v>
      </c>
      <c r="C4566" s="17" t="s">
        <v>8</v>
      </c>
      <c r="D4566" s="17" t="s">
        <v>4588</v>
      </c>
      <c r="E4566" s="17">
        <v>900</v>
      </c>
      <c r="F4566" s="18" t="s">
        <v>6</v>
      </c>
      <c r="G4566">
        <v>2015</v>
      </c>
      <c r="H4566" s="18" t="s">
        <v>66</v>
      </c>
      <c r="I4566" t="s">
        <v>64</v>
      </c>
      <c r="J4566" t="s">
        <v>65</v>
      </c>
    </row>
    <row r="4567" spans="1:10">
      <c r="A4567" s="17">
        <v>7102</v>
      </c>
      <c r="B4567" s="17" t="s">
        <v>3353</v>
      </c>
      <c r="C4567" s="17" t="s">
        <v>8</v>
      </c>
      <c r="D4567" s="17" t="s">
        <v>4588</v>
      </c>
      <c r="E4567" s="17">
        <v>1170</v>
      </c>
      <c r="F4567" s="18" t="s">
        <v>6</v>
      </c>
      <c r="G4567">
        <v>2015</v>
      </c>
      <c r="H4567" s="18" t="s">
        <v>66</v>
      </c>
      <c r="I4567" t="s">
        <v>64</v>
      </c>
      <c r="J4567" t="s">
        <v>65</v>
      </c>
    </row>
    <row r="4568" spans="1:10">
      <c r="A4568" s="17">
        <v>7101</v>
      </c>
      <c r="B4568" s="17" t="s">
        <v>3990</v>
      </c>
      <c r="C4568" s="17" t="s">
        <v>8</v>
      </c>
      <c r="D4568" s="17" t="s">
        <v>4588</v>
      </c>
      <c r="E4568" s="17">
        <v>2660</v>
      </c>
      <c r="F4568" s="18" t="s">
        <v>6</v>
      </c>
      <c r="G4568">
        <v>2015</v>
      </c>
      <c r="H4568" s="18" t="s">
        <v>66</v>
      </c>
      <c r="I4568" t="s">
        <v>64</v>
      </c>
      <c r="J4568" t="s">
        <v>65</v>
      </c>
    </row>
    <row r="4569" spans="1:10">
      <c r="A4569" s="17">
        <v>7100</v>
      </c>
      <c r="B4569" s="17" t="s">
        <v>2112</v>
      </c>
      <c r="C4569" s="17" t="s">
        <v>8</v>
      </c>
      <c r="D4569" s="17" t="s">
        <v>4588</v>
      </c>
      <c r="E4569" s="17">
        <v>16130</v>
      </c>
      <c r="F4569" s="18" t="s">
        <v>6</v>
      </c>
      <c r="G4569">
        <v>2015</v>
      </c>
      <c r="H4569" s="18" t="s">
        <v>66</v>
      </c>
      <c r="I4569" t="s">
        <v>64</v>
      </c>
      <c r="J4569" t="s">
        <v>65</v>
      </c>
    </row>
    <row r="4570" spans="1:10">
      <c r="A4570" s="17">
        <v>7099</v>
      </c>
      <c r="B4570" s="17" t="s">
        <v>2227</v>
      </c>
      <c r="C4570" s="17" t="s">
        <v>8</v>
      </c>
      <c r="D4570" s="17" t="s">
        <v>4588</v>
      </c>
      <c r="E4570" s="17">
        <v>2400</v>
      </c>
      <c r="F4570" s="18" t="s">
        <v>6</v>
      </c>
      <c r="G4570">
        <v>2015</v>
      </c>
      <c r="H4570" s="18" t="s">
        <v>66</v>
      </c>
      <c r="I4570" t="s">
        <v>64</v>
      </c>
      <c r="J4570" t="s">
        <v>65</v>
      </c>
    </row>
    <row r="4571" spans="1:10">
      <c r="A4571" s="17">
        <v>7098</v>
      </c>
      <c r="B4571" s="17" t="s">
        <v>3111</v>
      </c>
      <c r="C4571" s="17" t="s">
        <v>8</v>
      </c>
      <c r="D4571" s="17" t="s">
        <v>4588</v>
      </c>
      <c r="E4571" s="17">
        <v>2410</v>
      </c>
      <c r="F4571" s="18" t="s">
        <v>6</v>
      </c>
      <c r="G4571">
        <v>2015</v>
      </c>
      <c r="H4571" s="18" t="s">
        <v>66</v>
      </c>
      <c r="I4571" t="s">
        <v>64</v>
      </c>
      <c r="J4571" t="s">
        <v>65</v>
      </c>
    </row>
    <row r="4572" spans="1:10">
      <c r="A4572" s="17">
        <v>7097</v>
      </c>
      <c r="B4572" s="17" t="s">
        <v>2551</v>
      </c>
      <c r="C4572" s="17" t="s">
        <v>8</v>
      </c>
      <c r="D4572" s="17" t="s">
        <v>4588</v>
      </c>
      <c r="E4572" s="17">
        <v>1270</v>
      </c>
      <c r="F4572" s="18" t="s">
        <v>6</v>
      </c>
      <c r="G4572">
        <v>2015</v>
      </c>
      <c r="H4572" s="18" t="s">
        <v>66</v>
      </c>
      <c r="I4572" t="s">
        <v>64</v>
      </c>
      <c r="J4572" t="s">
        <v>65</v>
      </c>
    </row>
    <row r="4573" spans="1:10">
      <c r="A4573" s="17">
        <v>7096</v>
      </c>
      <c r="B4573" s="17" t="s">
        <v>4297</v>
      </c>
      <c r="C4573" s="17" t="s">
        <v>8</v>
      </c>
      <c r="D4573" s="17" t="s">
        <v>4588</v>
      </c>
      <c r="E4573" s="17">
        <v>3090</v>
      </c>
      <c r="F4573" s="18" t="s">
        <v>6</v>
      </c>
      <c r="G4573">
        <v>2015</v>
      </c>
      <c r="H4573" s="18" t="s">
        <v>66</v>
      </c>
      <c r="I4573" t="s">
        <v>64</v>
      </c>
      <c r="J4573" t="s">
        <v>65</v>
      </c>
    </row>
    <row r="4574" spans="1:10">
      <c r="A4574" s="17">
        <v>7095</v>
      </c>
      <c r="B4574" s="17" t="s">
        <v>2471</v>
      </c>
      <c r="C4574" s="17" t="s">
        <v>8</v>
      </c>
      <c r="D4574" s="17" t="s">
        <v>4588</v>
      </c>
      <c r="E4574" s="17">
        <v>2210</v>
      </c>
      <c r="F4574" s="18" t="s">
        <v>6</v>
      </c>
      <c r="G4574">
        <v>2015</v>
      </c>
      <c r="H4574" s="18" t="s">
        <v>66</v>
      </c>
      <c r="I4574" t="s">
        <v>64</v>
      </c>
      <c r="J4574" t="s">
        <v>65</v>
      </c>
    </row>
    <row r="4575" spans="1:10">
      <c r="A4575" s="17">
        <v>7094</v>
      </c>
      <c r="B4575" s="17" t="s">
        <v>3236</v>
      </c>
      <c r="C4575" s="17" t="s">
        <v>8</v>
      </c>
      <c r="D4575" s="17" t="s">
        <v>4588</v>
      </c>
      <c r="E4575" s="17">
        <v>2300</v>
      </c>
      <c r="F4575" s="18" t="s">
        <v>6</v>
      </c>
      <c r="G4575">
        <v>2015</v>
      </c>
      <c r="H4575" s="18" t="s">
        <v>66</v>
      </c>
      <c r="I4575" t="s">
        <v>64</v>
      </c>
      <c r="J4575" t="s">
        <v>65</v>
      </c>
    </row>
    <row r="4576" spans="1:10">
      <c r="A4576" s="17">
        <v>7093</v>
      </c>
      <c r="B4576" s="17" t="s">
        <v>2987</v>
      </c>
      <c r="C4576" s="17" t="s">
        <v>8</v>
      </c>
      <c r="D4576" s="17" t="s">
        <v>4588</v>
      </c>
      <c r="E4576" s="17">
        <v>2030</v>
      </c>
      <c r="F4576" s="18" t="s">
        <v>6</v>
      </c>
      <c r="G4576">
        <v>2015</v>
      </c>
      <c r="H4576" s="18" t="s">
        <v>66</v>
      </c>
      <c r="I4576" t="s">
        <v>64</v>
      </c>
      <c r="J4576" t="s">
        <v>65</v>
      </c>
    </row>
    <row r="4577" spans="1:10">
      <c r="A4577" s="17">
        <v>7092</v>
      </c>
      <c r="B4577" s="17" t="s">
        <v>3718</v>
      </c>
      <c r="C4577" s="17" t="s">
        <v>8</v>
      </c>
      <c r="D4577" s="17" t="s">
        <v>4588</v>
      </c>
      <c r="E4577" s="17">
        <v>2180</v>
      </c>
      <c r="F4577" s="18" t="s">
        <v>6</v>
      </c>
      <c r="G4577">
        <v>2015</v>
      </c>
      <c r="H4577" s="18" t="s">
        <v>66</v>
      </c>
      <c r="I4577" t="s">
        <v>64</v>
      </c>
      <c r="J4577" t="s">
        <v>65</v>
      </c>
    </row>
    <row r="4578" spans="1:10">
      <c r="A4578" s="17">
        <v>7091</v>
      </c>
      <c r="B4578" s="17" t="s">
        <v>3329</v>
      </c>
      <c r="C4578" s="17" t="s">
        <v>8</v>
      </c>
      <c r="D4578" s="17" t="s">
        <v>4588</v>
      </c>
      <c r="E4578" s="17">
        <v>1580</v>
      </c>
      <c r="F4578" s="18" t="s">
        <v>6</v>
      </c>
      <c r="G4578">
        <v>2015</v>
      </c>
      <c r="H4578" s="18" t="s">
        <v>66</v>
      </c>
      <c r="I4578" t="s">
        <v>64</v>
      </c>
      <c r="J4578" t="s">
        <v>65</v>
      </c>
    </row>
    <row r="4579" spans="1:10">
      <c r="A4579" s="17">
        <v>7090</v>
      </c>
      <c r="B4579" s="17" t="s">
        <v>3077</v>
      </c>
      <c r="C4579" s="17" t="s">
        <v>8</v>
      </c>
      <c r="D4579" s="17" t="s">
        <v>4588</v>
      </c>
      <c r="E4579" s="17">
        <v>3100</v>
      </c>
      <c r="F4579" s="18" t="s">
        <v>6</v>
      </c>
      <c r="G4579">
        <v>2015</v>
      </c>
      <c r="H4579" s="18" t="s">
        <v>66</v>
      </c>
      <c r="I4579" t="s">
        <v>64</v>
      </c>
      <c r="J4579" t="s">
        <v>65</v>
      </c>
    </row>
    <row r="4580" spans="1:10">
      <c r="A4580" s="17">
        <v>7089</v>
      </c>
      <c r="B4580" s="17" t="s">
        <v>3670</v>
      </c>
      <c r="C4580" s="17" t="s">
        <v>8</v>
      </c>
      <c r="D4580" s="17" t="s">
        <v>4588</v>
      </c>
      <c r="E4580" s="17">
        <v>1640</v>
      </c>
      <c r="F4580" s="18" t="s">
        <v>6</v>
      </c>
      <c r="G4580">
        <v>2015</v>
      </c>
      <c r="H4580" s="18" t="s">
        <v>66</v>
      </c>
      <c r="I4580" t="s">
        <v>64</v>
      </c>
      <c r="J4580" t="s">
        <v>65</v>
      </c>
    </row>
    <row r="4581" spans="1:10">
      <c r="A4581" s="17">
        <v>7088</v>
      </c>
      <c r="B4581" s="17" t="s">
        <v>3586</v>
      </c>
      <c r="C4581" s="17" t="s">
        <v>8</v>
      </c>
      <c r="D4581" s="17" t="s">
        <v>4588</v>
      </c>
      <c r="E4581" s="17">
        <v>1800</v>
      </c>
      <c r="F4581" s="18" t="s">
        <v>6</v>
      </c>
      <c r="G4581">
        <v>2015</v>
      </c>
      <c r="H4581" s="18" t="s">
        <v>66</v>
      </c>
      <c r="I4581" t="s">
        <v>64</v>
      </c>
      <c r="J4581" t="s">
        <v>65</v>
      </c>
    </row>
    <row r="4582" spans="1:10">
      <c r="A4582" s="17">
        <v>7087</v>
      </c>
      <c r="B4582" s="17" t="s">
        <v>2578</v>
      </c>
      <c r="C4582" s="17" t="s">
        <v>8</v>
      </c>
      <c r="D4582" s="17" t="s">
        <v>4646</v>
      </c>
      <c r="E4582" s="17">
        <v>1800</v>
      </c>
      <c r="F4582" s="18" t="s">
        <v>6</v>
      </c>
      <c r="G4582">
        <v>2014</v>
      </c>
      <c r="H4582" s="18" t="s">
        <v>66</v>
      </c>
      <c r="I4582" t="s">
        <v>64</v>
      </c>
      <c r="J4582" t="s">
        <v>65</v>
      </c>
    </row>
    <row r="4583" spans="1:10">
      <c r="A4583" s="17">
        <v>7086</v>
      </c>
      <c r="B4583" s="17" t="s">
        <v>2178</v>
      </c>
      <c r="C4583" s="17" t="s">
        <v>8</v>
      </c>
      <c r="D4583" s="17" t="s">
        <v>4588</v>
      </c>
      <c r="E4583" s="17">
        <v>3800</v>
      </c>
      <c r="F4583" s="18" t="s">
        <v>6</v>
      </c>
      <c r="G4583">
        <v>2014</v>
      </c>
      <c r="H4583" s="18" t="s">
        <v>66</v>
      </c>
      <c r="I4583" t="s">
        <v>64</v>
      </c>
      <c r="J4583" t="s">
        <v>65</v>
      </c>
    </row>
    <row r="4584" spans="1:10">
      <c r="A4584" s="17">
        <v>7085</v>
      </c>
      <c r="B4584" s="17" t="s">
        <v>3397</v>
      </c>
      <c r="C4584" s="17" t="s">
        <v>8</v>
      </c>
      <c r="D4584" s="17" t="s">
        <v>4646</v>
      </c>
      <c r="E4584" s="17">
        <v>1330</v>
      </c>
      <c r="F4584" s="18" t="s">
        <v>6</v>
      </c>
      <c r="G4584">
        <v>2014</v>
      </c>
      <c r="H4584" s="18" t="s">
        <v>66</v>
      </c>
      <c r="I4584" t="s">
        <v>64</v>
      </c>
      <c r="J4584" t="s">
        <v>65</v>
      </c>
    </row>
    <row r="4585" spans="1:10">
      <c r="A4585" s="17">
        <v>7084</v>
      </c>
      <c r="B4585" s="17" t="s">
        <v>3779</v>
      </c>
      <c r="C4585" s="17" t="s">
        <v>8</v>
      </c>
      <c r="D4585" s="17" t="s">
        <v>4588</v>
      </c>
      <c r="E4585" s="17">
        <v>2970</v>
      </c>
      <c r="F4585" s="18" t="s">
        <v>6</v>
      </c>
      <c r="G4585">
        <v>2013</v>
      </c>
      <c r="H4585" s="18" t="s">
        <v>66</v>
      </c>
      <c r="I4585" t="s">
        <v>64</v>
      </c>
      <c r="J4585" t="s">
        <v>65</v>
      </c>
    </row>
    <row r="4586" spans="1:10">
      <c r="A4586" s="17">
        <v>7082</v>
      </c>
      <c r="B4586" s="17" t="s">
        <v>3037</v>
      </c>
      <c r="C4586" s="17" t="s">
        <v>8</v>
      </c>
      <c r="D4586" s="17" t="s">
        <v>4588</v>
      </c>
      <c r="E4586" s="17">
        <v>4790</v>
      </c>
      <c r="F4586" s="18" t="s">
        <v>6</v>
      </c>
      <c r="G4586">
        <v>2011</v>
      </c>
      <c r="H4586" s="18" t="s">
        <v>66</v>
      </c>
      <c r="I4586" t="s">
        <v>64</v>
      </c>
      <c r="J4586" t="s">
        <v>65</v>
      </c>
    </row>
    <row r="4587" spans="1:10">
      <c r="A4587" s="17">
        <v>7081</v>
      </c>
      <c r="B4587" s="17" t="s">
        <v>3117</v>
      </c>
      <c r="C4587" s="17" t="s">
        <v>8</v>
      </c>
      <c r="D4587" s="17" t="s">
        <v>4753</v>
      </c>
      <c r="E4587" s="17">
        <v>4430</v>
      </c>
      <c r="F4587" s="18" t="s">
        <v>6</v>
      </c>
      <c r="G4587">
        <v>2011</v>
      </c>
      <c r="H4587" s="18" t="s">
        <v>66</v>
      </c>
      <c r="I4587" t="s">
        <v>64</v>
      </c>
      <c r="J4587" t="s">
        <v>65</v>
      </c>
    </row>
    <row r="4588" spans="1:10">
      <c r="A4588" s="17">
        <v>7080</v>
      </c>
      <c r="B4588" s="17" t="s">
        <v>2798</v>
      </c>
      <c r="C4588" s="17" t="s">
        <v>8</v>
      </c>
      <c r="D4588" s="17" t="s">
        <v>4646</v>
      </c>
      <c r="E4588" s="17">
        <v>3130</v>
      </c>
      <c r="F4588" s="18" t="s">
        <v>6</v>
      </c>
      <c r="G4588">
        <v>2011</v>
      </c>
      <c r="H4588" s="18" t="s">
        <v>66</v>
      </c>
      <c r="I4588" t="s">
        <v>64</v>
      </c>
      <c r="J4588" t="s">
        <v>65</v>
      </c>
    </row>
    <row r="4589" spans="1:10">
      <c r="A4589" s="17">
        <v>7079</v>
      </c>
      <c r="B4589" s="17" t="s">
        <v>2636</v>
      </c>
      <c r="C4589" s="17" t="s">
        <v>8</v>
      </c>
      <c r="D4589" s="17" t="s">
        <v>4646</v>
      </c>
      <c r="E4589" s="17">
        <v>3640</v>
      </c>
      <c r="F4589" s="18" t="s">
        <v>6</v>
      </c>
      <c r="G4589">
        <v>2010</v>
      </c>
      <c r="H4589" s="18" t="s">
        <v>66</v>
      </c>
      <c r="I4589" t="s">
        <v>64</v>
      </c>
      <c r="J4589" t="s">
        <v>65</v>
      </c>
    </row>
    <row r="4590" spans="1:10">
      <c r="A4590" s="17">
        <v>7078</v>
      </c>
      <c r="B4590" s="17" t="s">
        <v>3068</v>
      </c>
      <c r="C4590" s="17" t="s">
        <v>8</v>
      </c>
      <c r="D4590" s="17" t="s">
        <v>4646</v>
      </c>
      <c r="E4590" s="17">
        <v>3590</v>
      </c>
      <c r="F4590" s="18" t="s">
        <v>6</v>
      </c>
      <c r="G4590">
        <v>2010</v>
      </c>
      <c r="H4590" s="18" t="s">
        <v>66</v>
      </c>
      <c r="I4590" t="s">
        <v>64</v>
      </c>
      <c r="J4590" t="s">
        <v>65</v>
      </c>
    </row>
    <row r="4591" spans="1:10">
      <c r="A4591" s="17">
        <v>7077</v>
      </c>
      <c r="B4591" s="17" t="s">
        <v>2766</v>
      </c>
      <c r="C4591" s="17" t="s">
        <v>8</v>
      </c>
      <c r="D4591" s="17" t="s">
        <v>4646</v>
      </c>
      <c r="E4591" s="17">
        <v>3140</v>
      </c>
      <c r="F4591" s="18" t="s">
        <v>6</v>
      </c>
      <c r="G4591">
        <v>2010</v>
      </c>
      <c r="H4591" s="18" t="s">
        <v>66</v>
      </c>
      <c r="I4591" t="s">
        <v>64</v>
      </c>
      <c r="J4591" t="s">
        <v>65</v>
      </c>
    </row>
    <row r="4592" spans="1:10">
      <c r="A4592" s="17">
        <v>7076</v>
      </c>
      <c r="B4592" s="17" t="s">
        <v>3581</v>
      </c>
      <c r="C4592" s="17" t="s">
        <v>8</v>
      </c>
      <c r="D4592" s="17" t="s">
        <v>4588</v>
      </c>
      <c r="E4592" s="17">
        <v>3800</v>
      </c>
      <c r="F4592" s="18" t="s">
        <v>6</v>
      </c>
      <c r="G4592">
        <v>2009</v>
      </c>
      <c r="H4592" s="18" t="s">
        <v>66</v>
      </c>
      <c r="I4592" t="s">
        <v>64</v>
      </c>
      <c r="J4592" t="s">
        <v>65</v>
      </c>
    </row>
    <row r="4593" spans="1:10">
      <c r="A4593" s="17">
        <v>7075</v>
      </c>
      <c r="B4593" s="17" t="s">
        <v>3003</v>
      </c>
      <c r="C4593" s="17" t="s">
        <v>8</v>
      </c>
      <c r="D4593" s="17" t="s">
        <v>4588</v>
      </c>
      <c r="E4593" s="17">
        <v>5350</v>
      </c>
      <c r="F4593" s="18" t="s">
        <v>6</v>
      </c>
      <c r="G4593">
        <v>2008</v>
      </c>
      <c r="H4593" s="18" t="s">
        <v>66</v>
      </c>
      <c r="I4593" t="s">
        <v>64</v>
      </c>
      <c r="J4593" t="s">
        <v>65</v>
      </c>
    </row>
    <row r="4594" spans="1:10">
      <c r="A4594" s="17">
        <v>7074</v>
      </c>
      <c r="B4594" s="17" t="s">
        <v>2994</v>
      </c>
      <c r="C4594" s="17" t="s">
        <v>8</v>
      </c>
      <c r="D4594" s="17" t="s">
        <v>4646</v>
      </c>
      <c r="E4594" s="17">
        <v>2740</v>
      </c>
      <c r="F4594" s="18" t="s">
        <v>6</v>
      </c>
      <c r="G4594">
        <v>2008</v>
      </c>
      <c r="H4594" s="18" t="s">
        <v>66</v>
      </c>
      <c r="I4594" t="s">
        <v>64</v>
      </c>
      <c r="J4594" t="s">
        <v>65</v>
      </c>
    </row>
    <row r="4595" spans="1:10">
      <c r="A4595" s="17">
        <v>7073</v>
      </c>
      <c r="B4595" s="17" t="s">
        <v>2408</v>
      </c>
      <c r="C4595" s="17" t="s">
        <v>8</v>
      </c>
      <c r="D4595" s="17" t="s">
        <v>4646</v>
      </c>
      <c r="E4595" s="17">
        <v>5680</v>
      </c>
      <c r="F4595" s="18" t="s">
        <v>6</v>
      </c>
      <c r="G4595">
        <v>2008</v>
      </c>
      <c r="H4595" s="18" t="s">
        <v>66</v>
      </c>
      <c r="I4595" t="s">
        <v>64</v>
      </c>
      <c r="J4595" t="s">
        <v>65</v>
      </c>
    </row>
    <row r="4596" spans="1:10">
      <c r="A4596" s="17">
        <v>7072</v>
      </c>
      <c r="B4596" s="17" t="s">
        <v>2985</v>
      </c>
      <c r="C4596" s="17" t="s">
        <v>8</v>
      </c>
      <c r="D4596" s="17" t="s">
        <v>4646</v>
      </c>
      <c r="E4596" s="17">
        <v>6080</v>
      </c>
      <c r="F4596" s="18" t="s">
        <v>6</v>
      </c>
      <c r="G4596">
        <v>2007</v>
      </c>
      <c r="H4596" s="18" t="s">
        <v>66</v>
      </c>
      <c r="I4596" t="s">
        <v>64</v>
      </c>
      <c r="J4596" t="s">
        <v>65</v>
      </c>
    </row>
    <row r="4597" spans="1:10">
      <c r="A4597" s="17">
        <v>7071</v>
      </c>
      <c r="B4597" s="17" t="s">
        <v>2806</v>
      </c>
      <c r="C4597" s="17" t="s">
        <v>8</v>
      </c>
      <c r="D4597" s="17" t="s">
        <v>4646</v>
      </c>
      <c r="E4597" s="17">
        <v>8410</v>
      </c>
      <c r="F4597" s="18" t="s">
        <v>6</v>
      </c>
      <c r="G4597">
        <v>2005</v>
      </c>
      <c r="H4597" s="18" t="s">
        <v>66</v>
      </c>
      <c r="I4597" t="s">
        <v>64</v>
      </c>
      <c r="J4597" t="s">
        <v>65</v>
      </c>
    </row>
    <row r="4598" spans="1:10">
      <c r="A4598" s="17">
        <v>7070</v>
      </c>
      <c r="B4598" s="17" t="s">
        <v>3428</v>
      </c>
      <c r="C4598" s="17" t="s">
        <v>22</v>
      </c>
      <c r="D4598" s="17" t="s">
        <v>4674</v>
      </c>
      <c r="E4598" s="17">
        <v>1320</v>
      </c>
      <c r="F4598" s="18" t="s">
        <v>6</v>
      </c>
      <c r="G4598">
        <v>2017</v>
      </c>
      <c r="H4598" s="18" t="s">
        <v>83</v>
      </c>
      <c r="I4598" t="s">
        <v>64</v>
      </c>
      <c r="J4598" t="s">
        <v>204</v>
      </c>
    </row>
    <row r="4599" spans="1:10">
      <c r="A4599" s="17">
        <v>7069</v>
      </c>
      <c r="B4599" s="17" t="s">
        <v>2845</v>
      </c>
      <c r="C4599" s="17" t="s">
        <v>22</v>
      </c>
      <c r="D4599" s="17" t="s">
        <v>4649</v>
      </c>
      <c r="E4599" s="17">
        <v>1810</v>
      </c>
      <c r="F4599" s="18" t="s">
        <v>6</v>
      </c>
      <c r="G4599">
        <v>2017</v>
      </c>
      <c r="H4599" s="18" t="s">
        <v>83</v>
      </c>
      <c r="I4599" t="s">
        <v>64</v>
      </c>
      <c r="J4599" t="s">
        <v>204</v>
      </c>
    </row>
    <row r="4600" spans="1:10">
      <c r="A4600" s="17">
        <v>7068</v>
      </c>
      <c r="B4600" s="17" t="s">
        <v>3174</v>
      </c>
      <c r="C4600" s="17" t="s">
        <v>22</v>
      </c>
      <c r="D4600" s="17" t="s">
        <v>4671</v>
      </c>
      <c r="E4600" s="17">
        <v>3400</v>
      </c>
      <c r="F4600" s="18" t="s">
        <v>6</v>
      </c>
      <c r="G4600">
        <v>2017</v>
      </c>
      <c r="H4600" s="18" t="s">
        <v>83</v>
      </c>
      <c r="I4600" t="s">
        <v>64</v>
      </c>
      <c r="J4600" t="s">
        <v>204</v>
      </c>
    </row>
    <row r="4601" spans="1:10">
      <c r="A4601" s="17">
        <v>7067</v>
      </c>
      <c r="B4601" s="17" t="s">
        <v>4243</v>
      </c>
      <c r="C4601" s="17" t="s">
        <v>22</v>
      </c>
      <c r="D4601" s="17" t="s">
        <v>4674</v>
      </c>
      <c r="E4601" s="17">
        <v>2120</v>
      </c>
      <c r="F4601" s="18" t="s">
        <v>6</v>
      </c>
      <c r="G4601">
        <v>2017</v>
      </c>
      <c r="H4601" s="18" t="s">
        <v>83</v>
      </c>
      <c r="I4601" t="s">
        <v>64</v>
      </c>
      <c r="J4601" t="s">
        <v>204</v>
      </c>
    </row>
    <row r="4602" spans="1:10">
      <c r="A4602" s="17">
        <v>7066</v>
      </c>
      <c r="B4602" s="17" t="s">
        <v>2922</v>
      </c>
      <c r="C4602" s="17" t="s">
        <v>22</v>
      </c>
      <c r="D4602" s="17" t="s">
        <v>4671</v>
      </c>
      <c r="E4602" s="17">
        <v>2480</v>
      </c>
      <c r="F4602" s="18" t="s">
        <v>6</v>
      </c>
      <c r="G4602">
        <v>2017</v>
      </c>
      <c r="H4602" s="18" t="s">
        <v>83</v>
      </c>
      <c r="I4602" t="s">
        <v>64</v>
      </c>
      <c r="J4602" t="s">
        <v>204</v>
      </c>
    </row>
    <row r="4603" spans="1:10">
      <c r="A4603" s="17">
        <v>7065</v>
      </c>
      <c r="B4603" s="17" t="s">
        <v>3686</v>
      </c>
      <c r="C4603" s="17" t="s">
        <v>22</v>
      </c>
      <c r="D4603" s="17" t="s">
        <v>4674</v>
      </c>
      <c r="E4603" s="17">
        <v>2280</v>
      </c>
      <c r="F4603" s="18" t="s">
        <v>6</v>
      </c>
      <c r="G4603">
        <v>2017</v>
      </c>
      <c r="H4603" s="18" t="s">
        <v>83</v>
      </c>
      <c r="I4603" t="s">
        <v>64</v>
      </c>
      <c r="J4603" t="s">
        <v>204</v>
      </c>
    </row>
    <row r="4604" spans="1:10">
      <c r="A4604" s="17">
        <v>7064</v>
      </c>
      <c r="B4604" s="17" t="s">
        <v>3914</v>
      </c>
      <c r="C4604" s="17" t="s">
        <v>22</v>
      </c>
      <c r="D4604" s="17" t="s">
        <v>4674</v>
      </c>
      <c r="E4604" s="17">
        <v>1770</v>
      </c>
      <c r="F4604" s="18" t="s">
        <v>6</v>
      </c>
      <c r="G4604">
        <v>2017</v>
      </c>
      <c r="H4604" s="18" t="s">
        <v>83</v>
      </c>
      <c r="I4604" t="s">
        <v>64</v>
      </c>
      <c r="J4604" t="s">
        <v>204</v>
      </c>
    </row>
    <row r="4605" spans="1:10">
      <c r="A4605" s="17">
        <v>7063</v>
      </c>
      <c r="B4605" s="17" t="s">
        <v>3992</v>
      </c>
      <c r="C4605" s="17" t="s">
        <v>22</v>
      </c>
      <c r="D4605" s="17" t="s">
        <v>4671</v>
      </c>
      <c r="E4605" s="17">
        <v>570</v>
      </c>
      <c r="F4605" s="18" t="s">
        <v>6</v>
      </c>
      <c r="G4605">
        <v>2016</v>
      </c>
      <c r="H4605" s="18" t="s">
        <v>82</v>
      </c>
      <c r="I4605" t="s">
        <v>64</v>
      </c>
      <c r="J4605" t="s">
        <v>207</v>
      </c>
    </row>
    <row r="4606" spans="1:10">
      <c r="A4606" s="17">
        <v>7062</v>
      </c>
      <c r="B4606" s="17" t="s">
        <v>3462</v>
      </c>
      <c r="C4606" s="17" t="s">
        <v>22</v>
      </c>
      <c r="D4606" s="17" t="s">
        <v>4649</v>
      </c>
      <c r="E4606" s="17">
        <v>2500</v>
      </c>
      <c r="F4606" s="18" t="s">
        <v>6</v>
      </c>
      <c r="G4606">
        <v>2016</v>
      </c>
      <c r="H4606" s="18" t="s">
        <v>82</v>
      </c>
      <c r="I4606" t="s">
        <v>64</v>
      </c>
      <c r="J4606" t="s">
        <v>204</v>
      </c>
    </row>
    <row r="4607" spans="1:10">
      <c r="A4607" s="17">
        <v>7061</v>
      </c>
      <c r="B4607" s="17" t="s">
        <v>3480</v>
      </c>
      <c r="C4607" s="17" t="s">
        <v>22</v>
      </c>
      <c r="D4607" s="17" t="s">
        <v>4674</v>
      </c>
      <c r="E4607" s="17">
        <v>2460</v>
      </c>
      <c r="F4607" s="18" t="s">
        <v>6</v>
      </c>
      <c r="G4607">
        <v>2016</v>
      </c>
      <c r="H4607" s="18" t="s">
        <v>82</v>
      </c>
      <c r="I4607" t="s">
        <v>64</v>
      </c>
      <c r="J4607" t="s">
        <v>204</v>
      </c>
    </row>
    <row r="4608" spans="1:10">
      <c r="A4608" s="17">
        <v>7060</v>
      </c>
      <c r="B4608" s="17" t="s">
        <v>3837</v>
      </c>
      <c r="C4608" s="17" t="s">
        <v>22</v>
      </c>
      <c r="D4608" s="17" t="s">
        <v>4674</v>
      </c>
      <c r="E4608" s="17">
        <v>2070</v>
      </c>
      <c r="F4608" s="18" t="s">
        <v>6</v>
      </c>
      <c r="G4608">
        <v>2016</v>
      </c>
      <c r="H4608" s="18" t="s">
        <v>82</v>
      </c>
      <c r="I4608" t="s">
        <v>64</v>
      </c>
      <c r="J4608" t="s">
        <v>204</v>
      </c>
    </row>
    <row r="4609" spans="1:10">
      <c r="A4609" s="17">
        <v>7059</v>
      </c>
      <c r="B4609" s="17" t="s">
        <v>3637</v>
      </c>
      <c r="C4609" s="17" t="s">
        <v>22</v>
      </c>
      <c r="D4609" s="17" t="s">
        <v>4674</v>
      </c>
      <c r="E4609" s="17">
        <v>1490</v>
      </c>
      <c r="F4609" s="18" t="s">
        <v>6</v>
      </c>
      <c r="G4609">
        <v>2016</v>
      </c>
      <c r="H4609" s="18" t="s">
        <v>82</v>
      </c>
      <c r="I4609" t="s">
        <v>64</v>
      </c>
      <c r="J4609" t="s">
        <v>204</v>
      </c>
    </row>
    <row r="4610" spans="1:10">
      <c r="A4610" s="17">
        <v>7058</v>
      </c>
      <c r="B4610" s="17" t="s">
        <v>4121</v>
      </c>
      <c r="C4610" s="17" t="s">
        <v>22</v>
      </c>
      <c r="D4610" s="17" t="s">
        <v>4671</v>
      </c>
      <c r="E4610" s="17">
        <v>2040</v>
      </c>
      <c r="F4610" s="18" t="s">
        <v>6</v>
      </c>
      <c r="G4610">
        <v>2016</v>
      </c>
      <c r="H4610" s="18" t="s">
        <v>82</v>
      </c>
      <c r="I4610" t="s">
        <v>64</v>
      </c>
      <c r="J4610" t="s">
        <v>204</v>
      </c>
    </row>
    <row r="4611" spans="1:10">
      <c r="A4611" s="17">
        <v>7057</v>
      </c>
      <c r="B4611" s="17" t="s">
        <v>4001</v>
      </c>
      <c r="C4611" s="17" t="s">
        <v>22</v>
      </c>
      <c r="D4611" s="17" t="s">
        <v>4674</v>
      </c>
      <c r="E4611" s="17">
        <v>1560</v>
      </c>
      <c r="F4611" s="18" t="s">
        <v>6</v>
      </c>
      <c r="G4611">
        <v>2016</v>
      </c>
      <c r="H4611" s="18" t="s">
        <v>82</v>
      </c>
      <c r="I4611" t="s">
        <v>64</v>
      </c>
      <c r="J4611" t="s">
        <v>204</v>
      </c>
    </row>
    <row r="4612" spans="1:10">
      <c r="A4612" s="17">
        <v>7056</v>
      </c>
      <c r="B4612" s="17" t="s">
        <v>2397</v>
      </c>
      <c r="C4612" s="17" t="s">
        <v>22</v>
      </c>
      <c r="D4612" s="17" t="s">
        <v>4649</v>
      </c>
      <c r="E4612" s="17">
        <v>1790</v>
      </c>
      <c r="F4612" s="18" t="s">
        <v>6</v>
      </c>
      <c r="G4612">
        <v>2016</v>
      </c>
      <c r="H4612" s="18" t="s">
        <v>82</v>
      </c>
      <c r="I4612" t="s">
        <v>64</v>
      </c>
      <c r="J4612" t="s">
        <v>204</v>
      </c>
    </row>
    <row r="4613" spans="1:10">
      <c r="A4613" s="17">
        <v>7055</v>
      </c>
      <c r="B4613" s="17" t="s">
        <v>3299</v>
      </c>
      <c r="C4613" s="17" t="s">
        <v>22</v>
      </c>
      <c r="D4613" s="17" t="s">
        <v>4674</v>
      </c>
      <c r="E4613" s="17">
        <v>4410</v>
      </c>
      <c r="F4613" s="18" t="s">
        <v>6</v>
      </c>
      <c r="G4613">
        <v>2016</v>
      </c>
      <c r="H4613" s="18" t="s">
        <v>82</v>
      </c>
      <c r="I4613" t="s">
        <v>64</v>
      </c>
      <c r="J4613" t="s">
        <v>204</v>
      </c>
    </row>
    <row r="4614" spans="1:10">
      <c r="A4614" s="17">
        <v>7054</v>
      </c>
      <c r="B4614" s="17" t="s">
        <v>3885</v>
      </c>
      <c r="C4614" s="17" t="s">
        <v>22</v>
      </c>
      <c r="D4614" s="17" t="s">
        <v>4649</v>
      </c>
      <c r="E4614" s="17">
        <v>1720</v>
      </c>
      <c r="F4614" s="18" t="s">
        <v>6</v>
      </c>
      <c r="G4614">
        <v>2016</v>
      </c>
      <c r="H4614" s="18" t="s">
        <v>82</v>
      </c>
      <c r="I4614" t="s">
        <v>64</v>
      </c>
      <c r="J4614" t="s">
        <v>204</v>
      </c>
    </row>
    <row r="4615" spans="1:10">
      <c r="A4615" s="17">
        <v>7053</v>
      </c>
      <c r="B4615" s="17" t="s">
        <v>3879</v>
      </c>
      <c r="C4615" s="17" t="s">
        <v>22</v>
      </c>
      <c r="D4615" s="17" t="s">
        <v>4649</v>
      </c>
      <c r="E4615" s="17">
        <v>3140</v>
      </c>
      <c r="F4615" s="18" t="s">
        <v>6</v>
      </c>
      <c r="G4615">
        <v>2016</v>
      </c>
      <c r="H4615" s="18" t="s">
        <v>82</v>
      </c>
      <c r="I4615" t="s">
        <v>64</v>
      </c>
      <c r="J4615" t="s">
        <v>215</v>
      </c>
    </row>
    <row r="4616" spans="1:10">
      <c r="A4616" s="17">
        <v>7052</v>
      </c>
      <c r="B4616" s="17" t="s">
        <v>3824</v>
      </c>
      <c r="C4616" s="17" t="s">
        <v>22</v>
      </c>
      <c r="D4616" s="17" t="s">
        <v>4674</v>
      </c>
      <c r="E4616" s="17">
        <v>1690</v>
      </c>
      <c r="F4616" s="18" t="s">
        <v>6</v>
      </c>
      <c r="G4616">
        <v>2016</v>
      </c>
      <c r="H4616" s="18" t="s">
        <v>82</v>
      </c>
      <c r="I4616" t="s">
        <v>64</v>
      </c>
      <c r="J4616" t="s">
        <v>204</v>
      </c>
    </row>
    <row r="4617" spans="1:10">
      <c r="A4617" s="17">
        <v>7051</v>
      </c>
      <c r="B4617" s="17" t="s">
        <v>2683</v>
      </c>
      <c r="C4617" s="17" t="s">
        <v>22</v>
      </c>
      <c r="D4617" s="17" t="s">
        <v>4671</v>
      </c>
      <c r="E4617" s="17">
        <v>1460</v>
      </c>
      <c r="F4617" s="18" t="s">
        <v>6</v>
      </c>
      <c r="G4617">
        <v>2016</v>
      </c>
      <c r="H4617" s="18" t="s">
        <v>82</v>
      </c>
      <c r="I4617" t="s">
        <v>64</v>
      </c>
      <c r="J4617" t="s">
        <v>204</v>
      </c>
    </row>
    <row r="4618" spans="1:10">
      <c r="A4618" s="17">
        <v>7050</v>
      </c>
      <c r="B4618" s="17" t="s">
        <v>3354</v>
      </c>
      <c r="C4618" s="17" t="s">
        <v>22</v>
      </c>
      <c r="D4618" s="17" t="s">
        <v>4649</v>
      </c>
      <c r="E4618" s="17">
        <v>2320</v>
      </c>
      <c r="F4618" s="18" t="s">
        <v>6</v>
      </c>
      <c r="G4618">
        <v>2016</v>
      </c>
      <c r="H4618" s="18" t="s">
        <v>82</v>
      </c>
      <c r="I4618" t="s">
        <v>64</v>
      </c>
      <c r="J4618" t="s">
        <v>204</v>
      </c>
    </row>
    <row r="4619" spans="1:10">
      <c r="A4619" s="17">
        <v>7049</v>
      </c>
      <c r="B4619" s="17" t="s">
        <v>4428</v>
      </c>
      <c r="C4619" s="17" t="s">
        <v>22</v>
      </c>
      <c r="D4619" s="17" t="s">
        <v>4674</v>
      </c>
      <c r="E4619" s="17">
        <v>1480</v>
      </c>
      <c r="F4619" s="18" t="s">
        <v>6</v>
      </c>
      <c r="G4619">
        <v>2016</v>
      </c>
      <c r="H4619" s="18" t="s">
        <v>82</v>
      </c>
      <c r="I4619" t="s">
        <v>64</v>
      </c>
      <c r="J4619" t="s">
        <v>204</v>
      </c>
    </row>
    <row r="4620" spans="1:10">
      <c r="A4620" s="17">
        <v>7048</v>
      </c>
      <c r="B4620" s="17" t="s">
        <v>2387</v>
      </c>
      <c r="C4620" s="17" t="s">
        <v>22</v>
      </c>
      <c r="D4620" s="17" t="s">
        <v>4671</v>
      </c>
      <c r="E4620" s="17">
        <v>2420</v>
      </c>
      <c r="F4620" s="18" t="s">
        <v>6</v>
      </c>
      <c r="G4620">
        <v>2016</v>
      </c>
      <c r="H4620" s="18" t="s">
        <v>82</v>
      </c>
      <c r="I4620" t="s">
        <v>64</v>
      </c>
      <c r="J4620" t="s">
        <v>204</v>
      </c>
    </row>
    <row r="4621" spans="1:10">
      <c r="A4621" s="17">
        <v>7047</v>
      </c>
      <c r="B4621" s="17" t="s">
        <v>2528</v>
      </c>
      <c r="C4621" s="17" t="s">
        <v>22</v>
      </c>
      <c r="D4621" s="17" t="s">
        <v>4671</v>
      </c>
      <c r="E4621" s="17">
        <v>2260</v>
      </c>
      <c r="F4621" s="18" t="s">
        <v>6</v>
      </c>
      <c r="G4621">
        <v>2016</v>
      </c>
      <c r="H4621" s="18" t="s">
        <v>82</v>
      </c>
      <c r="I4621" t="s">
        <v>64</v>
      </c>
      <c r="J4621" t="s">
        <v>204</v>
      </c>
    </row>
    <row r="4622" spans="1:10">
      <c r="A4622" s="17">
        <v>7046</v>
      </c>
      <c r="B4622" s="17" t="s">
        <v>2525</v>
      </c>
      <c r="C4622" s="17" t="s">
        <v>22</v>
      </c>
      <c r="D4622" s="17" t="s">
        <v>4649</v>
      </c>
      <c r="E4622" s="17">
        <v>2970</v>
      </c>
      <c r="F4622" s="18" t="s">
        <v>6</v>
      </c>
      <c r="G4622">
        <v>2016</v>
      </c>
      <c r="H4622" s="18" t="s">
        <v>82</v>
      </c>
      <c r="I4622" t="s">
        <v>64</v>
      </c>
      <c r="J4622" t="s">
        <v>204</v>
      </c>
    </row>
    <row r="4623" spans="1:10">
      <c r="A4623" s="17">
        <v>7045</v>
      </c>
      <c r="B4623" s="17" t="s">
        <v>3592</v>
      </c>
      <c r="C4623" s="17" t="s">
        <v>22</v>
      </c>
      <c r="D4623" s="17" t="s">
        <v>4674</v>
      </c>
      <c r="E4623" s="17">
        <v>1820</v>
      </c>
      <c r="F4623" s="18" t="s">
        <v>6</v>
      </c>
      <c r="G4623">
        <v>2016</v>
      </c>
      <c r="H4623" s="18" t="s">
        <v>82</v>
      </c>
      <c r="I4623" t="s">
        <v>64</v>
      </c>
      <c r="J4623" t="s">
        <v>204</v>
      </c>
    </row>
    <row r="4624" spans="1:10">
      <c r="A4624" s="17">
        <v>7044</v>
      </c>
      <c r="B4624" s="17" t="s">
        <v>3017</v>
      </c>
      <c r="C4624" s="17" t="s">
        <v>22</v>
      </c>
      <c r="D4624" s="17" t="s">
        <v>4674</v>
      </c>
      <c r="E4624" s="17">
        <v>2560</v>
      </c>
      <c r="F4624" s="18" t="s">
        <v>6</v>
      </c>
      <c r="G4624">
        <v>2016</v>
      </c>
      <c r="H4624" s="18" t="s">
        <v>82</v>
      </c>
      <c r="I4624" t="s">
        <v>64</v>
      </c>
      <c r="J4624" t="s">
        <v>204</v>
      </c>
    </row>
    <row r="4625" spans="1:10">
      <c r="A4625" s="17">
        <v>7043</v>
      </c>
      <c r="B4625" s="17" t="s">
        <v>3429</v>
      </c>
      <c r="C4625" s="17" t="s">
        <v>22</v>
      </c>
      <c r="D4625" s="17" t="s">
        <v>4649</v>
      </c>
      <c r="E4625" s="17">
        <v>2260</v>
      </c>
      <c r="F4625" s="18" t="s">
        <v>6</v>
      </c>
      <c r="G4625">
        <v>2016</v>
      </c>
      <c r="H4625" s="18" t="s">
        <v>82</v>
      </c>
      <c r="I4625" t="s">
        <v>64</v>
      </c>
      <c r="J4625" t="s">
        <v>204</v>
      </c>
    </row>
    <row r="4626" spans="1:10">
      <c r="A4626" s="17">
        <v>7042</v>
      </c>
      <c r="B4626" s="17" t="s">
        <v>3157</v>
      </c>
      <c r="C4626" s="17" t="s">
        <v>22</v>
      </c>
      <c r="D4626" s="17" t="s">
        <v>4674</v>
      </c>
      <c r="E4626" s="17">
        <v>2150</v>
      </c>
      <c r="F4626" s="18" t="s">
        <v>6</v>
      </c>
      <c r="G4626">
        <v>2016</v>
      </c>
      <c r="H4626" s="18" t="s">
        <v>82</v>
      </c>
      <c r="I4626" t="s">
        <v>64</v>
      </c>
      <c r="J4626" t="s">
        <v>204</v>
      </c>
    </row>
    <row r="4627" spans="1:10">
      <c r="A4627" s="17">
        <v>7041</v>
      </c>
      <c r="B4627" s="17" t="s">
        <v>3005</v>
      </c>
      <c r="C4627" s="17" t="s">
        <v>22</v>
      </c>
      <c r="D4627" s="17" t="s">
        <v>4671</v>
      </c>
      <c r="E4627" s="17">
        <v>2210</v>
      </c>
      <c r="F4627" s="18" t="s">
        <v>6</v>
      </c>
      <c r="G4627">
        <v>2016</v>
      </c>
      <c r="H4627" s="18" t="s">
        <v>82</v>
      </c>
      <c r="I4627" t="s">
        <v>64</v>
      </c>
      <c r="J4627" t="s">
        <v>204</v>
      </c>
    </row>
    <row r="4628" spans="1:10">
      <c r="A4628" s="17">
        <v>7040</v>
      </c>
      <c r="B4628" s="17" t="s">
        <v>3090</v>
      </c>
      <c r="C4628" s="17" t="s">
        <v>22</v>
      </c>
      <c r="D4628" s="17" t="s">
        <v>4649</v>
      </c>
      <c r="E4628" s="17">
        <v>3070</v>
      </c>
      <c r="F4628" s="18" t="s">
        <v>6</v>
      </c>
      <c r="G4628">
        <v>2016</v>
      </c>
      <c r="H4628" s="18" t="s">
        <v>82</v>
      </c>
      <c r="I4628" t="s">
        <v>64</v>
      </c>
      <c r="J4628" t="s">
        <v>204</v>
      </c>
    </row>
    <row r="4629" spans="1:10">
      <c r="A4629" s="17">
        <v>7038</v>
      </c>
      <c r="B4629" s="17" t="s">
        <v>2519</v>
      </c>
      <c r="C4629" s="17" t="s">
        <v>22</v>
      </c>
      <c r="D4629" s="17" t="s">
        <v>4674</v>
      </c>
      <c r="E4629" s="17">
        <v>2480</v>
      </c>
      <c r="F4629" s="18" t="s">
        <v>6</v>
      </c>
      <c r="G4629">
        <v>2016</v>
      </c>
      <c r="H4629" s="18" t="s">
        <v>82</v>
      </c>
      <c r="I4629" t="s">
        <v>64</v>
      </c>
      <c r="J4629" t="s">
        <v>204</v>
      </c>
    </row>
    <row r="4630" spans="1:10">
      <c r="A4630" s="17">
        <v>7037</v>
      </c>
      <c r="B4630" s="17" t="s">
        <v>3150</v>
      </c>
      <c r="C4630" s="17" t="s">
        <v>22</v>
      </c>
      <c r="D4630" s="17" t="s">
        <v>4674</v>
      </c>
      <c r="E4630" s="17">
        <v>1750</v>
      </c>
      <c r="F4630" s="18" t="s">
        <v>6</v>
      </c>
      <c r="G4630">
        <v>2016</v>
      </c>
      <c r="H4630" s="18" t="s">
        <v>82</v>
      </c>
      <c r="I4630" t="s">
        <v>64</v>
      </c>
      <c r="J4630" t="s">
        <v>204</v>
      </c>
    </row>
    <row r="4631" spans="1:10">
      <c r="A4631" s="17">
        <v>7036</v>
      </c>
      <c r="B4631" s="17" t="s">
        <v>3878</v>
      </c>
      <c r="C4631" s="17" t="s">
        <v>22</v>
      </c>
      <c r="D4631" s="17" t="s">
        <v>4674</v>
      </c>
      <c r="E4631" s="17">
        <v>1860</v>
      </c>
      <c r="F4631" s="18" t="s">
        <v>6</v>
      </c>
      <c r="G4631">
        <v>2016</v>
      </c>
      <c r="H4631" s="18" t="s">
        <v>82</v>
      </c>
      <c r="I4631" t="s">
        <v>64</v>
      </c>
      <c r="J4631" t="s">
        <v>204</v>
      </c>
    </row>
    <row r="4632" spans="1:10">
      <c r="A4632" s="17">
        <v>7035</v>
      </c>
      <c r="B4632" s="17" t="s">
        <v>2970</v>
      </c>
      <c r="C4632" s="17" t="s">
        <v>22</v>
      </c>
      <c r="D4632" s="17" t="s">
        <v>4671</v>
      </c>
      <c r="E4632" s="17">
        <v>3170</v>
      </c>
      <c r="F4632" s="18" t="s">
        <v>6</v>
      </c>
      <c r="G4632">
        <v>2016</v>
      </c>
      <c r="H4632" s="18" t="s">
        <v>82</v>
      </c>
      <c r="I4632" t="s">
        <v>64</v>
      </c>
      <c r="J4632" t="s">
        <v>204</v>
      </c>
    </row>
    <row r="4633" spans="1:10">
      <c r="A4633" s="17">
        <v>7034</v>
      </c>
      <c r="B4633" s="17" t="s">
        <v>3134</v>
      </c>
      <c r="C4633" s="17" t="s">
        <v>22</v>
      </c>
      <c r="D4633" s="17" t="s">
        <v>4649</v>
      </c>
      <c r="E4633" s="17">
        <v>2990</v>
      </c>
      <c r="F4633" s="18" t="s">
        <v>6</v>
      </c>
      <c r="G4633">
        <v>2016</v>
      </c>
      <c r="H4633" s="18" t="s">
        <v>82</v>
      </c>
      <c r="I4633" t="s">
        <v>64</v>
      </c>
      <c r="J4633" t="s">
        <v>204</v>
      </c>
    </row>
    <row r="4634" spans="1:10">
      <c r="A4634" s="17">
        <v>7033</v>
      </c>
      <c r="B4634" s="17" t="s">
        <v>2354</v>
      </c>
      <c r="C4634" s="17" t="s">
        <v>22</v>
      </c>
      <c r="D4634" s="17" t="s">
        <v>4674</v>
      </c>
      <c r="E4634" s="17">
        <v>2240</v>
      </c>
      <c r="F4634" s="18" t="s">
        <v>6</v>
      </c>
      <c r="G4634">
        <v>2016</v>
      </c>
      <c r="H4634" s="18" t="s">
        <v>82</v>
      </c>
      <c r="I4634" t="s">
        <v>64</v>
      </c>
      <c r="J4634" t="s">
        <v>204</v>
      </c>
    </row>
    <row r="4635" spans="1:10">
      <c r="A4635" s="17">
        <v>7032</v>
      </c>
      <c r="B4635" s="17" t="s">
        <v>2435</v>
      </c>
      <c r="C4635" s="17" t="s">
        <v>22</v>
      </c>
      <c r="D4635" s="17" t="s">
        <v>4671</v>
      </c>
      <c r="E4635" s="17">
        <v>2920</v>
      </c>
      <c r="F4635" s="18" t="s">
        <v>6</v>
      </c>
      <c r="G4635">
        <v>2016</v>
      </c>
      <c r="H4635" s="18" t="s">
        <v>82</v>
      </c>
      <c r="I4635" t="s">
        <v>64</v>
      </c>
      <c r="J4635" t="s">
        <v>204</v>
      </c>
    </row>
    <row r="4636" spans="1:10">
      <c r="A4636" s="17">
        <v>7031</v>
      </c>
      <c r="B4636" s="17" t="s">
        <v>2410</v>
      </c>
      <c r="C4636" s="17" t="s">
        <v>22</v>
      </c>
      <c r="D4636" s="17" t="s">
        <v>4674</v>
      </c>
      <c r="E4636" s="17">
        <v>3180</v>
      </c>
      <c r="F4636" s="18" t="s">
        <v>6</v>
      </c>
      <c r="G4636">
        <v>2016</v>
      </c>
      <c r="H4636" s="18" t="s">
        <v>82</v>
      </c>
      <c r="I4636" t="s">
        <v>64</v>
      </c>
      <c r="J4636" t="s">
        <v>204</v>
      </c>
    </row>
    <row r="4637" spans="1:10">
      <c r="A4637" s="17">
        <v>7029</v>
      </c>
      <c r="B4637" s="17" t="s">
        <v>2988</v>
      </c>
      <c r="C4637" s="17" t="s">
        <v>22</v>
      </c>
      <c r="D4637" s="17" t="s">
        <v>4674</v>
      </c>
      <c r="E4637" s="17">
        <v>1830</v>
      </c>
      <c r="F4637" s="18" t="s">
        <v>6</v>
      </c>
      <c r="G4637">
        <v>2016</v>
      </c>
      <c r="H4637" s="18" t="s">
        <v>82</v>
      </c>
      <c r="I4637" t="s">
        <v>64</v>
      </c>
      <c r="J4637" t="s">
        <v>204</v>
      </c>
    </row>
    <row r="4638" spans="1:10">
      <c r="A4638" s="17">
        <v>7028</v>
      </c>
      <c r="B4638" s="17" t="s">
        <v>2349</v>
      </c>
      <c r="C4638" s="17" t="s">
        <v>22</v>
      </c>
      <c r="D4638" s="17" t="s">
        <v>4649</v>
      </c>
      <c r="E4638" s="17">
        <v>8380</v>
      </c>
      <c r="F4638" s="18" t="s">
        <v>6</v>
      </c>
      <c r="G4638">
        <v>2016</v>
      </c>
      <c r="H4638" s="18" t="s">
        <v>82</v>
      </c>
      <c r="I4638" t="s">
        <v>64</v>
      </c>
      <c r="J4638" t="s">
        <v>215</v>
      </c>
    </row>
    <row r="4639" spans="1:10">
      <c r="A4639" s="17">
        <v>7027</v>
      </c>
      <c r="B4639" s="17" t="s">
        <v>2456</v>
      </c>
      <c r="C4639" s="17" t="s">
        <v>22</v>
      </c>
      <c r="D4639" s="17" t="s">
        <v>4649</v>
      </c>
      <c r="E4639" s="17">
        <v>5290</v>
      </c>
      <c r="F4639" s="18" t="s">
        <v>6</v>
      </c>
      <c r="G4639">
        <v>2016</v>
      </c>
      <c r="H4639" s="18" t="s">
        <v>82</v>
      </c>
      <c r="I4639" t="s">
        <v>64</v>
      </c>
      <c r="J4639" t="s">
        <v>215</v>
      </c>
    </row>
    <row r="4640" spans="1:10">
      <c r="A4640" s="17">
        <v>7026</v>
      </c>
      <c r="B4640" s="17" t="s">
        <v>2949</v>
      </c>
      <c r="C4640" s="17" t="s">
        <v>22</v>
      </c>
      <c r="D4640" s="17" t="s">
        <v>4649</v>
      </c>
      <c r="E4640" s="17">
        <v>3230</v>
      </c>
      <c r="F4640" s="18" t="s">
        <v>6</v>
      </c>
      <c r="G4640">
        <v>2016</v>
      </c>
      <c r="H4640" s="18" t="s">
        <v>82</v>
      </c>
      <c r="I4640" t="s">
        <v>64</v>
      </c>
      <c r="J4640" t="s">
        <v>215</v>
      </c>
    </row>
    <row r="4641" spans="1:10">
      <c r="A4641" s="17">
        <v>7025</v>
      </c>
      <c r="B4641" s="17" t="s">
        <v>4312</v>
      </c>
      <c r="C4641" s="17" t="s">
        <v>22</v>
      </c>
      <c r="D4641" s="17" t="s">
        <v>4671</v>
      </c>
      <c r="E4641" s="17">
        <v>1970</v>
      </c>
      <c r="F4641" s="18" t="s">
        <v>6</v>
      </c>
      <c r="G4641">
        <v>2016</v>
      </c>
      <c r="H4641" s="18" t="s">
        <v>82</v>
      </c>
      <c r="I4641" t="s">
        <v>64</v>
      </c>
      <c r="J4641" t="s">
        <v>215</v>
      </c>
    </row>
    <row r="4642" spans="1:10">
      <c r="A4642" s="17">
        <v>7024</v>
      </c>
      <c r="B4642" s="17" t="s">
        <v>3238</v>
      </c>
      <c r="C4642" s="17" t="s">
        <v>22</v>
      </c>
      <c r="D4642" s="17" t="s">
        <v>4671</v>
      </c>
      <c r="E4642" s="17">
        <v>3320</v>
      </c>
      <c r="F4642" s="18" t="s">
        <v>6</v>
      </c>
      <c r="G4642">
        <v>2016</v>
      </c>
      <c r="H4642" s="18" t="s">
        <v>82</v>
      </c>
      <c r="I4642" t="s">
        <v>64</v>
      </c>
      <c r="J4642" t="s">
        <v>215</v>
      </c>
    </row>
    <row r="4643" spans="1:10">
      <c r="A4643" s="17">
        <v>7023</v>
      </c>
      <c r="B4643" s="17" t="s">
        <v>3153</v>
      </c>
      <c r="C4643" s="17" t="s">
        <v>22</v>
      </c>
      <c r="D4643" s="17" t="s">
        <v>4671</v>
      </c>
      <c r="E4643" s="17">
        <v>4410</v>
      </c>
      <c r="F4643" s="18" t="s">
        <v>6</v>
      </c>
      <c r="G4643">
        <v>2016</v>
      </c>
      <c r="H4643" s="18" t="s">
        <v>82</v>
      </c>
      <c r="I4643" t="s">
        <v>64</v>
      </c>
      <c r="J4643" t="s">
        <v>215</v>
      </c>
    </row>
    <row r="4644" spans="1:10">
      <c r="A4644" s="17">
        <v>7022</v>
      </c>
      <c r="B4644" s="17" t="s">
        <v>4105</v>
      </c>
      <c r="C4644" s="17" t="s">
        <v>22</v>
      </c>
      <c r="D4644" s="17" t="s">
        <v>4671</v>
      </c>
      <c r="E4644" s="17">
        <v>2050</v>
      </c>
      <c r="F4644" s="18" t="s">
        <v>6</v>
      </c>
      <c r="G4644">
        <v>2016</v>
      </c>
      <c r="H4644" s="18" t="s">
        <v>82</v>
      </c>
      <c r="I4644" t="s">
        <v>64</v>
      </c>
      <c r="J4644" t="s">
        <v>215</v>
      </c>
    </row>
    <row r="4645" spans="1:10">
      <c r="A4645" s="17">
        <v>7021</v>
      </c>
      <c r="B4645" s="17" t="s">
        <v>3783</v>
      </c>
      <c r="C4645" s="17" t="s">
        <v>22</v>
      </c>
      <c r="D4645" s="17" t="s">
        <v>4671</v>
      </c>
      <c r="E4645" s="17">
        <v>3210</v>
      </c>
      <c r="F4645" s="18" t="s">
        <v>6</v>
      </c>
      <c r="G4645">
        <v>2016</v>
      </c>
      <c r="H4645" s="18" t="s">
        <v>82</v>
      </c>
      <c r="I4645" t="s">
        <v>64</v>
      </c>
      <c r="J4645" t="s">
        <v>215</v>
      </c>
    </row>
    <row r="4646" spans="1:10">
      <c r="A4646" s="17">
        <v>7020</v>
      </c>
      <c r="B4646" s="17" t="s">
        <v>4447</v>
      </c>
      <c r="C4646" s="17" t="s">
        <v>22</v>
      </c>
      <c r="D4646" s="17" t="s">
        <v>4671</v>
      </c>
      <c r="E4646" s="17">
        <v>1130</v>
      </c>
      <c r="F4646" s="18" t="s">
        <v>6</v>
      </c>
      <c r="G4646">
        <v>2016</v>
      </c>
      <c r="H4646" s="18" t="s">
        <v>82</v>
      </c>
      <c r="I4646" t="s">
        <v>64</v>
      </c>
      <c r="J4646" t="s">
        <v>215</v>
      </c>
    </row>
    <row r="4647" spans="1:10">
      <c r="A4647" s="17">
        <v>7019</v>
      </c>
      <c r="B4647" s="17" t="s">
        <v>2761</v>
      </c>
      <c r="C4647" s="17" t="s">
        <v>22</v>
      </c>
      <c r="D4647" s="17" t="s">
        <v>4649</v>
      </c>
      <c r="E4647" s="17">
        <v>3100</v>
      </c>
      <c r="F4647" s="18" t="s">
        <v>6</v>
      </c>
      <c r="G4647">
        <v>2016</v>
      </c>
      <c r="H4647" s="18" t="s">
        <v>82</v>
      </c>
      <c r="I4647" t="s">
        <v>64</v>
      </c>
      <c r="J4647" t="s">
        <v>204</v>
      </c>
    </row>
    <row r="4648" spans="1:10">
      <c r="A4648" s="17">
        <v>7018</v>
      </c>
      <c r="B4648" s="17" t="s">
        <v>2735</v>
      </c>
      <c r="C4648" s="17" t="s">
        <v>22</v>
      </c>
      <c r="D4648" s="17" t="s">
        <v>4649</v>
      </c>
      <c r="E4648" s="17">
        <v>4210</v>
      </c>
      <c r="F4648" s="18" t="s">
        <v>6</v>
      </c>
      <c r="G4648">
        <v>2016</v>
      </c>
      <c r="H4648" s="18" t="s">
        <v>82</v>
      </c>
      <c r="I4648" t="s">
        <v>64</v>
      </c>
      <c r="J4648" t="s">
        <v>204</v>
      </c>
    </row>
    <row r="4649" spans="1:10">
      <c r="A4649" s="17">
        <v>7017</v>
      </c>
      <c r="B4649" s="17" t="s">
        <v>3685</v>
      </c>
      <c r="C4649" s="17" t="s">
        <v>22</v>
      </c>
      <c r="D4649" s="17" t="s">
        <v>4671</v>
      </c>
      <c r="E4649" s="17">
        <v>1250</v>
      </c>
      <c r="F4649" s="18" t="s">
        <v>6</v>
      </c>
      <c r="G4649">
        <v>2015</v>
      </c>
      <c r="H4649" s="18" t="s">
        <v>66</v>
      </c>
      <c r="I4649" t="s">
        <v>64</v>
      </c>
      <c r="J4649" t="s">
        <v>204</v>
      </c>
    </row>
    <row r="4650" spans="1:10">
      <c r="A4650" s="17">
        <v>7016</v>
      </c>
      <c r="B4650" s="17" t="s">
        <v>414</v>
      </c>
      <c r="C4650" s="17" t="s">
        <v>22</v>
      </c>
      <c r="D4650" s="17" t="s">
        <v>4671</v>
      </c>
      <c r="E4650" s="17">
        <v>1370</v>
      </c>
      <c r="F4650" s="18" t="s">
        <v>6</v>
      </c>
      <c r="G4650">
        <v>2015</v>
      </c>
      <c r="H4650" s="18" t="s">
        <v>66</v>
      </c>
      <c r="I4650" t="s">
        <v>64</v>
      </c>
      <c r="J4650" t="s">
        <v>204</v>
      </c>
    </row>
    <row r="4651" spans="1:10">
      <c r="A4651" s="17">
        <v>7015</v>
      </c>
      <c r="B4651" s="17" t="s">
        <v>2314</v>
      </c>
      <c r="C4651" s="17" t="s">
        <v>22</v>
      </c>
      <c r="D4651" s="17" t="s">
        <v>4649</v>
      </c>
      <c r="E4651" s="17">
        <v>3920</v>
      </c>
      <c r="F4651" s="18" t="s">
        <v>6</v>
      </c>
      <c r="G4651">
        <v>2015</v>
      </c>
      <c r="H4651" s="18" t="s">
        <v>66</v>
      </c>
      <c r="I4651" t="s">
        <v>64</v>
      </c>
      <c r="J4651" t="s">
        <v>204</v>
      </c>
    </row>
    <row r="4652" spans="1:10">
      <c r="A4652" s="17">
        <v>7014</v>
      </c>
      <c r="B4652" s="17" t="s">
        <v>2244</v>
      </c>
      <c r="C4652" s="17" t="s">
        <v>22</v>
      </c>
      <c r="D4652" s="17" t="s">
        <v>4674</v>
      </c>
      <c r="E4652" s="17">
        <v>3290</v>
      </c>
      <c r="F4652" s="18" t="s">
        <v>6</v>
      </c>
      <c r="G4652">
        <v>2016</v>
      </c>
      <c r="H4652" s="18" t="s">
        <v>82</v>
      </c>
      <c r="I4652" t="s">
        <v>64</v>
      </c>
      <c r="J4652" t="s">
        <v>204</v>
      </c>
    </row>
    <row r="4653" spans="1:10">
      <c r="A4653" s="17">
        <v>7013</v>
      </c>
      <c r="B4653" s="17" t="s">
        <v>4128</v>
      </c>
      <c r="C4653" s="17" t="s">
        <v>22</v>
      </c>
      <c r="D4653" s="17" t="s">
        <v>4671</v>
      </c>
      <c r="E4653" s="17">
        <v>2760</v>
      </c>
      <c r="F4653" s="18" t="s">
        <v>6</v>
      </c>
      <c r="G4653">
        <v>2015</v>
      </c>
      <c r="H4653" s="18" t="s">
        <v>66</v>
      </c>
      <c r="I4653" t="s">
        <v>64</v>
      </c>
      <c r="J4653" t="s">
        <v>204</v>
      </c>
    </row>
    <row r="4654" spans="1:10">
      <c r="A4654" s="17">
        <v>7012</v>
      </c>
      <c r="B4654" s="17" t="s">
        <v>3975</v>
      </c>
      <c r="C4654" s="17" t="s">
        <v>22</v>
      </c>
      <c r="D4654" s="17" t="s">
        <v>4671</v>
      </c>
      <c r="E4654" s="17">
        <v>2050</v>
      </c>
      <c r="F4654" s="18" t="s">
        <v>6</v>
      </c>
      <c r="G4654">
        <v>2015</v>
      </c>
      <c r="H4654" s="18" t="s">
        <v>66</v>
      </c>
      <c r="I4654" t="s">
        <v>64</v>
      </c>
      <c r="J4654" t="s">
        <v>65</v>
      </c>
    </row>
    <row r="4655" spans="1:10">
      <c r="A4655" s="17">
        <v>7011</v>
      </c>
      <c r="B4655" s="17" t="s">
        <v>2799</v>
      </c>
      <c r="C4655" s="17" t="s">
        <v>22</v>
      </c>
      <c r="D4655" s="17" t="s">
        <v>4671</v>
      </c>
      <c r="E4655" s="17">
        <v>1280</v>
      </c>
      <c r="F4655" s="18" t="s">
        <v>6</v>
      </c>
      <c r="G4655">
        <v>2015</v>
      </c>
      <c r="H4655" s="18" t="s">
        <v>66</v>
      </c>
      <c r="I4655" t="s">
        <v>64</v>
      </c>
      <c r="J4655" t="s">
        <v>204</v>
      </c>
    </row>
    <row r="4656" spans="1:10">
      <c r="A4656" s="17">
        <v>7010</v>
      </c>
      <c r="B4656" s="17" t="s">
        <v>2399</v>
      </c>
      <c r="C4656" s="17" t="s">
        <v>22</v>
      </c>
      <c r="D4656" s="17" t="s">
        <v>4649</v>
      </c>
      <c r="E4656" s="17">
        <v>2050</v>
      </c>
      <c r="F4656" s="18" t="s">
        <v>6</v>
      </c>
      <c r="G4656">
        <v>2015</v>
      </c>
      <c r="H4656" s="18" t="s">
        <v>66</v>
      </c>
      <c r="I4656" t="s">
        <v>64</v>
      </c>
      <c r="J4656" t="s">
        <v>204</v>
      </c>
    </row>
    <row r="4657" spans="1:10">
      <c r="A4657" s="17">
        <v>7009</v>
      </c>
      <c r="B4657" s="17" t="s">
        <v>2348</v>
      </c>
      <c r="C4657" s="17" t="s">
        <v>22</v>
      </c>
      <c r="D4657" s="17" t="s">
        <v>4674</v>
      </c>
      <c r="E4657" s="17">
        <v>4540</v>
      </c>
      <c r="F4657" s="18" t="s">
        <v>6</v>
      </c>
      <c r="G4657">
        <v>2016</v>
      </c>
      <c r="H4657" s="18" t="s">
        <v>82</v>
      </c>
      <c r="I4657" t="s">
        <v>64</v>
      </c>
      <c r="J4657" t="s">
        <v>204</v>
      </c>
    </row>
    <row r="4658" spans="1:10">
      <c r="A4658" s="17">
        <v>7008</v>
      </c>
      <c r="B4658" s="17" t="s">
        <v>3936</v>
      </c>
      <c r="C4658" s="17" t="s">
        <v>22</v>
      </c>
      <c r="D4658" s="17" t="s">
        <v>4671</v>
      </c>
      <c r="E4658" s="17">
        <v>1670</v>
      </c>
      <c r="F4658" s="18" t="s">
        <v>6</v>
      </c>
      <c r="G4658">
        <v>2015</v>
      </c>
      <c r="H4658" s="18" t="s">
        <v>66</v>
      </c>
      <c r="I4658" t="s">
        <v>64</v>
      </c>
      <c r="J4658" t="s">
        <v>204</v>
      </c>
    </row>
    <row r="4659" spans="1:10">
      <c r="A4659" s="17">
        <v>7007</v>
      </c>
      <c r="B4659" s="17" t="s">
        <v>3063</v>
      </c>
      <c r="C4659" s="17" t="s">
        <v>22</v>
      </c>
      <c r="D4659" s="17" t="s">
        <v>4649</v>
      </c>
      <c r="E4659" s="17">
        <v>1810</v>
      </c>
      <c r="F4659" s="18" t="s">
        <v>6</v>
      </c>
      <c r="G4659">
        <v>2015</v>
      </c>
      <c r="H4659" s="18" t="s">
        <v>66</v>
      </c>
      <c r="I4659" t="s">
        <v>64</v>
      </c>
      <c r="J4659" t="s">
        <v>204</v>
      </c>
    </row>
    <row r="4660" spans="1:10">
      <c r="A4660" s="17">
        <v>7006</v>
      </c>
      <c r="B4660" s="17" t="s">
        <v>3255</v>
      </c>
      <c r="C4660" s="17" t="s">
        <v>22</v>
      </c>
      <c r="D4660" s="17" t="s">
        <v>4674</v>
      </c>
      <c r="E4660" s="17">
        <v>3070</v>
      </c>
      <c r="F4660" s="18" t="s">
        <v>6</v>
      </c>
      <c r="G4660">
        <v>2015</v>
      </c>
      <c r="H4660" s="18" t="s">
        <v>66</v>
      </c>
      <c r="I4660" t="s">
        <v>64</v>
      </c>
      <c r="J4660" t="s">
        <v>204</v>
      </c>
    </row>
    <row r="4661" spans="1:10">
      <c r="A4661" s="17">
        <v>7005</v>
      </c>
      <c r="B4661" s="17" t="s">
        <v>3584</v>
      </c>
      <c r="C4661" s="17" t="s">
        <v>22</v>
      </c>
      <c r="D4661" s="17" t="s">
        <v>4674</v>
      </c>
      <c r="E4661" s="17">
        <v>3270</v>
      </c>
      <c r="F4661" s="18" t="s">
        <v>6</v>
      </c>
      <c r="G4661">
        <v>2015</v>
      </c>
      <c r="H4661" s="18" t="s">
        <v>66</v>
      </c>
      <c r="I4661" t="s">
        <v>64</v>
      </c>
      <c r="J4661" t="s">
        <v>204</v>
      </c>
    </row>
    <row r="4662" spans="1:10">
      <c r="A4662" s="17">
        <v>7004</v>
      </c>
      <c r="B4662" s="17" t="s">
        <v>3223</v>
      </c>
      <c r="C4662" s="17" t="s">
        <v>22</v>
      </c>
      <c r="D4662" s="17" t="s">
        <v>4649</v>
      </c>
      <c r="E4662" s="17">
        <v>1580</v>
      </c>
      <c r="F4662" s="18" t="s">
        <v>6</v>
      </c>
      <c r="G4662">
        <v>2015</v>
      </c>
      <c r="H4662" s="18" t="s">
        <v>66</v>
      </c>
      <c r="I4662" t="s">
        <v>64</v>
      </c>
      <c r="J4662" t="s">
        <v>204</v>
      </c>
    </row>
    <row r="4663" spans="1:10">
      <c r="A4663" s="17">
        <v>7003</v>
      </c>
      <c r="B4663" s="17" t="s">
        <v>2945</v>
      </c>
      <c r="C4663" s="17" t="s">
        <v>22</v>
      </c>
      <c r="D4663" s="17" t="s">
        <v>4674</v>
      </c>
      <c r="E4663" s="17">
        <v>1520</v>
      </c>
      <c r="F4663" s="18" t="s">
        <v>6</v>
      </c>
      <c r="G4663">
        <v>2015</v>
      </c>
      <c r="H4663" s="18" t="s">
        <v>66</v>
      </c>
      <c r="I4663" t="s">
        <v>64</v>
      </c>
      <c r="J4663" t="s">
        <v>204</v>
      </c>
    </row>
    <row r="4664" spans="1:10">
      <c r="A4664" s="17">
        <v>7002</v>
      </c>
      <c r="B4664" s="17" t="s">
        <v>4420</v>
      </c>
      <c r="C4664" s="17" t="s">
        <v>22</v>
      </c>
      <c r="D4664" s="17" t="s">
        <v>4674</v>
      </c>
      <c r="E4664" s="17">
        <v>2840</v>
      </c>
      <c r="F4664" s="18" t="s">
        <v>6</v>
      </c>
      <c r="G4664">
        <v>2015</v>
      </c>
      <c r="H4664" s="18" t="s">
        <v>66</v>
      </c>
      <c r="I4664" t="s">
        <v>64</v>
      </c>
      <c r="J4664" t="s">
        <v>204</v>
      </c>
    </row>
    <row r="4665" spans="1:10">
      <c r="A4665" s="17">
        <v>7001</v>
      </c>
      <c r="B4665" s="17" t="s">
        <v>4140</v>
      </c>
      <c r="C4665" s="17" t="s">
        <v>22</v>
      </c>
      <c r="D4665" s="17" t="s">
        <v>4671</v>
      </c>
      <c r="E4665" s="17">
        <v>1690</v>
      </c>
      <c r="F4665" s="18" t="s">
        <v>6</v>
      </c>
      <c r="G4665">
        <v>2015</v>
      </c>
      <c r="H4665" s="18" t="s">
        <v>66</v>
      </c>
      <c r="I4665" t="s">
        <v>64</v>
      </c>
      <c r="J4665" t="s">
        <v>204</v>
      </c>
    </row>
    <row r="4666" spans="1:10">
      <c r="A4666" s="17">
        <v>7000</v>
      </c>
      <c r="B4666" s="17" t="s">
        <v>2734</v>
      </c>
      <c r="C4666" s="17" t="s">
        <v>22</v>
      </c>
      <c r="D4666" s="17" t="s">
        <v>4671</v>
      </c>
      <c r="E4666" s="17">
        <v>2540</v>
      </c>
      <c r="F4666" s="18" t="s">
        <v>6</v>
      </c>
      <c r="G4666">
        <v>2015</v>
      </c>
      <c r="H4666" s="18" t="s">
        <v>66</v>
      </c>
      <c r="I4666" t="s">
        <v>64</v>
      </c>
      <c r="J4666" t="s">
        <v>215</v>
      </c>
    </row>
    <row r="4667" spans="1:10">
      <c r="A4667" s="17">
        <v>6999</v>
      </c>
      <c r="B4667" s="17" t="s">
        <v>2154</v>
      </c>
      <c r="C4667" s="17" t="s">
        <v>22</v>
      </c>
      <c r="D4667" s="17" t="s">
        <v>4671</v>
      </c>
      <c r="E4667" s="17">
        <v>3070</v>
      </c>
      <c r="F4667" s="18" t="s">
        <v>6</v>
      </c>
      <c r="G4667">
        <v>2015</v>
      </c>
      <c r="H4667" s="18" t="s">
        <v>66</v>
      </c>
      <c r="I4667" t="s">
        <v>64</v>
      </c>
      <c r="J4667" t="s">
        <v>215</v>
      </c>
    </row>
    <row r="4668" spans="1:10">
      <c r="A4668" s="17">
        <v>6998</v>
      </c>
      <c r="B4668" s="17" t="s">
        <v>4028</v>
      </c>
      <c r="C4668" s="17" t="s">
        <v>22</v>
      </c>
      <c r="D4668" s="17" t="s">
        <v>4674</v>
      </c>
      <c r="E4668" s="17">
        <v>2960</v>
      </c>
      <c r="F4668" s="18" t="s">
        <v>6</v>
      </c>
      <c r="G4668">
        <v>2015</v>
      </c>
      <c r="H4668" s="18" t="s">
        <v>66</v>
      </c>
      <c r="I4668" t="s">
        <v>64</v>
      </c>
      <c r="J4668" t="s">
        <v>215</v>
      </c>
    </row>
    <row r="4669" spans="1:10">
      <c r="A4669" s="17">
        <v>6997</v>
      </c>
      <c r="B4669" s="17" t="s">
        <v>2540</v>
      </c>
      <c r="C4669" s="17" t="s">
        <v>22</v>
      </c>
      <c r="D4669" s="17" t="s">
        <v>4649</v>
      </c>
      <c r="E4669" s="17">
        <v>4260</v>
      </c>
      <c r="F4669" s="18" t="s">
        <v>6</v>
      </c>
      <c r="G4669">
        <v>2015</v>
      </c>
      <c r="H4669" s="18" t="s">
        <v>66</v>
      </c>
      <c r="I4669" t="s">
        <v>64</v>
      </c>
      <c r="J4669" t="s">
        <v>215</v>
      </c>
    </row>
    <row r="4670" spans="1:10">
      <c r="A4670" s="17">
        <v>6996</v>
      </c>
      <c r="B4670" s="17" t="s">
        <v>3391</v>
      </c>
      <c r="C4670" s="17" t="s">
        <v>22</v>
      </c>
      <c r="D4670" s="17" t="s">
        <v>4674</v>
      </c>
      <c r="E4670" s="17">
        <v>3880</v>
      </c>
      <c r="F4670" s="18" t="s">
        <v>6</v>
      </c>
      <c r="G4670">
        <v>2015</v>
      </c>
      <c r="H4670" s="18" t="s">
        <v>66</v>
      </c>
      <c r="I4670" t="s">
        <v>64</v>
      </c>
      <c r="J4670" t="s">
        <v>215</v>
      </c>
    </row>
    <row r="4671" spans="1:10">
      <c r="A4671" s="17">
        <v>6995</v>
      </c>
      <c r="B4671" s="17" t="s">
        <v>3954</v>
      </c>
      <c r="C4671" s="17" t="s">
        <v>22</v>
      </c>
      <c r="D4671" s="17" t="s">
        <v>4649</v>
      </c>
      <c r="E4671" s="17">
        <v>2500</v>
      </c>
      <c r="F4671" s="18" t="s">
        <v>6</v>
      </c>
      <c r="G4671">
        <v>2015</v>
      </c>
      <c r="H4671" s="18" t="s">
        <v>66</v>
      </c>
      <c r="I4671" t="s">
        <v>64</v>
      </c>
      <c r="J4671" t="s">
        <v>215</v>
      </c>
    </row>
    <row r="4672" spans="1:10">
      <c r="A4672" s="17">
        <v>6994</v>
      </c>
      <c r="B4672" s="17" t="s">
        <v>2859</v>
      </c>
      <c r="C4672" s="17" t="s">
        <v>22</v>
      </c>
      <c r="D4672" s="17" t="s">
        <v>4649</v>
      </c>
      <c r="E4672" s="17">
        <v>5000</v>
      </c>
      <c r="F4672" s="18" t="s">
        <v>6</v>
      </c>
      <c r="G4672">
        <v>2015</v>
      </c>
      <c r="H4672" s="18" t="s">
        <v>66</v>
      </c>
      <c r="I4672" t="s">
        <v>64</v>
      </c>
      <c r="J4672" t="s">
        <v>215</v>
      </c>
    </row>
    <row r="4673" spans="1:10">
      <c r="A4673" s="17">
        <v>6993</v>
      </c>
      <c r="B4673" s="17" t="s">
        <v>3932</v>
      </c>
      <c r="C4673" s="17" t="s">
        <v>22</v>
      </c>
      <c r="D4673" s="17" t="s">
        <v>4671</v>
      </c>
      <c r="E4673" s="17">
        <v>2120</v>
      </c>
      <c r="F4673" s="18" t="s">
        <v>6</v>
      </c>
      <c r="G4673">
        <v>2015</v>
      </c>
      <c r="H4673" s="18" t="s">
        <v>66</v>
      </c>
      <c r="I4673" t="s">
        <v>64</v>
      </c>
      <c r="J4673" t="s">
        <v>204</v>
      </c>
    </row>
    <row r="4674" spans="1:10">
      <c r="A4674" s="17">
        <v>6992</v>
      </c>
      <c r="B4674" s="17" t="s">
        <v>2974</v>
      </c>
      <c r="C4674" s="17" t="s">
        <v>22</v>
      </c>
      <c r="D4674" s="17" t="s">
        <v>4674</v>
      </c>
      <c r="E4674" s="17">
        <v>1820</v>
      </c>
      <c r="F4674" s="18" t="s">
        <v>6</v>
      </c>
      <c r="G4674">
        <v>2015</v>
      </c>
      <c r="H4674" s="18" t="s">
        <v>66</v>
      </c>
      <c r="I4674" t="s">
        <v>64</v>
      </c>
      <c r="J4674" t="s">
        <v>215</v>
      </c>
    </row>
    <row r="4675" spans="1:10">
      <c r="A4675" s="17">
        <v>6991</v>
      </c>
      <c r="B4675" s="17" t="s">
        <v>3690</v>
      </c>
      <c r="C4675" s="17" t="s">
        <v>22</v>
      </c>
      <c r="D4675" s="17" t="s">
        <v>4674</v>
      </c>
      <c r="E4675" s="17">
        <v>3010</v>
      </c>
      <c r="F4675" s="18" t="s">
        <v>6</v>
      </c>
      <c r="G4675">
        <v>2015</v>
      </c>
      <c r="H4675" s="18" t="s">
        <v>66</v>
      </c>
      <c r="I4675" t="s">
        <v>64</v>
      </c>
      <c r="J4675" t="s">
        <v>215</v>
      </c>
    </row>
    <row r="4676" spans="1:10">
      <c r="A4676" s="17">
        <v>6990</v>
      </c>
      <c r="B4676" s="17" t="s">
        <v>4237</v>
      </c>
      <c r="C4676" s="17" t="s">
        <v>22</v>
      </c>
      <c r="D4676" s="17" t="s">
        <v>4671</v>
      </c>
      <c r="E4676" s="17">
        <v>1530</v>
      </c>
      <c r="F4676" s="18" t="s">
        <v>6</v>
      </c>
      <c r="G4676">
        <v>2015</v>
      </c>
      <c r="H4676" s="18" t="s">
        <v>66</v>
      </c>
      <c r="I4676" t="s">
        <v>64</v>
      </c>
      <c r="J4676" t="s">
        <v>215</v>
      </c>
    </row>
    <row r="4677" spans="1:10">
      <c r="A4677" s="17">
        <v>6989</v>
      </c>
      <c r="B4677" s="17" t="s">
        <v>3148</v>
      </c>
      <c r="C4677" s="17" t="s">
        <v>22</v>
      </c>
      <c r="D4677" s="17" t="s">
        <v>4671</v>
      </c>
      <c r="E4677" s="17">
        <v>2270</v>
      </c>
      <c r="F4677" s="18" t="s">
        <v>6</v>
      </c>
      <c r="G4677">
        <v>2015</v>
      </c>
      <c r="H4677" s="18" t="s">
        <v>66</v>
      </c>
      <c r="I4677" t="s">
        <v>64</v>
      </c>
      <c r="J4677" t="s">
        <v>215</v>
      </c>
    </row>
    <row r="4678" spans="1:10">
      <c r="A4678" s="17">
        <v>6988</v>
      </c>
      <c r="B4678" s="17" t="s">
        <v>2461</v>
      </c>
      <c r="C4678" s="17" t="s">
        <v>22</v>
      </c>
      <c r="D4678" s="17" t="s">
        <v>4671</v>
      </c>
      <c r="E4678" s="17">
        <v>2600</v>
      </c>
      <c r="F4678" s="18" t="s">
        <v>6</v>
      </c>
      <c r="G4678">
        <v>2015</v>
      </c>
      <c r="H4678" s="18" t="s">
        <v>66</v>
      </c>
      <c r="I4678" t="s">
        <v>64</v>
      </c>
      <c r="J4678" t="s">
        <v>215</v>
      </c>
    </row>
    <row r="4679" spans="1:10">
      <c r="A4679" s="17">
        <v>6987</v>
      </c>
      <c r="B4679" s="17" t="s">
        <v>2621</v>
      </c>
      <c r="C4679" s="17" t="s">
        <v>22</v>
      </c>
      <c r="D4679" s="17" t="s">
        <v>4649</v>
      </c>
      <c r="E4679" s="17">
        <v>2550</v>
      </c>
      <c r="F4679" s="18" t="s">
        <v>6</v>
      </c>
      <c r="G4679">
        <v>2015</v>
      </c>
      <c r="H4679" s="18" t="s">
        <v>66</v>
      </c>
      <c r="I4679" t="s">
        <v>64</v>
      </c>
      <c r="J4679" t="s">
        <v>215</v>
      </c>
    </row>
    <row r="4680" spans="1:10">
      <c r="A4680" s="17">
        <v>6986</v>
      </c>
      <c r="B4680" s="17" t="s">
        <v>2956</v>
      </c>
      <c r="C4680" s="17" t="s">
        <v>22</v>
      </c>
      <c r="D4680" s="17" t="s">
        <v>4671</v>
      </c>
      <c r="E4680" s="17">
        <v>1690</v>
      </c>
      <c r="F4680" s="18" t="s">
        <v>6</v>
      </c>
      <c r="G4680">
        <v>2014</v>
      </c>
      <c r="H4680" s="18" t="s">
        <v>66</v>
      </c>
      <c r="I4680" t="s">
        <v>64</v>
      </c>
      <c r="J4680" t="s">
        <v>215</v>
      </c>
    </row>
    <row r="4681" spans="1:10">
      <c r="A4681" s="17">
        <v>6985</v>
      </c>
      <c r="B4681" s="17" t="s">
        <v>3853</v>
      </c>
      <c r="C4681" s="17" t="s">
        <v>22</v>
      </c>
      <c r="D4681" s="17" t="s">
        <v>4674</v>
      </c>
      <c r="E4681" s="17">
        <v>2510</v>
      </c>
      <c r="F4681" s="18" t="s">
        <v>6</v>
      </c>
      <c r="G4681">
        <v>2014</v>
      </c>
      <c r="H4681" s="18" t="s">
        <v>66</v>
      </c>
      <c r="I4681" t="s">
        <v>64</v>
      </c>
      <c r="J4681" t="s">
        <v>215</v>
      </c>
    </row>
    <row r="4682" spans="1:10">
      <c r="A4682" s="17">
        <v>6984</v>
      </c>
      <c r="B4682" s="17" t="s">
        <v>3139</v>
      </c>
      <c r="C4682" s="17" t="s">
        <v>22</v>
      </c>
      <c r="D4682" s="17" t="s">
        <v>4649</v>
      </c>
      <c r="E4682" s="17">
        <v>1990</v>
      </c>
      <c r="F4682" s="18" t="s">
        <v>6</v>
      </c>
      <c r="G4682">
        <v>2015</v>
      </c>
      <c r="H4682" s="18" t="s">
        <v>66</v>
      </c>
      <c r="I4682" t="s">
        <v>64</v>
      </c>
      <c r="J4682" t="s">
        <v>215</v>
      </c>
    </row>
    <row r="4683" spans="1:10">
      <c r="A4683" s="17">
        <v>6983</v>
      </c>
      <c r="B4683" s="17" t="s">
        <v>3858</v>
      </c>
      <c r="C4683" s="17" t="s">
        <v>22</v>
      </c>
      <c r="D4683" s="17" t="s">
        <v>4674</v>
      </c>
      <c r="E4683" s="17">
        <v>1660</v>
      </c>
      <c r="F4683" s="18" t="s">
        <v>6</v>
      </c>
      <c r="G4683">
        <v>2014</v>
      </c>
      <c r="H4683" s="18" t="s">
        <v>66</v>
      </c>
      <c r="I4683" t="s">
        <v>64</v>
      </c>
      <c r="J4683" t="s">
        <v>215</v>
      </c>
    </row>
    <row r="4684" spans="1:10">
      <c r="A4684" s="17">
        <v>6982</v>
      </c>
      <c r="B4684" s="17" t="s">
        <v>4112</v>
      </c>
      <c r="C4684" s="17" t="s">
        <v>22</v>
      </c>
      <c r="D4684" s="17" t="s">
        <v>4674</v>
      </c>
      <c r="E4684" s="17">
        <v>2520</v>
      </c>
      <c r="F4684" s="18" t="s">
        <v>6</v>
      </c>
      <c r="G4684">
        <v>2014</v>
      </c>
      <c r="H4684" s="18" t="s">
        <v>66</v>
      </c>
      <c r="I4684" t="s">
        <v>64</v>
      </c>
      <c r="J4684" t="s">
        <v>215</v>
      </c>
    </row>
    <row r="4685" spans="1:10">
      <c r="A4685" s="17">
        <v>6981</v>
      </c>
      <c r="B4685" s="17" t="s">
        <v>3729</v>
      </c>
      <c r="C4685" s="17" t="s">
        <v>22</v>
      </c>
      <c r="D4685" s="17" t="s">
        <v>4674</v>
      </c>
      <c r="E4685" s="17">
        <v>2490</v>
      </c>
      <c r="F4685" s="18" t="s">
        <v>6</v>
      </c>
      <c r="G4685">
        <v>2014</v>
      </c>
      <c r="H4685" s="18" t="s">
        <v>66</v>
      </c>
      <c r="I4685" t="s">
        <v>64</v>
      </c>
      <c r="J4685" t="s">
        <v>215</v>
      </c>
    </row>
    <row r="4686" spans="1:10">
      <c r="A4686" s="17">
        <v>6980</v>
      </c>
      <c r="B4686" s="17" t="s">
        <v>4119</v>
      </c>
      <c r="C4686" s="17" t="s">
        <v>22</v>
      </c>
      <c r="D4686" s="17" t="s">
        <v>4674</v>
      </c>
      <c r="E4686" s="17">
        <v>2170</v>
      </c>
      <c r="F4686" s="18" t="s">
        <v>6</v>
      </c>
      <c r="G4686">
        <v>2014</v>
      </c>
      <c r="H4686" s="18" t="s">
        <v>66</v>
      </c>
      <c r="I4686" t="s">
        <v>64</v>
      </c>
      <c r="J4686" t="s">
        <v>215</v>
      </c>
    </row>
    <row r="4687" spans="1:10">
      <c r="A4687" s="17">
        <v>6979</v>
      </c>
      <c r="B4687" s="17" t="s">
        <v>2547</v>
      </c>
      <c r="C4687" s="17" t="s">
        <v>22</v>
      </c>
      <c r="D4687" s="17" t="s">
        <v>4649</v>
      </c>
      <c r="E4687" s="17">
        <v>3030</v>
      </c>
      <c r="F4687" s="18" t="s">
        <v>6</v>
      </c>
      <c r="G4687">
        <v>2014</v>
      </c>
      <c r="H4687" s="18" t="s">
        <v>66</v>
      </c>
      <c r="I4687" t="s">
        <v>64</v>
      </c>
      <c r="J4687" t="s">
        <v>215</v>
      </c>
    </row>
    <row r="4688" spans="1:10">
      <c r="A4688" s="17">
        <v>6978</v>
      </c>
      <c r="B4688" s="17" t="s">
        <v>3179</v>
      </c>
      <c r="C4688" s="17" t="s">
        <v>22</v>
      </c>
      <c r="D4688" s="17" t="s">
        <v>4674</v>
      </c>
      <c r="E4688" s="17">
        <v>2900</v>
      </c>
      <c r="F4688" s="18" t="s">
        <v>6</v>
      </c>
      <c r="G4688">
        <v>2014</v>
      </c>
      <c r="H4688" s="18" t="s">
        <v>66</v>
      </c>
      <c r="I4688" t="s">
        <v>64</v>
      </c>
      <c r="J4688" t="s">
        <v>215</v>
      </c>
    </row>
    <row r="4689" spans="1:10">
      <c r="A4689" s="17">
        <v>6977</v>
      </c>
      <c r="B4689" s="17" t="s">
        <v>3775</v>
      </c>
      <c r="C4689" s="17" t="s">
        <v>22</v>
      </c>
      <c r="D4689" s="17" t="s">
        <v>4674</v>
      </c>
      <c r="E4689" s="17">
        <v>2410</v>
      </c>
      <c r="F4689" s="18" t="s">
        <v>6</v>
      </c>
      <c r="G4689">
        <v>2014</v>
      </c>
      <c r="H4689" s="18" t="s">
        <v>66</v>
      </c>
      <c r="I4689" t="s">
        <v>64</v>
      </c>
      <c r="J4689" t="s">
        <v>215</v>
      </c>
    </row>
    <row r="4690" spans="1:10">
      <c r="A4690" s="17">
        <v>6976</v>
      </c>
      <c r="B4690" s="17" t="s">
        <v>3693</v>
      </c>
      <c r="C4690" s="17" t="s">
        <v>22</v>
      </c>
      <c r="D4690" s="17" t="s">
        <v>4674</v>
      </c>
      <c r="E4690" s="17">
        <v>1970</v>
      </c>
      <c r="F4690" s="18" t="s">
        <v>6</v>
      </c>
      <c r="G4690">
        <v>2014</v>
      </c>
      <c r="H4690" s="18" t="s">
        <v>66</v>
      </c>
      <c r="I4690" t="s">
        <v>64</v>
      </c>
      <c r="J4690" t="s">
        <v>215</v>
      </c>
    </row>
    <row r="4691" spans="1:10">
      <c r="A4691" s="17">
        <v>6975</v>
      </c>
      <c r="B4691" s="17" t="s">
        <v>2679</v>
      </c>
      <c r="C4691" s="17" t="s">
        <v>22</v>
      </c>
      <c r="D4691" s="17" t="s">
        <v>4671</v>
      </c>
      <c r="E4691" s="17">
        <v>2400</v>
      </c>
      <c r="F4691" s="18" t="s">
        <v>6</v>
      </c>
      <c r="G4691">
        <v>2014</v>
      </c>
      <c r="H4691" s="18" t="s">
        <v>66</v>
      </c>
      <c r="I4691" t="s">
        <v>64</v>
      </c>
      <c r="J4691" t="s">
        <v>215</v>
      </c>
    </row>
    <row r="4692" spans="1:10">
      <c r="A4692" s="17">
        <v>6974</v>
      </c>
      <c r="B4692" s="17" t="s">
        <v>2776</v>
      </c>
      <c r="C4692" s="17" t="s">
        <v>22</v>
      </c>
      <c r="D4692" s="17" t="s">
        <v>4674</v>
      </c>
      <c r="E4692" s="17">
        <v>1930</v>
      </c>
      <c r="F4692" s="18" t="s">
        <v>6</v>
      </c>
      <c r="G4692">
        <v>2014</v>
      </c>
      <c r="H4692" s="18" t="s">
        <v>66</v>
      </c>
      <c r="I4692" t="s">
        <v>64</v>
      </c>
      <c r="J4692" t="s">
        <v>215</v>
      </c>
    </row>
    <row r="4693" spans="1:10">
      <c r="A4693" s="17">
        <v>6973</v>
      </c>
      <c r="B4693" s="17" t="s">
        <v>2675</v>
      </c>
      <c r="C4693" s="17" t="s">
        <v>22</v>
      </c>
      <c r="D4693" s="17" t="s">
        <v>4671</v>
      </c>
      <c r="E4693" s="17">
        <v>3480</v>
      </c>
      <c r="F4693" s="18" t="s">
        <v>6</v>
      </c>
      <c r="G4693">
        <v>2014</v>
      </c>
      <c r="H4693" s="18" t="s">
        <v>66</v>
      </c>
      <c r="I4693" t="s">
        <v>64</v>
      </c>
      <c r="J4693" t="s">
        <v>215</v>
      </c>
    </row>
    <row r="4694" spans="1:10">
      <c r="A4694" s="17">
        <v>6972</v>
      </c>
      <c r="B4694" s="17" t="s">
        <v>2694</v>
      </c>
      <c r="C4694" s="17" t="s">
        <v>22</v>
      </c>
      <c r="D4694" s="17" t="s">
        <v>4649</v>
      </c>
      <c r="E4694" s="17">
        <v>2450</v>
      </c>
      <c r="F4694" s="18" t="s">
        <v>6</v>
      </c>
      <c r="G4694">
        <v>2014</v>
      </c>
      <c r="H4694" s="18" t="s">
        <v>66</v>
      </c>
      <c r="I4694" t="s">
        <v>64</v>
      </c>
      <c r="J4694" t="s">
        <v>215</v>
      </c>
    </row>
    <row r="4695" spans="1:10">
      <c r="A4695" s="17">
        <v>6971</v>
      </c>
      <c r="B4695" s="17" t="s">
        <v>4063</v>
      </c>
      <c r="C4695" s="17" t="s">
        <v>22</v>
      </c>
      <c r="D4695" s="17" t="s">
        <v>4674</v>
      </c>
      <c r="E4695" s="17">
        <v>3240</v>
      </c>
      <c r="F4695" s="18" t="s">
        <v>6</v>
      </c>
      <c r="G4695">
        <v>2014</v>
      </c>
      <c r="H4695" s="18" t="s">
        <v>66</v>
      </c>
      <c r="I4695" t="s">
        <v>64</v>
      </c>
      <c r="J4695" t="s">
        <v>215</v>
      </c>
    </row>
    <row r="4696" spans="1:10">
      <c r="A4696" s="17">
        <v>6970</v>
      </c>
      <c r="B4696" s="17" t="s">
        <v>3479</v>
      </c>
      <c r="C4696" s="17" t="s">
        <v>22</v>
      </c>
      <c r="D4696" s="17" t="s">
        <v>4649</v>
      </c>
      <c r="E4696" s="17">
        <v>2780</v>
      </c>
      <c r="F4696" s="18" t="s">
        <v>6</v>
      </c>
      <c r="G4696">
        <v>2014</v>
      </c>
      <c r="H4696" s="18" t="s">
        <v>66</v>
      </c>
      <c r="I4696" t="s">
        <v>64</v>
      </c>
      <c r="J4696" t="s">
        <v>215</v>
      </c>
    </row>
    <row r="4697" spans="1:10">
      <c r="A4697" s="17">
        <v>6969</v>
      </c>
      <c r="B4697" s="17" t="s">
        <v>413</v>
      </c>
      <c r="C4697" s="17" t="s">
        <v>22</v>
      </c>
      <c r="D4697" s="17" t="s">
        <v>4671</v>
      </c>
      <c r="E4697" s="17">
        <v>1700</v>
      </c>
      <c r="F4697" s="18" t="s">
        <v>6</v>
      </c>
      <c r="G4697">
        <v>2014</v>
      </c>
      <c r="H4697" s="18" t="s">
        <v>66</v>
      </c>
      <c r="I4697" t="s">
        <v>64</v>
      </c>
      <c r="J4697" t="s">
        <v>215</v>
      </c>
    </row>
    <row r="4698" spans="1:10">
      <c r="A4698" s="17">
        <v>6968</v>
      </c>
      <c r="B4698" s="17" t="s">
        <v>3659</v>
      </c>
      <c r="C4698" s="17" t="s">
        <v>22</v>
      </c>
      <c r="D4698" s="17" t="s">
        <v>4671</v>
      </c>
      <c r="E4698" s="17">
        <v>2320</v>
      </c>
      <c r="F4698" s="18" t="s">
        <v>6</v>
      </c>
      <c r="G4698">
        <v>2014</v>
      </c>
      <c r="H4698" s="18" t="s">
        <v>66</v>
      </c>
      <c r="I4698" t="s">
        <v>64</v>
      </c>
      <c r="J4698" t="s">
        <v>215</v>
      </c>
    </row>
    <row r="4699" spans="1:10">
      <c r="A4699" s="17">
        <v>6967</v>
      </c>
      <c r="B4699" s="17" t="s">
        <v>4108</v>
      </c>
      <c r="C4699" s="17" t="s">
        <v>22</v>
      </c>
      <c r="D4699" s="17" t="s">
        <v>4649</v>
      </c>
      <c r="E4699" s="17">
        <v>1980</v>
      </c>
      <c r="F4699" s="18" t="s">
        <v>6</v>
      </c>
      <c r="G4699">
        <v>2014</v>
      </c>
      <c r="H4699" s="18" t="s">
        <v>66</v>
      </c>
      <c r="I4699" t="s">
        <v>64</v>
      </c>
      <c r="J4699" t="s">
        <v>215</v>
      </c>
    </row>
    <row r="4700" spans="1:10">
      <c r="A4700" s="17">
        <v>6966</v>
      </c>
      <c r="B4700" s="17" t="s">
        <v>2654</v>
      </c>
      <c r="C4700" s="17" t="s">
        <v>22</v>
      </c>
      <c r="D4700" s="17" t="s">
        <v>4674</v>
      </c>
      <c r="E4700" s="17">
        <v>2570</v>
      </c>
      <c r="F4700" s="18" t="s">
        <v>6</v>
      </c>
      <c r="G4700">
        <v>2014</v>
      </c>
      <c r="H4700" s="18" t="s">
        <v>66</v>
      </c>
      <c r="I4700" t="s">
        <v>64</v>
      </c>
      <c r="J4700" t="s">
        <v>215</v>
      </c>
    </row>
    <row r="4701" spans="1:10">
      <c r="A4701" s="17">
        <v>6965</v>
      </c>
      <c r="B4701" s="17" t="s">
        <v>2330</v>
      </c>
      <c r="C4701" s="17" t="s">
        <v>22</v>
      </c>
      <c r="D4701" s="17" t="s">
        <v>4671</v>
      </c>
      <c r="E4701" s="17">
        <v>4470</v>
      </c>
      <c r="F4701" s="18" t="s">
        <v>6</v>
      </c>
      <c r="G4701">
        <v>2014</v>
      </c>
      <c r="H4701" s="18" t="s">
        <v>66</v>
      </c>
      <c r="I4701" t="s">
        <v>64</v>
      </c>
      <c r="J4701" t="s">
        <v>215</v>
      </c>
    </row>
    <row r="4702" spans="1:10">
      <c r="A4702" s="17">
        <v>6964</v>
      </c>
      <c r="B4702" s="17" t="s">
        <v>2787</v>
      </c>
      <c r="C4702" s="17" t="s">
        <v>22</v>
      </c>
      <c r="D4702" s="17" t="s">
        <v>4649</v>
      </c>
      <c r="E4702" s="17">
        <v>2130</v>
      </c>
      <c r="F4702" s="18" t="s">
        <v>6</v>
      </c>
      <c r="G4702">
        <v>2014</v>
      </c>
      <c r="H4702" s="18" t="s">
        <v>66</v>
      </c>
      <c r="I4702" t="s">
        <v>64</v>
      </c>
      <c r="J4702" t="s">
        <v>215</v>
      </c>
    </row>
    <row r="4703" spans="1:10">
      <c r="A4703" s="17">
        <v>6963</v>
      </c>
      <c r="B4703" s="17" t="s">
        <v>4010</v>
      </c>
      <c r="C4703" s="17" t="s">
        <v>22</v>
      </c>
      <c r="D4703" s="17" t="s">
        <v>4671</v>
      </c>
      <c r="E4703" s="17">
        <v>4300</v>
      </c>
      <c r="F4703" s="18" t="s">
        <v>6</v>
      </c>
      <c r="G4703">
        <v>2014</v>
      </c>
      <c r="H4703" s="18" t="s">
        <v>66</v>
      </c>
      <c r="I4703" t="s">
        <v>64</v>
      </c>
      <c r="J4703" t="s">
        <v>215</v>
      </c>
    </row>
    <row r="4704" spans="1:10">
      <c r="A4704" s="17">
        <v>6962</v>
      </c>
      <c r="B4704" s="17" t="s">
        <v>3273</v>
      </c>
      <c r="C4704" s="17" t="s">
        <v>22</v>
      </c>
      <c r="D4704" s="17" t="s">
        <v>4649</v>
      </c>
      <c r="E4704" s="17">
        <v>2590</v>
      </c>
      <c r="F4704" s="18" t="s">
        <v>6</v>
      </c>
      <c r="G4704">
        <v>2014</v>
      </c>
      <c r="H4704" s="18" t="s">
        <v>66</v>
      </c>
      <c r="I4704" t="s">
        <v>64</v>
      </c>
      <c r="J4704" t="s">
        <v>215</v>
      </c>
    </row>
    <row r="4705" spans="1:10">
      <c r="A4705" s="17">
        <v>6961</v>
      </c>
      <c r="B4705" s="17" t="s">
        <v>2639</v>
      </c>
      <c r="C4705" s="17" t="s">
        <v>22</v>
      </c>
      <c r="D4705" s="17" t="s">
        <v>4674</v>
      </c>
      <c r="E4705" s="17">
        <v>2580</v>
      </c>
      <c r="F4705" s="18" t="s">
        <v>6</v>
      </c>
      <c r="G4705">
        <v>2014</v>
      </c>
      <c r="H4705" s="18" t="s">
        <v>66</v>
      </c>
      <c r="I4705" t="s">
        <v>64</v>
      </c>
      <c r="J4705" t="s">
        <v>215</v>
      </c>
    </row>
    <row r="4706" spans="1:10">
      <c r="A4706" s="17">
        <v>6960</v>
      </c>
      <c r="B4706" s="17" t="s">
        <v>2973</v>
      </c>
      <c r="C4706" s="17" t="s">
        <v>22</v>
      </c>
      <c r="D4706" s="17" t="s">
        <v>4671</v>
      </c>
      <c r="E4706" s="17">
        <v>3370</v>
      </c>
      <c r="F4706" s="18" t="s">
        <v>6</v>
      </c>
      <c r="G4706">
        <v>2014</v>
      </c>
      <c r="H4706" s="18" t="s">
        <v>66</v>
      </c>
      <c r="I4706" t="s">
        <v>64</v>
      </c>
      <c r="J4706" t="s">
        <v>215</v>
      </c>
    </row>
    <row r="4707" spans="1:10">
      <c r="A4707" s="17">
        <v>6959</v>
      </c>
      <c r="B4707" s="17" t="s">
        <v>2797</v>
      </c>
      <c r="C4707" s="17" t="s">
        <v>22</v>
      </c>
      <c r="D4707" s="17" t="s">
        <v>4671</v>
      </c>
      <c r="E4707" s="17">
        <v>6000</v>
      </c>
      <c r="F4707" s="18" t="s">
        <v>6</v>
      </c>
      <c r="G4707">
        <v>2014</v>
      </c>
      <c r="H4707" s="18" t="s">
        <v>66</v>
      </c>
      <c r="I4707" t="s">
        <v>64</v>
      </c>
      <c r="J4707" t="s">
        <v>215</v>
      </c>
    </row>
    <row r="4708" spans="1:10">
      <c r="A4708" s="17">
        <v>6958</v>
      </c>
      <c r="B4708" s="17" t="s">
        <v>2377</v>
      </c>
      <c r="C4708" s="17" t="s">
        <v>22</v>
      </c>
      <c r="D4708" s="17" t="s">
        <v>4671</v>
      </c>
      <c r="E4708" s="17">
        <v>3230</v>
      </c>
      <c r="F4708" s="18" t="s">
        <v>6</v>
      </c>
      <c r="G4708">
        <v>2014</v>
      </c>
      <c r="H4708" s="18" t="s">
        <v>66</v>
      </c>
      <c r="I4708" t="s">
        <v>64</v>
      </c>
      <c r="J4708" t="s">
        <v>215</v>
      </c>
    </row>
    <row r="4709" spans="1:10">
      <c r="A4709" s="17">
        <v>6957</v>
      </c>
      <c r="B4709" s="17" t="s">
        <v>2282</v>
      </c>
      <c r="C4709" s="17" t="s">
        <v>22</v>
      </c>
      <c r="D4709" s="17" t="s">
        <v>4671</v>
      </c>
      <c r="E4709" s="17">
        <v>3650</v>
      </c>
      <c r="F4709" s="18" t="s">
        <v>6</v>
      </c>
      <c r="G4709">
        <v>2014</v>
      </c>
      <c r="H4709" s="18" t="s">
        <v>66</v>
      </c>
      <c r="I4709" t="s">
        <v>64</v>
      </c>
      <c r="J4709" t="s">
        <v>215</v>
      </c>
    </row>
    <row r="4710" spans="1:10">
      <c r="A4710" s="17">
        <v>6956</v>
      </c>
      <c r="B4710" s="17" t="s">
        <v>3030</v>
      </c>
      <c r="C4710" s="17" t="s">
        <v>22</v>
      </c>
      <c r="D4710" s="17" t="s">
        <v>4671</v>
      </c>
      <c r="E4710" s="17">
        <v>3650</v>
      </c>
      <c r="F4710" s="18" t="s">
        <v>6</v>
      </c>
      <c r="G4710">
        <v>2014</v>
      </c>
      <c r="H4710" s="18" t="s">
        <v>66</v>
      </c>
      <c r="I4710" t="s">
        <v>64</v>
      </c>
      <c r="J4710" t="s">
        <v>215</v>
      </c>
    </row>
    <row r="4711" spans="1:10">
      <c r="A4711" s="17">
        <v>6955</v>
      </c>
      <c r="B4711" s="17" t="s">
        <v>2802</v>
      </c>
      <c r="C4711" s="17" t="s">
        <v>22</v>
      </c>
      <c r="D4711" s="17" t="s">
        <v>4674</v>
      </c>
      <c r="E4711" s="17">
        <v>3530</v>
      </c>
      <c r="F4711" s="18" t="s">
        <v>6</v>
      </c>
      <c r="G4711">
        <v>2014</v>
      </c>
      <c r="H4711" s="18" t="s">
        <v>66</v>
      </c>
      <c r="I4711" t="s">
        <v>64</v>
      </c>
      <c r="J4711" t="s">
        <v>215</v>
      </c>
    </row>
    <row r="4712" spans="1:10">
      <c r="A4712" s="17">
        <v>6954</v>
      </c>
      <c r="B4712" s="17" t="s">
        <v>4449</v>
      </c>
      <c r="C4712" s="17" t="s">
        <v>22</v>
      </c>
      <c r="D4712" s="17" t="s">
        <v>4649</v>
      </c>
      <c r="E4712" s="17">
        <v>3980</v>
      </c>
      <c r="F4712" s="18" t="s">
        <v>6</v>
      </c>
      <c r="G4712">
        <v>2014</v>
      </c>
      <c r="H4712" s="18" t="s">
        <v>66</v>
      </c>
      <c r="I4712" t="s">
        <v>64</v>
      </c>
      <c r="J4712" t="s">
        <v>215</v>
      </c>
    </row>
    <row r="4713" spans="1:10">
      <c r="A4713" s="17">
        <v>6953</v>
      </c>
      <c r="B4713" s="17" t="s">
        <v>3662</v>
      </c>
      <c r="C4713" s="17" t="s">
        <v>22</v>
      </c>
      <c r="D4713" s="17" t="s">
        <v>4649</v>
      </c>
      <c r="E4713" s="17">
        <v>2740</v>
      </c>
      <c r="F4713" s="18" t="s">
        <v>6</v>
      </c>
      <c r="G4713">
        <v>2013</v>
      </c>
      <c r="H4713" s="18" t="s">
        <v>66</v>
      </c>
      <c r="I4713" t="s">
        <v>64</v>
      </c>
      <c r="J4713" t="s">
        <v>215</v>
      </c>
    </row>
    <row r="4714" spans="1:10">
      <c r="A4714" s="17">
        <v>6952</v>
      </c>
      <c r="B4714" s="17" t="s">
        <v>2777</v>
      </c>
      <c r="C4714" s="17" t="s">
        <v>22</v>
      </c>
      <c r="D4714" s="17" t="s">
        <v>4674</v>
      </c>
      <c r="E4714" s="17">
        <v>3510</v>
      </c>
      <c r="F4714" s="18" t="s">
        <v>6</v>
      </c>
      <c r="G4714">
        <v>2013</v>
      </c>
      <c r="H4714" s="18" t="s">
        <v>66</v>
      </c>
      <c r="I4714" t="s">
        <v>64</v>
      </c>
      <c r="J4714" t="s">
        <v>215</v>
      </c>
    </row>
    <row r="4715" spans="1:10">
      <c r="A4715" s="17">
        <v>6951</v>
      </c>
      <c r="B4715" s="17" t="s">
        <v>2177</v>
      </c>
      <c r="C4715" s="17" t="s">
        <v>22</v>
      </c>
      <c r="D4715" s="17" t="s">
        <v>4674</v>
      </c>
      <c r="E4715" s="17">
        <v>3630</v>
      </c>
      <c r="F4715" s="18" t="s">
        <v>6</v>
      </c>
      <c r="G4715">
        <v>2013</v>
      </c>
      <c r="H4715" s="18" t="s">
        <v>66</v>
      </c>
      <c r="I4715" t="s">
        <v>64</v>
      </c>
      <c r="J4715" t="s">
        <v>215</v>
      </c>
    </row>
    <row r="4716" spans="1:10">
      <c r="A4716" s="17">
        <v>6950</v>
      </c>
      <c r="B4716" s="17" t="s">
        <v>3971</v>
      </c>
      <c r="C4716" s="17" t="s">
        <v>22</v>
      </c>
      <c r="D4716" s="17" t="s">
        <v>4671</v>
      </c>
      <c r="E4716" s="17">
        <v>2590</v>
      </c>
      <c r="F4716" s="18" t="s">
        <v>6</v>
      </c>
      <c r="G4716">
        <v>2013</v>
      </c>
      <c r="H4716" s="18" t="s">
        <v>66</v>
      </c>
      <c r="I4716" t="s">
        <v>64</v>
      </c>
      <c r="J4716" t="s">
        <v>215</v>
      </c>
    </row>
    <row r="4717" spans="1:10">
      <c r="A4717" s="17">
        <v>6949</v>
      </c>
      <c r="B4717" s="17" t="s">
        <v>3607</v>
      </c>
      <c r="C4717" s="17" t="s">
        <v>22</v>
      </c>
      <c r="D4717" s="17" t="s">
        <v>4649</v>
      </c>
      <c r="E4717" s="17">
        <v>3680</v>
      </c>
      <c r="F4717" s="18" t="s">
        <v>6</v>
      </c>
      <c r="G4717">
        <v>2013</v>
      </c>
      <c r="H4717" s="18" t="s">
        <v>66</v>
      </c>
      <c r="I4717" t="s">
        <v>64</v>
      </c>
      <c r="J4717" t="s">
        <v>215</v>
      </c>
    </row>
    <row r="4718" spans="1:10">
      <c r="A4718" s="17">
        <v>6948</v>
      </c>
      <c r="B4718" s="17" t="s">
        <v>2826</v>
      </c>
      <c r="C4718" s="17" t="s">
        <v>22</v>
      </c>
      <c r="D4718" s="17" t="s">
        <v>4674</v>
      </c>
      <c r="E4718" s="17">
        <v>3710</v>
      </c>
      <c r="F4718" s="18" t="s">
        <v>6</v>
      </c>
      <c r="G4718">
        <v>2013</v>
      </c>
      <c r="H4718" s="18" t="s">
        <v>66</v>
      </c>
      <c r="I4718" t="s">
        <v>64</v>
      </c>
      <c r="J4718" t="s">
        <v>215</v>
      </c>
    </row>
    <row r="4719" spans="1:10">
      <c r="A4719" s="17">
        <v>6947</v>
      </c>
      <c r="B4719" s="17" t="s">
        <v>2772</v>
      </c>
      <c r="C4719" s="17" t="s">
        <v>22</v>
      </c>
      <c r="D4719" s="17" t="s">
        <v>4671</v>
      </c>
      <c r="E4719" s="17">
        <v>2930</v>
      </c>
      <c r="F4719" s="18" t="s">
        <v>6</v>
      </c>
      <c r="G4719">
        <v>2013</v>
      </c>
      <c r="H4719" s="18" t="s">
        <v>66</v>
      </c>
      <c r="I4719" t="s">
        <v>64</v>
      </c>
      <c r="J4719" t="s">
        <v>215</v>
      </c>
    </row>
    <row r="4720" spans="1:10">
      <c r="A4720" s="17">
        <v>6946</v>
      </c>
      <c r="B4720" s="17" t="s">
        <v>4281</v>
      </c>
      <c r="C4720" s="17" t="s">
        <v>22</v>
      </c>
      <c r="D4720" s="17" t="s">
        <v>4674</v>
      </c>
      <c r="E4720" s="17">
        <v>3160</v>
      </c>
      <c r="F4720" s="18" t="s">
        <v>6</v>
      </c>
      <c r="G4720">
        <v>2013</v>
      </c>
      <c r="H4720" s="18" t="s">
        <v>66</v>
      </c>
      <c r="I4720" t="s">
        <v>64</v>
      </c>
      <c r="J4720" t="s">
        <v>215</v>
      </c>
    </row>
    <row r="4721" spans="1:10">
      <c r="A4721" s="17">
        <v>6945</v>
      </c>
      <c r="B4721" s="17" t="s">
        <v>2604</v>
      </c>
      <c r="C4721" s="17" t="s">
        <v>22</v>
      </c>
      <c r="D4721" s="17" t="s">
        <v>4671</v>
      </c>
      <c r="E4721" s="17">
        <v>3510</v>
      </c>
      <c r="F4721" s="18" t="s">
        <v>6</v>
      </c>
      <c r="G4721">
        <v>2013</v>
      </c>
      <c r="H4721" s="18" t="s">
        <v>66</v>
      </c>
      <c r="I4721" t="s">
        <v>64</v>
      </c>
      <c r="J4721" t="s">
        <v>215</v>
      </c>
    </row>
    <row r="4722" spans="1:10">
      <c r="A4722" s="17">
        <v>6944</v>
      </c>
      <c r="B4722" s="17" t="s">
        <v>3593</v>
      </c>
      <c r="C4722" s="17" t="s">
        <v>22</v>
      </c>
      <c r="D4722" s="17" t="s">
        <v>4671</v>
      </c>
      <c r="E4722" s="17">
        <v>2970</v>
      </c>
      <c r="F4722" s="18" t="s">
        <v>6</v>
      </c>
      <c r="G4722">
        <v>2013</v>
      </c>
      <c r="H4722" s="18" t="s">
        <v>66</v>
      </c>
      <c r="I4722" t="s">
        <v>64</v>
      </c>
      <c r="J4722" t="s">
        <v>215</v>
      </c>
    </row>
    <row r="4723" spans="1:10">
      <c r="A4723" s="17">
        <v>6943</v>
      </c>
      <c r="B4723" s="17" t="s">
        <v>3710</v>
      </c>
      <c r="C4723" s="17" t="s">
        <v>22</v>
      </c>
      <c r="D4723" s="17" t="s">
        <v>4674</v>
      </c>
      <c r="E4723" s="17">
        <v>2390</v>
      </c>
      <c r="F4723" s="18" t="s">
        <v>6</v>
      </c>
      <c r="G4723">
        <v>2013</v>
      </c>
      <c r="H4723" s="18" t="s">
        <v>66</v>
      </c>
      <c r="I4723" t="s">
        <v>64</v>
      </c>
      <c r="J4723" t="s">
        <v>215</v>
      </c>
    </row>
    <row r="4724" spans="1:10">
      <c r="A4724" s="17">
        <v>6941</v>
      </c>
      <c r="B4724" s="17" t="s">
        <v>3010</v>
      </c>
      <c r="C4724" s="17" t="s">
        <v>22</v>
      </c>
      <c r="D4724" s="17" t="s">
        <v>4674</v>
      </c>
      <c r="E4724" s="17">
        <v>4030</v>
      </c>
      <c r="F4724" s="18" t="s">
        <v>6</v>
      </c>
      <c r="G4724">
        <v>2013</v>
      </c>
      <c r="H4724" s="18" t="s">
        <v>66</v>
      </c>
      <c r="I4724" t="s">
        <v>64</v>
      </c>
      <c r="J4724" t="s">
        <v>215</v>
      </c>
    </row>
    <row r="4725" spans="1:10">
      <c r="A4725" s="17">
        <v>6940</v>
      </c>
      <c r="B4725" s="17" t="s">
        <v>3369</v>
      </c>
      <c r="C4725" s="17" t="s">
        <v>22</v>
      </c>
      <c r="D4725" s="17" t="s">
        <v>4649</v>
      </c>
      <c r="E4725" s="17">
        <v>2670</v>
      </c>
      <c r="F4725" s="18" t="s">
        <v>6</v>
      </c>
      <c r="G4725">
        <v>2013</v>
      </c>
      <c r="H4725" s="18" t="s">
        <v>66</v>
      </c>
      <c r="I4725" t="s">
        <v>64</v>
      </c>
      <c r="J4725" t="s">
        <v>215</v>
      </c>
    </row>
    <row r="4726" spans="1:10">
      <c r="A4726" s="17">
        <v>6939</v>
      </c>
      <c r="B4726" s="17" t="s">
        <v>2720</v>
      </c>
      <c r="C4726" s="17" t="s">
        <v>22</v>
      </c>
      <c r="D4726" s="17" t="s">
        <v>4649</v>
      </c>
      <c r="E4726" s="17">
        <v>3780</v>
      </c>
      <c r="F4726" s="18" t="s">
        <v>6</v>
      </c>
      <c r="G4726">
        <v>2012</v>
      </c>
      <c r="H4726" s="18" t="s">
        <v>66</v>
      </c>
      <c r="I4726" t="s">
        <v>64</v>
      </c>
      <c r="J4726" t="s">
        <v>215</v>
      </c>
    </row>
    <row r="4727" spans="1:10">
      <c r="A4727" s="17">
        <v>6938</v>
      </c>
      <c r="B4727" s="17" t="s">
        <v>2337</v>
      </c>
      <c r="C4727" s="17" t="s">
        <v>22</v>
      </c>
      <c r="D4727" s="17" t="s">
        <v>4649</v>
      </c>
      <c r="E4727" s="17">
        <v>4760</v>
      </c>
      <c r="F4727" s="18" t="s">
        <v>6</v>
      </c>
      <c r="G4727">
        <v>2012</v>
      </c>
      <c r="H4727" s="18" t="s">
        <v>66</v>
      </c>
      <c r="I4727" t="s">
        <v>64</v>
      </c>
      <c r="J4727" t="s">
        <v>215</v>
      </c>
    </row>
    <row r="4728" spans="1:10">
      <c r="A4728" s="17">
        <v>6937</v>
      </c>
      <c r="B4728" s="17" t="s">
        <v>2088</v>
      </c>
      <c r="C4728" s="17" t="s">
        <v>22</v>
      </c>
      <c r="D4728" s="17" t="s">
        <v>4649</v>
      </c>
      <c r="E4728" s="17">
        <v>7380</v>
      </c>
      <c r="F4728" s="18" t="s">
        <v>6</v>
      </c>
      <c r="G4728">
        <v>2012</v>
      </c>
      <c r="H4728" s="18" t="s">
        <v>66</v>
      </c>
      <c r="I4728" t="s">
        <v>64</v>
      </c>
      <c r="J4728" t="s">
        <v>215</v>
      </c>
    </row>
    <row r="4729" spans="1:10">
      <c r="A4729" s="17">
        <v>6936</v>
      </c>
      <c r="B4729" s="17" t="s">
        <v>2852</v>
      </c>
      <c r="C4729" s="17" t="s">
        <v>22</v>
      </c>
      <c r="D4729" s="17" t="s">
        <v>4649</v>
      </c>
      <c r="E4729" s="17">
        <v>3500</v>
      </c>
      <c r="F4729" s="18" t="s">
        <v>6</v>
      </c>
      <c r="G4729">
        <v>2012</v>
      </c>
      <c r="H4729" s="18" t="s">
        <v>66</v>
      </c>
      <c r="I4729" t="s">
        <v>64</v>
      </c>
      <c r="J4729" t="s">
        <v>215</v>
      </c>
    </row>
    <row r="4730" spans="1:10">
      <c r="A4730" s="17">
        <v>6935</v>
      </c>
      <c r="B4730" s="17" t="s">
        <v>2884</v>
      </c>
      <c r="C4730" s="17" t="s">
        <v>22</v>
      </c>
      <c r="D4730" s="17" t="s">
        <v>4674</v>
      </c>
      <c r="E4730" s="17">
        <v>5450</v>
      </c>
      <c r="F4730" s="18" t="s">
        <v>6</v>
      </c>
      <c r="G4730">
        <v>2012</v>
      </c>
      <c r="H4730" s="18" t="s">
        <v>66</v>
      </c>
      <c r="I4730" t="s">
        <v>64</v>
      </c>
      <c r="J4730" t="s">
        <v>215</v>
      </c>
    </row>
    <row r="4731" spans="1:10">
      <c r="A4731" s="17">
        <v>6934</v>
      </c>
      <c r="B4731" s="17" t="s">
        <v>412</v>
      </c>
      <c r="C4731" s="17" t="s">
        <v>24</v>
      </c>
      <c r="D4731" s="17" t="s">
        <v>4748</v>
      </c>
      <c r="E4731" s="17">
        <v>640</v>
      </c>
      <c r="F4731" s="18" t="s">
        <v>6</v>
      </c>
      <c r="G4731">
        <v>2019</v>
      </c>
      <c r="H4731" s="18" t="s">
        <v>85</v>
      </c>
      <c r="I4731" t="s">
        <v>64</v>
      </c>
      <c r="J4731" t="s">
        <v>65</v>
      </c>
    </row>
    <row r="4732" spans="1:10">
      <c r="A4732" s="17">
        <v>6933</v>
      </c>
      <c r="B4732" s="17" t="s">
        <v>2972</v>
      </c>
      <c r="C4732" s="17" t="s">
        <v>22</v>
      </c>
      <c r="D4732" s="17" t="s">
        <v>4649</v>
      </c>
      <c r="E4732" s="17">
        <v>1740</v>
      </c>
      <c r="F4732" s="18" t="s">
        <v>6</v>
      </c>
      <c r="G4732">
        <v>2017</v>
      </c>
      <c r="H4732" s="18" t="s">
        <v>83</v>
      </c>
      <c r="I4732" t="s">
        <v>64</v>
      </c>
      <c r="J4732" t="s">
        <v>204</v>
      </c>
    </row>
    <row r="4733" spans="1:10">
      <c r="A4733" s="17">
        <v>6929</v>
      </c>
      <c r="B4733" s="17" t="s">
        <v>4248</v>
      </c>
      <c r="C4733" s="17" t="s">
        <v>18</v>
      </c>
      <c r="D4733" s="17" t="s">
        <v>4687</v>
      </c>
      <c r="E4733" s="17">
        <v>1590</v>
      </c>
      <c r="F4733" s="18" t="s">
        <v>6</v>
      </c>
      <c r="G4733">
        <v>2017</v>
      </c>
      <c r="H4733" s="18" t="s">
        <v>83</v>
      </c>
      <c r="I4733" t="s">
        <v>64</v>
      </c>
      <c r="J4733" t="s">
        <v>207</v>
      </c>
    </row>
    <row r="4734" spans="1:10">
      <c r="A4734" s="17">
        <v>6924</v>
      </c>
      <c r="B4734" s="17" t="s">
        <v>4566</v>
      </c>
      <c r="C4734" s="17" t="s">
        <v>15</v>
      </c>
      <c r="D4734" s="17" t="s">
        <v>4759</v>
      </c>
      <c r="E4734" s="17">
        <v>1860</v>
      </c>
      <c r="F4734" s="18" t="s">
        <v>6</v>
      </c>
      <c r="G4734">
        <v>2017</v>
      </c>
      <c r="H4734" s="18" t="s">
        <v>83</v>
      </c>
      <c r="I4734" t="s">
        <v>64</v>
      </c>
      <c r="J4734" t="s">
        <v>65</v>
      </c>
    </row>
    <row r="4735" spans="1:10">
      <c r="A4735" s="17">
        <v>6922</v>
      </c>
      <c r="B4735" s="17" t="s">
        <v>3104</v>
      </c>
      <c r="C4735" s="17" t="s">
        <v>24</v>
      </c>
      <c r="D4735" s="17" t="s">
        <v>4748</v>
      </c>
      <c r="E4735" s="17">
        <v>1390</v>
      </c>
      <c r="F4735" s="18" t="s">
        <v>6</v>
      </c>
      <c r="G4735">
        <v>2017</v>
      </c>
      <c r="H4735" s="18" t="s">
        <v>83</v>
      </c>
      <c r="I4735" t="s">
        <v>64</v>
      </c>
      <c r="J4735" t="s">
        <v>65</v>
      </c>
    </row>
    <row r="4736" spans="1:10">
      <c r="A4736" s="17">
        <v>6920</v>
      </c>
      <c r="B4736" s="17" t="s">
        <v>2891</v>
      </c>
      <c r="C4736" s="17" t="s">
        <v>8</v>
      </c>
      <c r="D4736" s="17" t="s">
        <v>4646</v>
      </c>
      <c r="E4736" s="17">
        <v>3010</v>
      </c>
      <c r="F4736" s="18" t="s">
        <v>6</v>
      </c>
      <c r="G4736">
        <v>2017</v>
      </c>
      <c r="H4736" s="18" t="s">
        <v>83</v>
      </c>
      <c r="I4736" t="s">
        <v>64</v>
      </c>
      <c r="J4736" t="s">
        <v>65</v>
      </c>
    </row>
    <row r="4737" spans="1:10">
      <c r="A4737" s="17">
        <v>6914</v>
      </c>
      <c r="B4737" s="17" t="s">
        <v>2608</v>
      </c>
      <c r="C4737" s="17" t="s">
        <v>28</v>
      </c>
      <c r="D4737" s="17" t="s">
        <v>4634</v>
      </c>
      <c r="E4737" s="17">
        <v>1280</v>
      </c>
      <c r="F4737" s="18" t="s">
        <v>6</v>
      </c>
      <c r="G4737">
        <v>2017</v>
      </c>
      <c r="H4737" s="18" t="s">
        <v>83</v>
      </c>
      <c r="I4737" t="s">
        <v>64</v>
      </c>
      <c r="J4737" t="s">
        <v>65</v>
      </c>
    </row>
    <row r="4738" spans="1:10">
      <c r="A4738" s="17">
        <v>6911</v>
      </c>
      <c r="B4738" s="17" t="s">
        <v>2155</v>
      </c>
      <c r="C4738" s="17" t="s">
        <v>20</v>
      </c>
      <c r="D4738" s="17" t="s">
        <v>4731</v>
      </c>
      <c r="E4738" s="17">
        <v>2560</v>
      </c>
      <c r="F4738" s="18" t="s">
        <v>6</v>
      </c>
      <c r="G4738">
        <v>2017</v>
      </c>
      <c r="H4738" s="18" t="s">
        <v>83</v>
      </c>
      <c r="I4738" t="s">
        <v>64</v>
      </c>
      <c r="J4738" t="s">
        <v>123</v>
      </c>
    </row>
    <row r="4739" spans="1:10">
      <c r="A4739" s="17">
        <v>6908</v>
      </c>
      <c r="B4739" s="17" t="s">
        <v>411</v>
      </c>
      <c r="C4739" s="17" t="s">
        <v>16</v>
      </c>
      <c r="D4739" s="17" t="s">
        <v>4761</v>
      </c>
      <c r="E4739" s="17">
        <v>1330</v>
      </c>
      <c r="F4739" s="18" t="s">
        <v>6</v>
      </c>
      <c r="G4739">
        <v>2017</v>
      </c>
      <c r="H4739" s="18" t="s">
        <v>83</v>
      </c>
      <c r="I4739" t="s">
        <v>64</v>
      </c>
      <c r="J4739" t="s">
        <v>181</v>
      </c>
    </row>
    <row r="4740" spans="1:10">
      <c r="A4740" s="17">
        <v>6905</v>
      </c>
      <c r="B4740" s="17" t="s">
        <v>4013</v>
      </c>
      <c r="C4740" s="17" t="s">
        <v>26</v>
      </c>
      <c r="D4740" s="17" t="s">
        <v>4668</v>
      </c>
      <c r="E4740" s="17">
        <v>1250</v>
      </c>
      <c r="F4740" s="18" t="s">
        <v>6</v>
      </c>
      <c r="G4740">
        <v>2017</v>
      </c>
      <c r="H4740" s="18" t="s">
        <v>83</v>
      </c>
      <c r="I4740" t="s">
        <v>64</v>
      </c>
      <c r="J4740" t="s">
        <v>65</v>
      </c>
    </row>
    <row r="4741" spans="1:10">
      <c r="A4741" s="17">
        <v>6902</v>
      </c>
      <c r="B4741" s="17" t="s">
        <v>2149</v>
      </c>
      <c r="C4741" s="17" t="s">
        <v>20</v>
      </c>
      <c r="D4741" s="17" t="s">
        <v>4731</v>
      </c>
      <c r="E4741" s="17">
        <v>1700</v>
      </c>
      <c r="F4741" s="18" t="s">
        <v>6</v>
      </c>
      <c r="G4741">
        <v>2017</v>
      </c>
      <c r="H4741" s="18" t="s">
        <v>83</v>
      </c>
      <c r="I4741" t="s">
        <v>64</v>
      </c>
      <c r="J4741" t="s">
        <v>123</v>
      </c>
    </row>
    <row r="4742" spans="1:10">
      <c r="A4742" s="17">
        <v>6900</v>
      </c>
      <c r="B4742" s="17" t="s">
        <v>2442</v>
      </c>
      <c r="C4742" s="17" t="s">
        <v>8</v>
      </c>
      <c r="D4742" s="17" t="s">
        <v>4646</v>
      </c>
      <c r="E4742" s="17">
        <v>2000</v>
      </c>
      <c r="F4742" s="18" t="s">
        <v>6</v>
      </c>
      <c r="G4742">
        <v>2017</v>
      </c>
      <c r="H4742" s="18" t="s">
        <v>83</v>
      </c>
      <c r="I4742" t="s">
        <v>64</v>
      </c>
      <c r="J4742" t="s">
        <v>65</v>
      </c>
    </row>
    <row r="4743" spans="1:10">
      <c r="A4743" s="17">
        <v>6899</v>
      </c>
      <c r="B4743" s="17" t="s">
        <v>410</v>
      </c>
      <c r="C4743" s="17" t="s">
        <v>28</v>
      </c>
      <c r="D4743" s="17" t="s">
        <v>4749</v>
      </c>
      <c r="E4743" s="17">
        <v>1720</v>
      </c>
      <c r="F4743" s="18" t="s">
        <v>6</v>
      </c>
      <c r="G4743">
        <v>2017</v>
      </c>
      <c r="H4743" s="18" t="s">
        <v>83</v>
      </c>
      <c r="I4743" t="s">
        <v>64</v>
      </c>
      <c r="J4743" t="s">
        <v>65</v>
      </c>
    </row>
    <row r="4744" spans="1:10">
      <c r="A4744" s="17">
        <v>6898</v>
      </c>
      <c r="B4744" s="17" t="s">
        <v>2907</v>
      </c>
      <c r="C4744" s="17" t="s">
        <v>8</v>
      </c>
      <c r="D4744" s="17" t="s">
        <v>4646</v>
      </c>
      <c r="E4744" s="17">
        <v>1520</v>
      </c>
      <c r="F4744" s="18" t="s">
        <v>6</v>
      </c>
      <c r="G4744">
        <v>2017</v>
      </c>
      <c r="H4744" s="18" t="s">
        <v>83</v>
      </c>
      <c r="I4744" t="s">
        <v>64</v>
      </c>
      <c r="J4744" t="s">
        <v>65</v>
      </c>
    </row>
    <row r="4745" spans="1:10">
      <c r="A4745" s="17">
        <v>6895</v>
      </c>
      <c r="B4745" s="17" t="s">
        <v>2740</v>
      </c>
      <c r="C4745" s="17" t="s">
        <v>28</v>
      </c>
      <c r="D4745" s="17" t="s">
        <v>4583</v>
      </c>
      <c r="E4745" s="17">
        <v>1700</v>
      </c>
      <c r="F4745" s="18" t="s">
        <v>6</v>
      </c>
      <c r="G4745">
        <v>2017</v>
      </c>
      <c r="H4745" s="18" t="s">
        <v>83</v>
      </c>
      <c r="I4745" t="s">
        <v>64</v>
      </c>
      <c r="J4745" t="s">
        <v>65</v>
      </c>
    </row>
    <row r="4746" spans="1:10">
      <c r="A4746" s="17">
        <v>6894</v>
      </c>
      <c r="B4746" s="17" t="s">
        <v>3122</v>
      </c>
      <c r="C4746" s="17" t="s">
        <v>26</v>
      </c>
      <c r="D4746" s="17" t="s">
        <v>4742</v>
      </c>
      <c r="E4746" s="17">
        <v>1600</v>
      </c>
      <c r="F4746" s="18" t="s">
        <v>6</v>
      </c>
      <c r="G4746">
        <v>2017</v>
      </c>
      <c r="H4746" s="18" t="s">
        <v>83</v>
      </c>
      <c r="I4746" t="s">
        <v>64</v>
      </c>
      <c r="J4746" t="s">
        <v>65</v>
      </c>
    </row>
    <row r="4747" spans="1:10">
      <c r="A4747" s="17">
        <v>6893</v>
      </c>
      <c r="B4747" s="17" t="s">
        <v>2207</v>
      </c>
      <c r="C4747" s="17" t="s">
        <v>28</v>
      </c>
      <c r="D4747" s="17" t="s">
        <v>4638</v>
      </c>
      <c r="E4747" s="17">
        <v>1690</v>
      </c>
      <c r="F4747" s="18" t="s">
        <v>6</v>
      </c>
      <c r="G4747">
        <v>2017</v>
      </c>
      <c r="H4747" s="18" t="s">
        <v>83</v>
      </c>
      <c r="I4747" t="s">
        <v>64</v>
      </c>
      <c r="J4747" t="s">
        <v>65</v>
      </c>
    </row>
    <row r="4748" spans="1:10">
      <c r="A4748" s="17">
        <v>6892</v>
      </c>
      <c r="B4748" s="17" t="s">
        <v>4183</v>
      </c>
      <c r="C4748" s="17" t="s">
        <v>24</v>
      </c>
      <c r="D4748" s="17" t="s">
        <v>4681</v>
      </c>
      <c r="E4748" s="17">
        <v>1180</v>
      </c>
      <c r="F4748" s="18" t="s">
        <v>6</v>
      </c>
      <c r="G4748">
        <v>2017</v>
      </c>
      <c r="H4748" s="18" t="s">
        <v>83</v>
      </c>
      <c r="I4748" t="s">
        <v>64</v>
      </c>
      <c r="J4748" t="s">
        <v>65</v>
      </c>
    </row>
    <row r="4749" spans="1:10">
      <c r="A4749" s="17">
        <v>6890</v>
      </c>
      <c r="B4749" s="17" t="s">
        <v>2724</v>
      </c>
      <c r="C4749" s="17" t="s">
        <v>16</v>
      </c>
      <c r="D4749" s="17" t="s">
        <v>4631</v>
      </c>
      <c r="E4749" s="17">
        <v>1550</v>
      </c>
      <c r="F4749" s="18" t="s">
        <v>6</v>
      </c>
      <c r="G4749">
        <v>2017</v>
      </c>
      <c r="H4749" s="18" t="s">
        <v>83</v>
      </c>
      <c r="I4749" t="s">
        <v>64</v>
      </c>
      <c r="J4749" t="s">
        <v>181</v>
      </c>
    </row>
    <row r="4750" spans="1:10">
      <c r="A4750" s="17">
        <v>6889</v>
      </c>
      <c r="B4750" s="17" t="s">
        <v>2486</v>
      </c>
      <c r="C4750" s="17" t="s">
        <v>28</v>
      </c>
      <c r="D4750" s="17" t="s">
        <v>4638</v>
      </c>
      <c r="E4750" s="17">
        <v>1660</v>
      </c>
      <c r="F4750" s="18" t="s">
        <v>6</v>
      </c>
      <c r="G4750">
        <v>2017</v>
      </c>
      <c r="H4750" s="18" t="s">
        <v>83</v>
      </c>
      <c r="I4750" t="s">
        <v>64</v>
      </c>
      <c r="J4750" t="s">
        <v>65</v>
      </c>
    </row>
    <row r="4751" spans="1:10">
      <c r="A4751" s="17">
        <v>6888</v>
      </c>
      <c r="B4751" s="17" t="s">
        <v>2867</v>
      </c>
      <c r="C4751" s="17" t="s">
        <v>16</v>
      </c>
      <c r="D4751" s="17" t="s">
        <v>4663</v>
      </c>
      <c r="E4751" s="17">
        <v>1470</v>
      </c>
      <c r="F4751" s="18" t="s">
        <v>6</v>
      </c>
      <c r="G4751">
        <v>2017</v>
      </c>
      <c r="H4751" s="18" t="s">
        <v>83</v>
      </c>
      <c r="I4751" t="s">
        <v>64</v>
      </c>
      <c r="J4751" t="s">
        <v>178</v>
      </c>
    </row>
    <row r="4752" spans="1:10">
      <c r="A4752" s="17">
        <v>6887</v>
      </c>
      <c r="B4752" s="17" t="s">
        <v>2104</v>
      </c>
      <c r="C4752" s="17" t="s">
        <v>16</v>
      </c>
      <c r="D4752" s="17" t="s">
        <v>4694</v>
      </c>
      <c r="E4752" s="17">
        <v>1010</v>
      </c>
      <c r="F4752" s="18" t="s">
        <v>6</v>
      </c>
      <c r="G4752">
        <v>2017</v>
      </c>
      <c r="H4752" s="18" t="s">
        <v>83</v>
      </c>
      <c r="I4752" t="s">
        <v>64</v>
      </c>
      <c r="J4752" t="s">
        <v>65</v>
      </c>
    </row>
    <row r="4753" spans="1:10">
      <c r="A4753" s="17">
        <v>6883</v>
      </c>
      <c r="B4753" s="17" t="s">
        <v>3786</v>
      </c>
      <c r="C4753" s="17" t="s">
        <v>18</v>
      </c>
      <c r="D4753" s="17" t="s">
        <v>4687</v>
      </c>
      <c r="E4753" s="17">
        <v>1090</v>
      </c>
      <c r="F4753" s="18" t="s">
        <v>6</v>
      </c>
      <c r="G4753">
        <v>2017</v>
      </c>
      <c r="H4753" s="18" t="s">
        <v>83</v>
      </c>
      <c r="I4753" t="s">
        <v>64</v>
      </c>
      <c r="J4753" t="s">
        <v>207</v>
      </c>
    </row>
    <row r="4754" spans="1:10">
      <c r="A4754" s="17">
        <v>6882</v>
      </c>
      <c r="B4754" s="17" t="s">
        <v>409</v>
      </c>
      <c r="C4754" s="17" t="s">
        <v>16</v>
      </c>
      <c r="D4754" s="17" t="s">
        <v>4761</v>
      </c>
      <c r="E4754" s="17">
        <v>1680</v>
      </c>
      <c r="F4754" s="18" t="s">
        <v>6</v>
      </c>
      <c r="G4754">
        <v>2017</v>
      </c>
      <c r="H4754" s="18" t="s">
        <v>83</v>
      </c>
      <c r="I4754" t="s">
        <v>64</v>
      </c>
      <c r="J4754" t="s">
        <v>181</v>
      </c>
    </row>
    <row r="4755" spans="1:10">
      <c r="A4755" s="17">
        <v>6878</v>
      </c>
      <c r="B4755" s="17" t="s">
        <v>3604</v>
      </c>
      <c r="C4755" s="17" t="s">
        <v>8</v>
      </c>
      <c r="D4755" s="17" t="s">
        <v>4646</v>
      </c>
      <c r="E4755" s="17">
        <v>2030</v>
      </c>
      <c r="F4755" s="18" t="s">
        <v>6</v>
      </c>
      <c r="G4755">
        <v>2017</v>
      </c>
      <c r="H4755" s="18" t="s">
        <v>83</v>
      </c>
      <c r="I4755" t="s">
        <v>64</v>
      </c>
      <c r="J4755" t="s">
        <v>65</v>
      </c>
    </row>
    <row r="4756" spans="1:10">
      <c r="A4756" s="17">
        <v>6877</v>
      </c>
      <c r="B4756" s="17" t="s">
        <v>2888</v>
      </c>
      <c r="C4756" s="17" t="s">
        <v>16</v>
      </c>
      <c r="D4756" s="17" t="s">
        <v>4694</v>
      </c>
      <c r="E4756" s="17">
        <v>1120</v>
      </c>
      <c r="F4756" s="18" t="s">
        <v>6</v>
      </c>
      <c r="G4756">
        <v>2017</v>
      </c>
      <c r="H4756" s="18" t="s">
        <v>83</v>
      </c>
      <c r="I4756" t="s">
        <v>64</v>
      </c>
      <c r="J4756" t="s">
        <v>65</v>
      </c>
    </row>
    <row r="4757" spans="1:10">
      <c r="A4757" s="17">
        <v>6875</v>
      </c>
      <c r="B4757" s="17" t="s">
        <v>4403</v>
      </c>
      <c r="C4757" s="17" t="s">
        <v>15</v>
      </c>
      <c r="D4757" s="17" t="s">
        <v>4759</v>
      </c>
      <c r="E4757" s="17">
        <v>1940</v>
      </c>
      <c r="F4757" s="18" t="s">
        <v>6</v>
      </c>
      <c r="G4757">
        <v>2017</v>
      </c>
      <c r="H4757" s="18" t="s">
        <v>83</v>
      </c>
      <c r="I4757" t="s">
        <v>64</v>
      </c>
      <c r="J4757" t="s">
        <v>65</v>
      </c>
    </row>
    <row r="4758" spans="1:10">
      <c r="A4758" s="17">
        <v>6874</v>
      </c>
      <c r="B4758" s="17" t="s">
        <v>408</v>
      </c>
      <c r="C4758" s="17" t="s">
        <v>8</v>
      </c>
      <c r="D4758" s="17" t="s">
        <v>4646</v>
      </c>
      <c r="E4758" s="17">
        <v>1310</v>
      </c>
      <c r="F4758" s="18" t="s">
        <v>6</v>
      </c>
      <c r="G4758">
        <v>2017</v>
      </c>
      <c r="H4758" s="18" t="s">
        <v>83</v>
      </c>
      <c r="I4758" t="s">
        <v>64</v>
      </c>
      <c r="J4758" t="s">
        <v>65</v>
      </c>
    </row>
    <row r="4759" spans="1:10">
      <c r="A4759" s="17">
        <v>6872</v>
      </c>
      <c r="B4759" s="17" t="s">
        <v>4178</v>
      </c>
      <c r="C4759" s="17" t="s">
        <v>15</v>
      </c>
      <c r="D4759" s="17" t="s">
        <v>4759</v>
      </c>
      <c r="E4759" s="17">
        <v>2440</v>
      </c>
      <c r="F4759" s="18" t="s">
        <v>6</v>
      </c>
      <c r="G4759">
        <v>2017</v>
      </c>
      <c r="H4759" s="18" t="s">
        <v>83</v>
      </c>
      <c r="I4759" t="s">
        <v>64</v>
      </c>
      <c r="J4759" t="s">
        <v>65</v>
      </c>
    </row>
    <row r="4760" spans="1:10">
      <c r="A4760" s="17">
        <v>6871</v>
      </c>
      <c r="B4760" s="17" t="s">
        <v>4371</v>
      </c>
      <c r="C4760" s="17" t="s">
        <v>15</v>
      </c>
      <c r="D4760" s="17" t="s">
        <v>4759</v>
      </c>
      <c r="E4760" s="17">
        <v>1790</v>
      </c>
      <c r="F4760" s="18" t="s">
        <v>6</v>
      </c>
      <c r="G4760">
        <v>2017</v>
      </c>
      <c r="H4760" s="18" t="s">
        <v>83</v>
      </c>
      <c r="I4760" t="s">
        <v>64</v>
      </c>
      <c r="J4760" t="s">
        <v>65</v>
      </c>
    </row>
    <row r="4761" spans="1:10">
      <c r="A4761" s="17">
        <v>6869</v>
      </c>
      <c r="B4761" s="17" t="s">
        <v>3345</v>
      </c>
      <c r="C4761" s="17" t="s">
        <v>28</v>
      </c>
      <c r="D4761" s="17" t="s">
        <v>4749</v>
      </c>
      <c r="E4761" s="17">
        <v>1690</v>
      </c>
      <c r="F4761" s="18" t="s">
        <v>6</v>
      </c>
      <c r="G4761">
        <v>2017</v>
      </c>
      <c r="H4761" s="18" t="s">
        <v>83</v>
      </c>
      <c r="I4761" t="s">
        <v>64</v>
      </c>
      <c r="J4761" t="s">
        <v>65</v>
      </c>
    </row>
    <row r="4762" spans="1:10">
      <c r="A4762" s="17">
        <v>6868</v>
      </c>
      <c r="B4762" s="17" t="s">
        <v>2851</v>
      </c>
      <c r="C4762" s="17" t="s">
        <v>28</v>
      </c>
      <c r="D4762" s="17" t="s">
        <v>4638</v>
      </c>
      <c r="E4762" s="17">
        <v>1230</v>
      </c>
      <c r="F4762" s="18" t="s">
        <v>6</v>
      </c>
      <c r="G4762">
        <v>2017</v>
      </c>
      <c r="H4762" s="18" t="s">
        <v>83</v>
      </c>
      <c r="I4762" t="s">
        <v>64</v>
      </c>
      <c r="J4762" t="s">
        <v>65</v>
      </c>
    </row>
    <row r="4763" spans="1:10">
      <c r="A4763" s="17">
        <v>6866</v>
      </c>
      <c r="B4763" s="17" t="s">
        <v>3427</v>
      </c>
      <c r="C4763" s="17" t="s">
        <v>16</v>
      </c>
      <c r="D4763" s="17" t="s">
        <v>4631</v>
      </c>
      <c r="E4763" s="17">
        <v>1680</v>
      </c>
      <c r="F4763" s="18" t="s">
        <v>6</v>
      </c>
      <c r="G4763">
        <v>2017</v>
      </c>
      <c r="H4763" s="18" t="s">
        <v>83</v>
      </c>
      <c r="I4763" t="s">
        <v>64</v>
      </c>
      <c r="J4763" t="s">
        <v>181</v>
      </c>
    </row>
    <row r="4764" spans="1:10">
      <c r="A4764" s="17">
        <v>6864</v>
      </c>
      <c r="B4764" s="17" t="s">
        <v>3321</v>
      </c>
      <c r="C4764" s="17" t="s">
        <v>16</v>
      </c>
      <c r="D4764" s="17" t="s">
        <v>4631</v>
      </c>
      <c r="E4764" s="17">
        <v>1530</v>
      </c>
      <c r="F4764" s="18" t="s">
        <v>6</v>
      </c>
      <c r="G4764">
        <v>2017</v>
      </c>
      <c r="H4764" s="18" t="s">
        <v>83</v>
      </c>
      <c r="I4764" t="s">
        <v>64</v>
      </c>
      <c r="J4764" t="s">
        <v>181</v>
      </c>
    </row>
    <row r="4765" spans="1:10">
      <c r="A4765" s="17">
        <v>6863</v>
      </c>
      <c r="B4765" s="17" t="s">
        <v>3534</v>
      </c>
      <c r="C4765" s="17" t="s">
        <v>26</v>
      </c>
      <c r="D4765" s="17" t="s">
        <v>4668</v>
      </c>
      <c r="E4765" s="17">
        <v>1440</v>
      </c>
      <c r="F4765" s="18" t="s">
        <v>6</v>
      </c>
      <c r="G4765">
        <v>2017</v>
      </c>
      <c r="H4765" s="18" t="s">
        <v>83</v>
      </c>
      <c r="I4765" t="s">
        <v>64</v>
      </c>
      <c r="J4765" t="s">
        <v>65</v>
      </c>
    </row>
    <row r="4766" spans="1:10">
      <c r="A4766" s="17">
        <v>6862</v>
      </c>
      <c r="B4766" s="17" t="s">
        <v>407</v>
      </c>
      <c r="C4766" s="17" t="s">
        <v>28</v>
      </c>
      <c r="D4766" s="17" t="s">
        <v>4583</v>
      </c>
      <c r="E4766" s="17">
        <v>1160</v>
      </c>
      <c r="F4766" s="18" t="s">
        <v>6</v>
      </c>
      <c r="G4766">
        <v>2017</v>
      </c>
      <c r="H4766" s="18" t="s">
        <v>83</v>
      </c>
      <c r="I4766" t="s">
        <v>64</v>
      </c>
      <c r="J4766" t="s">
        <v>65</v>
      </c>
    </row>
    <row r="4767" spans="1:10">
      <c r="A4767" s="17">
        <v>6861</v>
      </c>
      <c r="B4767" s="17" t="s">
        <v>2388</v>
      </c>
      <c r="C4767" s="17" t="s">
        <v>28</v>
      </c>
      <c r="D4767" s="17" t="s">
        <v>4638</v>
      </c>
      <c r="E4767" s="17">
        <v>1150</v>
      </c>
      <c r="F4767" s="18" t="s">
        <v>6</v>
      </c>
      <c r="G4767">
        <v>2017</v>
      </c>
      <c r="H4767" s="18" t="s">
        <v>83</v>
      </c>
      <c r="I4767" t="s">
        <v>64</v>
      </c>
      <c r="J4767" t="s">
        <v>65</v>
      </c>
    </row>
    <row r="4768" spans="1:10">
      <c r="A4768" s="17">
        <v>6860</v>
      </c>
      <c r="B4768" s="17" t="s">
        <v>4097</v>
      </c>
      <c r="C4768" s="17" t="s">
        <v>24</v>
      </c>
      <c r="D4768" s="17" t="s">
        <v>4681</v>
      </c>
      <c r="E4768" s="17">
        <v>1080</v>
      </c>
      <c r="F4768" s="18" t="s">
        <v>6</v>
      </c>
      <c r="G4768">
        <v>2017</v>
      </c>
      <c r="H4768" s="18" t="s">
        <v>83</v>
      </c>
      <c r="I4768" t="s">
        <v>64</v>
      </c>
      <c r="J4768" t="s">
        <v>65</v>
      </c>
    </row>
    <row r="4769" spans="1:10">
      <c r="A4769" s="17">
        <v>6859</v>
      </c>
      <c r="B4769" s="17" t="s">
        <v>4492</v>
      </c>
      <c r="C4769" s="17" t="s">
        <v>18</v>
      </c>
      <c r="D4769" s="17" t="s">
        <v>4687</v>
      </c>
      <c r="E4769" s="17">
        <v>1490</v>
      </c>
      <c r="F4769" s="18" t="s">
        <v>6</v>
      </c>
      <c r="G4769">
        <v>2017</v>
      </c>
      <c r="H4769" s="18" t="s">
        <v>83</v>
      </c>
      <c r="I4769" t="s">
        <v>64</v>
      </c>
      <c r="J4769" t="s">
        <v>207</v>
      </c>
    </row>
    <row r="4770" spans="1:10">
      <c r="A4770" s="17">
        <v>6858</v>
      </c>
      <c r="B4770" s="17" t="s">
        <v>3891</v>
      </c>
      <c r="C4770" s="17" t="s">
        <v>28</v>
      </c>
      <c r="D4770" s="17" t="s">
        <v>4749</v>
      </c>
      <c r="E4770" s="17">
        <v>870</v>
      </c>
      <c r="F4770" s="18" t="s">
        <v>6</v>
      </c>
      <c r="G4770">
        <v>2017</v>
      </c>
      <c r="H4770" s="18" t="s">
        <v>83</v>
      </c>
      <c r="I4770" t="s">
        <v>64</v>
      </c>
      <c r="J4770" t="s">
        <v>65</v>
      </c>
    </row>
    <row r="4771" spans="1:10">
      <c r="A4771" s="17">
        <v>6857</v>
      </c>
      <c r="B4771" s="17" t="s">
        <v>2865</v>
      </c>
      <c r="C4771" s="17" t="s">
        <v>20</v>
      </c>
      <c r="D4771" s="17" t="s">
        <v>4731</v>
      </c>
      <c r="E4771" s="17">
        <v>2100</v>
      </c>
      <c r="F4771" s="18" t="s">
        <v>6</v>
      </c>
      <c r="G4771">
        <v>2017</v>
      </c>
      <c r="H4771" s="18" t="s">
        <v>83</v>
      </c>
      <c r="I4771" t="s">
        <v>64</v>
      </c>
      <c r="J4771" t="s">
        <v>123</v>
      </c>
    </row>
    <row r="4772" spans="1:10">
      <c r="A4772" s="17">
        <v>6855</v>
      </c>
      <c r="B4772" s="17" t="s">
        <v>406</v>
      </c>
      <c r="C4772" s="17" t="s">
        <v>24</v>
      </c>
      <c r="D4772" s="17" t="s">
        <v>4748</v>
      </c>
      <c r="E4772" s="17">
        <v>930</v>
      </c>
      <c r="F4772" s="18" t="s">
        <v>6</v>
      </c>
      <c r="G4772">
        <v>2017</v>
      </c>
      <c r="H4772" s="18" t="s">
        <v>83</v>
      </c>
      <c r="I4772" t="s">
        <v>64</v>
      </c>
      <c r="J4772" t="s">
        <v>65</v>
      </c>
    </row>
    <row r="4773" spans="1:10">
      <c r="A4773" s="17">
        <v>6854</v>
      </c>
      <c r="B4773" s="17" t="s">
        <v>4156</v>
      </c>
      <c r="C4773" s="17" t="s">
        <v>24</v>
      </c>
      <c r="D4773" s="17" t="s">
        <v>4658</v>
      </c>
      <c r="E4773" s="17">
        <v>1140</v>
      </c>
      <c r="F4773" s="18" t="s">
        <v>6</v>
      </c>
      <c r="G4773">
        <v>2017</v>
      </c>
      <c r="H4773" s="18" t="s">
        <v>83</v>
      </c>
      <c r="I4773" t="s">
        <v>64</v>
      </c>
      <c r="J4773" t="s">
        <v>65</v>
      </c>
    </row>
    <row r="4774" spans="1:10">
      <c r="A4774" s="17">
        <v>6853</v>
      </c>
      <c r="B4774" s="17" t="s">
        <v>405</v>
      </c>
      <c r="C4774" s="17" t="s">
        <v>24</v>
      </c>
      <c r="D4774" s="17" t="s">
        <v>4748</v>
      </c>
      <c r="E4774" s="17">
        <v>1210</v>
      </c>
      <c r="F4774" s="18" t="s">
        <v>6</v>
      </c>
      <c r="G4774">
        <v>2017</v>
      </c>
      <c r="H4774" s="18" t="s">
        <v>83</v>
      </c>
      <c r="I4774" t="s">
        <v>64</v>
      </c>
      <c r="J4774" t="s">
        <v>65</v>
      </c>
    </row>
    <row r="4775" spans="1:10">
      <c r="A4775" s="17">
        <v>6852</v>
      </c>
      <c r="B4775" s="17" t="s">
        <v>4204</v>
      </c>
      <c r="C4775" s="17" t="s">
        <v>18</v>
      </c>
      <c r="D4775" s="17" t="s">
        <v>4687</v>
      </c>
      <c r="E4775" s="17">
        <v>1380</v>
      </c>
      <c r="F4775" s="18" t="s">
        <v>6</v>
      </c>
      <c r="G4775">
        <v>2017</v>
      </c>
      <c r="H4775" s="18" t="s">
        <v>83</v>
      </c>
      <c r="I4775" t="s">
        <v>64</v>
      </c>
      <c r="J4775" t="s">
        <v>207</v>
      </c>
    </row>
    <row r="4776" spans="1:10">
      <c r="A4776" s="17">
        <v>6851</v>
      </c>
      <c r="B4776" s="17" t="s">
        <v>2309</v>
      </c>
      <c r="C4776" s="17" t="s">
        <v>8</v>
      </c>
      <c r="D4776" s="17" t="s">
        <v>4588</v>
      </c>
      <c r="E4776" s="17">
        <v>850</v>
      </c>
      <c r="F4776" s="18" t="s">
        <v>6</v>
      </c>
      <c r="G4776">
        <v>2017</v>
      </c>
      <c r="H4776" s="18" t="s">
        <v>83</v>
      </c>
      <c r="I4776" t="s">
        <v>380</v>
      </c>
      <c r="J4776" t="s">
        <v>241</v>
      </c>
    </row>
    <row r="4777" spans="1:10">
      <c r="A4777" s="17">
        <v>6848</v>
      </c>
      <c r="B4777" s="17" t="s">
        <v>404</v>
      </c>
      <c r="C4777" s="17" t="s">
        <v>8</v>
      </c>
      <c r="D4777" s="17" t="s">
        <v>4588</v>
      </c>
      <c r="E4777" s="17">
        <v>550</v>
      </c>
      <c r="F4777" s="18" t="s">
        <v>6</v>
      </c>
      <c r="G4777">
        <v>2016</v>
      </c>
      <c r="H4777" s="18" t="s">
        <v>82</v>
      </c>
      <c r="I4777" t="s">
        <v>380</v>
      </c>
      <c r="J4777" t="s">
        <v>241</v>
      </c>
    </row>
    <row r="4778" spans="1:10">
      <c r="A4778" s="17">
        <v>6847</v>
      </c>
      <c r="B4778" s="17" t="s">
        <v>4151</v>
      </c>
      <c r="C4778" s="17" t="s">
        <v>8</v>
      </c>
      <c r="D4778" s="17" t="s">
        <v>4588</v>
      </c>
      <c r="E4778" s="17">
        <v>520</v>
      </c>
      <c r="F4778" s="18" t="s">
        <v>6</v>
      </c>
      <c r="G4778">
        <v>2016</v>
      </c>
      <c r="H4778" s="18" t="s">
        <v>82</v>
      </c>
      <c r="I4778" t="s">
        <v>380</v>
      </c>
      <c r="J4778" t="s">
        <v>241</v>
      </c>
    </row>
    <row r="4779" spans="1:10">
      <c r="A4779" s="17">
        <v>6846</v>
      </c>
      <c r="B4779" s="17" t="s">
        <v>403</v>
      </c>
      <c r="C4779" s="17" t="s">
        <v>8</v>
      </c>
      <c r="D4779" s="17" t="s">
        <v>4588</v>
      </c>
      <c r="E4779" s="17">
        <v>1030</v>
      </c>
      <c r="F4779" s="18" t="s">
        <v>6</v>
      </c>
      <c r="G4779">
        <v>2016</v>
      </c>
      <c r="H4779" s="18" t="s">
        <v>82</v>
      </c>
      <c r="I4779" t="s">
        <v>380</v>
      </c>
      <c r="J4779" t="s">
        <v>241</v>
      </c>
    </row>
    <row r="4780" spans="1:10">
      <c r="A4780" s="17">
        <v>6845</v>
      </c>
      <c r="B4780" s="17" t="s">
        <v>4373</v>
      </c>
      <c r="C4780" s="17" t="s">
        <v>8</v>
      </c>
      <c r="D4780" s="17" t="s">
        <v>4588</v>
      </c>
      <c r="E4780" s="17">
        <v>670</v>
      </c>
      <c r="F4780" s="18" t="s">
        <v>6</v>
      </c>
      <c r="G4780">
        <v>2016</v>
      </c>
      <c r="H4780" s="18" t="s">
        <v>82</v>
      </c>
      <c r="I4780" t="s">
        <v>380</v>
      </c>
      <c r="J4780" t="s">
        <v>241</v>
      </c>
    </row>
    <row r="4781" spans="1:10">
      <c r="A4781" s="17">
        <v>6844</v>
      </c>
      <c r="B4781" s="17" t="s">
        <v>3328</v>
      </c>
      <c r="C4781" s="17" t="s">
        <v>8</v>
      </c>
      <c r="D4781" s="17" t="s">
        <v>4588</v>
      </c>
      <c r="E4781" s="17">
        <v>760</v>
      </c>
      <c r="F4781" s="18" t="s">
        <v>6</v>
      </c>
      <c r="G4781">
        <v>2016</v>
      </c>
      <c r="H4781" s="18" t="s">
        <v>82</v>
      </c>
      <c r="I4781" t="s">
        <v>380</v>
      </c>
      <c r="J4781" t="s">
        <v>241</v>
      </c>
    </row>
    <row r="4782" spans="1:10">
      <c r="A4782" s="17">
        <v>6843</v>
      </c>
      <c r="B4782" s="17" t="s">
        <v>4280</v>
      </c>
      <c r="C4782" s="17" t="s">
        <v>8</v>
      </c>
      <c r="D4782" s="17" t="s">
        <v>4588</v>
      </c>
      <c r="E4782" s="17">
        <v>510</v>
      </c>
      <c r="F4782" s="18" t="s">
        <v>6</v>
      </c>
      <c r="G4782">
        <v>2016</v>
      </c>
      <c r="H4782" s="18" t="s">
        <v>82</v>
      </c>
      <c r="I4782" t="s">
        <v>380</v>
      </c>
      <c r="J4782" t="s">
        <v>241</v>
      </c>
    </row>
    <row r="4783" spans="1:10">
      <c r="A4783" s="17">
        <v>6842</v>
      </c>
      <c r="B4783" s="17" t="s">
        <v>4181</v>
      </c>
      <c r="C4783" s="17" t="s">
        <v>8</v>
      </c>
      <c r="D4783" s="17" t="s">
        <v>4588</v>
      </c>
      <c r="E4783" s="17">
        <v>640</v>
      </c>
      <c r="F4783" s="18" t="s">
        <v>6</v>
      </c>
      <c r="G4783">
        <v>2015</v>
      </c>
      <c r="H4783" s="18" t="s">
        <v>66</v>
      </c>
      <c r="I4783" t="s">
        <v>380</v>
      </c>
      <c r="J4783" t="s">
        <v>241</v>
      </c>
    </row>
    <row r="4784" spans="1:10">
      <c r="A4784" s="17">
        <v>6840</v>
      </c>
      <c r="B4784" s="17" t="s">
        <v>402</v>
      </c>
      <c r="C4784" s="17" t="s">
        <v>8</v>
      </c>
      <c r="D4784" s="17" t="s">
        <v>4588</v>
      </c>
      <c r="E4784" s="17">
        <v>650</v>
      </c>
      <c r="F4784" s="18" t="s">
        <v>6</v>
      </c>
      <c r="G4784">
        <v>2014</v>
      </c>
      <c r="H4784" s="18" t="s">
        <v>66</v>
      </c>
      <c r="I4784" t="s">
        <v>380</v>
      </c>
      <c r="J4784" t="s">
        <v>241</v>
      </c>
    </row>
    <row r="4785" spans="1:10">
      <c r="A4785" s="17">
        <v>6839</v>
      </c>
      <c r="B4785" s="17" t="s">
        <v>401</v>
      </c>
      <c r="C4785" s="17" t="s">
        <v>8</v>
      </c>
      <c r="D4785" s="17" t="s">
        <v>4588</v>
      </c>
      <c r="E4785" s="17">
        <v>660</v>
      </c>
      <c r="F4785" s="18" t="s">
        <v>6</v>
      </c>
      <c r="G4785">
        <v>2015</v>
      </c>
      <c r="H4785" s="18" t="s">
        <v>66</v>
      </c>
      <c r="I4785" t="s">
        <v>380</v>
      </c>
      <c r="J4785" t="s">
        <v>241</v>
      </c>
    </row>
    <row r="4786" spans="1:10">
      <c r="A4786" s="17">
        <v>6838</v>
      </c>
      <c r="B4786" s="17" t="s">
        <v>4402</v>
      </c>
      <c r="C4786" s="17" t="s">
        <v>8</v>
      </c>
      <c r="D4786" s="17" t="s">
        <v>4588</v>
      </c>
      <c r="E4786" s="17">
        <v>1140</v>
      </c>
      <c r="F4786" s="18" t="s">
        <v>6</v>
      </c>
      <c r="G4786">
        <v>2014</v>
      </c>
      <c r="H4786" s="18" t="s">
        <v>66</v>
      </c>
      <c r="I4786" t="s">
        <v>380</v>
      </c>
      <c r="J4786" t="s">
        <v>241</v>
      </c>
    </row>
    <row r="4787" spans="1:10">
      <c r="A4787" s="17">
        <v>6837</v>
      </c>
      <c r="B4787" s="17" t="s">
        <v>4468</v>
      </c>
      <c r="C4787" s="17" t="s">
        <v>8</v>
      </c>
      <c r="D4787" s="17" t="s">
        <v>4588</v>
      </c>
      <c r="E4787" s="17">
        <v>650</v>
      </c>
      <c r="F4787" s="18" t="s">
        <v>6</v>
      </c>
      <c r="G4787">
        <v>2014</v>
      </c>
      <c r="H4787" s="18" t="s">
        <v>66</v>
      </c>
      <c r="I4787" t="s">
        <v>380</v>
      </c>
      <c r="J4787" t="s">
        <v>241</v>
      </c>
    </row>
    <row r="4788" spans="1:10">
      <c r="A4788" s="17">
        <v>6836</v>
      </c>
      <c r="B4788" s="17" t="s">
        <v>400</v>
      </c>
      <c r="C4788" s="17" t="s">
        <v>8</v>
      </c>
      <c r="D4788" s="17" t="s">
        <v>4588</v>
      </c>
      <c r="E4788" s="17">
        <v>580</v>
      </c>
      <c r="F4788" s="18" t="s">
        <v>6</v>
      </c>
      <c r="G4788">
        <v>2013</v>
      </c>
      <c r="H4788" s="18" t="s">
        <v>66</v>
      </c>
      <c r="I4788" t="s">
        <v>380</v>
      </c>
      <c r="J4788" t="s">
        <v>241</v>
      </c>
    </row>
    <row r="4789" spans="1:10">
      <c r="A4789" s="17">
        <v>6834</v>
      </c>
      <c r="B4789" s="17" t="s">
        <v>4540</v>
      </c>
      <c r="C4789" s="17" t="s">
        <v>8</v>
      </c>
      <c r="D4789" s="17" t="s">
        <v>4588</v>
      </c>
      <c r="E4789" s="17">
        <v>1150</v>
      </c>
      <c r="F4789" s="18" t="s">
        <v>6</v>
      </c>
      <c r="G4789">
        <v>2013</v>
      </c>
      <c r="H4789" s="18" t="s">
        <v>66</v>
      </c>
      <c r="I4789" t="s">
        <v>380</v>
      </c>
      <c r="J4789" t="s">
        <v>241</v>
      </c>
    </row>
    <row r="4790" spans="1:10">
      <c r="A4790" s="17">
        <v>6833</v>
      </c>
      <c r="B4790" s="17" t="s">
        <v>398</v>
      </c>
      <c r="C4790" s="17" t="s">
        <v>8</v>
      </c>
      <c r="D4790" s="17" t="s">
        <v>4588</v>
      </c>
      <c r="E4790" s="17">
        <v>1240</v>
      </c>
      <c r="F4790" s="18" t="s">
        <v>6</v>
      </c>
      <c r="G4790">
        <v>2012</v>
      </c>
      <c r="H4790" s="18" t="s">
        <v>66</v>
      </c>
      <c r="I4790" t="s">
        <v>380</v>
      </c>
      <c r="J4790" t="s">
        <v>241</v>
      </c>
    </row>
    <row r="4791" spans="1:10">
      <c r="A4791" s="17">
        <v>6832</v>
      </c>
      <c r="B4791" s="17" t="s">
        <v>4407</v>
      </c>
      <c r="C4791" s="17" t="s">
        <v>8</v>
      </c>
      <c r="D4791" s="17" t="s">
        <v>4588</v>
      </c>
      <c r="E4791" s="17">
        <v>2890</v>
      </c>
      <c r="F4791" s="18" t="s">
        <v>6</v>
      </c>
      <c r="G4791">
        <v>2012</v>
      </c>
      <c r="H4791" s="18" t="s">
        <v>66</v>
      </c>
      <c r="I4791" t="s">
        <v>380</v>
      </c>
      <c r="J4791" t="s">
        <v>241</v>
      </c>
    </row>
    <row r="4792" spans="1:10">
      <c r="A4792" s="17">
        <v>6831</v>
      </c>
      <c r="B4792" s="17" t="s">
        <v>4272</v>
      </c>
      <c r="C4792" s="17" t="s">
        <v>8</v>
      </c>
      <c r="D4792" s="17" t="s">
        <v>4588</v>
      </c>
      <c r="E4792" s="17">
        <v>1030</v>
      </c>
      <c r="F4792" s="18" t="s">
        <v>6</v>
      </c>
      <c r="G4792">
        <v>2009</v>
      </c>
      <c r="H4792" s="18" t="s">
        <v>66</v>
      </c>
      <c r="I4792" t="s">
        <v>380</v>
      </c>
      <c r="J4792" t="s">
        <v>241</v>
      </c>
    </row>
    <row r="4793" spans="1:10">
      <c r="A4793" s="17">
        <v>6830</v>
      </c>
      <c r="B4793" s="17" t="s">
        <v>4538</v>
      </c>
      <c r="C4793" s="17" t="s">
        <v>8</v>
      </c>
      <c r="D4793" s="17" t="s">
        <v>4588</v>
      </c>
      <c r="E4793" s="17">
        <v>700</v>
      </c>
      <c r="F4793" s="18" t="s">
        <v>6</v>
      </c>
      <c r="G4793">
        <v>2009</v>
      </c>
      <c r="H4793" s="18" t="s">
        <v>66</v>
      </c>
      <c r="I4793" t="s">
        <v>380</v>
      </c>
      <c r="J4793" t="s">
        <v>241</v>
      </c>
    </row>
    <row r="4794" spans="1:10">
      <c r="A4794" s="17">
        <v>6829</v>
      </c>
      <c r="B4794" s="17" t="s">
        <v>397</v>
      </c>
      <c r="C4794" s="17" t="s">
        <v>8</v>
      </c>
      <c r="D4794" s="17" t="s">
        <v>4588</v>
      </c>
      <c r="E4794" s="17">
        <v>1120</v>
      </c>
      <c r="F4794" s="18" t="s">
        <v>6</v>
      </c>
      <c r="G4794">
        <v>2009</v>
      </c>
      <c r="H4794" s="18" t="s">
        <v>66</v>
      </c>
      <c r="I4794" t="s">
        <v>380</v>
      </c>
      <c r="J4794" t="s">
        <v>241</v>
      </c>
    </row>
    <row r="4795" spans="1:10">
      <c r="A4795" s="17">
        <v>6828</v>
      </c>
      <c r="B4795" s="17" t="s">
        <v>4565</v>
      </c>
      <c r="C4795" s="17" t="s">
        <v>8</v>
      </c>
      <c r="D4795" s="17" t="s">
        <v>4588</v>
      </c>
      <c r="E4795" s="17">
        <v>1290</v>
      </c>
      <c r="F4795" s="18" t="s">
        <v>6</v>
      </c>
      <c r="G4795">
        <v>2009</v>
      </c>
      <c r="H4795" s="18" t="s">
        <v>66</v>
      </c>
      <c r="I4795" t="s">
        <v>380</v>
      </c>
      <c r="J4795" t="s">
        <v>241</v>
      </c>
    </row>
    <row r="4796" spans="1:10">
      <c r="A4796" s="17">
        <v>6827</v>
      </c>
      <c r="B4796" s="17" t="s">
        <v>396</v>
      </c>
      <c r="C4796" s="17" t="s">
        <v>8</v>
      </c>
      <c r="D4796" s="17" t="s">
        <v>4588</v>
      </c>
      <c r="E4796" s="17">
        <v>750</v>
      </c>
      <c r="F4796" s="18" t="s">
        <v>6</v>
      </c>
      <c r="G4796">
        <v>2015</v>
      </c>
      <c r="H4796" s="18" t="s">
        <v>66</v>
      </c>
      <c r="I4796" t="s">
        <v>380</v>
      </c>
      <c r="J4796" t="s">
        <v>241</v>
      </c>
    </row>
    <row r="4797" spans="1:10">
      <c r="A4797" s="17">
        <v>6826</v>
      </c>
      <c r="B4797" s="17" t="s">
        <v>394</v>
      </c>
      <c r="C4797" s="17" t="s">
        <v>8</v>
      </c>
      <c r="D4797" s="17" t="s">
        <v>4588</v>
      </c>
      <c r="E4797" s="17">
        <v>1060</v>
      </c>
      <c r="F4797" s="18" t="s">
        <v>6</v>
      </c>
      <c r="G4797">
        <v>2009</v>
      </c>
      <c r="H4797" s="18" t="s">
        <v>66</v>
      </c>
      <c r="I4797" t="s">
        <v>380</v>
      </c>
      <c r="J4797" t="s">
        <v>241</v>
      </c>
    </row>
    <row r="4798" spans="1:10">
      <c r="A4798" s="17">
        <v>6825</v>
      </c>
      <c r="B4798" s="17" t="s">
        <v>4109</v>
      </c>
      <c r="C4798" s="17" t="s">
        <v>8</v>
      </c>
      <c r="D4798" s="17" t="s">
        <v>4588</v>
      </c>
      <c r="E4798" s="17">
        <v>1040</v>
      </c>
      <c r="F4798" s="18" t="s">
        <v>6</v>
      </c>
      <c r="G4798">
        <v>2007</v>
      </c>
      <c r="H4798" s="18" t="s">
        <v>66</v>
      </c>
      <c r="I4798" t="s">
        <v>380</v>
      </c>
      <c r="J4798" t="s">
        <v>241</v>
      </c>
    </row>
    <row r="4799" spans="1:10">
      <c r="A4799" s="17">
        <v>6823</v>
      </c>
      <c r="B4799" s="17" t="s">
        <v>2558</v>
      </c>
      <c r="C4799" s="17" t="s">
        <v>8</v>
      </c>
      <c r="D4799" s="17" t="s">
        <v>4588</v>
      </c>
      <c r="E4799" s="17">
        <v>3080</v>
      </c>
      <c r="F4799" s="18" t="s">
        <v>6</v>
      </c>
      <c r="G4799">
        <v>2006</v>
      </c>
      <c r="H4799" s="18" t="s">
        <v>66</v>
      </c>
      <c r="I4799" t="s">
        <v>380</v>
      </c>
      <c r="J4799" t="s">
        <v>241</v>
      </c>
    </row>
    <row r="4800" spans="1:10">
      <c r="A4800" s="17">
        <v>6822</v>
      </c>
      <c r="B4800" s="17" t="s">
        <v>4093</v>
      </c>
      <c r="C4800" s="17" t="s">
        <v>8</v>
      </c>
      <c r="D4800" s="17" t="s">
        <v>4588</v>
      </c>
      <c r="E4800" s="17">
        <v>1860</v>
      </c>
      <c r="F4800" s="18" t="s">
        <v>6</v>
      </c>
      <c r="G4800">
        <v>2015</v>
      </c>
      <c r="H4800" s="18" t="s">
        <v>66</v>
      </c>
      <c r="I4800" t="s">
        <v>380</v>
      </c>
      <c r="J4800" t="s">
        <v>241</v>
      </c>
    </row>
    <row r="4801" spans="1:10">
      <c r="A4801" s="17">
        <v>6821</v>
      </c>
      <c r="B4801" s="17" t="s">
        <v>2579</v>
      </c>
      <c r="C4801" s="17" t="s">
        <v>8</v>
      </c>
      <c r="D4801" s="17" t="s">
        <v>4588</v>
      </c>
      <c r="E4801" s="17">
        <v>10430</v>
      </c>
      <c r="F4801" s="18" t="s">
        <v>6</v>
      </c>
      <c r="G4801">
        <v>2002</v>
      </c>
      <c r="H4801" s="18" t="s">
        <v>66</v>
      </c>
      <c r="I4801" t="s">
        <v>380</v>
      </c>
      <c r="J4801" t="s">
        <v>241</v>
      </c>
    </row>
    <row r="4802" spans="1:10">
      <c r="A4802" s="17">
        <v>6819</v>
      </c>
      <c r="B4802" s="17" t="s">
        <v>3746</v>
      </c>
      <c r="C4802" s="17" t="s">
        <v>28</v>
      </c>
      <c r="D4802" s="17" t="s">
        <v>4583</v>
      </c>
      <c r="E4802" s="17">
        <v>850</v>
      </c>
      <c r="F4802" s="18" t="s">
        <v>6</v>
      </c>
      <c r="G4802">
        <v>2010</v>
      </c>
      <c r="H4802" s="18" t="s">
        <v>66</v>
      </c>
      <c r="I4802" t="s">
        <v>380</v>
      </c>
      <c r="J4802" t="s">
        <v>108</v>
      </c>
    </row>
    <row r="4803" spans="1:10">
      <c r="A4803" s="17">
        <v>6818</v>
      </c>
      <c r="B4803" s="17" t="s">
        <v>4471</v>
      </c>
      <c r="C4803" s="17" t="s">
        <v>28</v>
      </c>
      <c r="D4803" s="17" t="s">
        <v>4583</v>
      </c>
      <c r="E4803" s="17">
        <v>1520</v>
      </c>
      <c r="F4803" s="18" t="s">
        <v>6</v>
      </c>
      <c r="G4803">
        <v>2010</v>
      </c>
      <c r="H4803" s="18" t="s">
        <v>66</v>
      </c>
      <c r="I4803" t="s">
        <v>380</v>
      </c>
      <c r="J4803" t="s">
        <v>108</v>
      </c>
    </row>
    <row r="4804" spans="1:10">
      <c r="A4804" s="17">
        <v>6817</v>
      </c>
      <c r="B4804" s="17" t="s">
        <v>393</v>
      </c>
      <c r="C4804" s="17" t="s">
        <v>28</v>
      </c>
      <c r="D4804" s="17" t="s">
        <v>4583</v>
      </c>
      <c r="E4804" s="17">
        <v>1190</v>
      </c>
      <c r="F4804" s="18" t="s">
        <v>6</v>
      </c>
      <c r="G4804">
        <v>2015</v>
      </c>
      <c r="H4804" s="18" t="s">
        <v>66</v>
      </c>
      <c r="I4804" t="s">
        <v>380</v>
      </c>
      <c r="J4804" t="s">
        <v>108</v>
      </c>
    </row>
    <row r="4805" spans="1:10">
      <c r="A4805" s="17">
        <v>6816</v>
      </c>
      <c r="B4805" s="17" t="s">
        <v>4349</v>
      </c>
      <c r="C4805" s="17" t="s">
        <v>28</v>
      </c>
      <c r="D4805" s="17" t="s">
        <v>4583</v>
      </c>
      <c r="E4805" s="17">
        <v>1840</v>
      </c>
      <c r="F4805" s="18" t="s">
        <v>6</v>
      </c>
      <c r="G4805">
        <v>2013</v>
      </c>
      <c r="H4805" s="18" t="s">
        <v>66</v>
      </c>
      <c r="I4805" t="s">
        <v>380</v>
      </c>
      <c r="J4805" t="s">
        <v>108</v>
      </c>
    </row>
    <row r="4806" spans="1:10">
      <c r="A4806" s="17">
        <v>6815</v>
      </c>
      <c r="B4806" s="17" t="s">
        <v>4472</v>
      </c>
      <c r="C4806" s="17" t="s">
        <v>28</v>
      </c>
      <c r="D4806" s="17" t="s">
        <v>4583</v>
      </c>
      <c r="E4806" s="17">
        <v>1080</v>
      </c>
      <c r="F4806" s="18" t="s">
        <v>6</v>
      </c>
      <c r="G4806">
        <v>2013</v>
      </c>
      <c r="H4806" s="18" t="s">
        <v>66</v>
      </c>
      <c r="I4806" t="s">
        <v>380</v>
      </c>
      <c r="J4806" t="s">
        <v>108</v>
      </c>
    </row>
    <row r="4807" spans="1:10">
      <c r="A4807" s="17">
        <v>6813</v>
      </c>
      <c r="B4807" s="17" t="s">
        <v>4414</v>
      </c>
      <c r="C4807" s="17" t="s">
        <v>28</v>
      </c>
      <c r="D4807" s="17" t="s">
        <v>4583</v>
      </c>
      <c r="E4807" s="17">
        <v>1140</v>
      </c>
      <c r="F4807" s="18" t="s">
        <v>6</v>
      </c>
      <c r="G4807">
        <v>2016</v>
      </c>
      <c r="H4807" s="18" t="s">
        <v>82</v>
      </c>
      <c r="I4807" t="s">
        <v>380</v>
      </c>
      <c r="J4807" t="s">
        <v>108</v>
      </c>
    </row>
    <row r="4808" spans="1:10">
      <c r="A4808" s="17">
        <v>6812</v>
      </c>
      <c r="B4808" s="17" t="s">
        <v>4531</v>
      </c>
      <c r="C4808" s="17" t="s">
        <v>28</v>
      </c>
      <c r="D4808" s="17" t="s">
        <v>4583</v>
      </c>
      <c r="E4808" s="17">
        <v>2560</v>
      </c>
      <c r="F4808" s="18" t="s">
        <v>6</v>
      </c>
      <c r="G4808">
        <v>2007</v>
      </c>
      <c r="H4808" s="18" t="s">
        <v>66</v>
      </c>
      <c r="I4808" t="s">
        <v>380</v>
      </c>
      <c r="J4808" t="s">
        <v>108</v>
      </c>
    </row>
    <row r="4809" spans="1:10">
      <c r="A4809" s="17">
        <v>6811</v>
      </c>
      <c r="B4809" s="17" t="s">
        <v>392</v>
      </c>
      <c r="C4809" s="17" t="s">
        <v>28</v>
      </c>
      <c r="D4809" s="17" t="s">
        <v>4583</v>
      </c>
      <c r="E4809" s="17">
        <v>1300</v>
      </c>
      <c r="F4809" s="18" t="s">
        <v>6</v>
      </c>
      <c r="G4809">
        <v>2008</v>
      </c>
      <c r="H4809" s="18" t="s">
        <v>66</v>
      </c>
      <c r="I4809" t="s">
        <v>380</v>
      </c>
      <c r="J4809" t="s">
        <v>108</v>
      </c>
    </row>
    <row r="4810" spans="1:10">
      <c r="A4810" s="17">
        <v>6810</v>
      </c>
      <c r="B4810" s="17" t="s">
        <v>391</v>
      </c>
      <c r="C4810" s="17" t="s">
        <v>28</v>
      </c>
      <c r="D4810" s="17" t="s">
        <v>4583</v>
      </c>
      <c r="E4810" s="17">
        <v>960</v>
      </c>
      <c r="F4810" s="18" t="s">
        <v>6</v>
      </c>
      <c r="G4810">
        <v>2008</v>
      </c>
      <c r="H4810" s="18" t="s">
        <v>66</v>
      </c>
      <c r="I4810" t="s">
        <v>380</v>
      </c>
      <c r="J4810" t="s">
        <v>108</v>
      </c>
    </row>
    <row r="4811" spans="1:10">
      <c r="A4811" s="17">
        <v>6809</v>
      </c>
      <c r="B4811" s="17" t="s">
        <v>4543</v>
      </c>
      <c r="C4811" s="17" t="s">
        <v>28</v>
      </c>
      <c r="D4811" s="17" t="s">
        <v>4583</v>
      </c>
      <c r="E4811" s="17">
        <v>1040</v>
      </c>
      <c r="F4811" s="18" t="s">
        <v>6</v>
      </c>
      <c r="G4811">
        <v>2006</v>
      </c>
      <c r="H4811" s="18" t="s">
        <v>66</v>
      </c>
      <c r="I4811" t="s">
        <v>380</v>
      </c>
      <c r="J4811" t="s">
        <v>108</v>
      </c>
    </row>
    <row r="4812" spans="1:10">
      <c r="A4812" s="17">
        <v>6808</v>
      </c>
      <c r="B4812" s="17" t="s">
        <v>390</v>
      </c>
      <c r="C4812" s="17" t="s">
        <v>28</v>
      </c>
      <c r="D4812" s="17" t="s">
        <v>4583</v>
      </c>
      <c r="E4812" s="17">
        <v>1190</v>
      </c>
      <c r="F4812" s="18" t="s">
        <v>6</v>
      </c>
      <c r="G4812">
        <v>2016</v>
      </c>
      <c r="H4812" s="18" t="s">
        <v>82</v>
      </c>
      <c r="I4812" t="s">
        <v>380</v>
      </c>
      <c r="J4812" t="s">
        <v>108</v>
      </c>
    </row>
    <row r="4813" spans="1:10">
      <c r="A4813" s="17">
        <v>6807</v>
      </c>
      <c r="B4813" s="17" t="s">
        <v>389</v>
      </c>
      <c r="C4813" s="17" t="s">
        <v>28</v>
      </c>
      <c r="D4813" s="17" t="s">
        <v>4583</v>
      </c>
      <c r="E4813" s="17">
        <v>1620</v>
      </c>
      <c r="F4813" s="18" t="s">
        <v>6</v>
      </c>
      <c r="G4813">
        <v>2003</v>
      </c>
      <c r="H4813" s="18" t="s">
        <v>66</v>
      </c>
      <c r="I4813" t="s">
        <v>380</v>
      </c>
      <c r="J4813" t="s">
        <v>108</v>
      </c>
    </row>
    <row r="4814" spans="1:10">
      <c r="A4814" s="17">
        <v>6806</v>
      </c>
      <c r="B4814" s="17" t="s">
        <v>388</v>
      </c>
      <c r="C4814" s="17" t="s">
        <v>28</v>
      </c>
      <c r="D4814" s="17" t="s">
        <v>4583</v>
      </c>
      <c r="E4814" s="17">
        <v>1650</v>
      </c>
      <c r="F4814" s="18" t="s">
        <v>6</v>
      </c>
      <c r="G4814">
        <v>2009</v>
      </c>
      <c r="H4814" s="18" t="s">
        <v>66</v>
      </c>
      <c r="I4814" t="s">
        <v>380</v>
      </c>
      <c r="J4814" t="s">
        <v>108</v>
      </c>
    </row>
    <row r="4815" spans="1:10">
      <c r="A4815" s="17">
        <v>6805</v>
      </c>
      <c r="B4815" s="17" t="s">
        <v>386</v>
      </c>
      <c r="C4815" s="17" t="s">
        <v>28</v>
      </c>
      <c r="D4815" s="17" t="s">
        <v>4583</v>
      </c>
      <c r="E4815" s="17">
        <v>4240</v>
      </c>
      <c r="F4815" s="18" t="s">
        <v>6</v>
      </c>
      <c r="G4815">
        <v>2002</v>
      </c>
      <c r="H4815" s="18" t="s">
        <v>66</v>
      </c>
      <c r="I4815" t="s">
        <v>380</v>
      </c>
      <c r="J4815" t="s">
        <v>108</v>
      </c>
    </row>
    <row r="4816" spans="1:10">
      <c r="A4816" s="17">
        <v>6802</v>
      </c>
      <c r="B4816" s="17" t="s">
        <v>385</v>
      </c>
      <c r="C4816" s="17" t="s">
        <v>15</v>
      </c>
      <c r="D4816" s="17" t="s">
        <v>4759</v>
      </c>
      <c r="E4816" s="17">
        <v>1810</v>
      </c>
      <c r="F4816" s="18" t="s">
        <v>6</v>
      </c>
      <c r="G4816">
        <v>2017</v>
      </c>
      <c r="H4816" s="18" t="s">
        <v>83</v>
      </c>
      <c r="I4816" t="s">
        <v>64</v>
      </c>
      <c r="J4816" t="s">
        <v>65</v>
      </c>
    </row>
    <row r="4817" spans="1:10">
      <c r="A4817" s="17">
        <v>6801</v>
      </c>
      <c r="B4817" s="17" t="s">
        <v>3195</v>
      </c>
      <c r="C4817" s="17" t="s">
        <v>16</v>
      </c>
      <c r="D4817" s="17" t="s">
        <v>4631</v>
      </c>
      <c r="E4817" s="17">
        <v>2710</v>
      </c>
      <c r="F4817" s="18" t="s">
        <v>6</v>
      </c>
      <c r="G4817">
        <v>2017</v>
      </c>
      <c r="H4817" s="18" t="s">
        <v>83</v>
      </c>
      <c r="I4817" t="s">
        <v>64</v>
      </c>
      <c r="J4817" t="s">
        <v>181</v>
      </c>
    </row>
    <row r="4818" spans="1:10">
      <c r="A4818" s="17">
        <v>6800</v>
      </c>
      <c r="B4818" s="17" t="s">
        <v>2656</v>
      </c>
      <c r="C4818" s="17" t="s">
        <v>16</v>
      </c>
      <c r="D4818" s="17" t="s">
        <v>4631</v>
      </c>
      <c r="E4818" s="17">
        <v>1580</v>
      </c>
      <c r="F4818" s="18" t="s">
        <v>6</v>
      </c>
      <c r="G4818">
        <v>2017</v>
      </c>
      <c r="H4818" s="18" t="s">
        <v>83</v>
      </c>
      <c r="I4818" t="s">
        <v>64</v>
      </c>
      <c r="J4818" t="s">
        <v>181</v>
      </c>
    </row>
    <row r="4819" spans="1:10">
      <c r="A4819" s="17">
        <v>6799</v>
      </c>
      <c r="B4819" s="17" t="s">
        <v>3274</v>
      </c>
      <c r="C4819" s="17" t="s">
        <v>18</v>
      </c>
      <c r="D4819" s="17" t="s">
        <v>4686</v>
      </c>
      <c r="E4819" s="17">
        <v>2140</v>
      </c>
      <c r="F4819" s="18" t="s">
        <v>6</v>
      </c>
      <c r="G4819">
        <v>2017</v>
      </c>
      <c r="H4819" s="18" t="s">
        <v>83</v>
      </c>
      <c r="I4819" t="s">
        <v>64</v>
      </c>
      <c r="J4819" t="s">
        <v>204</v>
      </c>
    </row>
    <row r="4820" spans="1:10">
      <c r="A4820" s="17">
        <v>6798</v>
      </c>
      <c r="B4820" s="17" t="s">
        <v>3912</v>
      </c>
      <c r="C4820" s="17" t="s">
        <v>18</v>
      </c>
      <c r="D4820" s="17" t="s">
        <v>4756</v>
      </c>
      <c r="E4820" s="17">
        <v>1500</v>
      </c>
      <c r="F4820" s="18" t="s">
        <v>6</v>
      </c>
      <c r="G4820">
        <v>2017</v>
      </c>
      <c r="H4820" s="18" t="s">
        <v>83</v>
      </c>
      <c r="I4820" t="s">
        <v>64</v>
      </c>
      <c r="J4820" t="s">
        <v>204</v>
      </c>
    </row>
    <row r="4821" spans="1:10">
      <c r="A4821" s="17">
        <v>6797</v>
      </c>
      <c r="B4821" s="17" t="s">
        <v>3325</v>
      </c>
      <c r="C4821" s="17" t="s">
        <v>18</v>
      </c>
      <c r="D4821" s="17" t="s">
        <v>4760</v>
      </c>
      <c r="E4821" s="17">
        <v>1580</v>
      </c>
      <c r="F4821" s="18" t="s">
        <v>6</v>
      </c>
      <c r="G4821">
        <v>2017</v>
      </c>
      <c r="H4821" s="18" t="s">
        <v>83</v>
      </c>
      <c r="I4821" t="s">
        <v>64</v>
      </c>
      <c r="J4821" t="s">
        <v>204</v>
      </c>
    </row>
    <row r="4822" spans="1:10">
      <c r="A4822" s="17">
        <v>6796</v>
      </c>
      <c r="B4822" s="17" t="s">
        <v>2674</v>
      </c>
      <c r="C4822" s="17" t="s">
        <v>20</v>
      </c>
      <c r="D4822" s="17" t="s">
        <v>4731</v>
      </c>
      <c r="E4822" s="17">
        <v>1070</v>
      </c>
      <c r="F4822" s="18" t="s">
        <v>6</v>
      </c>
      <c r="G4822">
        <v>2017</v>
      </c>
      <c r="H4822" s="18" t="s">
        <v>83</v>
      </c>
      <c r="I4822" t="s">
        <v>64</v>
      </c>
      <c r="J4822" t="s">
        <v>65</v>
      </c>
    </row>
    <row r="4823" spans="1:10">
      <c r="A4823" s="17">
        <v>6790</v>
      </c>
      <c r="B4823" s="17" t="s">
        <v>2117</v>
      </c>
      <c r="C4823" s="17" t="s">
        <v>20</v>
      </c>
      <c r="D4823" s="17" t="s">
        <v>4731</v>
      </c>
      <c r="E4823" s="17">
        <v>1980</v>
      </c>
      <c r="F4823" s="18" t="s">
        <v>6</v>
      </c>
      <c r="G4823">
        <v>2017</v>
      </c>
      <c r="H4823" s="18" t="s">
        <v>83</v>
      </c>
      <c r="I4823" t="s">
        <v>64</v>
      </c>
      <c r="J4823" t="s">
        <v>123</v>
      </c>
    </row>
    <row r="4824" spans="1:10">
      <c r="A4824" s="17">
        <v>6786</v>
      </c>
      <c r="B4824" s="17" t="s">
        <v>3500</v>
      </c>
      <c r="C4824" s="17" t="s">
        <v>26</v>
      </c>
      <c r="D4824" s="17" t="s">
        <v>4742</v>
      </c>
      <c r="E4824" s="17">
        <v>890</v>
      </c>
      <c r="F4824" s="18" t="s">
        <v>6</v>
      </c>
      <c r="G4824">
        <v>2017</v>
      </c>
      <c r="H4824" s="18" t="s">
        <v>83</v>
      </c>
      <c r="I4824" t="s">
        <v>64</v>
      </c>
      <c r="J4824" t="s">
        <v>65</v>
      </c>
    </row>
    <row r="4825" spans="1:10">
      <c r="A4825" s="17">
        <v>6784</v>
      </c>
      <c r="B4825" s="17" t="s">
        <v>384</v>
      </c>
      <c r="C4825" s="17" t="s">
        <v>8</v>
      </c>
      <c r="D4825" s="17" t="s">
        <v>4646</v>
      </c>
      <c r="E4825" s="17">
        <v>1980</v>
      </c>
      <c r="F4825" s="18" t="s">
        <v>6</v>
      </c>
      <c r="G4825">
        <v>2017</v>
      </c>
      <c r="H4825" s="18" t="s">
        <v>83</v>
      </c>
      <c r="I4825" t="s">
        <v>64</v>
      </c>
      <c r="J4825" t="s">
        <v>65</v>
      </c>
    </row>
    <row r="4826" spans="1:10">
      <c r="A4826" s="17">
        <v>6783</v>
      </c>
      <c r="B4826" s="17" t="s">
        <v>2223</v>
      </c>
      <c r="C4826" s="17" t="s">
        <v>16</v>
      </c>
      <c r="D4826" s="17" t="s">
        <v>4663</v>
      </c>
      <c r="E4826" s="17">
        <v>1880</v>
      </c>
      <c r="F4826" s="18" t="s">
        <v>6</v>
      </c>
      <c r="G4826">
        <v>2017</v>
      </c>
      <c r="H4826" s="18" t="s">
        <v>83</v>
      </c>
      <c r="I4826" t="s">
        <v>64</v>
      </c>
      <c r="J4826" t="s">
        <v>65</v>
      </c>
    </row>
    <row r="4827" spans="1:10">
      <c r="A4827" s="17">
        <v>6782</v>
      </c>
      <c r="B4827" s="17" t="s">
        <v>3217</v>
      </c>
      <c r="C4827" s="17" t="s">
        <v>28</v>
      </c>
      <c r="D4827" s="17" t="s">
        <v>4638</v>
      </c>
      <c r="E4827" s="17">
        <v>1000</v>
      </c>
      <c r="F4827" s="18" t="s">
        <v>6</v>
      </c>
      <c r="G4827">
        <v>2017</v>
      </c>
      <c r="H4827" s="18" t="s">
        <v>83</v>
      </c>
      <c r="I4827" t="s">
        <v>64</v>
      </c>
      <c r="J4827" t="s">
        <v>65</v>
      </c>
    </row>
    <row r="4828" spans="1:10">
      <c r="A4828" s="17">
        <v>6781</v>
      </c>
      <c r="B4828" s="17" t="s">
        <v>2170</v>
      </c>
      <c r="C4828" s="17" t="s">
        <v>28</v>
      </c>
      <c r="D4828" s="17" t="s">
        <v>4638</v>
      </c>
      <c r="E4828" s="17">
        <v>3240</v>
      </c>
      <c r="F4828" s="18" t="s">
        <v>6</v>
      </c>
      <c r="G4828">
        <v>2017</v>
      </c>
      <c r="H4828" s="18" t="s">
        <v>83</v>
      </c>
      <c r="I4828" t="s">
        <v>64</v>
      </c>
      <c r="J4828" t="s">
        <v>65</v>
      </c>
    </row>
    <row r="4829" spans="1:10">
      <c r="A4829" s="17">
        <v>6779</v>
      </c>
      <c r="B4829" s="17" t="s">
        <v>3511</v>
      </c>
      <c r="C4829" s="17" t="s">
        <v>8</v>
      </c>
      <c r="D4829" s="17" t="s">
        <v>4646</v>
      </c>
      <c r="E4829" s="17">
        <v>1600</v>
      </c>
      <c r="F4829" s="18" t="s">
        <v>6</v>
      </c>
      <c r="G4829">
        <v>2017</v>
      </c>
      <c r="H4829" s="18" t="s">
        <v>83</v>
      </c>
      <c r="I4829" t="s">
        <v>64</v>
      </c>
      <c r="J4829" t="s">
        <v>65</v>
      </c>
    </row>
    <row r="4830" spans="1:10">
      <c r="A4830" s="17">
        <v>6778</v>
      </c>
      <c r="B4830" s="17" t="s">
        <v>2625</v>
      </c>
      <c r="C4830" s="17" t="s">
        <v>16</v>
      </c>
      <c r="D4830" s="17" t="s">
        <v>4663</v>
      </c>
      <c r="E4830" s="17">
        <v>4390</v>
      </c>
      <c r="F4830" s="18" t="s">
        <v>6</v>
      </c>
      <c r="G4830">
        <v>2008</v>
      </c>
      <c r="H4830" s="18" t="s">
        <v>66</v>
      </c>
      <c r="I4830" t="s">
        <v>380</v>
      </c>
      <c r="J4830" t="s">
        <v>196</v>
      </c>
    </row>
    <row r="4831" spans="1:10">
      <c r="A4831" s="17">
        <v>6777</v>
      </c>
      <c r="B4831" s="17" t="s">
        <v>2510</v>
      </c>
      <c r="C4831" s="17" t="s">
        <v>16</v>
      </c>
      <c r="D4831" s="17" t="s">
        <v>4663</v>
      </c>
      <c r="E4831" s="17">
        <v>2060</v>
      </c>
      <c r="F4831" s="18" t="s">
        <v>6</v>
      </c>
      <c r="G4831">
        <v>2002</v>
      </c>
      <c r="H4831" s="18" t="s">
        <v>66</v>
      </c>
      <c r="I4831" t="s">
        <v>380</v>
      </c>
      <c r="J4831" t="s">
        <v>196</v>
      </c>
    </row>
    <row r="4832" spans="1:10">
      <c r="A4832" s="17">
        <v>6776</v>
      </c>
      <c r="B4832" s="17" t="s">
        <v>3013</v>
      </c>
      <c r="C4832" s="17" t="s">
        <v>16</v>
      </c>
      <c r="D4832" s="17" t="s">
        <v>4663</v>
      </c>
      <c r="E4832" s="17">
        <v>2010</v>
      </c>
      <c r="F4832" s="18" t="s">
        <v>6</v>
      </c>
      <c r="G4832">
        <v>2004</v>
      </c>
      <c r="H4832" s="18" t="s">
        <v>66</v>
      </c>
      <c r="I4832" t="s">
        <v>380</v>
      </c>
      <c r="J4832" t="s">
        <v>196</v>
      </c>
    </row>
    <row r="4833" spans="1:10">
      <c r="A4833" s="17">
        <v>6775</v>
      </c>
      <c r="B4833" s="17" t="s">
        <v>3553</v>
      </c>
      <c r="C4833" s="17" t="s">
        <v>16</v>
      </c>
      <c r="D4833" s="17" t="s">
        <v>4663</v>
      </c>
      <c r="E4833" s="17">
        <v>1370</v>
      </c>
      <c r="F4833" s="18" t="s">
        <v>6</v>
      </c>
      <c r="G4833">
        <v>2008</v>
      </c>
      <c r="H4833" s="18" t="s">
        <v>66</v>
      </c>
      <c r="I4833" t="s">
        <v>380</v>
      </c>
      <c r="J4833" t="s">
        <v>196</v>
      </c>
    </row>
    <row r="4834" spans="1:10">
      <c r="A4834" s="17">
        <v>6774</v>
      </c>
      <c r="B4834" s="17" t="s">
        <v>2712</v>
      </c>
      <c r="C4834" s="17" t="s">
        <v>16</v>
      </c>
      <c r="D4834" s="17" t="s">
        <v>4663</v>
      </c>
      <c r="E4834" s="17">
        <v>1540</v>
      </c>
      <c r="F4834" s="18" t="s">
        <v>6</v>
      </c>
      <c r="G4834">
        <v>2004</v>
      </c>
      <c r="H4834" s="18" t="s">
        <v>66</v>
      </c>
      <c r="I4834" t="s">
        <v>380</v>
      </c>
      <c r="J4834" t="s">
        <v>196</v>
      </c>
    </row>
    <row r="4835" spans="1:10">
      <c r="A4835" s="17">
        <v>6773</v>
      </c>
      <c r="B4835" s="17" t="s">
        <v>2215</v>
      </c>
      <c r="C4835" s="17" t="s">
        <v>16</v>
      </c>
      <c r="D4835" s="17" t="s">
        <v>4663</v>
      </c>
      <c r="E4835" s="17">
        <v>1810</v>
      </c>
      <c r="F4835" s="18" t="s">
        <v>6</v>
      </c>
      <c r="G4835">
        <v>2016</v>
      </c>
      <c r="H4835" s="18" t="s">
        <v>82</v>
      </c>
      <c r="I4835" t="s">
        <v>380</v>
      </c>
      <c r="J4835" t="s">
        <v>196</v>
      </c>
    </row>
    <row r="4836" spans="1:10">
      <c r="A4836" s="17">
        <v>6772</v>
      </c>
      <c r="B4836" s="17" t="s">
        <v>2645</v>
      </c>
      <c r="C4836" s="17" t="s">
        <v>16</v>
      </c>
      <c r="D4836" s="17" t="s">
        <v>4663</v>
      </c>
      <c r="E4836" s="17">
        <v>1400</v>
      </c>
      <c r="F4836" s="18" t="s">
        <v>6</v>
      </c>
      <c r="G4836">
        <v>2014</v>
      </c>
      <c r="H4836" s="18" t="s">
        <v>66</v>
      </c>
      <c r="I4836" t="s">
        <v>380</v>
      </c>
      <c r="J4836" t="s">
        <v>196</v>
      </c>
    </row>
    <row r="4837" spans="1:10">
      <c r="A4837" s="17">
        <v>6771</v>
      </c>
      <c r="B4837" s="17" t="s">
        <v>2357</v>
      </c>
      <c r="C4837" s="17" t="s">
        <v>16</v>
      </c>
      <c r="D4837" s="17" t="s">
        <v>4663</v>
      </c>
      <c r="E4837" s="17">
        <v>630</v>
      </c>
      <c r="F4837" s="18" t="s">
        <v>6</v>
      </c>
      <c r="G4837">
        <v>2013</v>
      </c>
      <c r="H4837" s="18" t="s">
        <v>66</v>
      </c>
      <c r="I4837" t="s">
        <v>380</v>
      </c>
      <c r="J4837" t="s">
        <v>196</v>
      </c>
    </row>
    <row r="4838" spans="1:10">
      <c r="A4838" s="17">
        <v>6770</v>
      </c>
      <c r="B4838" s="17" t="s">
        <v>3867</v>
      </c>
      <c r="C4838" s="17" t="s">
        <v>16</v>
      </c>
      <c r="D4838" s="17" t="s">
        <v>4663</v>
      </c>
      <c r="E4838" s="17">
        <v>1570</v>
      </c>
      <c r="F4838" s="18" t="s">
        <v>6</v>
      </c>
      <c r="G4838">
        <v>2015</v>
      </c>
      <c r="H4838" s="18" t="s">
        <v>66</v>
      </c>
      <c r="I4838" t="s">
        <v>380</v>
      </c>
      <c r="J4838" t="s">
        <v>196</v>
      </c>
    </row>
    <row r="4839" spans="1:10">
      <c r="A4839" s="17">
        <v>6769</v>
      </c>
      <c r="B4839" s="17" t="s">
        <v>2478</v>
      </c>
      <c r="C4839" s="17" t="s">
        <v>16</v>
      </c>
      <c r="D4839" s="17" t="s">
        <v>4663</v>
      </c>
      <c r="E4839" s="17">
        <v>1140</v>
      </c>
      <c r="F4839" s="18" t="s">
        <v>6</v>
      </c>
      <c r="G4839">
        <v>2015</v>
      </c>
      <c r="H4839" s="18" t="s">
        <v>66</v>
      </c>
      <c r="I4839" t="s">
        <v>380</v>
      </c>
      <c r="J4839" t="s">
        <v>196</v>
      </c>
    </row>
    <row r="4840" spans="1:10">
      <c r="A4840" s="17">
        <v>6768</v>
      </c>
      <c r="B4840" s="17" t="s">
        <v>2704</v>
      </c>
      <c r="C4840" s="17" t="s">
        <v>16</v>
      </c>
      <c r="D4840" s="17" t="s">
        <v>4663</v>
      </c>
      <c r="E4840" s="17">
        <v>1290</v>
      </c>
      <c r="F4840" s="18" t="s">
        <v>6</v>
      </c>
      <c r="G4840">
        <v>2013</v>
      </c>
      <c r="H4840" s="18" t="s">
        <v>66</v>
      </c>
      <c r="I4840" t="s">
        <v>380</v>
      </c>
      <c r="J4840" t="s">
        <v>196</v>
      </c>
    </row>
    <row r="4841" spans="1:10">
      <c r="A4841" s="17">
        <v>6767</v>
      </c>
      <c r="B4841" s="17" t="s">
        <v>3410</v>
      </c>
      <c r="C4841" s="17" t="s">
        <v>16</v>
      </c>
      <c r="D4841" s="17" t="s">
        <v>4663</v>
      </c>
      <c r="E4841" s="17">
        <v>1760</v>
      </c>
      <c r="F4841" s="18" t="s">
        <v>6</v>
      </c>
      <c r="G4841">
        <v>2003</v>
      </c>
      <c r="H4841" s="18" t="s">
        <v>66</v>
      </c>
      <c r="I4841" t="s">
        <v>380</v>
      </c>
      <c r="J4841" t="s">
        <v>196</v>
      </c>
    </row>
    <row r="4842" spans="1:10">
      <c r="A4842" s="17">
        <v>6765</v>
      </c>
      <c r="B4842" s="17" t="s">
        <v>3543</v>
      </c>
      <c r="C4842" s="17" t="s">
        <v>16</v>
      </c>
      <c r="D4842" s="17" t="s">
        <v>4663</v>
      </c>
      <c r="E4842" s="17">
        <v>560</v>
      </c>
      <c r="F4842" s="18" t="s">
        <v>6</v>
      </c>
      <c r="G4842">
        <v>2015</v>
      </c>
      <c r="H4842" s="18" t="s">
        <v>66</v>
      </c>
      <c r="I4842" t="s">
        <v>380</v>
      </c>
      <c r="J4842" t="s">
        <v>196</v>
      </c>
    </row>
    <row r="4843" spans="1:10">
      <c r="A4843" s="17">
        <v>6764</v>
      </c>
      <c r="B4843" s="17" t="s">
        <v>2290</v>
      </c>
      <c r="C4843" s="17" t="s">
        <v>16</v>
      </c>
      <c r="D4843" s="17" t="s">
        <v>4663</v>
      </c>
      <c r="E4843" s="17">
        <v>1400</v>
      </c>
      <c r="F4843" s="18" t="s">
        <v>6</v>
      </c>
      <c r="G4843">
        <v>2012</v>
      </c>
      <c r="H4843" s="18" t="s">
        <v>66</v>
      </c>
      <c r="I4843" t="s">
        <v>380</v>
      </c>
      <c r="J4843" t="s">
        <v>196</v>
      </c>
    </row>
    <row r="4844" spans="1:10">
      <c r="A4844" s="17">
        <v>6762</v>
      </c>
      <c r="B4844" s="17" t="s">
        <v>3708</v>
      </c>
      <c r="C4844" s="17" t="s">
        <v>16</v>
      </c>
      <c r="D4844" s="17" t="s">
        <v>4663</v>
      </c>
      <c r="E4844" s="17">
        <v>1210</v>
      </c>
      <c r="F4844" s="18" t="s">
        <v>6</v>
      </c>
      <c r="G4844">
        <v>2015</v>
      </c>
      <c r="H4844" s="18" t="s">
        <v>66</v>
      </c>
      <c r="I4844" t="s">
        <v>380</v>
      </c>
      <c r="J4844" t="s">
        <v>196</v>
      </c>
    </row>
    <row r="4845" spans="1:10">
      <c r="A4845" s="17">
        <v>6761</v>
      </c>
      <c r="B4845" s="17" t="s">
        <v>2942</v>
      </c>
      <c r="C4845" s="17" t="s">
        <v>16</v>
      </c>
      <c r="D4845" s="17" t="s">
        <v>4663</v>
      </c>
      <c r="E4845" s="17">
        <v>1430</v>
      </c>
      <c r="F4845" s="18" t="s">
        <v>6</v>
      </c>
      <c r="G4845">
        <v>2010</v>
      </c>
      <c r="H4845" s="18" t="s">
        <v>66</v>
      </c>
      <c r="I4845" t="s">
        <v>380</v>
      </c>
      <c r="J4845" t="s">
        <v>196</v>
      </c>
    </row>
    <row r="4846" spans="1:10">
      <c r="A4846" s="17">
        <v>6760</v>
      </c>
      <c r="B4846" s="17" t="s">
        <v>383</v>
      </c>
      <c r="C4846" s="17" t="s">
        <v>28</v>
      </c>
      <c r="D4846" s="17" t="s">
        <v>4749</v>
      </c>
      <c r="E4846" s="17">
        <v>4420</v>
      </c>
      <c r="F4846" s="18" t="s">
        <v>6</v>
      </c>
      <c r="G4846">
        <v>2002</v>
      </c>
      <c r="H4846" s="18" t="s">
        <v>66</v>
      </c>
      <c r="I4846" t="s">
        <v>380</v>
      </c>
      <c r="J4846" t="s">
        <v>118</v>
      </c>
    </row>
    <row r="4847" spans="1:10">
      <c r="A4847" s="17">
        <v>6759</v>
      </c>
      <c r="B4847" s="17" t="s">
        <v>382</v>
      </c>
      <c r="C4847" s="17" t="s">
        <v>28</v>
      </c>
      <c r="D4847" s="17" t="s">
        <v>4749</v>
      </c>
      <c r="E4847" s="17">
        <v>970</v>
      </c>
      <c r="F4847" s="18" t="s">
        <v>6</v>
      </c>
      <c r="G4847">
        <v>2015</v>
      </c>
      <c r="H4847" s="18" t="s">
        <v>66</v>
      </c>
      <c r="I4847" t="s">
        <v>380</v>
      </c>
      <c r="J4847" t="s">
        <v>118</v>
      </c>
    </row>
    <row r="4848" spans="1:10">
      <c r="A4848" s="17">
        <v>6758</v>
      </c>
      <c r="B4848" s="17" t="s">
        <v>3655</v>
      </c>
      <c r="C4848" s="17" t="s">
        <v>15</v>
      </c>
      <c r="D4848" s="17" t="s">
        <v>4759</v>
      </c>
      <c r="E4848" s="17">
        <v>2520</v>
      </c>
      <c r="F4848" s="18" t="s">
        <v>6</v>
      </c>
      <c r="G4848">
        <v>2017</v>
      </c>
      <c r="H4848" s="18" t="s">
        <v>83</v>
      </c>
      <c r="I4848" t="s">
        <v>64</v>
      </c>
      <c r="J4848" t="s">
        <v>65</v>
      </c>
    </row>
    <row r="4849" spans="1:10">
      <c r="A4849" s="17">
        <v>6757</v>
      </c>
      <c r="B4849" s="17" t="s">
        <v>379</v>
      </c>
      <c r="C4849" s="17" t="s">
        <v>28</v>
      </c>
      <c r="D4849" s="17" t="s">
        <v>4749</v>
      </c>
      <c r="E4849" s="17">
        <v>3100</v>
      </c>
      <c r="F4849" s="18" t="s">
        <v>6</v>
      </c>
      <c r="G4849">
        <v>2014</v>
      </c>
      <c r="H4849" s="18" t="s">
        <v>66</v>
      </c>
      <c r="I4849" t="s">
        <v>380</v>
      </c>
      <c r="J4849" t="s">
        <v>118</v>
      </c>
    </row>
    <row r="4850" spans="1:10">
      <c r="A4850" s="17">
        <v>6755</v>
      </c>
      <c r="B4850" s="17" t="s">
        <v>3766</v>
      </c>
      <c r="C4850" s="17" t="s">
        <v>16</v>
      </c>
      <c r="D4850" s="17" t="s">
        <v>4694</v>
      </c>
      <c r="E4850" s="17">
        <v>3090</v>
      </c>
      <c r="F4850" s="18" t="s">
        <v>6</v>
      </c>
      <c r="G4850">
        <v>2017</v>
      </c>
      <c r="H4850" s="18" t="s">
        <v>83</v>
      </c>
      <c r="I4850" t="s">
        <v>64</v>
      </c>
      <c r="J4850" t="s">
        <v>65</v>
      </c>
    </row>
    <row r="4851" spans="1:10">
      <c r="A4851" s="17">
        <v>6754</v>
      </c>
      <c r="B4851" s="17" t="s">
        <v>3100</v>
      </c>
      <c r="C4851" s="17" t="s">
        <v>16</v>
      </c>
      <c r="D4851" s="17" t="s">
        <v>4663</v>
      </c>
      <c r="E4851" s="17">
        <v>2120</v>
      </c>
      <c r="F4851" s="18" t="s">
        <v>6</v>
      </c>
      <c r="G4851">
        <v>2017</v>
      </c>
      <c r="H4851" s="18" t="s">
        <v>83</v>
      </c>
      <c r="I4851" t="s">
        <v>64</v>
      </c>
      <c r="J4851" t="s">
        <v>181</v>
      </c>
    </row>
    <row r="4852" spans="1:10">
      <c r="A4852" s="17">
        <v>6753</v>
      </c>
      <c r="B4852" s="17" t="s">
        <v>378</v>
      </c>
      <c r="C4852" s="17" t="s">
        <v>8</v>
      </c>
      <c r="D4852" s="17" t="s">
        <v>4646</v>
      </c>
      <c r="E4852" s="17">
        <v>1390</v>
      </c>
      <c r="F4852" s="18" t="s">
        <v>6</v>
      </c>
      <c r="G4852">
        <v>2017</v>
      </c>
      <c r="H4852" s="18" t="s">
        <v>83</v>
      </c>
      <c r="I4852" t="s">
        <v>64</v>
      </c>
      <c r="J4852" t="s">
        <v>65</v>
      </c>
    </row>
    <row r="4853" spans="1:10">
      <c r="A4853" s="17">
        <v>6752</v>
      </c>
      <c r="B4853" s="17" t="s">
        <v>3108</v>
      </c>
      <c r="C4853" s="17" t="s">
        <v>16</v>
      </c>
      <c r="D4853" s="17" t="s">
        <v>4631</v>
      </c>
      <c r="E4853" s="17">
        <v>1220</v>
      </c>
      <c r="F4853" s="18" t="s">
        <v>6</v>
      </c>
      <c r="G4853">
        <v>2017</v>
      </c>
      <c r="H4853" s="18" t="s">
        <v>83</v>
      </c>
      <c r="I4853" t="s">
        <v>64</v>
      </c>
      <c r="J4853" t="s">
        <v>181</v>
      </c>
    </row>
    <row r="4854" spans="1:10">
      <c r="A4854" s="17">
        <v>6750</v>
      </c>
      <c r="B4854" s="17" t="s">
        <v>3951</v>
      </c>
      <c r="C4854" s="17" t="s">
        <v>18</v>
      </c>
      <c r="D4854" s="17" t="s">
        <v>4687</v>
      </c>
      <c r="E4854" s="17">
        <v>1190</v>
      </c>
      <c r="F4854" s="18" t="s">
        <v>6</v>
      </c>
      <c r="G4854">
        <v>2017</v>
      </c>
      <c r="H4854" s="18" t="s">
        <v>83</v>
      </c>
      <c r="I4854" t="s">
        <v>64</v>
      </c>
      <c r="J4854" t="s">
        <v>204</v>
      </c>
    </row>
    <row r="4855" spans="1:10">
      <c r="A4855" s="17">
        <v>6749</v>
      </c>
      <c r="B4855" s="17" t="s">
        <v>4124</v>
      </c>
      <c r="C4855" s="17" t="s">
        <v>18</v>
      </c>
      <c r="D4855" s="17" t="s">
        <v>4687</v>
      </c>
      <c r="E4855" s="17">
        <v>1550</v>
      </c>
      <c r="F4855" s="18" t="s">
        <v>6</v>
      </c>
      <c r="G4855">
        <v>2017</v>
      </c>
      <c r="H4855" s="18" t="s">
        <v>83</v>
      </c>
      <c r="I4855" t="s">
        <v>64</v>
      </c>
      <c r="J4855" t="s">
        <v>207</v>
      </c>
    </row>
    <row r="4856" spans="1:10">
      <c r="A4856" s="17">
        <v>6748</v>
      </c>
      <c r="B4856" s="17" t="s">
        <v>4222</v>
      </c>
      <c r="C4856" s="17" t="s">
        <v>15</v>
      </c>
      <c r="D4856" s="17" t="s">
        <v>4759</v>
      </c>
      <c r="E4856" s="17">
        <v>2530</v>
      </c>
      <c r="F4856" s="18" t="s">
        <v>6</v>
      </c>
      <c r="G4856">
        <v>2017</v>
      </c>
      <c r="H4856" s="18" t="s">
        <v>83</v>
      </c>
      <c r="I4856" t="s">
        <v>64</v>
      </c>
      <c r="J4856" t="s">
        <v>65</v>
      </c>
    </row>
    <row r="4857" spans="1:10">
      <c r="A4857" s="17">
        <v>6747</v>
      </c>
      <c r="B4857" s="17" t="s">
        <v>2138</v>
      </c>
      <c r="C4857" s="17" t="s">
        <v>20</v>
      </c>
      <c r="D4857" s="17" t="s">
        <v>4745</v>
      </c>
      <c r="E4857" s="17">
        <v>2120</v>
      </c>
      <c r="F4857" s="18" t="s">
        <v>6</v>
      </c>
      <c r="G4857">
        <v>2017</v>
      </c>
      <c r="H4857" s="18" t="s">
        <v>83</v>
      </c>
      <c r="I4857" t="s">
        <v>64</v>
      </c>
      <c r="J4857" t="s">
        <v>65</v>
      </c>
    </row>
    <row r="4858" spans="1:10">
      <c r="A4858" s="17">
        <v>6745</v>
      </c>
      <c r="B4858" s="17" t="s">
        <v>2343</v>
      </c>
      <c r="C4858" s="17" t="s">
        <v>28</v>
      </c>
      <c r="D4858" s="17" t="s">
        <v>4638</v>
      </c>
      <c r="E4858" s="17">
        <v>1260</v>
      </c>
      <c r="F4858" s="18" t="s">
        <v>6</v>
      </c>
      <c r="G4858">
        <v>2017</v>
      </c>
      <c r="H4858" s="18" t="s">
        <v>83</v>
      </c>
      <c r="I4858" t="s">
        <v>64</v>
      </c>
      <c r="J4858" t="s">
        <v>65</v>
      </c>
    </row>
    <row r="4859" spans="1:10">
      <c r="A4859" s="17">
        <v>6743</v>
      </c>
      <c r="B4859" s="17" t="s">
        <v>377</v>
      </c>
      <c r="C4859" s="17" t="s">
        <v>28</v>
      </c>
      <c r="D4859" s="17" t="s">
        <v>4583</v>
      </c>
      <c r="E4859" s="17">
        <v>1450</v>
      </c>
      <c r="F4859" s="18" t="s">
        <v>6</v>
      </c>
      <c r="G4859">
        <v>2017</v>
      </c>
      <c r="H4859" s="18" t="s">
        <v>83</v>
      </c>
      <c r="I4859" t="s">
        <v>64</v>
      </c>
      <c r="J4859" t="s">
        <v>65</v>
      </c>
    </row>
    <row r="4860" spans="1:10">
      <c r="A4860" s="17">
        <v>6742</v>
      </c>
      <c r="B4860" s="17" t="s">
        <v>2424</v>
      </c>
      <c r="C4860" s="17" t="s">
        <v>16</v>
      </c>
      <c r="D4860" s="17" t="s">
        <v>4663</v>
      </c>
      <c r="E4860" s="17">
        <v>1700</v>
      </c>
      <c r="F4860" s="18" t="s">
        <v>6</v>
      </c>
      <c r="G4860">
        <v>2017</v>
      </c>
      <c r="H4860" s="18" t="s">
        <v>83</v>
      </c>
      <c r="I4860" t="s">
        <v>64</v>
      </c>
      <c r="J4860" t="s">
        <v>65</v>
      </c>
    </row>
    <row r="4861" spans="1:10">
      <c r="A4861" s="17">
        <v>6740</v>
      </c>
      <c r="B4861" s="17" t="s">
        <v>3617</v>
      </c>
      <c r="C4861" s="17" t="s">
        <v>28</v>
      </c>
      <c r="D4861" s="17" t="s">
        <v>4749</v>
      </c>
      <c r="E4861" s="17">
        <v>2330</v>
      </c>
      <c r="F4861" s="18" t="s">
        <v>6</v>
      </c>
      <c r="G4861">
        <v>2017</v>
      </c>
      <c r="H4861" s="18" t="s">
        <v>83</v>
      </c>
      <c r="I4861" t="s">
        <v>64</v>
      </c>
      <c r="J4861" t="s">
        <v>65</v>
      </c>
    </row>
    <row r="4862" spans="1:10">
      <c r="A4862" s="17">
        <v>6738</v>
      </c>
      <c r="B4862" s="17" t="s">
        <v>2697</v>
      </c>
      <c r="C4862" s="17" t="s">
        <v>24</v>
      </c>
      <c r="D4862" s="17" t="s">
        <v>4748</v>
      </c>
      <c r="E4862" s="17">
        <v>2340</v>
      </c>
      <c r="F4862" s="18" t="s">
        <v>6</v>
      </c>
      <c r="G4862">
        <v>2017</v>
      </c>
      <c r="H4862" s="18" t="s">
        <v>83</v>
      </c>
      <c r="I4862" t="s">
        <v>64</v>
      </c>
      <c r="J4862" t="s">
        <v>65</v>
      </c>
    </row>
    <row r="4863" spans="1:10">
      <c r="A4863" s="17">
        <v>6737</v>
      </c>
      <c r="B4863" s="17" t="s">
        <v>2835</v>
      </c>
      <c r="C4863" s="17" t="s">
        <v>24</v>
      </c>
      <c r="D4863" s="17" t="s">
        <v>4748</v>
      </c>
      <c r="E4863" s="17">
        <v>920</v>
      </c>
      <c r="F4863" s="18" t="s">
        <v>6</v>
      </c>
      <c r="G4863">
        <v>2017</v>
      </c>
      <c r="H4863" s="18" t="s">
        <v>83</v>
      </c>
      <c r="I4863" t="s">
        <v>64</v>
      </c>
      <c r="J4863" t="s">
        <v>65</v>
      </c>
    </row>
    <row r="4864" spans="1:10">
      <c r="A4864" s="17">
        <v>6735</v>
      </c>
      <c r="B4864" s="17" t="s">
        <v>2862</v>
      </c>
      <c r="C4864" s="17" t="s">
        <v>26</v>
      </c>
      <c r="D4864" s="17" t="s">
        <v>4668</v>
      </c>
      <c r="E4864" s="17">
        <v>3640</v>
      </c>
      <c r="F4864" s="18" t="s">
        <v>6</v>
      </c>
      <c r="G4864">
        <v>2017</v>
      </c>
      <c r="H4864" s="18" t="s">
        <v>83</v>
      </c>
      <c r="I4864" t="s">
        <v>64</v>
      </c>
      <c r="J4864" t="s">
        <v>65</v>
      </c>
    </row>
    <row r="4865" spans="1:10">
      <c r="A4865" s="17">
        <v>6730</v>
      </c>
      <c r="B4865" s="17" t="s">
        <v>4291</v>
      </c>
      <c r="C4865" s="17" t="s">
        <v>18</v>
      </c>
      <c r="D4865" s="17" t="s">
        <v>4687</v>
      </c>
      <c r="E4865" s="17">
        <v>1690</v>
      </c>
      <c r="F4865" s="18" t="s">
        <v>6</v>
      </c>
      <c r="G4865">
        <v>2017</v>
      </c>
      <c r="H4865" s="18" t="s">
        <v>83</v>
      </c>
      <c r="I4865" t="s">
        <v>64</v>
      </c>
      <c r="J4865" t="s">
        <v>204</v>
      </c>
    </row>
    <row r="4866" spans="1:10">
      <c r="A4866" s="17">
        <v>6729</v>
      </c>
      <c r="B4866" s="17" t="s">
        <v>376</v>
      </c>
      <c r="C4866" s="17" t="s">
        <v>24</v>
      </c>
      <c r="D4866" s="17" t="s">
        <v>4658</v>
      </c>
      <c r="E4866" s="17">
        <v>870</v>
      </c>
      <c r="F4866" s="18" t="s">
        <v>6</v>
      </c>
      <c r="G4866">
        <v>2017</v>
      </c>
      <c r="H4866" s="18" t="s">
        <v>83</v>
      </c>
      <c r="I4866" t="s">
        <v>64</v>
      </c>
      <c r="J4866" t="s">
        <v>65</v>
      </c>
    </row>
    <row r="4867" spans="1:10">
      <c r="A4867" s="17">
        <v>6728</v>
      </c>
      <c r="B4867" s="17" t="s">
        <v>375</v>
      </c>
      <c r="C4867" s="17" t="s">
        <v>24</v>
      </c>
      <c r="D4867" s="17" t="s">
        <v>4658</v>
      </c>
      <c r="E4867" s="17">
        <v>1610</v>
      </c>
      <c r="F4867" s="18" t="s">
        <v>6</v>
      </c>
      <c r="G4867">
        <v>2017</v>
      </c>
      <c r="H4867" s="18" t="s">
        <v>83</v>
      </c>
      <c r="I4867" t="s">
        <v>64</v>
      </c>
      <c r="J4867" t="s">
        <v>65</v>
      </c>
    </row>
    <row r="4868" spans="1:10">
      <c r="A4868" s="17">
        <v>6726</v>
      </c>
      <c r="B4868" s="17" t="s">
        <v>4101</v>
      </c>
      <c r="C4868" s="17" t="s">
        <v>18</v>
      </c>
      <c r="D4868" s="17" t="s">
        <v>4687</v>
      </c>
      <c r="E4868" s="17">
        <v>980</v>
      </c>
      <c r="F4868" s="18" t="s">
        <v>6</v>
      </c>
      <c r="G4868">
        <v>2017</v>
      </c>
      <c r="H4868" s="18" t="s">
        <v>83</v>
      </c>
      <c r="I4868" t="s">
        <v>64</v>
      </c>
      <c r="J4868" t="s">
        <v>204</v>
      </c>
    </row>
    <row r="4869" spans="1:10">
      <c r="A4869" s="17">
        <v>6719</v>
      </c>
      <c r="B4869" s="17" t="s">
        <v>2361</v>
      </c>
      <c r="C4869" s="17" t="s">
        <v>20</v>
      </c>
      <c r="D4869" s="17" t="s">
        <v>4745</v>
      </c>
      <c r="E4869" s="17">
        <v>1240</v>
      </c>
      <c r="F4869" s="18" t="s">
        <v>6</v>
      </c>
      <c r="G4869">
        <v>2017</v>
      </c>
      <c r="H4869" s="18" t="s">
        <v>83</v>
      </c>
      <c r="I4869" t="s">
        <v>64</v>
      </c>
      <c r="J4869" t="s">
        <v>65</v>
      </c>
    </row>
    <row r="4870" spans="1:10">
      <c r="A4870" s="17">
        <v>6718</v>
      </c>
      <c r="B4870" s="17" t="s">
        <v>3123</v>
      </c>
      <c r="C4870" s="17" t="s">
        <v>28</v>
      </c>
      <c r="D4870" s="17" t="s">
        <v>4749</v>
      </c>
      <c r="E4870" s="17">
        <v>2590</v>
      </c>
      <c r="F4870" s="18" t="s">
        <v>6</v>
      </c>
      <c r="G4870">
        <v>2017</v>
      </c>
      <c r="H4870" s="18" t="s">
        <v>83</v>
      </c>
      <c r="I4870" t="s">
        <v>64</v>
      </c>
      <c r="J4870" t="s">
        <v>65</v>
      </c>
    </row>
    <row r="4871" spans="1:10">
      <c r="A4871" s="17">
        <v>6717</v>
      </c>
      <c r="B4871" s="17" t="s">
        <v>4522</v>
      </c>
      <c r="C4871" s="17" t="s">
        <v>24</v>
      </c>
      <c r="D4871" s="17" t="s">
        <v>4681</v>
      </c>
      <c r="E4871" s="17">
        <v>1340</v>
      </c>
      <c r="F4871" s="18" t="s">
        <v>6</v>
      </c>
      <c r="G4871">
        <v>2017</v>
      </c>
      <c r="H4871" s="18" t="s">
        <v>83</v>
      </c>
      <c r="I4871" t="s">
        <v>64</v>
      </c>
      <c r="J4871" t="s">
        <v>65</v>
      </c>
    </row>
    <row r="4872" spans="1:10">
      <c r="A4872" s="17">
        <v>6716</v>
      </c>
      <c r="B4872" s="17" t="s">
        <v>2618</v>
      </c>
      <c r="C4872" s="17" t="s">
        <v>18</v>
      </c>
      <c r="D4872" s="17" t="s">
        <v>4756</v>
      </c>
      <c r="E4872" s="17">
        <v>1650</v>
      </c>
      <c r="F4872" s="18" t="s">
        <v>6</v>
      </c>
      <c r="G4872">
        <v>2017</v>
      </c>
      <c r="H4872" s="18" t="s">
        <v>83</v>
      </c>
      <c r="I4872" t="s">
        <v>64</v>
      </c>
      <c r="J4872" t="s">
        <v>204</v>
      </c>
    </row>
    <row r="4873" spans="1:10">
      <c r="A4873" s="17">
        <v>6715</v>
      </c>
      <c r="B4873" s="17" t="s">
        <v>3669</v>
      </c>
      <c r="C4873" s="17" t="s">
        <v>8</v>
      </c>
      <c r="D4873" s="17" t="s">
        <v>4646</v>
      </c>
      <c r="E4873" s="17">
        <v>1400</v>
      </c>
      <c r="F4873" s="18" t="s">
        <v>6</v>
      </c>
      <c r="G4873">
        <v>2017</v>
      </c>
      <c r="H4873" s="18" t="s">
        <v>83</v>
      </c>
      <c r="I4873" t="s">
        <v>64</v>
      </c>
      <c r="J4873" t="s">
        <v>65</v>
      </c>
    </row>
    <row r="4874" spans="1:10">
      <c r="A4874" s="17">
        <v>6711</v>
      </c>
      <c r="B4874" s="17" t="s">
        <v>374</v>
      </c>
      <c r="C4874" s="17" t="s">
        <v>24</v>
      </c>
      <c r="D4874" s="17" t="s">
        <v>4748</v>
      </c>
      <c r="E4874" s="17">
        <v>1170</v>
      </c>
      <c r="F4874" s="18" t="s">
        <v>6</v>
      </c>
      <c r="G4874">
        <v>2017</v>
      </c>
      <c r="H4874" s="18" t="s">
        <v>83</v>
      </c>
      <c r="I4874" t="s">
        <v>64</v>
      </c>
      <c r="J4874" t="s">
        <v>65</v>
      </c>
    </row>
    <row r="4875" spans="1:10">
      <c r="A4875" s="17">
        <v>6708</v>
      </c>
      <c r="B4875" s="17" t="s">
        <v>3614</v>
      </c>
      <c r="C4875" s="17" t="s">
        <v>18</v>
      </c>
      <c r="D4875" s="17" t="s">
        <v>4756</v>
      </c>
      <c r="E4875" s="17">
        <v>1840</v>
      </c>
      <c r="F4875" s="18" t="s">
        <v>6</v>
      </c>
      <c r="G4875">
        <v>2017</v>
      </c>
      <c r="H4875" s="18" t="s">
        <v>83</v>
      </c>
      <c r="I4875" t="s">
        <v>64</v>
      </c>
      <c r="J4875" t="s">
        <v>204</v>
      </c>
    </row>
    <row r="4876" spans="1:10">
      <c r="A4876" s="17">
        <v>6707</v>
      </c>
      <c r="B4876" s="17" t="s">
        <v>3859</v>
      </c>
      <c r="C4876" s="17" t="s">
        <v>26</v>
      </c>
      <c r="D4876" s="17" t="s">
        <v>4668</v>
      </c>
      <c r="E4876" s="17">
        <v>1260</v>
      </c>
      <c r="F4876" s="18" t="s">
        <v>6</v>
      </c>
      <c r="G4876">
        <v>2016</v>
      </c>
      <c r="H4876" s="18" t="s">
        <v>82</v>
      </c>
      <c r="I4876" t="s">
        <v>64</v>
      </c>
      <c r="J4876" t="s">
        <v>65</v>
      </c>
    </row>
    <row r="4877" spans="1:10">
      <c r="A4877" s="17">
        <v>6705</v>
      </c>
      <c r="B4877" s="17" t="s">
        <v>2072</v>
      </c>
      <c r="C4877" s="17" t="s">
        <v>20</v>
      </c>
      <c r="D4877" s="17" t="s">
        <v>4745</v>
      </c>
      <c r="E4877" s="17">
        <v>1810</v>
      </c>
      <c r="F4877" s="18" t="s">
        <v>6</v>
      </c>
      <c r="G4877">
        <v>2017</v>
      </c>
      <c r="H4877" s="18" t="s">
        <v>83</v>
      </c>
      <c r="I4877" t="s">
        <v>64</v>
      </c>
      <c r="J4877" t="s">
        <v>65</v>
      </c>
    </row>
    <row r="4878" spans="1:10">
      <c r="A4878" s="17">
        <v>6704</v>
      </c>
      <c r="B4878" s="17" t="s">
        <v>373</v>
      </c>
      <c r="C4878" s="17" t="s">
        <v>24</v>
      </c>
      <c r="D4878" s="17" t="s">
        <v>4681</v>
      </c>
      <c r="E4878" s="17">
        <v>1000</v>
      </c>
      <c r="F4878" s="18" t="s">
        <v>6</v>
      </c>
      <c r="G4878">
        <v>2016</v>
      </c>
      <c r="H4878" s="18" t="s">
        <v>82</v>
      </c>
      <c r="I4878" t="s">
        <v>64</v>
      </c>
      <c r="J4878" t="s">
        <v>65</v>
      </c>
    </row>
    <row r="4879" spans="1:10">
      <c r="A4879" s="17">
        <v>6703</v>
      </c>
      <c r="B4879" s="17" t="s">
        <v>2883</v>
      </c>
      <c r="C4879" s="17" t="s">
        <v>28</v>
      </c>
      <c r="D4879" s="17" t="s">
        <v>4749</v>
      </c>
      <c r="E4879" s="17">
        <v>1870</v>
      </c>
      <c r="F4879" s="18" t="s">
        <v>6</v>
      </c>
      <c r="G4879">
        <v>2016</v>
      </c>
      <c r="H4879" s="18" t="s">
        <v>82</v>
      </c>
      <c r="I4879" t="s">
        <v>64</v>
      </c>
      <c r="J4879" t="s">
        <v>65</v>
      </c>
    </row>
    <row r="4880" spans="1:10">
      <c r="A4880" s="17">
        <v>6702</v>
      </c>
      <c r="B4880" s="17" t="s">
        <v>4376</v>
      </c>
      <c r="C4880" s="17" t="s">
        <v>26</v>
      </c>
      <c r="D4880" s="17" t="s">
        <v>4668</v>
      </c>
      <c r="E4880" s="17">
        <v>980</v>
      </c>
      <c r="F4880" s="18" t="s">
        <v>6</v>
      </c>
      <c r="G4880">
        <v>2017</v>
      </c>
      <c r="H4880" s="18" t="s">
        <v>83</v>
      </c>
      <c r="I4880" t="s">
        <v>64</v>
      </c>
      <c r="J4880" t="s">
        <v>65</v>
      </c>
    </row>
    <row r="4881" spans="1:10">
      <c r="A4881" s="17">
        <v>6701</v>
      </c>
      <c r="B4881" s="17" t="s">
        <v>3393</v>
      </c>
      <c r="C4881" s="17" t="s">
        <v>18</v>
      </c>
      <c r="D4881" s="17" t="s">
        <v>4687</v>
      </c>
      <c r="E4881" s="17">
        <v>1200</v>
      </c>
      <c r="F4881" s="18" t="s">
        <v>6</v>
      </c>
      <c r="G4881">
        <v>2017</v>
      </c>
      <c r="H4881" s="18" t="s">
        <v>83</v>
      </c>
      <c r="I4881" t="s">
        <v>64</v>
      </c>
      <c r="J4881" t="s">
        <v>204</v>
      </c>
    </row>
    <row r="4882" spans="1:10">
      <c r="A4882" s="17">
        <v>6700</v>
      </c>
      <c r="B4882" s="17" t="s">
        <v>4564</v>
      </c>
      <c r="C4882" s="17" t="s">
        <v>16</v>
      </c>
      <c r="D4882" s="17" t="s">
        <v>4631</v>
      </c>
      <c r="E4882" s="17">
        <v>2240</v>
      </c>
      <c r="F4882" s="18" t="s">
        <v>6</v>
      </c>
      <c r="G4882">
        <v>2016</v>
      </c>
      <c r="H4882" s="18" t="s">
        <v>82</v>
      </c>
      <c r="I4882" t="s">
        <v>64</v>
      </c>
      <c r="J4882" t="s">
        <v>181</v>
      </c>
    </row>
    <row r="4883" spans="1:10">
      <c r="A4883" s="17">
        <v>6699</v>
      </c>
      <c r="B4883" s="17" t="s">
        <v>3162</v>
      </c>
      <c r="C4883" s="17" t="s">
        <v>16</v>
      </c>
      <c r="D4883" s="17" t="s">
        <v>4663</v>
      </c>
      <c r="E4883" s="17">
        <v>1200</v>
      </c>
      <c r="F4883" s="18" t="s">
        <v>6</v>
      </c>
      <c r="G4883">
        <v>2016</v>
      </c>
      <c r="H4883" s="18" t="s">
        <v>82</v>
      </c>
      <c r="I4883" t="s">
        <v>64</v>
      </c>
      <c r="J4883" t="s">
        <v>181</v>
      </c>
    </row>
    <row r="4884" spans="1:10">
      <c r="A4884" s="17">
        <v>6697</v>
      </c>
      <c r="B4884" s="17" t="s">
        <v>2805</v>
      </c>
      <c r="C4884" s="17" t="s">
        <v>16</v>
      </c>
      <c r="D4884" s="17" t="s">
        <v>4663</v>
      </c>
      <c r="E4884" s="17">
        <v>1210</v>
      </c>
      <c r="F4884" s="18" t="s">
        <v>6</v>
      </c>
      <c r="G4884">
        <v>2016</v>
      </c>
      <c r="H4884" s="18" t="s">
        <v>82</v>
      </c>
      <c r="I4884" t="s">
        <v>64</v>
      </c>
      <c r="J4884" t="s">
        <v>181</v>
      </c>
    </row>
    <row r="4885" spans="1:10">
      <c r="A4885" s="17">
        <v>6696</v>
      </c>
      <c r="B4885" s="17" t="s">
        <v>2182</v>
      </c>
      <c r="C4885" s="17" t="s">
        <v>20</v>
      </c>
      <c r="D4885" s="17" t="s">
        <v>4731</v>
      </c>
      <c r="E4885" s="17">
        <v>1840</v>
      </c>
      <c r="F4885" s="18" t="s">
        <v>6</v>
      </c>
      <c r="G4885">
        <v>2016</v>
      </c>
      <c r="H4885" s="18" t="s">
        <v>82</v>
      </c>
      <c r="I4885" t="s">
        <v>64</v>
      </c>
      <c r="J4885" t="s">
        <v>65</v>
      </c>
    </row>
    <row r="4886" spans="1:10">
      <c r="A4886" s="17">
        <v>6695</v>
      </c>
      <c r="B4886" s="17" t="s">
        <v>2360</v>
      </c>
      <c r="C4886" s="17" t="s">
        <v>20</v>
      </c>
      <c r="D4886" s="17" t="s">
        <v>4731</v>
      </c>
      <c r="E4886" s="17">
        <v>1250</v>
      </c>
      <c r="F4886" s="18" t="s">
        <v>6</v>
      </c>
      <c r="G4886">
        <v>2017</v>
      </c>
      <c r="H4886" s="18" t="s">
        <v>83</v>
      </c>
      <c r="I4886" t="s">
        <v>64</v>
      </c>
      <c r="J4886" t="s">
        <v>65</v>
      </c>
    </row>
    <row r="4887" spans="1:10">
      <c r="A4887" s="17">
        <v>6694</v>
      </c>
      <c r="B4887" s="17" t="s">
        <v>3066</v>
      </c>
      <c r="C4887" s="17" t="s">
        <v>28</v>
      </c>
      <c r="D4887" s="17" t="s">
        <v>4638</v>
      </c>
      <c r="E4887" s="17">
        <v>1200</v>
      </c>
      <c r="F4887" s="18" t="s">
        <v>6</v>
      </c>
      <c r="G4887">
        <v>2017</v>
      </c>
      <c r="H4887" s="18" t="s">
        <v>83</v>
      </c>
      <c r="I4887" t="s">
        <v>64</v>
      </c>
      <c r="J4887" t="s">
        <v>65</v>
      </c>
    </row>
    <row r="4888" spans="1:10">
      <c r="A4888" s="17">
        <v>6691</v>
      </c>
      <c r="B4888" s="17" t="s">
        <v>4503</v>
      </c>
      <c r="C4888" s="17" t="s">
        <v>18</v>
      </c>
      <c r="D4888" s="17" t="s">
        <v>4687</v>
      </c>
      <c r="E4888" s="17">
        <v>1390</v>
      </c>
      <c r="F4888" s="18" t="s">
        <v>6</v>
      </c>
      <c r="G4888">
        <v>2016</v>
      </c>
      <c r="H4888" s="18" t="s">
        <v>82</v>
      </c>
      <c r="I4888" t="s">
        <v>64</v>
      </c>
      <c r="J4888" t="s">
        <v>207</v>
      </c>
    </row>
    <row r="4889" spans="1:10">
      <c r="A4889" s="17">
        <v>6690</v>
      </c>
      <c r="B4889" s="17" t="s">
        <v>3289</v>
      </c>
      <c r="C4889" s="17" t="s">
        <v>24</v>
      </c>
      <c r="D4889" s="17" t="s">
        <v>4748</v>
      </c>
      <c r="E4889" s="17">
        <v>760</v>
      </c>
      <c r="F4889" s="18" t="s">
        <v>6</v>
      </c>
      <c r="G4889">
        <v>2016</v>
      </c>
      <c r="H4889" s="18" t="s">
        <v>82</v>
      </c>
      <c r="I4889" t="s">
        <v>64</v>
      </c>
      <c r="J4889" t="s">
        <v>65</v>
      </c>
    </row>
    <row r="4890" spans="1:10">
      <c r="A4890" s="17">
        <v>6689</v>
      </c>
      <c r="B4890" s="17" t="s">
        <v>372</v>
      </c>
      <c r="C4890" s="17" t="s">
        <v>24</v>
      </c>
      <c r="D4890" s="17" t="s">
        <v>4748</v>
      </c>
      <c r="E4890" s="17">
        <v>930</v>
      </c>
      <c r="F4890" s="18" t="s">
        <v>6</v>
      </c>
      <c r="G4890">
        <v>2016</v>
      </c>
      <c r="H4890" s="18" t="s">
        <v>82</v>
      </c>
      <c r="I4890" t="s">
        <v>64</v>
      </c>
      <c r="J4890" t="s">
        <v>65</v>
      </c>
    </row>
    <row r="4891" spans="1:10">
      <c r="A4891" s="17">
        <v>6688</v>
      </c>
      <c r="B4891" s="17" t="s">
        <v>4489</v>
      </c>
      <c r="C4891" s="17" t="s">
        <v>24</v>
      </c>
      <c r="D4891" s="17" t="s">
        <v>4681</v>
      </c>
      <c r="E4891" s="17">
        <v>1390</v>
      </c>
      <c r="F4891" s="18" t="s">
        <v>6</v>
      </c>
      <c r="G4891">
        <v>2017</v>
      </c>
      <c r="H4891" s="18" t="s">
        <v>83</v>
      </c>
      <c r="I4891" t="s">
        <v>64</v>
      </c>
      <c r="J4891" t="s">
        <v>65</v>
      </c>
    </row>
    <row r="4892" spans="1:10">
      <c r="A4892" s="17">
        <v>6683</v>
      </c>
      <c r="B4892" s="17" t="s">
        <v>2807</v>
      </c>
      <c r="C4892" s="17" t="s">
        <v>16</v>
      </c>
      <c r="D4892" s="17" t="s">
        <v>4631</v>
      </c>
      <c r="E4892" s="17">
        <v>2790</v>
      </c>
      <c r="F4892" s="18" t="s">
        <v>6</v>
      </c>
      <c r="G4892">
        <v>2016</v>
      </c>
      <c r="H4892" s="18" t="s">
        <v>82</v>
      </c>
      <c r="I4892" t="s">
        <v>64</v>
      </c>
      <c r="J4892" t="s">
        <v>181</v>
      </c>
    </row>
    <row r="4893" spans="1:10">
      <c r="A4893" s="17">
        <v>6682</v>
      </c>
      <c r="B4893" s="17" t="s">
        <v>3011</v>
      </c>
      <c r="C4893" s="17" t="s">
        <v>16</v>
      </c>
      <c r="D4893" s="17" t="s">
        <v>4631</v>
      </c>
      <c r="E4893" s="17">
        <v>2270</v>
      </c>
      <c r="F4893" s="18" t="s">
        <v>6</v>
      </c>
      <c r="G4893">
        <v>2016</v>
      </c>
      <c r="H4893" s="18" t="s">
        <v>82</v>
      </c>
      <c r="I4893" t="s">
        <v>64</v>
      </c>
      <c r="J4893" t="s">
        <v>181</v>
      </c>
    </row>
    <row r="4894" spans="1:10">
      <c r="A4894" s="17">
        <v>6681</v>
      </c>
      <c r="B4894" s="17" t="s">
        <v>4385</v>
      </c>
      <c r="C4894" s="17" t="s">
        <v>28</v>
      </c>
      <c r="D4894" s="17" t="s">
        <v>4583</v>
      </c>
      <c r="E4894" s="17">
        <v>890</v>
      </c>
      <c r="F4894" s="18" t="s">
        <v>6</v>
      </c>
      <c r="G4894">
        <v>2016</v>
      </c>
      <c r="H4894" s="18" t="s">
        <v>82</v>
      </c>
      <c r="I4894" t="s">
        <v>64</v>
      </c>
      <c r="J4894" t="s">
        <v>65</v>
      </c>
    </row>
    <row r="4895" spans="1:10">
      <c r="A4895" s="17">
        <v>6680</v>
      </c>
      <c r="B4895" s="17" t="s">
        <v>4483</v>
      </c>
      <c r="C4895" s="17" t="s">
        <v>18</v>
      </c>
      <c r="D4895" s="17" t="s">
        <v>4756</v>
      </c>
      <c r="E4895" s="17">
        <v>3110</v>
      </c>
      <c r="F4895" s="18" t="s">
        <v>6</v>
      </c>
      <c r="G4895">
        <v>2016</v>
      </c>
      <c r="H4895" s="18" t="s">
        <v>82</v>
      </c>
      <c r="I4895" t="s">
        <v>64</v>
      </c>
      <c r="J4895" t="s">
        <v>204</v>
      </c>
    </row>
    <row r="4896" spans="1:10">
      <c r="A4896" s="17">
        <v>6679</v>
      </c>
      <c r="B4896" s="17" t="s">
        <v>2323</v>
      </c>
      <c r="C4896" s="17" t="s">
        <v>20</v>
      </c>
      <c r="D4896" s="17" t="s">
        <v>4731</v>
      </c>
      <c r="E4896" s="17">
        <v>2440</v>
      </c>
      <c r="F4896" s="18" t="s">
        <v>6</v>
      </c>
      <c r="G4896">
        <v>2016</v>
      </c>
      <c r="H4896" s="18" t="s">
        <v>82</v>
      </c>
      <c r="I4896" t="s">
        <v>64</v>
      </c>
      <c r="J4896" t="s">
        <v>123</v>
      </c>
    </row>
    <row r="4897" spans="1:10">
      <c r="A4897" s="17">
        <v>6678</v>
      </c>
      <c r="B4897" s="17" t="s">
        <v>371</v>
      </c>
      <c r="C4897" s="17" t="s">
        <v>24</v>
      </c>
      <c r="D4897" s="17" t="s">
        <v>4748</v>
      </c>
      <c r="E4897" s="17">
        <v>670</v>
      </c>
      <c r="F4897" s="18" t="s">
        <v>6</v>
      </c>
      <c r="G4897">
        <v>2016</v>
      </c>
      <c r="H4897" s="18" t="s">
        <v>82</v>
      </c>
      <c r="I4897" t="s">
        <v>64</v>
      </c>
      <c r="J4897" t="s">
        <v>65</v>
      </c>
    </row>
    <row r="4898" spans="1:10">
      <c r="A4898" s="17">
        <v>6677</v>
      </c>
      <c r="B4898" s="17" t="s">
        <v>370</v>
      </c>
      <c r="C4898" s="17" t="s">
        <v>24</v>
      </c>
      <c r="D4898" s="17" t="s">
        <v>4681</v>
      </c>
      <c r="E4898" s="17">
        <v>950</v>
      </c>
      <c r="F4898" s="18" t="s">
        <v>6</v>
      </c>
      <c r="G4898">
        <v>2017</v>
      </c>
      <c r="H4898" s="18" t="s">
        <v>83</v>
      </c>
      <c r="I4898" t="s">
        <v>64</v>
      </c>
      <c r="J4898" t="s">
        <v>65</v>
      </c>
    </row>
    <row r="4899" spans="1:10">
      <c r="A4899" s="17">
        <v>6676</v>
      </c>
      <c r="B4899" s="17" t="s">
        <v>3781</v>
      </c>
      <c r="C4899" s="17" t="s">
        <v>24</v>
      </c>
      <c r="D4899" s="17" t="s">
        <v>4681</v>
      </c>
      <c r="E4899" s="17">
        <v>800</v>
      </c>
      <c r="F4899" s="18" t="s">
        <v>6</v>
      </c>
      <c r="G4899">
        <v>2017</v>
      </c>
      <c r="H4899" s="18" t="s">
        <v>83</v>
      </c>
      <c r="I4899" t="s">
        <v>64</v>
      </c>
      <c r="J4899" t="s">
        <v>65</v>
      </c>
    </row>
    <row r="4900" spans="1:10">
      <c r="A4900" s="17">
        <v>6673</v>
      </c>
      <c r="B4900" s="17" t="s">
        <v>2647</v>
      </c>
      <c r="C4900" s="17" t="s">
        <v>18</v>
      </c>
      <c r="D4900" s="17" t="s">
        <v>4687</v>
      </c>
      <c r="E4900" s="17">
        <v>1680</v>
      </c>
      <c r="F4900" s="18" t="s">
        <v>6</v>
      </c>
      <c r="G4900">
        <v>2016</v>
      </c>
      <c r="H4900" s="18" t="s">
        <v>82</v>
      </c>
      <c r="I4900" t="s">
        <v>64</v>
      </c>
      <c r="J4900" t="s">
        <v>207</v>
      </c>
    </row>
    <row r="4901" spans="1:10">
      <c r="A4901" s="17">
        <v>6672</v>
      </c>
      <c r="B4901" s="17" t="s">
        <v>4008</v>
      </c>
      <c r="C4901" s="17" t="s">
        <v>18</v>
      </c>
      <c r="D4901" s="17" t="s">
        <v>4686</v>
      </c>
      <c r="E4901" s="17">
        <v>1550</v>
      </c>
      <c r="F4901" s="18" t="s">
        <v>6</v>
      </c>
      <c r="G4901">
        <v>2016</v>
      </c>
      <c r="H4901" s="18" t="s">
        <v>82</v>
      </c>
      <c r="I4901" t="s">
        <v>64</v>
      </c>
      <c r="J4901" t="s">
        <v>204</v>
      </c>
    </row>
    <row r="4902" spans="1:10">
      <c r="A4902" s="17">
        <v>6671</v>
      </c>
      <c r="B4902" s="17" t="s">
        <v>3610</v>
      </c>
      <c r="C4902" s="17" t="s">
        <v>18</v>
      </c>
      <c r="D4902" s="17" t="s">
        <v>4756</v>
      </c>
      <c r="E4902" s="17">
        <v>1750</v>
      </c>
      <c r="F4902" s="18" t="s">
        <v>6</v>
      </c>
      <c r="G4902">
        <v>2016</v>
      </c>
      <c r="H4902" s="18" t="s">
        <v>82</v>
      </c>
      <c r="I4902" t="s">
        <v>64</v>
      </c>
      <c r="J4902" t="s">
        <v>204</v>
      </c>
    </row>
    <row r="4903" spans="1:10">
      <c r="A4903" s="17">
        <v>6670</v>
      </c>
      <c r="B4903" s="17" t="s">
        <v>3647</v>
      </c>
      <c r="C4903" s="17" t="s">
        <v>18</v>
      </c>
      <c r="D4903" s="17" t="s">
        <v>4687</v>
      </c>
      <c r="E4903" s="17">
        <v>2220</v>
      </c>
      <c r="F4903" s="18" t="s">
        <v>6</v>
      </c>
      <c r="G4903">
        <v>2016</v>
      </c>
      <c r="H4903" s="18" t="s">
        <v>82</v>
      </c>
      <c r="I4903" t="s">
        <v>64</v>
      </c>
      <c r="J4903" t="s">
        <v>215</v>
      </c>
    </row>
    <row r="4904" spans="1:10">
      <c r="A4904" s="17">
        <v>6669</v>
      </c>
      <c r="B4904" s="17" t="s">
        <v>4037</v>
      </c>
      <c r="C4904" s="17" t="s">
        <v>8</v>
      </c>
      <c r="D4904" s="17" t="s">
        <v>4646</v>
      </c>
      <c r="E4904" s="17">
        <v>2120</v>
      </c>
      <c r="F4904" s="18" t="s">
        <v>6</v>
      </c>
      <c r="G4904">
        <v>2016</v>
      </c>
      <c r="H4904" s="18" t="s">
        <v>82</v>
      </c>
      <c r="I4904" t="s">
        <v>64</v>
      </c>
      <c r="J4904" t="s">
        <v>65</v>
      </c>
    </row>
    <row r="4905" spans="1:10">
      <c r="A4905" s="17">
        <v>6668</v>
      </c>
      <c r="B4905" s="17" t="s">
        <v>3905</v>
      </c>
      <c r="C4905" s="17" t="s">
        <v>8</v>
      </c>
      <c r="D4905" s="17" t="s">
        <v>4646</v>
      </c>
      <c r="E4905" s="17">
        <v>1430</v>
      </c>
      <c r="F4905" s="18" t="s">
        <v>6</v>
      </c>
      <c r="G4905">
        <v>2016</v>
      </c>
      <c r="H4905" s="18" t="s">
        <v>82</v>
      </c>
      <c r="I4905" t="s">
        <v>64</v>
      </c>
      <c r="J4905" t="s">
        <v>65</v>
      </c>
    </row>
    <row r="4906" spans="1:10">
      <c r="A4906" s="17">
        <v>6667</v>
      </c>
      <c r="B4906" s="17" t="s">
        <v>369</v>
      </c>
      <c r="C4906" s="17" t="s">
        <v>24</v>
      </c>
      <c r="D4906" s="17" t="s">
        <v>4681</v>
      </c>
      <c r="E4906" s="17">
        <v>1090</v>
      </c>
      <c r="F4906" s="18" t="s">
        <v>6</v>
      </c>
      <c r="G4906">
        <v>2016</v>
      </c>
      <c r="H4906" s="18" t="s">
        <v>82</v>
      </c>
      <c r="I4906" t="s">
        <v>64</v>
      </c>
      <c r="J4906" t="s">
        <v>65</v>
      </c>
    </row>
    <row r="4907" spans="1:10">
      <c r="A4907" s="17">
        <v>6666</v>
      </c>
      <c r="B4907" s="17" t="s">
        <v>2602</v>
      </c>
      <c r="C4907" s="17" t="s">
        <v>26</v>
      </c>
      <c r="D4907" s="17" t="s">
        <v>4668</v>
      </c>
      <c r="E4907" s="17">
        <v>2230</v>
      </c>
      <c r="F4907" s="18" t="s">
        <v>6</v>
      </c>
      <c r="G4907">
        <v>2016</v>
      </c>
      <c r="H4907" s="18" t="s">
        <v>82</v>
      </c>
      <c r="I4907" t="s">
        <v>64</v>
      </c>
      <c r="J4907" t="s">
        <v>65</v>
      </c>
    </row>
    <row r="4908" spans="1:10">
      <c r="A4908" s="17">
        <v>6665</v>
      </c>
      <c r="B4908" s="17" t="s">
        <v>3641</v>
      </c>
      <c r="C4908" s="17" t="s">
        <v>18</v>
      </c>
      <c r="D4908" s="17" t="s">
        <v>4756</v>
      </c>
      <c r="E4908" s="17">
        <v>1900</v>
      </c>
      <c r="F4908" s="18" t="s">
        <v>6</v>
      </c>
      <c r="G4908">
        <v>2016</v>
      </c>
      <c r="H4908" s="18" t="s">
        <v>82</v>
      </c>
      <c r="I4908" t="s">
        <v>64</v>
      </c>
      <c r="J4908" t="s">
        <v>204</v>
      </c>
    </row>
    <row r="4909" spans="1:10">
      <c r="A4909" s="17">
        <v>6658</v>
      </c>
      <c r="B4909" s="17" t="s">
        <v>2711</v>
      </c>
      <c r="C4909" s="17" t="s">
        <v>28</v>
      </c>
      <c r="D4909" s="17" t="s">
        <v>4638</v>
      </c>
      <c r="E4909" s="17">
        <v>1180</v>
      </c>
      <c r="F4909" s="18" t="s">
        <v>6</v>
      </c>
      <c r="G4909">
        <v>2016</v>
      </c>
      <c r="H4909" s="18" t="s">
        <v>82</v>
      </c>
      <c r="I4909" t="s">
        <v>64</v>
      </c>
      <c r="J4909" t="s">
        <v>65</v>
      </c>
    </row>
    <row r="4910" spans="1:10">
      <c r="A4910" s="17">
        <v>6657</v>
      </c>
      <c r="B4910" s="17" t="s">
        <v>4168</v>
      </c>
      <c r="C4910" s="17" t="s">
        <v>28</v>
      </c>
      <c r="D4910" s="17" t="s">
        <v>4583</v>
      </c>
      <c r="E4910" s="17">
        <v>1130</v>
      </c>
      <c r="F4910" s="18" t="s">
        <v>6</v>
      </c>
      <c r="G4910">
        <v>2016</v>
      </c>
      <c r="H4910" s="18" t="s">
        <v>82</v>
      </c>
      <c r="I4910" t="s">
        <v>64</v>
      </c>
      <c r="J4910" t="s">
        <v>65</v>
      </c>
    </row>
    <row r="4911" spans="1:10">
      <c r="A4911" s="17">
        <v>6656</v>
      </c>
      <c r="B4911" s="17" t="s">
        <v>4040</v>
      </c>
      <c r="C4911" s="17" t="s">
        <v>8</v>
      </c>
      <c r="D4911" s="17" t="s">
        <v>4646</v>
      </c>
      <c r="E4911" s="17">
        <v>1910</v>
      </c>
      <c r="F4911" s="18" t="s">
        <v>6</v>
      </c>
      <c r="G4911">
        <v>2016</v>
      </c>
      <c r="H4911" s="18" t="s">
        <v>82</v>
      </c>
      <c r="I4911" t="s">
        <v>64</v>
      </c>
      <c r="J4911" t="s">
        <v>65</v>
      </c>
    </row>
    <row r="4912" spans="1:10">
      <c r="A4912" s="17">
        <v>6654</v>
      </c>
      <c r="B4912" s="17" t="s">
        <v>4129</v>
      </c>
      <c r="C4912" s="17" t="s">
        <v>26</v>
      </c>
      <c r="D4912" s="17" t="s">
        <v>4742</v>
      </c>
      <c r="E4912" s="17">
        <v>1740</v>
      </c>
      <c r="F4912" s="18" t="s">
        <v>6</v>
      </c>
      <c r="G4912">
        <v>2016</v>
      </c>
      <c r="H4912" s="18" t="s">
        <v>82</v>
      </c>
      <c r="I4912" t="s">
        <v>64</v>
      </c>
      <c r="J4912" t="s">
        <v>65</v>
      </c>
    </row>
    <row r="4913" spans="1:10">
      <c r="A4913" s="17">
        <v>6653</v>
      </c>
      <c r="B4913" s="17" t="s">
        <v>368</v>
      </c>
      <c r="C4913" s="17" t="s">
        <v>16</v>
      </c>
      <c r="D4913" s="17" t="s">
        <v>4694</v>
      </c>
      <c r="E4913" s="17">
        <v>1270</v>
      </c>
      <c r="F4913" s="18" t="s">
        <v>6</v>
      </c>
      <c r="G4913">
        <v>2016</v>
      </c>
      <c r="H4913" s="18" t="s">
        <v>82</v>
      </c>
      <c r="I4913" t="s">
        <v>64</v>
      </c>
      <c r="J4913" t="s">
        <v>65</v>
      </c>
    </row>
    <row r="4914" spans="1:10">
      <c r="A4914" s="17">
        <v>6652</v>
      </c>
      <c r="B4914" s="17" t="s">
        <v>367</v>
      </c>
      <c r="C4914" s="17" t="s">
        <v>16</v>
      </c>
      <c r="D4914" s="17" t="s">
        <v>4694</v>
      </c>
      <c r="E4914" s="17">
        <v>1140</v>
      </c>
      <c r="F4914" s="18" t="s">
        <v>6</v>
      </c>
      <c r="G4914">
        <v>2016</v>
      </c>
      <c r="H4914" s="18" t="s">
        <v>82</v>
      </c>
      <c r="I4914" t="s">
        <v>64</v>
      </c>
      <c r="J4914" t="s">
        <v>65</v>
      </c>
    </row>
    <row r="4915" spans="1:10">
      <c r="A4915" s="17">
        <v>6651</v>
      </c>
      <c r="B4915" s="17" t="s">
        <v>366</v>
      </c>
      <c r="C4915" s="17" t="s">
        <v>16</v>
      </c>
      <c r="D4915" s="17" t="s">
        <v>4694</v>
      </c>
      <c r="E4915" s="17">
        <v>1320</v>
      </c>
      <c r="F4915" s="18" t="s">
        <v>6</v>
      </c>
      <c r="G4915">
        <v>2016</v>
      </c>
      <c r="H4915" s="18" t="s">
        <v>82</v>
      </c>
      <c r="I4915" t="s">
        <v>64</v>
      </c>
      <c r="J4915" t="s">
        <v>65</v>
      </c>
    </row>
    <row r="4916" spans="1:10">
      <c r="A4916" s="17">
        <v>6650</v>
      </c>
      <c r="B4916" s="17" t="s">
        <v>2353</v>
      </c>
      <c r="C4916" s="17" t="s">
        <v>18</v>
      </c>
      <c r="D4916" s="17" t="s">
        <v>4687</v>
      </c>
      <c r="E4916" s="17">
        <v>2030</v>
      </c>
      <c r="F4916" s="18" t="s">
        <v>6</v>
      </c>
      <c r="G4916">
        <v>2016</v>
      </c>
      <c r="H4916" s="18" t="s">
        <v>82</v>
      </c>
      <c r="I4916" t="s">
        <v>64</v>
      </c>
      <c r="J4916" t="s">
        <v>215</v>
      </c>
    </row>
    <row r="4917" spans="1:10">
      <c r="A4917" s="17">
        <v>6649</v>
      </c>
      <c r="B4917" s="17" t="s">
        <v>2847</v>
      </c>
      <c r="C4917" s="17" t="s">
        <v>18</v>
      </c>
      <c r="D4917" s="17" t="s">
        <v>4756</v>
      </c>
      <c r="E4917" s="17">
        <v>1540</v>
      </c>
      <c r="F4917" s="18" t="s">
        <v>6</v>
      </c>
      <c r="G4917">
        <v>2016</v>
      </c>
      <c r="H4917" s="18" t="s">
        <v>82</v>
      </c>
      <c r="I4917" t="s">
        <v>64</v>
      </c>
      <c r="J4917" t="s">
        <v>204</v>
      </c>
    </row>
    <row r="4918" spans="1:10">
      <c r="A4918" s="17">
        <v>6648</v>
      </c>
      <c r="B4918" s="17" t="s">
        <v>2472</v>
      </c>
      <c r="C4918" s="17" t="s">
        <v>18</v>
      </c>
      <c r="D4918" s="17" t="s">
        <v>4756</v>
      </c>
      <c r="E4918" s="17">
        <v>1890</v>
      </c>
      <c r="F4918" s="18" t="s">
        <v>6</v>
      </c>
      <c r="G4918">
        <v>2016</v>
      </c>
      <c r="H4918" s="18" t="s">
        <v>82</v>
      </c>
      <c r="I4918" t="s">
        <v>64</v>
      </c>
      <c r="J4918" t="s">
        <v>204</v>
      </c>
    </row>
    <row r="4919" spans="1:10">
      <c r="A4919" s="17">
        <v>6647</v>
      </c>
      <c r="B4919" s="17" t="s">
        <v>2513</v>
      </c>
      <c r="C4919" s="17" t="s">
        <v>16</v>
      </c>
      <c r="D4919" s="17" t="s">
        <v>4631</v>
      </c>
      <c r="E4919" s="17">
        <v>1150</v>
      </c>
      <c r="F4919" s="18" t="s">
        <v>6</v>
      </c>
      <c r="G4919">
        <v>2016</v>
      </c>
      <c r="H4919" s="18" t="s">
        <v>82</v>
      </c>
      <c r="I4919" t="s">
        <v>64</v>
      </c>
      <c r="J4919" t="s">
        <v>181</v>
      </c>
    </row>
    <row r="4920" spans="1:10">
      <c r="A4920" s="17">
        <v>6645</v>
      </c>
      <c r="B4920" s="17" t="s">
        <v>2205</v>
      </c>
      <c r="C4920" s="17" t="s">
        <v>20</v>
      </c>
      <c r="D4920" s="17" t="s">
        <v>4731</v>
      </c>
      <c r="E4920" s="17">
        <v>2340</v>
      </c>
      <c r="F4920" s="18" t="s">
        <v>6</v>
      </c>
      <c r="G4920">
        <v>2016</v>
      </c>
      <c r="H4920" s="18" t="s">
        <v>82</v>
      </c>
      <c r="I4920" t="s">
        <v>64</v>
      </c>
      <c r="J4920" t="s">
        <v>65</v>
      </c>
    </row>
    <row r="4921" spans="1:10">
      <c r="A4921" s="17">
        <v>6644</v>
      </c>
      <c r="B4921" s="17" t="s">
        <v>3380</v>
      </c>
      <c r="C4921" s="17" t="s">
        <v>28</v>
      </c>
      <c r="D4921" s="17" t="s">
        <v>4638</v>
      </c>
      <c r="E4921" s="17">
        <v>1460</v>
      </c>
      <c r="F4921" s="18" t="s">
        <v>6</v>
      </c>
      <c r="G4921">
        <v>2016</v>
      </c>
      <c r="H4921" s="18" t="s">
        <v>82</v>
      </c>
      <c r="I4921" t="s">
        <v>64</v>
      </c>
      <c r="J4921" t="s">
        <v>65</v>
      </c>
    </row>
    <row r="4922" spans="1:10">
      <c r="A4922" s="17">
        <v>6643</v>
      </c>
      <c r="B4922" s="17" t="s">
        <v>365</v>
      </c>
      <c r="C4922" s="17" t="s">
        <v>24</v>
      </c>
      <c r="D4922" s="17" t="s">
        <v>4681</v>
      </c>
      <c r="E4922" s="17">
        <v>1290</v>
      </c>
      <c r="F4922" s="18" t="s">
        <v>6</v>
      </c>
      <c r="G4922">
        <v>2017</v>
      </c>
      <c r="H4922" s="18" t="s">
        <v>83</v>
      </c>
      <c r="I4922" t="s">
        <v>64</v>
      </c>
      <c r="J4922" t="s">
        <v>65</v>
      </c>
    </row>
    <row r="4923" spans="1:10">
      <c r="A4923" s="17">
        <v>6642</v>
      </c>
      <c r="B4923" s="17" t="s">
        <v>364</v>
      </c>
      <c r="C4923" s="17" t="s">
        <v>15</v>
      </c>
      <c r="D4923" s="17" t="s">
        <v>4759</v>
      </c>
      <c r="E4923" s="17">
        <v>1750</v>
      </c>
      <c r="F4923" s="18" t="s">
        <v>6</v>
      </c>
      <c r="G4923">
        <v>2016</v>
      </c>
      <c r="H4923" s="18" t="s">
        <v>82</v>
      </c>
      <c r="I4923" t="s">
        <v>64</v>
      </c>
      <c r="J4923" t="s">
        <v>65</v>
      </c>
    </row>
    <row r="4924" spans="1:10">
      <c r="A4924" s="17">
        <v>6641</v>
      </c>
      <c r="B4924" s="17" t="s">
        <v>4254</v>
      </c>
      <c r="C4924" s="17" t="s">
        <v>15</v>
      </c>
      <c r="D4924" s="17" t="s">
        <v>4759</v>
      </c>
      <c r="E4924" s="17">
        <v>4200</v>
      </c>
      <c r="F4924" s="18" t="s">
        <v>6</v>
      </c>
      <c r="G4924">
        <v>2016</v>
      </c>
      <c r="H4924" s="18" t="s">
        <v>82</v>
      </c>
      <c r="I4924" t="s">
        <v>64</v>
      </c>
      <c r="J4924" t="s">
        <v>65</v>
      </c>
    </row>
    <row r="4925" spans="1:10">
      <c r="A4925" s="17">
        <v>6640</v>
      </c>
      <c r="B4925" s="17" t="s">
        <v>4357</v>
      </c>
      <c r="C4925" s="17" t="s">
        <v>15</v>
      </c>
      <c r="D4925" s="17" t="s">
        <v>4759</v>
      </c>
      <c r="E4925" s="17">
        <v>2350</v>
      </c>
      <c r="F4925" s="18" t="s">
        <v>6</v>
      </c>
      <c r="G4925">
        <v>2016</v>
      </c>
      <c r="H4925" s="18" t="s">
        <v>82</v>
      </c>
      <c r="I4925" t="s">
        <v>64</v>
      </c>
      <c r="J4925" t="s">
        <v>65</v>
      </c>
    </row>
    <row r="4926" spans="1:10">
      <c r="A4926" s="17">
        <v>6639</v>
      </c>
      <c r="B4926" s="17" t="s">
        <v>2921</v>
      </c>
      <c r="C4926" s="17" t="s">
        <v>15</v>
      </c>
      <c r="D4926" s="17" t="s">
        <v>4759</v>
      </c>
      <c r="E4926" s="17">
        <v>3830</v>
      </c>
      <c r="F4926" s="18" t="s">
        <v>6</v>
      </c>
      <c r="G4926">
        <v>2016</v>
      </c>
      <c r="H4926" s="18" t="s">
        <v>82</v>
      </c>
      <c r="I4926" t="s">
        <v>64</v>
      </c>
      <c r="J4926" t="s">
        <v>65</v>
      </c>
    </row>
    <row r="4927" spans="1:10">
      <c r="A4927" s="17">
        <v>6638</v>
      </c>
      <c r="B4927" s="17" t="s">
        <v>2842</v>
      </c>
      <c r="C4927" s="17" t="s">
        <v>28</v>
      </c>
      <c r="D4927" s="17" t="s">
        <v>4638</v>
      </c>
      <c r="E4927" s="17">
        <v>2200</v>
      </c>
      <c r="F4927" s="18" t="s">
        <v>6</v>
      </c>
      <c r="G4927">
        <v>2016</v>
      </c>
      <c r="H4927" s="18" t="s">
        <v>82</v>
      </c>
      <c r="I4927" t="s">
        <v>64</v>
      </c>
      <c r="J4927" t="s">
        <v>65</v>
      </c>
    </row>
    <row r="4928" spans="1:10">
      <c r="A4928" s="17">
        <v>6636</v>
      </c>
      <c r="B4928" s="17" t="s">
        <v>2306</v>
      </c>
      <c r="C4928" s="17" t="s">
        <v>8</v>
      </c>
      <c r="D4928" s="17" t="s">
        <v>4646</v>
      </c>
      <c r="E4928" s="17">
        <v>2370</v>
      </c>
      <c r="F4928" s="18" t="s">
        <v>6</v>
      </c>
      <c r="G4928">
        <v>2016</v>
      </c>
      <c r="H4928" s="18" t="s">
        <v>82</v>
      </c>
      <c r="I4928" t="s">
        <v>64</v>
      </c>
      <c r="J4928" t="s">
        <v>65</v>
      </c>
    </row>
    <row r="4929" spans="1:10">
      <c r="A4929" s="17">
        <v>6635</v>
      </c>
      <c r="B4929" s="17" t="s">
        <v>4079</v>
      </c>
      <c r="C4929" s="17" t="s">
        <v>8</v>
      </c>
      <c r="D4929" s="17" t="s">
        <v>4646</v>
      </c>
      <c r="E4929" s="17">
        <v>1750</v>
      </c>
      <c r="F4929" s="18" t="s">
        <v>6</v>
      </c>
      <c r="G4929">
        <v>2016</v>
      </c>
      <c r="H4929" s="18" t="s">
        <v>82</v>
      </c>
      <c r="I4929" t="s">
        <v>64</v>
      </c>
      <c r="J4929" t="s">
        <v>65</v>
      </c>
    </row>
    <row r="4930" spans="1:10">
      <c r="A4930" s="17">
        <v>6634</v>
      </c>
      <c r="B4930" s="17" t="s">
        <v>363</v>
      </c>
      <c r="C4930" s="17" t="s">
        <v>24</v>
      </c>
      <c r="D4930" s="17" t="s">
        <v>4658</v>
      </c>
      <c r="E4930" s="17">
        <v>960</v>
      </c>
      <c r="F4930" s="18" t="s">
        <v>6</v>
      </c>
      <c r="G4930">
        <v>2016</v>
      </c>
      <c r="H4930" s="18" t="s">
        <v>82</v>
      </c>
      <c r="I4930" t="s">
        <v>64</v>
      </c>
      <c r="J4930" t="s">
        <v>65</v>
      </c>
    </row>
    <row r="4931" spans="1:10">
      <c r="A4931" s="17">
        <v>6632</v>
      </c>
      <c r="B4931" s="17" t="s">
        <v>3095</v>
      </c>
      <c r="C4931" s="17" t="s">
        <v>16</v>
      </c>
      <c r="D4931" s="17" t="s">
        <v>4631</v>
      </c>
      <c r="E4931" s="17">
        <v>2210</v>
      </c>
      <c r="F4931" s="18" t="s">
        <v>6</v>
      </c>
      <c r="G4931">
        <v>2016</v>
      </c>
      <c r="H4931" s="18" t="s">
        <v>82</v>
      </c>
      <c r="I4931" t="s">
        <v>64</v>
      </c>
      <c r="J4931" t="s">
        <v>181</v>
      </c>
    </row>
    <row r="4932" spans="1:10">
      <c r="A4932" s="17">
        <v>6631</v>
      </c>
      <c r="B4932" s="17" t="s">
        <v>362</v>
      </c>
      <c r="C4932" s="17" t="s">
        <v>16</v>
      </c>
      <c r="D4932" s="17" t="s">
        <v>4694</v>
      </c>
      <c r="E4932" s="17">
        <v>1300</v>
      </c>
      <c r="F4932" s="18" t="s">
        <v>6</v>
      </c>
      <c r="G4932">
        <v>2016</v>
      </c>
      <c r="H4932" s="18" t="s">
        <v>82</v>
      </c>
      <c r="I4932" t="s">
        <v>64</v>
      </c>
      <c r="J4932" t="s">
        <v>65</v>
      </c>
    </row>
    <row r="4933" spans="1:10">
      <c r="A4933" s="17">
        <v>6630</v>
      </c>
      <c r="B4933" s="17" t="s">
        <v>2413</v>
      </c>
      <c r="C4933" s="17" t="s">
        <v>18</v>
      </c>
      <c r="D4933" s="17" t="s">
        <v>4756</v>
      </c>
      <c r="E4933" s="17">
        <v>2780</v>
      </c>
      <c r="F4933" s="18" t="s">
        <v>6</v>
      </c>
      <c r="G4933">
        <v>2016</v>
      </c>
      <c r="H4933" s="18" t="s">
        <v>82</v>
      </c>
      <c r="I4933" t="s">
        <v>64</v>
      </c>
      <c r="J4933" t="s">
        <v>204</v>
      </c>
    </row>
    <row r="4934" spans="1:10">
      <c r="A4934" s="17">
        <v>6629</v>
      </c>
      <c r="B4934" s="17" t="s">
        <v>3959</v>
      </c>
      <c r="C4934" s="17" t="s">
        <v>24</v>
      </c>
      <c r="D4934" s="17" t="s">
        <v>4681</v>
      </c>
      <c r="E4934" s="17">
        <v>1210</v>
      </c>
      <c r="F4934" s="18" t="s">
        <v>6</v>
      </c>
      <c r="G4934">
        <v>2016</v>
      </c>
      <c r="H4934" s="18" t="s">
        <v>82</v>
      </c>
      <c r="I4934" t="s">
        <v>64</v>
      </c>
      <c r="J4934" t="s">
        <v>65</v>
      </c>
    </row>
    <row r="4935" spans="1:10">
      <c r="A4935" s="17">
        <v>6628</v>
      </c>
      <c r="B4935" s="17" t="s">
        <v>4246</v>
      </c>
      <c r="C4935" s="17" t="s">
        <v>24</v>
      </c>
      <c r="D4935" s="17" t="s">
        <v>4681</v>
      </c>
      <c r="E4935" s="17">
        <v>1140</v>
      </c>
      <c r="F4935" s="18" t="s">
        <v>6</v>
      </c>
      <c r="G4935">
        <v>2016</v>
      </c>
      <c r="H4935" s="18" t="s">
        <v>82</v>
      </c>
      <c r="I4935" t="s">
        <v>64</v>
      </c>
      <c r="J4935" t="s">
        <v>65</v>
      </c>
    </row>
    <row r="4936" spans="1:10">
      <c r="A4936" s="17">
        <v>6627</v>
      </c>
      <c r="B4936" s="17" t="s">
        <v>361</v>
      </c>
      <c r="C4936" s="17" t="s">
        <v>28</v>
      </c>
      <c r="D4936" s="17" t="s">
        <v>4583</v>
      </c>
      <c r="E4936" s="17">
        <v>1110</v>
      </c>
      <c r="F4936" s="18" t="s">
        <v>6</v>
      </c>
      <c r="G4936">
        <v>2016</v>
      </c>
      <c r="H4936" s="18" t="s">
        <v>82</v>
      </c>
      <c r="I4936" t="s">
        <v>64</v>
      </c>
      <c r="J4936" t="s">
        <v>65</v>
      </c>
    </row>
    <row r="4937" spans="1:10">
      <c r="A4937" s="17">
        <v>6626</v>
      </c>
      <c r="B4937" s="17" t="s">
        <v>2418</v>
      </c>
      <c r="C4937" s="17" t="s">
        <v>28</v>
      </c>
      <c r="D4937" s="17" t="s">
        <v>4583</v>
      </c>
      <c r="E4937" s="17">
        <v>1470</v>
      </c>
      <c r="F4937" s="18" t="s">
        <v>6</v>
      </c>
      <c r="G4937">
        <v>2016</v>
      </c>
      <c r="H4937" s="18" t="s">
        <v>82</v>
      </c>
      <c r="I4937" t="s">
        <v>64</v>
      </c>
      <c r="J4937" t="s">
        <v>65</v>
      </c>
    </row>
    <row r="4938" spans="1:10">
      <c r="A4938" s="17">
        <v>6625</v>
      </c>
      <c r="B4938" s="17" t="s">
        <v>2164</v>
      </c>
      <c r="C4938" s="17" t="s">
        <v>26</v>
      </c>
      <c r="D4938" s="17" t="s">
        <v>4742</v>
      </c>
      <c r="E4938" s="17">
        <v>2240</v>
      </c>
      <c r="F4938" s="18" t="s">
        <v>6</v>
      </c>
      <c r="G4938">
        <v>2016</v>
      </c>
      <c r="H4938" s="18" t="s">
        <v>82</v>
      </c>
      <c r="I4938" t="s">
        <v>64</v>
      </c>
      <c r="J4938" t="s">
        <v>65</v>
      </c>
    </row>
    <row r="4939" spans="1:10">
      <c r="A4939" s="17">
        <v>6619</v>
      </c>
      <c r="B4939" s="17" t="s">
        <v>2910</v>
      </c>
      <c r="C4939" s="17" t="s">
        <v>18</v>
      </c>
      <c r="D4939" s="17" t="s">
        <v>4756</v>
      </c>
      <c r="E4939" s="17">
        <v>2510</v>
      </c>
      <c r="F4939" s="18" t="s">
        <v>6</v>
      </c>
      <c r="G4939">
        <v>2016</v>
      </c>
      <c r="H4939" s="18" t="s">
        <v>82</v>
      </c>
      <c r="I4939" t="s">
        <v>64</v>
      </c>
      <c r="J4939" t="s">
        <v>204</v>
      </c>
    </row>
    <row r="4940" spans="1:10">
      <c r="A4940" s="17">
        <v>6563</v>
      </c>
      <c r="B4940" s="17" t="s">
        <v>3116</v>
      </c>
      <c r="C4940" s="17" t="s">
        <v>8</v>
      </c>
      <c r="D4940" s="17" t="s">
        <v>4646</v>
      </c>
      <c r="E4940" s="17">
        <v>1600</v>
      </c>
      <c r="F4940" s="18" t="s">
        <v>6</v>
      </c>
      <c r="G4940">
        <v>2016</v>
      </c>
      <c r="H4940" s="18" t="s">
        <v>82</v>
      </c>
      <c r="I4940" t="s">
        <v>64</v>
      </c>
      <c r="J4940" t="s">
        <v>65</v>
      </c>
    </row>
    <row r="4941" spans="1:10">
      <c r="A4941" s="17">
        <v>6562</v>
      </c>
      <c r="B4941" s="17" t="s">
        <v>3237</v>
      </c>
      <c r="C4941" s="17" t="s">
        <v>18</v>
      </c>
      <c r="D4941" s="17" t="s">
        <v>4756</v>
      </c>
      <c r="E4941" s="17">
        <v>2490</v>
      </c>
      <c r="F4941" s="18" t="s">
        <v>6</v>
      </c>
      <c r="G4941">
        <v>2016</v>
      </c>
      <c r="H4941" s="18" t="s">
        <v>82</v>
      </c>
      <c r="I4941" t="s">
        <v>64</v>
      </c>
      <c r="J4941" t="s">
        <v>204</v>
      </c>
    </row>
    <row r="4942" spans="1:10">
      <c r="A4942" s="17">
        <v>6561</v>
      </c>
      <c r="B4942" s="17" t="s">
        <v>3524</v>
      </c>
      <c r="C4942" s="17" t="s">
        <v>28</v>
      </c>
      <c r="D4942" s="17" t="s">
        <v>4583</v>
      </c>
      <c r="E4942" s="17">
        <v>1900</v>
      </c>
      <c r="F4942" s="18" t="s">
        <v>6</v>
      </c>
      <c r="G4942">
        <v>2016</v>
      </c>
      <c r="H4942" s="18" t="s">
        <v>82</v>
      </c>
      <c r="I4942" t="s">
        <v>64</v>
      </c>
      <c r="J4942" t="s">
        <v>65</v>
      </c>
    </row>
    <row r="4943" spans="1:10">
      <c r="A4943" s="17">
        <v>6560</v>
      </c>
      <c r="B4943" s="17" t="s">
        <v>2455</v>
      </c>
      <c r="C4943" s="17" t="s">
        <v>20</v>
      </c>
      <c r="D4943" s="17" t="s">
        <v>4745</v>
      </c>
      <c r="E4943" s="17">
        <v>1290</v>
      </c>
      <c r="F4943" s="18" t="s">
        <v>6</v>
      </c>
      <c r="G4943">
        <v>2016</v>
      </c>
      <c r="H4943" s="18" t="s">
        <v>82</v>
      </c>
      <c r="I4943" t="s">
        <v>64</v>
      </c>
      <c r="J4943" t="s">
        <v>65</v>
      </c>
    </row>
    <row r="4944" spans="1:10">
      <c r="A4944" s="17">
        <v>6556</v>
      </c>
      <c r="B4944" s="17" t="s">
        <v>3998</v>
      </c>
      <c r="C4944" s="17" t="s">
        <v>16</v>
      </c>
      <c r="D4944" s="17" t="s">
        <v>4631</v>
      </c>
      <c r="E4944" s="17">
        <v>1910</v>
      </c>
      <c r="F4944" s="18" t="s">
        <v>6</v>
      </c>
      <c r="G4944">
        <v>2016</v>
      </c>
      <c r="H4944" s="18" t="s">
        <v>82</v>
      </c>
      <c r="I4944" t="s">
        <v>64</v>
      </c>
      <c r="J4944" t="s">
        <v>178</v>
      </c>
    </row>
    <row r="4945" spans="1:10">
      <c r="A4945" s="17">
        <v>6555</v>
      </c>
      <c r="B4945" s="17" t="s">
        <v>344</v>
      </c>
      <c r="C4945" s="17" t="s">
        <v>16</v>
      </c>
      <c r="D4945" s="17" t="s">
        <v>4694</v>
      </c>
      <c r="E4945" s="17">
        <v>1590</v>
      </c>
      <c r="F4945" s="18" t="s">
        <v>6</v>
      </c>
      <c r="G4945">
        <v>2016</v>
      </c>
      <c r="H4945" s="18" t="s">
        <v>82</v>
      </c>
      <c r="I4945" t="s">
        <v>64</v>
      </c>
      <c r="J4945" t="s">
        <v>65</v>
      </c>
    </row>
    <row r="4946" spans="1:10">
      <c r="A4946" s="17">
        <v>6554</v>
      </c>
      <c r="B4946" s="17" t="s">
        <v>3450</v>
      </c>
      <c r="C4946" s="17" t="s">
        <v>24</v>
      </c>
      <c r="D4946" s="17" t="s">
        <v>4658</v>
      </c>
      <c r="E4946" s="17">
        <v>3250</v>
      </c>
      <c r="F4946" s="18" t="s">
        <v>6</v>
      </c>
      <c r="G4946">
        <v>2016</v>
      </c>
      <c r="H4946" s="18" t="s">
        <v>82</v>
      </c>
      <c r="I4946" t="s">
        <v>64</v>
      </c>
      <c r="J4946" t="s">
        <v>65</v>
      </c>
    </row>
    <row r="4947" spans="1:10">
      <c r="A4947" s="17">
        <v>6553</v>
      </c>
      <c r="B4947" s="17" t="s">
        <v>4115</v>
      </c>
      <c r="C4947" s="17" t="s">
        <v>24</v>
      </c>
      <c r="D4947" s="17" t="s">
        <v>4658</v>
      </c>
      <c r="E4947" s="17">
        <v>1230</v>
      </c>
      <c r="F4947" s="18" t="s">
        <v>6</v>
      </c>
      <c r="G4947">
        <v>2016</v>
      </c>
      <c r="H4947" s="18" t="s">
        <v>82</v>
      </c>
      <c r="I4947" t="s">
        <v>64</v>
      </c>
      <c r="J4947" t="s">
        <v>65</v>
      </c>
    </row>
    <row r="4948" spans="1:10">
      <c r="A4948" s="17">
        <v>6551</v>
      </c>
      <c r="B4948" s="17" t="s">
        <v>4197</v>
      </c>
      <c r="C4948" s="17" t="s">
        <v>18</v>
      </c>
      <c r="D4948" s="17" t="s">
        <v>4760</v>
      </c>
      <c r="E4948" s="17">
        <v>1200</v>
      </c>
      <c r="F4948" s="18" t="s">
        <v>6</v>
      </c>
      <c r="G4948">
        <v>2016</v>
      </c>
      <c r="H4948" s="18" t="s">
        <v>82</v>
      </c>
      <c r="I4948" t="s">
        <v>64</v>
      </c>
      <c r="J4948" t="s">
        <v>207</v>
      </c>
    </row>
    <row r="4949" spans="1:10">
      <c r="A4949" s="17">
        <v>6550</v>
      </c>
      <c r="B4949" s="17" t="s">
        <v>4118</v>
      </c>
      <c r="C4949" s="17" t="s">
        <v>28</v>
      </c>
      <c r="D4949" s="17" t="s">
        <v>4749</v>
      </c>
      <c r="E4949" s="17">
        <v>2020</v>
      </c>
      <c r="F4949" s="18" t="s">
        <v>6</v>
      </c>
      <c r="G4949">
        <v>2016</v>
      </c>
      <c r="H4949" s="18" t="s">
        <v>82</v>
      </c>
      <c r="I4949" t="s">
        <v>64</v>
      </c>
      <c r="J4949" t="s">
        <v>65</v>
      </c>
    </row>
    <row r="4950" spans="1:10">
      <c r="A4950" s="17">
        <v>6549</v>
      </c>
      <c r="B4950" s="17" t="s">
        <v>343</v>
      </c>
      <c r="C4950" s="17" t="s">
        <v>24</v>
      </c>
      <c r="D4950" s="17" t="s">
        <v>4748</v>
      </c>
      <c r="E4950" s="17">
        <v>710</v>
      </c>
      <c r="F4950" s="18" t="s">
        <v>6</v>
      </c>
      <c r="G4950">
        <v>2016</v>
      </c>
      <c r="H4950" s="18" t="s">
        <v>82</v>
      </c>
      <c r="I4950" t="s">
        <v>64</v>
      </c>
      <c r="J4950" t="s">
        <v>65</v>
      </c>
    </row>
    <row r="4951" spans="1:10">
      <c r="A4951" s="17">
        <v>6545</v>
      </c>
      <c r="B4951" s="17" t="s">
        <v>342</v>
      </c>
      <c r="C4951" s="17" t="s">
        <v>24</v>
      </c>
      <c r="D4951" s="17" t="s">
        <v>4681</v>
      </c>
      <c r="E4951" s="17">
        <v>2020</v>
      </c>
      <c r="F4951" s="18" t="s">
        <v>6</v>
      </c>
      <c r="G4951">
        <v>2016</v>
      </c>
      <c r="H4951" s="18" t="s">
        <v>82</v>
      </c>
      <c r="I4951" t="s">
        <v>64</v>
      </c>
      <c r="J4951" t="s">
        <v>65</v>
      </c>
    </row>
    <row r="4952" spans="1:10">
      <c r="A4952" s="17">
        <v>6544</v>
      </c>
      <c r="B4952" s="17" t="s">
        <v>341</v>
      </c>
      <c r="C4952" s="17" t="s">
        <v>28</v>
      </c>
      <c r="D4952" s="17" t="s">
        <v>4749</v>
      </c>
      <c r="E4952" s="17">
        <v>1320</v>
      </c>
      <c r="F4952" s="18" t="s">
        <v>6</v>
      </c>
      <c r="G4952">
        <v>2016</v>
      </c>
      <c r="H4952" s="18" t="s">
        <v>82</v>
      </c>
      <c r="I4952" t="s">
        <v>64</v>
      </c>
      <c r="J4952" t="s">
        <v>65</v>
      </c>
    </row>
    <row r="4953" spans="1:10">
      <c r="A4953" s="17">
        <v>6543</v>
      </c>
      <c r="B4953" s="17" t="s">
        <v>3247</v>
      </c>
      <c r="C4953" s="17" t="s">
        <v>26</v>
      </c>
      <c r="D4953" s="17" t="s">
        <v>4742</v>
      </c>
      <c r="E4953" s="17">
        <v>1430</v>
      </c>
      <c r="F4953" s="18" t="s">
        <v>6</v>
      </c>
      <c r="G4953">
        <v>2016</v>
      </c>
      <c r="H4953" s="18" t="s">
        <v>82</v>
      </c>
      <c r="I4953" t="s">
        <v>64</v>
      </c>
      <c r="J4953" t="s">
        <v>65</v>
      </c>
    </row>
    <row r="4954" spans="1:10">
      <c r="A4954" s="17">
        <v>6541</v>
      </c>
      <c r="B4954" s="17" t="s">
        <v>2335</v>
      </c>
      <c r="C4954" s="17" t="s">
        <v>20</v>
      </c>
      <c r="D4954" s="17" t="s">
        <v>4745</v>
      </c>
      <c r="E4954" s="17">
        <v>1670</v>
      </c>
      <c r="F4954" s="18" t="s">
        <v>6</v>
      </c>
      <c r="G4954">
        <v>2016</v>
      </c>
      <c r="H4954" s="18" t="s">
        <v>82</v>
      </c>
      <c r="I4954" t="s">
        <v>64</v>
      </c>
      <c r="J4954" t="s">
        <v>65</v>
      </c>
    </row>
    <row r="4955" spans="1:10">
      <c r="A4955" s="17">
        <v>6540</v>
      </c>
      <c r="B4955" s="17" t="s">
        <v>2078</v>
      </c>
      <c r="C4955" s="17" t="s">
        <v>20</v>
      </c>
      <c r="D4955" s="17" t="s">
        <v>4745</v>
      </c>
      <c r="E4955" s="17">
        <v>1940</v>
      </c>
      <c r="F4955" s="18" t="s">
        <v>6</v>
      </c>
      <c r="G4955">
        <v>2016</v>
      </c>
      <c r="H4955" s="18" t="s">
        <v>82</v>
      </c>
      <c r="I4955" t="s">
        <v>64</v>
      </c>
      <c r="J4955" t="s">
        <v>123</v>
      </c>
    </row>
    <row r="4956" spans="1:10">
      <c r="A4956" s="17">
        <v>6538</v>
      </c>
      <c r="B4956" s="17" t="s">
        <v>4310</v>
      </c>
      <c r="C4956" s="17" t="s">
        <v>24</v>
      </c>
      <c r="D4956" s="17" t="s">
        <v>4658</v>
      </c>
      <c r="E4956" s="17">
        <v>1380</v>
      </c>
      <c r="F4956" s="18" t="s">
        <v>6</v>
      </c>
      <c r="G4956">
        <v>2016</v>
      </c>
      <c r="H4956" s="18" t="s">
        <v>82</v>
      </c>
      <c r="I4956" t="s">
        <v>64</v>
      </c>
      <c r="J4956" t="s">
        <v>65</v>
      </c>
    </row>
    <row r="4957" spans="1:10">
      <c r="A4957" s="17">
        <v>6537</v>
      </c>
      <c r="B4957" s="17" t="s">
        <v>2501</v>
      </c>
      <c r="C4957" s="17" t="s">
        <v>28</v>
      </c>
      <c r="D4957" s="17" t="s">
        <v>4638</v>
      </c>
      <c r="E4957" s="17">
        <v>1490</v>
      </c>
      <c r="F4957" s="18" t="s">
        <v>6</v>
      </c>
      <c r="G4957">
        <v>2016</v>
      </c>
      <c r="H4957" s="18" t="s">
        <v>82</v>
      </c>
      <c r="I4957" t="s">
        <v>64</v>
      </c>
      <c r="J4957" t="s">
        <v>65</v>
      </c>
    </row>
    <row r="4958" spans="1:10">
      <c r="A4958" s="17">
        <v>6536</v>
      </c>
      <c r="B4958" s="17" t="s">
        <v>3167</v>
      </c>
      <c r="C4958" s="17" t="s">
        <v>28</v>
      </c>
      <c r="D4958" s="17" t="s">
        <v>4583</v>
      </c>
      <c r="E4958" s="17">
        <v>1050</v>
      </c>
      <c r="F4958" s="18" t="s">
        <v>6</v>
      </c>
      <c r="G4958">
        <v>2016</v>
      </c>
      <c r="H4958" s="18" t="s">
        <v>82</v>
      </c>
      <c r="I4958" t="s">
        <v>64</v>
      </c>
      <c r="J4958" t="s">
        <v>65</v>
      </c>
    </row>
    <row r="4959" spans="1:10">
      <c r="A4959" s="17">
        <v>6534</v>
      </c>
      <c r="B4959" s="17" t="s">
        <v>2677</v>
      </c>
      <c r="C4959" s="17" t="s">
        <v>18</v>
      </c>
      <c r="D4959" s="17" t="s">
        <v>4756</v>
      </c>
      <c r="E4959" s="17">
        <v>1930</v>
      </c>
      <c r="F4959" s="18" t="s">
        <v>6</v>
      </c>
      <c r="G4959">
        <v>2016</v>
      </c>
      <c r="H4959" s="18" t="s">
        <v>82</v>
      </c>
      <c r="I4959" t="s">
        <v>64</v>
      </c>
      <c r="J4959" t="s">
        <v>204</v>
      </c>
    </row>
    <row r="4960" spans="1:10">
      <c r="A4960" s="17">
        <v>6533</v>
      </c>
      <c r="B4960" s="17" t="s">
        <v>2276</v>
      </c>
      <c r="C4960" s="17" t="s">
        <v>18</v>
      </c>
      <c r="D4960" s="17" t="s">
        <v>4756</v>
      </c>
      <c r="E4960" s="17">
        <v>2210</v>
      </c>
      <c r="F4960" s="18" t="s">
        <v>6</v>
      </c>
      <c r="G4960">
        <v>2016</v>
      </c>
      <c r="H4960" s="18" t="s">
        <v>82</v>
      </c>
      <c r="I4960" t="s">
        <v>64</v>
      </c>
      <c r="J4960" t="s">
        <v>204</v>
      </c>
    </row>
    <row r="4961" spans="1:10">
      <c r="A4961" s="17">
        <v>6532</v>
      </c>
      <c r="B4961" s="17" t="s">
        <v>3232</v>
      </c>
      <c r="C4961" s="17" t="s">
        <v>18</v>
      </c>
      <c r="D4961" s="17" t="s">
        <v>4756</v>
      </c>
      <c r="E4961" s="17">
        <v>2060</v>
      </c>
      <c r="F4961" s="18" t="s">
        <v>6</v>
      </c>
      <c r="G4961">
        <v>2016</v>
      </c>
      <c r="H4961" s="18" t="s">
        <v>82</v>
      </c>
      <c r="I4961" t="s">
        <v>64</v>
      </c>
      <c r="J4961" t="s">
        <v>215</v>
      </c>
    </row>
    <row r="4962" spans="1:10">
      <c r="A4962" s="17">
        <v>6531</v>
      </c>
      <c r="B4962" s="17" t="s">
        <v>2709</v>
      </c>
      <c r="C4962" s="17" t="s">
        <v>16</v>
      </c>
      <c r="D4962" s="17" t="s">
        <v>4631</v>
      </c>
      <c r="E4962" s="17">
        <v>3890</v>
      </c>
      <c r="F4962" s="18" t="s">
        <v>6</v>
      </c>
      <c r="G4962">
        <v>2016</v>
      </c>
      <c r="H4962" s="18" t="s">
        <v>82</v>
      </c>
      <c r="I4962" t="s">
        <v>64</v>
      </c>
      <c r="J4962" t="s">
        <v>178</v>
      </c>
    </row>
    <row r="4963" spans="1:10">
      <c r="A4963" s="17">
        <v>6530</v>
      </c>
      <c r="B4963" s="17" t="s">
        <v>2688</v>
      </c>
      <c r="C4963" s="17" t="s">
        <v>16</v>
      </c>
      <c r="D4963" s="17" t="s">
        <v>4663</v>
      </c>
      <c r="E4963" s="17">
        <v>2950</v>
      </c>
      <c r="F4963" s="18" t="s">
        <v>6</v>
      </c>
      <c r="G4963">
        <v>2016</v>
      </c>
      <c r="H4963" s="18" t="s">
        <v>82</v>
      </c>
      <c r="I4963" t="s">
        <v>64</v>
      </c>
      <c r="J4963" t="s">
        <v>178</v>
      </c>
    </row>
    <row r="4964" spans="1:10">
      <c r="A4964" s="17">
        <v>6529</v>
      </c>
      <c r="B4964" s="17" t="s">
        <v>2098</v>
      </c>
      <c r="C4964" s="17" t="s">
        <v>20</v>
      </c>
      <c r="D4964" s="17" t="s">
        <v>4731</v>
      </c>
      <c r="E4964" s="17">
        <v>6030</v>
      </c>
      <c r="F4964" s="18" t="s">
        <v>6</v>
      </c>
      <c r="G4964">
        <v>2016</v>
      </c>
      <c r="H4964" s="18" t="s">
        <v>82</v>
      </c>
      <c r="I4964" t="s">
        <v>64</v>
      </c>
      <c r="J4964" t="s">
        <v>123</v>
      </c>
    </row>
    <row r="4965" spans="1:10">
      <c r="A4965" s="17">
        <v>6528</v>
      </c>
      <c r="B4965" s="17" t="s">
        <v>4187</v>
      </c>
      <c r="C4965" s="17" t="s">
        <v>24</v>
      </c>
      <c r="D4965" s="17" t="s">
        <v>4681</v>
      </c>
      <c r="E4965" s="17">
        <v>1340</v>
      </c>
      <c r="F4965" s="18" t="s">
        <v>6</v>
      </c>
      <c r="G4965">
        <v>2016</v>
      </c>
      <c r="H4965" s="18" t="s">
        <v>82</v>
      </c>
      <c r="I4965" t="s">
        <v>64</v>
      </c>
      <c r="J4965" t="s">
        <v>65</v>
      </c>
    </row>
    <row r="4966" spans="1:10">
      <c r="A4966" s="17">
        <v>6522</v>
      </c>
      <c r="B4966" s="17" t="s">
        <v>2937</v>
      </c>
      <c r="C4966" s="17" t="s">
        <v>18</v>
      </c>
      <c r="D4966" s="17" t="s">
        <v>4686</v>
      </c>
      <c r="E4966" s="17">
        <v>1710</v>
      </c>
      <c r="F4966" s="18" t="s">
        <v>6</v>
      </c>
      <c r="G4966">
        <v>2016</v>
      </c>
      <c r="H4966" s="18" t="s">
        <v>82</v>
      </c>
      <c r="I4966" t="s">
        <v>64</v>
      </c>
      <c r="J4966" t="s">
        <v>204</v>
      </c>
    </row>
    <row r="4967" spans="1:10">
      <c r="A4967" s="17">
        <v>6521</v>
      </c>
      <c r="B4967" s="17" t="s">
        <v>2894</v>
      </c>
      <c r="C4967" s="17" t="s">
        <v>18</v>
      </c>
      <c r="D4967" s="17" t="s">
        <v>4686</v>
      </c>
      <c r="E4967" s="17">
        <v>2120</v>
      </c>
      <c r="F4967" s="18" t="s">
        <v>6</v>
      </c>
      <c r="G4967">
        <v>2016</v>
      </c>
      <c r="H4967" s="18" t="s">
        <v>82</v>
      </c>
      <c r="I4967" t="s">
        <v>64</v>
      </c>
      <c r="J4967" t="s">
        <v>207</v>
      </c>
    </row>
    <row r="4968" spans="1:10">
      <c r="A4968" s="17">
        <v>6520</v>
      </c>
      <c r="B4968" s="17" t="s">
        <v>4154</v>
      </c>
      <c r="C4968" s="17" t="s">
        <v>22</v>
      </c>
      <c r="D4968" s="17" t="s">
        <v>4671</v>
      </c>
      <c r="E4968" s="17">
        <v>3010</v>
      </c>
      <c r="F4968" s="18" t="s">
        <v>6</v>
      </c>
      <c r="G4968">
        <v>2016</v>
      </c>
      <c r="H4968" s="18" t="s">
        <v>82</v>
      </c>
      <c r="I4968" t="s">
        <v>64</v>
      </c>
      <c r="J4968" t="s">
        <v>215</v>
      </c>
    </row>
    <row r="4969" spans="1:10">
      <c r="A4969" s="17">
        <v>6519</v>
      </c>
      <c r="B4969" s="17" t="s">
        <v>4214</v>
      </c>
      <c r="C4969" s="17" t="s">
        <v>22</v>
      </c>
      <c r="D4969" s="17" t="s">
        <v>4674</v>
      </c>
      <c r="E4969" s="17">
        <v>1100</v>
      </c>
      <c r="F4969" s="18" t="s">
        <v>6</v>
      </c>
      <c r="G4969">
        <v>2016</v>
      </c>
      <c r="H4969" s="18" t="s">
        <v>82</v>
      </c>
      <c r="I4969" t="s">
        <v>64</v>
      </c>
      <c r="J4969" t="s">
        <v>215</v>
      </c>
    </row>
    <row r="4970" spans="1:10">
      <c r="A4970" s="17">
        <v>6517</v>
      </c>
      <c r="B4970" s="17" t="s">
        <v>3996</v>
      </c>
      <c r="C4970" s="17" t="s">
        <v>26</v>
      </c>
      <c r="D4970" s="17" t="s">
        <v>4668</v>
      </c>
      <c r="E4970" s="17">
        <v>1380</v>
      </c>
      <c r="F4970" s="18" t="s">
        <v>6</v>
      </c>
      <c r="G4970">
        <v>2016</v>
      </c>
      <c r="H4970" s="18" t="s">
        <v>82</v>
      </c>
      <c r="I4970" t="s">
        <v>64</v>
      </c>
      <c r="J4970" t="s">
        <v>65</v>
      </c>
    </row>
    <row r="4971" spans="1:10">
      <c r="A4971" s="17">
        <v>6515</v>
      </c>
      <c r="B4971" s="17" t="s">
        <v>2300</v>
      </c>
      <c r="C4971" s="17" t="s">
        <v>28</v>
      </c>
      <c r="D4971" s="17" t="s">
        <v>4638</v>
      </c>
      <c r="E4971" s="17">
        <v>2160</v>
      </c>
      <c r="F4971" s="18" t="s">
        <v>6</v>
      </c>
      <c r="G4971">
        <v>2016</v>
      </c>
      <c r="H4971" s="18" t="s">
        <v>82</v>
      </c>
      <c r="I4971" t="s">
        <v>64</v>
      </c>
      <c r="J4971" t="s">
        <v>65</v>
      </c>
    </row>
    <row r="4972" spans="1:10">
      <c r="A4972" s="17">
        <v>6512</v>
      </c>
      <c r="B4972" s="17" t="s">
        <v>3760</v>
      </c>
      <c r="C4972" s="17" t="s">
        <v>28</v>
      </c>
      <c r="D4972" s="17" t="s">
        <v>4749</v>
      </c>
      <c r="E4972" s="17">
        <v>1590</v>
      </c>
      <c r="F4972" s="18" t="s">
        <v>6</v>
      </c>
      <c r="G4972">
        <v>2016</v>
      </c>
      <c r="H4972" s="18" t="s">
        <v>82</v>
      </c>
      <c r="I4972" t="s">
        <v>64</v>
      </c>
      <c r="J4972" t="s">
        <v>65</v>
      </c>
    </row>
    <row r="4973" spans="1:10">
      <c r="A4973" s="17">
        <v>6510</v>
      </c>
      <c r="B4973" s="17" t="s">
        <v>2796</v>
      </c>
      <c r="C4973" s="17" t="s">
        <v>16</v>
      </c>
      <c r="D4973" s="17" t="s">
        <v>4663</v>
      </c>
      <c r="E4973" s="17">
        <v>1670</v>
      </c>
      <c r="F4973" s="18" t="s">
        <v>6</v>
      </c>
      <c r="G4973">
        <v>2016</v>
      </c>
      <c r="H4973" s="18" t="s">
        <v>82</v>
      </c>
      <c r="I4973" t="s">
        <v>64</v>
      </c>
      <c r="J4973" t="s">
        <v>178</v>
      </c>
    </row>
    <row r="4974" spans="1:10">
      <c r="A4974" s="17">
        <v>6509</v>
      </c>
      <c r="B4974" s="17" t="s">
        <v>3793</v>
      </c>
      <c r="C4974" s="17" t="s">
        <v>16</v>
      </c>
      <c r="D4974" s="17" t="s">
        <v>4694</v>
      </c>
      <c r="E4974" s="17">
        <v>2360</v>
      </c>
      <c r="F4974" s="18" t="s">
        <v>6</v>
      </c>
      <c r="G4974">
        <v>2016</v>
      </c>
      <c r="H4974" s="18" t="s">
        <v>82</v>
      </c>
      <c r="I4974" t="s">
        <v>64</v>
      </c>
      <c r="J4974" t="s">
        <v>65</v>
      </c>
    </row>
    <row r="4975" spans="1:10">
      <c r="A4975" s="17">
        <v>6508</v>
      </c>
      <c r="B4975" s="17" t="s">
        <v>2283</v>
      </c>
      <c r="C4975" s="17" t="s">
        <v>16</v>
      </c>
      <c r="D4975" s="17" t="s">
        <v>4694</v>
      </c>
      <c r="E4975" s="17">
        <v>1870</v>
      </c>
      <c r="F4975" s="18" t="s">
        <v>6</v>
      </c>
      <c r="G4975">
        <v>2016</v>
      </c>
      <c r="H4975" s="18" t="s">
        <v>82</v>
      </c>
      <c r="I4975" t="s">
        <v>64</v>
      </c>
      <c r="J4975" t="s">
        <v>65</v>
      </c>
    </row>
    <row r="4976" spans="1:10">
      <c r="A4976" s="17">
        <v>6507</v>
      </c>
      <c r="B4976" s="17" t="s">
        <v>340</v>
      </c>
      <c r="C4976" s="17" t="s">
        <v>28</v>
      </c>
      <c r="D4976" s="17" t="s">
        <v>4749</v>
      </c>
      <c r="E4976" s="17">
        <v>1260</v>
      </c>
      <c r="F4976" s="18" t="s">
        <v>6</v>
      </c>
      <c r="G4976">
        <v>2016</v>
      </c>
      <c r="H4976" s="18" t="s">
        <v>82</v>
      </c>
      <c r="I4976" t="s">
        <v>64</v>
      </c>
      <c r="J4976" t="s">
        <v>65</v>
      </c>
    </row>
    <row r="4977" spans="1:10">
      <c r="A4977" s="17">
        <v>6505</v>
      </c>
      <c r="B4977" s="17" t="s">
        <v>2402</v>
      </c>
      <c r="C4977" s="17" t="s">
        <v>28</v>
      </c>
      <c r="D4977" s="17" t="s">
        <v>4638</v>
      </c>
      <c r="E4977" s="17">
        <v>1510</v>
      </c>
      <c r="F4977" s="18" t="s">
        <v>6</v>
      </c>
      <c r="G4977">
        <v>2016</v>
      </c>
      <c r="H4977" s="18" t="s">
        <v>82</v>
      </c>
      <c r="I4977" t="s">
        <v>64</v>
      </c>
      <c r="J4977" t="s">
        <v>65</v>
      </c>
    </row>
    <row r="4978" spans="1:10">
      <c r="A4978" s="17">
        <v>6504</v>
      </c>
      <c r="B4978" s="17" t="s">
        <v>2095</v>
      </c>
      <c r="C4978" s="17" t="s">
        <v>20</v>
      </c>
      <c r="D4978" s="17" t="s">
        <v>4745</v>
      </c>
      <c r="E4978" s="17">
        <v>2320</v>
      </c>
      <c r="F4978" s="18" t="s">
        <v>6</v>
      </c>
      <c r="G4978">
        <v>2016</v>
      </c>
      <c r="H4978" s="18" t="s">
        <v>82</v>
      </c>
      <c r="I4978" t="s">
        <v>64</v>
      </c>
      <c r="J4978" t="s">
        <v>65</v>
      </c>
    </row>
    <row r="4979" spans="1:10">
      <c r="A4979" s="17">
        <v>6500</v>
      </c>
      <c r="B4979" s="17" t="s">
        <v>2810</v>
      </c>
      <c r="C4979" s="17" t="s">
        <v>16</v>
      </c>
      <c r="D4979" s="17" t="s">
        <v>4631</v>
      </c>
      <c r="E4979" s="17">
        <v>2160</v>
      </c>
      <c r="F4979" s="18" t="s">
        <v>6</v>
      </c>
      <c r="G4979">
        <v>2016</v>
      </c>
      <c r="H4979" s="18" t="s">
        <v>82</v>
      </c>
      <c r="I4979" t="s">
        <v>64</v>
      </c>
      <c r="J4979" t="s">
        <v>178</v>
      </c>
    </row>
    <row r="4980" spans="1:10">
      <c r="A4980" s="17">
        <v>6497</v>
      </c>
      <c r="B4980" s="17" t="s">
        <v>2644</v>
      </c>
      <c r="C4980" s="17" t="s">
        <v>24</v>
      </c>
      <c r="D4980" s="17" t="s">
        <v>4748</v>
      </c>
      <c r="E4980" s="17">
        <v>1170</v>
      </c>
      <c r="F4980" s="18" t="s">
        <v>6</v>
      </c>
      <c r="G4980">
        <v>2016</v>
      </c>
      <c r="H4980" s="18" t="s">
        <v>82</v>
      </c>
      <c r="I4980" t="s">
        <v>64</v>
      </c>
      <c r="J4980" t="s">
        <v>65</v>
      </c>
    </row>
    <row r="4981" spans="1:10">
      <c r="A4981" s="17">
        <v>6496</v>
      </c>
      <c r="B4981" s="17" t="s">
        <v>3894</v>
      </c>
      <c r="C4981" s="17" t="s">
        <v>24</v>
      </c>
      <c r="D4981" s="17" t="s">
        <v>4658</v>
      </c>
      <c r="E4981" s="17">
        <v>1940</v>
      </c>
      <c r="F4981" s="18" t="s">
        <v>6</v>
      </c>
      <c r="G4981">
        <v>2016</v>
      </c>
      <c r="H4981" s="18" t="s">
        <v>82</v>
      </c>
      <c r="I4981" t="s">
        <v>64</v>
      </c>
      <c r="J4981" t="s">
        <v>65</v>
      </c>
    </row>
    <row r="4982" spans="1:10">
      <c r="A4982" s="17">
        <v>6495</v>
      </c>
      <c r="B4982" s="17" t="s">
        <v>3227</v>
      </c>
      <c r="C4982" s="17" t="s">
        <v>18</v>
      </c>
      <c r="D4982" s="17" t="s">
        <v>4687</v>
      </c>
      <c r="E4982" s="17">
        <v>1370</v>
      </c>
      <c r="F4982" s="18" t="s">
        <v>6</v>
      </c>
      <c r="G4982">
        <v>2016</v>
      </c>
      <c r="H4982" s="18" t="s">
        <v>82</v>
      </c>
      <c r="I4982" t="s">
        <v>64</v>
      </c>
      <c r="J4982" t="s">
        <v>204</v>
      </c>
    </row>
    <row r="4983" spans="1:10">
      <c r="A4983" s="17">
        <v>6494</v>
      </c>
      <c r="B4983" s="17" t="s">
        <v>3459</v>
      </c>
      <c r="C4983" s="17" t="s">
        <v>18</v>
      </c>
      <c r="D4983" s="17" t="s">
        <v>4756</v>
      </c>
      <c r="E4983" s="17">
        <v>2000</v>
      </c>
      <c r="F4983" s="18" t="s">
        <v>6</v>
      </c>
      <c r="G4983">
        <v>2016</v>
      </c>
      <c r="H4983" s="18" t="s">
        <v>82</v>
      </c>
      <c r="I4983" t="s">
        <v>64</v>
      </c>
      <c r="J4983" t="s">
        <v>204</v>
      </c>
    </row>
    <row r="4984" spans="1:10">
      <c r="A4984" s="17">
        <v>6493</v>
      </c>
      <c r="B4984" s="17" t="s">
        <v>339</v>
      </c>
      <c r="C4984" s="17" t="s">
        <v>18</v>
      </c>
      <c r="D4984" s="17" t="s">
        <v>4756</v>
      </c>
      <c r="E4984" s="17">
        <v>1160</v>
      </c>
      <c r="F4984" s="18" t="s">
        <v>6</v>
      </c>
      <c r="G4984">
        <v>2016</v>
      </c>
      <c r="H4984" s="18" t="s">
        <v>82</v>
      </c>
      <c r="I4984" t="s">
        <v>64</v>
      </c>
      <c r="J4984" t="s">
        <v>207</v>
      </c>
    </row>
    <row r="4985" spans="1:10">
      <c r="A4985" s="17">
        <v>6491</v>
      </c>
      <c r="B4985" s="17" t="s">
        <v>2235</v>
      </c>
      <c r="C4985" s="17" t="s">
        <v>20</v>
      </c>
      <c r="D4985" s="17" t="s">
        <v>4745</v>
      </c>
      <c r="E4985" s="17">
        <v>1150</v>
      </c>
      <c r="F4985" s="18" t="s">
        <v>6</v>
      </c>
      <c r="G4985">
        <v>2016</v>
      </c>
      <c r="H4985" s="18" t="s">
        <v>82</v>
      </c>
      <c r="I4985" t="s">
        <v>64</v>
      </c>
      <c r="J4985" t="s">
        <v>65</v>
      </c>
    </row>
    <row r="4986" spans="1:10">
      <c r="A4986" s="17">
        <v>6490</v>
      </c>
      <c r="B4986" s="17" t="s">
        <v>2018</v>
      </c>
      <c r="C4986" s="17" t="s">
        <v>20</v>
      </c>
      <c r="D4986" s="17" t="s">
        <v>4745</v>
      </c>
      <c r="E4986" s="17">
        <v>3670</v>
      </c>
      <c r="F4986" s="18" t="s">
        <v>6</v>
      </c>
      <c r="G4986">
        <v>2016</v>
      </c>
      <c r="H4986" s="18" t="s">
        <v>82</v>
      </c>
      <c r="I4986" t="s">
        <v>64</v>
      </c>
      <c r="J4986" t="s">
        <v>65</v>
      </c>
    </row>
    <row r="4987" spans="1:10">
      <c r="A4987" s="17">
        <v>6489</v>
      </c>
      <c r="B4987" s="17" t="s">
        <v>2075</v>
      </c>
      <c r="C4987" s="17" t="s">
        <v>20</v>
      </c>
      <c r="D4987" s="17" t="s">
        <v>4731</v>
      </c>
      <c r="E4987" s="17">
        <v>2240</v>
      </c>
      <c r="F4987" s="18" t="s">
        <v>6</v>
      </c>
      <c r="G4987">
        <v>2016</v>
      </c>
      <c r="H4987" s="18" t="s">
        <v>82</v>
      </c>
      <c r="I4987" t="s">
        <v>64</v>
      </c>
      <c r="J4987" t="s">
        <v>65</v>
      </c>
    </row>
    <row r="4988" spans="1:10">
      <c r="A4988" s="17">
        <v>6488</v>
      </c>
      <c r="B4988" s="17" t="s">
        <v>2594</v>
      </c>
      <c r="C4988" s="17" t="s">
        <v>20</v>
      </c>
      <c r="D4988" s="17" t="s">
        <v>4745</v>
      </c>
      <c r="E4988" s="17">
        <v>2450</v>
      </c>
      <c r="F4988" s="18" t="s">
        <v>6</v>
      </c>
      <c r="G4988">
        <v>2016</v>
      </c>
      <c r="H4988" s="18" t="s">
        <v>82</v>
      </c>
      <c r="I4988" t="s">
        <v>64</v>
      </c>
      <c r="J4988" t="s">
        <v>65</v>
      </c>
    </row>
    <row r="4989" spans="1:10">
      <c r="A4989" s="17">
        <v>6487</v>
      </c>
      <c r="B4989" s="17" t="s">
        <v>2143</v>
      </c>
      <c r="C4989" s="17" t="s">
        <v>20</v>
      </c>
      <c r="D4989" s="17" t="s">
        <v>4745</v>
      </c>
      <c r="E4989" s="17">
        <v>990</v>
      </c>
      <c r="F4989" s="18" t="s">
        <v>6</v>
      </c>
      <c r="G4989">
        <v>2016</v>
      </c>
      <c r="H4989" s="18" t="s">
        <v>82</v>
      </c>
      <c r="I4989" t="s">
        <v>64</v>
      </c>
      <c r="J4989" t="s">
        <v>65</v>
      </c>
    </row>
    <row r="4990" spans="1:10">
      <c r="A4990" s="17">
        <v>6483</v>
      </c>
      <c r="B4990" s="17" t="s">
        <v>2779</v>
      </c>
      <c r="C4990" s="17" t="s">
        <v>26</v>
      </c>
      <c r="D4990" s="17" t="s">
        <v>4742</v>
      </c>
      <c r="E4990" s="17">
        <v>2550</v>
      </c>
      <c r="F4990" s="18" t="s">
        <v>6</v>
      </c>
      <c r="G4990">
        <v>2016</v>
      </c>
      <c r="H4990" s="18" t="s">
        <v>82</v>
      </c>
      <c r="I4990" t="s">
        <v>64</v>
      </c>
      <c r="J4990" t="s">
        <v>65</v>
      </c>
    </row>
    <row r="4991" spans="1:10">
      <c r="A4991" s="17">
        <v>6481</v>
      </c>
      <c r="B4991" s="17" t="s">
        <v>2192</v>
      </c>
      <c r="C4991" s="17" t="s">
        <v>28</v>
      </c>
      <c r="D4991" s="17" t="s">
        <v>4638</v>
      </c>
      <c r="E4991" s="17">
        <v>2810</v>
      </c>
      <c r="F4991" s="18" t="s">
        <v>6</v>
      </c>
      <c r="G4991">
        <v>2016</v>
      </c>
      <c r="H4991" s="18" t="s">
        <v>82</v>
      </c>
      <c r="I4991" t="s">
        <v>64</v>
      </c>
      <c r="J4991" t="s">
        <v>65</v>
      </c>
    </row>
    <row r="4992" spans="1:10">
      <c r="A4992" s="17">
        <v>6480</v>
      </c>
      <c r="B4992" s="17" t="s">
        <v>3906</v>
      </c>
      <c r="C4992" s="17" t="s">
        <v>26</v>
      </c>
      <c r="D4992" s="17" t="s">
        <v>4668</v>
      </c>
      <c r="E4992" s="17">
        <v>2010</v>
      </c>
      <c r="F4992" s="18" t="s">
        <v>6</v>
      </c>
      <c r="G4992">
        <v>2016</v>
      </c>
      <c r="H4992" s="18" t="s">
        <v>82</v>
      </c>
      <c r="I4992" t="s">
        <v>64</v>
      </c>
      <c r="J4992" t="s">
        <v>65</v>
      </c>
    </row>
    <row r="4993" spans="1:10">
      <c r="A4993" s="17">
        <v>6479</v>
      </c>
      <c r="B4993" s="17" t="s">
        <v>4106</v>
      </c>
      <c r="C4993" s="17" t="s">
        <v>26</v>
      </c>
      <c r="D4993" s="17" t="s">
        <v>4742</v>
      </c>
      <c r="E4993" s="17">
        <v>1570</v>
      </c>
      <c r="F4993" s="18" t="s">
        <v>6</v>
      </c>
      <c r="G4993">
        <v>2016</v>
      </c>
      <c r="H4993" s="18" t="s">
        <v>82</v>
      </c>
      <c r="I4993" t="s">
        <v>64</v>
      </c>
      <c r="J4993" t="s">
        <v>65</v>
      </c>
    </row>
    <row r="4994" spans="1:10">
      <c r="A4994" s="17">
        <v>6478</v>
      </c>
      <c r="B4994" s="17" t="s">
        <v>338</v>
      </c>
      <c r="C4994" s="17" t="s">
        <v>24</v>
      </c>
      <c r="D4994" s="17" t="s">
        <v>4658</v>
      </c>
      <c r="E4994" s="17">
        <v>1760</v>
      </c>
      <c r="F4994" s="18" t="s">
        <v>6</v>
      </c>
      <c r="G4994">
        <v>2016</v>
      </c>
      <c r="H4994" s="18" t="s">
        <v>82</v>
      </c>
      <c r="I4994" t="s">
        <v>64</v>
      </c>
      <c r="J4994" t="s">
        <v>65</v>
      </c>
    </row>
    <row r="4995" spans="1:10">
      <c r="A4995" s="17">
        <v>6477</v>
      </c>
      <c r="B4995" s="17" t="s">
        <v>4103</v>
      </c>
      <c r="C4995" s="17" t="s">
        <v>24</v>
      </c>
      <c r="D4995" s="17" t="s">
        <v>4681</v>
      </c>
      <c r="E4995" s="17">
        <v>1470</v>
      </c>
      <c r="F4995" s="18" t="s">
        <v>6</v>
      </c>
      <c r="G4995">
        <v>2016</v>
      </c>
      <c r="H4995" s="18" t="s">
        <v>82</v>
      </c>
      <c r="I4995" t="s">
        <v>64</v>
      </c>
      <c r="J4995" t="s">
        <v>65</v>
      </c>
    </row>
    <row r="4996" spans="1:10">
      <c r="A4996" s="17">
        <v>6475</v>
      </c>
      <c r="B4996" s="17" t="s">
        <v>4534</v>
      </c>
      <c r="C4996" s="17" t="s">
        <v>24</v>
      </c>
      <c r="D4996" s="17" t="s">
        <v>4658</v>
      </c>
      <c r="E4996" s="17">
        <v>1150</v>
      </c>
      <c r="F4996" s="18" t="s">
        <v>6</v>
      </c>
      <c r="G4996">
        <v>2016</v>
      </c>
      <c r="H4996" s="18" t="s">
        <v>82</v>
      </c>
      <c r="I4996" t="s">
        <v>64</v>
      </c>
      <c r="J4996" t="s">
        <v>65</v>
      </c>
    </row>
    <row r="4997" spans="1:10">
      <c r="A4997" s="17">
        <v>6474</v>
      </c>
      <c r="B4997" s="17" t="s">
        <v>3338</v>
      </c>
      <c r="C4997" s="17" t="s">
        <v>18</v>
      </c>
      <c r="D4997" s="17" t="s">
        <v>4687</v>
      </c>
      <c r="E4997" s="17">
        <v>1280</v>
      </c>
      <c r="F4997" s="18" t="s">
        <v>6</v>
      </c>
      <c r="G4997">
        <v>2016</v>
      </c>
      <c r="H4997" s="18" t="s">
        <v>82</v>
      </c>
      <c r="I4997" t="s">
        <v>64</v>
      </c>
      <c r="J4997" t="s">
        <v>204</v>
      </c>
    </row>
    <row r="4998" spans="1:10">
      <c r="A4998" s="17">
        <v>6472</v>
      </c>
      <c r="B4998" s="17" t="s">
        <v>337</v>
      </c>
      <c r="C4998" s="17" t="s">
        <v>24</v>
      </c>
      <c r="D4998" s="17" t="s">
        <v>4681</v>
      </c>
      <c r="E4998" s="17">
        <v>1460</v>
      </c>
      <c r="F4998" s="18" t="s">
        <v>6</v>
      </c>
      <c r="G4998">
        <v>2016</v>
      </c>
      <c r="H4998" s="18" t="s">
        <v>82</v>
      </c>
      <c r="I4998" t="s">
        <v>64</v>
      </c>
      <c r="J4998" t="s">
        <v>65</v>
      </c>
    </row>
    <row r="4999" spans="1:10">
      <c r="A4999" s="17">
        <v>6471</v>
      </c>
      <c r="B4999" s="17" t="s">
        <v>4025</v>
      </c>
      <c r="C4999" s="17" t="s">
        <v>8</v>
      </c>
      <c r="D4999" s="17" t="s">
        <v>4646</v>
      </c>
      <c r="E4999" s="17">
        <v>3140</v>
      </c>
      <c r="F4999" s="18" t="s">
        <v>6</v>
      </c>
      <c r="G4999">
        <v>2016</v>
      </c>
      <c r="H4999" s="18" t="s">
        <v>82</v>
      </c>
      <c r="I4999" t="s">
        <v>64</v>
      </c>
      <c r="J4999" t="s">
        <v>65</v>
      </c>
    </row>
    <row r="5000" spans="1:10">
      <c r="A5000" s="17">
        <v>6470</v>
      </c>
      <c r="B5000" s="17" t="s">
        <v>3493</v>
      </c>
      <c r="C5000" s="17" t="s">
        <v>8</v>
      </c>
      <c r="D5000" s="17" t="s">
        <v>4646</v>
      </c>
      <c r="E5000" s="17">
        <v>2180</v>
      </c>
      <c r="F5000" s="18" t="s">
        <v>6</v>
      </c>
      <c r="G5000">
        <v>2016</v>
      </c>
      <c r="H5000" s="18" t="s">
        <v>82</v>
      </c>
      <c r="I5000" t="s">
        <v>64</v>
      </c>
      <c r="J5000" t="s">
        <v>65</v>
      </c>
    </row>
    <row r="5001" spans="1:10">
      <c r="A5001" s="17">
        <v>6468</v>
      </c>
      <c r="B5001" s="17" t="s">
        <v>336</v>
      </c>
      <c r="C5001" s="17" t="s">
        <v>8</v>
      </c>
      <c r="D5001" s="17" t="s">
        <v>4646</v>
      </c>
      <c r="E5001" s="17">
        <v>1900</v>
      </c>
      <c r="F5001" s="18" t="s">
        <v>6</v>
      </c>
      <c r="G5001">
        <v>2016</v>
      </c>
      <c r="H5001" s="18" t="s">
        <v>82</v>
      </c>
      <c r="I5001" t="s">
        <v>64</v>
      </c>
      <c r="J5001" t="s">
        <v>65</v>
      </c>
    </row>
    <row r="5002" spans="1:10">
      <c r="A5002" s="17">
        <v>6467</v>
      </c>
      <c r="B5002" s="17" t="s">
        <v>3267</v>
      </c>
      <c r="C5002" s="17" t="s">
        <v>8</v>
      </c>
      <c r="D5002" s="17" t="s">
        <v>4646</v>
      </c>
      <c r="E5002" s="17">
        <v>1260</v>
      </c>
      <c r="F5002" s="18" t="s">
        <v>6</v>
      </c>
      <c r="G5002">
        <v>2016</v>
      </c>
      <c r="H5002" s="18" t="s">
        <v>82</v>
      </c>
      <c r="I5002" t="s">
        <v>64</v>
      </c>
      <c r="J5002" t="s">
        <v>65</v>
      </c>
    </row>
    <row r="5003" spans="1:10">
      <c r="A5003" s="17">
        <v>6466</v>
      </c>
      <c r="B5003" s="17" t="s">
        <v>4562</v>
      </c>
      <c r="C5003" s="17" t="s">
        <v>8</v>
      </c>
      <c r="D5003" s="17" t="s">
        <v>4646</v>
      </c>
      <c r="E5003" s="17">
        <v>2920</v>
      </c>
      <c r="F5003" s="18" t="s">
        <v>6</v>
      </c>
      <c r="G5003">
        <v>2016</v>
      </c>
      <c r="H5003" s="18" t="s">
        <v>82</v>
      </c>
      <c r="I5003" t="s">
        <v>64</v>
      </c>
      <c r="J5003" t="s">
        <v>65</v>
      </c>
    </row>
    <row r="5004" spans="1:10">
      <c r="A5004" s="17">
        <v>6465</v>
      </c>
      <c r="B5004" s="17" t="s">
        <v>4313</v>
      </c>
      <c r="C5004" s="17" t="s">
        <v>8</v>
      </c>
      <c r="D5004" s="17" t="s">
        <v>4646</v>
      </c>
      <c r="E5004" s="17">
        <v>760</v>
      </c>
      <c r="F5004" s="18" t="s">
        <v>6</v>
      </c>
      <c r="G5004">
        <v>2016</v>
      </c>
      <c r="H5004" s="18" t="s">
        <v>82</v>
      </c>
      <c r="I5004" t="s">
        <v>64</v>
      </c>
      <c r="J5004" t="s">
        <v>65</v>
      </c>
    </row>
    <row r="5005" spans="1:10">
      <c r="A5005" s="17">
        <v>6463</v>
      </c>
      <c r="B5005" s="17" t="s">
        <v>4205</v>
      </c>
      <c r="C5005" s="17" t="s">
        <v>8</v>
      </c>
      <c r="D5005" s="17" t="s">
        <v>4646</v>
      </c>
      <c r="E5005" s="17">
        <v>3750</v>
      </c>
      <c r="F5005" s="18" t="s">
        <v>6</v>
      </c>
      <c r="G5005">
        <v>2016</v>
      </c>
      <c r="H5005" s="18" t="s">
        <v>82</v>
      </c>
      <c r="I5005" t="s">
        <v>64</v>
      </c>
      <c r="J5005" t="s">
        <v>65</v>
      </c>
    </row>
    <row r="5006" spans="1:10">
      <c r="A5006" s="17">
        <v>6461</v>
      </c>
      <c r="B5006" s="17" t="s">
        <v>3024</v>
      </c>
      <c r="C5006" s="17" t="s">
        <v>8</v>
      </c>
      <c r="D5006" s="17" t="s">
        <v>4646</v>
      </c>
      <c r="E5006" s="17">
        <v>1520</v>
      </c>
      <c r="F5006" s="18" t="s">
        <v>6</v>
      </c>
      <c r="G5006">
        <v>2016</v>
      </c>
      <c r="H5006" s="18" t="s">
        <v>82</v>
      </c>
      <c r="I5006" t="s">
        <v>64</v>
      </c>
      <c r="J5006" t="s">
        <v>65</v>
      </c>
    </row>
    <row r="5007" spans="1:10">
      <c r="A5007" s="17">
        <v>6460</v>
      </c>
      <c r="B5007" s="17" t="s">
        <v>3945</v>
      </c>
      <c r="C5007" s="17" t="s">
        <v>8</v>
      </c>
      <c r="D5007" s="17" t="s">
        <v>4646</v>
      </c>
      <c r="E5007" s="17">
        <v>1220</v>
      </c>
      <c r="F5007" s="18" t="s">
        <v>6</v>
      </c>
      <c r="G5007">
        <v>2016</v>
      </c>
      <c r="H5007" s="18" t="s">
        <v>82</v>
      </c>
      <c r="I5007" t="s">
        <v>64</v>
      </c>
      <c r="J5007" t="s">
        <v>65</v>
      </c>
    </row>
    <row r="5008" spans="1:10">
      <c r="A5008" s="17">
        <v>6459</v>
      </c>
      <c r="B5008" s="17" t="s">
        <v>4020</v>
      </c>
      <c r="C5008" s="17" t="s">
        <v>8</v>
      </c>
      <c r="D5008" s="17" t="s">
        <v>4646</v>
      </c>
      <c r="E5008" s="17">
        <v>1410</v>
      </c>
      <c r="F5008" s="18" t="s">
        <v>6</v>
      </c>
      <c r="G5008">
        <v>2016</v>
      </c>
      <c r="H5008" s="18" t="s">
        <v>82</v>
      </c>
      <c r="I5008" t="s">
        <v>64</v>
      </c>
      <c r="J5008" t="s">
        <v>65</v>
      </c>
    </row>
    <row r="5009" spans="1:10">
      <c r="A5009" s="17">
        <v>6458</v>
      </c>
      <c r="B5009" s="17" t="s">
        <v>334</v>
      </c>
      <c r="C5009" s="17" t="s">
        <v>8</v>
      </c>
      <c r="D5009" s="17" t="s">
        <v>4646</v>
      </c>
      <c r="E5009" s="17">
        <v>960</v>
      </c>
      <c r="F5009" s="18" t="s">
        <v>6</v>
      </c>
      <c r="G5009">
        <v>2016</v>
      </c>
      <c r="H5009" s="18" t="s">
        <v>82</v>
      </c>
      <c r="I5009" t="s">
        <v>64</v>
      </c>
      <c r="J5009" t="s">
        <v>65</v>
      </c>
    </row>
    <row r="5010" spans="1:10">
      <c r="A5010" s="17">
        <v>6457</v>
      </c>
      <c r="B5010" s="17" t="s">
        <v>4032</v>
      </c>
      <c r="C5010" s="17" t="s">
        <v>8</v>
      </c>
      <c r="D5010" s="17" t="s">
        <v>4646</v>
      </c>
      <c r="E5010" s="17">
        <v>1270</v>
      </c>
      <c r="F5010" s="18" t="s">
        <v>6</v>
      </c>
      <c r="G5010">
        <v>2016</v>
      </c>
      <c r="H5010" s="18" t="s">
        <v>82</v>
      </c>
      <c r="I5010" t="s">
        <v>64</v>
      </c>
      <c r="J5010" t="s">
        <v>65</v>
      </c>
    </row>
    <row r="5011" spans="1:10">
      <c r="A5011" s="17">
        <v>6456</v>
      </c>
      <c r="B5011" s="17" t="s">
        <v>3726</v>
      </c>
      <c r="C5011" s="17" t="s">
        <v>8</v>
      </c>
      <c r="D5011" s="17" t="s">
        <v>4646</v>
      </c>
      <c r="E5011" s="17">
        <v>790</v>
      </c>
      <c r="F5011" s="18" t="s">
        <v>6</v>
      </c>
      <c r="G5011">
        <v>2016</v>
      </c>
      <c r="H5011" s="18" t="s">
        <v>82</v>
      </c>
      <c r="I5011" t="s">
        <v>64</v>
      </c>
      <c r="J5011" t="s">
        <v>65</v>
      </c>
    </row>
    <row r="5012" spans="1:10">
      <c r="A5012" s="17">
        <v>6455</v>
      </c>
      <c r="B5012" s="17" t="s">
        <v>3161</v>
      </c>
      <c r="C5012" s="17" t="s">
        <v>8</v>
      </c>
      <c r="D5012" s="17" t="s">
        <v>4646</v>
      </c>
      <c r="E5012" s="17">
        <v>910</v>
      </c>
      <c r="F5012" s="18" t="s">
        <v>6</v>
      </c>
      <c r="G5012">
        <v>2016</v>
      </c>
      <c r="H5012" s="18" t="s">
        <v>82</v>
      </c>
      <c r="I5012" t="s">
        <v>64</v>
      </c>
      <c r="J5012" t="s">
        <v>65</v>
      </c>
    </row>
    <row r="5013" spans="1:10">
      <c r="A5013" s="17">
        <v>6454</v>
      </c>
      <c r="B5013" s="17" t="s">
        <v>3309</v>
      </c>
      <c r="C5013" s="17" t="s">
        <v>8</v>
      </c>
      <c r="D5013" s="17" t="s">
        <v>4646</v>
      </c>
      <c r="E5013" s="17">
        <v>1600</v>
      </c>
      <c r="F5013" s="18" t="s">
        <v>6</v>
      </c>
      <c r="G5013">
        <v>2016</v>
      </c>
      <c r="H5013" s="18" t="s">
        <v>82</v>
      </c>
      <c r="I5013" t="s">
        <v>64</v>
      </c>
      <c r="J5013" t="s">
        <v>65</v>
      </c>
    </row>
    <row r="5014" spans="1:10">
      <c r="A5014" s="17">
        <v>6453</v>
      </c>
      <c r="B5014" s="17" t="s">
        <v>4530</v>
      </c>
      <c r="C5014" s="17" t="s">
        <v>8</v>
      </c>
      <c r="D5014" s="17" t="s">
        <v>4646</v>
      </c>
      <c r="E5014" s="17">
        <v>2290</v>
      </c>
      <c r="F5014" s="18" t="s">
        <v>6</v>
      </c>
      <c r="G5014">
        <v>2016</v>
      </c>
      <c r="H5014" s="18" t="s">
        <v>82</v>
      </c>
      <c r="I5014" t="s">
        <v>64</v>
      </c>
      <c r="J5014" t="s">
        <v>65</v>
      </c>
    </row>
    <row r="5015" spans="1:10">
      <c r="A5015" s="17">
        <v>6452</v>
      </c>
      <c r="B5015" s="17" t="s">
        <v>3833</v>
      </c>
      <c r="C5015" s="17" t="s">
        <v>8</v>
      </c>
      <c r="D5015" s="17" t="s">
        <v>4646</v>
      </c>
      <c r="E5015" s="17">
        <v>4240</v>
      </c>
      <c r="F5015" s="18" t="s">
        <v>6</v>
      </c>
      <c r="G5015">
        <v>2016</v>
      </c>
      <c r="H5015" s="18" t="s">
        <v>82</v>
      </c>
      <c r="I5015" t="s">
        <v>64</v>
      </c>
      <c r="J5015" t="s">
        <v>65</v>
      </c>
    </row>
    <row r="5016" spans="1:10">
      <c r="A5016" s="17">
        <v>6451</v>
      </c>
      <c r="B5016" s="17" t="s">
        <v>2904</v>
      </c>
      <c r="C5016" s="17" t="s">
        <v>8</v>
      </c>
      <c r="D5016" s="17" t="s">
        <v>4646</v>
      </c>
      <c r="E5016" s="17">
        <v>2780</v>
      </c>
      <c r="F5016" s="18" t="s">
        <v>6</v>
      </c>
      <c r="G5016">
        <v>2016</v>
      </c>
      <c r="H5016" s="18" t="s">
        <v>82</v>
      </c>
      <c r="I5016" t="s">
        <v>64</v>
      </c>
      <c r="J5016" t="s">
        <v>65</v>
      </c>
    </row>
    <row r="5017" spans="1:10">
      <c r="A5017" s="17">
        <v>6450</v>
      </c>
      <c r="B5017" s="17" t="s">
        <v>4018</v>
      </c>
      <c r="C5017" s="17" t="s">
        <v>8</v>
      </c>
      <c r="D5017" s="17" t="s">
        <v>4646</v>
      </c>
      <c r="E5017" s="17">
        <v>2370</v>
      </c>
      <c r="F5017" s="18" t="s">
        <v>6</v>
      </c>
      <c r="G5017">
        <v>2016</v>
      </c>
      <c r="H5017" s="18" t="s">
        <v>82</v>
      </c>
      <c r="I5017" t="s">
        <v>64</v>
      </c>
      <c r="J5017" t="s">
        <v>65</v>
      </c>
    </row>
    <row r="5018" spans="1:10">
      <c r="A5018" s="17">
        <v>6449</v>
      </c>
      <c r="B5018" s="17" t="s">
        <v>3514</v>
      </c>
      <c r="C5018" s="17" t="s">
        <v>8</v>
      </c>
      <c r="D5018" s="17" t="s">
        <v>4646</v>
      </c>
      <c r="E5018" s="17">
        <v>3840</v>
      </c>
      <c r="F5018" s="18" t="s">
        <v>6</v>
      </c>
      <c r="G5018">
        <v>2016</v>
      </c>
      <c r="H5018" s="18" t="s">
        <v>82</v>
      </c>
      <c r="I5018" t="s">
        <v>64</v>
      </c>
      <c r="J5018" t="s">
        <v>65</v>
      </c>
    </row>
    <row r="5019" spans="1:10">
      <c r="A5019" s="17">
        <v>6448</v>
      </c>
      <c r="B5019" s="17" t="s">
        <v>3980</v>
      </c>
      <c r="C5019" s="17" t="s">
        <v>8</v>
      </c>
      <c r="D5019" s="17" t="s">
        <v>4646</v>
      </c>
      <c r="E5019" s="17">
        <v>1740</v>
      </c>
      <c r="F5019" s="18" t="s">
        <v>6</v>
      </c>
      <c r="G5019">
        <v>2016</v>
      </c>
      <c r="H5019" s="18" t="s">
        <v>82</v>
      </c>
      <c r="I5019" t="s">
        <v>64</v>
      </c>
      <c r="J5019" t="s">
        <v>65</v>
      </c>
    </row>
    <row r="5020" spans="1:10">
      <c r="A5020" s="17">
        <v>6447</v>
      </c>
      <c r="B5020" s="17" t="s">
        <v>4338</v>
      </c>
      <c r="C5020" s="17" t="s">
        <v>8</v>
      </c>
      <c r="D5020" s="17" t="s">
        <v>4646</v>
      </c>
      <c r="E5020" s="17">
        <v>1420</v>
      </c>
      <c r="F5020" s="18" t="s">
        <v>6</v>
      </c>
      <c r="G5020">
        <v>2016</v>
      </c>
      <c r="H5020" s="18" t="s">
        <v>82</v>
      </c>
      <c r="I5020" t="s">
        <v>64</v>
      </c>
      <c r="J5020" t="s">
        <v>65</v>
      </c>
    </row>
    <row r="5021" spans="1:10">
      <c r="A5021" s="17">
        <v>6446</v>
      </c>
      <c r="B5021" s="17" t="s">
        <v>2606</v>
      </c>
      <c r="C5021" s="17" t="s">
        <v>8</v>
      </c>
      <c r="D5021" s="17" t="s">
        <v>4646</v>
      </c>
      <c r="E5021" s="17">
        <v>2090</v>
      </c>
      <c r="F5021" s="18" t="s">
        <v>6</v>
      </c>
      <c r="G5021">
        <v>2016</v>
      </c>
      <c r="H5021" s="18" t="s">
        <v>82</v>
      </c>
      <c r="I5021" t="s">
        <v>64</v>
      </c>
      <c r="J5021" t="s">
        <v>65</v>
      </c>
    </row>
    <row r="5022" spans="1:10">
      <c r="A5022" s="17">
        <v>6445</v>
      </c>
      <c r="B5022" s="17" t="s">
        <v>3893</v>
      </c>
      <c r="C5022" s="17" t="s">
        <v>8</v>
      </c>
      <c r="D5022" s="17" t="s">
        <v>4646</v>
      </c>
      <c r="E5022" s="17">
        <v>2280</v>
      </c>
      <c r="F5022" s="18" t="s">
        <v>6</v>
      </c>
      <c r="G5022">
        <v>2016</v>
      </c>
      <c r="H5022" s="18" t="s">
        <v>82</v>
      </c>
      <c r="I5022" t="s">
        <v>64</v>
      </c>
      <c r="J5022" t="s">
        <v>65</v>
      </c>
    </row>
    <row r="5023" spans="1:10">
      <c r="A5023" s="17">
        <v>6444</v>
      </c>
      <c r="B5023" s="17" t="s">
        <v>2479</v>
      </c>
      <c r="C5023" s="17" t="s">
        <v>8</v>
      </c>
      <c r="D5023" s="17" t="s">
        <v>4646</v>
      </c>
      <c r="E5023" s="17">
        <v>3940</v>
      </c>
      <c r="F5023" s="18" t="s">
        <v>6</v>
      </c>
      <c r="G5023">
        <v>2016</v>
      </c>
      <c r="H5023" s="18" t="s">
        <v>82</v>
      </c>
      <c r="I5023" t="s">
        <v>64</v>
      </c>
      <c r="J5023" t="s">
        <v>65</v>
      </c>
    </row>
    <row r="5024" spans="1:10">
      <c r="A5024" s="17">
        <v>6443</v>
      </c>
      <c r="B5024" s="17" t="s">
        <v>4314</v>
      </c>
      <c r="C5024" s="17" t="s">
        <v>8</v>
      </c>
      <c r="D5024" s="17" t="s">
        <v>4646</v>
      </c>
      <c r="E5024" s="17">
        <v>1700</v>
      </c>
      <c r="F5024" s="18" t="s">
        <v>6</v>
      </c>
      <c r="G5024">
        <v>2016</v>
      </c>
      <c r="H5024" s="18" t="s">
        <v>82</v>
      </c>
      <c r="I5024" t="s">
        <v>64</v>
      </c>
      <c r="J5024" t="s">
        <v>65</v>
      </c>
    </row>
    <row r="5025" spans="1:10">
      <c r="A5025" s="17">
        <v>6442</v>
      </c>
      <c r="B5025" s="17" t="s">
        <v>2333</v>
      </c>
      <c r="C5025" s="17" t="s">
        <v>8</v>
      </c>
      <c r="D5025" s="17" t="s">
        <v>4646</v>
      </c>
      <c r="E5025" s="17">
        <v>8480</v>
      </c>
      <c r="F5025" s="18" t="s">
        <v>6</v>
      </c>
      <c r="G5025">
        <v>2016</v>
      </c>
      <c r="H5025" s="18" t="s">
        <v>82</v>
      </c>
      <c r="I5025" t="s">
        <v>64</v>
      </c>
      <c r="J5025" t="s">
        <v>65</v>
      </c>
    </row>
    <row r="5026" spans="1:10">
      <c r="A5026" s="17">
        <v>6441</v>
      </c>
      <c r="B5026" s="17" t="s">
        <v>2569</v>
      </c>
      <c r="C5026" s="17" t="s">
        <v>28</v>
      </c>
      <c r="D5026" s="17" t="s">
        <v>4749</v>
      </c>
      <c r="E5026" s="17">
        <v>1320</v>
      </c>
      <c r="F5026" s="18" t="s">
        <v>6</v>
      </c>
      <c r="G5026">
        <v>2016</v>
      </c>
      <c r="H5026" s="18" t="s">
        <v>82</v>
      </c>
      <c r="I5026" t="s">
        <v>64</v>
      </c>
      <c r="J5026" t="s">
        <v>65</v>
      </c>
    </row>
    <row r="5027" spans="1:10">
      <c r="A5027" s="17">
        <v>6438</v>
      </c>
      <c r="B5027" s="17" t="s">
        <v>2428</v>
      </c>
      <c r="C5027" s="17" t="s">
        <v>28</v>
      </c>
      <c r="D5027" s="17" t="s">
        <v>4638</v>
      </c>
      <c r="E5027" s="17">
        <v>1550</v>
      </c>
      <c r="F5027" s="18" t="s">
        <v>6</v>
      </c>
      <c r="G5027">
        <v>2016</v>
      </c>
      <c r="H5027" s="18" t="s">
        <v>82</v>
      </c>
      <c r="I5027" t="s">
        <v>64</v>
      </c>
      <c r="J5027" t="s">
        <v>65</v>
      </c>
    </row>
    <row r="5028" spans="1:10">
      <c r="A5028" s="17">
        <v>6437</v>
      </c>
      <c r="B5028" s="17" t="s">
        <v>3314</v>
      </c>
      <c r="C5028" s="17" t="s">
        <v>24</v>
      </c>
      <c r="D5028" s="17" t="s">
        <v>4748</v>
      </c>
      <c r="E5028" s="17">
        <v>1320</v>
      </c>
      <c r="F5028" s="18" t="s">
        <v>6</v>
      </c>
      <c r="G5028">
        <v>2016</v>
      </c>
      <c r="H5028" s="18" t="s">
        <v>82</v>
      </c>
      <c r="I5028" t="s">
        <v>64</v>
      </c>
      <c r="J5028" t="s">
        <v>65</v>
      </c>
    </row>
    <row r="5029" spans="1:10">
      <c r="A5029" s="17">
        <v>6436</v>
      </c>
      <c r="B5029" s="17" t="s">
        <v>4512</v>
      </c>
      <c r="C5029" s="17" t="s">
        <v>24</v>
      </c>
      <c r="D5029" s="17" t="s">
        <v>4748</v>
      </c>
      <c r="E5029" s="17">
        <v>1210</v>
      </c>
      <c r="F5029" s="18" t="s">
        <v>6</v>
      </c>
      <c r="G5029">
        <v>2016</v>
      </c>
      <c r="H5029" s="18" t="s">
        <v>82</v>
      </c>
      <c r="I5029" t="s">
        <v>64</v>
      </c>
      <c r="J5029" t="s">
        <v>65</v>
      </c>
    </row>
    <row r="5030" spans="1:10">
      <c r="A5030" s="17">
        <v>6435</v>
      </c>
      <c r="B5030" s="17" t="s">
        <v>3955</v>
      </c>
      <c r="C5030" s="17" t="s">
        <v>18</v>
      </c>
      <c r="D5030" s="17" t="s">
        <v>4686</v>
      </c>
      <c r="E5030" s="17">
        <v>2170</v>
      </c>
      <c r="F5030" s="18" t="s">
        <v>6</v>
      </c>
      <c r="G5030">
        <v>2016</v>
      </c>
      <c r="H5030" s="18" t="s">
        <v>82</v>
      </c>
      <c r="I5030" t="s">
        <v>64</v>
      </c>
      <c r="J5030" t="s">
        <v>204</v>
      </c>
    </row>
    <row r="5031" spans="1:10">
      <c r="A5031" s="17">
        <v>6434</v>
      </c>
      <c r="B5031" s="17" t="s">
        <v>3967</v>
      </c>
      <c r="C5031" s="17" t="s">
        <v>28</v>
      </c>
      <c r="D5031" s="17" t="s">
        <v>4749</v>
      </c>
      <c r="E5031" s="17">
        <v>1400</v>
      </c>
      <c r="F5031" s="18" t="s">
        <v>6</v>
      </c>
      <c r="G5031">
        <v>2016</v>
      </c>
      <c r="H5031" s="18" t="s">
        <v>82</v>
      </c>
      <c r="I5031" t="s">
        <v>64</v>
      </c>
      <c r="J5031" t="s">
        <v>65</v>
      </c>
    </row>
    <row r="5032" spans="1:10">
      <c r="A5032" s="17">
        <v>6433</v>
      </c>
      <c r="B5032" s="17" t="s">
        <v>2641</v>
      </c>
      <c r="C5032" s="17" t="s">
        <v>16</v>
      </c>
      <c r="D5032" s="17" t="s">
        <v>4631</v>
      </c>
      <c r="E5032" s="17">
        <v>3080</v>
      </c>
      <c r="F5032" s="18" t="s">
        <v>6</v>
      </c>
      <c r="G5032">
        <v>2016</v>
      </c>
      <c r="H5032" s="18" t="s">
        <v>82</v>
      </c>
      <c r="I5032" t="s">
        <v>64</v>
      </c>
      <c r="J5032" t="s">
        <v>178</v>
      </c>
    </row>
    <row r="5033" spans="1:10">
      <c r="A5033" s="17">
        <v>6395</v>
      </c>
      <c r="B5033" s="17" t="s">
        <v>2900</v>
      </c>
      <c r="C5033" s="17" t="s">
        <v>16</v>
      </c>
      <c r="D5033" s="17" t="s">
        <v>4694</v>
      </c>
      <c r="E5033" s="17">
        <v>2010</v>
      </c>
      <c r="F5033" s="18" t="s">
        <v>6</v>
      </c>
      <c r="G5033">
        <v>2016</v>
      </c>
      <c r="H5033" s="18" t="s">
        <v>82</v>
      </c>
      <c r="I5033" t="s">
        <v>64</v>
      </c>
      <c r="J5033" t="s">
        <v>65</v>
      </c>
    </row>
    <row r="5034" spans="1:10">
      <c r="A5034" s="17">
        <v>6394</v>
      </c>
      <c r="B5034" s="17" t="s">
        <v>2312</v>
      </c>
      <c r="C5034" s="17" t="s">
        <v>28</v>
      </c>
      <c r="D5034" s="17" t="s">
        <v>4634</v>
      </c>
      <c r="E5034" s="17">
        <v>3230</v>
      </c>
      <c r="F5034" s="18" t="s">
        <v>6</v>
      </c>
      <c r="G5034">
        <v>2016</v>
      </c>
      <c r="H5034" s="18" t="s">
        <v>82</v>
      </c>
      <c r="I5034" t="s">
        <v>64</v>
      </c>
      <c r="J5034" t="s">
        <v>65</v>
      </c>
    </row>
    <row r="5035" spans="1:10">
      <c r="A5035" s="17">
        <v>6393</v>
      </c>
      <c r="B5035" s="17" t="s">
        <v>2815</v>
      </c>
      <c r="C5035" s="17" t="s">
        <v>28</v>
      </c>
      <c r="D5035" s="17" t="s">
        <v>4638</v>
      </c>
      <c r="E5035" s="17">
        <v>1250</v>
      </c>
      <c r="F5035" s="18" t="s">
        <v>6</v>
      </c>
      <c r="G5035">
        <v>2016</v>
      </c>
      <c r="H5035" s="18" t="s">
        <v>82</v>
      </c>
      <c r="I5035" t="s">
        <v>64</v>
      </c>
      <c r="J5035" t="s">
        <v>65</v>
      </c>
    </row>
    <row r="5036" spans="1:10">
      <c r="A5036" s="17">
        <v>6392</v>
      </c>
      <c r="B5036" s="17" t="s">
        <v>2963</v>
      </c>
      <c r="C5036" s="17" t="s">
        <v>28</v>
      </c>
      <c r="D5036" s="17" t="s">
        <v>4638</v>
      </c>
      <c r="E5036" s="17">
        <v>2550</v>
      </c>
      <c r="F5036" s="18" t="s">
        <v>6</v>
      </c>
      <c r="G5036">
        <v>2016</v>
      </c>
      <c r="H5036" s="18" t="s">
        <v>82</v>
      </c>
      <c r="I5036" t="s">
        <v>64</v>
      </c>
      <c r="J5036" t="s">
        <v>65</v>
      </c>
    </row>
    <row r="5037" spans="1:10">
      <c r="A5037" s="17">
        <v>6391</v>
      </c>
      <c r="B5037" s="17" t="s">
        <v>328</v>
      </c>
      <c r="C5037" s="17" t="s">
        <v>28</v>
      </c>
      <c r="D5037" s="17" t="s">
        <v>4749</v>
      </c>
      <c r="E5037" s="17">
        <v>940</v>
      </c>
      <c r="F5037" s="18" t="s">
        <v>6</v>
      </c>
      <c r="G5037">
        <v>2016</v>
      </c>
      <c r="H5037" s="18" t="s">
        <v>82</v>
      </c>
      <c r="I5037" t="s">
        <v>64</v>
      </c>
      <c r="J5037" t="s">
        <v>65</v>
      </c>
    </row>
    <row r="5038" spans="1:10">
      <c r="A5038" s="17">
        <v>6390</v>
      </c>
      <c r="B5038" s="17" t="s">
        <v>3842</v>
      </c>
      <c r="C5038" s="17" t="s">
        <v>24</v>
      </c>
      <c r="D5038" s="17" t="s">
        <v>4658</v>
      </c>
      <c r="E5038" s="17">
        <v>1670</v>
      </c>
      <c r="F5038" s="18" t="s">
        <v>6</v>
      </c>
      <c r="G5038">
        <v>2016</v>
      </c>
      <c r="H5038" s="18" t="s">
        <v>82</v>
      </c>
      <c r="I5038" t="s">
        <v>64</v>
      </c>
      <c r="J5038" t="s">
        <v>65</v>
      </c>
    </row>
    <row r="5039" spans="1:10">
      <c r="A5039" s="17">
        <v>6386</v>
      </c>
      <c r="B5039" s="17" t="s">
        <v>2063</v>
      </c>
      <c r="C5039" s="17" t="s">
        <v>20</v>
      </c>
      <c r="D5039" s="17" t="s">
        <v>4745</v>
      </c>
      <c r="E5039" s="17">
        <v>3070</v>
      </c>
      <c r="F5039" s="18" t="s">
        <v>6</v>
      </c>
      <c r="G5039">
        <v>2016</v>
      </c>
      <c r="H5039" s="18" t="s">
        <v>82</v>
      </c>
      <c r="I5039" t="s">
        <v>64</v>
      </c>
      <c r="J5039" t="s">
        <v>65</v>
      </c>
    </row>
    <row r="5040" spans="1:10">
      <c r="A5040" s="17">
        <v>6385</v>
      </c>
      <c r="B5040" s="17" t="s">
        <v>2556</v>
      </c>
      <c r="C5040" s="17" t="s">
        <v>20</v>
      </c>
      <c r="D5040" s="17" t="s">
        <v>4745</v>
      </c>
      <c r="E5040" s="17">
        <v>2700</v>
      </c>
      <c r="F5040" s="18" t="s">
        <v>6</v>
      </c>
      <c r="G5040">
        <v>2016</v>
      </c>
      <c r="H5040" s="18" t="s">
        <v>82</v>
      </c>
      <c r="I5040" t="s">
        <v>64</v>
      </c>
      <c r="J5040" t="s">
        <v>65</v>
      </c>
    </row>
    <row r="5041" spans="1:10">
      <c r="A5041" s="17">
        <v>6384</v>
      </c>
      <c r="B5041" s="17" t="s">
        <v>327</v>
      </c>
      <c r="C5041" s="17" t="s">
        <v>26</v>
      </c>
      <c r="D5041" s="17" t="s">
        <v>4742</v>
      </c>
      <c r="E5041" s="17">
        <v>1050</v>
      </c>
      <c r="F5041" s="18" t="s">
        <v>6</v>
      </c>
      <c r="G5041">
        <v>2016</v>
      </c>
      <c r="H5041" s="18" t="s">
        <v>82</v>
      </c>
      <c r="I5041" t="s">
        <v>64</v>
      </c>
      <c r="J5041" t="s">
        <v>65</v>
      </c>
    </row>
    <row r="5042" spans="1:10">
      <c r="A5042" s="17">
        <v>6383</v>
      </c>
      <c r="B5042" s="17" t="s">
        <v>3587</v>
      </c>
      <c r="C5042" s="17" t="s">
        <v>28</v>
      </c>
      <c r="D5042" s="17" t="s">
        <v>4749</v>
      </c>
      <c r="E5042" s="17">
        <v>1520</v>
      </c>
      <c r="F5042" s="18" t="s">
        <v>6</v>
      </c>
      <c r="G5042">
        <v>2016</v>
      </c>
      <c r="H5042" s="18" t="s">
        <v>82</v>
      </c>
      <c r="I5042" t="s">
        <v>64</v>
      </c>
      <c r="J5042" t="s">
        <v>65</v>
      </c>
    </row>
    <row r="5043" spans="1:10">
      <c r="A5043" s="17">
        <v>6382</v>
      </c>
      <c r="B5043" s="17" t="s">
        <v>3461</v>
      </c>
      <c r="C5043" s="17" t="s">
        <v>18</v>
      </c>
      <c r="D5043" s="17" t="s">
        <v>4687</v>
      </c>
      <c r="E5043" s="17">
        <v>1600</v>
      </c>
      <c r="F5043" s="18" t="s">
        <v>6</v>
      </c>
      <c r="G5043">
        <v>2016</v>
      </c>
      <c r="H5043" s="18" t="s">
        <v>82</v>
      </c>
      <c r="I5043" t="s">
        <v>64</v>
      </c>
      <c r="J5043" t="s">
        <v>215</v>
      </c>
    </row>
    <row r="5044" spans="1:10">
      <c r="A5044" s="17">
        <v>6378</v>
      </c>
      <c r="B5044" s="17" t="s">
        <v>3546</v>
      </c>
      <c r="C5044" s="17" t="s">
        <v>24</v>
      </c>
      <c r="D5044" s="17" t="s">
        <v>4681</v>
      </c>
      <c r="E5044" s="17">
        <v>1410</v>
      </c>
      <c r="F5044" s="18" t="s">
        <v>6</v>
      </c>
      <c r="G5044">
        <v>2016</v>
      </c>
      <c r="H5044" s="18" t="s">
        <v>82</v>
      </c>
      <c r="I5044" t="s">
        <v>64</v>
      </c>
      <c r="J5044" t="s">
        <v>65</v>
      </c>
    </row>
    <row r="5045" spans="1:10">
      <c r="A5045" s="17">
        <v>6377</v>
      </c>
      <c r="B5045" s="17" t="s">
        <v>3697</v>
      </c>
      <c r="C5045" s="17" t="s">
        <v>18</v>
      </c>
      <c r="D5045" s="17" t="s">
        <v>4687</v>
      </c>
      <c r="E5045" s="17">
        <v>1610</v>
      </c>
      <c r="F5045" s="18" t="s">
        <v>6</v>
      </c>
      <c r="G5045">
        <v>2016</v>
      </c>
      <c r="H5045" s="18" t="s">
        <v>82</v>
      </c>
      <c r="I5045" t="s">
        <v>64</v>
      </c>
      <c r="J5045" t="s">
        <v>204</v>
      </c>
    </row>
    <row r="5046" spans="1:10">
      <c r="A5046" s="17">
        <v>6376</v>
      </c>
      <c r="B5046" s="17" t="s">
        <v>4326</v>
      </c>
      <c r="C5046" s="17" t="s">
        <v>18</v>
      </c>
      <c r="D5046" s="17" t="s">
        <v>4687</v>
      </c>
      <c r="E5046" s="17">
        <v>1300</v>
      </c>
      <c r="F5046" s="18" t="s">
        <v>6</v>
      </c>
      <c r="G5046">
        <v>2016</v>
      </c>
      <c r="H5046" s="18" t="s">
        <v>82</v>
      </c>
      <c r="I5046" t="s">
        <v>64</v>
      </c>
      <c r="J5046" t="s">
        <v>204</v>
      </c>
    </row>
    <row r="5047" spans="1:10">
      <c r="A5047" s="17">
        <v>6375</v>
      </c>
      <c r="B5047" s="17" t="s">
        <v>326</v>
      </c>
      <c r="C5047" s="17" t="s">
        <v>18</v>
      </c>
      <c r="D5047" s="17" t="s">
        <v>4687</v>
      </c>
      <c r="E5047" s="17">
        <v>2260</v>
      </c>
      <c r="F5047" s="18" t="s">
        <v>6</v>
      </c>
      <c r="G5047">
        <v>2016</v>
      </c>
      <c r="H5047" s="18" t="s">
        <v>82</v>
      </c>
      <c r="I5047" t="s">
        <v>64</v>
      </c>
      <c r="J5047" t="s">
        <v>204</v>
      </c>
    </row>
    <row r="5048" spans="1:10">
      <c r="A5048" s="17">
        <v>6374</v>
      </c>
      <c r="B5048" s="17" t="s">
        <v>4517</v>
      </c>
      <c r="C5048" s="17" t="s">
        <v>18</v>
      </c>
      <c r="D5048" s="17" t="s">
        <v>4756</v>
      </c>
      <c r="E5048" s="17">
        <v>1310</v>
      </c>
      <c r="F5048" s="18" t="s">
        <v>6</v>
      </c>
      <c r="G5048">
        <v>2016</v>
      </c>
      <c r="H5048" s="18" t="s">
        <v>82</v>
      </c>
      <c r="I5048" t="s">
        <v>64</v>
      </c>
      <c r="J5048" t="s">
        <v>204</v>
      </c>
    </row>
    <row r="5049" spans="1:10">
      <c r="A5049" s="17">
        <v>6373</v>
      </c>
      <c r="B5049" s="17" t="s">
        <v>3093</v>
      </c>
      <c r="C5049" s="17" t="s">
        <v>16</v>
      </c>
      <c r="D5049" s="17" t="s">
        <v>4631</v>
      </c>
      <c r="E5049" s="17">
        <v>3680</v>
      </c>
      <c r="F5049" s="18" t="s">
        <v>6</v>
      </c>
      <c r="G5049">
        <v>2016</v>
      </c>
      <c r="H5049" s="18" t="s">
        <v>82</v>
      </c>
      <c r="I5049" t="s">
        <v>64</v>
      </c>
      <c r="J5049" t="s">
        <v>178</v>
      </c>
    </row>
    <row r="5050" spans="1:10">
      <c r="A5050" s="17">
        <v>6372</v>
      </c>
      <c r="B5050" s="17" t="s">
        <v>2752</v>
      </c>
      <c r="C5050" s="17" t="s">
        <v>16</v>
      </c>
      <c r="D5050" s="17" t="s">
        <v>4694</v>
      </c>
      <c r="E5050" s="17">
        <v>1920</v>
      </c>
      <c r="F5050" s="18" t="s">
        <v>6</v>
      </c>
      <c r="G5050">
        <v>2016</v>
      </c>
      <c r="H5050" s="18" t="s">
        <v>82</v>
      </c>
      <c r="I5050" t="s">
        <v>64</v>
      </c>
      <c r="J5050" t="s">
        <v>65</v>
      </c>
    </row>
    <row r="5051" spans="1:10">
      <c r="A5051" s="17">
        <v>6371</v>
      </c>
      <c r="B5051" s="17" t="s">
        <v>2485</v>
      </c>
      <c r="C5051" s="17" t="s">
        <v>16</v>
      </c>
      <c r="D5051" s="17" t="s">
        <v>4663</v>
      </c>
      <c r="E5051" s="17">
        <v>2980</v>
      </c>
      <c r="F5051" s="18" t="s">
        <v>6</v>
      </c>
      <c r="G5051">
        <v>2016</v>
      </c>
      <c r="H5051" s="18" t="s">
        <v>82</v>
      </c>
      <c r="I5051" t="s">
        <v>64</v>
      </c>
      <c r="J5051" t="s">
        <v>178</v>
      </c>
    </row>
    <row r="5052" spans="1:10">
      <c r="A5052" s="17">
        <v>6370</v>
      </c>
      <c r="B5052" s="17" t="s">
        <v>2351</v>
      </c>
      <c r="C5052" s="17" t="s">
        <v>16</v>
      </c>
      <c r="D5052" s="17" t="s">
        <v>4694</v>
      </c>
      <c r="E5052" s="17">
        <v>2440</v>
      </c>
      <c r="F5052" s="18" t="s">
        <v>6</v>
      </c>
      <c r="G5052">
        <v>2016</v>
      </c>
      <c r="H5052" s="18" t="s">
        <v>82</v>
      </c>
      <c r="I5052" t="s">
        <v>64</v>
      </c>
      <c r="J5052" t="s">
        <v>65</v>
      </c>
    </row>
    <row r="5053" spans="1:10">
      <c r="A5053" s="17">
        <v>6367</v>
      </c>
      <c r="B5053" s="17" t="s">
        <v>3138</v>
      </c>
      <c r="C5053" s="17" t="s">
        <v>16</v>
      </c>
      <c r="D5053" s="17" t="s">
        <v>4694</v>
      </c>
      <c r="E5053" s="17">
        <v>1340</v>
      </c>
      <c r="F5053" s="18" t="s">
        <v>6</v>
      </c>
      <c r="G5053">
        <v>2016</v>
      </c>
      <c r="H5053" s="18" t="s">
        <v>82</v>
      </c>
      <c r="I5053" t="s">
        <v>64</v>
      </c>
      <c r="J5053" t="s">
        <v>65</v>
      </c>
    </row>
    <row r="5054" spans="1:10">
      <c r="A5054" s="17">
        <v>6366</v>
      </c>
      <c r="B5054" s="17" t="s">
        <v>3408</v>
      </c>
      <c r="C5054" s="17" t="s">
        <v>26</v>
      </c>
      <c r="D5054" s="17" t="s">
        <v>4742</v>
      </c>
      <c r="E5054" s="17">
        <v>2180</v>
      </c>
      <c r="F5054" s="18" t="s">
        <v>6</v>
      </c>
      <c r="G5054">
        <v>2016</v>
      </c>
      <c r="H5054" s="18" t="s">
        <v>82</v>
      </c>
      <c r="I5054" t="s">
        <v>64</v>
      </c>
      <c r="J5054" t="s">
        <v>65</v>
      </c>
    </row>
    <row r="5055" spans="1:10">
      <c r="A5055" s="17">
        <v>6363</v>
      </c>
      <c r="B5055" s="17" t="s">
        <v>325</v>
      </c>
      <c r="C5055" s="17" t="s">
        <v>24</v>
      </c>
      <c r="D5055" s="17" t="s">
        <v>4658</v>
      </c>
      <c r="E5055" s="17">
        <v>1140</v>
      </c>
      <c r="F5055" s="18" t="s">
        <v>6</v>
      </c>
      <c r="G5055">
        <v>2016</v>
      </c>
      <c r="H5055" s="18" t="s">
        <v>82</v>
      </c>
      <c r="I5055" t="s">
        <v>64</v>
      </c>
      <c r="J5055" t="s">
        <v>65</v>
      </c>
    </row>
    <row r="5056" spans="1:10">
      <c r="A5056" s="17">
        <v>6361</v>
      </c>
      <c r="B5056" s="17" t="s">
        <v>3035</v>
      </c>
      <c r="C5056" s="17" t="s">
        <v>18</v>
      </c>
      <c r="D5056" s="17" t="s">
        <v>4687</v>
      </c>
      <c r="E5056" s="17">
        <v>1890</v>
      </c>
      <c r="F5056" s="18" t="s">
        <v>6</v>
      </c>
      <c r="G5056">
        <v>2016</v>
      </c>
      <c r="H5056" s="18" t="s">
        <v>82</v>
      </c>
      <c r="I5056" t="s">
        <v>64</v>
      </c>
      <c r="J5056" t="s">
        <v>204</v>
      </c>
    </row>
    <row r="5057" spans="1:10">
      <c r="A5057" s="17">
        <v>6360</v>
      </c>
      <c r="B5057" s="17" t="s">
        <v>4233</v>
      </c>
      <c r="C5057" s="17" t="s">
        <v>18</v>
      </c>
      <c r="D5057" s="17" t="s">
        <v>4756</v>
      </c>
      <c r="E5057" s="17">
        <v>1420</v>
      </c>
      <c r="F5057" s="18" t="s">
        <v>6</v>
      </c>
      <c r="G5057">
        <v>2016</v>
      </c>
      <c r="H5057" s="18" t="s">
        <v>82</v>
      </c>
      <c r="I5057" t="s">
        <v>64</v>
      </c>
      <c r="J5057" t="s">
        <v>204</v>
      </c>
    </row>
    <row r="5058" spans="1:10">
      <c r="A5058" s="17">
        <v>6359</v>
      </c>
      <c r="B5058" s="17" t="s">
        <v>3552</v>
      </c>
      <c r="C5058" s="17" t="s">
        <v>18</v>
      </c>
      <c r="D5058" s="17" t="s">
        <v>4686</v>
      </c>
      <c r="E5058" s="17">
        <v>2140</v>
      </c>
      <c r="F5058" s="18" t="s">
        <v>6</v>
      </c>
      <c r="G5058">
        <v>2016</v>
      </c>
      <c r="H5058" s="18" t="s">
        <v>82</v>
      </c>
      <c r="I5058" t="s">
        <v>64</v>
      </c>
      <c r="J5058" t="s">
        <v>204</v>
      </c>
    </row>
    <row r="5059" spans="1:10">
      <c r="A5059" s="17">
        <v>6357</v>
      </c>
      <c r="B5059" s="17" t="s">
        <v>2480</v>
      </c>
      <c r="C5059" s="17" t="s">
        <v>28</v>
      </c>
      <c r="D5059" s="17" t="s">
        <v>4634</v>
      </c>
      <c r="E5059" s="17">
        <v>1300</v>
      </c>
      <c r="F5059" s="18" t="s">
        <v>6</v>
      </c>
      <c r="G5059">
        <v>2016</v>
      </c>
      <c r="H5059" s="18" t="s">
        <v>82</v>
      </c>
      <c r="I5059" t="s">
        <v>64</v>
      </c>
      <c r="J5059" t="s">
        <v>65</v>
      </c>
    </row>
    <row r="5060" spans="1:10">
      <c r="A5060" s="17">
        <v>6356</v>
      </c>
      <c r="B5060" s="17" t="s">
        <v>2744</v>
      </c>
      <c r="C5060" s="17" t="s">
        <v>28</v>
      </c>
      <c r="D5060" s="17" t="s">
        <v>4634</v>
      </c>
      <c r="E5060" s="17">
        <v>1910</v>
      </c>
      <c r="F5060" s="18" t="s">
        <v>6</v>
      </c>
      <c r="G5060">
        <v>2016</v>
      </c>
      <c r="H5060" s="18" t="s">
        <v>82</v>
      </c>
      <c r="I5060" t="s">
        <v>64</v>
      </c>
      <c r="J5060" t="s">
        <v>65</v>
      </c>
    </row>
    <row r="5061" spans="1:10">
      <c r="A5061" s="17">
        <v>6355</v>
      </c>
      <c r="B5061" s="17" t="s">
        <v>324</v>
      </c>
      <c r="C5061" s="17" t="s">
        <v>16</v>
      </c>
      <c r="D5061" s="17" t="s">
        <v>4694</v>
      </c>
      <c r="E5061" s="17">
        <v>1690</v>
      </c>
      <c r="F5061" s="18" t="s">
        <v>6</v>
      </c>
      <c r="G5061">
        <v>2016</v>
      </c>
      <c r="H5061" s="18" t="s">
        <v>82</v>
      </c>
      <c r="I5061" t="s">
        <v>64</v>
      </c>
      <c r="J5061" t="s">
        <v>65</v>
      </c>
    </row>
    <row r="5062" spans="1:10">
      <c r="A5062" s="17">
        <v>6354</v>
      </c>
      <c r="B5062" s="17" t="s">
        <v>2202</v>
      </c>
      <c r="C5062" s="17" t="s">
        <v>16</v>
      </c>
      <c r="D5062" s="17" t="s">
        <v>4631</v>
      </c>
      <c r="E5062" s="17">
        <v>2130</v>
      </c>
      <c r="F5062" s="18" t="s">
        <v>6</v>
      </c>
      <c r="G5062">
        <v>2016</v>
      </c>
      <c r="H5062" s="18" t="s">
        <v>82</v>
      </c>
      <c r="I5062" t="s">
        <v>64</v>
      </c>
      <c r="J5062" t="s">
        <v>178</v>
      </c>
    </row>
    <row r="5063" spans="1:10">
      <c r="A5063" s="17">
        <v>6353</v>
      </c>
      <c r="B5063" s="17" t="s">
        <v>2195</v>
      </c>
      <c r="C5063" s="17" t="s">
        <v>16</v>
      </c>
      <c r="D5063" s="17" t="s">
        <v>4631</v>
      </c>
      <c r="E5063" s="17">
        <v>2550</v>
      </c>
      <c r="F5063" s="18" t="s">
        <v>6</v>
      </c>
      <c r="G5063">
        <v>2016</v>
      </c>
      <c r="H5063" s="18" t="s">
        <v>82</v>
      </c>
      <c r="I5063" t="s">
        <v>64</v>
      </c>
      <c r="J5063" t="s">
        <v>65</v>
      </c>
    </row>
    <row r="5064" spans="1:10">
      <c r="A5064" s="17">
        <v>6352</v>
      </c>
      <c r="B5064" s="17" t="s">
        <v>4052</v>
      </c>
      <c r="C5064" s="17" t="s">
        <v>16</v>
      </c>
      <c r="D5064" s="17" t="s">
        <v>4694</v>
      </c>
      <c r="E5064" s="17">
        <v>2380</v>
      </c>
      <c r="F5064" s="18" t="s">
        <v>6</v>
      </c>
      <c r="G5064">
        <v>2016</v>
      </c>
      <c r="H5064" s="18" t="s">
        <v>82</v>
      </c>
      <c r="I5064" t="s">
        <v>64</v>
      </c>
      <c r="J5064" t="s">
        <v>65</v>
      </c>
    </row>
    <row r="5065" spans="1:10">
      <c r="A5065" s="17">
        <v>6351</v>
      </c>
      <c r="B5065" s="17" t="s">
        <v>3125</v>
      </c>
      <c r="C5065" s="17" t="s">
        <v>16</v>
      </c>
      <c r="D5065" s="17" t="s">
        <v>4631</v>
      </c>
      <c r="E5065" s="17">
        <v>2230</v>
      </c>
      <c r="F5065" s="18" t="s">
        <v>6</v>
      </c>
      <c r="G5065">
        <v>2016</v>
      </c>
      <c r="H5065" s="18" t="s">
        <v>82</v>
      </c>
      <c r="I5065" t="s">
        <v>64</v>
      </c>
      <c r="J5065" t="s">
        <v>178</v>
      </c>
    </row>
    <row r="5066" spans="1:10">
      <c r="A5066" s="17">
        <v>6350</v>
      </c>
      <c r="B5066" s="17" t="s">
        <v>2141</v>
      </c>
      <c r="C5066" s="17" t="s">
        <v>16</v>
      </c>
      <c r="D5066" s="17" t="s">
        <v>4663</v>
      </c>
      <c r="E5066" s="17">
        <v>2430</v>
      </c>
      <c r="F5066" s="18" t="s">
        <v>6</v>
      </c>
      <c r="G5066">
        <v>2016</v>
      </c>
      <c r="H5066" s="18" t="s">
        <v>82</v>
      </c>
      <c r="I5066" t="s">
        <v>64</v>
      </c>
      <c r="J5066" t="s">
        <v>178</v>
      </c>
    </row>
    <row r="5067" spans="1:10">
      <c r="A5067" s="17">
        <v>6349</v>
      </c>
      <c r="B5067" s="17" t="s">
        <v>3678</v>
      </c>
      <c r="C5067" s="17" t="s">
        <v>18</v>
      </c>
      <c r="D5067" s="17" t="s">
        <v>4686</v>
      </c>
      <c r="E5067" s="17">
        <v>1840</v>
      </c>
      <c r="F5067" s="18" t="s">
        <v>6</v>
      </c>
      <c r="G5067">
        <v>2016</v>
      </c>
      <c r="H5067" s="18" t="s">
        <v>82</v>
      </c>
      <c r="I5067" t="s">
        <v>64</v>
      </c>
      <c r="J5067" t="s">
        <v>204</v>
      </c>
    </row>
    <row r="5068" spans="1:10">
      <c r="A5068" s="17">
        <v>6348</v>
      </c>
      <c r="B5068" s="17" t="s">
        <v>2263</v>
      </c>
      <c r="C5068" s="17" t="s">
        <v>16</v>
      </c>
      <c r="D5068" s="17" t="s">
        <v>4631</v>
      </c>
      <c r="E5068" s="17">
        <v>4780</v>
      </c>
      <c r="F5068" s="18" t="s">
        <v>6</v>
      </c>
      <c r="G5068">
        <v>2016</v>
      </c>
      <c r="H5068" s="18" t="s">
        <v>82</v>
      </c>
      <c r="I5068" t="s">
        <v>64</v>
      </c>
      <c r="J5068" t="s">
        <v>178</v>
      </c>
    </row>
    <row r="5069" spans="1:10">
      <c r="A5069" s="17">
        <v>6347</v>
      </c>
      <c r="B5069" s="17" t="s">
        <v>323</v>
      </c>
      <c r="C5069" s="17" t="s">
        <v>24</v>
      </c>
      <c r="D5069" s="17" t="s">
        <v>4748</v>
      </c>
      <c r="E5069" s="17">
        <v>830</v>
      </c>
      <c r="F5069" s="18" t="s">
        <v>6</v>
      </c>
      <c r="G5069">
        <v>2016</v>
      </c>
      <c r="H5069" s="18" t="s">
        <v>82</v>
      </c>
      <c r="I5069" t="s">
        <v>64</v>
      </c>
      <c r="J5069" t="s">
        <v>65</v>
      </c>
    </row>
    <row r="5070" spans="1:10">
      <c r="A5070" s="17">
        <v>6346</v>
      </c>
      <c r="B5070" s="17" t="s">
        <v>322</v>
      </c>
      <c r="C5070" s="17" t="s">
        <v>24</v>
      </c>
      <c r="D5070" s="17" t="s">
        <v>4748</v>
      </c>
      <c r="E5070" s="17">
        <v>1080</v>
      </c>
      <c r="F5070" s="18" t="s">
        <v>6</v>
      </c>
      <c r="G5070">
        <v>2016</v>
      </c>
      <c r="H5070" s="18" t="s">
        <v>82</v>
      </c>
      <c r="I5070" t="s">
        <v>64</v>
      </c>
      <c r="J5070" t="s">
        <v>65</v>
      </c>
    </row>
    <row r="5071" spans="1:10">
      <c r="A5071" s="17">
        <v>6343</v>
      </c>
      <c r="B5071" s="17" t="s">
        <v>3680</v>
      </c>
      <c r="C5071" s="17" t="s">
        <v>28</v>
      </c>
      <c r="D5071" s="17" t="s">
        <v>4749</v>
      </c>
      <c r="E5071" s="17">
        <v>1630</v>
      </c>
      <c r="F5071" s="18" t="s">
        <v>6</v>
      </c>
      <c r="G5071">
        <v>2016</v>
      </c>
      <c r="H5071" s="18" t="s">
        <v>82</v>
      </c>
      <c r="I5071" t="s">
        <v>64</v>
      </c>
      <c r="J5071" t="s">
        <v>65</v>
      </c>
    </row>
    <row r="5072" spans="1:10">
      <c r="A5072" s="17">
        <v>6342</v>
      </c>
      <c r="B5072" s="17" t="s">
        <v>321</v>
      </c>
      <c r="C5072" s="17" t="s">
        <v>24</v>
      </c>
      <c r="D5072" s="17" t="s">
        <v>4658</v>
      </c>
      <c r="E5072" s="17">
        <v>1450</v>
      </c>
      <c r="F5072" s="18" t="s">
        <v>6</v>
      </c>
      <c r="G5072">
        <v>2016</v>
      </c>
      <c r="H5072" s="18" t="s">
        <v>82</v>
      </c>
      <c r="I5072" t="s">
        <v>64</v>
      </c>
      <c r="J5072" t="s">
        <v>65</v>
      </c>
    </row>
    <row r="5073" spans="1:10">
      <c r="A5073" s="17">
        <v>6341</v>
      </c>
      <c r="B5073" s="17" t="s">
        <v>3200</v>
      </c>
      <c r="C5073" s="17" t="s">
        <v>28</v>
      </c>
      <c r="D5073" s="17" t="s">
        <v>4638</v>
      </c>
      <c r="E5073" s="17">
        <v>2380</v>
      </c>
      <c r="F5073" s="18" t="s">
        <v>6</v>
      </c>
      <c r="G5073">
        <v>2016</v>
      </c>
      <c r="H5073" s="18" t="s">
        <v>82</v>
      </c>
      <c r="I5073" t="s">
        <v>64</v>
      </c>
      <c r="J5073" t="s">
        <v>65</v>
      </c>
    </row>
    <row r="5074" spans="1:10">
      <c r="A5074" s="17">
        <v>6340</v>
      </c>
      <c r="B5074" s="17" t="s">
        <v>2939</v>
      </c>
      <c r="C5074" s="17" t="s">
        <v>18</v>
      </c>
      <c r="D5074" s="17" t="s">
        <v>4756</v>
      </c>
      <c r="E5074" s="17">
        <v>2310</v>
      </c>
      <c r="F5074" s="18" t="s">
        <v>6</v>
      </c>
      <c r="G5074">
        <v>2016</v>
      </c>
      <c r="H5074" s="18" t="s">
        <v>82</v>
      </c>
      <c r="I5074" t="s">
        <v>64</v>
      </c>
      <c r="J5074" t="s">
        <v>204</v>
      </c>
    </row>
    <row r="5075" spans="1:10">
      <c r="A5075" s="17">
        <v>6339</v>
      </c>
      <c r="B5075" s="17" t="s">
        <v>4165</v>
      </c>
      <c r="C5075" s="17" t="s">
        <v>18</v>
      </c>
      <c r="D5075" s="17" t="s">
        <v>4756</v>
      </c>
      <c r="E5075" s="17">
        <v>1890</v>
      </c>
      <c r="F5075" s="18" t="s">
        <v>6</v>
      </c>
      <c r="G5075">
        <v>2016</v>
      </c>
      <c r="H5075" s="18" t="s">
        <v>82</v>
      </c>
      <c r="I5075" t="s">
        <v>64</v>
      </c>
      <c r="J5075" t="s">
        <v>215</v>
      </c>
    </row>
    <row r="5076" spans="1:10">
      <c r="A5076" s="17">
        <v>6338</v>
      </c>
      <c r="B5076" s="17" t="s">
        <v>4507</v>
      </c>
      <c r="C5076" s="17" t="s">
        <v>28</v>
      </c>
      <c r="D5076" s="17" t="s">
        <v>4634</v>
      </c>
      <c r="E5076" s="17">
        <v>1670</v>
      </c>
      <c r="F5076" s="18" t="s">
        <v>6</v>
      </c>
      <c r="G5076">
        <v>2016</v>
      </c>
      <c r="H5076" s="18" t="s">
        <v>82</v>
      </c>
      <c r="I5076" t="s">
        <v>64</v>
      </c>
      <c r="J5076" t="s">
        <v>65</v>
      </c>
    </row>
    <row r="5077" spans="1:10">
      <c r="A5077" s="17">
        <v>6332</v>
      </c>
      <c r="B5077" s="17" t="s">
        <v>3789</v>
      </c>
      <c r="C5077" s="17" t="s">
        <v>28</v>
      </c>
      <c r="D5077" s="17" t="s">
        <v>4583</v>
      </c>
      <c r="E5077" s="17">
        <v>1790</v>
      </c>
      <c r="F5077" s="18" t="s">
        <v>6</v>
      </c>
      <c r="G5077">
        <v>2016</v>
      </c>
      <c r="H5077" s="18" t="s">
        <v>82</v>
      </c>
      <c r="I5077" t="s">
        <v>64</v>
      </c>
      <c r="J5077" t="s">
        <v>65</v>
      </c>
    </row>
    <row r="5078" spans="1:10">
      <c r="A5078" s="17">
        <v>6331</v>
      </c>
      <c r="B5078" s="17" t="s">
        <v>3370</v>
      </c>
      <c r="C5078" s="17" t="s">
        <v>28</v>
      </c>
      <c r="D5078" s="17" t="s">
        <v>4583</v>
      </c>
      <c r="E5078" s="17">
        <v>2210</v>
      </c>
      <c r="F5078" s="18" t="s">
        <v>6</v>
      </c>
      <c r="G5078">
        <v>2016</v>
      </c>
      <c r="H5078" s="18" t="s">
        <v>82</v>
      </c>
      <c r="I5078" t="s">
        <v>64</v>
      </c>
      <c r="J5078" t="s">
        <v>65</v>
      </c>
    </row>
    <row r="5079" spans="1:10">
      <c r="A5079" s="17">
        <v>6330</v>
      </c>
      <c r="B5079" s="17" t="s">
        <v>3785</v>
      </c>
      <c r="C5079" s="17" t="s">
        <v>28</v>
      </c>
      <c r="D5079" s="17" t="s">
        <v>4749</v>
      </c>
      <c r="E5079" s="17">
        <v>2170</v>
      </c>
      <c r="F5079" s="18" t="s">
        <v>6</v>
      </c>
      <c r="G5079">
        <v>2016</v>
      </c>
      <c r="H5079" s="18" t="s">
        <v>82</v>
      </c>
      <c r="I5079" t="s">
        <v>64</v>
      </c>
      <c r="J5079" t="s">
        <v>65</v>
      </c>
    </row>
    <row r="5080" spans="1:10">
      <c r="A5080" s="17">
        <v>6329</v>
      </c>
      <c r="B5080" s="17" t="s">
        <v>4514</v>
      </c>
      <c r="C5080" s="17" t="s">
        <v>24</v>
      </c>
      <c r="D5080" s="17" t="s">
        <v>4681</v>
      </c>
      <c r="E5080" s="17">
        <v>1470</v>
      </c>
      <c r="F5080" s="18" t="s">
        <v>6</v>
      </c>
      <c r="G5080">
        <v>2016</v>
      </c>
      <c r="H5080" s="18" t="s">
        <v>82</v>
      </c>
      <c r="I5080" t="s">
        <v>64</v>
      </c>
      <c r="J5080" t="s">
        <v>65</v>
      </c>
    </row>
    <row r="5081" spans="1:10">
      <c r="A5081" s="17">
        <v>6328</v>
      </c>
      <c r="B5081" s="17" t="s">
        <v>3882</v>
      </c>
      <c r="C5081" s="17" t="s">
        <v>24</v>
      </c>
      <c r="D5081" s="17" t="s">
        <v>4681</v>
      </c>
      <c r="E5081" s="17">
        <v>1650</v>
      </c>
      <c r="F5081" s="18" t="s">
        <v>6</v>
      </c>
      <c r="G5081">
        <v>2016</v>
      </c>
      <c r="H5081" s="18" t="s">
        <v>82</v>
      </c>
      <c r="I5081" t="s">
        <v>64</v>
      </c>
      <c r="J5081" t="s">
        <v>65</v>
      </c>
    </row>
    <row r="5082" spans="1:10">
      <c r="A5082" s="17">
        <v>6327</v>
      </c>
      <c r="B5082" s="17" t="s">
        <v>4559</v>
      </c>
      <c r="C5082" s="17" t="s">
        <v>24</v>
      </c>
      <c r="D5082" s="17" t="s">
        <v>4748</v>
      </c>
      <c r="E5082" s="17">
        <v>1560</v>
      </c>
      <c r="F5082" s="18" t="s">
        <v>6</v>
      </c>
      <c r="G5082">
        <v>2016</v>
      </c>
      <c r="H5082" s="18" t="s">
        <v>82</v>
      </c>
      <c r="I5082" t="s">
        <v>64</v>
      </c>
      <c r="J5082" t="s">
        <v>65</v>
      </c>
    </row>
    <row r="5083" spans="1:10">
      <c r="A5083" s="17">
        <v>6326</v>
      </c>
      <c r="B5083" s="17" t="s">
        <v>320</v>
      </c>
      <c r="C5083" s="17" t="s">
        <v>24</v>
      </c>
      <c r="D5083" s="17" t="s">
        <v>4658</v>
      </c>
      <c r="E5083" s="17">
        <v>1170</v>
      </c>
      <c r="F5083" s="18" t="s">
        <v>6</v>
      </c>
      <c r="G5083">
        <v>2016</v>
      </c>
      <c r="H5083" s="18" t="s">
        <v>82</v>
      </c>
      <c r="I5083" t="s">
        <v>64</v>
      </c>
      <c r="J5083" t="s">
        <v>65</v>
      </c>
    </row>
    <row r="5084" spans="1:10">
      <c r="A5084" s="17">
        <v>6325</v>
      </c>
      <c r="B5084" s="17" t="s">
        <v>3271</v>
      </c>
      <c r="C5084" s="17" t="s">
        <v>24</v>
      </c>
      <c r="D5084" s="17" t="s">
        <v>4748</v>
      </c>
      <c r="E5084" s="17">
        <v>1170</v>
      </c>
      <c r="F5084" s="18" t="s">
        <v>6</v>
      </c>
      <c r="G5084">
        <v>2016</v>
      </c>
      <c r="H5084" s="18" t="s">
        <v>82</v>
      </c>
      <c r="I5084" t="s">
        <v>64</v>
      </c>
      <c r="J5084" t="s">
        <v>65</v>
      </c>
    </row>
    <row r="5085" spans="1:10">
      <c r="A5085" s="17">
        <v>6321</v>
      </c>
      <c r="B5085" s="17" t="s">
        <v>2242</v>
      </c>
      <c r="C5085" s="17" t="s">
        <v>20</v>
      </c>
      <c r="D5085" s="17" t="s">
        <v>4745</v>
      </c>
      <c r="E5085" s="17">
        <v>2300</v>
      </c>
      <c r="F5085" s="18" t="s">
        <v>6</v>
      </c>
      <c r="G5085">
        <v>2016</v>
      </c>
      <c r="H5085" s="18" t="s">
        <v>82</v>
      </c>
      <c r="I5085" t="s">
        <v>64</v>
      </c>
      <c r="J5085" t="s">
        <v>65</v>
      </c>
    </row>
    <row r="5086" spans="1:10">
      <c r="A5086" s="17">
        <v>6319</v>
      </c>
      <c r="B5086" s="17" t="s">
        <v>3098</v>
      </c>
      <c r="C5086" s="17" t="s">
        <v>16</v>
      </c>
      <c r="D5086" s="17" t="s">
        <v>4631</v>
      </c>
      <c r="E5086" s="17">
        <v>3170</v>
      </c>
      <c r="F5086" s="18" t="s">
        <v>6</v>
      </c>
      <c r="G5086">
        <v>2016</v>
      </c>
      <c r="H5086" s="18" t="s">
        <v>82</v>
      </c>
      <c r="I5086" t="s">
        <v>64</v>
      </c>
      <c r="J5086" t="s">
        <v>178</v>
      </c>
    </row>
    <row r="5087" spans="1:10">
      <c r="A5087" s="17">
        <v>6318</v>
      </c>
      <c r="B5087" s="17" t="s">
        <v>2376</v>
      </c>
      <c r="C5087" s="17" t="s">
        <v>16</v>
      </c>
      <c r="D5087" s="17" t="s">
        <v>4631</v>
      </c>
      <c r="E5087" s="17">
        <v>3090</v>
      </c>
      <c r="F5087" s="18" t="s">
        <v>6</v>
      </c>
      <c r="G5087">
        <v>2016</v>
      </c>
      <c r="H5087" s="18" t="s">
        <v>82</v>
      </c>
      <c r="I5087" t="s">
        <v>64</v>
      </c>
      <c r="J5087" t="s">
        <v>181</v>
      </c>
    </row>
    <row r="5088" spans="1:10">
      <c r="A5088" s="17">
        <v>6316</v>
      </c>
      <c r="B5088" s="17" t="s">
        <v>3522</v>
      </c>
      <c r="C5088" s="17" t="s">
        <v>18</v>
      </c>
      <c r="D5088" s="17" t="s">
        <v>4687</v>
      </c>
      <c r="E5088" s="17">
        <v>1700</v>
      </c>
      <c r="F5088" s="18" t="s">
        <v>6</v>
      </c>
      <c r="G5088">
        <v>2016</v>
      </c>
      <c r="H5088" s="18" t="s">
        <v>82</v>
      </c>
      <c r="I5088" t="s">
        <v>64</v>
      </c>
      <c r="J5088" t="s">
        <v>204</v>
      </c>
    </row>
    <row r="5089" spans="1:10">
      <c r="A5089" s="17">
        <v>6315</v>
      </c>
      <c r="B5089" s="17" t="s">
        <v>4462</v>
      </c>
      <c r="C5089" s="17" t="s">
        <v>18</v>
      </c>
      <c r="D5089" s="17" t="s">
        <v>4756</v>
      </c>
      <c r="E5089" s="17">
        <v>1020</v>
      </c>
      <c r="F5089" s="18" t="s">
        <v>6</v>
      </c>
      <c r="G5089">
        <v>2016</v>
      </c>
      <c r="H5089" s="18" t="s">
        <v>82</v>
      </c>
      <c r="I5089" t="s">
        <v>64</v>
      </c>
      <c r="J5089" t="s">
        <v>204</v>
      </c>
    </row>
    <row r="5090" spans="1:10">
      <c r="A5090" s="17">
        <v>6314</v>
      </c>
      <c r="B5090" s="17" t="s">
        <v>3086</v>
      </c>
      <c r="C5090" s="17" t="s">
        <v>18</v>
      </c>
      <c r="D5090" s="17" t="s">
        <v>4687</v>
      </c>
      <c r="E5090" s="17">
        <v>2200</v>
      </c>
      <c r="F5090" s="18" t="s">
        <v>6</v>
      </c>
      <c r="G5090">
        <v>2016</v>
      </c>
      <c r="H5090" s="18" t="s">
        <v>82</v>
      </c>
      <c r="I5090" t="s">
        <v>64</v>
      </c>
      <c r="J5090" t="s">
        <v>204</v>
      </c>
    </row>
    <row r="5091" spans="1:10">
      <c r="A5091" s="17">
        <v>6313</v>
      </c>
      <c r="B5091" s="17" t="s">
        <v>4558</v>
      </c>
      <c r="C5091" s="17" t="s">
        <v>18</v>
      </c>
      <c r="D5091" s="17" t="s">
        <v>4756</v>
      </c>
      <c r="E5091" s="17">
        <v>1870</v>
      </c>
      <c r="F5091" s="18" t="s">
        <v>6</v>
      </c>
      <c r="G5091">
        <v>2016</v>
      </c>
      <c r="H5091" s="18" t="s">
        <v>82</v>
      </c>
      <c r="I5091" t="s">
        <v>64</v>
      </c>
      <c r="J5091" t="s">
        <v>204</v>
      </c>
    </row>
    <row r="5092" spans="1:10">
      <c r="A5092" s="17">
        <v>6312</v>
      </c>
      <c r="B5092" s="17" t="s">
        <v>3702</v>
      </c>
      <c r="C5092" s="17" t="s">
        <v>18</v>
      </c>
      <c r="D5092" s="17" t="s">
        <v>4756</v>
      </c>
      <c r="E5092" s="17">
        <v>3080</v>
      </c>
      <c r="F5092" s="18" t="s">
        <v>6</v>
      </c>
      <c r="G5092">
        <v>2016</v>
      </c>
      <c r="H5092" s="18" t="s">
        <v>82</v>
      </c>
      <c r="I5092" t="s">
        <v>64</v>
      </c>
      <c r="J5092" t="s">
        <v>204</v>
      </c>
    </row>
    <row r="5093" spans="1:10">
      <c r="A5093" s="17">
        <v>6311</v>
      </c>
      <c r="B5093" s="17" t="s">
        <v>2582</v>
      </c>
      <c r="C5093" s="17" t="s">
        <v>18</v>
      </c>
      <c r="D5093" s="17" t="s">
        <v>4756</v>
      </c>
      <c r="E5093" s="17">
        <v>2030</v>
      </c>
      <c r="F5093" s="18" t="s">
        <v>6</v>
      </c>
      <c r="G5093">
        <v>2016</v>
      </c>
      <c r="H5093" s="18" t="s">
        <v>82</v>
      </c>
      <c r="I5093" t="s">
        <v>64</v>
      </c>
      <c r="J5093" t="s">
        <v>204</v>
      </c>
    </row>
    <row r="5094" spans="1:10">
      <c r="A5094" s="17">
        <v>6308</v>
      </c>
      <c r="B5094" s="17" t="s">
        <v>3078</v>
      </c>
      <c r="C5094" s="17" t="s">
        <v>16</v>
      </c>
      <c r="D5094" s="17" t="s">
        <v>4694</v>
      </c>
      <c r="E5094" s="17">
        <v>3720</v>
      </c>
      <c r="F5094" s="18" t="s">
        <v>6</v>
      </c>
      <c r="G5094">
        <v>2016</v>
      </c>
      <c r="H5094" s="18" t="s">
        <v>82</v>
      </c>
      <c r="I5094" t="s">
        <v>64</v>
      </c>
      <c r="J5094" t="s">
        <v>65</v>
      </c>
    </row>
    <row r="5095" spans="1:10">
      <c r="A5095" s="17">
        <v>6297</v>
      </c>
      <c r="B5095" s="17" t="s">
        <v>319</v>
      </c>
      <c r="C5095" s="17" t="s">
        <v>15</v>
      </c>
      <c r="D5095" s="17" t="s">
        <v>4759</v>
      </c>
      <c r="E5095" s="17">
        <v>1930</v>
      </c>
      <c r="F5095" s="18" t="s">
        <v>6</v>
      </c>
      <c r="G5095">
        <v>2016</v>
      </c>
      <c r="H5095" s="18" t="s">
        <v>82</v>
      </c>
      <c r="I5095" t="s">
        <v>64</v>
      </c>
      <c r="J5095" t="s">
        <v>65</v>
      </c>
    </row>
    <row r="5096" spans="1:10">
      <c r="A5096" s="17">
        <v>6296</v>
      </c>
      <c r="B5096" s="17" t="s">
        <v>318</v>
      </c>
      <c r="C5096" s="17" t="s">
        <v>15</v>
      </c>
      <c r="D5096" s="17" t="s">
        <v>4759</v>
      </c>
      <c r="E5096" s="17">
        <v>1930</v>
      </c>
      <c r="F5096" s="18" t="s">
        <v>6</v>
      </c>
      <c r="G5096">
        <v>2016</v>
      </c>
      <c r="H5096" s="18" t="s">
        <v>82</v>
      </c>
      <c r="I5096" t="s">
        <v>64</v>
      </c>
      <c r="J5096" t="s">
        <v>65</v>
      </c>
    </row>
    <row r="5097" spans="1:10">
      <c r="A5097" s="17">
        <v>6295</v>
      </c>
      <c r="B5097" s="17" t="s">
        <v>3187</v>
      </c>
      <c r="C5097" s="17" t="s">
        <v>15</v>
      </c>
      <c r="D5097" s="17" t="s">
        <v>4759</v>
      </c>
      <c r="E5097" s="17">
        <v>2510</v>
      </c>
      <c r="F5097" s="18" t="s">
        <v>6</v>
      </c>
      <c r="G5097">
        <v>2016</v>
      </c>
      <c r="H5097" s="18" t="s">
        <v>82</v>
      </c>
      <c r="I5097" t="s">
        <v>64</v>
      </c>
      <c r="J5097" t="s">
        <v>65</v>
      </c>
    </row>
    <row r="5098" spans="1:10">
      <c r="A5098" s="17">
        <v>6294</v>
      </c>
      <c r="B5098" s="17" t="s">
        <v>4359</v>
      </c>
      <c r="C5098" s="17" t="s">
        <v>15</v>
      </c>
      <c r="D5098" s="17" t="s">
        <v>4759</v>
      </c>
      <c r="E5098" s="17">
        <v>2430</v>
      </c>
      <c r="F5098" s="18" t="s">
        <v>6</v>
      </c>
      <c r="G5098">
        <v>2016</v>
      </c>
      <c r="H5098" s="18" t="s">
        <v>82</v>
      </c>
      <c r="I5098" t="s">
        <v>64</v>
      </c>
      <c r="J5098" t="s">
        <v>65</v>
      </c>
    </row>
    <row r="5099" spans="1:10">
      <c r="A5099" s="17">
        <v>6293</v>
      </c>
      <c r="B5099" s="17" t="s">
        <v>3749</v>
      </c>
      <c r="C5099" s="17" t="s">
        <v>15</v>
      </c>
      <c r="D5099" s="17" t="s">
        <v>4759</v>
      </c>
      <c r="E5099" s="17">
        <v>3660</v>
      </c>
      <c r="F5099" s="18" t="s">
        <v>6</v>
      </c>
      <c r="G5099">
        <v>2016</v>
      </c>
      <c r="H5099" s="18" t="s">
        <v>82</v>
      </c>
      <c r="I5099" t="s">
        <v>64</v>
      </c>
      <c r="J5099" t="s">
        <v>65</v>
      </c>
    </row>
    <row r="5100" spans="1:10">
      <c r="A5100" s="17">
        <v>6292</v>
      </c>
      <c r="B5100" s="17" t="s">
        <v>3536</v>
      </c>
      <c r="C5100" s="17" t="s">
        <v>15</v>
      </c>
      <c r="D5100" s="17" t="s">
        <v>4759</v>
      </c>
      <c r="E5100" s="17">
        <v>3370</v>
      </c>
      <c r="F5100" s="18" t="s">
        <v>6</v>
      </c>
      <c r="G5100">
        <v>2016</v>
      </c>
      <c r="H5100" s="18" t="s">
        <v>82</v>
      </c>
      <c r="I5100" t="s">
        <v>64</v>
      </c>
      <c r="J5100" t="s">
        <v>65</v>
      </c>
    </row>
    <row r="5101" spans="1:10">
      <c r="A5101" s="17">
        <v>6291</v>
      </c>
      <c r="B5101" s="17" t="s">
        <v>3803</v>
      </c>
      <c r="C5101" s="17" t="s">
        <v>15</v>
      </c>
      <c r="D5101" s="17" t="s">
        <v>4759</v>
      </c>
      <c r="E5101" s="17">
        <v>2810</v>
      </c>
      <c r="F5101" s="18" t="s">
        <v>6</v>
      </c>
      <c r="G5101">
        <v>2016</v>
      </c>
      <c r="H5101" s="18" t="s">
        <v>82</v>
      </c>
      <c r="I5101" t="s">
        <v>64</v>
      </c>
      <c r="J5101" t="s">
        <v>65</v>
      </c>
    </row>
    <row r="5102" spans="1:10">
      <c r="A5102" s="17">
        <v>6290</v>
      </c>
      <c r="B5102" s="17" t="s">
        <v>4164</v>
      </c>
      <c r="C5102" s="17" t="s">
        <v>15</v>
      </c>
      <c r="D5102" s="17" t="s">
        <v>4759</v>
      </c>
      <c r="E5102" s="17">
        <v>3420</v>
      </c>
      <c r="F5102" s="18" t="s">
        <v>6</v>
      </c>
      <c r="G5102">
        <v>2016</v>
      </c>
      <c r="H5102" s="18" t="s">
        <v>82</v>
      </c>
      <c r="I5102" t="s">
        <v>64</v>
      </c>
      <c r="J5102" t="s">
        <v>65</v>
      </c>
    </row>
    <row r="5103" spans="1:10">
      <c r="A5103" s="17">
        <v>6289</v>
      </c>
      <c r="B5103" s="17" t="s">
        <v>3244</v>
      </c>
      <c r="C5103" s="17" t="s">
        <v>15</v>
      </c>
      <c r="D5103" s="17" t="s">
        <v>4759</v>
      </c>
      <c r="E5103" s="17">
        <v>5160</v>
      </c>
      <c r="F5103" s="18" t="s">
        <v>6</v>
      </c>
      <c r="G5103">
        <v>2016</v>
      </c>
      <c r="H5103" s="18" t="s">
        <v>82</v>
      </c>
      <c r="I5103" t="s">
        <v>64</v>
      </c>
      <c r="J5103" t="s">
        <v>65</v>
      </c>
    </row>
    <row r="5104" spans="1:10">
      <c r="A5104" s="17">
        <v>6288</v>
      </c>
      <c r="B5104" s="17" t="s">
        <v>317</v>
      </c>
      <c r="C5104" s="17" t="s">
        <v>15</v>
      </c>
      <c r="D5104" s="17" t="s">
        <v>4759</v>
      </c>
      <c r="E5104" s="17">
        <v>1670</v>
      </c>
      <c r="F5104" s="18" t="s">
        <v>6</v>
      </c>
      <c r="G5104">
        <v>2016</v>
      </c>
      <c r="H5104" s="18" t="s">
        <v>82</v>
      </c>
      <c r="I5104" t="s">
        <v>64</v>
      </c>
      <c r="J5104" t="s">
        <v>65</v>
      </c>
    </row>
    <row r="5105" spans="1:10">
      <c r="A5105" s="17">
        <v>6286</v>
      </c>
      <c r="B5105" s="17" t="s">
        <v>316</v>
      </c>
      <c r="C5105" s="17" t="s">
        <v>15</v>
      </c>
      <c r="D5105" s="17" t="s">
        <v>4759</v>
      </c>
      <c r="E5105" s="17">
        <v>3880</v>
      </c>
      <c r="F5105" s="18" t="s">
        <v>6</v>
      </c>
      <c r="G5105">
        <v>2016</v>
      </c>
      <c r="H5105" s="18" t="s">
        <v>82</v>
      </c>
      <c r="I5105" t="s">
        <v>64</v>
      </c>
      <c r="J5105" t="s">
        <v>65</v>
      </c>
    </row>
    <row r="5106" spans="1:10">
      <c r="A5106" s="17">
        <v>6285</v>
      </c>
      <c r="B5106" s="17" t="s">
        <v>315</v>
      </c>
      <c r="C5106" s="17" t="s">
        <v>15</v>
      </c>
      <c r="D5106" s="17" t="s">
        <v>4759</v>
      </c>
      <c r="E5106" s="17">
        <v>1550</v>
      </c>
      <c r="F5106" s="18" t="s">
        <v>6</v>
      </c>
      <c r="G5106">
        <v>2016</v>
      </c>
      <c r="H5106" s="18" t="s">
        <v>82</v>
      </c>
      <c r="I5106" t="s">
        <v>64</v>
      </c>
      <c r="J5106" t="s">
        <v>65</v>
      </c>
    </row>
    <row r="5107" spans="1:10">
      <c r="A5107" s="17">
        <v>6284</v>
      </c>
      <c r="B5107" s="17" t="s">
        <v>314</v>
      </c>
      <c r="C5107" s="17" t="s">
        <v>15</v>
      </c>
      <c r="D5107" s="17" t="s">
        <v>4759</v>
      </c>
      <c r="E5107" s="17">
        <v>1090</v>
      </c>
      <c r="F5107" s="18" t="s">
        <v>6</v>
      </c>
      <c r="G5107">
        <v>2016</v>
      </c>
      <c r="H5107" s="18" t="s">
        <v>82</v>
      </c>
      <c r="I5107" t="s">
        <v>64</v>
      </c>
      <c r="J5107" t="s">
        <v>65</v>
      </c>
    </row>
    <row r="5108" spans="1:10">
      <c r="A5108" s="17">
        <v>6283</v>
      </c>
      <c r="B5108" s="17" t="s">
        <v>313</v>
      </c>
      <c r="C5108" s="17" t="s">
        <v>15</v>
      </c>
      <c r="D5108" s="17" t="s">
        <v>4759</v>
      </c>
      <c r="E5108" s="17">
        <v>2000</v>
      </c>
      <c r="F5108" s="18" t="s">
        <v>6</v>
      </c>
      <c r="G5108">
        <v>2016</v>
      </c>
      <c r="H5108" s="18" t="s">
        <v>82</v>
      </c>
      <c r="I5108" t="s">
        <v>64</v>
      </c>
      <c r="J5108" t="s">
        <v>65</v>
      </c>
    </row>
    <row r="5109" spans="1:10">
      <c r="A5109" s="17">
        <v>6282</v>
      </c>
      <c r="B5109" s="17" t="s">
        <v>311</v>
      </c>
      <c r="C5109" s="17" t="s">
        <v>15</v>
      </c>
      <c r="D5109" s="17" t="s">
        <v>4759</v>
      </c>
      <c r="E5109" s="17">
        <v>2020</v>
      </c>
      <c r="F5109" s="18" t="s">
        <v>6</v>
      </c>
      <c r="G5109">
        <v>2016</v>
      </c>
      <c r="H5109" s="18" t="s">
        <v>82</v>
      </c>
      <c r="I5109" t="s">
        <v>64</v>
      </c>
      <c r="J5109" t="s">
        <v>65</v>
      </c>
    </row>
    <row r="5110" spans="1:10">
      <c r="A5110" s="17">
        <v>6281</v>
      </c>
      <c r="B5110" s="17" t="s">
        <v>4131</v>
      </c>
      <c r="C5110" s="17" t="s">
        <v>15</v>
      </c>
      <c r="D5110" s="17" t="s">
        <v>4759</v>
      </c>
      <c r="E5110" s="17">
        <v>2380</v>
      </c>
      <c r="F5110" s="18" t="s">
        <v>6</v>
      </c>
      <c r="G5110">
        <v>2016</v>
      </c>
      <c r="H5110" s="18" t="s">
        <v>82</v>
      </c>
      <c r="I5110" t="s">
        <v>64</v>
      </c>
      <c r="J5110" t="s">
        <v>65</v>
      </c>
    </row>
    <row r="5111" spans="1:10">
      <c r="A5111" s="17">
        <v>6280</v>
      </c>
      <c r="B5111" s="17" t="s">
        <v>3886</v>
      </c>
      <c r="C5111" s="17" t="s">
        <v>15</v>
      </c>
      <c r="D5111" s="17" t="s">
        <v>4759</v>
      </c>
      <c r="E5111" s="17">
        <v>390</v>
      </c>
      <c r="F5111" s="18" t="s">
        <v>6</v>
      </c>
      <c r="G5111">
        <v>2016</v>
      </c>
      <c r="H5111" s="18" t="s">
        <v>82</v>
      </c>
      <c r="I5111" t="s">
        <v>64</v>
      </c>
      <c r="J5111" t="s">
        <v>65</v>
      </c>
    </row>
    <row r="5112" spans="1:10">
      <c r="A5112" s="17">
        <v>6279</v>
      </c>
      <c r="B5112" s="17" t="s">
        <v>4279</v>
      </c>
      <c r="C5112" s="17" t="s">
        <v>15</v>
      </c>
      <c r="D5112" s="17" t="s">
        <v>4759</v>
      </c>
      <c r="E5112" s="17">
        <v>2040</v>
      </c>
      <c r="F5112" s="18" t="s">
        <v>6</v>
      </c>
      <c r="G5112">
        <v>2016</v>
      </c>
      <c r="H5112" s="18" t="s">
        <v>82</v>
      </c>
      <c r="I5112" t="s">
        <v>64</v>
      </c>
      <c r="J5112" t="s">
        <v>65</v>
      </c>
    </row>
    <row r="5113" spans="1:10">
      <c r="A5113" s="17">
        <v>6278</v>
      </c>
      <c r="B5113" s="17" t="s">
        <v>3616</v>
      </c>
      <c r="C5113" s="17" t="s">
        <v>15</v>
      </c>
      <c r="D5113" s="17" t="s">
        <v>4759</v>
      </c>
      <c r="E5113" s="17">
        <v>4490</v>
      </c>
      <c r="F5113" s="18" t="s">
        <v>6</v>
      </c>
      <c r="G5113">
        <v>2016</v>
      </c>
      <c r="H5113" s="18" t="s">
        <v>82</v>
      </c>
      <c r="I5113" t="s">
        <v>64</v>
      </c>
      <c r="J5113" t="s">
        <v>65</v>
      </c>
    </row>
    <row r="5114" spans="1:10">
      <c r="A5114" s="17">
        <v>6277</v>
      </c>
      <c r="B5114" s="17" t="s">
        <v>3737</v>
      </c>
      <c r="C5114" s="17" t="s">
        <v>15</v>
      </c>
      <c r="D5114" s="17" t="s">
        <v>4759</v>
      </c>
      <c r="E5114" s="17">
        <v>1800</v>
      </c>
      <c r="F5114" s="18" t="s">
        <v>6</v>
      </c>
      <c r="G5114">
        <v>2016</v>
      </c>
      <c r="H5114" s="18" t="s">
        <v>82</v>
      </c>
      <c r="I5114" t="s">
        <v>64</v>
      </c>
      <c r="J5114" t="s">
        <v>65</v>
      </c>
    </row>
    <row r="5115" spans="1:10">
      <c r="A5115" s="17">
        <v>6276</v>
      </c>
      <c r="B5115" s="17" t="s">
        <v>3221</v>
      </c>
      <c r="C5115" s="17" t="s">
        <v>15</v>
      </c>
      <c r="D5115" s="17" t="s">
        <v>4759</v>
      </c>
      <c r="E5115" s="17">
        <v>7080</v>
      </c>
      <c r="F5115" s="18" t="s">
        <v>6</v>
      </c>
      <c r="G5115">
        <v>2016</v>
      </c>
      <c r="H5115" s="18" t="s">
        <v>82</v>
      </c>
      <c r="I5115" t="s">
        <v>64</v>
      </c>
      <c r="J5115" t="s">
        <v>65</v>
      </c>
    </row>
    <row r="5116" spans="1:10">
      <c r="A5116" s="17">
        <v>6275</v>
      </c>
      <c r="B5116" s="17" t="s">
        <v>3636</v>
      </c>
      <c r="C5116" s="17" t="s">
        <v>15</v>
      </c>
      <c r="D5116" s="17" t="s">
        <v>4759</v>
      </c>
      <c r="E5116" s="17">
        <v>1850</v>
      </c>
      <c r="F5116" s="18" t="s">
        <v>6</v>
      </c>
      <c r="G5116">
        <v>2016</v>
      </c>
      <c r="H5116" s="18" t="s">
        <v>82</v>
      </c>
      <c r="I5116" t="s">
        <v>64</v>
      </c>
      <c r="J5116" t="s">
        <v>65</v>
      </c>
    </row>
    <row r="5117" spans="1:10">
      <c r="A5117" s="17">
        <v>6274</v>
      </c>
      <c r="B5117" s="17" t="s">
        <v>4102</v>
      </c>
      <c r="C5117" s="17" t="s">
        <v>15</v>
      </c>
      <c r="D5117" s="17" t="s">
        <v>4759</v>
      </c>
      <c r="E5117" s="17">
        <v>3940</v>
      </c>
      <c r="F5117" s="18" t="s">
        <v>6</v>
      </c>
      <c r="G5117">
        <v>2016</v>
      </c>
      <c r="H5117" s="18" t="s">
        <v>82</v>
      </c>
      <c r="I5117" t="s">
        <v>64</v>
      </c>
      <c r="J5117" t="s">
        <v>65</v>
      </c>
    </row>
    <row r="5118" spans="1:10">
      <c r="A5118" s="17">
        <v>6273</v>
      </c>
      <c r="B5118" s="17" t="s">
        <v>4351</v>
      </c>
      <c r="C5118" s="17" t="s">
        <v>15</v>
      </c>
      <c r="D5118" s="17" t="s">
        <v>4759</v>
      </c>
      <c r="E5118" s="17">
        <v>1850</v>
      </c>
      <c r="F5118" s="18" t="s">
        <v>6</v>
      </c>
      <c r="G5118">
        <v>2016</v>
      </c>
      <c r="H5118" s="18" t="s">
        <v>82</v>
      </c>
      <c r="I5118" t="s">
        <v>64</v>
      </c>
      <c r="J5118" t="s">
        <v>65</v>
      </c>
    </row>
    <row r="5119" spans="1:10">
      <c r="A5119" s="17">
        <v>6272</v>
      </c>
      <c r="B5119" s="17" t="s">
        <v>3898</v>
      </c>
      <c r="C5119" s="17" t="s">
        <v>15</v>
      </c>
      <c r="D5119" s="17" t="s">
        <v>4759</v>
      </c>
      <c r="E5119" s="17">
        <v>1760</v>
      </c>
      <c r="F5119" s="18" t="s">
        <v>6</v>
      </c>
      <c r="G5119">
        <v>2016</v>
      </c>
      <c r="H5119" s="18" t="s">
        <v>82</v>
      </c>
      <c r="I5119" t="s">
        <v>64</v>
      </c>
      <c r="J5119" t="s">
        <v>65</v>
      </c>
    </row>
    <row r="5120" spans="1:10">
      <c r="A5120" s="17">
        <v>6271</v>
      </c>
      <c r="B5120" s="17" t="s">
        <v>2325</v>
      </c>
      <c r="C5120" s="17" t="s">
        <v>15</v>
      </c>
      <c r="D5120" s="17" t="s">
        <v>4759</v>
      </c>
      <c r="E5120" s="17">
        <v>2400</v>
      </c>
      <c r="F5120" s="18" t="s">
        <v>6</v>
      </c>
      <c r="G5120">
        <v>2016</v>
      </c>
      <c r="H5120" s="18" t="s">
        <v>82</v>
      </c>
      <c r="I5120" t="s">
        <v>64</v>
      </c>
      <c r="J5120" t="s">
        <v>65</v>
      </c>
    </row>
    <row r="5121" spans="1:10">
      <c r="A5121" s="17">
        <v>6270</v>
      </c>
      <c r="B5121" s="17" t="s">
        <v>4009</v>
      </c>
      <c r="C5121" s="17" t="s">
        <v>15</v>
      </c>
      <c r="D5121" s="17" t="s">
        <v>4759</v>
      </c>
      <c r="E5121" s="17">
        <v>2440</v>
      </c>
      <c r="F5121" s="18" t="s">
        <v>6</v>
      </c>
      <c r="G5121">
        <v>2016</v>
      </c>
      <c r="H5121" s="18" t="s">
        <v>82</v>
      </c>
      <c r="I5121" t="s">
        <v>64</v>
      </c>
      <c r="J5121" t="s">
        <v>65</v>
      </c>
    </row>
    <row r="5122" spans="1:10">
      <c r="A5122" s="17">
        <v>6269</v>
      </c>
      <c r="B5122" s="17" t="s">
        <v>4287</v>
      </c>
      <c r="C5122" s="17" t="s">
        <v>15</v>
      </c>
      <c r="D5122" s="17" t="s">
        <v>4759</v>
      </c>
      <c r="E5122" s="17">
        <v>1620</v>
      </c>
      <c r="F5122" s="18" t="s">
        <v>6</v>
      </c>
      <c r="G5122">
        <v>2016</v>
      </c>
      <c r="H5122" s="18" t="s">
        <v>82</v>
      </c>
      <c r="I5122" t="s">
        <v>64</v>
      </c>
      <c r="J5122" t="s">
        <v>65</v>
      </c>
    </row>
    <row r="5123" spans="1:10">
      <c r="A5123" s="17">
        <v>6268</v>
      </c>
      <c r="B5123" s="17" t="s">
        <v>3402</v>
      </c>
      <c r="C5123" s="17" t="s">
        <v>15</v>
      </c>
      <c r="D5123" s="17" t="s">
        <v>4759</v>
      </c>
      <c r="E5123" s="17">
        <v>7010</v>
      </c>
      <c r="F5123" s="18" t="s">
        <v>6</v>
      </c>
      <c r="G5123">
        <v>2016</v>
      </c>
      <c r="H5123" s="18" t="s">
        <v>82</v>
      </c>
      <c r="I5123" t="s">
        <v>64</v>
      </c>
      <c r="J5123" t="s">
        <v>65</v>
      </c>
    </row>
    <row r="5124" spans="1:10">
      <c r="A5124" s="17">
        <v>6267</v>
      </c>
      <c r="B5124" s="17" t="s">
        <v>4087</v>
      </c>
      <c r="C5124" s="17" t="s">
        <v>15</v>
      </c>
      <c r="D5124" s="17" t="s">
        <v>4759</v>
      </c>
      <c r="E5124" s="17">
        <v>2170</v>
      </c>
      <c r="F5124" s="18" t="s">
        <v>6</v>
      </c>
      <c r="G5124">
        <v>2016</v>
      </c>
      <c r="H5124" s="18" t="s">
        <v>82</v>
      </c>
      <c r="I5124" t="s">
        <v>64</v>
      </c>
      <c r="J5124" t="s">
        <v>65</v>
      </c>
    </row>
    <row r="5125" spans="1:10">
      <c r="A5125" s="17">
        <v>6266</v>
      </c>
      <c r="B5125" s="17" t="s">
        <v>3952</v>
      </c>
      <c r="C5125" s="17" t="s">
        <v>15</v>
      </c>
      <c r="D5125" s="17" t="s">
        <v>4759</v>
      </c>
      <c r="E5125" s="17">
        <v>1570</v>
      </c>
      <c r="F5125" s="18" t="s">
        <v>6</v>
      </c>
      <c r="G5125">
        <v>2016</v>
      </c>
      <c r="H5125" s="18" t="s">
        <v>82</v>
      </c>
      <c r="I5125" t="s">
        <v>64</v>
      </c>
      <c r="J5125" t="s">
        <v>65</v>
      </c>
    </row>
    <row r="5126" spans="1:10">
      <c r="A5126" s="17">
        <v>6265</v>
      </c>
      <c r="B5126" s="17" t="s">
        <v>3857</v>
      </c>
      <c r="C5126" s="17" t="s">
        <v>15</v>
      </c>
      <c r="D5126" s="17" t="s">
        <v>4759</v>
      </c>
      <c r="E5126" s="17">
        <v>17910</v>
      </c>
      <c r="F5126" s="18" t="s">
        <v>6</v>
      </c>
      <c r="G5126">
        <v>2016</v>
      </c>
      <c r="H5126" s="18" t="s">
        <v>82</v>
      </c>
      <c r="I5126" t="s">
        <v>64</v>
      </c>
      <c r="J5126" t="s">
        <v>65</v>
      </c>
    </row>
    <row r="5127" spans="1:10">
      <c r="A5127" s="17">
        <v>6264</v>
      </c>
      <c r="B5127" s="17" t="s">
        <v>3911</v>
      </c>
      <c r="C5127" s="17" t="s">
        <v>15</v>
      </c>
      <c r="D5127" s="17" t="s">
        <v>4759</v>
      </c>
      <c r="E5127" s="17">
        <v>2360</v>
      </c>
      <c r="F5127" s="18" t="s">
        <v>6</v>
      </c>
      <c r="G5127">
        <v>2016</v>
      </c>
      <c r="H5127" s="18" t="s">
        <v>82</v>
      </c>
      <c r="I5127" t="s">
        <v>64</v>
      </c>
      <c r="J5127" t="s">
        <v>65</v>
      </c>
    </row>
    <row r="5128" spans="1:10">
      <c r="A5128" s="17">
        <v>6263</v>
      </c>
      <c r="B5128" s="17" t="s">
        <v>2843</v>
      </c>
      <c r="C5128" s="17" t="s">
        <v>15</v>
      </c>
      <c r="D5128" s="17" t="s">
        <v>4759</v>
      </c>
      <c r="E5128" s="17">
        <v>2110</v>
      </c>
      <c r="F5128" s="18" t="s">
        <v>6</v>
      </c>
      <c r="G5128">
        <v>2016</v>
      </c>
      <c r="H5128" s="18" t="s">
        <v>82</v>
      </c>
      <c r="I5128" t="s">
        <v>64</v>
      </c>
      <c r="J5128" t="s">
        <v>65</v>
      </c>
    </row>
    <row r="5129" spans="1:10">
      <c r="A5129" s="17">
        <v>6262</v>
      </c>
      <c r="B5129" s="17" t="s">
        <v>4241</v>
      </c>
      <c r="C5129" s="17" t="s">
        <v>15</v>
      </c>
      <c r="D5129" s="17" t="s">
        <v>4759</v>
      </c>
      <c r="E5129" s="17">
        <v>1680</v>
      </c>
      <c r="F5129" s="18" t="s">
        <v>6</v>
      </c>
      <c r="G5129">
        <v>2016</v>
      </c>
      <c r="H5129" s="18" t="s">
        <v>82</v>
      </c>
      <c r="I5129" t="s">
        <v>64</v>
      </c>
      <c r="J5129" t="s">
        <v>65</v>
      </c>
    </row>
    <row r="5130" spans="1:10">
      <c r="A5130" s="17">
        <v>6261</v>
      </c>
      <c r="B5130" s="17" t="s">
        <v>3767</v>
      </c>
      <c r="C5130" s="17" t="s">
        <v>15</v>
      </c>
      <c r="D5130" s="17" t="s">
        <v>4759</v>
      </c>
      <c r="E5130" s="17">
        <v>2330</v>
      </c>
      <c r="F5130" s="18" t="s">
        <v>6</v>
      </c>
      <c r="G5130">
        <v>2016</v>
      </c>
      <c r="H5130" s="18" t="s">
        <v>82</v>
      </c>
      <c r="I5130" t="s">
        <v>64</v>
      </c>
      <c r="J5130" t="s">
        <v>65</v>
      </c>
    </row>
    <row r="5131" spans="1:10">
      <c r="A5131" s="17">
        <v>6260</v>
      </c>
      <c r="B5131" s="17" t="s">
        <v>3262</v>
      </c>
      <c r="C5131" s="17" t="s">
        <v>15</v>
      </c>
      <c r="D5131" s="17" t="s">
        <v>4759</v>
      </c>
      <c r="E5131" s="17">
        <v>3040</v>
      </c>
      <c r="F5131" s="18" t="s">
        <v>6</v>
      </c>
      <c r="G5131">
        <v>2016</v>
      </c>
      <c r="H5131" s="18" t="s">
        <v>82</v>
      </c>
      <c r="I5131" t="s">
        <v>64</v>
      </c>
      <c r="J5131" t="s">
        <v>65</v>
      </c>
    </row>
    <row r="5132" spans="1:10">
      <c r="A5132" s="17">
        <v>6259</v>
      </c>
      <c r="B5132" s="17" t="s">
        <v>3368</v>
      </c>
      <c r="C5132" s="17" t="s">
        <v>15</v>
      </c>
      <c r="D5132" s="17" t="s">
        <v>4759</v>
      </c>
      <c r="E5132" s="17">
        <v>4060</v>
      </c>
      <c r="F5132" s="18" t="s">
        <v>6</v>
      </c>
      <c r="G5132">
        <v>2016</v>
      </c>
      <c r="H5132" s="18" t="s">
        <v>82</v>
      </c>
      <c r="I5132" t="s">
        <v>64</v>
      </c>
      <c r="J5132" t="s">
        <v>65</v>
      </c>
    </row>
    <row r="5133" spans="1:10">
      <c r="A5133" s="17">
        <v>6258</v>
      </c>
      <c r="B5133" s="17" t="s">
        <v>4002</v>
      </c>
      <c r="C5133" s="17" t="s">
        <v>15</v>
      </c>
      <c r="D5133" s="17" t="s">
        <v>4759</v>
      </c>
      <c r="E5133" s="17">
        <v>1590</v>
      </c>
      <c r="F5133" s="18" t="s">
        <v>6</v>
      </c>
      <c r="G5133">
        <v>2016</v>
      </c>
      <c r="H5133" s="18" t="s">
        <v>82</v>
      </c>
      <c r="I5133" t="s">
        <v>64</v>
      </c>
      <c r="J5133" t="s">
        <v>65</v>
      </c>
    </row>
    <row r="5134" spans="1:10">
      <c r="A5134" s="17">
        <v>6257</v>
      </c>
      <c r="B5134" s="17" t="s">
        <v>4364</v>
      </c>
      <c r="C5134" s="17" t="s">
        <v>15</v>
      </c>
      <c r="D5134" s="17" t="s">
        <v>4759</v>
      </c>
      <c r="E5134" s="17">
        <v>3000</v>
      </c>
      <c r="F5134" s="18" t="s">
        <v>6</v>
      </c>
      <c r="G5134">
        <v>2016</v>
      </c>
      <c r="H5134" s="18" t="s">
        <v>82</v>
      </c>
      <c r="I5134" t="s">
        <v>64</v>
      </c>
      <c r="J5134" t="s">
        <v>65</v>
      </c>
    </row>
    <row r="5135" spans="1:10">
      <c r="A5135" s="17">
        <v>6256</v>
      </c>
      <c r="B5135" s="17" t="s">
        <v>4346</v>
      </c>
      <c r="C5135" s="17" t="s">
        <v>15</v>
      </c>
      <c r="D5135" s="17" t="s">
        <v>4759</v>
      </c>
      <c r="E5135" s="17">
        <v>2270</v>
      </c>
      <c r="F5135" s="18" t="s">
        <v>6</v>
      </c>
      <c r="G5135">
        <v>2016</v>
      </c>
      <c r="H5135" s="18" t="s">
        <v>82</v>
      </c>
      <c r="I5135" t="s">
        <v>64</v>
      </c>
      <c r="J5135" t="s">
        <v>65</v>
      </c>
    </row>
    <row r="5136" spans="1:10">
      <c r="A5136" s="17">
        <v>6255</v>
      </c>
      <c r="B5136" s="17" t="s">
        <v>3110</v>
      </c>
      <c r="C5136" s="17" t="s">
        <v>15</v>
      </c>
      <c r="D5136" s="17" t="s">
        <v>4759</v>
      </c>
      <c r="E5136" s="17">
        <v>4450</v>
      </c>
      <c r="F5136" s="18" t="s">
        <v>6</v>
      </c>
      <c r="G5136">
        <v>2016</v>
      </c>
      <c r="H5136" s="18" t="s">
        <v>82</v>
      </c>
      <c r="I5136" t="s">
        <v>64</v>
      </c>
      <c r="J5136" t="s">
        <v>65</v>
      </c>
    </row>
    <row r="5137" spans="1:10">
      <c r="A5137" s="17">
        <v>6254</v>
      </c>
      <c r="B5137" s="17" t="s">
        <v>4347</v>
      </c>
      <c r="C5137" s="17" t="s">
        <v>15</v>
      </c>
      <c r="D5137" s="17" t="s">
        <v>4759</v>
      </c>
      <c r="E5137" s="17">
        <v>2190</v>
      </c>
      <c r="F5137" s="18" t="s">
        <v>6</v>
      </c>
      <c r="G5137">
        <v>2016</v>
      </c>
      <c r="H5137" s="18" t="s">
        <v>82</v>
      </c>
      <c r="I5137" t="s">
        <v>64</v>
      </c>
      <c r="J5137" t="s">
        <v>65</v>
      </c>
    </row>
    <row r="5138" spans="1:10">
      <c r="A5138" s="17">
        <v>6253</v>
      </c>
      <c r="B5138" s="17" t="s">
        <v>4411</v>
      </c>
      <c r="C5138" s="17" t="s">
        <v>15</v>
      </c>
      <c r="D5138" s="17" t="s">
        <v>4759</v>
      </c>
      <c r="E5138" s="17">
        <v>3190</v>
      </c>
      <c r="F5138" s="18" t="s">
        <v>6</v>
      </c>
      <c r="G5138">
        <v>2016</v>
      </c>
      <c r="H5138" s="18" t="s">
        <v>82</v>
      </c>
      <c r="I5138" t="s">
        <v>64</v>
      </c>
      <c r="J5138" t="s">
        <v>65</v>
      </c>
    </row>
    <row r="5139" spans="1:10">
      <c r="A5139" s="17">
        <v>6251</v>
      </c>
      <c r="B5139" s="17" t="s">
        <v>2356</v>
      </c>
      <c r="C5139" s="17" t="s">
        <v>16</v>
      </c>
      <c r="D5139" s="17" t="s">
        <v>4631</v>
      </c>
      <c r="E5139" s="17">
        <v>4370</v>
      </c>
      <c r="F5139" s="18" t="s">
        <v>6</v>
      </c>
      <c r="G5139">
        <v>2016</v>
      </c>
      <c r="H5139" s="18" t="s">
        <v>82</v>
      </c>
      <c r="I5139" t="s">
        <v>64</v>
      </c>
      <c r="J5139" t="s">
        <v>178</v>
      </c>
    </row>
    <row r="5140" spans="1:10">
      <c r="A5140" s="17">
        <v>6250</v>
      </c>
      <c r="B5140" s="17" t="s">
        <v>4282</v>
      </c>
      <c r="C5140" s="17" t="s">
        <v>18</v>
      </c>
      <c r="D5140" s="17" t="s">
        <v>4756</v>
      </c>
      <c r="E5140" s="17">
        <v>2700</v>
      </c>
      <c r="F5140" s="18" t="s">
        <v>6</v>
      </c>
      <c r="G5140">
        <v>2016</v>
      </c>
      <c r="H5140" s="18" t="s">
        <v>82</v>
      </c>
      <c r="I5140" t="s">
        <v>64</v>
      </c>
      <c r="J5140" t="s">
        <v>215</v>
      </c>
    </row>
    <row r="5141" spans="1:10">
      <c r="A5141" s="17">
        <v>6249</v>
      </c>
      <c r="B5141" s="17" t="s">
        <v>2933</v>
      </c>
      <c r="C5141" s="17" t="s">
        <v>18</v>
      </c>
      <c r="D5141" s="17" t="s">
        <v>4687</v>
      </c>
      <c r="E5141" s="17">
        <v>1620</v>
      </c>
      <c r="F5141" s="18" t="s">
        <v>6</v>
      </c>
      <c r="G5141">
        <v>2016</v>
      </c>
      <c r="H5141" s="18" t="s">
        <v>82</v>
      </c>
      <c r="I5141" t="s">
        <v>64</v>
      </c>
      <c r="J5141" t="s">
        <v>204</v>
      </c>
    </row>
    <row r="5142" spans="1:10">
      <c r="A5142" s="17">
        <v>6248</v>
      </c>
      <c r="B5142" s="17" t="s">
        <v>2793</v>
      </c>
      <c r="C5142" s="17" t="s">
        <v>18</v>
      </c>
      <c r="D5142" s="17" t="s">
        <v>4756</v>
      </c>
      <c r="E5142" s="17">
        <v>3080</v>
      </c>
      <c r="F5142" s="18" t="s">
        <v>6</v>
      </c>
      <c r="G5142">
        <v>2016</v>
      </c>
      <c r="H5142" s="18" t="s">
        <v>82</v>
      </c>
      <c r="I5142" t="s">
        <v>64</v>
      </c>
      <c r="J5142" t="s">
        <v>204</v>
      </c>
    </row>
    <row r="5143" spans="1:10">
      <c r="A5143" s="17">
        <v>6247</v>
      </c>
      <c r="B5143" s="17" t="s">
        <v>310</v>
      </c>
      <c r="C5143" s="17" t="s">
        <v>18</v>
      </c>
      <c r="D5143" s="17" t="s">
        <v>4687</v>
      </c>
      <c r="E5143" s="17">
        <v>1220</v>
      </c>
      <c r="F5143" s="18" t="s">
        <v>6</v>
      </c>
      <c r="G5143">
        <v>2016</v>
      </c>
      <c r="H5143" s="18" t="s">
        <v>82</v>
      </c>
      <c r="I5143" t="s">
        <v>64</v>
      </c>
      <c r="J5143" t="s">
        <v>204</v>
      </c>
    </row>
    <row r="5144" spans="1:10">
      <c r="A5144" s="17">
        <v>6246</v>
      </c>
      <c r="B5144" s="17" t="s">
        <v>2559</v>
      </c>
      <c r="C5144" s="17" t="s">
        <v>20</v>
      </c>
      <c r="D5144" s="17" t="s">
        <v>4745</v>
      </c>
      <c r="E5144" s="17">
        <v>1810</v>
      </c>
      <c r="F5144" s="18" t="s">
        <v>6</v>
      </c>
      <c r="G5144">
        <v>2016</v>
      </c>
      <c r="H5144" s="18" t="s">
        <v>82</v>
      </c>
      <c r="I5144" t="s">
        <v>64</v>
      </c>
      <c r="J5144" t="s">
        <v>65</v>
      </c>
    </row>
    <row r="5145" spans="1:10">
      <c r="A5145" s="17">
        <v>6245</v>
      </c>
      <c r="B5145" s="17" t="s">
        <v>3800</v>
      </c>
      <c r="C5145" s="17" t="s">
        <v>24</v>
      </c>
      <c r="D5145" s="17" t="s">
        <v>4748</v>
      </c>
      <c r="E5145" s="17">
        <v>1260</v>
      </c>
      <c r="F5145" s="18" t="s">
        <v>6</v>
      </c>
      <c r="G5145">
        <v>2016</v>
      </c>
      <c r="H5145" s="18" t="s">
        <v>82</v>
      </c>
      <c r="I5145" t="s">
        <v>64</v>
      </c>
      <c r="J5145" t="s">
        <v>65</v>
      </c>
    </row>
    <row r="5146" spans="1:10">
      <c r="A5146" s="17">
        <v>6244</v>
      </c>
      <c r="B5146" s="17" t="s">
        <v>2794</v>
      </c>
      <c r="C5146" s="17" t="s">
        <v>28</v>
      </c>
      <c r="D5146" s="17" t="s">
        <v>4634</v>
      </c>
      <c r="E5146" s="17">
        <v>3140</v>
      </c>
      <c r="F5146" s="18" t="s">
        <v>6</v>
      </c>
      <c r="G5146">
        <v>2016</v>
      </c>
      <c r="H5146" s="18" t="s">
        <v>82</v>
      </c>
      <c r="I5146" t="s">
        <v>64</v>
      </c>
      <c r="J5146" t="s">
        <v>65</v>
      </c>
    </row>
    <row r="5147" spans="1:10">
      <c r="A5147" s="17">
        <v>6242</v>
      </c>
      <c r="B5147" s="17" t="s">
        <v>2488</v>
      </c>
      <c r="C5147" s="17" t="s">
        <v>28</v>
      </c>
      <c r="D5147" s="17" t="s">
        <v>4583</v>
      </c>
      <c r="E5147" s="17">
        <v>2040</v>
      </c>
      <c r="F5147" s="18" t="s">
        <v>6</v>
      </c>
      <c r="G5147">
        <v>2017</v>
      </c>
      <c r="H5147" s="18" t="s">
        <v>83</v>
      </c>
      <c r="I5147" t="s">
        <v>64</v>
      </c>
      <c r="J5147" t="s">
        <v>65</v>
      </c>
    </row>
    <row r="5148" spans="1:10">
      <c r="A5148" s="17">
        <v>6241</v>
      </c>
      <c r="B5148" s="17" t="s">
        <v>309</v>
      </c>
      <c r="C5148" s="17" t="s">
        <v>24</v>
      </c>
      <c r="D5148" s="17" t="s">
        <v>4748</v>
      </c>
      <c r="E5148" s="17">
        <v>1220</v>
      </c>
      <c r="F5148" s="18" t="s">
        <v>6</v>
      </c>
      <c r="G5148">
        <v>2016</v>
      </c>
      <c r="H5148" s="18" t="s">
        <v>82</v>
      </c>
      <c r="I5148" t="s">
        <v>64</v>
      </c>
      <c r="J5148" t="s">
        <v>65</v>
      </c>
    </row>
    <row r="5149" spans="1:10">
      <c r="A5149" s="17">
        <v>6240</v>
      </c>
      <c r="B5149" s="17" t="s">
        <v>308</v>
      </c>
      <c r="C5149" s="17" t="s">
        <v>24</v>
      </c>
      <c r="D5149" s="17" t="s">
        <v>4658</v>
      </c>
      <c r="E5149" s="17">
        <v>3830</v>
      </c>
      <c r="F5149" s="18" t="s">
        <v>6</v>
      </c>
      <c r="G5149">
        <v>2016</v>
      </c>
      <c r="H5149" s="18" t="s">
        <v>82</v>
      </c>
      <c r="I5149" t="s">
        <v>64</v>
      </c>
      <c r="J5149" t="s">
        <v>65</v>
      </c>
    </row>
    <row r="5150" spans="1:10">
      <c r="A5150" s="17">
        <v>6239</v>
      </c>
      <c r="B5150" s="17" t="s">
        <v>307</v>
      </c>
      <c r="C5150" s="17" t="s">
        <v>24</v>
      </c>
      <c r="D5150" s="17" t="s">
        <v>4658</v>
      </c>
      <c r="E5150" s="17">
        <v>1330</v>
      </c>
      <c r="F5150" s="18" t="s">
        <v>6</v>
      </c>
      <c r="G5150">
        <v>2016</v>
      </c>
      <c r="H5150" s="18" t="s">
        <v>82</v>
      </c>
      <c r="I5150" t="s">
        <v>64</v>
      </c>
      <c r="J5150" t="s">
        <v>65</v>
      </c>
    </row>
    <row r="5151" spans="1:10">
      <c r="A5151" s="17">
        <v>6238</v>
      </c>
      <c r="B5151" s="17" t="s">
        <v>2401</v>
      </c>
      <c r="C5151" s="17" t="s">
        <v>28</v>
      </c>
      <c r="D5151" s="17" t="s">
        <v>4638</v>
      </c>
      <c r="E5151" s="17">
        <v>2110</v>
      </c>
      <c r="F5151" s="18" t="s">
        <v>6</v>
      </c>
      <c r="G5151">
        <v>2016</v>
      </c>
      <c r="H5151" s="18" t="s">
        <v>82</v>
      </c>
      <c r="I5151" t="s">
        <v>64</v>
      </c>
      <c r="J5151" t="s">
        <v>65</v>
      </c>
    </row>
    <row r="5152" spans="1:10">
      <c r="A5152" s="17">
        <v>6237</v>
      </c>
      <c r="B5152" s="17" t="s">
        <v>3230</v>
      </c>
      <c r="C5152" s="17" t="s">
        <v>16</v>
      </c>
      <c r="D5152" s="17" t="s">
        <v>4631</v>
      </c>
      <c r="E5152" s="17">
        <v>4630</v>
      </c>
      <c r="F5152" s="18" t="s">
        <v>6</v>
      </c>
      <c r="G5152">
        <v>2016</v>
      </c>
      <c r="H5152" s="18" t="s">
        <v>82</v>
      </c>
      <c r="I5152" t="s">
        <v>64</v>
      </c>
      <c r="J5152" t="s">
        <v>178</v>
      </c>
    </row>
    <row r="5153" spans="1:10">
      <c r="A5153" s="17">
        <v>6236</v>
      </c>
      <c r="B5153" s="17" t="s">
        <v>2784</v>
      </c>
      <c r="C5153" s="17" t="s">
        <v>16</v>
      </c>
      <c r="D5153" s="17" t="s">
        <v>4663</v>
      </c>
      <c r="E5153" s="17">
        <v>1460</v>
      </c>
      <c r="F5153" s="18" t="s">
        <v>6</v>
      </c>
      <c r="G5153">
        <v>2016</v>
      </c>
      <c r="H5153" s="18" t="s">
        <v>82</v>
      </c>
      <c r="I5153" t="s">
        <v>64</v>
      </c>
      <c r="J5153" t="s">
        <v>178</v>
      </c>
    </row>
    <row r="5154" spans="1:10">
      <c r="A5154" s="17">
        <v>6235</v>
      </c>
      <c r="B5154" s="17" t="s">
        <v>4557</v>
      </c>
      <c r="C5154" s="17" t="s">
        <v>16</v>
      </c>
      <c r="D5154" s="17" t="s">
        <v>4663</v>
      </c>
      <c r="E5154" s="17">
        <v>1290</v>
      </c>
      <c r="F5154" s="18" t="s">
        <v>6</v>
      </c>
      <c r="G5154">
        <v>2016</v>
      </c>
      <c r="H5154" s="18" t="s">
        <v>82</v>
      </c>
      <c r="I5154" t="s">
        <v>64</v>
      </c>
      <c r="J5154" t="s">
        <v>187</v>
      </c>
    </row>
    <row r="5155" spans="1:10">
      <c r="A5155" s="17">
        <v>6234</v>
      </c>
      <c r="B5155" s="17" t="s">
        <v>3241</v>
      </c>
      <c r="C5155" s="17" t="s">
        <v>16</v>
      </c>
      <c r="D5155" s="17" t="s">
        <v>4631</v>
      </c>
      <c r="E5155" s="17">
        <v>4080</v>
      </c>
      <c r="F5155" s="18" t="s">
        <v>6</v>
      </c>
      <c r="G5155">
        <v>2016</v>
      </c>
      <c r="H5155" s="18" t="s">
        <v>82</v>
      </c>
      <c r="I5155" t="s">
        <v>64</v>
      </c>
      <c r="J5155" t="s">
        <v>65</v>
      </c>
    </row>
    <row r="5156" spans="1:10">
      <c r="A5156" s="17">
        <v>6232</v>
      </c>
      <c r="B5156" s="17" t="s">
        <v>4163</v>
      </c>
      <c r="C5156" s="17" t="s">
        <v>18</v>
      </c>
      <c r="D5156" s="17" t="s">
        <v>4756</v>
      </c>
      <c r="E5156" s="17">
        <v>1700</v>
      </c>
      <c r="F5156" s="18" t="s">
        <v>6</v>
      </c>
      <c r="G5156">
        <v>2016</v>
      </c>
      <c r="H5156" s="18" t="s">
        <v>82</v>
      </c>
      <c r="I5156" t="s">
        <v>64</v>
      </c>
      <c r="J5156" t="s">
        <v>65</v>
      </c>
    </row>
    <row r="5157" spans="1:10">
      <c r="A5157" s="17">
        <v>6230</v>
      </c>
      <c r="B5157" s="17" t="s">
        <v>2715</v>
      </c>
      <c r="C5157" s="17" t="s">
        <v>28</v>
      </c>
      <c r="D5157" s="17" t="s">
        <v>4749</v>
      </c>
      <c r="E5157" s="17">
        <v>1610</v>
      </c>
      <c r="F5157" s="18" t="s">
        <v>6</v>
      </c>
      <c r="G5157">
        <v>2016</v>
      </c>
      <c r="H5157" s="18" t="s">
        <v>82</v>
      </c>
      <c r="I5157" t="s">
        <v>64</v>
      </c>
      <c r="J5157" t="s">
        <v>65</v>
      </c>
    </row>
    <row r="5158" spans="1:10">
      <c r="A5158" s="17">
        <v>6229</v>
      </c>
      <c r="B5158" s="17" t="s">
        <v>4122</v>
      </c>
      <c r="C5158" s="17" t="s">
        <v>26</v>
      </c>
      <c r="D5158" s="17" t="s">
        <v>4742</v>
      </c>
      <c r="E5158" s="17">
        <v>2060</v>
      </c>
      <c r="F5158" s="18" t="s">
        <v>6</v>
      </c>
      <c r="G5158">
        <v>2016</v>
      </c>
      <c r="H5158" s="18" t="s">
        <v>82</v>
      </c>
      <c r="I5158" t="s">
        <v>64</v>
      </c>
      <c r="J5158" t="s">
        <v>65</v>
      </c>
    </row>
    <row r="5159" spans="1:10">
      <c r="A5159" s="17">
        <v>6228</v>
      </c>
      <c r="B5159" s="17" t="s">
        <v>3334</v>
      </c>
      <c r="C5159" s="17" t="s">
        <v>18</v>
      </c>
      <c r="D5159" s="17" t="s">
        <v>4687</v>
      </c>
      <c r="E5159" s="17">
        <v>1910</v>
      </c>
      <c r="F5159" s="18" t="s">
        <v>6</v>
      </c>
      <c r="G5159">
        <v>2016</v>
      </c>
      <c r="H5159" s="18" t="s">
        <v>82</v>
      </c>
      <c r="I5159" t="s">
        <v>64</v>
      </c>
      <c r="J5159" t="s">
        <v>204</v>
      </c>
    </row>
    <row r="5160" spans="1:10">
      <c r="A5160" s="17">
        <v>6227</v>
      </c>
      <c r="B5160" s="17" t="s">
        <v>306</v>
      </c>
      <c r="C5160" s="17" t="s">
        <v>18</v>
      </c>
      <c r="D5160" s="17" t="s">
        <v>4756</v>
      </c>
      <c r="E5160" s="17">
        <v>1270</v>
      </c>
      <c r="F5160" s="18" t="s">
        <v>6</v>
      </c>
      <c r="G5160">
        <v>2016</v>
      </c>
      <c r="H5160" s="18" t="s">
        <v>82</v>
      </c>
      <c r="I5160" t="s">
        <v>64</v>
      </c>
      <c r="J5160" t="s">
        <v>204</v>
      </c>
    </row>
    <row r="5161" spans="1:10">
      <c r="A5161" s="17">
        <v>6226</v>
      </c>
      <c r="B5161" s="17" t="s">
        <v>3815</v>
      </c>
      <c r="C5161" s="17" t="s">
        <v>18</v>
      </c>
      <c r="D5161" s="17" t="s">
        <v>4760</v>
      </c>
      <c r="E5161" s="17">
        <v>1850</v>
      </c>
      <c r="F5161" s="18" t="s">
        <v>6</v>
      </c>
      <c r="G5161">
        <v>2016</v>
      </c>
      <c r="H5161" s="18" t="s">
        <v>82</v>
      </c>
      <c r="I5161" t="s">
        <v>64</v>
      </c>
      <c r="J5161" t="s">
        <v>204</v>
      </c>
    </row>
    <row r="5162" spans="1:10">
      <c r="A5162" s="17">
        <v>6225</v>
      </c>
      <c r="B5162" s="17" t="s">
        <v>305</v>
      </c>
      <c r="C5162" s="17" t="s">
        <v>18</v>
      </c>
      <c r="D5162" s="17" t="s">
        <v>4756</v>
      </c>
      <c r="E5162" s="17">
        <v>2430</v>
      </c>
      <c r="F5162" s="18" t="s">
        <v>6</v>
      </c>
      <c r="G5162">
        <v>2016</v>
      </c>
      <c r="H5162" s="18" t="s">
        <v>82</v>
      </c>
      <c r="I5162" t="s">
        <v>64</v>
      </c>
      <c r="J5162" t="s">
        <v>204</v>
      </c>
    </row>
    <row r="5163" spans="1:10">
      <c r="A5163" s="17">
        <v>6223</v>
      </c>
      <c r="B5163" s="17" t="s">
        <v>2366</v>
      </c>
      <c r="C5163" s="17" t="s">
        <v>20</v>
      </c>
      <c r="D5163" s="17" t="s">
        <v>4745</v>
      </c>
      <c r="E5163" s="17">
        <v>2020</v>
      </c>
      <c r="F5163" s="18" t="s">
        <v>6</v>
      </c>
      <c r="G5163">
        <v>2016</v>
      </c>
      <c r="H5163" s="18" t="s">
        <v>82</v>
      </c>
      <c r="I5163" t="s">
        <v>64</v>
      </c>
      <c r="J5163" t="s">
        <v>65</v>
      </c>
    </row>
    <row r="5164" spans="1:10">
      <c r="A5164" s="17">
        <v>6222</v>
      </c>
      <c r="B5164" s="17" t="s">
        <v>2153</v>
      </c>
      <c r="C5164" s="17" t="s">
        <v>20</v>
      </c>
      <c r="D5164" s="17" t="s">
        <v>4745</v>
      </c>
      <c r="E5164" s="17">
        <v>3150</v>
      </c>
      <c r="F5164" s="18" t="s">
        <v>6</v>
      </c>
      <c r="G5164">
        <v>2016</v>
      </c>
      <c r="H5164" s="18" t="s">
        <v>82</v>
      </c>
      <c r="I5164" t="s">
        <v>64</v>
      </c>
      <c r="J5164" t="s">
        <v>123</v>
      </c>
    </row>
    <row r="5165" spans="1:10">
      <c r="A5165" s="17">
        <v>6221</v>
      </c>
      <c r="B5165" s="17" t="s">
        <v>304</v>
      </c>
      <c r="C5165" s="17" t="s">
        <v>24</v>
      </c>
      <c r="D5165" s="17" t="s">
        <v>4681</v>
      </c>
      <c r="E5165" s="17">
        <v>1500</v>
      </c>
      <c r="F5165" s="18" t="s">
        <v>6</v>
      </c>
      <c r="G5165">
        <v>2016</v>
      </c>
      <c r="H5165" s="18" t="s">
        <v>82</v>
      </c>
      <c r="I5165" t="s">
        <v>64</v>
      </c>
      <c r="J5165" t="s">
        <v>65</v>
      </c>
    </row>
    <row r="5166" spans="1:10">
      <c r="A5166" s="17">
        <v>6220</v>
      </c>
      <c r="B5166" s="17" t="s">
        <v>2879</v>
      </c>
      <c r="C5166" s="17" t="s">
        <v>16</v>
      </c>
      <c r="D5166" s="17" t="s">
        <v>4663</v>
      </c>
      <c r="E5166" s="17">
        <v>3050</v>
      </c>
      <c r="F5166" s="18" t="s">
        <v>6</v>
      </c>
      <c r="G5166">
        <v>2017</v>
      </c>
      <c r="H5166" s="18" t="s">
        <v>83</v>
      </c>
      <c r="I5166" t="s">
        <v>64</v>
      </c>
      <c r="J5166" t="s">
        <v>178</v>
      </c>
    </row>
    <row r="5167" spans="1:10">
      <c r="A5167" s="17">
        <v>6219</v>
      </c>
      <c r="B5167" s="17" t="s">
        <v>2673</v>
      </c>
      <c r="C5167" s="17" t="s">
        <v>16</v>
      </c>
      <c r="D5167" s="17" t="s">
        <v>4631</v>
      </c>
      <c r="E5167" s="17">
        <v>4720</v>
      </c>
      <c r="F5167" s="18" t="s">
        <v>6</v>
      </c>
      <c r="G5167">
        <v>2016</v>
      </c>
      <c r="H5167" s="18" t="s">
        <v>82</v>
      </c>
      <c r="I5167" t="s">
        <v>64</v>
      </c>
      <c r="J5167" t="s">
        <v>65</v>
      </c>
    </row>
    <row r="5168" spans="1:10">
      <c r="A5168" s="17">
        <v>6218</v>
      </c>
      <c r="B5168" s="17" t="s">
        <v>2318</v>
      </c>
      <c r="C5168" s="17" t="s">
        <v>16</v>
      </c>
      <c r="D5168" s="17" t="s">
        <v>4631</v>
      </c>
      <c r="E5168" s="17">
        <v>3970</v>
      </c>
      <c r="F5168" s="18" t="s">
        <v>6</v>
      </c>
      <c r="G5168">
        <v>2016</v>
      </c>
      <c r="H5168" s="18" t="s">
        <v>82</v>
      </c>
      <c r="I5168" t="s">
        <v>64</v>
      </c>
      <c r="J5168" t="s">
        <v>65</v>
      </c>
    </row>
    <row r="5169" spans="1:10">
      <c r="A5169" s="17">
        <v>6217</v>
      </c>
      <c r="B5169" s="17" t="s">
        <v>2267</v>
      </c>
      <c r="C5169" s="17" t="s">
        <v>16</v>
      </c>
      <c r="D5169" s="17" t="s">
        <v>4761</v>
      </c>
      <c r="E5169" s="17">
        <v>3920</v>
      </c>
      <c r="F5169" s="18" t="s">
        <v>6</v>
      </c>
      <c r="G5169">
        <v>2016</v>
      </c>
      <c r="H5169" s="18" t="s">
        <v>82</v>
      </c>
      <c r="I5169" t="s">
        <v>64</v>
      </c>
      <c r="J5169" t="s">
        <v>65</v>
      </c>
    </row>
    <row r="5170" spans="1:10">
      <c r="A5170" s="17">
        <v>6216</v>
      </c>
      <c r="B5170" s="17" t="s">
        <v>2676</v>
      </c>
      <c r="C5170" s="17" t="s">
        <v>16</v>
      </c>
      <c r="D5170" s="17" t="s">
        <v>4761</v>
      </c>
      <c r="E5170" s="17">
        <v>2930</v>
      </c>
      <c r="F5170" s="18" t="s">
        <v>6</v>
      </c>
      <c r="G5170">
        <v>2016</v>
      </c>
      <c r="H5170" s="18" t="s">
        <v>82</v>
      </c>
      <c r="I5170" t="s">
        <v>64</v>
      </c>
      <c r="J5170" t="s">
        <v>65</v>
      </c>
    </row>
    <row r="5171" spans="1:10">
      <c r="A5171" s="17">
        <v>6215</v>
      </c>
      <c r="B5171" s="17" t="s">
        <v>4139</v>
      </c>
      <c r="C5171" s="17" t="s">
        <v>16</v>
      </c>
      <c r="D5171" s="17" t="s">
        <v>4631</v>
      </c>
      <c r="E5171" s="17">
        <v>1830</v>
      </c>
      <c r="F5171" s="18" t="s">
        <v>6</v>
      </c>
      <c r="G5171">
        <v>2017</v>
      </c>
      <c r="H5171" s="18" t="s">
        <v>83</v>
      </c>
      <c r="I5171" t="s">
        <v>64</v>
      </c>
      <c r="J5171" t="s">
        <v>181</v>
      </c>
    </row>
    <row r="5172" spans="1:10">
      <c r="A5172" s="17">
        <v>6214</v>
      </c>
      <c r="B5172" s="17" t="s">
        <v>3929</v>
      </c>
      <c r="C5172" s="17" t="s">
        <v>16</v>
      </c>
      <c r="D5172" s="17" t="s">
        <v>4761</v>
      </c>
      <c r="E5172" s="17">
        <v>1410</v>
      </c>
      <c r="F5172" s="18" t="s">
        <v>6</v>
      </c>
      <c r="G5172">
        <v>2016</v>
      </c>
      <c r="H5172" s="18" t="s">
        <v>82</v>
      </c>
      <c r="I5172" t="s">
        <v>64</v>
      </c>
      <c r="J5172" t="s">
        <v>65</v>
      </c>
    </row>
    <row r="5173" spans="1:10">
      <c r="A5173" s="17">
        <v>6213</v>
      </c>
      <c r="B5173" s="17" t="s">
        <v>4306</v>
      </c>
      <c r="C5173" s="17" t="s">
        <v>16</v>
      </c>
      <c r="D5173" s="17" t="s">
        <v>4663</v>
      </c>
      <c r="E5173" s="17">
        <v>1760</v>
      </c>
      <c r="F5173" s="18" t="s">
        <v>6</v>
      </c>
      <c r="G5173">
        <v>2016</v>
      </c>
      <c r="H5173" s="18" t="s">
        <v>82</v>
      </c>
      <c r="I5173" t="s">
        <v>64</v>
      </c>
      <c r="J5173" t="s">
        <v>65</v>
      </c>
    </row>
    <row r="5174" spans="1:10">
      <c r="A5174" s="17">
        <v>6212</v>
      </c>
      <c r="B5174" s="17" t="s">
        <v>3730</v>
      </c>
      <c r="C5174" s="17" t="s">
        <v>16</v>
      </c>
      <c r="D5174" s="17" t="s">
        <v>4663</v>
      </c>
      <c r="E5174" s="17">
        <v>1550</v>
      </c>
      <c r="F5174" s="18" t="s">
        <v>6</v>
      </c>
      <c r="G5174">
        <v>2016</v>
      </c>
      <c r="H5174" s="18" t="s">
        <v>82</v>
      </c>
      <c r="I5174" t="s">
        <v>64</v>
      </c>
      <c r="J5174" t="s">
        <v>65</v>
      </c>
    </row>
    <row r="5175" spans="1:10">
      <c r="A5175" s="17">
        <v>6211</v>
      </c>
      <c r="B5175" s="17" t="s">
        <v>3935</v>
      </c>
      <c r="C5175" s="17" t="s">
        <v>26</v>
      </c>
      <c r="D5175" s="17" t="s">
        <v>4668</v>
      </c>
      <c r="E5175" s="17">
        <v>1610</v>
      </c>
      <c r="F5175" s="18" t="s">
        <v>6</v>
      </c>
      <c r="G5175">
        <v>2016</v>
      </c>
      <c r="H5175" s="18" t="s">
        <v>82</v>
      </c>
      <c r="I5175" t="s">
        <v>64</v>
      </c>
      <c r="J5175" t="s">
        <v>65</v>
      </c>
    </row>
    <row r="5176" spans="1:10">
      <c r="A5176" s="17">
        <v>6200</v>
      </c>
      <c r="B5176" s="17" t="s">
        <v>3487</v>
      </c>
      <c r="C5176" s="17" t="s">
        <v>18</v>
      </c>
      <c r="D5176" s="17" t="s">
        <v>4756</v>
      </c>
      <c r="E5176" s="17">
        <v>1910</v>
      </c>
      <c r="F5176" s="18" t="s">
        <v>6</v>
      </c>
      <c r="G5176">
        <v>2016</v>
      </c>
      <c r="H5176" s="18" t="s">
        <v>82</v>
      </c>
      <c r="I5176" t="s">
        <v>64</v>
      </c>
      <c r="J5176" t="s">
        <v>204</v>
      </c>
    </row>
    <row r="5177" spans="1:10">
      <c r="A5177" s="17">
        <v>6199</v>
      </c>
      <c r="B5177" s="17" t="s">
        <v>2601</v>
      </c>
      <c r="C5177" s="17" t="s">
        <v>16</v>
      </c>
      <c r="D5177" s="17" t="s">
        <v>4631</v>
      </c>
      <c r="E5177" s="17">
        <v>2960</v>
      </c>
      <c r="F5177" s="18" t="s">
        <v>6</v>
      </c>
      <c r="G5177">
        <v>2016</v>
      </c>
      <c r="H5177" s="18" t="s">
        <v>82</v>
      </c>
      <c r="I5177" t="s">
        <v>64</v>
      </c>
      <c r="J5177" t="s">
        <v>178</v>
      </c>
    </row>
    <row r="5178" spans="1:10">
      <c r="A5178" s="17">
        <v>6193</v>
      </c>
      <c r="B5178" s="17" t="s">
        <v>4034</v>
      </c>
      <c r="C5178" s="17" t="s">
        <v>24</v>
      </c>
      <c r="D5178" s="17" t="s">
        <v>4681</v>
      </c>
      <c r="E5178" s="17">
        <v>1750</v>
      </c>
      <c r="F5178" s="18" t="s">
        <v>6</v>
      </c>
      <c r="G5178">
        <v>2016</v>
      </c>
      <c r="H5178" s="18" t="s">
        <v>82</v>
      </c>
      <c r="I5178" t="s">
        <v>64</v>
      </c>
      <c r="J5178" t="s">
        <v>65</v>
      </c>
    </row>
    <row r="5179" spans="1:10">
      <c r="A5179" s="17">
        <v>6192</v>
      </c>
      <c r="B5179" s="17" t="s">
        <v>3701</v>
      </c>
      <c r="C5179" s="17" t="s">
        <v>18</v>
      </c>
      <c r="D5179" s="17" t="s">
        <v>4686</v>
      </c>
      <c r="E5179" s="17">
        <v>1490</v>
      </c>
      <c r="F5179" s="18" t="s">
        <v>6</v>
      </c>
      <c r="G5179">
        <v>2016</v>
      </c>
      <c r="H5179" s="18" t="s">
        <v>82</v>
      </c>
      <c r="I5179" t="s">
        <v>64</v>
      </c>
      <c r="J5179" t="s">
        <v>204</v>
      </c>
    </row>
    <row r="5180" spans="1:10">
      <c r="A5180" s="17">
        <v>6191</v>
      </c>
      <c r="B5180" s="17" t="s">
        <v>2054</v>
      </c>
      <c r="C5180" s="17" t="s">
        <v>20</v>
      </c>
      <c r="D5180" s="17" t="s">
        <v>4745</v>
      </c>
      <c r="E5180" s="17">
        <v>3360</v>
      </c>
      <c r="F5180" s="18" t="s">
        <v>6</v>
      </c>
      <c r="G5180">
        <v>2016</v>
      </c>
      <c r="H5180" s="18" t="s">
        <v>82</v>
      </c>
      <c r="I5180" t="s">
        <v>64</v>
      </c>
      <c r="J5180" t="s">
        <v>65</v>
      </c>
    </row>
    <row r="5181" spans="1:10">
      <c r="A5181" s="17">
        <v>6190</v>
      </c>
      <c r="B5181" s="17" t="s">
        <v>2083</v>
      </c>
      <c r="C5181" s="17" t="s">
        <v>20</v>
      </c>
      <c r="D5181" s="17" t="s">
        <v>4745</v>
      </c>
      <c r="E5181" s="17">
        <v>2820</v>
      </c>
      <c r="F5181" s="18" t="s">
        <v>6</v>
      </c>
      <c r="G5181">
        <v>2016</v>
      </c>
      <c r="H5181" s="18" t="s">
        <v>82</v>
      </c>
      <c r="I5181" t="s">
        <v>64</v>
      </c>
      <c r="J5181" t="s">
        <v>65</v>
      </c>
    </row>
    <row r="5182" spans="1:10">
      <c r="A5182" s="17">
        <v>6189</v>
      </c>
      <c r="B5182" s="17" t="s">
        <v>2148</v>
      </c>
      <c r="C5182" s="17" t="s">
        <v>28</v>
      </c>
      <c r="D5182" s="17" t="s">
        <v>4749</v>
      </c>
      <c r="E5182" s="17">
        <v>1880</v>
      </c>
      <c r="F5182" s="18" t="s">
        <v>6</v>
      </c>
      <c r="G5182">
        <v>2015</v>
      </c>
      <c r="H5182" s="18" t="s">
        <v>66</v>
      </c>
      <c r="I5182" t="s">
        <v>64</v>
      </c>
      <c r="J5182" t="s">
        <v>65</v>
      </c>
    </row>
    <row r="5183" spans="1:10">
      <c r="A5183" s="17">
        <v>6186</v>
      </c>
      <c r="B5183" s="17" t="s">
        <v>2668</v>
      </c>
      <c r="C5183" s="17" t="s">
        <v>16</v>
      </c>
      <c r="D5183" s="17" t="s">
        <v>4694</v>
      </c>
      <c r="E5183" s="17">
        <v>4050</v>
      </c>
      <c r="F5183" s="18" t="s">
        <v>6</v>
      </c>
      <c r="G5183">
        <v>2016</v>
      </c>
      <c r="H5183" s="18" t="s">
        <v>82</v>
      </c>
      <c r="I5183" t="s">
        <v>64</v>
      </c>
      <c r="J5183" t="s">
        <v>65</v>
      </c>
    </row>
    <row r="5184" spans="1:10">
      <c r="A5184" s="17">
        <v>6185</v>
      </c>
      <c r="B5184" s="17" t="s">
        <v>3541</v>
      </c>
      <c r="C5184" s="17" t="s">
        <v>28</v>
      </c>
      <c r="D5184" s="17" t="s">
        <v>4749</v>
      </c>
      <c r="E5184" s="17">
        <v>1640</v>
      </c>
      <c r="F5184" s="18" t="s">
        <v>6</v>
      </c>
      <c r="G5184">
        <v>2015</v>
      </c>
      <c r="H5184" s="18" t="s">
        <v>66</v>
      </c>
      <c r="I5184" t="s">
        <v>64</v>
      </c>
      <c r="J5184" t="s">
        <v>65</v>
      </c>
    </row>
    <row r="5185" spans="1:10">
      <c r="A5185" s="17">
        <v>6184</v>
      </c>
      <c r="B5185" s="17" t="s">
        <v>2446</v>
      </c>
      <c r="C5185" s="17" t="s">
        <v>28</v>
      </c>
      <c r="D5185" s="17" t="s">
        <v>4583</v>
      </c>
      <c r="E5185" s="17">
        <v>1020</v>
      </c>
      <c r="F5185" s="18" t="s">
        <v>6</v>
      </c>
      <c r="G5185">
        <v>2015</v>
      </c>
      <c r="H5185" s="18" t="s">
        <v>66</v>
      </c>
      <c r="I5185" t="s">
        <v>64</v>
      </c>
      <c r="J5185" t="s">
        <v>65</v>
      </c>
    </row>
    <row r="5186" spans="1:10">
      <c r="A5186" s="17">
        <v>6183</v>
      </c>
      <c r="B5186" s="17" t="s">
        <v>2277</v>
      </c>
      <c r="C5186" s="17" t="s">
        <v>20</v>
      </c>
      <c r="D5186" s="17" t="s">
        <v>4731</v>
      </c>
      <c r="E5186" s="17">
        <v>2520</v>
      </c>
      <c r="F5186" s="18" t="s">
        <v>6</v>
      </c>
      <c r="G5186">
        <v>2016</v>
      </c>
      <c r="H5186" s="18" t="s">
        <v>82</v>
      </c>
      <c r="I5186" t="s">
        <v>64</v>
      </c>
      <c r="J5186" t="s">
        <v>65</v>
      </c>
    </row>
    <row r="5187" spans="1:10">
      <c r="A5187" s="17">
        <v>6182</v>
      </c>
      <c r="B5187" s="17" t="s">
        <v>2165</v>
      </c>
      <c r="C5187" s="17" t="s">
        <v>20</v>
      </c>
      <c r="D5187" s="17" t="s">
        <v>4745</v>
      </c>
      <c r="E5187" s="17">
        <v>2530</v>
      </c>
      <c r="F5187" s="18" t="s">
        <v>6</v>
      </c>
      <c r="G5187">
        <v>2016</v>
      </c>
      <c r="H5187" s="18" t="s">
        <v>82</v>
      </c>
      <c r="I5187" t="s">
        <v>64</v>
      </c>
      <c r="J5187" t="s">
        <v>123</v>
      </c>
    </row>
    <row r="5188" spans="1:10">
      <c r="A5188" s="17">
        <v>6181</v>
      </c>
      <c r="B5188" s="17" t="s">
        <v>2584</v>
      </c>
      <c r="C5188" s="17" t="s">
        <v>20</v>
      </c>
      <c r="D5188" s="17" t="s">
        <v>4745</v>
      </c>
      <c r="E5188" s="17">
        <v>1190</v>
      </c>
      <c r="F5188" s="18" t="s">
        <v>6</v>
      </c>
      <c r="G5188">
        <v>2015</v>
      </c>
      <c r="H5188" s="18" t="s">
        <v>66</v>
      </c>
      <c r="I5188" t="s">
        <v>64</v>
      </c>
      <c r="J5188" t="s">
        <v>65</v>
      </c>
    </row>
    <row r="5189" spans="1:10">
      <c r="A5189" s="17">
        <v>6180</v>
      </c>
      <c r="B5189" s="17" t="s">
        <v>2042</v>
      </c>
      <c r="C5189" s="17" t="s">
        <v>20</v>
      </c>
      <c r="D5189" s="17" t="s">
        <v>4745</v>
      </c>
      <c r="E5189" s="17">
        <v>1870</v>
      </c>
      <c r="F5189" s="18" t="s">
        <v>6</v>
      </c>
      <c r="G5189">
        <v>2015</v>
      </c>
      <c r="H5189" s="18" t="s">
        <v>66</v>
      </c>
      <c r="I5189" t="s">
        <v>64</v>
      </c>
      <c r="J5189" t="s">
        <v>145</v>
      </c>
    </row>
    <row r="5190" spans="1:10">
      <c r="A5190" s="17">
        <v>6178</v>
      </c>
      <c r="B5190" s="17" t="s">
        <v>2232</v>
      </c>
      <c r="C5190" s="17" t="s">
        <v>20</v>
      </c>
      <c r="D5190" s="17" t="s">
        <v>4731</v>
      </c>
      <c r="E5190" s="17">
        <v>1490</v>
      </c>
      <c r="F5190" s="18" t="s">
        <v>6</v>
      </c>
      <c r="G5190">
        <v>2015</v>
      </c>
      <c r="H5190" s="18" t="s">
        <v>66</v>
      </c>
      <c r="I5190" t="s">
        <v>64</v>
      </c>
      <c r="J5190" t="s">
        <v>65</v>
      </c>
    </row>
    <row r="5191" spans="1:10">
      <c r="A5191" s="17">
        <v>6175</v>
      </c>
      <c r="B5191" s="17" t="s">
        <v>2603</v>
      </c>
      <c r="C5191" s="17" t="s">
        <v>28</v>
      </c>
      <c r="D5191" s="17" t="s">
        <v>4583</v>
      </c>
      <c r="E5191" s="17">
        <v>1680</v>
      </c>
      <c r="F5191" s="18" t="s">
        <v>6</v>
      </c>
      <c r="G5191">
        <v>2015</v>
      </c>
      <c r="H5191" s="18" t="s">
        <v>66</v>
      </c>
      <c r="I5191" t="s">
        <v>64</v>
      </c>
      <c r="J5191" t="s">
        <v>65</v>
      </c>
    </row>
    <row r="5192" spans="1:10">
      <c r="A5192" s="17">
        <v>6174</v>
      </c>
      <c r="B5192" s="17" t="s">
        <v>302</v>
      </c>
      <c r="C5192" s="17" t="s">
        <v>18</v>
      </c>
      <c r="D5192" s="17" t="s">
        <v>4687</v>
      </c>
      <c r="E5192" s="17">
        <v>860</v>
      </c>
      <c r="F5192" s="18" t="s">
        <v>6</v>
      </c>
      <c r="G5192">
        <v>2015</v>
      </c>
      <c r="H5192" s="18" t="s">
        <v>66</v>
      </c>
      <c r="I5192" t="s">
        <v>64</v>
      </c>
      <c r="J5192" t="s">
        <v>204</v>
      </c>
    </row>
    <row r="5193" spans="1:10">
      <c r="A5193" s="17">
        <v>6173</v>
      </c>
      <c r="B5193" s="17" t="s">
        <v>301</v>
      </c>
      <c r="C5193" s="17" t="s">
        <v>18</v>
      </c>
      <c r="D5193" s="17" t="s">
        <v>4687</v>
      </c>
      <c r="E5193" s="17">
        <v>1030</v>
      </c>
      <c r="F5193" s="18" t="s">
        <v>6</v>
      </c>
      <c r="G5193">
        <v>2015</v>
      </c>
      <c r="H5193" s="18" t="s">
        <v>66</v>
      </c>
      <c r="I5193" t="s">
        <v>64</v>
      </c>
      <c r="J5193" t="s">
        <v>204</v>
      </c>
    </row>
    <row r="5194" spans="1:10">
      <c r="A5194" s="17">
        <v>6172</v>
      </c>
      <c r="B5194" s="17" t="s">
        <v>4556</v>
      </c>
      <c r="C5194" s="17" t="s">
        <v>28</v>
      </c>
      <c r="D5194" s="17" t="s">
        <v>4749</v>
      </c>
      <c r="E5194" s="17">
        <v>2060</v>
      </c>
      <c r="F5194" s="18" t="s">
        <v>6</v>
      </c>
      <c r="G5194">
        <v>2015</v>
      </c>
      <c r="H5194" s="18" t="s">
        <v>66</v>
      </c>
      <c r="I5194" t="s">
        <v>64</v>
      </c>
      <c r="J5194" t="s">
        <v>65</v>
      </c>
    </row>
    <row r="5195" spans="1:10">
      <c r="A5195" s="17">
        <v>6171</v>
      </c>
      <c r="B5195" s="17" t="s">
        <v>3185</v>
      </c>
      <c r="C5195" s="17" t="s">
        <v>28</v>
      </c>
      <c r="D5195" s="17" t="s">
        <v>4749</v>
      </c>
      <c r="E5195" s="17">
        <v>1180</v>
      </c>
      <c r="F5195" s="18" t="s">
        <v>6</v>
      </c>
      <c r="G5195">
        <v>2015</v>
      </c>
      <c r="H5195" s="18" t="s">
        <v>66</v>
      </c>
      <c r="I5195" t="s">
        <v>64</v>
      </c>
      <c r="J5195" t="s">
        <v>65</v>
      </c>
    </row>
    <row r="5196" spans="1:10">
      <c r="A5196" s="17">
        <v>6168</v>
      </c>
      <c r="B5196" s="17" t="s">
        <v>3991</v>
      </c>
      <c r="C5196" s="17" t="s">
        <v>16</v>
      </c>
      <c r="D5196" s="17" t="s">
        <v>4663</v>
      </c>
      <c r="E5196" s="17">
        <v>2370</v>
      </c>
      <c r="F5196" s="18" t="s">
        <v>6</v>
      </c>
      <c r="G5196">
        <v>2015</v>
      </c>
      <c r="H5196" s="18" t="s">
        <v>66</v>
      </c>
      <c r="I5196" t="s">
        <v>64</v>
      </c>
      <c r="J5196" t="s">
        <v>178</v>
      </c>
    </row>
    <row r="5197" spans="1:10">
      <c r="A5197" s="17">
        <v>6165</v>
      </c>
      <c r="B5197" s="17" t="s">
        <v>4267</v>
      </c>
      <c r="C5197" s="17" t="s">
        <v>18</v>
      </c>
      <c r="D5197" s="17" t="s">
        <v>4686</v>
      </c>
      <c r="E5197" s="17">
        <v>1030</v>
      </c>
      <c r="F5197" s="18" t="s">
        <v>6</v>
      </c>
      <c r="G5197">
        <v>2015</v>
      </c>
      <c r="H5197" s="18" t="s">
        <v>66</v>
      </c>
      <c r="I5197" t="s">
        <v>64</v>
      </c>
      <c r="J5197" t="s">
        <v>204</v>
      </c>
    </row>
    <row r="5198" spans="1:10">
      <c r="A5198" s="17">
        <v>6164</v>
      </c>
      <c r="B5198" s="17" t="s">
        <v>2126</v>
      </c>
      <c r="C5198" s="17" t="s">
        <v>28</v>
      </c>
      <c r="D5198" s="17" t="s">
        <v>4638</v>
      </c>
      <c r="E5198" s="17">
        <v>4080</v>
      </c>
      <c r="F5198" s="18" t="s">
        <v>6</v>
      </c>
      <c r="G5198">
        <v>2015</v>
      </c>
      <c r="H5198" s="18" t="s">
        <v>66</v>
      </c>
      <c r="I5198" t="s">
        <v>64</v>
      </c>
      <c r="J5198" t="s">
        <v>65</v>
      </c>
    </row>
    <row r="5199" spans="1:10">
      <c r="A5199" s="17">
        <v>6163</v>
      </c>
      <c r="B5199" s="17" t="s">
        <v>2658</v>
      </c>
      <c r="C5199" s="17" t="s">
        <v>18</v>
      </c>
      <c r="D5199" s="17" t="s">
        <v>4687</v>
      </c>
      <c r="E5199" s="17">
        <v>750</v>
      </c>
      <c r="F5199" s="18" t="s">
        <v>6</v>
      </c>
      <c r="G5199">
        <v>2015</v>
      </c>
      <c r="H5199" s="18" t="s">
        <v>66</v>
      </c>
      <c r="I5199" t="s">
        <v>64</v>
      </c>
      <c r="J5199" t="s">
        <v>204</v>
      </c>
    </row>
    <row r="5200" spans="1:10">
      <c r="A5200" s="17">
        <v>6161</v>
      </c>
      <c r="B5200" s="17" t="s">
        <v>3324</v>
      </c>
      <c r="C5200" s="17" t="s">
        <v>24</v>
      </c>
      <c r="D5200" s="17" t="s">
        <v>4658</v>
      </c>
      <c r="E5200" s="17">
        <v>1000</v>
      </c>
      <c r="F5200" s="18" t="s">
        <v>6</v>
      </c>
      <c r="G5200">
        <v>2015</v>
      </c>
      <c r="H5200" s="18" t="s">
        <v>66</v>
      </c>
      <c r="I5200" t="s">
        <v>64</v>
      </c>
      <c r="J5200" t="s">
        <v>65</v>
      </c>
    </row>
    <row r="5201" spans="1:10">
      <c r="A5201" s="17">
        <v>6159</v>
      </c>
      <c r="B5201" s="17" t="s">
        <v>2955</v>
      </c>
      <c r="C5201" s="17" t="s">
        <v>24</v>
      </c>
      <c r="D5201" s="17" t="s">
        <v>4748</v>
      </c>
      <c r="E5201" s="17">
        <v>1460</v>
      </c>
      <c r="F5201" s="18" t="s">
        <v>6</v>
      </c>
      <c r="G5201">
        <v>2015</v>
      </c>
      <c r="H5201" s="18" t="s">
        <v>66</v>
      </c>
      <c r="I5201" t="s">
        <v>64</v>
      </c>
      <c r="J5201" t="s">
        <v>65</v>
      </c>
    </row>
    <row r="5202" spans="1:10">
      <c r="A5202" s="17">
        <v>6158</v>
      </c>
      <c r="B5202" s="17" t="s">
        <v>300</v>
      </c>
      <c r="C5202" s="17" t="s">
        <v>24</v>
      </c>
      <c r="D5202" s="17" t="s">
        <v>4681</v>
      </c>
      <c r="E5202" s="17">
        <v>1540</v>
      </c>
      <c r="F5202" s="18" t="s">
        <v>6</v>
      </c>
      <c r="G5202">
        <v>2015</v>
      </c>
      <c r="H5202" s="18" t="s">
        <v>66</v>
      </c>
      <c r="I5202" t="s">
        <v>64</v>
      </c>
      <c r="J5202" t="s">
        <v>65</v>
      </c>
    </row>
    <row r="5203" spans="1:10">
      <c r="A5203" s="17">
        <v>6157</v>
      </c>
      <c r="B5203" s="17" t="s">
        <v>2406</v>
      </c>
      <c r="C5203" s="17" t="s">
        <v>20</v>
      </c>
      <c r="D5203" s="17" t="s">
        <v>4745</v>
      </c>
      <c r="E5203" s="17">
        <v>1130</v>
      </c>
      <c r="F5203" s="18" t="s">
        <v>6</v>
      </c>
      <c r="G5203">
        <v>2015</v>
      </c>
      <c r="H5203" s="18" t="s">
        <v>66</v>
      </c>
      <c r="I5203" t="s">
        <v>64</v>
      </c>
      <c r="J5203" t="s">
        <v>65</v>
      </c>
    </row>
    <row r="5204" spans="1:10">
      <c r="A5204" s="17">
        <v>6156</v>
      </c>
      <c r="B5204" s="17" t="s">
        <v>2286</v>
      </c>
      <c r="C5204" s="17" t="s">
        <v>28</v>
      </c>
      <c r="D5204" s="17" t="s">
        <v>4638</v>
      </c>
      <c r="E5204" s="17">
        <v>1900</v>
      </c>
      <c r="F5204" s="18" t="s">
        <v>6</v>
      </c>
      <c r="G5204">
        <v>2015</v>
      </c>
      <c r="H5204" s="18" t="s">
        <v>66</v>
      </c>
      <c r="I5204" t="s">
        <v>64</v>
      </c>
      <c r="J5204" t="s">
        <v>65</v>
      </c>
    </row>
    <row r="5205" spans="1:10">
      <c r="A5205" s="17">
        <v>6154</v>
      </c>
      <c r="B5205" s="17" t="s">
        <v>4111</v>
      </c>
      <c r="C5205" s="17" t="s">
        <v>24</v>
      </c>
      <c r="D5205" s="17" t="s">
        <v>4658</v>
      </c>
      <c r="E5205" s="17">
        <v>1250</v>
      </c>
      <c r="F5205" s="18" t="s">
        <v>6</v>
      </c>
      <c r="G5205">
        <v>2015</v>
      </c>
      <c r="H5205" s="18" t="s">
        <v>66</v>
      </c>
      <c r="I5205" t="s">
        <v>64</v>
      </c>
      <c r="J5205" t="s">
        <v>65</v>
      </c>
    </row>
    <row r="5206" spans="1:10">
      <c r="A5206" s="17">
        <v>6153</v>
      </c>
      <c r="B5206" s="17" t="s">
        <v>299</v>
      </c>
      <c r="C5206" s="17" t="s">
        <v>24</v>
      </c>
      <c r="D5206" s="17" t="s">
        <v>4681</v>
      </c>
      <c r="E5206" s="17">
        <v>1370</v>
      </c>
      <c r="F5206" s="18" t="s">
        <v>6</v>
      </c>
      <c r="G5206">
        <v>2015</v>
      </c>
      <c r="H5206" s="18" t="s">
        <v>66</v>
      </c>
      <c r="I5206" t="s">
        <v>64</v>
      </c>
      <c r="J5206" t="s">
        <v>65</v>
      </c>
    </row>
    <row r="5207" spans="1:10">
      <c r="A5207" s="17">
        <v>6152</v>
      </c>
      <c r="B5207" s="17" t="s">
        <v>4527</v>
      </c>
      <c r="C5207" s="17" t="s">
        <v>24</v>
      </c>
      <c r="D5207" s="17" t="s">
        <v>4748</v>
      </c>
      <c r="E5207" s="17">
        <v>970</v>
      </c>
      <c r="F5207" s="18" t="s">
        <v>6</v>
      </c>
      <c r="G5207">
        <v>2015</v>
      </c>
      <c r="H5207" s="18" t="s">
        <v>66</v>
      </c>
      <c r="I5207" t="s">
        <v>64</v>
      </c>
      <c r="J5207" t="s">
        <v>65</v>
      </c>
    </row>
    <row r="5208" spans="1:10">
      <c r="A5208" s="17">
        <v>6151</v>
      </c>
      <c r="B5208" s="17" t="s">
        <v>297</v>
      </c>
      <c r="C5208" s="17" t="s">
        <v>24</v>
      </c>
      <c r="D5208" s="17" t="s">
        <v>4748</v>
      </c>
      <c r="E5208" s="17">
        <v>1450</v>
      </c>
      <c r="F5208" s="18" t="s">
        <v>6</v>
      </c>
      <c r="G5208">
        <v>2015</v>
      </c>
      <c r="H5208" s="18" t="s">
        <v>66</v>
      </c>
      <c r="I5208" t="s">
        <v>64</v>
      </c>
      <c r="J5208" t="s">
        <v>65</v>
      </c>
    </row>
    <row r="5209" spans="1:10">
      <c r="A5209" s="17">
        <v>6150</v>
      </c>
      <c r="B5209" s="17" t="s">
        <v>3577</v>
      </c>
      <c r="C5209" s="17" t="s">
        <v>16</v>
      </c>
      <c r="D5209" s="17" t="s">
        <v>4694</v>
      </c>
      <c r="E5209" s="17">
        <v>2160</v>
      </c>
      <c r="F5209" s="18" t="s">
        <v>6</v>
      </c>
      <c r="G5209">
        <v>2015</v>
      </c>
      <c r="H5209" s="18" t="s">
        <v>66</v>
      </c>
      <c r="I5209" t="s">
        <v>64</v>
      </c>
      <c r="J5209" t="s">
        <v>65</v>
      </c>
    </row>
    <row r="5210" spans="1:10">
      <c r="A5210" s="17">
        <v>6149</v>
      </c>
      <c r="B5210" s="17" t="s">
        <v>3871</v>
      </c>
      <c r="C5210" s="17" t="s">
        <v>16</v>
      </c>
      <c r="D5210" s="17" t="s">
        <v>4694</v>
      </c>
      <c r="E5210" s="17">
        <v>2180</v>
      </c>
      <c r="F5210" s="18" t="s">
        <v>6</v>
      </c>
      <c r="G5210">
        <v>2015</v>
      </c>
      <c r="H5210" s="18" t="s">
        <v>66</v>
      </c>
      <c r="I5210" t="s">
        <v>64</v>
      </c>
      <c r="J5210" t="s">
        <v>65</v>
      </c>
    </row>
    <row r="5211" spans="1:10">
      <c r="A5211" s="17">
        <v>6147</v>
      </c>
      <c r="B5211" s="17" t="s">
        <v>2503</v>
      </c>
      <c r="C5211" s="17" t="s">
        <v>24</v>
      </c>
      <c r="D5211" s="17" t="s">
        <v>4748</v>
      </c>
      <c r="E5211" s="17">
        <v>1350</v>
      </c>
      <c r="F5211" s="18" t="s">
        <v>6</v>
      </c>
      <c r="G5211">
        <v>2015</v>
      </c>
      <c r="H5211" s="18" t="s">
        <v>66</v>
      </c>
      <c r="I5211" t="s">
        <v>64</v>
      </c>
      <c r="J5211" t="s">
        <v>65</v>
      </c>
    </row>
    <row r="5212" spans="1:10">
      <c r="A5212" s="17">
        <v>6146</v>
      </c>
      <c r="B5212" s="17" t="s">
        <v>294</v>
      </c>
      <c r="C5212" s="17" t="s">
        <v>24</v>
      </c>
      <c r="D5212" s="17" t="s">
        <v>4658</v>
      </c>
      <c r="E5212" s="17">
        <v>920</v>
      </c>
      <c r="F5212" s="18" t="s">
        <v>6</v>
      </c>
      <c r="G5212">
        <v>2015</v>
      </c>
      <c r="H5212" s="18" t="s">
        <v>66</v>
      </c>
      <c r="I5212" t="s">
        <v>64</v>
      </c>
      <c r="J5212" t="s">
        <v>65</v>
      </c>
    </row>
    <row r="5213" spans="1:10">
      <c r="A5213" s="17">
        <v>6144</v>
      </c>
      <c r="B5213" s="17" t="s">
        <v>3319</v>
      </c>
      <c r="C5213" s="17" t="s">
        <v>28</v>
      </c>
      <c r="D5213" s="17" t="s">
        <v>4749</v>
      </c>
      <c r="E5213" s="17">
        <v>1450</v>
      </c>
      <c r="F5213" s="18" t="s">
        <v>6</v>
      </c>
      <c r="G5213">
        <v>2015</v>
      </c>
      <c r="H5213" s="18" t="s">
        <v>66</v>
      </c>
      <c r="I5213" t="s">
        <v>64</v>
      </c>
      <c r="J5213" t="s">
        <v>65</v>
      </c>
    </row>
    <row r="5214" spans="1:10">
      <c r="A5214" s="17">
        <v>6143</v>
      </c>
      <c r="B5214" s="17" t="s">
        <v>2169</v>
      </c>
      <c r="C5214" s="17" t="s">
        <v>28</v>
      </c>
      <c r="D5214" s="17" t="s">
        <v>4749</v>
      </c>
      <c r="E5214" s="17">
        <v>1140</v>
      </c>
      <c r="F5214" s="18" t="s">
        <v>6</v>
      </c>
      <c r="G5214">
        <v>2015</v>
      </c>
      <c r="H5214" s="18" t="s">
        <v>66</v>
      </c>
      <c r="I5214" t="s">
        <v>64</v>
      </c>
      <c r="J5214" t="s">
        <v>65</v>
      </c>
    </row>
    <row r="5215" spans="1:10">
      <c r="A5215" s="17">
        <v>6142</v>
      </c>
      <c r="B5215" s="17" t="s">
        <v>293</v>
      </c>
      <c r="C5215" s="17" t="s">
        <v>18</v>
      </c>
      <c r="D5215" s="17" t="s">
        <v>4756</v>
      </c>
      <c r="E5215" s="17">
        <v>810</v>
      </c>
      <c r="F5215" s="18" t="s">
        <v>6</v>
      </c>
      <c r="G5215">
        <v>2015</v>
      </c>
      <c r="H5215" s="18" t="s">
        <v>66</v>
      </c>
      <c r="I5215" t="s">
        <v>64</v>
      </c>
      <c r="J5215" t="s">
        <v>204</v>
      </c>
    </row>
    <row r="5216" spans="1:10">
      <c r="A5216" s="17">
        <v>6141</v>
      </c>
      <c r="B5216" s="17" t="s">
        <v>4006</v>
      </c>
      <c r="C5216" s="17" t="s">
        <v>18</v>
      </c>
      <c r="D5216" s="17" t="s">
        <v>4686</v>
      </c>
      <c r="E5216" s="17">
        <v>980</v>
      </c>
      <c r="F5216" s="18" t="s">
        <v>6</v>
      </c>
      <c r="G5216">
        <v>2015</v>
      </c>
      <c r="H5216" s="18" t="s">
        <v>66</v>
      </c>
      <c r="I5216" t="s">
        <v>64</v>
      </c>
      <c r="J5216" t="s">
        <v>204</v>
      </c>
    </row>
    <row r="5217" spans="1:10">
      <c r="A5217" s="17">
        <v>6140</v>
      </c>
      <c r="B5217" s="17" t="s">
        <v>2509</v>
      </c>
      <c r="C5217" s="17" t="s">
        <v>28</v>
      </c>
      <c r="D5217" s="17" t="s">
        <v>4583</v>
      </c>
      <c r="E5217" s="17">
        <v>2120</v>
      </c>
      <c r="F5217" s="18" t="s">
        <v>6</v>
      </c>
      <c r="G5217">
        <v>2016</v>
      </c>
      <c r="H5217" s="18" t="s">
        <v>82</v>
      </c>
      <c r="I5217" t="s">
        <v>64</v>
      </c>
      <c r="J5217" t="s">
        <v>65</v>
      </c>
    </row>
    <row r="5218" spans="1:10">
      <c r="A5218" s="17">
        <v>6139</v>
      </c>
      <c r="B5218" s="17" t="s">
        <v>4523</v>
      </c>
      <c r="C5218" s="17" t="s">
        <v>28</v>
      </c>
      <c r="D5218" s="17" t="s">
        <v>4583</v>
      </c>
      <c r="E5218" s="17">
        <v>1920</v>
      </c>
      <c r="F5218" s="18" t="s">
        <v>6</v>
      </c>
      <c r="G5218">
        <v>2015</v>
      </c>
      <c r="H5218" s="18" t="s">
        <v>66</v>
      </c>
      <c r="I5218" t="s">
        <v>64</v>
      </c>
      <c r="J5218" t="s">
        <v>65</v>
      </c>
    </row>
    <row r="5219" spans="1:10">
      <c r="A5219" s="17">
        <v>6137</v>
      </c>
      <c r="B5219" s="17" t="s">
        <v>2339</v>
      </c>
      <c r="C5219" s="17" t="s">
        <v>20</v>
      </c>
      <c r="D5219" s="17" t="s">
        <v>4731</v>
      </c>
      <c r="E5219" s="17">
        <v>1710</v>
      </c>
      <c r="F5219" s="18" t="s">
        <v>6</v>
      </c>
      <c r="G5219">
        <v>2015</v>
      </c>
      <c r="H5219" s="18" t="s">
        <v>66</v>
      </c>
      <c r="I5219" t="s">
        <v>64</v>
      </c>
      <c r="J5219" t="s">
        <v>65</v>
      </c>
    </row>
    <row r="5220" spans="1:10">
      <c r="A5220" s="17">
        <v>6136</v>
      </c>
      <c r="B5220" s="17" t="s">
        <v>2304</v>
      </c>
      <c r="C5220" s="17" t="s">
        <v>24</v>
      </c>
      <c r="D5220" s="17" t="s">
        <v>4658</v>
      </c>
      <c r="E5220" s="17">
        <v>4450</v>
      </c>
      <c r="F5220" s="18" t="s">
        <v>6</v>
      </c>
      <c r="G5220">
        <v>2015</v>
      </c>
      <c r="H5220" s="18" t="s">
        <v>66</v>
      </c>
      <c r="I5220" t="s">
        <v>64</v>
      </c>
      <c r="J5220" t="s">
        <v>65</v>
      </c>
    </row>
    <row r="5221" spans="1:10">
      <c r="A5221" s="17">
        <v>6134</v>
      </c>
      <c r="B5221" s="17" t="s">
        <v>3164</v>
      </c>
      <c r="C5221" s="17" t="s">
        <v>28</v>
      </c>
      <c r="D5221" s="17" t="s">
        <v>4749</v>
      </c>
      <c r="E5221" s="17">
        <v>4350</v>
      </c>
      <c r="F5221" s="18" t="s">
        <v>6</v>
      </c>
      <c r="G5221">
        <v>2015</v>
      </c>
      <c r="H5221" s="18" t="s">
        <v>66</v>
      </c>
      <c r="I5221" t="s">
        <v>64</v>
      </c>
      <c r="J5221" t="s">
        <v>65</v>
      </c>
    </row>
    <row r="5222" spans="1:10">
      <c r="A5222" s="17">
        <v>6132</v>
      </c>
      <c r="B5222" s="17" t="s">
        <v>4533</v>
      </c>
      <c r="C5222" s="17" t="s">
        <v>24</v>
      </c>
      <c r="D5222" s="17" t="s">
        <v>4658</v>
      </c>
      <c r="E5222" s="17">
        <v>1180</v>
      </c>
      <c r="F5222" s="18" t="s">
        <v>6</v>
      </c>
      <c r="G5222">
        <v>2015</v>
      </c>
      <c r="H5222" s="18" t="s">
        <v>66</v>
      </c>
      <c r="I5222" t="s">
        <v>64</v>
      </c>
      <c r="J5222" t="s">
        <v>65</v>
      </c>
    </row>
    <row r="5223" spans="1:10">
      <c r="A5223" s="17">
        <v>6130</v>
      </c>
      <c r="B5223" s="17" t="s">
        <v>3259</v>
      </c>
      <c r="C5223" s="17" t="s">
        <v>16</v>
      </c>
      <c r="D5223" s="17" t="s">
        <v>4663</v>
      </c>
      <c r="E5223" s="17">
        <v>1580</v>
      </c>
      <c r="F5223" s="18" t="s">
        <v>6</v>
      </c>
      <c r="G5223">
        <v>2015</v>
      </c>
      <c r="H5223" s="18" t="s">
        <v>66</v>
      </c>
      <c r="I5223" t="s">
        <v>64</v>
      </c>
      <c r="J5223" t="s">
        <v>178</v>
      </c>
    </row>
    <row r="5224" spans="1:10">
      <c r="A5224" s="17">
        <v>6129</v>
      </c>
      <c r="B5224" s="17" t="s">
        <v>292</v>
      </c>
      <c r="C5224" s="17" t="s">
        <v>16</v>
      </c>
      <c r="D5224" s="17" t="s">
        <v>4694</v>
      </c>
      <c r="E5224" s="17">
        <v>1510</v>
      </c>
      <c r="F5224" s="18" t="s">
        <v>6</v>
      </c>
      <c r="G5224">
        <v>2015</v>
      </c>
      <c r="H5224" s="18" t="s">
        <v>66</v>
      </c>
      <c r="I5224" t="s">
        <v>64</v>
      </c>
      <c r="J5224" t="s">
        <v>65</v>
      </c>
    </row>
    <row r="5225" spans="1:10">
      <c r="A5225" s="17">
        <v>6127</v>
      </c>
      <c r="B5225" s="17" t="s">
        <v>4396</v>
      </c>
      <c r="C5225" s="17" t="s">
        <v>26</v>
      </c>
      <c r="D5225" s="17" t="s">
        <v>4668</v>
      </c>
      <c r="E5225" s="17">
        <v>1010</v>
      </c>
      <c r="F5225" s="18" t="s">
        <v>6</v>
      </c>
      <c r="G5225">
        <v>2015</v>
      </c>
      <c r="H5225" s="18" t="s">
        <v>66</v>
      </c>
      <c r="I5225" t="s">
        <v>64</v>
      </c>
      <c r="J5225" t="s">
        <v>65</v>
      </c>
    </row>
    <row r="5226" spans="1:10">
      <c r="A5226" s="17">
        <v>6123</v>
      </c>
      <c r="B5226" s="17" t="s">
        <v>4382</v>
      </c>
      <c r="C5226" s="17" t="s">
        <v>24</v>
      </c>
      <c r="D5226" s="17" t="s">
        <v>4681</v>
      </c>
      <c r="E5226" s="17">
        <v>1060</v>
      </c>
      <c r="F5226" s="18" t="s">
        <v>6</v>
      </c>
      <c r="G5226">
        <v>2015</v>
      </c>
      <c r="H5226" s="18" t="s">
        <v>66</v>
      </c>
      <c r="I5226" t="s">
        <v>64</v>
      </c>
      <c r="J5226" t="s">
        <v>65</v>
      </c>
    </row>
    <row r="5227" spans="1:10">
      <c r="A5227" s="17">
        <v>6122</v>
      </c>
      <c r="B5227" s="17" t="s">
        <v>3245</v>
      </c>
      <c r="C5227" s="17" t="s">
        <v>16</v>
      </c>
      <c r="D5227" s="17" t="s">
        <v>4663</v>
      </c>
      <c r="E5227" s="17">
        <v>1650</v>
      </c>
      <c r="F5227" s="18" t="s">
        <v>6</v>
      </c>
      <c r="G5227">
        <v>2015</v>
      </c>
      <c r="H5227" s="18" t="s">
        <v>66</v>
      </c>
      <c r="I5227" t="s">
        <v>64</v>
      </c>
      <c r="J5227" t="s">
        <v>178</v>
      </c>
    </row>
    <row r="5228" spans="1:10">
      <c r="A5228" s="17">
        <v>6121</v>
      </c>
      <c r="B5228" s="17" t="s">
        <v>3989</v>
      </c>
      <c r="C5228" s="17" t="s">
        <v>22</v>
      </c>
      <c r="D5228" s="17" t="s">
        <v>4674</v>
      </c>
      <c r="E5228" s="17">
        <v>850</v>
      </c>
      <c r="F5228" s="18" t="s">
        <v>6</v>
      </c>
      <c r="G5228">
        <v>2015</v>
      </c>
      <c r="H5228" s="18" t="s">
        <v>66</v>
      </c>
      <c r="I5228" t="s">
        <v>64</v>
      </c>
      <c r="J5228" t="s">
        <v>204</v>
      </c>
    </row>
    <row r="5229" spans="1:10">
      <c r="A5229" s="17">
        <v>6120</v>
      </c>
      <c r="B5229" s="17" t="s">
        <v>2665</v>
      </c>
      <c r="C5229" s="17" t="s">
        <v>22</v>
      </c>
      <c r="D5229" s="17" t="s">
        <v>4674</v>
      </c>
      <c r="E5229" s="17">
        <v>2020</v>
      </c>
      <c r="F5229" s="18" t="s">
        <v>6</v>
      </c>
      <c r="G5229">
        <v>2015</v>
      </c>
      <c r="H5229" s="18" t="s">
        <v>66</v>
      </c>
      <c r="I5229" t="s">
        <v>64</v>
      </c>
      <c r="J5229" t="s">
        <v>215</v>
      </c>
    </row>
    <row r="5230" spans="1:10">
      <c r="A5230" s="17">
        <v>6119</v>
      </c>
      <c r="B5230" s="17" t="s">
        <v>2853</v>
      </c>
      <c r="C5230" s="17" t="s">
        <v>22</v>
      </c>
      <c r="D5230" s="17" t="s">
        <v>4671</v>
      </c>
      <c r="E5230" s="17">
        <v>2730</v>
      </c>
      <c r="F5230" s="18" t="s">
        <v>6</v>
      </c>
      <c r="G5230">
        <v>2015</v>
      </c>
      <c r="H5230" s="18" t="s">
        <v>66</v>
      </c>
      <c r="I5230" t="s">
        <v>64</v>
      </c>
      <c r="J5230" t="s">
        <v>215</v>
      </c>
    </row>
    <row r="5231" spans="1:10">
      <c r="A5231" s="17">
        <v>6118</v>
      </c>
      <c r="B5231" s="17" t="s">
        <v>3004</v>
      </c>
      <c r="C5231" s="17" t="s">
        <v>22</v>
      </c>
      <c r="D5231" s="17" t="s">
        <v>4649</v>
      </c>
      <c r="E5231" s="17">
        <v>2180</v>
      </c>
      <c r="F5231" s="18" t="s">
        <v>6</v>
      </c>
      <c r="G5231">
        <v>2015</v>
      </c>
      <c r="H5231" s="18" t="s">
        <v>66</v>
      </c>
      <c r="I5231" t="s">
        <v>64</v>
      </c>
      <c r="J5231" t="s">
        <v>215</v>
      </c>
    </row>
    <row r="5232" spans="1:10">
      <c r="A5232" s="17">
        <v>6117</v>
      </c>
      <c r="B5232" s="17" t="s">
        <v>2732</v>
      </c>
      <c r="C5232" s="17" t="s">
        <v>22</v>
      </c>
      <c r="D5232" s="17" t="s">
        <v>4649</v>
      </c>
      <c r="E5232" s="17">
        <v>1690</v>
      </c>
      <c r="F5232" s="18" t="s">
        <v>6</v>
      </c>
      <c r="G5232">
        <v>2015</v>
      </c>
      <c r="H5232" s="18" t="s">
        <v>66</v>
      </c>
      <c r="I5232" t="s">
        <v>64</v>
      </c>
      <c r="J5232" t="s">
        <v>215</v>
      </c>
    </row>
    <row r="5233" spans="1:10">
      <c r="A5233" s="17">
        <v>6116</v>
      </c>
      <c r="B5233" s="17" t="s">
        <v>3071</v>
      </c>
      <c r="C5233" s="17" t="s">
        <v>22</v>
      </c>
      <c r="D5233" s="17" t="s">
        <v>4674</v>
      </c>
      <c r="E5233" s="17">
        <v>2480</v>
      </c>
      <c r="F5233" s="18" t="s">
        <v>6</v>
      </c>
      <c r="G5233">
        <v>2015</v>
      </c>
      <c r="H5233" s="18" t="s">
        <v>66</v>
      </c>
      <c r="I5233" t="s">
        <v>64</v>
      </c>
      <c r="J5233" t="s">
        <v>215</v>
      </c>
    </row>
    <row r="5234" spans="1:10">
      <c r="A5234" s="17">
        <v>6115</v>
      </c>
      <c r="B5234" s="17" t="s">
        <v>3937</v>
      </c>
      <c r="C5234" s="17" t="s">
        <v>22</v>
      </c>
      <c r="D5234" s="17" t="s">
        <v>4674</v>
      </c>
      <c r="E5234" s="17">
        <v>1520</v>
      </c>
      <c r="F5234" s="18" t="s">
        <v>6</v>
      </c>
      <c r="G5234">
        <v>2015</v>
      </c>
      <c r="H5234" s="18" t="s">
        <v>66</v>
      </c>
      <c r="I5234" t="s">
        <v>64</v>
      </c>
      <c r="J5234" t="s">
        <v>215</v>
      </c>
    </row>
    <row r="5235" spans="1:10">
      <c r="A5235" s="17">
        <v>6114</v>
      </c>
      <c r="B5235" s="17" t="s">
        <v>3233</v>
      </c>
      <c r="C5235" s="17" t="s">
        <v>22</v>
      </c>
      <c r="D5235" s="17" t="s">
        <v>4674</v>
      </c>
      <c r="E5235" s="17">
        <v>2840</v>
      </c>
      <c r="F5235" s="18" t="s">
        <v>6</v>
      </c>
      <c r="G5235">
        <v>2015</v>
      </c>
      <c r="H5235" s="18" t="s">
        <v>66</v>
      </c>
      <c r="I5235" t="s">
        <v>64</v>
      </c>
      <c r="J5235" t="s">
        <v>215</v>
      </c>
    </row>
    <row r="5236" spans="1:10">
      <c r="A5236" s="17">
        <v>6113</v>
      </c>
      <c r="B5236" s="17" t="s">
        <v>3947</v>
      </c>
      <c r="C5236" s="17" t="s">
        <v>22</v>
      </c>
      <c r="D5236" s="17" t="s">
        <v>4674</v>
      </c>
      <c r="E5236" s="17">
        <v>3800</v>
      </c>
      <c r="F5236" s="18" t="s">
        <v>6</v>
      </c>
      <c r="G5236">
        <v>2015</v>
      </c>
      <c r="H5236" s="18" t="s">
        <v>66</v>
      </c>
      <c r="I5236" t="s">
        <v>64</v>
      </c>
      <c r="J5236" t="s">
        <v>215</v>
      </c>
    </row>
    <row r="5237" spans="1:10">
      <c r="A5237" s="17">
        <v>6112</v>
      </c>
      <c r="B5237" s="17" t="s">
        <v>2681</v>
      </c>
      <c r="C5237" s="17" t="s">
        <v>22</v>
      </c>
      <c r="D5237" s="17" t="s">
        <v>4674</v>
      </c>
      <c r="E5237" s="17">
        <v>1530</v>
      </c>
      <c r="F5237" s="18" t="s">
        <v>6</v>
      </c>
      <c r="G5237">
        <v>2015</v>
      </c>
      <c r="H5237" s="18" t="s">
        <v>66</v>
      </c>
      <c r="I5237" t="s">
        <v>64</v>
      </c>
      <c r="J5237" t="s">
        <v>215</v>
      </c>
    </row>
    <row r="5238" spans="1:10">
      <c r="A5238" s="17">
        <v>6111</v>
      </c>
      <c r="B5238" s="17" t="s">
        <v>4450</v>
      </c>
      <c r="C5238" s="17" t="s">
        <v>22</v>
      </c>
      <c r="D5238" s="17" t="s">
        <v>4674</v>
      </c>
      <c r="E5238" s="17">
        <v>1570</v>
      </c>
      <c r="F5238" s="18" t="s">
        <v>6</v>
      </c>
      <c r="G5238">
        <v>2015</v>
      </c>
      <c r="H5238" s="18" t="s">
        <v>66</v>
      </c>
      <c r="I5238" t="s">
        <v>64</v>
      </c>
      <c r="J5238" t="s">
        <v>204</v>
      </c>
    </row>
    <row r="5239" spans="1:10">
      <c r="A5239" s="17">
        <v>6110</v>
      </c>
      <c r="B5239" s="17" t="s">
        <v>2887</v>
      </c>
      <c r="C5239" s="17" t="s">
        <v>22</v>
      </c>
      <c r="D5239" s="17" t="s">
        <v>4674</v>
      </c>
      <c r="E5239" s="17">
        <v>5460</v>
      </c>
      <c r="F5239" s="18" t="s">
        <v>6</v>
      </c>
      <c r="G5239">
        <v>2015</v>
      </c>
      <c r="H5239" s="18" t="s">
        <v>66</v>
      </c>
      <c r="I5239" t="s">
        <v>64</v>
      </c>
      <c r="J5239" t="s">
        <v>215</v>
      </c>
    </row>
    <row r="5240" spans="1:10">
      <c r="A5240" s="17">
        <v>6109</v>
      </c>
      <c r="B5240" s="17" t="s">
        <v>3094</v>
      </c>
      <c r="C5240" s="17" t="s">
        <v>22</v>
      </c>
      <c r="D5240" s="17" t="s">
        <v>4671</v>
      </c>
      <c r="E5240" s="17">
        <v>1000</v>
      </c>
      <c r="F5240" s="18" t="s">
        <v>6</v>
      </c>
      <c r="G5240">
        <v>2015</v>
      </c>
      <c r="H5240" s="18" t="s">
        <v>66</v>
      </c>
      <c r="I5240" t="s">
        <v>64</v>
      </c>
      <c r="J5240" t="s">
        <v>204</v>
      </c>
    </row>
    <row r="5241" spans="1:10">
      <c r="A5241" s="17">
        <v>6108</v>
      </c>
      <c r="B5241" s="17" t="s">
        <v>3649</v>
      </c>
      <c r="C5241" s="17" t="s">
        <v>22</v>
      </c>
      <c r="D5241" s="17" t="s">
        <v>4671</v>
      </c>
      <c r="E5241" s="17">
        <v>1410</v>
      </c>
      <c r="F5241" s="18" t="s">
        <v>6</v>
      </c>
      <c r="G5241">
        <v>2015</v>
      </c>
      <c r="H5241" s="18" t="s">
        <v>66</v>
      </c>
      <c r="I5241" t="s">
        <v>64</v>
      </c>
      <c r="J5241" t="s">
        <v>204</v>
      </c>
    </row>
    <row r="5242" spans="1:10">
      <c r="A5242" s="17">
        <v>6107</v>
      </c>
      <c r="B5242" s="17" t="s">
        <v>4077</v>
      </c>
      <c r="C5242" s="17" t="s">
        <v>22</v>
      </c>
      <c r="D5242" s="17" t="s">
        <v>4671</v>
      </c>
      <c r="E5242" s="17">
        <v>1170</v>
      </c>
      <c r="F5242" s="18" t="s">
        <v>6</v>
      </c>
      <c r="G5242">
        <v>2015</v>
      </c>
      <c r="H5242" s="18" t="s">
        <v>66</v>
      </c>
      <c r="I5242" t="s">
        <v>64</v>
      </c>
      <c r="J5242" t="s">
        <v>215</v>
      </c>
    </row>
    <row r="5243" spans="1:10">
      <c r="A5243" s="17">
        <v>6106</v>
      </c>
      <c r="B5243" s="17" t="s">
        <v>4057</v>
      </c>
      <c r="C5243" s="17" t="s">
        <v>22</v>
      </c>
      <c r="D5243" s="17" t="s">
        <v>4671</v>
      </c>
      <c r="E5243" s="17">
        <v>1990</v>
      </c>
      <c r="F5243" s="18" t="s">
        <v>6</v>
      </c>
      <c r="G5243">
        <v>2015</v>
      </c>
      <c r="H5243" s="18" t="s">
        <v>66</v>
      </c>
      <c r="I5243" t="s">
        <v>64</v>
      </c>
      <c r="J5243" t="s">
        <v>215</v>
      </c>
    </row>
    <row r="5244" spans="1:10">
      <c r="A5244" s="17">
        <v>6105</v>
      </c>
      <c r="B5244" s="17" t="s">
        <v>3770</v>
      </c>
      <c r="C5244" s="17" t="s">
        <v>22</v>
      </c>
      <c r="D5244" s="17" t="s">
        <v>4649</v>
      </c>
      <c r="E5244" s="17">
        <v>2320</v>
      </c>
      <c r="F5244" s="18" t="s">
        <v>6</v>
      </c>
      <c r="G5244">
        <v>2015</v>
      </c>
      <c r="H5244" s="18" t="s">
        <v>66</v>
      </c>
      <c r="I5244" t="s">
        <v>64</v>
      </c>
      <c r="J5244" t="s">
        <v>215</v>
      </c>
    </row>
    <row r="5245" spans="1:10">
      <c r="A5245" s="17">
        <v>6104</v>
      </c>
      <c r="B5245" s="17" t="s">
        <v>2703</v>
      </c>
      <c r="C5245" s="17" t="s">
        <v>22</v>
      </c>
      <c r="D5245" s="17" t="s">
        <v>4671</v>
      </c>
      <c r="E5245" s="17">
        <v>810</v>
      </c>
      <c r="F5245" s="18" t="s">
        <v>6</v>
      </c>
      <c r="G5245">
        <v>2015</v>
      </c>
      <c r="H5245" s="18" t="s">
        <v>66</v>
      </c>
      <c r="I5245" t="s">
        <v>64</v>
      </c>
      <c r="J5245" t="s">
        <v>215</v>
      </c>
    </row>
    <row r="5246" spans="1:10">
      <c r="A5246" s="17">
        <v>6102</v>
      </c>
      <c r="B5246" s="17" t="s">
        <v>4039</v>
      </c>
      <c r="C5246" s="17" t="s">
        <v>22</v>
      </c>
      <c r="D5246" s="17" t="s">
        <v>4671</v>
      </c>
      <c r="E5246" s="17">
        <v>4050</v>
      </c>
      <c r="F5246" s="18" t="s">
        <v>6</v>
      </c>
      <c r="G5246">
        <v>2015</v>
      </c>
      <c r="H5246" s="18" t="s">
        <v>66</v>
      </c>
      <c r="I5246" t="s">
        <v>64</v>
      </c>
      <c r="J5246" t="s">
        <v>215</v>
      </c>
    </row>
    <row r="5247" spans="1:10">
      <c r="A5247" s="17">
        <v>6100</v>
      </c>
      <c r="B5247" s="17" t="s">
        <v>3109</v>
      </c>
      <c r="C5247" s="17" t="s">
        <v>22</v>
      </c>
      <c r="D5247" s="17" t="s">
        <v>4671</v>
      </c>
      <c r="E5247" s="17">
        <v>2310</v>
      </c>
      <c r="F5247" s="18" t="s">
        <v>6</v>
      </c>
      <c r="G5247">
        <v>2015</v>
      </c>
      <c r="H5247" s="18" t="s">
        <v>66</v>
      </c>
      <c r="I5247" t="s">
        <v>64</v>
      </c>
      <c r="J5247" t="s">
        <v>215</v>
      </c>
    </row>
    <row r="5248" spans="1:10">
      <c r="A5248" s="17">
        <v>6099</v>
      </c>
      <c r="B5248" s="17" t="s">
        <v>4058</v>
      </c>
      <c r="C5248" s="17" t="s">
        <v>22</v>
      </c>
      <c r="D5248" s="17" t="s">
        <v>4671</v>
      </c>
      <c r="E5248" s="17">
        <v>2660</v>
      </c>
      <c r="F5248" s="18" t="s">
        <v>6</v>
      </c>
      <c r="G5248">
        <v>2015</v>
      </c>
      <c r="H5248" s="18" t="s">
        <v>66</v>
      </c>
      <c r="I5248" t="s">
        <v>64</v>
      </c>
      <c r="J5248" t="s">
        <v>215</v>
      </c>
    </row>
    <row r="5249" spans="1:10">
      <c r="A5249" s="17">
        <v>6098</v>
      </c>
      <c r="B5249" s="17" t="s">
        <v>4177</v>
      </c>
      <c r="C5249" s="17" t="s">
        <v>22</v>
      </c>
      <c r="D5249" s="17" t="s">
        <v>4649</v>
      </c>
      <c r="E5249" s="17">
        <v>4810</v>
      </c>
      <c r="F5249" s="18" t="s">
        <v>6</v>
      </c>
      <c r="G5249">
        <v>2015</v>
      </c>
      <c r="H5249" s="18" t="s">
        <v>66</v>
      </c>
      <c r="I5249" t="s">
        <v>64</v>
      </c>
      <c r="J5249" t="s">
        <v>215</v>
      </c>
    </row>
    <row r="5250" spans="1:10">
      <c r="A5250" s="17">
        <v>6097</v>
      </c>
      <c r="B5250" s="17" t="s">
        <v>3169</v>
      </c>
      <c r="C5250" s="17" t="s">
        <v>22</v>
      </c>
      <c r="D5250" s="17" t="s">
        <v>4649</v>
      </c>
      <c r="E5250" s="17">
        <v>2860</v>
      </c>
      <c r="F5250" s="18" t="s">
        <v>6</v>
      </c>
      <c r="G5250">
        <v>2015</v>
      </c>
      <c r="H5250" s="18" t="s">
        <v>66</v>
      </c>
      <c r="I5250" t="s">
        <v>64</v>
      </c>
      <c r="J5250" t="s">
        <v>215</v>
      </c>
    </row>
    <row r="5251" spans="1:10">
      <c r="A5251" s="17">
        <v>6095</v>
      </c>
      <c r="B5251" s="17" t="s">
        <v>2872</v>
      </c>
      <c r="C5251" s="17" t="s">
        <v>22</v>
      </c>
      <c r="D5251" s="17" t="s">
        <v>4649</v>
      </c>
      <c r="E5251" s="17">
        <v>2190</v>
      </c>
      <c r="F5251" s="18" t="s">
        <v>6</v>
      </c>
      <c r="G5251">
        <v>2015</v>
      </c>
      <c r="H5251" s="18" t="s">
        <v>66</v>
      </c>
      <c r="I5251" t="s">
        <v>64</v>
      </c>
      <c r="J5251" t="s">
        <v>215</v>
      </c>
    </row>
    <row r="5252" spans="1:10">
      <c r="A5252" s="17">
        <v>6094</v>
      </c>
      <c r="B5252" s="17" t="s">
        <v>3434</v>
      </c>
      <c r="C5252" s="17" t="s">
        <v>22</v>
      </c>
      <c r="D5252" s="17" t="s">
        <v>4649</v>
      </c>
      <c r="E5252" s="17">
        <v>2750</v>
      </c>
      <c r="F5252" s="18" t="s">
        <v>6</v>
      </c>
      <c r="G5252">
        <v>2015</v>
      </c>
      <c r="H5252" s="18" t="s">
        <v>66</v>
      </c>
      <c r="I5252" t="s">
        <v>64</v>
      </c>
      <c r="J5252" t="s">
        <v>215</v>
      </c>
    </row>
    <row r="5253" spans="1:10">
      <c r="A5253" s="17">
        <v>6093</v>
      </c>
      <c r="B5253" s="17" t="s">
        <v>2699</v>
      </c>
      <c r="C5253" s="17" t="s">
        <v>22</v>
      </c>
      <c r="D5253" s="17" t="s">
        <v>4649</v>
      </c>
      <c r="E5253" s="17">
        <v>2600</v>
      </c>
      <c r="F5253" s="18" t="s">
        <v>6</v>
      </c>
      <c r="G5253">
        <v>2015</v>
      </c>
      <c r="H5253" s="18" t="s">
        <v>66</v>
      </c>
      <c r="I5253" t="s">
        <v>64</v>
      </c>
      <c r="J5253" t="s">
        <v>215</v>
      </c>
    </row>
    <row r="5254" spans="1:10">
      <c r="A5254" s="17">
        <v>6092</v>
      </c>
      <c r="B5254" s="17" t="s">
        <v>4328</v>
      </c>
      <c r="C5254" s="17" t="s">
        <v>22</v>
      </c>
      <c r="D5254" s="17" t="s">
        <v>4674</v>
      </c>
      <c r="E5254" s="17">
        <v>1660</v>
      </c>
      <c r="F5254" s="18" t="s">
        <v>6</v>
      </c>
      <c r="G5254">
        <v>2015</v>
      </c>
      <c r="H5254" s="18" t="s">
        <v>66</v>
      </c>
      <c r="I5254" t="s">
        <v>64</v>
      </c>
      <c r="J5254" t="s">
        <v>215</v>
      </c>
    </row>
    <row r="5255" spans="1:10">
      <c r="A5255" s="17">
        <v>6091</v>
      </c>
      <c r="B5255" s="17" t="s">
        <v>3573</v>
      </c>
      <c r="C5255" s="17" t="s">
        <v>22</v>
      </c>
      <c r="D5255" s="17" t="s">
        <v>4674</v>
      </c>
      <c r="E5255" s="17">
        <v>15350</v>
      </c>
      <c r="F5255" s="18" t="s">
        <v>6</v>
      </c>
      <c r="G5255">
        <v>2015</v>
      </c>
      <c r="H5255" s="18" t="s">
        <v>66</v>
      </c>
      <c r="I5255" t="s">
        <v>64</v>
      </c>
      <c r="J5255" t="s">
        <v>215</v>
      </c>
    </row>
    <row r="5256" spans="1:10">
      <c r="A5256" s="17">
        <v>6090</v>
      </c>
      <c r="B5256" s="17" t="s">
        <v>4355</v>
      </c>
      <c r="C5256" s="17" t="s">
        <v>22</v>
      </c>
      <c r="D5256" s="17" t="s">
        <v>4674</v>
      </c>
      <c r="E5256" s="17">
        <v>2060</v>
      </c>
      <c r="F5256" s="18" t="s">
        <v>6</v>
      </c>
      <c r="G5256">
        <v>2015</v>
      </c>
      <c r="H5256" s="18" t="s">
        <v>66</v>
      </c>
      <c r="I5256" t="s">
        <v>64</v>
      </c>
      <c r="J5256" t="s">
        <v>215</v>
      </c>
    </row>
    <row r="5257" spans="1:10">
      <c r="A5257" s="17">
        <v>6089</v>
      </c>
      <c r="B5257" s="17" t="s">
        <v>3405</v>
      </c>
      <c r="C5257" s="17" t="s">
        <v>22</v>
      </c>
      <c r="D5257" s="17" t="s">
        <v>4674</v>
      </c>
      <c r="E5257" s="17">
        <v>2210</v>
      </c>
      <c r="F5257" s="18" t="s">
        <v>6</v>
      </c>
      <c r="G5257">
        <v>2015</v>
      </c>
      <c r="H5257" s="18" t="s">
        <v>66</v>
      </c>
      <c r="I5257" t="s">
        <v>64</v>
      </c>
      <c r="J5257" t="s">
        <v>215</v>
      </c>
    </row>
    <row r="5258" spans="1:10">
      <c r="A5258" s="17">
        <v>6087</v>
      </c>
      <c r="B5258" s="17" t="s">
        <v>3627</v>
      </c>
      <c r="C5258" s="17" t="s">
        <v>26</v>
      </c>
      <c r="D5258" s="17" t="s">
        <v>4668</v>
      </c>
      <c r="E5258" s="17">
        <v>2080</v>
      </c>
      <c r="F5258" s="18" t="s">
        <v>6</v>
      </c>
      <c r="G5258">
        <v>2015</v>
      </c>
      <c r="H5258" s="18" t="s">
        <v>66</v>
      </c>
      <c r="I5258" t="s">
        <v>64</v>
      </c>
      <c r="J5258" t="s">
        <v>65</v>
      </c>
    </row>
    <row r="5259" spans="1:10">
      <c r="A5259" s="17">
        <v>6086</v>
      </c>
      <c r="B5259" s="17" t="s">
        <v>4555</v>
      </c>
      <c r="C5259" s="17" t="s">
        <v>26</v>
      </c>
      <c r="D5259" s="17" t="s">
        <v>4742</v>
      </c>
      <c r="E5259" s="17">
        <v>1210</v>
      </c>
      <c r="F5259" s="18" t="s">
        <v>6</v>
      </c>
      <c r="G5259">
        <v>2015</v>
      </c>
      <c r="H5259" s="18" t="s">
        <v>66</v>
      </c>
      <c r="I5259" t="s">
        <v>64</v>
      </c>
      <c r="J5259" t="s">
        <v>65</v>
      </c>
    </row>
    <row r="5260" spans="1:10">
      <c r="A5260" s="17">
        <v>6085</v>
      </c>
      <c r="B5260" s="17" t="s">
        <v>289</v>
      </c>
      <c r="C5260" s="17" t="s">
        <v>24</v>
      </c>
      <c r="D5260" s="17" t="s">
        <v>4658</v>
      </c>
      <c r="E5260" s="17">
        <v>1100</v>
      </c>
      <c r="F5260" s="18" t="s">
        <v>6</v>
      </c>
      <c r="G5260">
        <v>2015</v>
      </c>
      <c r="H5260" s="18" t="s">
        <v>66</v>
      </c>
      <c r="I5260" t="s">
        <v>64</v>
      </c>
      <c r="J5260" t="s">
        <v>65</v>
      </c>
    </row>
    <row r="5261" spans="1:10">
      <c r="A5261" s="17">
        <v>6083</v>
      </c>
      <c r="B5261" s="17" t="s">
        <v>2491</v>
      </c>
      <c r="C5261" s="17" t="s">
        <v>28</v>
      </c>
      <c r="D5261" s="17" t="s">
        <v>4638</v>
      </c>
      <c r="E5261" s="17">
        <v>1310</v>
      </c>
      <c r="F5261" s="18" t="s">
        <v>6</v>
      </c>
      <c r="G5261">
        <v>2015</v>
      </c>
      <c r="H5261" s="18" t="s">
        <v>66</v>
      </c>
      <c r="I5261" t="s">
        <v>64</v>
      </c>
      <c r="J5261" t="s">
        <v>65</v>
      </c>
    </row>
    <row r="5262" spans="1:10">
      <c r="A5262" s="17">
        <v>6081</v>
      </c>
      <c r="B5262" s="17" t="s">
        <v>2257</v>
      </c>
      <c r="C5262" s="17" t="s">
        <v>20</v>
      </c>
      <c r="D5262" s="17" t="s">
        <v>4731</v>
      </c>
      <c r="E5262" s="17">
        <v>2190</v>
      </c>
      <c r="F5262" s="18" t="s">
        <v>6</v>
      </c>
      <c r="G5262">
        <v>2015</v>
      </c>
      <c r="H5262" s="18" t="s">
        <v>66</v>
      </c>
      <c r="I5262" t="s">
        <v>64</v>
      </c>
      <c r="J5262" t="s">
        <v>145</v>
      </c>
    </row>
    <row r="5263" spans="1:10">
      <c r="A5263" s="17">
        <v>6079</v>
      </c>
      <c r="B5263" s="17" t="s">
        <v>2060</v>
      </c>
      <c r="C5263" s="17" t="s">
        <v>20</v>
      </c>
      <c r="D5263" s="17" t="s">
        <v>4745</v>
      </c>
      <c r="E5263" s="17">
        <v>4200</v>
      </c>
      <c r="F5263" s="18" t="s">
        <v>6</v>
      </c>
      <c r="G5263">
        <v>2015</v>
      </c>
      <c r="H5263" s="18" t="s">
        <v>66</v>
      </c>
      <c r="I5263" t="s">
        <v>64</v>
      </c>
      <c r="J5263" t="s">
        <v>145</v>
      </c>
    </row>
    <row r="5264" spans="1:10">
      <c r="A5264" s="17">
        <v>6077</v>
      </c>
      <c r="B5264" s="17" t="s">
        <v>2061</v>
      </c>
      <c r="C5264" s="17" t="s">
        <v>20</v>
      </c>
      <c r="D5264" s="17" t="s">
        <v>4745</v>
      </c>
      <c r="E5264" s="17">
        <v>4160</v>
      </c>
      <c r="F5264" s="18" t="s">
        <v>6</v>
      </c>
      <c r="G5264">
        <v>2015</v>
      </c>
      <c r="H5264" s="18" t="s">
        <v>66</v>
      </c>
      <c r="I5264" t="s">
        <v>64</v>
      </c>
      <c r="J5264" t="s">
        <v>145</v>
      </c>
    </row>
    <row r="5265" spans="1:10">
      <c r="A5265" s="17">
        <v>6075</v>
      </c>
      <c r="B5265" s="17" t="s">
        <v>2025</v>
      </c>
      <c r="C5265" s="17" t="s">
        <v>20</v>
      </c>
      <c r="D5265" s="17" t="s">
        <v>4745</v>
      </c>
      <c r="E5265" s="17">
        <v>4280</v>
      </c>
      <c r="F5265" s="18" t="s">
        <v>6</v>
      </c>
      <c r="G5265">
        <v>2015</v>
      </c>
      <c r="H5265" s="18" t="s">
        <v>66</v>
      </c>
      <c r="I5265" t="s">
        <v>64</v>
      </c>
      <c r="J5265" t="s">
        <v>145</v>
      </c>
    </row>
    <row r="5266" spans="1:10">
      <c r="A5266" s="17">
        <v>6073</v>
      </c>
      <c r="B5266" s="17" t="s">
        <v>2058</v>
      </c>
      <c r="C5266" s="17" t="s">
        <v>20</v>
      </c>
      <c r="D5266" s="17" t="s">
        <v>4745</v>
      </c>
      <c r="E5266" s="17">
        <v>4020</v>
      </c>
      <c r="F5266" s="18" t="s">
        <v>6</v>
      </c>
      <c r="G5266">
        <v>2015</v>
      </c>
      <c r="H5266" s="18" t="s">
        <v>66</v>
      </c>
      <c r="I5266" t="s">
        <v>64</v>
      </c>
      <c r="J5266" t="s">
        <v>145</v>
      </c>
    </row>
    <row r="5267" spans="1:10">
      <c r="A5267" s="17">
        <v>6072</v>
      </c>
      <c r="B5267" s="17" t="s">
        <v>3101</v>
      </c>
      <c r="C5267" s="17" t="s">
        <v>16</v>
      </c>
      <c r="D5267" s="17" t="s">
        <v>4663</v>
      </c>
      <c r="E5267" s="17">
        <v>2390</v>
      </c>
      <c r="F5267" s="18" t="s">
        <v>6</v>
      </c>
      <c r="G5267">
        <v>2015</v>
      </c>
      <c r="H5267" s="18" t="s">
        <v>66</v>
      </c>
      <c r="I5267" t="s">
        <v>64</v>
      </c>
      <c r="J5267" t="s">
        <v>178</v>
      </c>
    </row>
    <row r="5268" spans="1:10">
      <c r="A5268" s="17">
        <v>6071</v>
      </c>
      <c r="B5268" s="17" t="s">
        <v>3198</v>
      </c>
      <c r="C5268" s="17" t="s">
        <v>24</v>
      </c>
      <c r="D5268" s="17" t="s">
        <v>4658</v>
      </c>
      <c r="E5268" s="17">
        <v>1210</v>
      </c>
      <c r="F5268" s="18" t="s">
        <v>6</v>
      </c>
      <c r="G5268">
        <v>2015</v>
      </c>
      <c r="H5268" s="18" t="s">
        <v>66</v>
      </c>
      <c r="I5268" t="s">
        <v>64</v>
      </c>
      <c r="J5268" t="s">
        <v>65</v>
      </c>
    </row>
    <row r="5269" spans="1:10">
      <c r="A5269" s="17">
        <v>6069</v>
      </c>
      <c r="B5269" s="17" t="s">
        <v>2823</v>
      </c>
      <c r="C5269" s="17" t="s">
        <v>16</v>
      </c>
      <c r="D5269" s="17" t="s">
        <v>4631</v>
      </c>
      <c r="E5269" s="17">
        <v>1640</v>
      </c>
      <c r="F5269" s="18" t="s">
        <v>6</v>
      </c>
      <c r="G5269">
        <v>2015</v>
      </c>
      <c r="H5269" s="18" t="s">
        <v>66</v>
      </c>
      <c r="I5269" t="s">
        <v>64</v>
      </c>
      <c r="J5269" t="s">
        <v>178</v>
      </c>
    </row>
    <row r="5270" spans="1:10">
      <c r="A5270" s="17">
        <v>6066</v>
      </c>
      <c r="B5270" s="17" t="s">
        <v>3782</v>
      </c>
      <c r="C5270" s="17" t="s">
        <v>28</v>
      </c>
      <c r="D5270" s="17" t="s">
        <v>4749</v>
      </c>
      <c r="E5270" s="17">
        <v>2410</v>
      </c>
      <c r="F5270" s="18" t="s">
        <v>6</v>
      </c>
      <c r="G5270">
        <v>2015</v>
      </c>
      <c r="H5270" s="18" t="s">
        <v>66</v>
      </c>
      <c r="I5270" t="s">
        <v>64</v>
      </c>
      <c r="J5270" t="s">
        <v>65</v>
      </c>
    </row>
    <row r="5271" spans="1:10">
      <c r="A5271" s="17">
        <v>6065</v>
      </c>
      <c r="B5271" s="17" t="s">
        <v>2975</v>
      </c>
      <c r="C5271" s="17" t="s">
        <v>28</v>
      </c>
      <c r="D5271" s="17" t="s">
        <v>4638</v>
      </c>
      <c r="E5271" s="17">
        <v>1480</v>
      </c>
      <c r="F5271" s="18" t="s">
        <v>6</v>
      </c>
      <c r="G5271">
        <v>2015</v>
      </c>
      <c r="H5271" s="18" t="s">
        <v>66</v>
      </c>
      <c r="I5271" t="s">
        <v>64</v>
      </c>
      <c r="J5271" t="s">
        <v>65</v>
      </c>
    </row>
    <row r="5272" spans="1:10">
      <c r="A5272" s="17">
        <v>6064</v>
      </c>
      <c r="B5272" s="17" t="s">
        <v>2882</v>
      </c>
      <c r="C5272" s="17" t="s">
        <v>28</v>
      </c>
      <c r="D5272" s="17" t="s">
        <v>4638</v>
      </c>
      <c r="E5272" s="17">
        <v>1320</v>
      </c>
      <c r="F5272" s="18" t="s">
        <v>6</v>
      </c>
      <c r="G5272">
        <v>2015</v>
      </c>
      <c r="H5272" s="18" t="s">
        <v>66</v>
      </c>
      <c r="I5272" t="s">
        <v>64</v>
      </c>
      <c r="J5272" t="s">
        <v>65</v>
      </c>
    </row>
    <row r="5273" spans="1:10">
      <c r="A5273" s="17">
        <v>6063</v>
      </c>
      <c r="B5273" s="17" t="s">
        <v>2952</v>
      </c>
      <c r="C5273" s="17" t="s">
        <v>28</v>
      </c>
      <c r="D5273" s="17" t="s">
        <v>4749</v>
      </c>
      <c r="E5273" s="17">
        <v>4770</v>
      </c>
      <c r="F5273" s="18" t="s">
        <v>6</v>
      </c>
      <c r="G5273">
        <v>2015</v>
      </c>
      <c r="H5273" s="18" t="s">
        <v>66</v>
      </c>
      <c r="I5273" t="s">
        <v>64</v>
      </c>
      <c r="J5273" t="s">
        <v>65</v>
      </c>
    </row>
    <row r="5274" spans="1:10">
      <c r="A5274" s="17">
        <v>6062</v>
      </c>
      <c r="B5274" s="17" t="s">
        <v>4377</v>
      </c>
      <c r="C5274" s="17" t="s">
        <v>24</v>
      </c>
      <c r="D5274" s="17" t="s">
        <v>4658</v>
      </c>
      <c r="E5274" s="17">
        <v>1800</v>
      </c>
      <c r="F5274" s="18" t="s">
        <v>6</v>
      </c>
      <c r="G5274">
        <v>2015</v>
      </c>
      <c r="H5274" s="18" t="s">
        <v>66</v>
      </c>
      <c r="I5274" t="s">
        <v>64</v>
      </c>
      <c r="J5274" t="s">
        <v>65</v>
      </c>
    </row>
    <row r="5275" spans="1:10">
      <c r="A5275" s="17">
        <v>6061</v>
      </c>
      <c r="B5275" s="17" t="s">
        <v>3657</v>
      </c>
      <c r="C5275" s="17" t="s">
        <v>18</v>
      </c>
      <c r="D5275" s="17" t="s">
        <v>4687</v>
      </c>
      <c r="E5275" s="17">
        <v>1050</v>
      </c>
      <c r="F5275" s="18" t="s">
        <v>6</v>
      </c>
      <c r="G5275">
        <v>2015</v>
      </c>
      <c r="H5275" s="18" t="s">
        <v>66</v>
      </c>
      <c r="I5275" t="s">
        <v>64</v>
      </c>
      <c r="J5275" t="s">
        <v>204</v>
      </c>
    </row>
    <row r="5276" spans="1:10">
      <c r="A5276" s="17">
        <v>6060</v>
      </c>
      <c r="B5276" s="17" t="s">
        <v>3165</v>
      </c>
      <c r="C5276" s="17" t="s">
        <v>18</v>
      </c>
      <c r="D5276" s="17" t="s">
        <v>4687</v>
      </c>
      <c r="E5276" s="17">
        <v>1020</v>
      </c>
      <c r="F5276" s="18" t="s">
        <v>6</v>
      </c>
      <c r="G5276">
        <v>2015</v>
      </c>
      <c r="H5276" s="18" t="s">
        <v>66</v>
      </c>
      <c r="I5276" t="s">
        <v>64</v>
      </c>
      <c r="J5276" t="s">
        <v>204</v>
      </c>
    </row>
    <row r="5277" spans="1:10">
      <c r="A5277" s="17">
        <v>6046</v>
      </c>
      <c r="B5277" s="17" t="s">
        <v>3763</v>
      </c>
      <c r="C5277" s="17" t="s">
        <v>18</v>
      </c>
      <c r="D5277" s="17" t="s">
        <v>4686</v>
      </c>
      <c r="E5277" s="17">
        <v>860</v>
      </c>
      <c r="F5277" s="18" t="s">
        <v>6</v>
      </c>
      <c r="G5277">
        <v>2015</v>
      </c>
      <c r="H5277" s="18" t="s">
        <v>66</v>
      </c>
      <c r="I5277" t="s">
        <v>64</v>
      </c>
      <c r="J5277" t="s">
        <v>204</v>
      </c>
    </row>
    <row r="5278" spans="1:10">
      <c r="A5278" s="17">
        <v>6043</v>
      </c>
      <c r="B5278" s="17" t="s">
        <v>3530</v>
      </c>
      <c r="C5278" s="17" t="s">
        <v>18</v>
      </c>
      <c r="D5278" s="17" t="s">
        <v>4686</v>
      </c>
      <c r="E5278" s="17">
        <v>1280</v>
      </c>
      <c r="F5278" s="18" t="s">
        <v>6</v>
      </c>
      <c r="G5278">
        <v>2015</v>
      </c>
      <c r="H5278" s="18" t="s">
        <v>66</v>
      </c>
      <c r="I5278" t="s">
        <v>64</v>
      </c>
      <c r="J5278" t="s">
        <v>215</v>
      </c>
    </row>
    <row r="5279" spans="1:10">
      <c r="A5279" s="17">
        <v>6042</v>
      </c>
      <c r="B5279" s="17" t="s">
        <v>3982</v>
      </c>
      <c r="C5279" s="17" t="s">
        <v>18</v>
      </c>
      <c r="D5279" s="17" t="s">
        <v>4686</v>
      </c>
      <c r="E5279" s="17">
        <v>6190</v>
      </c>
      <c r="F5279" s="18" t="s">
        <v>6</v>
      </c>
      <c r="G5279">
        <v>2015</v>
      </c>
      <c r="H5279" s="18" t="s">
        <v>66</v>
      </c>
      <c r="I5279" t="s">
        <v>64</v>
      </c>
      <c r="J5279" t="s">
        <v>215</v>
      </c>
    </row>
    <row r="5280" spans="1:10">
      <c r="A5280" s="17">
        <v>6041</v>
      </c>
      <c r="B5280" s="17" t="s">
        <v>4231</v>
      </c>
      <c r="C5280" s="17" t="s">
        <v>18</v>
      </c>
      <c r="D5280" s="17" t="s">
        <v>4686</v>
      </c>
      <c r="E5280" s="17">
        <v>2800</v>
      </c>
      <c r="F5280" s="18" t="s">
        <v>6</v>
      </c>
      <c r="G5280">
        <v>2015</v>
      </c>
      <c r="H5280" s="18" t="s">
        <v>66</v>
      </c>
      <c r="I5280" t="s">
        <v>64</v>
      </c>
      <c r="J5280" t="s">
        <v>215</v>
      </c>
    </row>
    <row r="5281" spans="1:10">
      <c r="A5281" s="17">
        <v>6040</v>
      </c>
      <c r="B5281" s="17" t="s">
        <v>3201</v>
      </c>
      <c r="C5281" s="17" t="s">
        <v>18</v>
      </c>
      <c r="D5281" s="17" t="s">
        <v>4687</v>
      </c>
      <c r="E5281" s="17">
        <v>2100</v>
      </c>
      <c r="F5281" s="18" t="s">
        <v>6</v>
      </c>
      <c r="G5281">
        <v>2015</v>
      </c>
      <c r="H5281" s="18" t="s">
        <v>66</v>
      </c>
      <c r="I5281" t="s">
        <v>64</v>
      </c>
      <c r="J5281" t="s">
        <v>215</v>
      </c>
    </row>
    <row r="5282" spans="1:10">
      <c r="A5282" s="17">
        <v>6039</v>
      </c>
      <c r="B5282" s="17" t="s">
        <v>4056</v>
      </c>
      <c r="C5282" s="17" t="s">
        <v>18</v>
      </c>
      <c r="D5282" s="17" t="s">
        <v>4686</v>
      </c>
      <c r="E5282" s="17">
        <v>1760</v>
      </c>
      <c r="F5282" s="18" t="s">
        <v>6</v>
      </c>
      <c r="G5282">
        <v>2015</v>
      </c>
      <c r="H5282" s="18" t="s">
        <v>66</v>
      </c>
      <c r="I5282" t="s">
        <v>64</v>
      </c>
      <c r="J5282" t="s">
        <v>204</v>
      </c>
    </row>
    <row r="5283" spans="1:10">
      <c r="A5283" s="17">
        <v>6038</v>
      </c>
      <c r="B5283" s="17" t="s">
        <v>3801</v>
      </c>
      <c r="C5283" s="17" t="s">
        <v>18</v>
      </c>
      <c r="D5283" s="17" t="s">
        <v>4760</v>
      </c>
      <c r="E5283" s="17">
        <v>2070</v>
      </c>
      <c r="F5283" s="18" t="s">
        <v>6</v>
      </c>
      <c r="G5283">
        <v>2015</v>
      </c>
      <c r="H5283" s="18" t="s">
        <v>66</v>
      </c>
      <c r="I5283" t="s">
        <v>64</v>
      </c>
      <c r="J5283" t="s">
        <v>215</v>
      </c>
    </row>
    <row r="5284" spans="1:10">
      <c r="A5284" s="17">
        <v>6037</v>
      </c>
      <c r="B5284" s="17" t="s">
        <v>3847</v>
      </c>
      <c r="C5284" s="17" t="s">
        <v>18</v>
      </c>
      <c r="D5284" s="17" t="s">
        <v>4760</v>
      </c>
      <c r="E5284" s="17">
        <v>4050</v>
      </c>
      <c r="F5284" s="18" t="s">
        <v>6</v>
      </c>
      <c r="G5284">
        <v>2015</v>
      </c>
      <c r="H5284" s="18" t="s">
        <v>66</v>
      </c>
      <c r="I5284" t="s">
        <v>64</v>
      </c>
      <c r="J5284" t="s">
        <v>215</v>
      </c>
    </row>
    <row r="5285" spans="1:10">
      <c r="A5285" s="17">
        <v>6036</v>
      </c>
      <c r="B5285" s="17" t="s">
        <v>3257</v>
      </c>
      <c r="C5285" s="17" t="s">
        <v>18</v>
      </c>
      <c r="D5285" s="17" t="s">
        <v>4686</v>
      </c>
      <c r="E5285" s="17">
        <v>5320</v>
      </c>
      <c r="F5285" s="18" t="s">
        <v>6</v>
      </c>
      <c r="G5285">
        <v>2015</v>
      </c>
      <c r="H5285" s="18" t="s">
        <v>66</v>
      </c>
      <c r="I5285" t="s">
        <v>64</v>
      </c>
      <c r="J5285" t="s">
        <v>215</v>
      </c>
    </row>
    <row r="5286" spans="1:10">
      <c r="A5286" s="17">
        <v>6035</v>
      </c>
      <c r="B5286" s="17" t="s">
        <v>3836</v>
      </c>
      <c r="C5286" s="17" t="s">
        <v>18</v>
      </c>
      <c r="D5286" s="17" t="s">
        <v>4686</v>
      </c>
      <c r="E5286" s="17">
        <v>2380</v>
      </c>
      <c r="F5286" s="18" t="s">
        <v>6</v>
      </c>
      <c r="G5286">
        <v>2015</v>
      </c>
      <c r="H5286" s="18" t="s">
        <v>66</v>
      </c>
      <c r="I5286" t="s">
        <v>64</v>
      </c>
      <c r="J5286" t="s">
        <v>204</v>
      </c>
    </row>
    <row r="5287" spans="1:10">
      <c r="A5287" s="17">
        <v>6034</v>
      </c>
      <c r="B5287" s="17" t="s">
        <v>3181</v>
      </c>
      <c r="C5287" s="17" t="s">
        <v>18</v>
      </c>
      <c r="D5287" s="17" t="s">
        <v>4686</v>
      </c>
      <c r="E5287" s="17">
        <v>1510</v>
      </c>
      <c r="F5287" s="18" t="s">
        <v>6</v>
      </c>
      <c r="G5287">
        <v>2015</v>
      </c>
      <c r="H5287" s="18" t="s">
        <v>66</v>
      </c>
      <c r="I5287" t="s">
        <v>64</v>
      </c>
      <c r="J5287" t="s">
        <v>215</v>
      </c>
    </row>
    <row r="5288" spans="1:10">
      <c r="A5288" s="17">
        <v>6032</v>
      </c>
      <c r="B5288" s="17" t="s">
        <v>3367</v>
      </c>
      <c r="C5288" s="17" t="s">
        <v>18</v>
      </c>
      <c r="D5288" s="17" t="s">
        <v>4686</v>
      </c>
      <c r="E5288" s="17">
        <v>7980</v>
      </c>
      <c r="F5288" s="18" t="s">
        <v>6</v>
      </c>
      <c r="G5288">
        <v>2015</v>
      </c>
      <c r="H5288" s="18" t="s">
        <v>66</v>
      </c>
      <c r="I5288" t="s">
        <v>64</v>
      </c>
      <c r="J5288" t="s">
        <v>215</v>
      </c>
    </row>
    <row r="5289" spans="1:10">
      <c r="A5289" s="17">
        <v>6031</v>
      </c>
      <c r="B5289" s="17" t="s">
        <v>3705</v>
      </c>
      <c r="C5289" s="17" t="s">
        <v>16</v>
      </c>
      <c r="D5289" s="17" t="s">
        <v>4694</v>
      </c>
      <c r="E5289" s="17">
        <v>1700</v>
      </c>
      <c r="F5289" s="18" t="s">
        <v>6</v>
      </c>
      <c r="G5289">
        <v>2015</v>
      </c>
      <c r="H5289" s="18" t="s">
        <v>66</v>
      </c>
      <c r="I5289" t="s">
        <v>64</v>
      </c>
      <c r="J5289" t="s">
        <v>65</v>
      </c>
    </row>
    <row r="5290" spans="1:10">
      <c r="A5290" s="17">
        <v>6030</v>
      </c>
      <c r="B5290" s="17" t="s">
        <v>2757</v>
      </c>
      <c r="C5290" s="17" t="s">
        <v>16</v>
      </c>
      <c r="D5290" s="17" t="s">
        <v>4761</v>
      </c>
      <c r="E5290" s="17">
        <v>2030</v>
      </c>
      <c r="F5290" s="18" t="s">
        <v>6</v>
      </c>
      <c r="G5290">
        <v>2015</v>
      </c>
      <c r="H5290" s="18" t="s">
        <v>66</v>
      </c>
      <c r="I5290" t="s">
        <v>64</v>
      </c>
      <c r="J5290" t="s">
        <v>178</v>
      </c>
    </row>
    <row r="5291" spans="1:10">
      <c r="A5291" s="17">
        <v>6029</v>
      </c>
      <c r="B5291" s="17" t="s">
        <v>2743</v>
      </c>
      <c r="C5291" s="17" t="s">
        <v>24</v>
      </c>
      <c r="D5291" s="17" t="s">
        <v>4748</v>
      </c>
      <c r="E5291" s="17">
        <v>1380</v>
      </c>
      <c r="F5291" s="18" t="s">
        <v>6</v>
      </c>
      <c r="G5291">
        <v>2015</v>
      </c>
      <c r="H5291" s="18" t="s">
        <v>66</v>
      </c>
      <c r="I5291" t="s">
        <v>64</v>
      </c>
      <c r="J5291" t="s">
        <v>65</v>
      </c>
    </row>
    <row r="5292" spans="1:10">
      <c r="A5292" s="17">
        <v>6026</v>
      </c>
      <c r="B5292" s="17" t="s">
        <v>3170</v>
      </c>
      <c r="C5292" s="17" t="s">
        <v>16</v>
      </c>
      <c r="D5292" s="17" t="s">
        <v>4694</v>
      </c>
      <c r="E5292" s="17">
        <v>1960</v>
      </c>
      <c r="F5292" s="18" t="s">
        <v>6</v>
      </c>
      <c r="G5292">
        <v>2015</v>
      </c>
      <c r="H5292" s="18" t="s">
        <v>66</v>
      </c>
      <c r="I5292" t="s">
        <v>64</v>
      </c>
      <c r="J5292" t="s">
        <v>65</v>
      </c>
    </row>
    <row r="5293" spans="1:10">
      <c r="A5293" s="17">
        <v>6025</v>
      </c>
      <c r="B5293" s="17" t="s">
        <v>2379</v>
      </c>
      <c r="C5293" s="17" t="s">
        <v>28</v>
      </c>
      <c r="D5293" s="17" t="s">
        <v>4749</v>
      </c>
      <c r="E5293" s="17">
        <v>440</v>
      </c>
      <c r="F5293" s="18" t="s">
        <v>6</v>
      </c>
      <c r="G5293">
        <v>2015</v>
      </c>
      <c r="H5293" s="18" t="s">
        <v>66</v>
      </c>
      <c r="I5293" t="s">
        <v>64</v>
      </c>
      <c r="J5293" t="s">
        <v>65</v>
      </c>
    </row>
    <row r="5294" spans="1:10">
      <c r="A5294" s="17">
        <v>6024</v>
      </c>
      <c r="B5294" s="17" t="s">
        <v>3960</v>
      </c>
      <c r="C5294" s="17" t="s">
        <v>18</v>
      </c>
      <c r="D5294" s="17" t="s">
        <v>4687</v>
      </c>
      <c r="E5294" s="17">
        <v>3040</v>
      </c>
      <c r="F5294" s="18" t="s">
        <v>6</v>
      </c>
      <c r="G5294">
        <v>2015</v>
      </c>
      <c r="H5294" s="18" t="s">
        <v>66</v>
      </c>
      <c r="I5294" t="s">
        <v>64</v>
      </c>
      <c r="J5294" t="s">
        <v>204</v>
      </c>
    </row>
    <row r="5295" spans="1:10">
      <c r="A5295" s="17">
        <v>6023</v>
      </c>
      <c r="B5295" s="17" t="s">
        <v>2297</v>
      </c>
      <c r="C5295" s="17" t="s">
        <v>28</v>
      </c>
      <c r="D5295" s="17" t="s">
        <v>4749</v>
      </c>
      <c r="E5295" s="17">
        <v>1060</v>
      </c>
      <c r="F5295" s="18" t="s">
        <v>6</v>
      </c>
      <c r="G5295">
        <v>2015</v>
      </c>
      <c r="H5295" s="18" t="s">
        <v>66</v>
      </c>
      <c r="I5295" t="s">
        <v>64</v>
      </c>
      <c r="J5295" t="s">
        <v>65</v>
      </c>
    </row>
    <row r="5296" spans="1:10">
      <c r="A5296" s="17">
        <v>6020</v>
      </c>
      <c r="B5296" s="17" t="s">
        <v>270</v>
      </c>
      <c r="C5296" s="17" t="s">
        <v>24</v>
      </c>
      <c r="D5296" s="17" t="s">
        <v>4681</v>
      </c>
      <c r="E5296" s="17">
        <v>1060</v>
      </c>
      <c r="F5296" s="18" t="s">
        <v>6</v>
      </c>
      <c r="G5296">
        <v>2015</v>
      </c>
      <c r="H5296" s="18" t="s">
        <v>66</v>
      </c>
      <c r="I5296" t="s">
        <v>64</v>
      </c>
      <c r="J5296" t="s">
        <v>65</v>
      </c>
    </row>
    <row r="5297" spans="1:10">
      <c r="A5297" s="17">
        <v>6019</v>
      </c>
      <c r="B5297" s="17" t="s">
        <v>2855</v>
      </c>
      <c r="C5297" s="17" t="s">
        <v>24</v>
      </c>
      <c r="D5297" s="17" t="s">
        <v>4748</v>
      </c>
      <c r="E5297" s="17">
        <v>1040</v>
      </c>
      <c r="F5297" s="18" t="s">
        <v>6</v>
      </c>
      <c r="G5297">
        <v>2015</v>
      </c>
      <c r="H5297" s="18" t="s">
        <v>66</v>
      </c>
      <c r="I5297" t="s">
        <v>64</v>
      </c>
      <c r="J5297" t="s">
        <v>65</v>
      </c>
    </row>
    <row r="5298" spans="1:10">
      <c r="A5298" s="17">
        <v>6017</v>
      </c>
      <c r="B5298" s="17" t="s">
        <v>2767</v>
      </c>
      <c r="C5298" s="17" t="s">
        <v>18</v>
      </c>
      <c r="D5298" s="17" t="s">
        <v>4687</v>
      </c>
      <c r="E5298" s="17">
        <v>1270</v>
      </c>
      <c r="F5298" s="18" t="s">
        <v>6</v>
      </c>
      <c r="G5298">
        <v>2015</v>
      </c>
      <c r="H5298" s="18" t="s">
        <v>66</v>
      </c>
      <c r="I5298" t="s">
        <v>64</v>
      </c>
      <c r="J5298" t="s">
        <v>204</v>
      </c>
    </row>
    <row r="5299" spans="1:10">
      <c r="A5299" s="17">
        <v>6016</v>
      </c>
      <c r="B5299" s="17" t="s">
        <v>2256</v>
      </c>
      <c r="C5299" s="17" t="s">
        <v>18</v>
      </c>
      <c r="D5299" s="17" t="s">
        <v>4756</v>
      </c>
      <c r="E5299" s="17">
        <v>2330</v>
      </c>
      <c r="F5299" s="18" t="s">
        <v>6</v>
      </c>
      <c r="G5299">
        <v>2015</v>
      </c>
      <c r="H5299" s="18" t="s">
        <v>66</v>
      </c>
      <c r="I5299" t="s">
        <v>64</v>
      </c>
      <c r="J5299" t="s">
        <v>204</v>
      </c>
    </row>
    <row r="5300" spans="1:10">
      <c r="A5300" s="17">
        <v>6013</v>
      </c>
      <c r="B5300" s="17" t="s">
        <v>2634</v>
      </c>
      <c r="C5300" s="17" t="s">
        <v>16</v>
      </c>
      <c r="D5300" s="17" t="s">
        <v>4663</v>
      </c>
      <c r="E5300" s="17">
        <v>2550</v>
      </c>
      <c r="F5300" s="18" t="s">
        <v>6</v>
      </c>
      <c r="G5300">
        <v>2015</v>
      </c>
      <c r="H5300" s="18" t="s">
        <v>66</v>
      </c>
      <c r="I5300" t="s">
        <v>64</v>
      </c>
      <c r="J5300" t="s">
        <v>178</v>
      </c>
    </row>
    <row r="5301" spans="1:10">
      <c r="A5301" s="17">
        <v>6012</v>
      </c>
      <c r="B5301" s="17" t="s">
        <v>3036</v>
      </c>
      <c r="C5301" s="17" t="s">
        <v>16</v>
      </c>
      <c r="D5301" s="17" t="s">
        <v>4694</v>
      </c>
      <c r="E5301" s="17">
        <v>3090</v>
      </c>
      <c r="F5301" s="18" t="s">
        <v>6</v>
      </c>
      <c r="G5301">
        <v>2015</v>
      </c>
      <c r="H5301" s="18" t="s">
        <v>66</v>
      </c>
      <c r="I5301" t="s">
        <v>64</v>
      </c>
      <c r="J5301" t="s">
        <v>65</v>
      </c>
    </row>
    <row r="5302" spans="1:10">
      <c r="A5302" s="17">
        <v>6006</v>
      </c>
      <c r="B5302" s="17" t="s">
        <v>3192</v>
      </c>
      <c r="C5302" s="17" t="s">
        <v>18</v>
      </c>
      <c r="D5302" s="17" t="s">
        <v>4756</v>
      </c>
      <c r="E5302" s="17">
        <v>1900</v>
      </c>
      <c r="F5302" s="18" t="s">
        <v>6</v>
      </c>
      <c r="G5302">
        <v>2015</v>
      </c>
      <c r="H5302" s="18" t="s">
        <v>66</v>
      </c>
      <c r="I5302" t="s">
        <v>64</v>
      </c>
      <c r="J5302" t="s">
        <v>204</v>
      </c>
    </row>
    <row r="5303" spans="1:10">
      <c r="A5303" s="17">
        <v>6005</v>
      </c>
      <c r="B5303" s="17" t="s">
        <v>3620</v>
      </c>
      <c r="C5303" s="17" t="s">
        <v>18</v>
      </c>
      <c r="D5303" s="17" t="s">
        <v>4686</v>
      </c>
      <c r="E5303" s="17">
        <v>1550</v>
      </c>
      <c r="F5303" s="18" t="s">
        <v>6</v>
      </c>
      <c r="G5303">
        <v>2015</v>
      </c>
      <c r="H5303" s="18" t="s">
        <v>66</v>
      </c>
      <c r="I5303" t="s">
        <v>64</v>
      </c>
      <c r="J5303" t="s">
        <v>204</v>
      </c>
    </row>
    <row r="5304" spans="1:10">
      <c r="A5304" s="17">
        <v>6004</v>
      </c>
      <c r="B5304" s="17" t="s">
        <v>3986</v>
      </c>
      <c r="C5304" s="17" t="s">
        <v>18</v>
      </c>
      <c r="D5304" s="17" t="s">
        <v>4687</v>
      </c>
      <c r="E5304" s="17">
        <v>1230</v>
      </c>
      <c r="F5304" s="18" t="s">
        <v>6</v>
      </c>
      <c r="G5304">
        <v>2015</v>
      </c>
      <c r="H5304" s="18" t="s">
        <v>66</v>
      </c>
      <c r="I5304" t="s">
        <v>64</v>
      </c>
      <c r="J5304" t="s">
        <v>204</v>
      </c>
    </row>
    <row r="5305" spans="1:10">
      <c r="A5305" s="17">
        <v>6003</v>
      </c>
      <c r="B5305" s="17" t="s">
        <v>2074</v>
      </c>
      <c r="C5305" s="17" t="s">
        <v>20</v>
      </c>
      <c r="D5305" s="17" t="s">
        <v>4762</v>
      </c>
      <c r="E5305" s="17">
        <v>2470</v>
      </c>
      <c r="F5305" s="18" t="s">
        <v>6</v>
      </c>
      <c r="G5305">
        <v>2015</v>
      </c>
      <c r="H5305" s="18" t="s">
        <v>66</v>
      </c>
      <c r="I5305" t="s">
        <v>64</v>
      </c>
      <c r="J5305" t="s">
        <v>65</v>
      </c>
    </row>
    <row r="5306" spans="1:10">
      <c r="A5306" s="17">
        <v>6002</v>
      </c>
      <c r="B5306" s="17" t="s">
        <v>2429</v>
      </c>
      <c r="C5306" s="17" t="s">
        <v>20</v>
      </c>
      <c r="D5306" s="17" t="s">
        <v>4731</v>
      </c>
      <c r="E5306" s="17">
        <v>1950</v>
      </c>
      <c r="F5306" s="18" t="s">
        <v>6</v>
      </c>
      <c r="G5306">
        <v>2015</v>
      </c>
      <c r="H5306" s="18" t="s">
        <v>66</v>
      </c>
      <c r="I5306" t="s">
        <v>64</v>
      </c>
      <c r="J5306" t="s">
        <v>65</v>
      </c>
    </row>
    <row r="5307" spans="1:10">
      <c r="A5307" s="17">
        <v>6001</v>
      </c>
      <c r="B5307" s="17" t="s">
        <v>4228</v>
      </c>
      <c r="C5307" s="17" t="s">
        <v>26</v>
      </c>
      <c r="D5307" s="17" t="s">
        <v>4668</v>
      </c>
      <c r="E5307" s="17">
        <v>2100</v>
      </c>
      <c r="F5307" s="18" t="s">
        <v>6</v>
      </c>
      <c r="G5307">
        <v>2015</v>
      </c>
      <c r="H5307" s="18" t="s">
        <v>66</v>
      </c>
      <c r="I5307" t="s">
        <v>64</v>
      </c>
      <c r="J5307" t="s">
        <v>65</v>
      </c>
    </row>
    <row r="5308" spans="1:10">
      <c r="A5308" s="17">
        <v>6000</v>
      </c>
      <c r="B5308" s="17" t="s">
        <v>3687</v>
      </c>
      <c r="C5308" s="17" t="s">
        <v>28</v>
      </c>
      <c r="D5308" s="17" t="s">
        <v>4749</v>
      </c>
      <c r="E5308" s="17">
        <v>1530</v>
      </c>
      <c r="F5308" s="18" t="s">
        <v>6</v>
      </c>
      <c r="G5308">
        <v>2015</v>
      </c>
      <c r="H5308" s="18" t="s">
        <v>66</v>
      </c>
      <c r="I5308" t="s">
        <v>64</v>
      </c>
      <c r="J5308" t="s">
        <v>65</v>
      </c>
    </row>
    <row r="5309" spans="1:10">
      <c r="A5309" s="17">
        <v>5985</v>
      </c>
      <c r="B5309" s="17" t="s">
        <v>2820</v>
      </c>
      <c r="C5309" s="17" t="s">
        <v>16</v>
      </c>
      <c r="D5309" s="17" t="s">
        <v>4761</v>
      </c>
      <c r="E5309" s="17">
        <v>4520</v>
      </c>
      <c r="F5309" s="18" t="s">
        <v>6</v>
      </c>
      <c r="G5309">
        <v>2015</v>
      </c>
      <c r="H5309" s="18" t="s">
        <v>66</v>
      </c>
      <c r="I5309" t="s">
        <v>64</v>
      </c>
      <c r="J5309" t="s">
        <v>178</v>
      </c>
    </row>
    <row r="5310" spans="1:10">
      <c r="A5310" s="17">
        <v>5984</v>
      </c>
      <c r="B5310" s="17" t="s">
        <v>4185</v>
      </c>
      <c r="C5310" s="17" t="s">
        <v>18</v>
      </c>
      <c r="D5310" s="17" t="s">
        <v>4686</v>
      </c>
      <c r="E5310" s="17">
        <v>1280</v>
      </c>
      <c r="F5310" s="18" t="s">
        <v>6</v>
      </c>
      <c r="G5310">
        <v>2015</v>
      </c>
      <c r="H5310" s="18" t="s">
        <v>66</v>
      </c>
      <c r="I5310" t="s">
        <v>64</v>
      </c>
      <c r="J5310" t="s">
        <v>204</v>
      </c>
    </row>
    <row r="5311" spans="1:10">
      <c r="A5311" s="17">
        <v>5983</v>
      </c>
      <c r="B5311" s="17" t="s">
        <v>2371</v>
      </c>
      <c r="C5311" s="17" t="s">
        <v>28</v>
      </c>
      <c r="D5311" s="17" t="s">
        <v>4634</v>
      </c>
      <c r="E5311" s="17">
        <v>1600</v>
      </c>
      <c r="F5311" s="18" t="s">
        <v>6</v>
      </c>
      <c r="G5311">
        <v>2015</v>
      </c>
      <c r="H5311" s="18" t="s">
        <v>66</v>
      </c>
      <c r="I5311" t="s">
        <v>64</v>
      </c>
      <c r="J5311" t="s">
        <v>65</v>
      </c>
    </row>
    <row r="5312" spans="1:10">
      <c r="A5312" s="17">
        <v>5982</v>
      </c>
      <c r="B5312" s="17" t="s">
        <v>3839</v>
      </c>
      <c r="C5312" s="17" t="s">
        <v>28</v>
      </c>
      <c r="D5312" s="17" t="s">
        <v>4638</v>
      </c>
      <c r="E5312" s="17">
        <v>1040</v>
      </c>
      <c r="F5312" s="18" t="s">
        <v>6</v>
      </c>
      <c r="G5312">
        <v>2015</v>
      </c>
      <c r="H5312" s="18" t="s">
        <v>66</v>
      </c>
      <c r="I5312" t="s">
        <v>64</v>
      </c>
      <c r="J5312" t="s">
        <v>65</v>
      </c>
    </row>
    <row r="5313" spans="1:10">
      <c r="A5313" s="17">
        <v>5981</v>
      </c>
      <c r="B5313" s="17" t="s">
        <v>255</v>
      </c>
      <c r="C5313" s="17" t="s">
        <v>28</v>
      </c>
      <c r="D5313" s="17" t="s">
        <v>4583</v>
      </c>
      <c r="E5313" s="17">
        <v>950</v>
      </c>
      <c r="F5313" s="18" t="s">
        <v>6</v>
      </c>
      <c r="G5313">
        <v>2015</v>
      </c>
      <c r="H5313" s="18" t="s">
        <v>66</v>
      </c>
      <c r="I5313" t="s">
        <v>64</v>
      </c>
      <c r="J5313" t="s">
        <v>65</v>
      </c>
    </row>
    <row r="5314" spans="1:10">
      <c r="A5314" s="17">
        <v>5980</v>
      </c>
      <c r="B5314" s="17" t="s">
        <v>2979</v>
      </c>
      <c r="C5314" s="17" t="s">
        <v>28</v>
      </c>
      <c r="D5314" s="17" t="s">
        <v>4634</v>
      </c>
      <c r="E5314" s="17">
        <v>1540</v>
      </c>
      <c r="F5314" s="18" t="s">
        <v>6</v>
      </c>
      <c r="G5314">
        <v>2015</v>
      </c>
      <c r="H5314" s="18" t="s">
        <v>66</v>
      </c>
      <c r="I5314" t="s">
        <v>64</v>
      </c>
      <c r="J5314" t="s">
        <v>65</v>
      </c>
    </row>
    <row r="5315" spans="1:10">
      <c r="A5315" s="17">
        <v>5976</v>
      </c>
      <c r="B5315" s="17" t="s">
        <v>3720</v>
      </c>
      <c r="C5315" s="17" t="s">
        <v>24</v>
      </c>
      <c r="D5315" s="17" t="s">
        <v>4748</v>
      </c>
      <c r="E5315" s="17">
        <v>1620</v>
      </c>
      <c r="F5315" s="18" t="s">
        <v>6</v>
      </c>
      <c r="G5315">
        <v>2015</v>
      </c>
      <c r="H5315" s="18" t="s">
        <v>66</v>
      </c>
      <c r="I5315" t="s">
        <v>64</v>
      </c>
      <c r="J5315" t="s">
        <v>65</v>
      </c>
    </row>
    <row r="5316" spans="1:10">
      <c r="A5316" s="17">
        <v>5975</v>
      </c>
      <c r="B5316" s="17" t="s">
        <v>252</v>
      </c>
      <c r="C5316" s="17" t="s">
        <v>24</v>
      </c>
      <c r="D5316" s="17" t="s">
        <v>4658</v>
      </c>
      <c r="E5316" s="17">
        <v>1100</v>
      </c>
      <c r="F5316" s="18" t="s">
        <v>6</v>
      </c>
      <c r="G5316">
        <v>2015</v>
      </c>
      <c r="H5316" s="18" t="s">
        <v>66</v>
      </c>
      <c r="I5316" t="s">
        <v>64</v>
      </c>
      <c r="J5316" t="s">
        <v>65</v>
      </c>
    </row>
    <row r="5317" spans="1:10">
      <c r="A5317" s="17">
        <v>5974</v>
      </c>
      <c r="B5317" s="17" t="s">
        <v>4417</v>
      </c>
      <c r="C5317" s="17" t="s">
        <v>24</v>
      </c>
      <c r="D5317" s="17" t="s">
        <v>4681</v>
      </c>
      <c r="E5317" s="17">
        <v>900</v>
      </c>
      <c r="F5317" s="18" t="s">
        <v>6</v>
      </c>
      <c r="G5317">
        <v>2015</v>
      </c>
      <c r="H5317" s="18" t="s">
        <v>66</v>
      </c>
      <c r="I5317" t="s">
        <v>64</v>
      </c>
      <c r="J5317" t="s">
        <v>65</v>
      </c>
    </row>
    <row r="5318" spans="1:10">
      <c r="A5318" s="17">
        <v>5969</v>
      </c>
      <c r="B5318" s="17" t="s">
        <v>3302</v>
      </c>
      <c r="C5318" s="17" t="s">
        <v>28</v>
      </c>
      <c r="D5318" s="17" t="s">
        <v>4749</v>
      </c>
      <c r="E5318" s="17">
        <v>1300</v>
      </c>
      <c r="F5318" s="18" t="s">
        <v>6</v>
      </c>
      <c r="G5318">
        <v>2015</v>
      </c>
      <c r="H5318" s="18" t="s">
        <v>66</v>
      </c>
      <c r="I5318" t="s">
        <v>64</v>
      </c>
      <c r="J5318" t="s">
        <v>65</v>
      </c>
    </row>
    <row r="5319" spans="1:10">
      <c r="A5319" s="17">
        <v>5968</v>
      </c>
      <c r="B5319" s="17" t="s">
        <v>3600</v>
      </c>
      <c r="C5319" s="17" t="s">
        <v>16</v>
      </c>
      <c r="D5319" s="17" t="s">
        <v>4694</v>
      </c>
      <c r="E5319" s="17">
        <v>2010</v>
      </c>
      <c r="F5319" s="18" t="s">
        <v>6</v>
      </c>
      <c r="G5319">
        <v>2015</v>
      </c>
      <c r="H5319" s="18" t="s">
        <v>66</v>
      </c>
      <c r="I5319" t="s">
        <v>64</v>
      </c>
      <c r="J5319" t="s">
        <v>65</v>
      </c>
    </row>
    <row r="5320" spans="1:10">
      <c r="A5320" s="17">
        <v>5967</v>
      </c>
      <c r="B5320" s="17" t="s">
        <v>2043</v>
      </c>
      <c r="C5320" s="17" t="s">
        <v>16</v>
      </c>
      <c r="D5320" s="17" t="s">
        <v>4663</v>
      </c>
      <c r="E5320" s="17">
        <v>4420</v>
      </c>
      <c r="F5320" s="18" t="s">
        <v>6</v>
      </c>
      <c r="G5320">
        <v>2015</v>
      </c>
      <c r="H5320" s="18" t="s">
        <v>66</v>
      </c>
      <c r="I5320" t="s">
        <v>64</v>
      </c>
      <c r="J5320" t="s">
        <v>178</v>
      </c>
    </row>
    <row r="5321" spans="1:10">
      <c r="A5321" s="17">
        <v>5966</v>
      </c>
      <c r="B5321" s="17" t="s">
        <v>2385</v>
      </c>
      <c r="C5321" s="17" t="s">
        <v>16</v>
      </c>
      <c r="D5321" s="17" t="s">
        <v>4694</v>
      </c>
      <c r="E5321" s="17">
        <v>2640</v>
      </c>
      <c r="F5321" s="18" t="s">
        <v>6</v>
      </c>
      <c r="G5321">
        <v>2015</v>
      </c>
      <c r="H5321" s="18" t="s">
        <v>66</v>
      </c>
      <c r="I5321" t="s">
        <v>64</v>
      </c>
      <c r="J5321" t="s">
        <v>65</v>
      </c>
    </row>
    <row r="5322" spans="1:10">
      <c r="A5322" s="17">
        <v>5965</v>
      </c>
      <c r="B5322" s="17" t="s">
        <v>3352</v>
      </c>
      <c r="C5322" s="17" t="s">
        <v>18</v>
      </c>
      <c r="D5322" s="17" t="s">
        <v>4687</v>
      </c>
      <c r="E5322" s="17">
        <v>1060</v>
      </c>
      <c r="F5322" s="18" t="s">
        <v>6</v>
      </c>
      <c r="G5322">
        <v>2015</v>
      </c>
      <c r="H5322" s="18" t="s">
        <v>66</v>
      </c>
      <c r="I5322" t="s">
        <v>64</v>
      </c>
      <c r="J5322" t="s">
        <v>204</v>
      </c>
    </row>
    <row r="5323" spans="1:10">
      <c r="A5323" s="17">
        <v>5964</v>
      </c>
      <c r="B5323" s="17" t="s">
        <v>4160</v>
      </c>
      <c r="C5323" s="17" t="s">
        <v>18</v>
      </c>
      <c r="D5323" s="17" t="s">
        <v>4687</v>
      </c>
      <c r="E5323" s="17">
        <v>1690</v>
      </c>
      <c r="F5323" s="18" t="s">
        <v>6</v>
      </c>
      <c r="G5323">
        <v>2015</v>
      </c>
      <c r="H5323" s="18" t="s">
        <v>66</v>
      </c>
      <c r="I5323" t="s">
        <v>64</v>
      </c>
      <c r="J5323" t="s">
        <v>215</v>
      </c>
    </row>
    <row r="5324" spans="1:10">
      <c r="A5324" s="17">
        <v>5962</v>
      </c>
      <c r="B5324" s="17" t="s">
        <v>3350</v>
      </c>
      <c r="C5324" s="17" t="s">
        <v>18</v>
      </c>
      <c r="D5324" s="17" t="s">
        <v>4686</v>
      </c>
      <c r="E5324" s="17">
        <v>3960</v>
      </c>
      <c r="F5324" s="18" t="s">
        <v>6</v>
      </c>
      <c r="G5324">
        <v>2015</v>
      </c>
      <c r="H5324" s="18" t="s">
        <v>66</v>
      </c>
      <c r="I5324" t="s">
        <v>64</v>
      </c>
      <c r="J5324" t="s">
        <v>204</v>
      </c>
    </row>
    <row r="5325" spans="1:10">
      <c r="A5325" s="17">
        <v>5958</v>
      </c>
      <c r="B5325" s="17" t="s">
        <v>2070</v>
      </c>
      <c r="C5325" s="17" t="s">
        <v>20</v>
      </c>
      <c r="D5325" s="17" t="s">
        <v>4762</v>
      </c>
      <c r="E5325" s="17">
        <v>2860</v>
      </c>
      <c r="F5325" s="18" t="s">
        <v>6</v>
      </c>
      <c r="G5325">
        <v>2015</v>
      </c>
      <c r="H5325" s="18" t="s">
        <v>66</v>
      </c>
      <c r="I5325" t="s">
        <v>64</v>
      </c>
      <c r="J5325" t="s">
        <v>65</v>
      </c>
    </row>
    <row r="5326" spans="1:10">
      <c r="A5326" s="17">
        <v>5956</v>
      </c>
      <c r="B5326" s="17" t="s">
        <v>2281</v>
      </c>
      <c r="C5326" s="17" t="s">
        <v>20</v>
      </c>
      <c r="D5326" s="17" t="s">
        <v>4731</v>
      </c>
      <c r="E5326" s="17">
        <v>1980</v>
      </c>
      <c r="F5326" s="18" t="s">
        <v>6</v>
      </c>
      <c r="G5326">
        <v>2015</v>
      </c>
      <c r="H5326" s="18" t="s">
        <v>66</v>
      </c>
      <c r="I5326" t="s">
        <v>64</v>
      </c>
      <c r="J5326" t="s">
        <v>65</v>
      </c>
    </row>
    <row r="5327" spans="1:10">
      <c r="A5327" s="17">
        <v>5955</v>
      </c>
      <c r="B5327" s="17" t="s">
        <v>2023</v>
      </c>
      <c r="C5327" s="17" t="s">
        <v>20</v>
      </c>
      <c r="D5327" s="17" t="s">
        <v>4745</v>
      </c>
      <c r="E5327" s="17">
        <v>2530</v>
      </c>
      <c r="F5327" s="18" t="s">
        <v>6</v>
      </c>
      <c r="G5327">
        <v>2015</v>
      </c>
      <c r="H5327" s="18" t="s">
        <v>66</v>
      </c>
      <c r="I5327" t="s">
        <v>64</v>
      </c>
      <c r="J5327" t="s">
        <v>145</v>
      </c>
    </row>
    <row r="5328" spans="1:10">
      <c r="A5328" s="17">
        <v>5953</v>
      </c>
      <c r="B5328" s="17" t="s">
        <v>4225</v>
      </c>
      <c r="C5328" s="17" t="s">
        <v>24</v>
      </c>
      <c r="D5328" s="17" t="s">
        <v>4681</v>
      </c>
      <c r="E5328" s="17">
        <v>1290</v>
      </c>
      <c r="F5328" s="18" t="s">
        <v>6</v>
      </c>
      <c r="G5328">
        <v>2015</v>
      </c>
      <c r="H5328" s="18" t="s">
        <v>66</v>
      </c>
      <c r="I5328" t="s">
        <v>64</v>
      </c>
      <c r="J5328" t="s">
        <v>65</v>
      </c>
    </row>
    <row r="5329" spans="1:10">
      <c r="A5329" s="17">
        <v>5952</v>
      </c>
      <c r="B5329" s="17" t="s">
        <v>2898</v>
      </c>
      <c r="C5329" s="17" t="s">
        <v>24</v>
      </c>
      <c r="D5329" s="17" t="s">
        <v>4748</v>
      </c>
      <c r="E5329" s="17">
        <v>1420</v>
      </c>
      <c r="F5329" s="18" t="s">
        <v>6</v>
      </c>
      <c r="G5329">
        <v>2015</v>
      </c>
      <c r="H5329" s="18" t="s">
        <v>66</v>
      </c>
      <c r="I5329" t="s">
        <v>64</v>
      </c>
      <c r="J5329" t="s">
        <v>65</v>
      </c>
    </row>
    <row r="5330" spans="1:10">
      <c r="A5330" s="17">
        <v>5951</v>
      </c>
      <c r="B5330" s="17" t="s">
        <v>4155</v>
      </c>
      <c r="C5330" s="17" t="s">
        <v>24</v>
      </c>
      <c r="D5330" s="17" t="s">
        <v>4658</v>
      </c>
      <c r="E5330" s="17">
        <v>1330</v>
      </c>
      <c r="F5330" s="18" t="s">
        <v>6</v>
      </c>
      <c r="G5330">
        <v>2015</v>
      </c>
      <c r="H5330" s="18" t="s">
        <v>66</v>
      </c>
      <c r="I5330" t="s">
        <v>64</v>
      </c>
      <c r="J5330" t="s">
        <v>65</v>
      </c>
    </row>
    <row r="5331" spans="1:10">
      <c r="A5331" s="17">
        <v>5950</v>
      </c>
      <c r="B5331" s="17" t="s">
        <v>2239</v>
      </c>
      <c r="C5331" s="17" t="s">
        <v>28</v>
      </c>
      <c r="D5331" s="17" t="s">
        <v>4634</v>
      </c>
      <c r="E5331" s="17">
        <v>3810</v>
      </c>
      <c r="F5331" s="18" t="s">
        <v>6</v>
      </c>
      <c r="G5331">
        <v>2015</v>
      </c>
      <c r="H5331" s="18" t="s">
        <v>66</v>
      </c>
      <c r="I5331" t="s">
        <v>64</v>
      </c>
      <c r="J5331" t="s">
        <v>65</v>
      </c>
    </row>
    <row r="5332" spans="1:10">
      <c r="A5332" s="17">
        <v>5949</v>
      </c>
      <c r="B5332" s="17" t="s">
        <v>3047</v>
      </c>
      <c r="C5332" s="17" t="s">
        <v>16</v>
      </c>
      <c r="D5332" s="17" t="s">
        <v>4663</v>
      </c>
      <c r="E5332" s="17">
        <v>1750</v>
      </c>
      <c r="F5332" s="18" t="s">
        <v>6</v>
      </c>
      <c r="G5332">
        <v>2015</v>
      </c>
      <c r="H5332" s="18" t="s">
        <v>66</v>
      </c>
      <c r="I5332" t="s">
        <v>64</v>
      </c>
      <c r="J5332" t="s">
        <v>178</v>
      </c>
    </row>
    <row r="5333" spans="1:10">
      <c r="A5333" s="17">
        <v>5945</v>
      </c>
      <c r="B5333" s="17" t="s">
        <v>3539</v>
      </c>
      <c r="C5333" s="17" t="s">
        <v>26</v>
      </c>
      <c r="D5333" s="17" t="s">
        <v>4742</v>
      </c>
      <c r="E5333" s="17">
        <v>2120</v>
      </c>
      <c r="F5333" s="18" t="s">
        <v>6</v>
      </c>
      <c r="G5333">
        <v>2015</v>
      </c>
      <c r="H5333" s="18" t="s">
        <v>66</v>
      </c>
      <c r="I5333" t="s">
        <v>64</v>
      </c>
      <c r="J5333" t="s">
        <v>65</v>
      </c>
    </row>
    <row r="5334" spans="1:10">
      <c r="A5334" s="17">
        <v>5944</v>
      </c>
      <c r="B5334" s="17" t="s">
        <v>3159</v>
      </c>
      <c r="C5334" s="17" t="s">
        <v>26</v>
      </c>
      <c r="D5334" s="17" t="s">
        <v>4742</v>
      </c>
      <c r="E5334" s="17">
        <v>1730</v>
      </c>
      <c r="F5334" s="18" t="s">
        <v>6</v>
      </c>
      <c r="G5334">
        <v>2015</v>
      </c>
      <c r="H5334" s="18" t="s">
        <v>66</v>
      </c>
      <c r="I5334" t="s">
        <v>64</v>
      </c>
      <c r="J5334" t="s">
        <v>65</v>
      </c>
    </row>
    <row r="5335" spans="1:10">
      <c r="A5335" s="17">
        <v>5943</v>
      </c>
      <c r="B5335" s="17" t="s">
        <v>3790</v>
      </c>
      <c r="C5335" s="17" t="s">
        <v>26</v>
      </c>
      <c r="D5335" s="17" t="s">
        <v>4668</v>
      </c>
      <c r="E5335" s="17">
        <v>980</v>
      </c>
      <c r="F5335" s="18" t="s">
        <v>6</v>
      </c>
      <c r="G5335">
        <v>2015</v>
      </c>
      <c r="H5335" s="18" t="s">
        <v>66</v>
      </c>
      <c r="I5335" t="s">
        <v>64</v>
      </c>
      <c r="J5335" t="s">
        <v>65</v>
      </c>
    </row>
    <row r="5336" spans="1:10">
      <c r="A5336" s="17">
        <v>5941</v>
      </c>
      <c r="B5336" s="17" t="s">
        <v>2228</v>
      </c>
      <c r="C5336" s="17" t="s">
        <v>28</v>
      </c>
      <c r="D5336" s="17" t="s">
        <v>4583</v>
      </c>
      <c r="E5336" s="17">
        <v>3050</v>
      </c>
      <c r="F5336" s="18" t="s">
        <v>6</v>
      </c>
      <c r="G5336">
        <v>2015</v>
      </c>
      <c r="H5336" s="18" t="s">
        <v>66</v>
      </c>
      <c r="I5336" t="s">
        <v>64</v>
      </c>
      <c r="J5336" t="s">
        <v>65</v>
      </c>
    </row>
    <row r="5337" spans="1:10">
      <c r="A5337" s="17">
        <v>5940</v>
      </c>
      <c r="B5337" s="17" t="s">
        <v>250</v>
      </c>
      <c r="C5337" s="17" t="s">
        <v>18</v>
      </c>
      <c r="D5337" s="17" t="s">
        <v>4687</v>
      </c>
      <c r="E5337" s="17">
        <v>1040</v>
      </c>
      <c r="F5337" s="18" t="s">
        <v>6</v>
      </c>
      <c r="G5337">
        <v>2015</v>
      </c>
      <c r="H5337" s="18" t="s">
        <v>66</v>
      </c>
      <c r="I5337" t="s">
        <v>64</v>
      </c>
      <c r="J5337" t="s">
        <v>204</v>
      </c>
    </row>
    <row r="5338" spans="1:10">
      <c r="A5338" s="17">
        <v>5939</v>
      </c>
      <c r="B5338" s="17" t="s">
        <v>3081</v>
      </c>
      <c r="C5338" s="17" t="s">
        <v>16</v>
      </c>
      <c r="D5338" s="17" t="s">
        <v>4694</v>
      </c>
      <c r="E5338" s="17">
        <v>1830</v>
      </c>
      <c r="F5338" s="18" t="s">
        <v>6</v>
      </c>
      <c r="G5338">
        <v>2015</v>
      </c>
      <c r="H5338" s="18" t="s">
        <v>66</v>
      </c>
      <c r="I5338" t="s">
        <v>64</v>
      </c>
      <c r="J5338" t="s">
        <v>65</v>
      </c>
    </row>
    <row r="5339" spans="1:10">
      <c r="A5339" s="17">
        <v>5938</v>
      </c>
      <c r="B5339" s="17" t="s">
        <v>2598</v>
      </c>
      <c r="C5339" s="17" t="s">
        <v>18</v>
      </c>
      <c r="D5339" s="17" t="s">
        <v>4686</v>
      </c>
      <c r="E5339" s="17">
        <v>2330</v>
      </c>
      <c r="F5339" s="18" t="s">
        <v>6</v>
      </c>
      <c r="G5339">
        <v>2015</v>
      </c>
      <c r="H5339" s="18" t="s">
        <v>66</v>
      </c>
      <c r="I5339" t="s">
        <v>64</v>
      </c>
      <c r="J5339" t="s">
        <v>204</v>
      </c>
    </row>
    <row r="5340" spans="1:10">
      <c r="A5340" s="17">
        <v>5937</v>
      </c>
      <c r="B5340" s="17" t="s">
        <v>4070</v>
      </c>
      <c r="C5340" s="17" t="s">
        <v>18</v>
      </c>
      <c r="D5340" s="17" t="s">
        <v>4686</v>
      </c>
      <c r="E5340" s="17">
        <v>1820</v>
      </c>
      <c r="F5340" s="18" t="s">
        <v>6</v>
      </c>
      <c r="G5340">
        <v>2015</v>
      </c>
      <c r="H5340" s="18" t="s">
        <v>66</v>
      </c>
      <c r="I5340" t="s">
        <v>64</v>
      </c>
      <c r="J5340" t="s">
        <v>204</v>
      </c>
    </row>
    <row r="5341" spans="1:10">
      <c r="A5341" s="17">
        <v>5936</v>
      </c>
      <c r="B5341" s="17" t="s">
        <v>248</v>
      </c>
      <c r="C5341" s="17" t="s">
        <v>24</v>
      </c>
      <c r="D5341" s="17" t="s">
        <v>4658</v>
      </c>
      <c r="E5341" s="17">
        <v>1030</v>
      </c>
      <c r="F5341" s="18" t="s">
        <v>6</v>
      </c>
      <c r="G5341">
        <v>2015</v>
      </c>
      <c r="H5341" s="18" t="s">
        <v>66</v>
      </c>
      <c r="I5341" t="s">
        <v>64</v>
      </c>
      <c r="J5341" t="s">
        <v>65</v>
      </c>
    </row>
    <row r="5342" spans="1:10">
      <c r="A5342" s="17">
        <v>5934</v>
      </c>
      <c r="B5342" s="17" t="s">
        <v>245</v>
      </c>
      <c r="C5342" s="17" t="s">
        <v>24</v>
      </c>
      <c r="D5342" s="17" t="s">
        <v>4658</v>
      </c>
      <c r="E5342" s="17">
        <v>970</v>
      </c>
      <c r="F5342" s="18" t="s">
        <v>6</v>
      </c>
      <c r="G5342">
        <v>2015</v>
      </c>
      <c r="H5342" s="18" t="s">
        <v>66</v>
      </c>
      <c r="I5342" t="s">
        <v>64</v>
      </c>
      <c r="J5342" t="s">
        <v>65</v>
      </c>
    </row>
    <row r="5343" spans="1:10">
      <c r="A5343" s="17">
        <v>5932</v>
      </c>
      <c r="B5343" s="17" t="s">
        <v>4491</v>
      </c>
      <c r="C5343" s="17" t="s">
        <v>18</v>
      </c>
      <c r="D5343" s="17" t="s">
        <v>4687</v>
      </c>
      <c r="E5343" s="17">
        <v>1140</v>
      </c>
      <c r="F5343" s="18" t="s">
        <v>6</v>
      </c>
      <c r="G5343">
        <v>2015</v>
      </c>
      <c r="H5343" s="18" t="s">
        <v>66</v>
      </c>
      <c r="I5343" t="s">
        <v>64</v>
      </c>
      <c r="J5343" t="s">
        <v>215</v>
      </c>
    </row>
    <row r="5344" spans="1:10">
      <c r="A5344" s="17">
        <v>5931</v>
      </c>
      <c r="B5344" s="17" t="s">
        <v>2441</v>
      </c>
      <c r="C5344" s="17" t="s">
        <v>18</v>
      </c>
      <c r="D5344" s="17" t="s">
        <v>4756</v>
      </c>
      <c r="E5344" s="17">
        <v>1210</v>
      </c>
      <c r="F5344" s="18" t="s">
        <v>6</v>
      </c>
      <c r="G5344">
        <v>2015</v>
      </c>
      <c r="H5344" s="18" t="s">
        <v>66</v>
      </c>
      <c r="I5344" t="s">
        <v>64</v>
      </c>
      <c r="J5344" t="s">
        <v>204</v>
      </c>
    </row>
    <row r="5345" spans="1:10">
      <c r="A5345" s="17">
        <v>5930</v>
      </c>
      <c r="B5345" s="17" t="s">
        <v>3802</v>
      </c>
      <c r="C5345" s="17" t="s">
        <v>18</v>
      </c>
      <c r="D5345" s="17" t="s">
        <v>4686</v>
      </c>
      <c r="E5345" s="17">
        <v>3160</v>
      </c>
      <c r="F5345" s="18" t="s">
        <v>6</v>
      </c>
      <c r="G5345">
        <v>2015</v>
      </c>
      <c r="H5345" s="18" t="s">
        <v>66</v>
      </c>
      <c r="I5345" t="s">
        <v>64</v>
      </c>
      <c r="J5345" t="s">
        <v>204</v>
      </c>
    </row>
    <row r="5346" spans="1:10">
      <c r="A5346" s="17">
        <v>5929</v>
      </c>
      <c r="B5346" s="17" t="s">
        <v>3021</v>
      </c>
      <c r="C5346" s="17" t="s">
        <v>28</v>
      </c>
      <c r="D5346" s="17" t="s">
        <v>4749</v>
      </c>
      <c r="E5346" s="17">
        <v>1010</v>
      </c>
      <c r="F5346" s="18" t="s">
        <v>6</v>
      </c>
      <c r="G5346">
        <v>2015</v>
      </c>
      <c r="H5346" s="18" t="s">
        <v>66</v>
      </c>
      <c r="I5346" t="s">
        <v>64</v>
      </c>
      <c r="J5346" t="s">
        <v>65</v>
      </c>
    </row>
    <row r="5347" spans="1:10">
      <c r="A5347" s="17">
        <v>5925</v>
      </c>
      <c r="B5347" s="17" t="s">
        <v>3175</v>
      </c>
      <c r="C5347" s="17" t="s">
        <v>18</v>
      </c>
      <c r="D5347" s="17" t="s">
        <v>4760</v>
      </c>
      <c r="E5347" s="17">
        <v>1990</v>
      </c>
      <c r="F5347" s="18" t="s">
        <v>6</v>
      </c>
      <c r="G5347">
        <v>2015</v>
      </c>
      <c r="H5347" s="18" t="s">
        <v>66</v>
      </c>
      <c r="I5347" t="s">
        <v>64</v>
      </c>
      <c r="J5347" t="s">
        <v>204</v>
      </c>
    </row>
    <row r="5348" spans="1:10">
      <c r="A5348" s="17">
        <v>5924</v>
      </c>
      <c r="B5348" s="17" t="s">
        <v>2370</v>
      </c>
      <c r="C5348" s="17" t="s">
        <v>18</v>
      </c>
      <c r="D5348" s="17" t="s">
        <v>4756</v>
      </c>
      <c r="E5348" s="17">
        <v>1580</v>
      </c>
      <c r="F5348" s="18" t="s">
        <v>6</v>
      </c>
      <c r="G5348">
        <v>2015</v>
      </c>
      <c r="H5348" s="18" t="s">
        <v>66</v>
      </c>
      <c r="I5348" t="s">
        <v>64</v>
      </c>
      <c r="J5348" t="s">
        <v>204</v>
      </c>
    </row>
    <row r="5349" spans="1:10">
      <c r="A5349" s="17">
        <v>5923</v>
      </c>
      <c r="B5349" s="17" t="s">
        <v>3508</v>
      </c>
      <c r="C5349" s="17" t="s">
        <v>16</v>
      </c>
      <c r="D5349" s="17" t="s">
        <v>4631</v>
      </c>
      <c r="E5349" s="17">
        <v>1630</v>
      </c>
      <c r="F5349" s="18" t="s">
        <v>6</v>
      </c>
      <c r="G5349">
        <v>2015</v>
      </c>
      <c r="H5349" s="18" t="s">
        <v>66</v>
      </c>
      <c r="I5349" t="s">
        <v>64</v>
      </c>
      <c r="J5349" t="s">
        <v>178</v>
      </c>
    </row>
    <row r="5350" spans="1:10">
      <c r="A5350" s="17">
        <v>5920</v>
      </c>
      <c r="B5350" s="17" t="s">
        <v>3762</v>
      </c>
      <c r="C5350" s="17" t="s">
        <v>18</v>
      </c>
      <c r="D5350" s="17" t="s">
        <v>4686</v>
      </c>
      <c r="E5350" s="17">
        <v>1470</v>
      </c>
      <c r="F5350" s="18" t="s">
        <v>6</v>
      </c>
      <c r="G5350">
        <v>2015</v>
      </c>
      <c r="H5350" s="18" t="s">
        <v>66</v>
      </c>
      <c r="I5350" t="s">
        <v>64</v>
      </c>
      <c r="J5350" t="s">
        <v>204</v>
      </c>
    </row>
    <row r="5351" spans="1:10">
      <c r="A5351" s="17">
        <v>5919</v>
      </c>
      <c r="B5351" s="17" t="s">
        <v>3809</v>
      </c>
      <c r="C5351" s="17" t="s">
        <v>28</v>
      </c>
      <c r="D5351" s="17" t="s">
        <v>4749</v>
      </c>
      <c r="E5351" s="17">
        <v>1800</v>
      </c>
      <c r="F5351" s="18" t="s">
        <v>6</v>
      </c>
      <c r="G5351">
        <v>2015</v>
      </c>
      <c r="H5351" s="18" t="s">
        <v>66</v>
      </c>
      <c r="I5351" t="s">
        <v>64</v>
      </c>
      <c r="J5351" t="s">
        <v>65</v>
      </c>
    </row>
    <row r="5352" spans="1:10">
      <c r="A5352" s="17">
        <v>5918</v>
      </c>
      <c r="B5352" s="17" t="s">
        <v>2218</v>
      </c>
      <c r="C5352" s="17" t="s">
        <v>28</v>
      </c>
      <c r="D5352" s="17" t="s">
        <v>4583</v>
      </c>
      <c r="E5352" s="17">
        <v>1370</v>
      </c>
      <c r="F5352" s="18" t="s">
        <v>6</v>
      </c>
      <c r="G5352">
        <v>2015</v>
      </c>
      <c r="H5352" s="18" t="s">
        <v>66</v>
      </c>
      <c r="I5352" t="s">
        <v>64</v>
      </c>
      <c r="J5352" t="s">
        <v>65</v>
      </c>
    </row>
    <row r="5353" spans="1:10">
      <c r="A5353" s="17">
        <v>5917</v>
      </c>
      <c r="B5353" s="17" t="s">
        <v>3988</v>
      </c>
      <c r="C5353" s="17" t="s">
        <v>28</v>
      </c>
      <c r="D5353" s="17" t="s">
        <v>4583</v>
      </c>
      <c r="E5353" s="17">
        <v>1140</v>
      </c>
      <c r="F5353" s="18" t="s">
        <v>6</v>
      </c>
      <c r="G5353">
        <v>2015</v>
      </c>
      <c r="H5353" s="18" t="s">
        <v>66</v>
      </c>
      <c r="I5353" t="s">
        <v>64</v>
      </c>
      <c r="J5353" t="s">
        <v>65</v>
      </c>
    </row>
    <row r="5354" spans="1:10">
      <c r="A5354" s="17">
        <v>5914</v>
      </c>
      <c r="B5354" s="17" t="s">
        <v>3845</v>
      </c>
      <c r="C5354" s="17" t="s">
        <v>18</v>
      </c>
      <c r="D5354" s="17" t="s">
        <v>4686</v>
      </c>
      <c r="E5354" s="17">
        <v>1770</v>
      </c>
      <c r="F5354" s="18" t="s">
        <v>6</v>
      </c>
      <c r="G5354">
        <v>2015</v>
      </c>
      <c r="H5354" s="18" t="s">
        <v>66</v>
      </c>
      <c r="I5354" t="s">
        <v>64</v>
      </c>
      <c r="J5354" t="s">
        <v>204</v>
      </c>
    </row>
    <row r="5355" spans="1:10">
      <c r="A5355" s="17">
        <v>5913</v>
      </c>
      <c r="B5355" s="17" t="s">
        <v>4526</v>
      </c>
      <c r="C5355" s="17" t="s">
        <v>24</v>
      </c>
      <c r="D5355" s="17" t="s">
        <v>4681</v>
      </c>
      <c r="E5355" s="17">
        <v>1830</v>
      </c>
      <c r="F5355" s="18" t="s">
        <v>6</v>
      </c>
      <c r="G5355">
        <v>2015</v>
      </c>
      <c r="H5355" s="18" t="s">
        <v>66</v>
      </c>
      <c r="I5355" t="s">
        <v>64</v>
      </c>
      <c r="J5355" t="s">
        <v>65</v>
      </c>
    </row>
    <row r="5356" spans="1:10">
      <c r="A5356" s="17">
        <v>5911</v>
      </c>
      <c r="B5356" s="17" t="s">
        <v>3015</v>
      </c>
      <c r="C5356" s="17" t="s">
        <v>16</v>
      </c>
      <c r="D5356" s="17" t="s">
        <v>4694</v>
      </c>
      <c r="E5356" s="17">
        <v>2140</v>
      </c>
      <c r="F5356" s="18" t="s">
        <v>6</v>
      </c>
      <c r="G5356">
        <v>2015</v>
      </c>
      <c r="H5356" s="18" t="s">
        <v>66</v>
      </c>
      <c r="I5356" t="s">
        <v>64</v>
      </c>
      <c r="J5356" t="s">
        <v>65</v>
      </c>
    </row>
    <row r="5357" spans="1:10">
      <c r="A5357" s="17">
        <v>5909</v>
      </c>
      <c r="B5357" s="17" t="s">
        <v>3234</v>
      </c>
      <c r="C5357" s="17" t="s">
        <v>16</v>
      </c>
      <c r="D5357" s="17" t="s">
        <v>4663</v>
      </c>
      <c r="E5357" s="17">
        <v>1250</v>
      </c>
      <c r="F5357" s="18" t="s">
        <v>6</v>
      </c>
      <c r="G5357">
        <v>2015</v>
      </c>
      <c r="H5357" s="18" t="s">
        <v>66</v>
      </c>
      <c r="I5357" t="s">
        <v>64</v>
      </c>
      <c r="J5357" t="s">
        <v>178</v>
      </c>
    </row>
    <row r="5358" spans="1:10">
      <c r="A5358" s="17">
        <v>5908</v>
      </c>
      <c r="B5358" s="17" t="s">
        <v>3565</v>
      </c>
      <c r="C5358" s="17" t="s">
        <v>24</v>
      </c>
      <c r="D5358" s="17" t="s">
        <v>4658</v>
      </c>
      <c r="E5358" s="17">
        <v>1620</v>
      </c>
      <c r="F5358" s="18" t="s">
        <v>6</v>
      </c>
      <c r="G5358">
        <v>2015</v>
      </c>
      <c r="H5358" s="18" t="s">
        <v>66</v>
      </c>
      <c r="I5358" t="s">
        <v>64</v>
      </c>
      <c r="J5358" t="s">
        <v>65</v>
      </c>
    </row>
    <row r="5359" spans="1:10">
      <c r="A5359" s="17">
        <v>5904</v>
      </c>
      <c r="B5359" s="17" t="s">
        <v>2068</v>
      </c>
      <c r="C5359" s="17" t="s">
        <v>20</v>
      </c>
      <c r="D5359" s="17" t="s">
        <v>4745</v>
      </c>
      <c r="E5359" s="17">
        <v>2110</v>
      </c>
      <c r="F5359" s="18" t="s">
        <v>6</v>
      </c>
      <c r="G5359">
        <v>2015</v>
      </c>
      <c r="H5359" s="18" t="s">
        <v>66</v>
      </c>
      <c r="I5359" t="s">
        <v>64</v>
      </c>
      <c r="J5359" t="s">
        <v>123</v>
      </c>
    </row>
    <row r="5360" spans="1:10">
      <c r="A5360" s="17">
        <v>5903</v>
      </c>
      <c r="B5360" s="17" t="s">
        <v>2167</v>
      </c>
      <c r="C5360" s="17" t="s">
        <v>20</v>
      </c>
      <c r="D5360" s="17" t="s">
        <v>4762</v>
      </c>
      <c r="E5360" s="17">
        <v>1610</v>
      </c>
      <c r="F5360" s="18" t="s">
        <v>6</v>
      </c>
      <c r="G5360">
        <v>2015</v>
      </c>
      <c r="H5360" s="18" t="s">
        <v>66</v>
      </c>
      <c r="I5360" t="s">
        <v>64</v>
      </c>
      <c r="J5360" t="s">
        <v>65</v>
      </c>
    </row>
    <row r="5361" spans="1:10">
      <c r="A5361" s="17">
        <v>5902</v>
      </c>
      <c r="B5361" s="17" t="s">
        <v>3261</v>
      </c>
      <c r="C5361" s="17" t="s">
        <v>24</v>
      </c>
      <c r="D5361" s="17" t="s">
        <v>4748</v>
      </c>
      <c r="E5361" s="17">
        <v>600</v>
      </c>
      <c r="F5361" s="18" t="s">
        <v>6</v>
      </c>
      <c r="G5361">
        <v>2015</v>
      </c>
      <c r="H5361" s="18" t="s">
        <v>66</v>
      </c>
      <c r="I5361" t="s">
        <v>64</v>
      </c>
      <c r="J5361" t="s">
        <v>65</v>
      </c>
    </row>
    <row r="5362" spans="1:10">
      <c r="A5362" s="17">
        <v>5901</v>
      </c>
      <c r="B5362" s="17" t="s">
        <v>2065</v>
      </c>
      <c r="C5362" s="17" t="s">
        <v>28</v>
      </c>
      <c r="D5362" s="17" t="s">
        <v>4634</v>
      </c>
      <c r="E5362" s="17">
        <v>4070</v>
      </c>
      <c r="F5362" s="18" t="s">
        <v>6</v>
      </c>
      <c r="G5362">
        <v>2015</v>
      </c>
      <c r="H5362" s="18" t="s">
        <v>66</v>
      </c>
      <c r="I5362" t="s">
        <v>64</v>
      </c>
      <c r="J5362" t="s">
        <v>65</v>
      </c>
    </row>
    <row r="5363" spans="1:10">
      <c r="A5363" s="17">
        <v>5900</v>
      </c>
      <c r="B5363" s="17" t="s">
        <v>2908</v>
      </c>
      <c r="C5363" s="17" t="s">
        <v>28</v>
      </c>
      <c r="D5363" s="17" t="s">
        <v>4638</v>
      </c>
      <c r="E5363" s="17">
        <v>2120</v>
      </c>
      <c r="F5363" s="18" t="s">
        <v>6</v>
      </c>
      <c r="G5363">
        <v>2015</v>
      </c>
      <c r="H5363" s="18" t="s">
        <v>66</v>
      </c>
      <c r="I5363" t="s">
        <v>64</v>
      </c>
      <c r="J5363" t="s">
        <v>65</v>
      </c>
    </row>
    <row r="5364" spans="1:10">
      <c r="A5364" s="17">
        <v>5898</v>
      </c>
      <c r="B5364" s="17" t="s">
        <v>4117</v>
      </c>
      <c r="C5364" s="17" t="s">
        <v>18</v>
      </c>
      <c r="D5364" s="17" t="s">
        <v>4687</v>
      </c>
      <c r="E5364" s="17">
        <v>2280</v>
      </c>
      <c r="F5364" s="18" t="s">
        <v>6</v>
      </c>
      <c r="G5364">
        <v>2015</v>
      </c>
      <c r="H5364" s="18" t="s">
        <v>66</v>
      </c>
      <c r="I5364" t="s">
        <v>64</v>
      </c>
      <c r="J5364" t="s">
        <v>204</v>
      </c>
    </row>
    <row r="5365" spans="1:10">
      <c r="A5365" s="17">
        <v>5897</v>
      </c>
      <c r="B5365" s="17" t="s">
        <v>3435</v>
      </c>
      <c r="C5365" s="17" t="s">
        <v>18</v>
      </c>
      <c r="D5365" s="17" t="s">
        <v>4686</v>
      </c>
      <c r="E5365" s="17">
        <v>1540</v>
      </c>
      <c r="F5365" s="18" t="s">
        <v>6</v>
      </c>
      <c r="G5365">
        <v>2015</v>
      </c>
      <c r="H5365" s="18" t="s">
        <v>66</v>
      </c>
      <c r="I5365" t="s">
        <v>64</v>
      </c>
      <c r="J5365" t="s">
        <v>204</v>
      </c>
    </row>
    <row r="5366" spans="1:10">
      <c r="A5366" s="17">
        <v>5896</v>
      </c>
      <c r="B5366" s="17" t="s">
        <v>2696</v>
      </c>
      <c r="C5366" s="17" t="s">
        <v>18</v>
      </c>
      <c r="D5366" s="17" t="s">
        <v>4687</v>
      </c>
      <c r="E5366" s="17">
        <v>970</v>
      </c>
      <c r="F5366" s="18" t="s">
        <v>6</v>
      </c>
      <c r="G5366">
        <v>2015</v>
      </c>
      <c r="H5366" s="18" t="s">
        <v>66</v>
      </c>
      <c r="I5366" t="s">
        <v>64</v>
      </c>
      <c r="J5366" t="s">
        <v>204</v>
      </c>
    </row>
    <row r="5367" spans="1:10">
      <c r="A5367" s="17">
        <v>5895</v>
      </c>
      <c r="B5367" s="17" t="s">
        <v>242</v>
      </c>
      <c r="C5367" s="17" t="s">
        <v>28</v>
      </c>
      <c r="D5367" s="17" t="s">
        <v>4749</v>
      </c>
      <c r="E5367" s="17">
        <v>1330</v>
      </c>
      <c r="F5367" s="18" t="s">
        <v>6</v>
      </c>
      <c r="G5367">
        <v>2014</v>
      </c>
      <c r="H5367" s="18" t="s">
        <v>66</v>
      </c>
      <c r="I5367" t="s">
        <v>64</v>
      </c>
      <c r="J5367" t="s">
        <v>65</v>
      </c>
    </row>
    <row r="5368" spans="1:10">
      <c r="A5368" s="17">
        <v>5892</v>
      </c>
      <c r="B5368" s="17" t="s">
        <v>3033</v>
      </c>
      <c r="C5368" s="17" t="s">
        <v>28</v>
      </c>
      <c r="D5368" s="17" t="s">
        <v>4749</v>
      </c>
      <c r="E5368" s="17">
        <v>1230</v>
      </c>
      <c r="F5368" s="18" t="s">
        <v>6</v>
      </c>
      <c r="G5368">
        <v>2014</v>
      </c>
      <c r="H5368" s="18" t="s">
        <v>66</v>
      </c>
      <c r="I5368" t="s">
        <v>64</v>
      </c>
      <c r="J5368" t="s">
        <v>65</v>
      </c>
    </row>
    <row r="5369" spans="1:10">
      <c r="A5369" s="17">
        <v>5890</v>
      </c>
      <c r="B5369" s="17" t="s">
        <v>3366</v>
      </c>
      <c r="C5369" s="17" t="s">
        <v>26</v>
      </c>
      <c r="D5369" s="17" t="s">
        <v>4668</v>
      </c>
      <c r="E5369" s="17">
        <v>1630</v>
      </c>
      <c r="F5369" s="18" t="s">
        <v>6</v>
      </c>
      <c r="G5369">
        <v>2015</v>
      </c>
      <c r="H5369" s="18" t="s">
        <v>66</v>
      </c>
      <c r="I5369" t="s">
        <v>64</v>
      </c>
      <c r="J5369" t="s">
        <v>65</v>
      </c>
    </row>
    <row r="5370" spans="1:10">
      <c r="A5370" s="17">
        <v>5886</v>
      </c>
      <c r="B5370" s="17" t="s">
        <v>4133</v>
      </c>
      <c r="C5370" s="17" t="s">
        <v>18</v>
      </c>
      <c r="D5370" s="17" t="s">
        <v>4756</v>
      </c>
      <c r="E5370" s="17">
        <v>1190</v>
      </c>
      <c r="F5370" s="18" t="s">
        <v>6</v>
      </c>
      <c r="G5370">
        <v>2015</v>
      </c>
      <c r="H5370" s="18" t="s">
        <v>66</v>
      </c>
      <c r="I5370" t="s">
        <v>64</v>
      </c>
      <c r="J5370" t="s">
        <v>204</v>
      </c>
    </row>
    <row r="5371" spans="1:10">
      <c r="A5371" s="17">
        <v>5884</v>
      </c>
      <c r="B5371" s="17" t="s">
        <v>3496</v>
      </c>
      <c r="C5371" s="17" t="s">
        <v>18</v>
      </c>
      <c r="D5371" s="17" t="s">
        <v>4687</v>
      </c>
      <c r="E5371" s="17">
        <v>1940</v>
      </c>
      <c r="F5371" s="18" t="s">
        <v>6</v>
      </c>
      <c r="G5371">
        <v>2015</v>
      </c>
      <c r="H5371" s="18" t="s">
        <v>66</v>
      </c>
      <c r="I5371" t="s">
        <v>64</v>
      </c>
      <c r="J5371" t="s">
        <v>204</v>
      </c>
    </row>
    <row r="5372" spans="1:10">
      <c r="A5372" s="17">
        <v>5881</v>
      </c>
      <c r="B5372" s="17" t="s">
        <v>2274</v>
      </c>
      <c r="C5372" s="17" t="s">
        <v>16</v>
      </c>
      <c r="D5372" s="17" t="s">
        <v>4663</v>
      </c>
      <c r="E5372" s="17">
        <v>4790</v>
      </c>
      <c r="F5372" s="18" t="s">
        <v>6</v>
      </c>
      <c r="G5372">
        <v>2015</v>
      </c>
      <c r="H5372" s="18" t="s">
        <v>66</v>
      </c>
      <c r="I5372" t="s">
        <v>64</v>
      </c>
      <c r="J5372" t="s">
        <v>178</v>
      </c>
    </row>
    <row r="5373" spans="1:10">
      <c r="A5373" s="17">
        <v>5880</v>
      </c>
      <c r="B5373" s="17" t="s">
        <v>2289</v>
      </c>
      <c r="C5373" s="17" t="s">
        <v>16</v>
      </c>
      <c r="D5373" s="17" t="s">
        <v>4631</v>
      </c>
      <c r="E5373" s="17">
        <v>7310</v>
      </c>
      <c r="F5373" s="18" t="s">
        <v>6</v>
      </c>
      <c r="G5373">
        <v>2014</v>
      </c>
      <c r="H5373" s="18" t="s">
        <v>66</v>
      </c>
      <c r="I5373" t="s">
        <v>64</v>
      </c>
      <c r="J5373" t="s">
        <v>178</v>
      </c>
    </row>
    <row r="5374" spans="1:10">
      <c r="A5374" s="17">
        <v>5879</v>
      </c>
      <c r="B5374" s="17" t="s">
        <v>3881</v>
      </c>
      <c r="C5374" s="17" t="s">
        <v>18</v>
      </c>
      <c r="D5374" s="17" t="s">
        <v>4687</v>
      </c>
      <c r="E5374" s="17">
        <v>1760</v>
      </c>
      <c r="F5374" s="18" t="s">
        <v>6</v>
      </c>
      <c r="G5374">
        <v>2015</v>
      </c>
      <c r="H5374" s="18" t="s">
        <v>66</v>
      </c>
      <c r="I5374" t="s">
        <v>64</v>
      </c>
      <c r="J5374" t="s">
        <v>204</v>
      </c>
    </row>
    <row r="5375" spans="1:10">
      <c r="A5375" s="17">
        <v>5876</v>
      </c>
      <c r="B5375" s="17" t="s">
        <v>2570</v>
      </c>
      <c r="C5375" s="17" t="s">
        <v>28</v>
      </c>
      <c r="D5375" s="17" t="s">
        <v>4583</v>
      </c>
      <c r="E5375" s="17">
        <v>1810</v>
      </c>
      <c r="F5375" s="18" t="s">
        <v>6</v>
      </c>
      <c r="G5375">
        <v>2014</v>
      </c>
      <c r="H5375" s="18" t="s">
        <v>66</v>
      </c>
      <c r="I5375" t="s">
        <v>64</v>
      </c>
      <c r="J5375" t="s">
        <v>65</v>
      </c>
    </row>
    <row r="5376" spans="1:10">
      <c r="A5376" s="17">
        <v>5874</v>
      </c>
      <c r="B5376" s="17" t="s">
        <v>3389</v>
      </c>
      <c r="C5376" s="17" t="s">
        <v>28</v>
      </c>
      <c r="D5376" s="17" t="s">
        <v>4749</v>
      </c>
      <c r="E5376" s="17">
        <v>1240</v>
      </c>
      <c r="F5376" s="18" t="s">
        <v>6</v>
      </c>
      <c r="G5376">
        <v>2014</v>
      </c>
      <c r="H5376" s="18" t="s">
        <v>66</v>
      </c>
      <c r="I5376" t="s">
        <v>64</v>
      </c>
      <c r="J5376" t="s">
        <v>65</v>
      </c>
    </row>
    <row r="5377" spans="1:10">
      <c r="A5377" s="17">
        <v>5873</v>
      </c>
      <c r="B5377" s="17" t="s">
        <v>3825</v>
      </c>
      <c r="C5377" s="17" t="s">
        <v>18</v>
      </c>
      <c r="D5377" s="17" t="s">
        <v>4760</v>
      </c>
      <c r="E5377" s="17">
        <v>1960</v>
      </c>
      <c r="F5377" s="18" t="s">
        <v>6</v>
      </c>
      <c r="G5377">
        <v>2014</v>
      </c>
      <c r="H5377" s="18" t="s">
        <v>66</v>
      </c>
      <c r="I5377" t="s">
        <v>64</v>
      </c>
      <c r="J5377" t="s">
        <v>204</v>
      </c>
    </row>
    <row r="5378" spans="1:10">
      <c r="A5378" s="17">
        <v>5872</v>
      </c>
      <c r="B5378" s="17" t="s">
        <v>4107</v>
      </c>
      <c r="C5378" s="17" t="s">
        <v>24</v>
      </c>
      <c r="D5378" s="17" t="s">
        <v>4748</v>
      </c>
      <c r="E5378" s="17">
        <v>1080</v>
      </c>
      <c r="F5378" s="18" t="s">
        <v>6</v>
      </c>
      <c r="G5378">
        <v>2014</v>
      </c>
      <c r="H5378" s="18" t="s">
        <v>66</v>
      </c>
      <c r="I5378" t="s">
        <v>64</v>
      </c>
      <c r="J5378" t="s">
        <v>65</v>
      </c>
    </row>
    <row r="5379" spans="1:10">
      <c r="A5379" s="17">
        <v>5866</v>
      </c>
      <c r="B5379" s="17" t="s">
        <v>239</v>
      </c>
      <c r="C5379" s="17" t="s">
        <v>28</v>
      </c>
      <c r="D5379" s="17" t="s">
        <v>4583</v>
      </c>
      <c r="E5379" s="17">
        <v>1030</v>
      </c>
      <c r="F5379" s="18" t="s">
        <v>6</v>
      </c>
      <c r="G5379">
        <v>2014</v>
      </c>
      <c r="H5379" s="18" t="s">
        <v>66</v>
      </c>
      <c r="I5379" t="s">
        <v>64</v>
      </c>
      <c r="J5379" t="s">
        <v>65</v>
      </c>
    </row>
    <row r="5380" spans="1:10">
      <c r="A5380" s="17">
        <v>5865</v>
      </c>
      <c r="B5380" s="17" t="s">
        <v>2134</v>
      </c>
      <c r="C5380" s="17" t="s">
        <v>20</v>
      </c>
      <c r="D5380" s="17" t="s">
        <v>4731</v>
      </c>
      <c r="E5380" s="17">
        <v>2810</v>
      </c>
      <c r="F5380" s="18" t="s">
        <v>6</v>
      </c>
      <c r="G5380">
        <v>2014</v>
      </c>
      <c r="H5380" s="18" t="s">
        <v>66</v>
      </c>
      <c r="I5380" t="s">
        <v>64</v>
      </c>
      <c r="J5380" t="s">
        <v>65</v>
      </c>
    </row>
    <row r="5381" spans="1:10">
      <c r="A5381" s="17">
        <v>5864</v>
      </c>
      <c r="B5381" s="17" t="s">
        <v>4192</v>
      </c>
      <c r="C5381" s="17" t="s">
        <v>18</v>
      </c>
      <c r="D5381" s="17" t="s">
        <v>4687</v>
      </c>
      <c r="E5381" s="17">
        <v>820</v>
      </c>
      <c r="F5381" s="18" t="s">
        <v>6</v>
      </c>
      <c r="G5381">
        <v>2014</v>
      </c>
      <c r="H5381" s="18" t="s">
        <v>66</v>
      </c>
      <c r="I5381" t="s">
        <v>64</v>
      </c>
      <c r="J5381" t="s">
        <v>207</v>
      </c>
    </row>
    <row r="5382" spans="1:10">
      <c r="A5382" s="17">
        <v>5863</v>
      </c>
      <c r="B5382" s="17" t="s">
        <v>2125</v>
      </c>
      <c r="C5382" s="17" t="s">
        <v>18</v>
      </c>
      <c r="D5382" s="17" t="s">
        <v>4756</v>
      </c>
      <c r="E5382" s="17">
        <v>2010</v>
      </c>
      <c r="F5382" s="18" t="s">
        <v>6</v>
      </c>
      <c r="G5382">
        <v>2014</v>
      </c>
      <c r="H5382" s="18" t="s">
        <v>66</v>
      </c>
      <c r="I5382" t="s">
        <v>64</v>
      </c>
      <c r="J5382" t="s">
        <v>204</v>
      </c>
    </row>
    <row r="5383" spans="1:10">
      <c r="A5383" s="17">
        <v>5862</v>
      </c>
      <c r="B5383" s="17" t="s">
        <v>2252</v>
      </c>
      <c r="C5383" s="17" t="s">
        <v>28</v>
      </c>
      <c r="D5383" s="17" t="s">
        <v>4749</v>
      </c>
      <c r="E5383" s="17">
        <v>9240</v>
      </c>
      <c r="F5383" s="18" t="s">
        <v>6</v>
      </c>
      <c r="G5383">
        <v>2014</v>
      </c>
      <c r="H5383" s="18" t="s">
        <v>66</v>
      </c>
      <c r="I5383" t="s">
        <v>64</v>
      </c>
      <c r="J5383" t="s">
        <v>65</v>
      </c>
    </row>
    <row r="5384" spans="1:10">
      <c r="A5384" s="17">
        <v>5860</v>
      </c>
      <c r="B5384" s="17" t="s">
        <v>2825</v>
      </c>
      <c r="C5384" s="17" t="s">
        <v>26</v>
      </c>
      <c r="D5384" s="17" t="s">
        <v>4742</v>
      </c>
      <c r="E5384" s="17">
        <v>1540</v>
      </c>
      <c r="F5384" s="18" t="s">
        <v>6</v>
      </c>
      <c r="G5384">
        <v>2014</v>
      </c>
      <c r="H5384" s="18" t="s">
        <v>66</v>
      </c>
      <c r="I5384" t="s">
        <v>64</v>
      </c>
      <c r="J5384" t="s">
        <v>65</v>
      </c>
    </row>
    <row r="5385" spans="1:10">
      <c r="A5385" s="17">
        <v>5859</v>
      </c>
      <c r="B5385" s="17" t="s">
        <v>2622</v>
      </c>
      <c r="C5385" s="17" t="s">
        <v>18</v>
      </c>
      <c r="D5385" s="17" t="s">
        <v>4756</v>
      </c>
      <c r="E5385" s="17">
        <v>1670</v>
      </c>
      <c r="F5385" s="18" t="s">
        <v>6</v>
      </c>
      <c r="G5385">
        <v>2014</v>
      </c>
      <c r="H5385" s="18" t="s">
        <v>66</v>
      </c>
      <c r="I5385" t="s">
        <v>64</v>
      </c>
      <c r="J5385" t="s">
        <v>204</v>
      </c>
    </row>
    <row r="5386" spans="1:10">
      <c r="A5386" s="17">
        <v>5858</v>
      </c>
      <c r="B5386" s="17" t="s">
        <v>2174</v>
      </c>
      <c r="C5386" s="17" t="s">
        <v>18</v>
      </c>
      <c r="D5386" s="17" t="s">
        <v>4756</v>
      </c>
      <c r="E5386" s="17">
        <v>5260</v>
      </c>
      <c r="F5386" s="18" t="s">
        <v>6</v>
      </c>
      <c r="G5386">
        <v>2014</v>
      </c>
      <c r="H5386" s="18" t="s">
        <v>66</v>
      </c>
      <c r="I5386" t="s">
        <v>64</v>
      </c>
      <c r="J5386" t="s">
        <v>204</v>
      </c>
    </row>
    <row r="5387" spans="1:10">
      <c r="A5387" s="17">
        <v>5857</v>
      </c>
      <c r="B5387" s="17" t="s">
        <v>2383</v>
      </c>
      <c r="C5387" s="17" t="s">
        <v>28</v>
      </c>
      <c r="D5387" s="17" t="s">
        <v>4634</v>
      </c>
      <c r="E5387" s="17">
        <v>3870</v>
      </c>
      <c r="F5387" s="18" t="s">
        <v>6</v>
      </c>
      <c r="G5387">
        <v>2014</v>
      </c>
      <c r="H5387" s="18" t="s">
        <v>66</v>
      </c>
      <c r="I5387" t="s">
        <v>64</v>
      </c>
      <c r="J5387" t="s">
        <v>65</v>
      </c>
    </row>
    <row r="5388" spans="1:10">
      <c r="A5388" s="17">
        <v>5852</v>
      </c>
      <c r="B5388" s="17" t="s">
        <v>3099</v>
      </c>
      <c r="C5388" s="17" t="s">
        <v>16</v>
      </c>
      <c r="D5388" s="17" t="s">
        <v>4663</v>
      </c>
      <c r="E5388" s="17">
        <v>1850</v>
      </c>
      <c r="F5388" s="18" t="s">
        <v>6</v>
      </c>
      <c r="G5388">
        <v>2014</v>
      </c>
      <c r="H5388" s="18" t="s">
        <v>66</v>
      </c>
      <c r="I5388" t="s">
        <v>64</v>
      </c>
      <c r="J5388" t="s">
        <v>178</v>
      </c>
    </row>
    <row r="5389" spans="1:10">
      <c r="A5389" s="17">
        <v>5851</v>
      </c>
      <c r="B5389" s="17" t="s">
        <v>236</v>
      </c>
      <c r="C5389" s="17" t="s">
        <v>24</v>
      </c>
      <c r="D5389" s="17" t="s">
        <v>4658</v>
      </c>
      <c r="E5389" s="17">
        <v>1230</v>
      </c>
      <c r="F5389" s="18" t="s">
        <v>6</v>
      </c>
      <c r="G5389">
        <v>2014</v>
      </c>
      <c r="H5389" s="18" t="s">
        <v>66</v>
      </c>
      <c r="I5389" t="s">
        <v>64</v>
      </c>
      <c r="J5389" t="s">
        <v>65</v>
      </c>
    </row>
    <row r="5390" spans="1:10">
      <c r="A5390" s="17">
        <v>5849</v>
      </c>
      <c r="B5390" s="17" t="s">
        <v>3129</v>
      </c>
      <c r="C5390" s="17" t="s">
        <v>18</v>
      </c>
      <c r="D5390" s="17" t="s">
        <v>4687</v>
      </c>
      <c r="E5390" s="17">
        <v>1790</v>
      </c>
      <c r="F5390" s="18" t="s">
        <v>6</v>
      </c>
      <c r="G5390">
        <v>2014</v>
      </c>
      <c r="H5390" s="18" t="s">
        <v>66</v>
      </c>
      <c r="I5390" t="s">
        <v>64</v>
      </c>
      <c r="J5390" t="s">
        <v>204</v>
      </c>
    </row>
    <row r="5391" spans="1:10">
      <c r="A5391" s="17">
        <v>5847</v>
      </c>
      <c r="B5391" s="17" t="s">
        <v>3288</v>
      </c>
      <c r="C5391" s="17" t="s">
        <v>26</v>
      </c>
      <c r="D5391" s="17" t="s">
        <v>4668</v>
      </c>
      <c r="E5391" s="17">
        <v>1130</v>
      </c>
      <c r="F5391" s="18" t="s">
        <v>6</v>
      </c>
      <c r="G5391">
        <v>2015</v>
      </c>
      <c r="H5391" s="18" t="s">
        <v>66</v>
      </c>
      <c r="I5391" t="s">
        <v>64</v>
      </c>
      <c r="J5391" t="s">
        <v>65</v>
      </c>
    </row>
    <row r="5392" spans="1:10">
      <c r="A5392" s="17">
        <v>5846</v>
      </c>
      <c r="B5392" s="17" t="s">
        <v>2260</v>
      </c>
      <c r="C5392" s="17" t="s">
        <v>28</v>
      </c>
      <c r="D5392" s="17" t="s">
        <v>4749</v>
      </c>
      <c r="E5392" s="17">
        <v>1550</v>
      </c>
      <c r="F5392" s="18" t="s">
        <v>6</v>
      </c>
      <c r="G5392">
        <v>2014</v>
      </c>
      <c r="H5392" s="18" t="s">
        <v>66</v>
      </c>
      <c r="I5392" t="s">
        <v>64</v>
      </c>
      <c r="J5392" t="s">
        <v>65</v>
      </c>
    </row>
    <row r="5393" spans="1:10">
      <c r="A5393" s="17">
        <v>5845</v>
      </c>
      <c r="B5393" s="17" t="s">
        <v>2730</v>
      </c>
      <c r="C5393" s="17" t="s">
        <v>28</v>
      </c>
      <c r="D5393" s="17" t="s">
        <v>4749</v>
      </c>
      <c r="E5393" s="17">
        <v>1110</v>
      </c>
      <c r="F5393" s="18" t="s">
        <v>6</v>
      </c>
      <c r="G5393">
        <v>2014</v>
      </c>
      <c r="H5393" s="18" t="s">
        <v>66</v>
      </c>
      <c r="I5393" t="s">
        <v>64</v>
      </c>
      <c r="J5393" t="s">
        <v>65</v>
      </c>
    </row>
    <row r="5394" spans="1:10">
      <c r="A5394" s="17">
        <v>5844</v>
      </c>
      <c r="B5394" s="17" t="s">
        <v>2180</v>
      </c>
      <c r="C5394" s="17" t="s">
        <v>20</v>
      </c>
      <c r="D5394" s="17" t="s">
        <v>4762</v>
      </c>
      <c r="E5394" s="17">
        <v>1630</v>
      </c>
      <c r="F5394" s="18" t="s">
        <v>6</v>
      </c>
      <c r="G5394">
        <v>2014</v>
      </c>
      <c r="H5394" s="18" t="s">
        <v>66</v>
      </c>
      <c r="I5394" t="s">
        <v>64</v>
      </c>
      <c r="J5394" t="s">
        <v>65</v>
      </c>
    </row>
    <row r="5395" spans="1:10">
      <c r="A5395" s="17">
        <v>5842</v>
      </c>
      <c r="B5395" s="17" t="s">
        <v>3160</v>
      </c>
      <c r="C5395" s="17" t="s">
        <v>24</v>
      </c>
      <c r="D5395" s="17" t="s">
        <v>4658</v>
      </c>
      <c r="E5395" s="17">
        <v>960</v>
      </c>
      <c r="F5395" s="18" t="s">
        <v>6</v>
      </c>
      <c r="G5395">
        <v>2014</v>
      </c>
      <c r="H5395" s="18" t="s">
        <v>66</v>
      </c>
      <c r="I5395" t="s">
        <v>64</v>
      </c>
      <c r="J5395" t="s">
        <v>65</v>
      </c>
    </row>
    <row r="5396" spans="1:10">
      <c r="A5396" s="17">
        <v>5840</v>
      </c>
      <c r="B5396" s="17" t="s">
        <v>3379</v>
      </c>
      <c r="C5396" s="17" t="s">
        <v>18</v>
      </c>
      <c r="D5396" s="17" t="s">
        <v>4686</v>
      </c>
      <c r="E5396" s="17">
        <v>920</v>
      </c>
      <c r="F5396" s="18" t="s">
        <v>6</v>
      </c>
      <c r="G5396">
        <v>2014</v>
      </c>
      <c r="H5396" s="18" t="s">
        <v>66</v>
      </c>
      <c r="I5396" t="s">
        <v>64</v>
      </c>
      <c r="J5396" t="s">
        <v>204</v>
      </c>
    </row>
    <row r="5397" spans="1:10">
      <c r="A5397" s="17">
        <v>5839</v>
      </c>
      <c r="B5397" s="17" t="s">
        <v>3000</v>
      </c>
      <c r="C5397" s="17" t="s">
        <v>18</v>
      </c>
      <c r="D5397" s="17" t="s">
        <v>4756</v>
      </c>
      <c r="E5397" s="17">
        <v>1950</v>
      </c>
      <c r="F5397" s="18" t="s">
        <v>6</v>
      </c>
      <c r="G5397">
        <v>2014</v>
      </c>
      <c r="H5397" s="18" t="s">
        <v>66</v>
      </c>
      <c r="I5397" t="s">
        <v>64</v>
      </c>
      <c r="J5397" t="s">
        <v>204</v>
      </c>
    </row>
    <row r="5398" spans="1:10">
      <c r="A5398" s="17">
        <v>5837</v>
      </c>
      <c r="B5398" s="17" t="s">
        <v>2786</v>
      </c>
      <c r="C5398" s="17" t="s">
        <v>20</v>
      </c>
      <c r="D5398" s="17" t="s">
        <v>4731</v>
      </c>
      <c r="E5398" s="17">
        <v>1230</v>
      </c>
      <c r="F5398" s="18" t="s">
        <v>6</v>
      </c>
      <c r="G5398">
        <v>2014</v>
      </c>
      <c r="H5398" s="18" t="s">
        <v>66</v>
      </c>
      <c r="I5398" t="s">
        <v>64</v>
      </c>
      <c r="J5398" t="s">
        <v>65</v>
      </c>
    </row>
    <row r="5399" spans="1:10">
      <c r="A5399" s="17">
        <v>5836</v>
      </c>
      <c r="B5399" s="17" t="s">
        <v>2751</v>
      </c>
      <c r="C5399" s="17" t="s">
        <v>28</v>
      </c>
      <c r="D5399" s="17" t="s">
        <v>4634</v>
      </c>
      <c r="E5399" s="17">
        <v>2090</v>
      </c>
      <c r="F5399" s="18" t="s">
        <v>6</v>
      </c>
      <c r="G5399">
        <v>2014</v>
      </c>
      <c r="H5399" s="18" t="s">
        <v>66</v>
      </c>
      <c r="I5399" t="s">
        <v>64</v>
      </c>
      <c r="J5399" t="s">
        <v>65</v>
      </c>
    </row>
    <row r="5400" spans="1:10">
      <c r="A5400" s="17">
        <v>5835</v>
      </c>
      <c r="B5400" s="17" t="s">
        <v>2747</v>
      </c>
      <c r="C5400" s="17" t="s">
        <v>24</v>
      </c>
      <c r="D5400" s="17" t="s">
        <v>4658</v>
      </c>
      <c r="E5400" s="17">
        <v>1430</v>
      </c>
      <c r="F5400" s="18" t="s">
        <v>6</v>
      </c>
      <c r="G5400">
        <v>2014</v>
      </c>
      <c r="H5400" s="18" t="s">
        <v>66</v>
      </c>
      <c r="I5400" t="s">
        <v>64</v>
      </c>
      <c r="J5400" t="s">
        <v>65</v>
      </c>
    </row>
    <row r="5401" spans="1:10">
      <c r="A5401" s="17">
        <v>5833</v>
      </c>
      <c r="B5401" s="17" t="s">
        <v>3812</v>
      </c>
      <c r="C5401" s="17" t="s">
        <v>26</v>
      </c>
      <c r="D5401" s="17" t="s">
        <v>4668</v>
      </c>
      <c r="E5401" s="17">
        <v>1800</v>
      </c>
      <c r="F5401" s="18" t="s">
        <v>6</v>
      </c>
      <c r="G5401">
        <v>2014</v>
      </c>
      <c r="H5401" s="18" t="s">
        <v>66</v>
      </c>
      <c r="I5401" t="s">
        <v>64</v>
      </c>
      <c r="J5401" t="s">
        <v>65</v>
      </c>
    </row>
    <row r="5402" spans="1:10">
      <c r="A5402" s="17">
        <v>5831</v>
      </c>
      <c r="B5402" s="17" t="s">
        <v>2597</v>
      </c>
      <c r="C5402" s="17" t="s">
        <v>20</v>
      </c>
      <c r="D5402" s="17" t="s">
        <v>4745</v>
      </c>
      <c r="E5402" s="17">
        <v>2240</v>
      </c>
      <c r="F5402" s="18" t="s">
        <v>6</v>
      </c>
      <c r="G5402">
        <v>2014</v>
      </c>
      <c r="H5402" s="18" t="s">
        <v>66</v>
      </c>
      <c r="I5402" t="s">
        <v>64</v>
      </c>
      <c r="J5402" t="s">
        <v>65</v>
      </c>
    </row>
    <row r="5403" spans="1:10">
      <c r="A5403" s="17">
        <v>5830</v>
      </c>
      <c r="B5403" s="17" t="s">
        <v>2655</v>
      </c>
      <c r="C5403" s="17" t="s">
        <v>20</v>
      </c>
      <c r="D5403" s="17" t="s">
        <v>4745</v>
      </c>
      <c r="E5403" s="17">
        <v>1700</v>
      </c>
      <c r="F5403" s="18" t="s">
        <v>6</v>
      </c>
      <c r="G5403">
        <v>2014</v>
      </c>
      <c r="H5403" s="18" t="s">
        <v>66</v>
      </c>
      <c r="I5403" t="s">
        <v>64</v>
      </c>
      <c r="J5403" t="s">
        <v>65</v>
      </c>
    </row>
    <row r="5404" spans="1:10">
      <c r="A5404" s="17">
        <v>5827</v>
      </c>
      <c r="B5404" s="17" t="s">
        <v>2241</v>
      </c>
      <c r="C5404" s="17" t="s">
        <v>18</v>
      </c>
      <c r="D5404" s="17" t="s">
        <v>4686</v>
      </c>
      <c r="E5404" s="17">
        <v>2320</v>
      </c>
      <c r="F5404" s="18" t="s">
        <v>6</v>
      </c>
      <c r="G5404">
        <v>2014</v>
      </c>
      <c r="H5404" s="18" t="s">
        <v>66</v>
      </c>
      <c r="I5404" t="s">
        <v>64</v>
      </c>
      <c r="J5404" t="s">
        <v>204</v>
      </c>
    </row>
    <row r="5405" spans="1:10">
      <c r="A5405" s="17">
        <v>5826</v>
      </c>
      <c r="B5405" s="17" t="s">
        <v>3682</v>
      </c>
      <c r="C5405" s="17" t="s">
        <v>26</v>
      </c>
      <c r="D5405" s="17" t="s">
        <v>4668</v>
      </c>
      <c r="E5405" s="17">
        <v>1210</v>
      </c>
      <c r="F5405" s="18" t="s">
        <v>6</v>
      </c>
      <c r="G5405">
        <v>2014</v>
      </c>
      <c r="H5405" s="18" t="s">
        <v>66</v>
      </c>
      <c r="I5405" t="s">
        <v>64</v>
      </c>
      <c r="J5405" t="s">
        <v>65</v>
      </c>
    </row>
    <row r="5406" spans="1:10">
      <c r="A5406" s="17">
        <v>5825</v>
      </c>
      <c r="B5406" s="17" t="s">
        <v>4520</v>
      </c>
      <c r="C5406" s="17" t="s">
        <v>28</v>
      </c>
      <c r="D5406" s="17" t="s">
        <v>4638</v>
      </c>
      <c r="E5406" s="17">
        <v>1730</v>
      </c>
      <c r="F5406" s="18" t="s">
        <v>6</v>
      </c>
      <c r="G5406">
        <v>2014</v>
      </c>
      <c r="H5406" s="18" t="s">
        <v>66</v>
      </c>
      <c r="I5406" t="s">
        <v>64</v>
      </c>
      <c r="J5406" t="s">
        <v>65</v>
      </c>
    </row>
    <row r="5407" spans="1:10">
      <c r="A5407" s="17">
        <v>5824</v>
      </c>
      <c r="B5407" s="17" t="s">
        <v>2450</v>
      </c>
      <c r="C5407" s="17" t="s">
        <v>16</v>
      </c>
      <c r="D5407" s="17" t="s">
        <v>4694</v>
      </c>
      <c r="E5407" s="17">
        <v>1550</v>
      </c>
      <c r="F5407" s="18" t="s">
        <v>6</v>
      </c>
      <c r="G5407">
        <v>2014</v>
      </c>
      <c r="H5407" s="18" t="s">
        <v>66</v>
      </c>
      <c r="I5407" t="s">
        <v>64</v>
      </c>
      <c r="J5407" t="s">
        <v>65</v>
      </c>
    </row>
    <row r="5408" spans="1:10">
      <c r="A5408" s="17">
        <v>5821</v>
      </c>
      <c r="B5408" s="17" t="s">
        <v>3564</v>
      </c>
      <c r="C5408" s="17" t="s">
        <v>24</v>
      </c>
      <c r="D5408" s="17" t="s">
        <v>4658</v>
      </c>
      <c r="E5408" s="17">
        <v>740</v>
      </c>
      <c r="F5408" s="18" t="s">
        <v>6</v>
      </c>
      <c r="G5408">
        <v>2014</v>
      </c>
      <c r="H5408" s="18" t="s">
        <v>66</v>
      </c>
      <c r="I5408" t="s">
        <v>64</v>
      </c>
      <c r="J5408" t="s">
        <v>65</v>
      </c>
    </row>
    <row r="5409" spans="1:10">
      <c r="A5409" s="17">
        <v>5820</v>
      </c>
      <c r="B5409" s="17" t="s">
        <v>3761</v>
      </c>
      <c r="C5409" s="17" t="s">
        <v>24</v>
      </c>
      <c r="D5409" s="17" t="s">
        <v>4748</v>
      </c>
      <c r="E5409" s="17">
        <v>1640</v>
      </c>
      <c r="F5409" s="18" t="s">
        <v>6</v>
      </c>
      <c r="G5409">
        <v>2014</v>
      </c>
      <c r="H5409" s="18" t="s">
        <v>66</v>
      </c>
      <c r="I5409" t="s">
        <v>64</v>
      </c>
      <c r="J5409" t="s">
        <v>65</v>
      </c>
    </row>
    <row r="5410" spans="1:10">
      <c r="A5410" s="17">
        <v>5819</v>
      </c>
      <c r="B5410" s="17" t="s">
        <v>2404</v>
      </c>
      <c r="C5410" s="17" t="s">
        <v>16</v>
      </c>
      <c r="D5410" s="17" t="s">
        <v>4694</v>
      </c>
      <c r="E5410" s="17">
        <v>2460</v>
      </c>
      <c r="F5410" s="18" t="s">
        <v>6</v>
      </c>
      <c r="G5410">
        <v>2014</v>
      </c>
      <c r="H5410" s="18" t="s">
        <v>66</v>
      </c>
      <c r="I5410" t="s">
        <v>64</v>
      </c>
      <c r="J5410" t="s">
        <v>65</v>
      </c>
    </row>
    <row r="5411" spans="1:10">
      <c r="A5411" s="17">
        <v>5818</v>
      </c>
      <c r="B5411" s="17" t="s">
        <v>2451</v>
      </c>
      <c r="C5411" s="17" t="s">
        <v>20</v>
      </c>
      <c r="D5411" s="17" t="s">
        <v>4731</v>
      </c>
      <c r="E5411" s="17">
        <v>3710</v>
      </c>
      <c r="F5411" s="18" t="s">
        <v>6</v>
      </c>
      <c r="G5411">
        <v>2014</v>
      </c>
      <c r="H5411" s="18" t="s">
        <v>66</v>
      </c>
      <c r="I5411" t="s">
        <v>64</v>
      </c>
      <c r="J5411" t="s">
        <v>65</v>
      </c>
    </row>
    <row r="5412" spans="1:10">
      <c r="A5412" s="17">
        <v>5817</v>
      </c>
      <c r="B5412" s="17" t="s">
        <v>2212</v>
      </c>
      <c r="C5412" s="17" t="s">
        <v>20</v>
      </c>
      <c r="D5412" s="17" t="s">
        <v>4731</v>
      </c>
      <c r="E5412" s="17">
        <v>2150</v>
      </c>
      <c r="F5412" s="18" t="s">
        <v>6</v>
      </c>
      <c r="G5412">
        <v>2014</v>
      </c>
      <c r="H5412" s="18" t="s">
        <v>66</v>
      </c>
      <c r="I5412" t="s">
        <v>64</v>
      </c>
      <c r="J5412" t="s">
        <v>123</v>
      </c>
    </row>
    <row r="5413" spans="1:10">
      <c r="A5413" s="17">
        <v>5815</v>
      </c>
      <c r="B5413" s="17" t="s">
        <v>3644</v>
      </c>
      <c r="C5413" s="17" t="s">
        <v>18</v>
      </c>
      <c r="D5413" s="17" t="s">
        <v>4756</v>
      </c>
      <c r="E5413" s="17">
        <v>980</v>
      </c>
      <c r="F5413" s="18" t="s">
        <v>6</v>
      </c>
      <c r="G5413">
        <v>2014</v>
      </c>
      <c r="H5413" s="18" t="s">
        <v>66</v>
      </c>
      <c r="I5413" t="s">
        <v>64</v>
      </c>
      <c r="J5413" t="s">
        <v>204</v>
      </c>
    </row>
    <row r="5414" spans="1:10">
      <c r="A5414" s="17">
        <v>5814</v>
      </c>
      <c r="B5414" s="17" t="s">
        <v>3751</v>
      </c>
      <c r="C5414" s="17" t="s">
        <v>18</v>
      </c>
      <c r="D5414" s="17" t="s">
        <v>4760</v>
      </c>
      <c r="E5414" s="17">
        <v>2510</v>
      </c>
      <c r="F5414" s="18" t="s">
        <v>6</v>
      </c>
      <c r="G5414">
        <v>2014</v>
      </c>
      <c r="H5414" s="18" t="s">
        <v>66</v>
      </c>
      <c r="I5414" t="s">
        <v>64</v>
      </c>
      <c r="J5414" t="s">
        <v>215</v>
      </c>
    </row>
    <row r="5415" spans="1:10">
      <c r="A5415" s="17">
        <v>5812</v>
      </c>
      <c r="B5415" s="17" t="s">
        <v>4554</v>
      </c>
      <c r="C5415" s="17" t="s">
        <v>26</v>
      </c>
      <c r="D5415" s="17" t="s">
        <v>4742</v>
      </c>
      <c r="E5415" s="17">
        <v>1440</v>
      </c>
      <c r="F5415" s="18" t="s">
        <v>6</v>
      </c>
      <c r="G5415">
        <v>2014</v>
      </c>
      <c r="H5415" s="18" t="s">
        <v>66</v>
      </c>
      <c r="I5415" t="s">
        <v>64</v>
      </c>
      <c r="J5415" t="s">
        <v>65</v>
      </c>
    </row>
    <row r="5416" spans="1:10">
      <c r="A5416" s="17">
        <v>5811</v>
      </c>
      <c r="B5416" s="17" t="s">
        <v>234</v>
      </c>
      <c r="C5416" s="17" t="s">
        <v>28</v>
      </c>
      <c r="D5416" s="17" t="s">
        <v>4583</v>
      </c>
      <c r="E5416" s="17">
        <v>1070</v>
      </c>
      <c r="F5416" s="18" t="s">
        <v>6</v>
      </c>
      <c r="G5416">
        <v>2014</v>
      </c>
      <c r="H5416" s="18" t="s">
        <v>66</v>
      </c>
      <c r="I5416" t="s">
        <v>64</v>
      </c>
      <c r="J5416" t="s">
        <v>65</v>
      </c>
    </row>
    <row r="5417" spans="1:10">
      <c r="A5417" s="17">
        <v>5810</v>
      </c>
      <c r="B5417" s="17" t="s">
        <v>2135</v>
      </c>
      <c r="C5417" s="17" t="s">
        <v>18</v>
      </c>
      <c r="D5417" s="17" t="s">
        <v>4756</v>
      </c>
      <c r="E5417" s="17">
        <v>7300</v>
      </c>
      <c r="F5417" s="18" t="s">
        <v>6</v>
      </c>
      <c r="G5417">
        <v>2014</v>
      </c>
      <c r="H5417" s="18" t="s">
        <v>66</v>
      </c>
      <c r="I5417" t="s">
        <v>64</v>
      </c>
      <c r="J5417" t="s">
        <v>215</v>
      </c>
    </row>
    <row r="5418" spans="1:10">
      <c r="A5418" s="17">
        <v>5809</v>
      </c>
      <c r="B5418" s="17" t="s">
        <v>3784</v>
      </c>
      <c r="C5418" s="17" t="s">
        <v>28</v>
      </c>
      <c r="D5418" s="17" t="s">
        <v>4749</v>
      </c>
      <c r="E5418" s="17">
        <v>1510</v>
      </c>
      <c r="F5418" s="18" t="s">
        <v>6</v>
      </c>
      <c r="G5418">
        <v>2014</v>
      </c>
      <c r="H5418" s="18" t="s">
        <v>66</v>
      </c>
      <c r="I5418" t="s">
        <v>64</v>
      </c>
      <c r="J5418" t="s">
        <v>65</v>
      </c>
    </row>
    <row r="5419" spans="1:10">
      <c r="A5419" s="17">
        <v>5808</v>
      </c>
      <c r="B5419" s="17" t="s">
        <v>3080</v>
      </c>
      <c r="C5419" s="17" t="s">
        <v>18</v>
      </c>
      <c r="D5419" s="17" t="s">
        <v>4756</v>
      </c>
      <c r="E5419" s="17">
        <v>2050</v>
      </c>
      <c r="F5419" s="18" t="s">
        <v>6</v>
      </c>
      <c r="G5419">
        <v>2014</v>
      </c>
      <c r="H5419" s="18" t="s">
        <v>66</v>
      </c>
      <c r="I5419" t="s">
        <v>64</v>
      </c>
      <c r="J5419" t="s">
        <v>215</v>
      </c>
    </row>
    <row r="5420" spans="1:10">
      <c r="A5420" s="17">
        <v>5807</v>
      </c>
      <c r="B5420" s="17" t="s">
        <v>3467</v>
      </c>
      <c r="C5420" s="17" t="s">
        <v>16</v>
      </c>
      <c r="D5420" s="17" t="s">
        <v>4631</v>
      </c>
      <c r="E5420" s="17">
        <v>1820</v>
      </c>
      <c r="F5420" s="18" t="s">
        <v>6</v>
      </c>
      <c r="G5420">
        <v>2014</v>
      </c>
      <c r="H5420" s="18" t="s">
        <v>66</v>
      </c>
      <c r="I5420" t="s">
        <v>64</v>
      </c>
      <c r="J5420" t="s">
        <v>178</v>
      </c>
    </row>
    <row r="5421" spans="1:10">
      <c r="A5421" s="17">
        <v>5806</v>
      </c>
      <c r="B5421" s="17" t="s">
        <v>3519</v>
      </c>
      <c r="C5421" s="17" t="s">
        <v>16</v>
      </c>
      <c r="D5421" s="17" t="s">
        <v>4631</v>
      </c>
      <c r="E5421" s="17">
        <v>1760</v>
      </c>
      <c r="F5421" s="18" t="s">
        <v>6</v>
      </c>
      <c r="G5421">
        <v>2014</v>
      </c>
      <c r="H5421" s="18" t="s">
        <v>66</v>
      </c>
      <c r="I5421" t="s">
        <v>64</v>
      </c>
      <c r="J5421" t="s">
        <v>178</v>
      </c>
    </row>
    <row r="5422" spans="1:10">
      <c r="A5422" s="17">
        <v>5804</v>
      </c>
      <c r="B5422" s="17" t="s">
        <v>4317</v>
      </c>
      <c r="C5422" s="17" t="s">
        <v>18</v>
      </c>
      <c r="D5422" s="17" t="s">
        <v>4686</v>
      </c>
      <c r="E5422" s="17">
        <v>1840</v>
      </c>
      <c r="F5422" s="18" t="s">
        <v>6</v>
      </c>
      <c r="G5422">
        <v>2014</v>
      </c>
      <c r="H5422" s="18" t="s">
        <v>66</v>
      </c>
      <c r="I5422" t="s">
        <v>64</v>
      </c>
      <c r="J5422" t="s">
        <v>215</v>
      </c>
    </row>
    <row r="5423" spans="1:10">
      <c r="A5423" s="17">
        <v>5802</v>
      </c>
      <c r="B5423" s="17" t="s">
        <v>2592</v>
      </c>
      <c r="C5423" s="17" t="s">
        <v>28</v>
      </c>
      <c r="D5423" s="17" t="s">
        <v>4583</v>
      </c>
      <c r="E5423" s="17">
        <v>1560</v>
      </c>
      <c r="F5423" s="18" t="s">
        <v>6</v>
      </c>
      <c r="G5423">
        <v>2014</v>
      </c>
      <c r="H5423" s="18" t="s">
        <v>66</v>
      </c>
      <c r="I5423" t="s">
        <v>64</v>
      </c>
      <c r="J5423" t="s">
        <v>65</v>
      </c>
    </row>
    <row r="5424" spans="1:10">
      <c r="A5424" s="17">
        <v>5801</v>
      </c>
      <c r="B5424" s="17" t="s">
        <v>3258</v>
      </c>
      <c r="C5424" s="17" t="s">
        <v>28</v>
      </c>
      <c r="D5424" s="17" t="s">
        <v>4749</v>
      </c>
      <c r="E5424" s="17">
        <v>1710</v>
      </c>
      <c r="F5424" s="18" t="s">
        <v>6</v>
      </c>
      <c r="G5424">
        <v>2014</v>
      </c>
      <c r="H5424" s="18" t="s">
        <v>66</v>
      </c>
      <c r="I5424" t="s">
        <v>64</v>
      </c>
      <c r="J5424" t="s">
        <v>65</v>
      </c>
    </row>
    <row r="5425" spans="1:10">
      <c r="A5425" s="17">
        <v>5798</v>
      </c>
      <c r="B5425" s="17" t="s">
        <v>2447</v>
      </c>
      <c r="C5425" s="17" t="s">
        <v>20</v>
      </c>
      <c r="D5425" s="17" t="s">
        <v>4731</v>
      </c>
      <c r="E5425" s="17">
        <v>2820</v>
      </c>
      <c r="F5425" s="18" t="s">
        <v>6</v>
      </c>
      <c r="G5425">
        <v>2014</v>
      </c>
      <c r="H5425" s="18" t="s">
        <v>66</v>
      </c>
      <c r="I5425" t="s">
        <v>64</v>
      </c>
      <c r="J5425" t="s">
        <v>123</v>
      </c>
    </row>
    <row r="5426" spans="1:10">
      <c r="A5426" s="17">
        <v>5797</v>
      </c>
      <c r="B5426" s="17" t="s">
        <v>2294</v>
      </c>
      <c r="C5426" s="17" t="s">
        <v>20</v>
      </c>
      <c r="D5426" s="17" t="s">
        <v>4731</v>
      </c>
      <c r="E5426" s="17">
        <v>4100</v>
      </c>
      <c r="F5426" s="18" t="s">
        <v>6</v>
      </c>
      <c r="G5426">
        <v>2014</v>
      </c>
      <c r="H5426" s="18" t="s">
        <v>66</v>
      </c>
      <c r="I5426" t="s">
        <v>64</v>
      </c>
      <c r="J5426" t="s">
        <v>123</v>
      </c>
    </row>
    <row r="5427" spans="1:10">
      <c r="A5427" s="17">
        <v>5796</v>
      </c>
      <c r="B5427" s="17" t="s">
        <v>3292</v>
      </c>
      <c r="C5427" s="17" t="s">
        <v>18</v>
      </c>
      <c r="D5427" s="17" t="s">
        <v>4686</v>
      </c>
      <c r="E5427" s="17">
        <v>1550</v>
      </c>
      <c r="F5427" s="18" t="s">
        <v>6</v>
      </c>
      <c r="G5427">
        <v>2014</v>
      </c>
      <c r="H5427" s="18" t="s">
        <v>66</v>
      </c>
      <c r="I5427" t="s">
        <v>64</v>
      </c>
      <c r="J5427" t="s">
        <v>204</v>
      </c>
    </row>
    <row r="5428" spans="1:10">
      <c r="A5428" s="17">
        <v>5795</v>
      </c>
      <c r="B5428" s="17" t="s">
        <v>4276</v>
      </c>
      <c r="C5428" s="17" t="s">
        <v>18</v>
      </c>
      <c r="D5428" s="17" t="s">
        <v>4687</v>
      </c>
      <c r="E5428" s="17">
        <v>990</v>
      </c>
      <c r="F5428" s="18" t="s">
        <v>6</v>
      </c>
      <c r="G5428">
        <v>2014</v>
      </c>
      <c r="H5428" s="18" t="s">
        <v>66</v>
      </c>
      <c r="I5428" t="s">
        <v>64</v>
      </c>
      <c r="J5428" t="s">
        <v>204</v>
      </c>
    </row>
    <row r="5429" spans="1:10">
      <c r="A5429" s="17">
        <v>5794</v>
      </c>
      <c r="B5429" s="17" t="s">
        <v>4399</v>
      </c>
      <c r="C5429" s="17" t="s">
        <v>18</v>
      </c>
      <c r="D5429" s="17" t="s">
        <v>4687</v>
      </c>
      <c r="E5429" s="17">
        <v>750</v>
      </c>
      <c r="F5429" s="18" t="s">
        <v>6</v>
      </c>
      <c r="G5429">
        <v>2014</v>
      </c>
      <c r="H5429" s="18" t="s">
        <v>66</v>
      </c>
      <c r="I5429" t="s">
        <v>64</v>
      </c>
      <c r="J5429" t="s">
        <v>204</v>
      </c>
    </row>
    <row r="5430" spans="1:10">
      <c r="A5430" s="17">
        <v>5792</v>
      </c>
      <c r="B5430" s="17" t="s">
        <v>232</v>
      </c>
      <c r="C5430" s="17" t="s">
        <v>24</v>
      </c>
      <c r="D5430" s="17" t="s">
        <v>4681</v>
      </c>
      <c r="E5430" s="17">
        <v>1400</v>
      </c>
      <c r="F5430" s="18" t="s">
        <v>6</v>
      </c>
      <c r="G5430">
        <v>2014</v>
      </c>
      <c r="H5430" s="18" t="s">
        <v>66</v>
      </c>
      <c r="I5430" t="s">
        <v>64</v>
      </c>
      <c r="J5430" t="s">
        <v>65</v>
      </c>
    </row>
    <row r="5431" spans="1:10">
      <c r="A5431" s="17">
        <v>5791</v>
      </c>
      <c r="B5431" s="17" t="s">
        <v>229</v>
      </c>
      <c r="C5431" s="17" t="s">
        <v>24</v>
      </c>
      <c r="D5431" s="17" t="s">
        <v>4658</v>
      </c>
      <c r="E5431" s="17">
        <v>1200</v>
      </c>
      <c r="F5431" s="18" t="s">
        <v>6</v>
      </c>
      <c r="G5431">
        <v>2014</v>
      </c>
      <c r="H5431" s="18" t="s">
        <v>66</v>
      </c>
      <c r="I5431" t="s">
        <v>64</v>
      </c>
      <c r="J5431" t="s">
        <v>65</v>
      </c>
    </row>
    <row r="5432" spans="1:10">
      <c r="A5432" s="17">
        <v>5790</v>
      </c>
      <c r="B5432" s="17" t="s">
        <v>4069</v>
      </c>
      <c r="C5432" s="17" t="s">
        <v>24</v>
      </c>
      <c r="D5432" s="17" t="s">
        <v>4658</v>
      </c>
      <c r="E5432" s="17">
        <v>930</v>
      </c>
      <c r="F5432" s="18" t="s">
        <v>6</v>
      </c>
      <c r="G5432">
        <v>2014</v>
      </c>
      <c r="H5432" s="18" t="s">
        <v>66</v>
      </c>
      <c r="I5432" t="s">
        <v>64</v>
      </c>
      <c r="J5432" t="s">
        <v>65</v>
      </c>
    </row>
    <row r="5433" spans="1:10">
      <c r="A5433" s="17">
        <v>5789</v>
      </c>
      <c r="B5433" s="17" t="s">
        <v>3862</v>
      </c>
      <c r="C5433" s="17" t="s">
        <v>24</v>
      </c>
      <c r="D5433" s="17" t="s">
        <v>4748</v>
      </c>
      <c r="E5433" s="17">
        <v>1910</v>
      </c>
      <c r="F5433" s="18" t="s">
        <v>6</v>
      </c>
      <c r="G5433">
        <v>2014</v>
      </c>
      <c r="H5433" s="18" t="s">
        <v>66</v>
      </c>
      <c r="I5433" t="s">
        <v>64</v>
      </c>
      <c r="J5433" t="s">
        <v>65</v>
      </c>
    </row>
    <row r="5434" spans="1:10">
      <c r="A5434" s="17">
        <v>5788</v>
      </c>
      <c r="B5434" s="17" t="s">
        <v>3337</v>
      </c>
      <c r="C5434" s="17" t="s">
        <v>16</v>
      </c>
      <c r="D5434" s="17" t="s">
        <v>4663</v>
      </c>
      <c r="E5434" s="17">
        <v>2150</v>
      </c>
      <c r="F5434" s="18" t="s">
        <v>6</v>
      </c>
      <c r="G5434">
        <v>2014</v>
      </c>
      <c r="H5434" s="18" t="s">
        <v>66</v>
      </c>
      <c r="I5434" t="s">
        <v>64</v>
      </c>
      <c r="J5434" t="s">
        <v>178</v>
      </c>
    </row>
    <row r="5435" spans="1:10">
      <c r="A5435" s="17">
        <v>5786</v>
      </c>
      <c r="B5435" s="17" t="s">
        <v>2033</v>
      </c>
      <c r="C5435" s="17" t="s">
        <v>20</v>
      </c>
      <c r="D5435" s="17" t="s">
        <v>4745</v>
      </c>
      <c r="E5435" s="17">
        <v>2480</v>
      </c>
      <c r="F5435" s="18" t="s">
        <v>6</v>
      </c>
      <c r="G5435">
        <v>2014</v>
      </c>
      <c r="H5435" s="18" t="s">
        <v>66</v>
      </c>
      <c r="I5435" t="s">
        <v>64</v>
      </c>
      <c r="J5435" t="s">
        <v>65</v>
      </c>
    </row>
    <row r="5436" spans="1:10">
      <c r="A5436" s="17">
        <v>5785</v>
      </c>
      <c r="B5436" s="17" t="s">
        <v>2269</v>
      </c>
      <c r="C5436" s="17" t="s">
        <v>20</v>
      </c>
      <c r="D5436" s="17" t="s">
        <v>4745</v>
      </c>
      <c r="E5436" s="17">
        <v>3040</v>
      </c>
      <c r="F5436" s="18" t="s">
        <v>6</v>
      </c>
      <c r="G5436">
        <v>2014</v>
      </c>
      <c r="H5436" s="18" t="s">
        <v>66</v>
      </c>
      <c r="I5436" t="s">
        <v>64</v>
      </c>
      <c r="J5436" t="s">
        <v>65</v>
      </c>
    </row>
    <row r="5437" spans="1:10">
      <c r="A5437" s="17">
        <v>5783</v>
      </c>
      <c r="B5437" s="17" t="s">
        <v>2426</v>
      </c>
      <c r="C5437" s="17" t="s">
        <v>28</v>
      </c>
      <c r="D5437" s="17" t="s">
        <v>4638</v>
      </c>
      <c r="E5437" s="17">
        <v>1890</v>
      </c>
      <c r="F5437" s="18" t="s">
        <v>6</v>
      </c>
      <c r="G5437">
        <v>2014</v>
      </c>
      <c r="H5437" s="18" t="s">
        <v>66</v>
      </c>
      <c r="I5437" t="s">
        <v>64</v>
      </c>
      <c r="J5437" t="s">
        <v>65</v>
      </c>
    </row>
    <row r="5438" spans="1:10">
      <c r="A5438" s="17">
        <v>5782</v>
      </c>
      <c r="B5438" s="17" t="s">
        <v>3923</v>
      </c>
      <c r="C5438" s="17" t="s">
        <v>18</v>
      </c>
      <c r="D5438" s="17" t="s">
        <v>4760</v>
      </c>
      <c r="E5438" s="17">
        <v>2150</v>
      </c>
      <c r="F5438" s="18" t="s">
        <v>6</v>
      </c>
      <c r="G5438">
        <v>2014</v>
      </c>
      <c r="H5438" s="18" t="s">
        <v>66</v>
      </c>
      <c r="I5438" t="s">
        <v>64</v>
      </c>
      <c r="J5438" t="s">
        <v>215</v>
      </c>
    </row>
    <row r="5439" spans="1:10">
      <c r="A5439" s="17">
        <v>5781</v>
      </c>
      <c r="B5439" s="17" t="s">
        <v>3436</v>
      </c>
      <c r="C5439" s="17" t="s">
        <v>16</v>
      </c>
      <c r="D5439" s="17" t="s">
        <v>4631</v>
      </c>
      <c r="E5439" s="17">
        <v>2200</v>
      </c>
      <c r="F5439" s="18" t="s">
        <v>6</v>
      </c>
      <c r="G5439">
        <v>2014</v>
      </c>
      <c r="H5439" s="18" t="s">
        <v>66</v>
      </c>
      <c r="I5439" t="s">
        <v>64</v>
      </c>
      <c r="J5439" t="s">
        <v>178</v>
      </c>
    </row>
    <row r="5440" spans="1:10">
      <c r="A5440" s="17">
        <v>5780</v>
      </c>
      <c r="B5440" s="17" t="s">
        <v>3209</v>
      </c>
      <c r="C5440" s="17" t="s">
        <v>20</v>
      </c>
      <c r="D5440" s="17" t="s">
        <v>4762</v>
      </c>
      <c r="E5440" s="17">
        <v>1710</v>
      </c>
      <c r="F5440" s="18" t="s">
        <v>6</v>
      </c>
      <c r="G5440">
        <v>2014</v>
      </c>
      <c r="H5440" s="18" t="s">
        <v>66</v>
      </c>
      <c r="I5440" t="s">
        <v>64</v>
      </c>
      <c r="J5440" t="s">
        <v>65</v>
      </c>
    </row>
    <row r="5441" spans="1:10">
      <c r="A5441" s="17">
        <v>5779</v>
      </c>
      <c r="B5441" s="17" t="s">
        <v>3972</v>
      </c>
      <c r="C5441" s="17" t="s">
        <v>18</v>
      </c>
      <c r="D5441" s="17" t="s">
        <v>4686</v>
      </c>
      <c r="E5441" s="17">
        <v>4170</v>
      </c>
      <c r="F5441" s="18" t="s">
        <v>6</v>
      </c>
      <c r="G5441">
        <v>2014</v>
      </c>
      <c r="H5441" s="18" t="s">
        <v>66</v>
      </c>
      <c r="I5441" t="s">
        <v>64</v>
      </c>
      <c r="J5441" t="s">
        <v>215</v>
      </c>
    </row>
    <row r="5442" spans="1:10">
      <c r="A5442" s="17">
        <v>5778</v>
      </c>
      <c r="B5442" s="17" t="s">
        <v>227</v>
      </c>
      <c r="C5442" s="17" t="s">
        <v>24</v>
      </c>
      <c r="D5442" s="17" t="s">
        <v>4658</v>
      </c>
      <c r="E5442" s="17">
        <v>1630</v>
      </c>
      <c r="F5442" s="18" t="s">
        <v>6</v>
      </c>
      <c r="G5442">
        <v>2014</v>
      </c>
      <c r="H5442" s="18" t="s">
        <v>66</v>
      </c>
      <c r="I5442" t="s">
        <v>64</v>
      </c>
      <c r="J5442" t="s">
        <v>65</v>
      </c>
    </row>
    <row r="5443" spans="1:10">
      <c r="A5443" s="17">
        <v>5777</v>
      </c>
      <c r="B5443" s="17" t="s">
        <v>224</v>
      </c>
      <c r="C5443" s="17" t="s">
        <v>24</v>
      </c>
      <c r="D5443" s="17" t="s">
        <v>4658</v>
      </c>
      <c r="E5443" s="17">
        <v>1230</v>
      </c>
      <c r="F5443" s="18" t="s">
        <v>6</v>
      </c>
      <c r="G5443">
        <v>2014</v>
      </c>
      <c r="H5443" s="18" t="s">
        <v>66</v>
      </c>
      <c r="I5443" t="s">
        <v>64</v>
      </c>
      <c r="J5443" t="s">
        <v>65</v>
      </c>
    </row>
    <row r="5444" spans="1:10">
      <c r="A5444" s="17">
        <v>5776</v>
      </c>
      <c r="B5444" s="17" t="s">
        <v>2233</v>
      </c>
      <c r="C5444" s="17" t="s">
        <v>24</v>
      </c>
      <c r="D5444" s="17" t="s">
        <v>4658</v>
      </c>
      <c r="E5444" s="17">
        <v>1720</v>
      </c>
      <c r="F5444" s="18" t="s">
        <v>6</v>
      </c>
      <c r="G5444">
        <v>2014</v>
      </c>
      <c r="H5444" s="18" t="s">
        <v>66</v>
      </c>
      <c r="I5444" t="s">
        <v>64</v>
      </c>
      <c r="J5444" t="s">
        <v>65</v>
      </c>
    </row>
    <row r="5445" spans="1:10">
      <c r="A5445" s="17">
        <v>5775</v>
      </c>
      <c r="B5445" s="17" t="s">
        <v>4226</v>
      </c>
      <c r="C5445" s="17" t="s">
        <v>24</v>
      </c>
      <c r="D5445" s="17" t="s">
        <v>4658</v>
      </c>
      <c r="E5445" s="17">
        <v>900</v>
      </c>
      <c r="F5445" s="18" t="s">
        <v>6</v>
      </c>
      <c r="G5445">
        <v>2014</v>
      </c>
      <c r="H5445" s="18" t="s">
        <v>66</v>
      </c>
      <c r="I5445" t="s">
        <v>64</v>
      </c>
      <c r="J5445" t="s">
        <v>65</v>
      </c>
    </row>
    <row r="5446" spans="1:10">
      <c r="A5446" s="17">
        <v>5774</v>
      </c>
      <c r="B5446" s="17" t="s">
        <v>2523</v>
      </c>
      <c r="C5446" s="17" t="s">
        <v>16</v>
      </c>
      <c r="D5446" s="17" t="s">
        <v>4631</v>
      </c>
      <c r="E5446" s="17">
        <v>1300</v>
      </c>
      <c r="F5446" s="18" t="s">
        <v>6</v>
      </c>
      <c r="G5446">
        <v>2014</v>
      </c>
      <c r="H5446" s="18" t="s">
        <v>66</v>
      </c>
      <c r="I5446" t="s">
        <v>64</v>
      </c>
      <c r="J5446" t="s">
        <v>65</v>
      </c>
    </row>
    <row r="5447" spans="1:10">
      <c r="A5447" s="17">
        <v>5773</v>
      </c>
      <c r="B5447" s="17" t="s">
        <v>2082</v>
      </c>
      <c r="C5447" s="17" t="s">
        <v>16</v>
      </c>
      <c r="D5447" s="17" t="s">
        <v>4663</v>
      </c>
      <c r="E5447" s="17">
        <v>2930</v>
      </c>
      <c r="F5447" s="18" t="s">
        <v>6</v>
      </c>
      <c r="G5447">
        <v>2014</v>
      </c>
      <c r="H5447" s="18" t="s">
        <v>66</v>
      </c>
      <c r="I5447" t="s">
        <v>64</v>
      </c>
      <c r="J5447" t="s">
        <v>178</v>
      </c>
    </row>
    <row r="5448" spans="1:10">
      <c r="A5448" s="17">
        <v>5772</v>
      </c>
      <c r="B5448" s="17" t="s">
        <v>4379</v>
      </c>
      <c r="C5448" s="17" t="s">
        <v>28</v>
      </c>
      <c r="D5448" s="17" t="s">
        <v>4749</v>
      </c>
      <c r="E5448" s="17">
        <v>1410</v>
      </c>
      <c r="F5448" s="18" t="s">
        <v>6</v>
      </c>
      <c r="G5448">
        <v>2014</v>
      </c>
      <c r="H5448" s="18" t="s">
        <v>66</v>
      </c>
      <c r="I5448" t="s">
        <v>64</v>
      </c>
      <c r="J5448" t="s">
        <v>65</v>
      </c>
    </row>
    <row r="5449" spans="1:10">
      <c r="A5449" s="17">
        <v>5771</v>
      </c>
      <c r="B5449" s="17" t="s">
        <v>3067</v>
      </c>
      <c r="C5449" s="17" t="s">
        <v>28</v>
      </c>
      <c r="D5449" s="17" t="s">
        <v>4638</v>
      </c>
      <c r="E5449" s="17">
        <v>2490</v>
      </c>
      <c r="F5449" s="18" t="s">
        <v>6</v>
      </c>
      <c r="G5449">
        <v>2014</v>
      </c>
      <c r="H5449" s="18" t="s">
        <v>66</v>
      </c>
      <c r="I5449" t="s">
        <v>64</v>
      </c>
      <c r="J5449" t="s">
        <v>65</v>
      </c>
    </row>
    <row r="5450" spans="1:10">
      <c r="A5450" s="17">
        <v>5770</v>
      </c>
      <c r="B5450" s="17" t="s">
        <v>3445</v>
      </c>
      <c r="C5450" s="17" t="s">
        <v>26</v>
      </c>
      <c r="D5450" s="17" t="s">
        <v>4668</v>
      </c>
      <c r="E5450" s="17">
        <v>2470</v>
      </c>
      <c r="F5450" s="18" t="s">
        <v>6</v>
      </c>
      <c r="G5450">
        <v>2014</v>
      </c>
      <c r="H5450" s="18" t="s">
        <v>66</v>
      </c>
      <c r="I5450" t="s">
        <v>64</v>
      </c>
      <c r="J5450" t="s">
        <v>65</v>
      </c>
    </row>
    <row r="5451" spans="1:10">
      <c r="A5451" s="17">
        <v>5762</v>
      </c>
      <c r="B5451" s="17" t="s">
        <v>2839</v>
      </c>
      <c r="C5451" s="17" t="s">
        <v>20</v>
      </c>
      <c r="D5451" s="17" t="s">
        <v>4745</v>
      </c>
      <c r="E5451" s="17">
        <v>1480</v>
      </c>
      <c r="F5451" s="18" t="s">
        <v>6</v>
      </c>
      <c r="G5451">
        <v>2014</v>
      </c>
      <c r="H5451" s="18" t="s">
        <v>66</v>
      </c>
      <c r="I5451" t="s">
        <v>64</v>
      </c>
      <c r="J5451" t="s">
        <v>65</v>
      </c>
    </row>
    <row r="5452" spans="1:10">
      <c r="A5452" s="17">
        <v>5761</v>
      </c>
      <c r="B5452" s="17" t="s">
        <v>222</v>
      </c>
      <c r="C5452" s="17" t="s">
        <v>16</v>
      </c>
      <c r="D5452" s="17" t="s">
        <v>4694</v>
      </c>
      <c r="E5452" s="17">
        <v>2210</v>
      </c>
      <c r="F5452" s="18" t="s">
        <v>6</v>
      </c>
      <c r="G5452">
        <v>2014</v>
      </c>
      <c r="H5452" s="18" t="s">
        <v>66</v>
      </c>
      <c r="I5452" t="s">
        <v>64</v>
      </c>
      <c r="J5452" t="s">
        <v>65</v>
      </c>
    </row>
    <row r="5453" spans="1:10">
      <c r="A5453" s="17">
        <v>5760</v>
      </c>
      <c r="B5453" s="17" t="s">
        <v>3563</v>
      </c>
      <c r="C5453" s="17" t="s">
        <v>18</v>
      </c>
      <c r="D5453" s="17" t="s">
        <v>4756</v>
      </c>
      <c r="E5453" s="17">
        <v>1400</v>
      </c>
      <c r="F5453" s="18" t="s">
        <v>6</v>
      </c>
      <c r="G5453">
        <v>2014</v>
      </c>
      <c r="H5453" s="18" t="s">
        <v>66</v>
      </c>
      <c r="I5453" t="s">
        <v>64</v>
      </c>
      <c r="J5453" t="s">
        <v>204</v>
      </c>
    </row>
    <row r="5454" spans="1:10">
      <c r="A5454" s="17">
        <v>5758</v>
      </c>
      <c r="B5454" s="17" t="s">
        <v>3668</v>
      </c>
      <c r="C5454" s="17" t="s">
        <v>18</v>
      </c>
      <c r="D5454" s="17" t="s">
        <v>4760</v>
      </c>
      <c r="E5454" s="17">
        <v>790</v>
      </c>
      <c r="F5454" s="18" t="s">
        <v>6</v>
      </c>
      <c r="G5454">
        <v>2014</v>
      </c>
      <c r="H5454" s="18" t="s">
        <v>66</v>
      </c>
      <c r="I5454" t="s">
        <v>64</v>
      </c>
      <c r="J5454" t="s">
        <v>204</v>
      </c>
    </row>
    <row r="5455" spans="1:10">
      <c r="A5455" s="17">
        <v>5757</v>
      </c>
      <c r="B5455" s="17" t="s">
        <v>3772</v>
      </c>
      <c r="C5455" s="17" t="s">
        <v>18</v>
      </c>
      <c r="D5455" s="17" t="s">
        <v>4687</v>
      </c>
      <c r="E5455" s="17">
        <v>1160</v>
      </c>
      <c r="F5455" s="18" t="s">
        <v>6</v>
      </c>
      <c r="G5455">
        <v>2014</v>
      </c>
      <c r="H5455" s="18" t="s">
        <v>66</v>
      </c>
      <c r="I5455" t="s">
        <v>64</v>
      </c>
      <c r="J5455" t="s">
        <v>204</v>
      </c>
    </row>
    <row r="5456" spans="1:10">
      <c r="A5456" s="17">
        <v>5755</v>
      </c>
      <c r="B5456" s="17" t="s">
        <v>220</v>
      </c>
      <c r="C5456" s="17" t="s">
        <v>28</v>
      </c>
      <c r="D5456" s="17" t="s">
        <v>4749</v>
      </c>
      <c r="E5456" s="17">
        <v>2000</v>
      </c>
      <c r="F5456" s="18" t="s">
        <v>6</v>
      </c>
      <c r="G5456">
        <v>2014</v>
      </c>
      <c r="H5456" s="18" t="s">
        <v>66</v>
      </c>
      <c r="I5456" t="s">
        <v>64</v>
      </c>
      <c r="J5456" t="s">
        <v>65</v>
      </c>
    </row>
    <row r="5457" spans="1:10">
      <c r="A5457" s="17">
        <v>5754</v>
      </c>
      <c r="B5457" s="17" t="s">
        <v>4330</v>
      </c>
      <c r="C5457" s="17" t="s">
        <v>28</v>
      </c>
      <c r="D5457" s="17" t="s">
        <v>4583</v>
      </c>
      <c r="E5457" s="17">
        <v>1850</v>
      </c>
      <c r="F5457" s="18" t="s">
        <v>6</v>
      </c>
      <c r="G5457">
        <v>2014</v>
      </c>
      <c r="H5457" s="18" t="s">
        <v>66</v>
      </c>
      <c r="I5457" t="s">
        <v>64</v>
      </c>
      <c r="J5457" t="s">
        <v>65</v>
      </c>
    </row>
    <row r="5458" spans="1:10">
      <c r="A5458" s="17">
        <v>5753</v>
      </c>
      <c r="B5458" s="17" t="s">
        <v>2691</v>
      </c>
      <c r="C5458" s="17" t="s">
        <v>20</v>
      </c>
      <c r="D5458" s="17" t="s">
        <v>4762</v>
      </c>
      <c r="E5458" s="17">
        <v>1110</v>
      </c>
      <c r="F5458" s="18" t="s">
        <v>6</v>
      </c>
      <c r="G5458">
        <v>2014</v>
      </c>
      <c r="H5458" s="18" t="s">
        <v>66</v>
      </c>
      <c r="I5458" t="s">
        <v>64</v>
      </c>
      <c r="J5458" t="s">
        <v>65</v>
      </c>
    </row>
    <row r="5459" spans="1:10">
      <c r="A5459" s="17">
        <v>5752</v>
      </c>
      <c r="B5459" s="17" t="s">
        <v>2094</v>
      </c>
      <c r="C5459" s="17" t="s">
        <v>18</v>
      </c>
      <c r="D5459" s="17" t="s">
        <v>4686</v>
      </c>
      <c r="E5459" s="17">
        <v>4620</v>
      </c>
      <c r="F5459" s="18" t="s">
        <v>6</v>
      </c>
      <c r="G5459">
        <v>2014</v>
      </c>
      <c r="H5459" s="18" t="s">
        <v>66</v>
      </c>
      <c r="I5459" t="s">
        <v>64</v>
      </c>
      <c r="J5459" t="s">
        <v>204</v>
      </c>
    </row>
    <row r="5460" spans="1:10">
      <c r="A5460" s="17">
        <v>5749</v>
      </c>
      <c r="B5460" s="17" t="s">
        <v>4212</v>
      </c>
      <c r="C5460" s="17" t="s">
        <v>24</v>
      </c>
      <c r="D5460" s="17" t="s">
        <v>4681</v>
      </c>
      <c r="E5460" s="17">
        <v>1830</v>
      </c>
      <c r="F5460" s="18" t="s">
        <v>6</v>
      </c>
      <c r="G5460">
        <v>2014</v>
      </c>
      <c r="H5460" s="18" t="s">
        <v>66</v>
      </c>
      <c r="I5460" t="s">
        <v>64</v>
      </c>
      <c r="J5460" t="s">
        <v>65</v>
      </c>
    </row>
    <row r="5461" spans="1:10">
      <c r="A5461" s="17">
        <v>5746</v>
      </c>
      <c r="B5461" s="17" t="s">
        <v>2700</v>
      </c>
      <c r="C5461" s="17" t="s">
        <v>16</v>
      </c>
      <c r="D5461" s="17" t="s">
        <v>4631</v>
      </c>
      <c r="E5461" s="17">
        <v>1300</v>
      </c>
      <c r="F5461" s="18" t="s">
        <v>6</v>
      </c>
      <c r="G5461">
        <v>2014</v>
      </c>
      <c r="H5461" s="18" t="s">
        <v>66</v>
      </c>
      <c r="I5461" t="s">
        <v>64</v>
      </c>
      <c r="J5461" t="s">
        <v>184</v>
      </c>
    </row>
    <row r="5462" spans="1:10">
      <c r="A5462" s="17">
        <v>5745</v>
      </c>
      <c r="B5462" s="17" t="s">
        <v>3769</v>
      </c>
      <c r="C5462" s="17" t="s">
        <v>24</v>
      </c>
      <c r="D5462" s="17" t="s">
        <v>4748</v>
      </c>
      <c r="E5462" s="17">
        <v>2670</v>
      </c>
      <c r="F5462" s="18" t="s">
        <v>6</v>
      </c>
      <c r="G5462">
        <v>2014</v>
      </c>
      <c r="H5462" s="18" t="s">
        <v>66</v>
      </c>
      <c r="I5462" t="s">
        <v>64</v>
      </c>
      <c r="J5462" t="s">
        <v>65</v>
      </c>
    </row>
    <row r="5463" spans="1:10">
      <c r="A5463" s="17">
        <v>5744</v>
      </c>
      <c r="B5463" s="17" t="s">
        <v>2185</v>
      </c>
      <c r="C5463" s="17" t="s">
        <v>20</v>
      </c>
      <c r="D5463" s="17" t="s">
        <v>4762</v>
      </c>
      <c r="E5463" s="17">
        <v>1440</v>
      </c>
      <c r="F5463" s="18" t="s">
        <v>6</v>
      </c>
      <c r="G5463">
        <v>2014</v>
      </c>
      <c r="H5463" s="18" t="s">
        <v>66</v>
      </c>
      <c r="I5463" t="s">
        <v>64</v>
      </c>
      <c r="J5463" t="s">
        <v>65</v>
      </c>
    </row>
    <row r="5464" spans="1:10">
      <c r="A5464" s="17">
        <v>5742</v>
      </c>
      <c r="B5464" s="17" t="s">
        <v>3210</v>
      </c>
      <c r="C5464" s="17" t="s">
        <v>28</v>
      </c>
      <c r="D5464" s="17" t="s">
        <v>4638</v>
      </c>
      <c r="E5464" s="17">
        <v>1650</v>
      </c>
      <c r="F5464" s="18" t="s">
        <v>6</v>
      </c>
      <c r="G5464">
        <v>2014</v>
      </c>
      <c r="H5464" s="18" t="s">
        <v>66</v>
      </c>
      <c r="I5464" t="s">
        <v>64</v>
      </c>
      <c r="J5464" t="s">
        <v>65</v>
      </c>
    </row>
    <row r="5465" spans="1:10">
      <c r="A5465" s="17">
        <v>5741</v>
      </c>
      <c r="B5465" s="17" t="s">
        <v>2495</v>
      </c>
      <c r="C5465" s="17" t="s">
        <v>26</v>
      </c>
      <c r="D5465" s="17" t="s">
        <v>4668</v>
      </c>
      <c r="E5465" s="17">
        <v>1930</v>
      </c>
      <c r="F5465" s="18" t="s">
        <v>6</v>
      </c>
      <c r="G5465">
        <v>2014</v>
      </c>
      <c r="H5465" s="18" t="s">
        <v>66</v>
      </c>
      <c r="I5465" t="s">
        <v>64</v>
      </c>
      <c r="J5465" t="s">
        <v>65</v>
      </c>
    </row>
    <row r="5466" spans="1:10">
      <c r="A5466" s="17">
        <v>5737</v>
      </c>
      <c r="B5466" s="17" t="s">
        <v>3773</v>
      </c>
      <c r="C5466" s="17" t="s">
        <v>18</v>
      </c>
      <c r="D5466" s="17" t="s">
        <v>4760</v>
      </c>
      <c r="E5466" s="17">
        <v>1360</v>
      </c>
      <c r="F5466" s="18" t="s">
        <v>6</v>
      </c>
      <c r="G5466">
        <v>2014</v>
      </c>
      <c r="H5466" s="18" t="s">
        <v>66</v>
      </c>
      <c r="I5466" t="s">
        <v>64</v>
      </c>
      <c r="J5466" t="s">
        <v>204</v>
      </c>
    </row>
    <row r="5467" spans="1:10">
      <c r="A5467" s="17">
        <v>5736</v>
      </c>
      <c r="B5467" s="17" t="s">
        <v>218</v>
      </c>
      <c r="C5467" s="17" t="s">
        <v>24</v>
      </c>
      <c r="D5467" s="17" t="s">
        <v>4658</v>
      </c>
      <c r="E5467" s="17">
        <v>1560</v>
      </c>
      <c r="F5467" s="18" t="s">
        <v>6</v>
      </c>
      <c r="G5467">
        <v>2014</v>
      </c>
      <c r="H5467" s="18" t="s">
        <v>66</v>
      </c>
      <c r="I5467" t="s">
        <v>64</v>
      </c>
      <c r="J5467" t="s">
        <v>65</v>
      </c>
    </row>
    <row r="5468" spans="1:10">
      <c r="A5468" s="17">
        <v>5734</v>
      </c>
      <c r="B5468" s="17" t="s">
        <v>2301</v>
      </c>
      <c r="C5468" s="17" t="s">
        <v>16</v>
      </c>
      <c r="D5468" s="17" t="s">
        <v>4694</v>
      </c>
      <c r="E5468" s="17">
        <v>2080</v>
      </c>
      <c r="F5468" s="18" t="s">
        <v>6</v>
      </c>
      <c r="G5468">
        <v>2014</v>
      </c>
      <c r="H5468" s="18" t="s">
        <v>66</v>
      </c>
      <c r="I5468" t="s">
        <v>64</v>
      </c>
      <c r="J5468" t="s">
        <v>65</v>
      </c>
    </row>
    <row r="5469" spans="1:10">
      <c r="A5469" s="17">
        <v>5731</v>
      </c>
      <c r="B5469" s="17" t="s">
        <v>3667</v>
      </c>
      <c r="C5469" s="17" t="s">
        <v>24</v>
      </c>
      <c r="D5469" s="17" t="s">
        <v>4658</v>
      </c>
      <c r="E5469" s="17">
        <v>1110</v>
      </c>
      <c r="F5469" s="18" t="s">
        <v>6</v>
      </c>
      <c r="G5469">
        <v>2014</v>
      </c>
      <c r="H5469" s="18" t="s">
        <v>66</v>
      </c>
      <c r="I5469" t="s">
        <v>64</v>
      </c>
      <c r="J5469" t="s">
        <v>65</v>
      </c>
    </row>
    <row r="5470" spans="1:10">
      <c r="A5470" s="17">
        <v>5728</v>
      </c>
      <c r="B5470" s="17" t="s">
        <v>216</v>
      </c>
      <c r="C5470" s="17" t="s">
        <v>16</v>
      </c>
      <c r="D5470" s="17" t="s">
        <v>4694</v>
      </c>
      <c r="E5470" s="17">
        <v>2380</v>
      </c>
      <c r="F5470" s="18" t="s">
        <v>6</v>
      </c>
      <c r="G5470">
        <v>2014</v>
      </c>
      <c r="H5470" s="18" t="s">
        <v>66</v>
      </c>
      <c r="I5470" t="s">
        <v>64</v>
      </c>
      <c r="J5470" t="s">
        <v>65</v>
      </c>
    </row>
    <row r="5471" spans="1:10">
      <c r="A5471" s="17">
        <v>5727</v>
      </c>
      <c r="B5471" s="17" t="s">
        <v>4410</v>
      </c>
      <c r="C5471" s="17" t="s">
        <v>18</v>
      </c>
      <c r="D5471" s="17" t="s">
        <v>4686</v>
      </c>
      <c r="E5471" s="17">
        <v>1310</v>
      </c>
      <c r="F5471" s="18" t="s">
        <v>6</v>
      </c>
      <c r="G5471">
        <v>2014</v>
      </c>
      <c r="H5471" s="18" t="s">
        <v>66</v>
      </c>
      <c r="I5471" t="s">
        <v>64</v>
      </c>
      <c r="J5471" t="s">
        <v>204</v>
      </c>
    </row>
    <row r="5472" spans="1:10">
      <c r="A5472" s="17">
        <v>5726</v>
      </c>
      <c r="B5472" s="17" t="s">
        <v>4211</v>
      </c>
      <c r="C5472" s="17" t="s">
        <v>18</v>
      </c>
      <c r="D5472" s="17" t="s">
        <v>4686</v>
      </c>
      <c r="E5472" s="17">
        <v>4000</v>
      </c>
      <c r="F5472" s="18" t="s">
        <v>6</v>
      </c>
      <c r="G5472">
        <v>2014</v>
      </c>
      <c r="H5472" s="18" t="s">
        <v>66</v>
      </c>
      <c r="I5472" t="s">
        <v>64</v>
      </c>
      <c r="J5472" t="s">
        <v>204</v>
      </c>
    </row>
    <row r="5473" spans="1:10">
      <c r="A5473" s="17">
        <v>5725</v>
      </c>
      <c r="B5473" s="17" t="s">
        <v>3052</v>
      </c>
      <c r="C5473" s="17" t="s">
        <v>28</v>
      </c>
      <c r="D5473" s="17" t="s">
        <v>4749</v>
      </c>
      <c r="E5473" s="17">
        <v>950</v>
      </c>
      <c r="F5473" s="18" t="s">
        <v>6</v>
      </c>
      <c r="G5473">
        <v>2014</v>
      </c>
      <c r="H5473" s="18" t="s">
        <v>66</v>
      </c>
      <c r="I5473" t="s">
        <v>64</v>
      </c>
      <c r="J5473" t="s">
        <v>65</v>
      </c>
    </row>
    <row r="5474" spans="1:10">
      <c r="A5474" s="17">
        <v>5724</v>
      </c>
      <c r="B5474" s="17" t="s">
        <v>3242</v>
      </c>
      <c r="C5474" s="17" t="s">
        <v>26</v>
      </c>
      <c r="D5474" s="17" t="s">
        <v>4742</v>
      </c>
      <c r="E5474" s="17">
        <v>2340</v>
      </c>
      <c r="F5474" s="18" t="s">
        <v>6</v>
      </c>
      <c r="G5474">
        <v>2014</v>
      </c>
      <c r="H5474" s="18" t="s">
        <v>66</v>
      </c>
      <c r="I5474" t="s">
        <v>64</v>
      </c>
      <c r="J5474" t="s">
        <v>65</v>
      </c>
    </row>
    <row r="5475" spans="1:10">
      <c r="A5475" s="17">
        <v>5723</v>
      </c>
      <c r="B5475" s="17" t="s">
        <v>4169</v>
      </c>
      <c r="C5475" s="17" t="s">
        <v>18</v>
      </c>
      <c r="D5475" s="17" t="s">
        <v>4686</v>
      </c>
      <c r="E5475" s="17">
        <v>1810</v>
      </c>
      <c r="F5475" s="18" t="s">
        <v>6</v>
      </c>
      <c r="G5475">
        <v>2014</v>
      </c>
      <c r="H5475" s="18" t="s">
        <v>66</v>
      </c>
      <c r="I5475" t="s">
        <v>64</v>
      </c>
      <c r="J5475" t="s">
        <v>204</v>
      </c>
    </row>
    <row r="5476" spans="1:10">
      <c r="A5476" s="17">
        <v>5722</v>
      </c>
      <c r="B5476" s="17" t="s">
        <v>3928</v>
      </c>
      <c r="C5476" s="17" t="s">
        <v>18</v>
      </c>
      <c r="D5476" s="17" t="s">
        <v>4686</v>
      </c>
      <c r="E5476" s="17">
        <v>1100</v>
      </c>
      <c r="F5476" s="18" t="s">
        <v>6</v>
      </c>
      <c r="G5476">
        <v>2014</v>
      </c>
      <c r="H5476" s="18" t="s">
        <v>66</v>
      </c>
      <c r="I5476" t="s">
        <v>64</v>
      </c>
      <c r="J5476" t="s">
        <v>204</v>
      </c>
    </row>
    <row r="5477" spans="1:10">
      <c r="A5477" s="17">
        <v>5720</v>
      </c>
      <c r="B5477" s="17" t="s">
        <v>3040</v>
      </c>
      <c r="C5477" s="17" t="s">
        <v>28</v>
      </c>
      <c r="D5477" s="17" t="s">
        <v>4583</v>
      </c>
      <c r="E5477" s="17">
        <v>5900</v>
      </c>
      <c r="F5477" s="18" t="s">
        <v>6</v>
      </c>
      <c r="G5477">
        <v>2014</v>
      </c>
      <c r="H5477" s="18" t="s">
        <v>66</v>
      </c>
      <c r="I5477" t="s">
        <v>64</v>
      </c>
      <c r="J5477" t="s">
        <v>65</v>
      </c>
    </row>
    <row r="5478" spans="1:10">
      <c r="A5478" s="17">
        <v>5719</v>
      </c>
      <c r="B5478" s="17" t="s">
        <v>4553</v>
      </c>
      <c r="C5478" s="17" t="s">
        <v>26</v>
      </c>
      <c r="D5478" s="17" t="s">
        <v>4742</v>
      </c>
      <c r="E5478" s="17">
        <v>1900</v>
      </c>
      <c r="F5478" s="18" t="s">
        <v>6</v>
      </c>
      <c r="G5478">
        <v>2014</v>
      </c>
      <c r="H5478" s="18" t="s">
        <v>66</v>
      </c>
      <c r="I5478" t="s">
        <v>64</v>
      </c>
      <c r="J5478" t="s">
        <v>65</v>
      </c>
    </row>
    <row r="5479" spans="1:10">
      <c r="A5479" s="17">
        <v>5718</v>
      </c>
      <c r="B5479" s="17" t="s">
        <v>2881</v>
      </c>
      <c r="C5479" s="17" t="s">
        <v>24</v>
      </c>
      <c r="D5479" s="17" t="s">
        <v>4658</v>
      </c>
      <c r="E5479" s="17">
        <v>1340</v>
      </c>
      <c r="F5479" s="18" t="s">
        <v>6</v>
      </c>
      <c r="G5479">
        <v>2014</v>
      </c>
      <c r="H5479" s="18" t="s">
        <v>66</v>
      </c>
      <c r="I5479" t="s">
        <v>64</v>
      </c>
      <c r="J5479" t="s">
        <v>65</v>
      </c>
    </row>
    <row r="5480" spans="1:10">
      <c r="A5480" s="17">
        <v>5717</v>
      </c>
      <c r="B5480" s="17" t="s">
        <v>4552</v>
      </c>
      <c r="C5480" s="17" t="s">
        <v>18</v>
      </c>
      <c r="D5480" s="17" t="s">
        <v>4756</v>
      </c>
      <c r="E5480" s="17">
        <v>990</v>
      </c>
      <c r="F5480" s="18" t="s">
        <v>6</v>
      </c>
      <c r="G5480">
        <v>2014</v>
      </c>
      <c r="H5480" s="18" t="s">
        <v>66</v>
      </c>
      <c r="I5480" t="s">
        <v>64</v>
      </c>
      <c r="J5480" t="s">
        <v>204</v>
      </c>
    </row>
    <row r="5481" spans="1:10">
      <c r="A5481" s="17">
        <v>5714</v>
      </c>
      <c r="B5481" s="17" t="s">
        <v>2021</v>
      </c>
      <c r="C5481" s="17" t="s">
        <v>20</v>
      </c>
      <c r="D5481" s="17" t="s">
        <v>4745</v>
      </c>
      <c r="E5481" s="17">
        <v>8770</v>
      </c>
      <c r="F5481" s="18" t="s">
        <v>6</v>
      </c>
      <c r="G5481">
        <v>2014</v>
      </c>
      <c r="H5481" s="18" t="s">
        <v>66</v>
      </c>
      <c r="I5481" t="s">
        <v>64</v>
      </c>
      <c r="J5481" t="s">
        <v>145</v>
      </c>
    </row>
    <row r="5482" spans="1:10">
      <c r="A5482" s="17">
        <v>5713</v>
      </c>
      <c r="B5482" s="17" t="s">
        <v>2438</v>
      </c>
      <c r="C5482" s="17" t="s">
        <v>16</v>
      </c>
      <c r="D5482" s="17" t="s">
        <v>4694</v>
      </c>
      <c r="E5482" s="17">
        <v>4010</v>
      </c>
      <c r="F5482" s="18" t="s">
        <v>6</v>
      </c>
      <c r="G5482">
        <v>2014</v>
      </c>
      <c r="H5482" s="18" t="s">
        <v>66</v>
      </c>
      <c r="I5482" t="s">
        <v>64</v>
      </c>
      <c r="J5482" t="s">
        <v>65</v>
      </c>
    </row>
    <row r="5483" spans="1:10">
      <c r="A5483" s="17">
        <v>5712</v>
      </c>
      <c r="B5483" s="17" t="s">
        <v>3184</v>
      </c>
      <c r="C5483" s="17" t="s">
        <v>16</v>
      </c>
      <c r="D5483" s="17" t="s">
        <v>4694</v>
      </c>
      <c r="E5483" s="17">
        <v>1890</v>
      </c>
      <c r="F5483" s="18" t="s">
        <v>6</v>
      </c>
      <c r="G5483">
        <v>2015</v>
      </c>
      <c r="H5483" s="18" t="s">
        <v>66</v>
      </c>
      <c r="I5483" t="s">
        <v>64</v>
      </c>
      <c r="J5483" t="s">
        <v>65</v>
      </c>
    </row>
    <row r="5484" spans="1:10">
      <c r="A5484" s="17">
        <v>5711</v>
      </c>
      <c r="B5484" s="17" t="s">
        <v>210</v>
      </c>
      <c r="C5484" s="17" t="s">
        <v>18</v>
      </c>
      <c r="D5484" s="17" t="s">
        <v>4756</v>
      </c>
      <c r="E5484" s="17">
        <v>2080</v>
      </c>
      <c r="F5484" s="18" t="s">
        <v>6</v>
      </c>
      <c r="G5484">
        <v>2014</v>
      </c>
      <c r="H5484" s="18" t="s">
        <v>66</v>
      </c>
      <c r="I5484" t="s">
        <v>64</v>
      </c>
      <c r="J5484" t="s">
        <v>204</v>
      </c>
    </row>
    <row r="5485" spans="1:10">
      <c r="A5485" s="17">
        <v>5710</v>
      </c>
      <c r="B5485" s="17" t="s">
        <v>3092</v>
      </c>
      <c r="C5485" s="17" t="s">
        <v>16</v>
      </c>
      <c r="D5485" s="17" t="s">
        <v>4631</v>
      </c>
      <c r="E5485" s="17">
        <v>1340</v>
      </c>
      <c r="F5485" s="18" t="s">
        <v>6</v>
      </c>
      <c r="G5485">
        <v>2014</v>
      </c>
      <c r="H5485" s="18" t="s">
        <v>66</v>
      </c>
      <c r="I5485" t="s">
        <v>64</v>
      </c>
      <c r="J5485" t="s">
        <v>178</v>
      </c>
    </row>
    <row r="5486" spans="1:10">
      <c r="A5486" s="17">
        <v>5709</v>
      </c>
      <c r="B5486" s="17" t="s">
        <v>3300</v>
      </c>
      <c r="C5486" s="17" t="s">
        <v>16</v>
      </c>
      <c r="D5486" s="17" t="s">
        <v>4631</v>
      </c>
      <c r="E5486" s="17">
        <v>1420</v>
      </c>
      <c r="F5486" s="18" t="s">
        <v>6</v>
      </c>
      <c r="G5486">
        <v>2014</v>
      </c>
      <c r="H5486" s="18" t="s">
        <v>66</v>
      </c>
      <c r="I5486" t="s">
        <v>64</v>
      </c>
      <c r="J5486" t="s">
        <v>65</v>
      </c>
    </row>
    <row r="5487" spans="1:10">
      <c r="A5487" s="17">
        <v>5708</v>
      </c>
      <c r="B5487" s="17" t="s">
        <v>2663</v>
      </c>
      <c r="C5487" s="17" t="s">
        <v>16</v>
      </c>
      <c r="D5487" s="17" t="s">
        <v>4631</v>
      </c>
      <c r="E5487" s="17">
        <v>2180</v>
      </c>
      <c r="F5487" s="18" t="s">
        <v>6</v>
      </c>
      <c r="G5487">
        <v>2014</v>
      </c>
      <c r="H5487" s="18" t="s">
        <v>66</v>
      </c>
      <c r="I5487" t="s">
        <v>64</v>
      </c>
      <c r="J5487" t="s">
        <v>65</v>
      </c>
    </row>
    <row r="5488" spans="1:10">
      <c r="A5488" s="17">
        <v>5707</v>
      </c>
      <c r="B5488" s="17" t="s">
        <v>3298</v>
      </c>
      <c r="C5488" s="17" t="s">
        <v>16</v>
      </c>
      <c r="D5488" s="17" t="s">
        <v>4694</v>
      </c>
      <c r="E5488" s="17">
        <v>3710</v>
      </c>
      <c r="F5488" s="18" t="s">
        <v>6</v>
      </c>
      <c r="G5488">
        <v>2013</v>
      </c>
      <c r="H5488" s="18" t="s">
        <v>66</v>
      </c>
      <c r="I5488" t="s">
        <v>64</v>
      </c>
      <c r="J5488" t="s">
        <v>65</v>
      </c>
    </row>
    <row r="5489" spans="1:10">
      <c r="A5489" s="17">
        <v>5706</v>
      </c>
      <c r="B5489" s="17" t="s">
        <v>2857</v>
      </c>
      <c r="C5489" s="17" t="s">
        <v>16</v>
      </c>
      <c r="D5489" s="17" t="s">
        <v>4694</v>
      </c>
      <c r="E5489" s="17">
        <v>2310</v>
      </c>
      <c r="F5489" s="18" t="s">
        <v>6</v>
      </c>
      <c r="G5489">
        <v>2014</v>
      </c>
      <c r="H5489" s="18" t="s">
        <v>66</v>
      </c>
      <c r="I5489" t="s">
        <v>64</v>
      </c>
      <c r="J5489" t="s">
        <v>65</v>
      </c>
    </row>
    <row r="5490" spans="1:10">
      <c r="A5490" s="17">
        <v>5705</v>
      </c>
      <c r="B5490" s="17" t="s">
        <v>3849</v>
      </c>
      <c r="C5490" s="17" t="s">
        <v>18</v>
      </c>
      <c r="D5490" s="17" t="s">
        <v>4756</v>
      </c>
      <c r="E5490" s="17">
        <v>2100</v>
      </c>
      <c r="F5490" s="18" t="s">
        <v>6</v>
      </c>
      <c r="G5490">
        <v>2014</v>
      </c>
      <c r="H5490" s="18" t="s">
        <v>66</v>
      </c>
      <c r="I5490" t="s">
        <v>64</v>
      </c>
      <c r="J5490" t="s">
        <v>204</v>
      </c>
    </row>
    <row r="5491" spans="1:10">
      <c r="A5491" s="17">
        <v>5703</v>
      </c>
      <c r="B5491" s="17" t="s">
        <v>4487</v>
      </c>
      <c r="C5491" s="17" t="s">
        <v>28</v>
      </c>
      <c r="D5491" s="17" t="s">
        <v>4749</v>
      </c>
      <c r="E5491" s="17">
        <v>1510</v>
      </c>
      <c r="F5491" s="18" t="s">
        <v>6</v>
      </c>
      <c r="G5491">
        <v>2013</v>
      </c>
      <c r="H5491" s="18" t="s">
        <v>66</v>
      </c>
      <c r="I5491" t="s">
        <v>64</v>
      </c>
      <c r="J5491" t="s">
        <v>65</v>
      </c>
    </row>
    <row r="5492" spans="1:10">
      <c r="A5492" s="17">
        <v>5702</v>
      </c>
      <c r="B5492" s="17" t="s">
        <v>2831</v>
      </c>
      <c r="C5492" s="17" t="s">
        <v>28</v>
      </c>
      <c r="D5492" s="17" t="s">
        <v>4638</v>
      </c>
      <c r="E5492" s="17">
        <v>1690</v>
      </c>
      <c r="F5492" s="18" t="s">
        <v>6</v>
      </c>
      <c r="G5492">
        <v>2013</v>
      </c>
      <c r="H5492" s="18" t="s">
        <v>66</v>
      </c>
      <c r="I5492" t="s">
        <v>64</v>
      </c>
      <c r="J5492" t="s">
        <v>65</v>
      </c>
    </row>
    <row r="5493" spans="1:10">
      <c r="A5493" s="17">
        <v>5697</v>
      </c>
      <c r="B5493" s="17" t="s">
        <v>2497</v>
      </c>
      <c r="C5493" s="17" t="s">
        <v>24</v>
      </c>
      <c r="D5493" s="17" t="s">
        <v>4658</v>
      </c>
      <c r="E5493" s="17">
        <v>2250</v>
      </c>
      <c r="F5493" s="18" t="s">
        <v>6</v>
      </c>
      <c r="G5493">
        <v>2013</v>
      </c>
      <c r="H5493" s="18" t="s">
        <v>66</v>
      </c>
      <c r="I5493" t="s">
        <v>64</v>
      </c>
      <c r="J5493" t="s">
        <v>65</v>
      </c>
    </row>
    <row r="5494" spans="1:10">
      <c r="A5494" s="17">
        <v>5696</v>
      </c>
      <c r="B5494" s="17" t="s">
        <v>2254</v>
      </c>
      <c r="C5494" s="17" t="s">
        <v>24</v>
      </c>
      <c r="D5494" s="17" t="s">
        <v>4658</v>
      </c>
      <c r="E5494" s="17">
        <v>2270</v>
      </c>
      <c r="F5494" s="18" t="s">
        <v>6</v>
      </c>
      <c r="G5494">
        <v>2013</v>
      </c>
      <c r="H5494" s="18" t="s">
        <v>66</v>
      </c>
      <c r="I5494" t="s">
        <v>64</v>
      </c>
      <c r="J5494" t="s">
        <v>65</v>
      </c>
    </row>
    <row r="5495" spans="1:10">
      <c r="A5495" s="17">
        <v>5695</v>
      </c>
      <c r="B5495" s="17" t="s">
        <v>4390</v>
      </c>
      <c r="C5495" s="17" t="s">
        <v>18</v>
      </c>
      <c r="D5495" s="17" t="s">
        <v>4686</v>
      </c>
      <c r="E5495" s="17">
        <v>2240</v>
      </c>
      <c r="F5495" s="18" t="s">
        <v>6</v>
      </c>
      <c r="G5495">
        <v>2013</v>
      </c>
      <c r="H5495" s="18" t="s">
        <v>66</v>
      </c>
      <c r="I5495" t="s">
        <v>64</v>
      </c>
      <c r="J5495" t="s">
        <v>215</v>
      </c>
    </row>
    <row r="5496" spans="1:10">
      <c r="A5496" s="17">
        <v>5693</v>
      </c>
      <c r="B5496" s="17" t="s">
        <v>3537</v>
      </c>
      <c r="C5496" s="17" t="s">
        <v>28</v>
      </c>
      <c r="D5496" s="17" t="s">
        <v>4583</v>
      </c>
      <c r="E5496" s="17">
        <v>1320</v>
      </c>
      <c r="F5496" s="18" t="s">
        <v>6</v>
      </c>
      <c r="G5496">
        <v>2013</v>
      </c>
      <c r="H5496" s="18" t="s">
        <v>66</v>
      </c>
      <c r="I5496" t="s">
        <v>64</v>
      </c>
      <c r="J5496" t="s">
        <v>65</v>
      </c>
    </row>
    <row r="5497" spans="1:10">
      <c r="A5497" s="17">
        <v>5692</v>
      </c>
      <c r="B5497" s="17" t="s">
        <v>3190</v>
      </c>
      <c r="C5497" s="17" t="s">
        <v>18</v>
      </c>
      <c r="D5497" s="17" t="s">
        <v>4756</v>
      </c>
      <c r="E5497" s="17">
        <v>2690</v>
      </c>
      <c r="F5497" s="18" t="s">
        <v>6</v>
      </c>
      <c r="G5497">
        <v>2013</v>
      </c>
      <c r="H5497" s="18" t="s">
        <v>66</v>
      </c>
      <c r="I5497" t="s">
        <v>64</v>
      </c>
      <c r="J5497" t="s">
        <v>215</v>
      </c>
    </row>
    <row r="5498" spans="1:10">
      <c r="A5498" s="17">
        <v>5691</v>
      </c>
      <c r="B5498" s="17" t="s">
        <v>3510</v>
      </c>
      <c r="C5498" s="17" t="s">
        <v>16</v>
      </c>
      <c r="D5498" s="17" t="s">
        <v>4694</v>
      </c>
      <c r="E5498" s="17">
        <v>4890</v>
      </c>
      <c r="F5498" s="18" t="s">
        <v>6</v>
      </c>
      <c r="G5498">
        <v>2013</v>
      </c>
      <c r="H5498" s="18" t="s">
        <v>66</v>
      </c>
      <c r="I5498" t="s">
        <v>64</v>
      </c>
      <c r="J5498" t="s">
        <v>65</v>
      </c>
    </row>
    <row r="5499" spans="1:10">
      <c r="A5499" s="17">
        <v>5686</v>
      </c>
      <c r="B5499" s="17" t="s">
        <v>2989</v>
      </c>
      <c r="C5499" s="17" t="s">
        <v>18</v>
      </c>
      <c r="D5499" s="17" t="s">
        <v>4756</v>
      </c>
      <c r="E5499" s="17">
        <v>3510</v>
      </c>
      <c r="F5499" s="18" t="s">
        <v>6</v>
      </c>
      <c r="G5499">
        <v>2013</v>
      </c>
      <c r="H5499" s="18" t="s">
        <v>66</v>
      </c>
      <c r="I5499" t="s">
        <v>64</v>
      </c>
      <c r="J5499" t="s">
        <v>215</v>
      </c>
    </row>
    <row r="5500" spans="1:10">
      <c r="A5500" s="17">
        <v>5685</v>
      </c>
      <c r="B5500" s="17" t="s">
        <v>2050</v>
      </c>
      <c r="C5500" s="17" t="s">
        <v>20</v>
      </c>
      <c r="D5500" s="17" t="s">
        <v>4731</v>
      </c>
      <c r="E5500" s="17">
        <v>15870</v>
      </c>
      <c r="F5500" s="18" t="s">
        <v>6</v>
      </c>
      <c r="G5500">
        <v>2013</v>
      </c>
      <c r="H5500" s="18" t="s">
        <v>66</v>
      </c>
      <c r="I5500" t="s">
        <v>64</v>
      </c>
      <c r="J5500" t="s">
        <v>145</v>
      </c>
    </row>
    <row r="5501" spans="1:10">
      <c r="A5501" s="17">
        <v>5681</v>
      </c>
      <c r="B5501" s="17" t="s">
        <v>3306</v>
      </c>
      <c r="C5501" s="17" t="s">
        <v>18</v>
      </c>
      <c r="D5501" s="17" t="s">
        <v>4687</v>
      </c>
      <c r="E5501" s="17">
        <v>5510</v>
      </c>
      <c r="F5501" s="18" t="s">
        <v>6</v>
      </c>
      <c r="G5501">
        <v>2013</v>
      </c>
      <c r="H5501" s="18" t="s">
        <v>66</v>
      </c>
      <c r="I5501" t="s">
        <v>64</v>
      </c>
      <c r="J5501" t="s">
        <v>215</v>
      </c>
    </row>
    <row r="5502" spans="1:10">
      <c r="A5502" s="17">
        <v>5680</v>
      </c>
      <c r="B5502" s="17" t="s">
        <v>2759</v>
      </c>
      <c r="C5502" s="17" t="s">
        <v>18</v>
      </c>
      <c r="D5502" s="17" t="s">
        <v>4687</v>
      </c>
      <c r="E5502" s="17">
        <v>3020</v>
      </c>
      <c r="F5502" s="18" t="s">
        <v>6</v>
      </c>
      <c r="G5502">
        <v>2013</v>
      </c>
      <c r="H5502" s="18" t="s">
        <v>66</v>
      </c>
      <c r="I5502" t="s">
        <v>64</v>
      </c>
      <c r="J5502" t="s">
        <v>215</v>
      </c>
    </row>
    <row r="5503" spans="1:10">
      <c r="A5503" s="17">
        <v>5679</v>
      </c>
      <c r="B5503" s="17" t="s">
        <v>4104</v>
      </c>
      <c r="C5503" s="17" t="s">
        <v>24</v>
      </c>
      <c r="D5503" s="17" t="s">
        <v>4658</v>
      </c>
      <c r="E5503" s="17">
        <v>1670</v>
      </c>
      <c r="F5503" s="18" t="s">
        <v>6</v>
      </c>
      <c r="G5503">
        <v>2013</v>
      </c>
      <c r="H5503" s="18" t="s">
        <v>66</v>
      </c>
      <c r="I5503" t="s">
        <v>64</v>
      </c>
      <c r="J5503" t="s">
        <v>65</v>
      </c>
    </row>
    <row r="5504" spans="1:10">
      <c r="A5504" s="17">
        <v>5678</v>
      </c>
      <c r="B5504" s="17" t="s">
        <v>4144</v>
      </c>
      <c r="C5504" s="17" t="s">
        <v>24</v>
      </c>
      <c r="D5504" s="17" t="s">
        <v>4658</v>
      </c>
      <c r="E5504" s="17">
        <v>2110</v>
      </c>
      <c r="F5504" s="18" t="s">
        <v>6</v>
      </c>
      <c r="G5504">
        <v>2013</v>
      </c>
      <c r="H5504" s="18" t="s">
        <v>66</v>
      </c>
      <c r="I5504" t="s">
        <v>64</v>
      </c>
      <c r="J5504" t="s">
        <v>65</v>
      </c>
    </row>
    <row r="5505" spans="1:10">
      <c r="A5505" s="17">
        <v>5677</v>
      </c>
      <c r="B5505" s="17" t="s">
        <v>4551</v>
      </c>
      <c r="C5505" s="17" t="s">
        <v>24</v>
      </c>
      <c r="D5505" s="17" t="s">
        <v>4658</v>
      </c>
      <c r="E5505" s="17">
        <v>1840</v>
      </c>
      <c r="F5505" s="18" t="s">
        <v>6</v>
      </c>
      <c r="G5505">
        <v>2013</v>
      </c>
      <c r="H5505" s="18" t="s">
        <v>66</v>
      </c>
      <c r="I5505" t="s">
        <v>64</v>
      </c>
      <c r="J5505" t="s">
        <v>65</v>
      </c>
    </row>
    <row r="5506" spans="1:10">
      <c r="A5506" s="17">
        <v>5676</v>
      </c>
      <c r="B5506" s="17" t="s">
        <v>4521</v>
      </c>
      <c r="C5506" s="17" t="s">
        <v>24</v>
      </c>
      <c r="D5506" s="17" t="s">
        <v>4658</v>
      </c>
      <c r="E5506" s="17">
        <v>2630</v>
      </c>
      <c r="F5506" s="18" t="s">
        <v>6</v>
      </c>
      <c r="G5506">
        <v>2013</v>
      </c>
      <c r="H5506" s="18" t="s">
        <v>66</v>
      </c>
      <c r="I5506" t="s">
        <v>64</v>
      </c>
      <c r="J5506" t="s">
        <v>65</v>
      </c>
    </row>
    <row r="5507" spans="1:10">
      <c r="A5507" s="17">
        <v>5675</v>
      </c>
      <c r="B5507" s="17" t="s">
        <v>4300</v>
      </c>
      <c r="C5507" s="17" t="s">
        <v>24</v>
      </c>
      <c r="D5507" s="17" t="s">
        <v>4658</v>
      </c>
      <c r="E5507" s="17">
        <v>1860</v>
      </c>
      <c r="F5507" s="18" t="s">
        <v>6</v>
      </c>
      <c r="G5507">
        <v>2013</v>
      </c>
      <c r="H5507" s="18" t="s">
        <v>66</v>
      </c>
      <c r="I5507" t="s">
        <v>64</v>
      </c>
      <c r="J5507" t="s">
        <v>65</v>
      </c>
    </row>
    <row r="5508" spans="1:10">
      <c r="A5508" s="17">
        <v>5674</v>
      </c>
      <c r="B5508" s="17" t="s">
        <v>4285</v>
      </c>
      <c r="C5508" s="17" t="s">
        <v>24</v>
      </c>
      <c r="D5508" s="17" t="s">
        <v>4658</v>
      </c>
      <c r="E5508" s="17">
        <v>2570</v>
      </c>
      <c r="F5508" s="18" t="s">
        <v>6</v>
      </c>
      <c r="G5508">
        <v>2013</v>
      </c>
      <c r="H5508" s="18" t="s">
        <v>66</v>
      </c>
      <c r="I5508" t="s">
        <v>64</v>
      </c>
      <c r="J5508" t="s">
        <v>65</v>
      </c>
    </row>
    <row r="5509" spans="1:10">
      <c r="A5509" s="17">
        <v>5672</v>
      </c>
      <c r="B5509" s="17" t="s">
        <v>3861</v>
      </c>
      <c r="C5509" s="17" t="s">
        <v>28</v>
      </c>
      <c r="D5509" s="17" t="s">
        <v>4749</v>
      </c>
      <c r="E5509" s="17">
        <v>1700</v>
      </c>
      <c r="F5509" s="18" t="s">
        <v>6</v>
      </c>
      <c r="G5509">
        <v>2013</v>
      </c>
      <c r="H5509" s="18" t="s">
        <v>66</v>
      </c>
      <c r="I5509" t="s">
        <v>64</v>
      </c>
      <c r="J5509" t="s">
        <v>65</v>
      </c>
    </row>
    <row r="5510" spans="1:10">
      <c r="A5510" s="17">
        <v>5671</v>
      </c>
      <c r="B5510" s="17" t="s">
        <v>3171</v>
      </c>
      <c r="C5510" s="17" t="s">
        <v>16</v>
      </c>
      <c r="D5510" s="17" t="s">
        <v>4694</v>
      </c>
      <c r="E5510" s="17">
        <v>3580</v>
      </c>
      <c r="F5510" s="18" t="s">
        <v>6</v>
      </c>
      <c r="G5510">
        <v>2013</v>
      </c>
      <c r="H5510" s="18" t="s">
        <v>66</v>
      </c>
      <c r="I5510" t="s">
        <v>64</v>
      </c>
      <c r="J5510" t="s">
        <v>65</v>
      </c>
    </row>
    <row r="5511" spans="1:10">
      <c r="A5511" s="17">
        <v>5669</v>
      </c>
      <c r="B5511" s="17" t="s">
        <v>202</v>
      </c>
      <c r="C5511" s="17" t="s">
        <v>24</v>
      </c>
      <c r="D5511" s="17" t="s">
        <v>4681</v>
      </c>
      <c r="E5511" s="17">
        <v>2240</v>
      </c>
      <c r="F5511" s="18" t="s">
        <v>6</v>
      </c>
      <c r="G5511">
        <v>2013</v>
      </c>
      <c r="H5511" s="18" t="s">
        <v>66</v>
      </c>
      <c r="I5511" t="s">
        <v>64</v>
      </c>
      <c r="J5511" t="s">
        <v>65</v>
      </c>
    </row>
    <row r="5512" spans="1:10">
      <c r="A5512" s="17">
        <v>5666</v>
      </c>
      <c r="B5512" s="17" t="s">
        <v>3941</v>
      </c>
      <c r="C5512" s="17" t="s">
        <v>26</v>
      </c>
      <c r="D5512" s="17" t="s">
        <v>4742</v>
      </c>
      <c r="E5512" s="17">
        <v>4200</v>
      </c>
      <c r="F5512" s="18" t="s">
        <v>6</v>
      </c>
      <c r="G5512">
        <v>2013</v>
      </c>
      <c r="H5512" s="18" t="s">
        <v>66</v>
      </c>
      <c r="I5512" t="s">
        <v>64</v>
      </c>
      <c r="J5512" t="s">
        <v>65</v>
      </c>
    </row>
    <row r="5513" spans="1:10">
      <c r="A5513" s="17">
        <v>5665</v>
      </c>
      <c r="B5513" s="17" t="s">
        <v>2895</v>
      </c>
      <c r="C5513" s="17" t="s">
        <v>16</v>
      </c>
      <c r="D5513" s="17" t="s">
        <v>4631</v>
      </c>
      <c r="E5513" s="17">
        <v>5430</v>
      </c>
      <c r="F5513" s="18" t="s">
        <v>6</v>
      </c>
      <c r="G5513">
        <v>2013</v>
      </c>
      <c r="H5513" s="18" t="s">
        <v>66</v>
      </c>
      <c r="I5513" t="s">
        <v>64</v>
      </c>
      <c r="J5513" t="s">
        <v>178</v>
      </c>
    </row>
    <row r="5514" spans="1:10">
      <c r="A5514" s="17">
        <v>5663</v>
      </c>
      <c r="B5514" s="17" t="s">
        <v>4461</v>
      </c>
      <c r="C5514" s="17" t="s">
        <v>26</v>
      </c>
      <c r="D5514" s="17" t="s">
        <v>4742</v>
      </c>
      <c r="E5514" s="17">
        <v>2330</v>
      </c>
      <c r="F5514" s="18" t="s">
        <v>6</v>
      </c>
      <c r="G5514">
        <v>2013</v>
      </c>
      <c r="H5514" s="18" t="s">
        <v>66</v>
      </c>
      <c r="I5514" t="s">
        <v>64</v>
      </c>
      <c r="J5514" t="s">
        <v>65</v>
      </c>
    </row>
    <row r="5515" spans="1:10">
      <c r="A5515" s="17">
        <v>5661</v>
      </c>
      <c r="B5515" s="17" t="s">
        <v>2049</v>
      </c>
      <c r="C5515" s="17" t="s">
        <v>20</v>
      </c>
      <c r="D5515" s="17" t="s">
        <v>4731</v>
      </c>
      <c r="E5515" s="17">
        <v>3090</v>
      </c>
      <c r="F5515" s="18" t="s">
        <v>6</v>
      </c>
      <c r="G5515">
        <v>2013</v>
      </c>
      <c r="H5515" s="18" t="s">
        <v>66</v>
      </c>
      <c r="I5515" t="s">
        <v>64</v>
      </c>
      <c r="J5515" t="s">
        <v>65</v>
      </c>
    </row>
    <row r="5516" spans="1:10">
      <c r="A5516" s="17">
        <v>5660</v>
      </c>
      <c r="B5516" s="17" t="s">
        <v>2035</v>
      </c>
      <c r="C5516" s="17" t="s">
        <v>20</v>
      </c>
      <c r="D5516" s="17" t="s">
        <v>4731</v>
      </c>
      <c r="E5516" s="17">
        <v>9230</v>
      </c>
      <c r="F5516" s="18" t="s">
        <v>6</v>
      </c>
      <c r="G5516">
        <v>2013</v>
      </c>
      <c r="H5516" s="18" t="s">
        <v>66</v>
      </c>
      <c r="I5516" t="s">
        <v>64</v>
      </c>
      <c r="J5516" t="s">
        <v>145</v>
      </c>
    </row>
    <row r="5517" spans="1:10">
      <c r="A5517" s="17">
        <v>5659</v>
      </c>
      <c r="B5517" s="17" t="s">
        <v>200</v>
      </c>
      <c r="C5517" s="17" t="s">
        <v>24</v>
      </c>
      <c r="D5517" s="17" t="s">
        <v>4658</v>
      </c>
      <c r="E5517" s="17">
        <v>1300</v>
      </c>
      <c r="F5517" s="18" t="s">
        <v>6</v>
      </c>
      <c r="G5517">
        <v>2013</v>
      </c>
      <c r="H5517" s="18" t="s">
        <v>66</v>
      </c>
      <c r="I5517" t="s">
        <v>64</v>
      </c>
      <c r="J5517" t="s">
        <v>65</v>
      </c>
    </row>
    <row r="5518" spans="1:10">
      <c r="A5518" s="17">
        <v>5657</v>
      </c>
      <c r="B5518" s="17" t="s">
        <v>197</v>
      </c>
      <c r="C5518" s="17" t="s">
        <v>24</v>
      </c>
      <c r="D5518" s="17" t="s">
        <v>4658</v>
      </c>
      <c r="E5518" s="17">
        <v>1700</v>
      </c>
      <c r="F5518" s="18" t="s">
        <v>6</v>
      </c>
      <c r="G5518">
        <v>2013</v>
      </c>
      <c r="H5518" s="18" t="s">
        <v>66</v>
      </c>
      <c r="I5518" t="s">
        <v>64</v>
      </c>
      <c r="J5518" t="s">
        <v>65</v>
      </c>
    </row>
    <row r="5519" spans="1:10">
      <c r="A5519" s="17">
        <v>5656</v>
      </c>
      <c r="B5519" s="17" t="s">
        <v>194</v>
      </c>
      <c r="C5519" s="17" t="s">
        <v>24</v>
      </c>
      <c r="D5519" s="17" t="s">
        <v>4748</v>
      </c>
      <c r="E5519" s="17">
        <v>1410</v>
      </c>
      <c r="F5519" s="18" t="s">
        <v>6</v>
      </c>
      <c r="G5519">
        <v>2013</v>
      </c>
      <c r="H5519" s="18" t="s">
        <v>66</v>
      </c>
      <c r="I5519" t="s">
        <v>64</v>
      </c>
      <c r="J5519" t="s">
        <v>65</v>
      </c>
    </row>
    <row r="5520" spans="1:10">
      <c r="A5520" s="17">
        <v>5655</v>
      </c>
      <c r="B5520" s="17" t="s">
        <v>2040</v>
      </c>
      <c r="C5520" s="17" t="s">
        <v>20</v>
      </c>
      <c r="D5520" s="17" t="s">
        <v>4745</v>
      </c>
      <c r="E5520" s="17">
        <v>3200</v>
      </c>
      <c r="F5520" s="18" t="s">
        <v>6</v>
      </c>
      <c r="G5520">
        <v>2013</v>
      </c>
      <c r="H5520" s="18" t="s">
        <v>66</v>
      </c>
      <c r="I5520" t="s">
        <v>64</v>
      </c>
      <c r="J5520" t="s">
        <v>145</v>
      </c>
    </row>
    <row r="5521" spans="1:10">
      <c r="A5521" s="17">
        <v>5654</v>
      </c>
      <c r="B5521" s="17" t="s">
        <v>3008</v>
      </c>
      <c r="C5521" s="17" t="s">
        <v>16</v>
      </c>
      <c r="D5521" s="17" t="s">
        <v>4663</v>
      </c>
      <c r="E5521" s="17">
        <v>5130</v>
      </c>
      <c r="F5521" s="18" t="s">
        <v>6</v>
      </c>
      <c r="G5521">
        <v>2013</v>
      </c>
      <c r="H5521" s="18" t="s">
        <v>66</v>
      </c>
      <c r="I5521" t="s">
        <v>64</v>
      </c>
      <c r="J5521" t="s">
        <v>178</v>
      </c>
    </row>
    <row r="5522" spans="1:10">
      <c r="A5522" s="17">
        <v>5653</v>
      </c>
      <c r="B5522" s="17" t="s">
        <v>4490</v>
      </c>
      <c r="C5522" s="17" t="s">
        <v>28</v>
      </c>
      <c r="D5522" s="17" t="s">
        <v>4583</v>
      </c>
      <c r="E5522" s="17">
        <v>1690</v>
      </c>
      <c r="F5522" s="18" t="s">
        <v>6</v>
      </c>
      <c r="G5522">
        <v>2013</v>
      </c>
      <c r="H5522" s="18" t="s">
        <v>66</v>
      </c>
      <c r="I5522" t="s">
        <v>64</v>
      </c>
      <c r="J5522" t="s">
        <v>65</v>
      </c>
    </row>
    <row r="5523" spans="1:10">
      <c r="A5523" s="17">
        <v>5652</v>
      </c>
      <c r="B5523" s="17" t="s">
        <v>2760</v>
      </c>
      <c r="C5523" s="17" t="s">
        <v>28</v>
      </c>
      <c r="D5523" s="17" t="s">
        <v>4749</v>
      </c>
      <c r="E5523" s="17">
        <v>1760</v>
      </c>
      <c r="F5523" s="18" t="s">
        <v>6</v>
      </c>
      <c r="G5523">
        <v>2013</v>
      </c>
      <c r="H5523" s="18" t="s">
        <v>66</v>
      </c>
      <c r="I5523" t="s">
        <v>64</v>
      </c>
      <c r="J5523" t="s">
        <v>65</v>
      </c>
    </row>
    <row r="5524" spans="1:10">
      <c r="A5524" s="17">
        <v>5651</v>
      </c>
      <c r="B5524" s="17" t="s">
        <v>191</v>
      </c>
      <c r="C5524" s="17" t="s">
        <v>16</v>
      </c>
      <c r="D5524" s="17" t="s">
        <v>4663</v>
      </c>
      <c r="E5524" s="17">
        <v>1010</v>
      </c>
      <c r="F5524" s="18" t="s">
        <v>6</v>
      </c>
      <c r="G5524">
        <v>2013</v>
      </c>
      <c r="H5524" s="18" t="s">
        <v>66</v>
      </c>
      <c r="I5524" t="s">
        <v>64</v>
      </c>
      <c r="J5524" t="s">
        <v>178</v>
      </c>
    </row>
    <row r="5525" spans="1:10">
      <c r="A5525" s="17">
        <v>5649</v>
      </c>
      <c r="B5525" s="17" t="s">
        <v>188</v>
      </c>
      <c r="C5525" s="17" t="s">
        <v>24</v>
      </c>
      <c r="D5525" s="17" t="s">
        <v>4748</v>
      </c>
      <c r="E5525" s="17">
        <v>1630</v>
      </c>
      <c r="F5525" s="18" t="s">
        <v>6</v>
      </c>
      <c r="G5525">
        <v>2013</v>
      </c>
      <c r="H5525" s="18" t="s">
        <v>66</v>
      </c>
      <c r="I5525" t="s">
        <v>64</v>
      </c>
      <c r="J5525" t="s">
        <v>65</v>
      </c>
    </row>
    <row r="5526" spans="1:10">
      <c r="A5526" s="17">
        <v>5648</v>
      </c>
      <c r="B5526" s="17" t="s">
        <v>2548</v>
      </c>
      <c r="C5526" s="17" t="s">
        <v>20</v>
      </c>
      <c r="D5526" s="17" t="s">
        <v>4762</v>
      </c>
      <c r="E5526" s="17">
        <v>1230</v>
      </c>
      <c r="F5526" s="18" t="s">
        <v>6</v>
      </c>
      <c r="G5526">
        <v>2009</v>
      </c>
      <c r="H5526" s="18" t="s">
        <v>66</v>
      </c>
      <c r="I5526" t="s">
        <v>64</v>
      </c>
      <c r="J5526" t="s">
        <v>65</v>
      </c>
    </row>
    <row r="5527" spans="1:10">
      <c r="A5527" s="17">
        <v>5647</v>
      </c>
      <c r="B5527" s="17" t="s">
        <v>2632</v>
      </c>
      <c r="C5527" s="17" t="s">
        <v>18</v>
      </c>
      <c r="D5527" s="17" t="s">
        <v>4756</v>
      </c>
      <c r="E5527" s="17">
        <v>1600</v>
      </c>
      <c r="F5527" s="18" t="s">
        <v>6</v>
      </c>
      <c r="G5527">
        <v>2013</v>
      </c>
      <c r="H5527" s="18" t="s">
        <v>66</v>
      </c>
      <c r="I5527" t="s">
        <v>64</v>
      </c>
      <c r="J5527" t="s">
        <v>204</v>
      </c>
    </row>
    <row r="5528" spans="1:10">
      <c r="A5528" s="17">
        <v>5646</v>
      </c>
      <c r="B5528" s="17" t="s">
        <v>185</v>
      </c>
      <c r="C5528" s="17" t="s">
        <v>24</v>
      </c>
      <c r="D5528" s="17" t="s">
        <v>4681</v>
      </c>
      <c r="E5528" s="17">
        <v>1340</v>
      </c>
      <c r="F5528" s="18" t="s">
        <v>6</v>
      </c>
      <c r="G5528">
        <v>2013</v>
      </c>
      <c r="H5528" s="18" t="s">
        <v>66</v>
      </c>
      <c r="I5528" t="s">
        <v>64</v>
      </c>
      <c r="J5528" t="s">
        <v>65</v>
      </c>
    </row>
    <row r="5529" spans="1:10">
      <c r="A5529" s="17">
        <v>5645</v>
      </c>
      <c r="B5529" s="17" t="s">
        <v>4430</v>
      </c>
      <c r="C5529" s="17" t="s">
        <v>24</v>
      </c>
      <c r="D5529" s="17" t="s">
        <v>4658</v>
      </c>
      <c r="E5529" s="17">
        <v>840</v>
      </c>
      <c r="F5529" s="18" t="s">
        <v>6</v>
      </c>
      <c r="G5529">
        <v>2013</v>
      </c>
      <c r="H5529" s="18" t="s">
        <v>66</v>
      </c>
      <c r="I5529" t="s">
        <v>64</v>
      </c>
      <c r="J5529" t="s">
        <v>65</v>
      </c>
    </row>
    <row r="5530" spans="1:10">
      <c r="A5530" s="17">
        <v>5644</v>
      </c>
      <c r="B5530" s="17" t="s">
        <v>3797</v>
      </c>
      <c r="C5530" s="17" t="s">
        <v>16</v>
      </c>
      <c r="D5530" s="17" t="s">
        <v>4631</v>
      </c>
      <c r="E5530" s="17">
        <v>1640</v>
      </c>
      <c r="F5530" s="18" t="s">
        <v>6</v>
      </c>
      <c r="G5530">
        <v>2013</v>
      </c>
      <c r="H5530" s="18" t="s">
        <v>66</v>
      </c>
      <c r="I5530" t="s">
        <v>64</v>
      </c>
      <c r="J5530" t="s">
        <v>178</v>
      </c>
    </row>
    <row r="5531" spans="1:10">
      <c r="A5531" s="17">
        <v>5643</v>
      </c>
      <c r="B5531" s="17" t="s">
        <v>3285</v>
      </c>
      <c r="C5531" s="17" t="s">
        <v>16</v>
      </c>
      <c r="D5531" s="17" t="s">
        <v>4694</v>
      </c>
      <c r="E5531" s="17">
        <v>4600</v>
      </c>
      <c r="F5531" s="18" t="s">
        <v>6</v>
      </c>
      <c r="G5531">
        <v>2013</v>
      </c>
      <c r="H5531" s="18" t="s">
        <v>66</v>
      </c>
      <c r="I5531" t="s">
        <v>64</v>
      </c>
      <c r="J5531" t="s">
        <v>65</v>
      </c>
    </row>
    <row r="5532" spans="1:10">
      <c r="A5532" s="17">
        <v>5642</v>
      </c>
      <c r="B5532" s="17" t="s">
        <v>3557</v>
      </c>
      <c r="C5532" s="17" t="s">
        <v>28</v>
      </c>
      <c r="D5532" s="17" t="s">
        <v>4583</v>
      </c>
      <c r="E5532" s="17">
        <v>1620</v>
      </c>
      <c r="F5532" s="18" t="s">
        <v>6</v>
      </c>
      <c r="G5532">
        <v>2013</v>
      </c>
      <c r="H5532" s="18" t="s">
        <v>66</v>
      </c>
      <c r="I5532" t="s">
        <v>64</v>
      </c>
      <c r="J5532" t="s">
        <v>65</v>
      </c>
    </row>
    <row r="5533" spans="1:10">
      <c r="A5533" s="17">
        <v>5641</v>
      </c>
      <c r="B5533" s="17" t="s">
        <v>182</v>
      </c>
      <c r="C5533" s="17" t="s">
        <v>26</v>
      </c>
      <c r="D5533" s="17" t="s">
        <v>4668</v>
      </c>
      <c r="E5533" s="17">
        <v>3160</v>
      </c>
      <c r="F5533" s="18" t="s">
        <v>6</v>
      </c>
      <c r="G5533">
        <v>2013</v>
      </c>
      <c r="H5533" s="18" t="s">
        <v>66</v>
      </c>
      <c r="I5533" t="s">
        <v>64</v>
      </c>
      <c r="J5533" t="s">
        <v>65</v>
      </c>
    </row>
    <row r="5534" spans="1:10">
      <c r="A5534" s="17">
        <v>5640</v>
      </c>
      <c r="B5534" s="17" t="s">
        <v>2133</v>
      </c>
      <c r="C5534" s="17" t="s">
        <v>20</v>
      </c>
      <c r="D5534" s="17" t="s">
        <v>4745</v>
      </c>
      <c r="E5534" s="17">
        <v>3090</v>
      </c>
      <c r="F5534" s="18" t="s">
        <v>6</v>
      </c>
      <c r="G5534">
        <v>2013</v>
      </c>
      <c r="H5534" s="18" t="s">
        <v>66</v>
      </c>
      <c r="I5534" t="s">
        <v>64</v>
      </c>
      <c r="J5534" t="s">
        <v>65</v>
      </c>
    </row>
    <row r="5535" spans="1:10">
      <c r="A5535" s="17">
        <v>5637</v>
      </c>
      <c r="B5535" s="17" t="s">
        <v>179</v>
      </c>
      <c r="C5535" s="17" t="s">
        <v>28</v>
      </c>
      <c r="D5535" s="17" t="s">
        <v>4638</v>
      </c>
      <c r="E5535" s="17">
        <v>2500</v>
      </c>
      <c r="F5535" s="18" t="s">
        <v>6</v>
      </c>
      <c r="G5535">
        <v>2013</v>
      </c>
      <c r="H5535" s="18" t="s">
        <v>66</v>
      </c>
      <c r="I5535" t="s">
        <v>64</v>
      </c>
      <c r="J5535" t="s">
        <v>65</v>
      </c>
    </row>
    <row r="5536" spans="1:10">
      <c r="A5536" s="17">
        <v>5636</v>
      </c>
      <c r="B5536" s="17" t="s">
        <v>176</v>
      </c>
      <c r="C5536" s="17" t="s">
        <v>16</v>
      </c>
      <c r="D5536" s="17" t="s">
        <v>4694</v>
      </c>
      <c r="E5536" s="17">
        <v>2660</v>
      </c>
      <c r="F5536" s="18" t="s">
        <v>6</v>
      </c>
      <c r="G5536">
        <v>2013</v>
      </c>
      <c r="H5536" s="18" t="s">
        <v>66</v>
      </c>
      <c r="I5536" t="s">
        <v>64</v>
      </c>
      <c r="J5536" t="s">
        <v>65</v>
      </c>
    </row>
    <row r="5537" spans="1:10">
      <c r="A5537" s="17">
        <v>5635</v>
      </c>
      <c r="B5537" s="17" t="s">
        <v>4537</v>
      </c>
      <c r="C5537" s="17" t="s">
        <v>18</v>
      </c>
      <c r="D5537" s="17" t="s">
        <v>4756</v>
      </c>
      <c r="E5537" s="17">
        <v>1870</v>
      </c>
      <c r="F5537" s="18" t="s">
        <v>6</v>
      </c>
      <c r="G5537">
        <v>2013</v>
      </c>
      <c r="H5537" s="18" t="s">
        <v>66</v>
      </c>
      <c r="I5537" t="s">
        <v>64</v>
      </c>
      <c r="J5537" t="s">
        <v>204</v>
      </c>
    </row>
    <row r="5538" spans="1:10">
      <c r="A5538" s="17">
        <v>5634</v>
      </c>
      <c r="B5538" s="17" t="s">
        <v>4044</v>
      </c>
      <c r="C5538" s="17" t="s">
        <v>18</v>
      </c>
      <c r="D5538" s="17" t="s">
        <v>4686</v>
      </c>
      <c r="E5538" s="17">
        <v>1680</v>
      </c>
      <c r="F5538" s="18" t="s">
        <v>6</v>
      </c>
      <c r="G5538">
        <v>2013</v>
      </c>
      <c r="H5538" s="18" t="s">
        <v>66</v>
      </c>
      <c r="I5538" t="s">
        <v>64</v>
      </c>
      <c r="J5538" t="s">
        <v>204</v>
      </c>
    </row>
    <row r="5539" spans="1:10">
      <c r="A5539" s="17">
        <v>5633</v>
      </c>
      <c r="B5539" s="17" t="s">
        <v>3804</v>
      </c>
      <c r="C5539" s="17" t="s">
        <v>18</v>
      </c>
      <c r="D5539" s="17" t="s">
        <v>4686</v>
      </c>
      <c r="E5539" s="17">
        <v>1020</v>
      </c>
      <c r="F5539" s="18" t="s">
        <v>6</v>
      </c>
      <c r="G5539">
        <v>2013</v>
      </c>
      <c r="H5539" s="18" t="s">
        <v>66</v>
      </c>
      <c r="I5539" t="s">
        <v>64</v>
      </c>
      <c r="J5539" t="s">
        <v>204</v>
      </c>
    </row>
    <row r="5540" spans="1:10">
      <c r="A5540" s="17">
        <v>5632</v>
      </c>
      <c r="B5540" s="17" t="s">
        <v>2160</v>
      </c>
      <c r="C5540" s="17" t="s">
        <v>20</v>
      </c>
      <c r="D5540" s="17" t="s">
        <v>4745</v>
      </c>
      <c r="E5540" s="17">
        <v>1660</v>
      </c>
      <c r="F5540" s="18" t="s">
        <v>6</v>
      </c>
      <c r="G5540">
        <v>2013</v>
      </c>
      <c r="H5540" s="18" t="s">
        <v>66</v>
      </c>
      <c r="I5540" t="s">
        <v>64</v>
      </c>
      <c r="J5540" t="s">
        <v>65</v>
      </c>
    </row>
    <row r="5541" spans="1:10">
      <c r="A5541" s="17">
        <v>5630</v>
      </c>
      <c r="B5541" s="17" t="s">
        <v>173</v>
      </c>
      <c r="C5541" s="17" t="s">
        <v>16</v>
      </c>
      <c r="D5541" s="17" t="s">
        <v>4694</v>
      </c>
      <c r="E5541" s="17">
        <v>2620</v>
      </c>
      <c r="F5541" s="18" t="s">
        <v>6</v>
      </c>
      <c r="G5541">
        <v>2012</v>
      </c>
      <c r="H5541" s="18" t="s">
        <v>66</v>
      </c>
      <c r="I5541" t="s">
        <v>64</v>
      </c>
      <c r="J5541" t="s">
        <v>65</v>
      </c>
    </row>
    <row r="5542" spans="1:10">
      <c r="A5542" s="17">
        <v>5628</v>
      </c>
      <c r="B5542" s="17" t="s">
        <v>3222</v>
      </c>
      <c r="C5542" s="17" t="s">
        <v>18</v>
      </c>
      <c r="D5542" s="17" t="s">
        <v>4687</v>
      </c>
      <c r="E5542" s="17">
        <v>2930</v>
      </c>
      <c r="F5542" s="18" t="s">
        <v>6</v>
      </c>
      <c r="G5542">
        <v>2013</v>
      </c>
      <c r="H5542" s="18" t="s">
        <v>66</v>
      </c>
      <c r="I5542" t="s">
        <v>64</v>
      </c>
      <c r="J5542" t="s">
        <v>215</v>
      </c>
    </row>
    <row r="5543" spans="1:10">
      <c r="A5543" s="17">
        <v>5627</v>
      </c>
      <c r="B5543" s="17" t="s">
        <v>3917</v>
      </c>
      <c r="C5543" s="17" t="s">
        <v>18</v>
      </c>
      <c r="D5543" s="17" t="s">
        <v>4686</v>
      </c>
      <c r="E5543" s="17">
        <v>1760</v>
      </c>
      <c r="F5543" s="18" t="s">
        <v>6</v>
      </c>
      <c r="G5543">
        <v>2012</v>
      </c>
      <c r="H5543" s="18" t="s">
        <v>66</v>
      </c>
      <c r="I5543" t="s">
        <v>64</v>
      </c>
      <c r="J5543" t="s">
        <v>215</v>
      </c>
    </row>
    <row r="5544" spans="1:10">
      <c r="A5544" s="17">
        <v>5626</v>
      </c>
      <c r="B5544" s="17" t="s">
        <v>3290</v>
      </c>
      <c r="C5544" s="17" t="s">
        <v>28</v>
      </c>
      <c r="D5544" s="17" t="s">
        <v>4749</v>
      </c>
      <c r="E5544" s="17">
        <v>1430</v>
      </c>
      <c r="F5544" s="18" t="s">
        <v>6</v>
      </c>
      <c r="G5544">
        <v>2012</v>
      </c>
      <c r="H5544" s="18" t="s">
        <v>66</v>
      </c>
      <c r="I5544" t="s">
        <v>64</v>
      </c>
      <c r="J5544" t="s">
        <v>65</v>
      </c>
    </row>
    <row r="5545" spans="1:10">
      <c r="A5545" s="17">
        <v>5625</v>
      </c>
      <c r="B5545" s="17" t="s">
        <v>2288</v>
      </c>
      <c r="C5545" s="17" t="s">
        <v>16</v>
      </c>
      <c r="D5545" s="17" t="s">
        <v>4663</v>
      </c>
      <c r="E5545" s="17">
        <v>2330</v>
      </c>
      <c r="F5545" s="18" t="s">
        <v>6</v>
      </c>
      <c r="G5545">
        <v>2012</v>
      </c>
      <c r="H5545" s="18" t="s">
        <v>66</v>
      </c>
      <c r="I5545" t="s">
        <v>64</v>
      </c>
      <c r="J5545" t="s">
        <v>178</v>
      </c>
    </row>
    <row r="5546" spans="1:10">
      <c r="A5546" s="17">
        <v>5624</v>
      </c>
      <c r="B5546" s="17" t="s">
        <v>2473</v>
      </c>
      <c r="C5546" s="17" t="s">
        <v>16</v>
      </c>
      <c r="D5546" s="17" t="s">
        <v>4761</v>
      </c>
      <c r="E5546" s="17">
        <v>3780</v>
      </c>
      <c r="F5546" s="18" t="s">
        <v>6</v>
      </c>
      <c r="G5546">
        <v>2013</v>
      </c>
      <c r="H5546" s="18" t="s">
        <v>66</v>
      </c>
      <c r="I5546" t="s">
        <v>64</v>
      </c>
      <c r="J5546" t="s">
        <v>178</v>
      </c>
    </row>
    <row r="5547" spans="1:10">
      <c r="A5547" s="17">
        <v>5623</v>
      </c>
      <c r="B5547" s="17" t="s">
        <v>4550</v>
      </c>
      <c r="C5547" s="17" t="s">
        <v>16</v>
      </c>
      <c r="D5547" s="17" t="s">
        <v>4761</v>
      </c>
      <c r="E5547" s="17">
        <v>1540</v>
      </c>
      <c r="F5547" s="18" t="s">
        <v>6</v>
      </c>
      <c r="G5547">
        <v>2012</v>
      </c>
      <c r="H5547" s="18" t="s">
        <v>66</v>
      </c>
      <c r="I5547" t="s">
        <v>64</v>
      </c>
      <c r="J5547" t="s">
        <v>178</v>
      </c>
    </row>
    <row r="5548" spans="1:10">
      <c r="A5548" s="17">
        <v>5622</v>
      </c>
      <c r="B5548" s="17" t="s">
        <v>2089</v>
      </c>
      <c r="C5548" s="17" t="s">
        <v>20</v>
      </c>
      <c r="D5548" s="17" t="s">
        <v>4745</v>
      </c>
      <c r="E5548" s="17">
        <v>2810</v>
      </c>
      <c r="F5548" s="18" t="s">
        <v>6</v>
      </c>
      <c r="G5548">
        <v>2012</v>
      </c>
      <c r="H5548" s="18" t="s">
        <v>66</v>
      </c>
      <c r="I5548" t="s">
        <v>64</v>
      </c>
      <c r="J5548" t="s">
        <v>123</v>
      </c>
    </row>
    <row r="5549" spans="1:10">
      <c r="A5549" s="17">
        <v>5621</v>
      </c>
      <c r="B5549" s="17" t="s">
        <v>3057</v>
      </c>
      <c r="C5549" s="17" t="s">
        <v>26</v>
      </c>
      <c r="D5549" s="17" t="s">
        <v>4668</v>
      </c>
      <c r="E5549" s="17">
        <v>2500</v>
      </c>
      <c r="F5549" s="18" t="s">
        <v>6</v>
      </c>
      <c r="G5549">
        <v>2012</v>
      </c>
      <c r="H5549" s="18" t="s">
        <v>66</v>
      </c>
      <c r="I5549" t="s">
        <v>64</v>
      </c>
      <c r="J5549" t="s">
        <v>65</v>
      </c>
    </row>
    <row r="5550" spans="1:10">
      <c r="A5550" s="17">
        <v>5620</v>
      </c>
      <c r="B5550" s="17" t="s">
        <v>3765</v>
      </c>
      <c r="C5550" s="17" t="s">
        <v>26</v>
      </c>
      <c r="D5550" s="17" t="s">
        <v>4742</v>
      </c>
      <c r="E5550" s="17">
        <v>1460</v>
      </c>
      <c r="F5550" s="18" t="s">
        <v>6</v>
      </c>
      <c r="G5550">
        <v>2012</v>
      </c>
      <c r="H5550" s="18" t="s">
        <v>66</v>
      </c>
      <c r="I5550" t="s">
        <v>64</v>
      </c>
      <c r="J5550" t="s">
        <v>65</v>
      </c>
    </row>
    <row r="5551" spans="1:10">
      <c r="A5551" s="17">
        <v>5619</v>
      </c>
      <c r="B5551" s="17" t="s">
        <v>2935</v>
      </c>
      <c r="C5551" s="17" t="s">
        <v>24</v>
      </c>
      <c r="D5551" s="17" t="s">
        <v>4748</v>
      </c>
      <c r="E5551" s="17">
        <v>1990</v>
      </c>
      <c r="F5551" s="18" t="s">
        <v>6</v>
      </c>
      <c r="G5551">
        <v>2012</v>
      </c>
      <c r="H5551" s="18" t="s">
        <v>66</v>
      </c>
      <c r="I5551" t="s">
        <v>64</v>
      </c>
      <c r="J5551" t="s">
        <v>65</v>
      </c>
    </row>
    <row r="5552" spans="1:10">
      <c r="A5552" s="17">
        <v>5618</v>
      </c>
      <c r="B5552" s="17" t="s">
        <v>3065</v>
      </c>
      <c r="C5552" s="17" t="s">
        <v>18</v>
      </c>
      <c r="D5552" s="17" t="s">
        <v>4686</v>
      </c>
      <c r="E5552" s="17">
        <v>1970</v>
      </c>
      <c r="F5552" s="18" t="s">
        <v>6</v>
      </c>
      <c r="G5552">
        <v>2012</v>
      </c>
      <c r="H5552" s="18" t="s">
        <v>66</v>
      </c>
      <c r="I5552" t="s">
        <v>64</v>
      </c>
      <c r="J5552" t="s">
        <v>204</v>
      </c>
    </row>
    <row r="5553" spans="1:10">
      <c r="A5553" s="17">
        <v>5617</v>
      </c>
      <c r="B5553" s="17" t="s">
        <v>4245</v>
      </c>
      <c r="C5553" s="17" t="s">
        <v>24</v>
      </c>
      <c r="D5553" s="17" t="s">
        <v>4681</v>
      </c>
      <c r="E5553" s="17">
        <v>1750</v>
      </c>
      <c r="F5553" s="18" t="s">
        <v>6</v>
      </c>
      <c r="G5553">
        <v>2014</v>
      </c>
      <c r="H5553" s="18" t="s">
        <v>66</v>
      </c>
      <c r="I5553" t="s">
        <v>64</v>
      </c>
      <c r="J5553" t="s">
        <v>65</v>
      </c>
    </row>
    <row r="5554" spans="1:10">
      <c r="A5554" s="17">
        <v>5616</v>
      </c>
      <c r="B5554" s="17" t="s">
        <v>4316</v>
      </c>
      <c r="C5554" s="17" t="s">
        <v>24</v>
      </c>
      <c r="D5554" s="17" t="s">
        <v>4658</v>
      </c>
      <c r="E5554" s="17">
        <v>1690</v>
      </c>
      <c r="F5554" s="18" t="s">
        <v>6</v>
      </c>
      <c r="G5554">
        <v>2012</v>
      </c>
      <c r="H5554" s="18" t="s">
        <v>66</v>
      </c>
      <c r="I5554" t="s">
        <v>64</v>
      </c>
      <c r="J5554" t="s">
        <v>65</v>
      </c>
    </row>
    <row r="5555" spans="1:10">
      <c r="A5555" s="17">
        <v>5615</v>
      </c>
      <c r="B5555" s="17" t="s">
        <v>2324</v>
      </c>
      <c r="C5555" s="17" t="s">
        <v>20</v>
      </c>
      <c r="D5555" s="17" t="s">
        <v>4745</v>
      </c>
      <c r="E5555" s="17">
        <v>2900</v>
      </c>
      <c r="F5555" s="18" t="s">
        <v>6</v>
      </c>
      <c r="G5555">
        <v>2012</v>
      </c>
      <c r="H5555" s="18" t="s">
        <v>66</v>
      </c>
      <c r="I5555" t="s">
        <v>64</v>
      </c>
      <c r="J5555" t="s">
        <v>65</v>
      </c>
    </row>
    <row r="5556" spans="1:10">
      <c r="A5556" s="17">
        <v>5614</v>
      </c>
      <c r="B5556" s="17" t="s">
        <v>3419</v>
      </c>
      <c r="C5556" s="17" t="s">
        <v>26</v>
      </c>
      <c r="D5556" s="17" t="s">
        <v>4742</v>
      </c>
      <c r="E5556" s="17">
        <v>1790</v>
      </c>
      <c r="F5556" s="18" t="s">
        <v>6</v>
      </c>
      <c r="G5556">
        <v>2012</v>
      </c>
      <c r="H5556" s="18" t="s">
        <v>66</v>
      </c>
      <c r="I5556" t="s">
        <v>64</v>
      </c>
      <c r="J5556" t="s">
        <v>65</v>
      </c>
    </row>
    <row r="5557" spans="1:10">
      <c r="A5557" s="17">
        <v>5613</v>
      </c>
      <c r="B5557" s="17" t="s">
        <v>2307</v>
      </c>
      <c r="C5557" s="17" t="s">
        <v>16</v>
      </c>
      <c r="D5557" s="17" t="s">
        <v>4631</v>
      </c>
      <c r="E5557" s="17">
        <v>3160</v>
      </c>
      <c r="F5557" s="18" t="s">
        <v>6</v>
      </c>
      <c r="G5557">
        <v>2012</v>
      </c>
      <c r="H5557" s="18" t="s">
        <v>66</v>
      </c>
      <c r="I5557" t="s">
        <v>64</v>
      </c>
      <c r="J5557" t="s">
        <v>65</v>
      </c>
    </row>
    <row r="5558" spans="1:10">
      <c r="A5558" s="17">
        <v>5611</v>
      </c>
      <c r="B5558" s="17" t="s">
        <v>2717</v>
      </c>
      <c r="C5558" s="17" t="s">
        <v>16</v>
      </c>
      <c r="D5558" s="17" t="s">
        <v>4663</v>
      </c>
      <c r="E5558" s="17">
        <v>2260</v>
      </c>
      <c r="F5558" s="18" t="s">
        <v>6</v>
      </c>
      <c r="G5558">
        <v>2012</v>
      </c>
      <c r="H5558" s="18" t="s">
        <v>66</v>
      </c>
      <c r="I5558" t="s">
        <v>64</v>
      </c>
      <c r="J5558" t="s">
        <v>178</v>
      </c>
    </row>
    <row r="5559" spans="1:10">
      <c r="A5559" s="17">
        <v>5609</v>
      </c>
      <c r="B5559" s="17" t="s">
        <v>3517</v>
      </c>
      <c r="C5559" s="17" t="s">
        <v>18</v>
      </c>
      <c r="D5559" s="17" t="s">
        <v>4687</v>
      </c>
      <c r="E5559" s="17">
        <v>890</v>
      </c>
      <c r="F5559" s="18" t="s">
        <v>6</v>
      </c>
      <c r="G5559">
        <v>2012</v>
      </c>
      <c r="H5559" s="18" t="s">
        <v>66</v>
      </c>
      <c r="I5559" t="s">
        <v>64</v>
      </c>
      <c r="J5559" t="s">
        <v>204</v>
      </c>
    </row>
    <row r="5560" spans="1:10">
      <c r="A5560" s="17">
        <v>5607</v>
      </c>
      <c r="B5560" s="17" t="s">
        <v>3264</v>
      </c>
      <c r="C5560" s="17" t="s">
        <v>16</v>
      </c>
      <c r="D5560" s="17" t="s">
        <v>4631</v>
      </c>
      <c r="E5560" s="17">
        <v>1620</v>
      </c>
      <c r="F5560" s="18" t="s">
        <v>6</v>
      </c>
      <c r="G5560">
        <v>2012</v>
      </c>
      <c r="H5560" s="18" t="s">
        <v>66</v>
      </c>
      <c r="I5560" t="s">
        <v>64</v>
      </c>
      <c r="J5560" t="s">
        <v>65</v>
      </c>
    </row>
    <row r="5561" spans="1:10">
      <c r="A5561" s="17">
        <v>5606</v>
      </c>
      <c r="B5561" s="17" t="s">
        <v>4502</v>
      </c>
      <c r="C5561" s="17" t="s">
        <v>24</v>
      </c>
      <c r="D5561" s="17" t="s">
        <v>4681</v>
      </c>
      <c r="E5561" s="17">
        <v>1980</v>
      </c>
      <c r="F5561" s="18" t="s">
        <v>6</v>
      </c>
      <c r="G5561">
        <v>2012</v>
      </c>
      <c r="H5561" s="18" t="s">
        <v>66</v>
      </c>
      <c r="I5561" t="s">
        <v>64</v>
      </c>
      <c r="J5561" t="s">
        <v>65</v>
      </c>
    </row>
    <row r="5562" spans="1:10">
      <c r="A5562" s="17">
        <v>5605</v>
      </c>
      <c r="B5562" s="17" t="s">
        <v>2477</v>
      </c>
      <c r="C5562" s="17" t="s">
        <v>28</v>
      </c>
      <c r="D5562" s="17" t="s">
        <v>4749</v>
      </c>
      <c r="E5562" s="17">
        <v>1260</v>
      </c>
      <c r="F5562" s="18" t="s">
        <v>6</v>
      </c>
      <c r="G5562">
        <v>2012</v>
      </c>
      <c r="H5562" s="18" t="s">
        <v>66</v>
      </c>
      <c r="I5562" t="s">
        <v>64</v>
      </c>
      <c r="J5562" t="s">
        <v>65</v>
      </c>
    </row>
    <row r="5563" spans="1:10">
      <c r="A5563" s="17">
        <v>5602</v>
      </c>
      <c r="B5563" s="17" t="s">
        <v>170</v>
      </c>
      <c r="C5563" s="17" t="s">
        <v>16</v>
      </c>
      <c r="D5563" s="17" t="s">
        <v>4694</v>
      </c>
      <c r="E5563" s="17">
        <v>1820</v>
      </c>
      <c r="F5563" s="18" t="s">
        <v>6</v>
      </c>
      <c r="G5563">
        <v>2012</v>
      </c>
      <c r="H5563" s="18" t="s">
        <v>66</v>
      </c>
      <c r="I5563" t="s">
        <v>64</v>
      </c>
      <c r="J5563" t="s">
        <v>65</v>
      </c>
    </row>
    <row r="5564" spans="1:10">
      <c r="A5564" s="17">
        <v>5601</v>
      </c>
      <c r="B5564" s="17" t="s">
        <v>2819</v>
      </c>
      <c r="C5564" s="17" t="s">
        <v>20</v>
      </c>
      <c r="D5564" s="17" t="s">
        <v>4731</v>
      </c>
      <c r="E5564" s="17">
        <v>1270</v>
      </c>
      <c r="F5564" s="18" t="s">
        <v>6</v>
      </c>
      <c r="G5564">
        <v>2012</v>
      </c>
      <c r="H5564" s="18" t="s">
        <v>66</v>
      </c>
      <c r="I5564" t="s">
        <v>64</v>
      </c>
      <c r="J5564" t="s">
        <v>65</v>
      </c>
    </row>
    <row r="5565" spans="1:10">
      <c r="A5565" s="17">
        <v>5597</v>
      </c>
      <c r="B5565" s="17" t="s">
        <v>2539</v>
      </c>
      <c r="C5565" s="17" t="s">
        <v>20</v>
      </c>
      <c r="D5565" s="17" t="s">
        <v>4762</v>
      </c>
      <c r="E5565" s="17">
        <v>1580</v>
      </c>
      <c r="F5565" s="18" t="s">
        <v>6</v>
      </c>
      <c r="G5565">
        <v>2012</v>
      </c>
      <c r="H5565" s="18" t="s">
        <v>66</v>
      </c>
      <c r="I5565" t="s">
        <v>64</v>
      </c>
      <c r="J5565" t="s">
        <v>65</v>
      </c>
    </row>
    <row r="5566" spans="1:10">
      <c r="A5566" s="17">
        <v>5595</v>
      </c>
      <c r="B5566" s="17" t="s">
        <v>4180</v>
      </c>
      <c r="C5566" s="17" t="s">
        <v>24</v>
      </c>
      <c r="D5566" s="17" t="s">
        <v>4658</v>
      </c>
      <c r="E5566" s="17">
        <v>990</v>
      </c>
      <c r="F5566" s="18" t="s">
        <v>6</v>
      </c>
      <c r="G5566">
        <v>2012</v>
      </c>
      <c r="H5566" s="18" t="s">
        <v>66</v>
      </c>
      <c r="I5566" t="s">
        <v>64</v>
      </c>
      <c r="J5566" t="s">
        <v>65</v>
      </c>
    </row>
    <row r="5567" spans="1:10">
      <c r="A5567" s="17">
        <v>5594</v>
      </c>
      <c r="B5567" s="17" t="s">
        <v>3287</v>
      </c>
      <c r="C5567" s="17" t="s">
        <v>18</v>
      </c>
      <c r="D5567" s="17" t="s">
        <v>4687</v>
      </c>
      <c r="E5567" s="17">
        <v>1720</v>
      </c>
      <c r="F5567" s="18" t="s">
        <v>6</v>
      </c>
      <c r="G5567">
        <v>2012</v>
      </c>
      <c r="H5567" s="18" t="s">
        <v>66</v>
      </c>
      <c r="I5567" t="s">
        <v>64</v>
      </c>
      <c r="J5567" t="s">
        <v>215</v>
      </c>
    </row>
    <row r="5568" spans="1:10">
      <c r="A5568" s="17">
        <v>5593</v>
      </c>
      <c r="B5568" s="17" t="s">
        <v>2824</v>
      </c>
      <c r="C5568" s="17" t="s">
        <v>28</v>
      </c>
      <c r="D5568" s="17" t="s">
        <v>4583</v>
      </c>
      <c r="E5568" s="17">
        <v>1460</v>
      </c>
      <c r="F5568" s="18" t="s">
        <v>6</v>
      </c>
      <c r="G5568">
        <v>2012</v>
      </c>
      <c r="H5568" s="18" t="s">
        <v>66</v>
      </c>
      <c r="I5568" t="s">
        <v>64</v>
      </c>
      <c r="J5568" t="s">
        <v>65</v>
      </c>
    </row>
    <row r="5569" spans="1:10">
      <c r="A5569" s="17">
        <v>5592</v>
      </c>
      <c r="B5569" s="17" t="s">
        <v>2840</v>
      </c>
      <c r="C5569" s="17" t="s">
        <v>28</v>
      </c>
      <c r="D5569" s="17" t="s">
        <v>4749</v>
      </c>
      <c r="E5569" s="17">
        <v>1450</v>
      </c>
      <c r="F5569" s="18" t="s">
        <v>6</v>
      </c>
      <c r="G5569">
        <v>2012</v>
      </c>
      <c r="H5569" s="18" t="s">
        <v>66</v>
      </c>
      <c r="I5569" t="s">
        <v>64</v>
      </c>
      <c r="J5569" t="s">
        <v>65</v>
      </c>
    </row>
    <row r="5570" spans="1:10">
      <c r="A5570" s="17">
        <v>5591</v>
      </c>
      <c r="B5570" s="17" t="s">
        <v>2145</v>
      </c>
      <c r="C5570" s="17" t="s">
        <v>26</v>
      </c>
      <c r="D5570" s="17" t="s">
        <v>4742</v>
      </c>
      <c r="E5570" s="17">
        <v>2310</v>
      </c>
      <c r="F5570" s="18" t="s">
        <v>6</v>
      </c>
      <c r="G5570">
        <v>2012</v>
      </c>
      <c r="H5570" s="18" t="s">
        <v>66</v>
      </c>
      <c r="I5570" t="s">
        <v>64</v>
      </c>
      <c r="J5570" t="s">
        <v>65</v>
      </c>
    </row>
    <row r="5571" spans="1:10">
      <c r="A5571" s="17">
        <v>5590</v>
      </c>
      <c r="B5571" s="17" t="s">
        <v>2535</v>
      </c>
      <c r="C5571" s="17" t="s">
        <v>20</v>
      </c>
      <c r="D5571" s="17" t="s">
        <v>4731</v>
      </c>
      <c r="E5571" s="17">
        <v>2170</v>
      </c>
      <c r="F5571" s="18" t="s">
        <v>6</v>
      </c>
      <c r="G5571">
        <v>2012</v>
      </c>
      <c r="H5571" s="18" t="s">
        <v>66</v>
      </c>
      <c r="I5571" t="s">
        <v>64</v>
      </c>
      <c r="J5571" t="s">
        <v>65</v>
      </c>
    </row>
    <row r="5572" spans="1:10">
      <c r="A5572" s="17">
        <v>5589</v>
      </c>
      <c r="B5572" s="17" t="s">
        <v>4120</v>
      </c>
      <c r="C5572" s="17" t="s">
        <v>24</v>
      </c>
      <c r="D5572" s="17" t="s">
        <v>4681</v>
      </c>
      <c r="E5572" s="17">
        <v>2140</v>
      </c>
      <c r="F5572" s="18" t="s">
        <v>6</v>
      </c>
      <c r="G5572">
        <v>2012</v>
      </c>
      <c r="H5572" s="18" t="s">
        <v>66</v>
      </c>
      <c r="I5572" t="s">
        <v>64</v>
      </c>
      <c r="J5572" t="s">
        <v>65</v>
      </c>
    </row>
    <row r="5573" spans="1:10">
      <c r="A5573" s="17">
        <v>5588</v>
      </c>
      <c r="B5573" s="17" t="s">
        <v>167</v>
      </c>
      <c r="C5573" s="17" t="s">
        <v>16</v>
      </c>
      <c r="D5573" s="17" t="s">
        <v>4694</v>
      </c>
      <c r="E5573" s="17">
        <v>1540</v>
      </c>
      <c r="F5573" s="18" t="s">
        <v>6</v>
      </c>
      <c r="G5573">
        <v>2012</v>
      </c>
      <c r="H5573" s="18" t="s">
        <v>66</v>
      </c>
      <c r="I5573" t="s">
        <v>64</v>
      </c>
      <c r="J5573" t="s">
        <v>65</v>
      </c>
    </row>
    <row r="5574" spans="1:10">
      <c r="A5574" s="17">
        <v>5587</v>
      </c>
      <c r="B5574" s="17" t="s">
        <v>4398</v>
      </c>
      <c r="C5574" s="17" t="s">
        <v>16</v>
      </c>
      <c r="D5574" s="17" t="s">
        <v>4694</v>
      </c>
      <c r="E5574" s="17">
        <v>2880</v>
      </c>
      <c r="F5574" s="18" t="s">
        <v>6</v>
      </c>
      <c r="G5574">
        <v>2013</v>
      </c>
      <c r="H5574" s="18" t="s">
        <v>66</v>
      </c>
      <c r="I5574" t="s">
        <v>64</v>
      </c>
      <c r="J5574" t="s">
        <v>65</v>
      </c>
    </row>
    <row r="5575" spans="1:10">
      <c r="A5575" s="17">
        <v>5584</v>
      </c>
      <c r="B5575" s="17" t="s">
        <v>2466</v>
      </c>
      <c r="C5575" s="17" t="s">
        <v>16</v>
      </c>
      <c r="D5575" s="17" t="s">
        <v>4631</v>
      </c>
      <c r="E5575" s="17">
        <v>1450</v>
      </c>
      <c r="F5575" s="18" t="s">
        <v>6</v>
      </c>
      <c r="G5575">
        <v>2012</v>
      </c>
      <c r="H5575" s="18" t="s">
        <v>66</v>
      </c>
      <c r="I5575" t="s">
        <v>64</v>
      </c>
      <c r="J5575" t="s">
        <v>65</v>
      </c>
    </row>
    <row r="5576" spans="1:10">
      <c r="A5576" s="17">
        <v>5581</v>
      </c>
      <c r="B5576" s="17" t="s">
        <v>164</v>
      </c>
      <c r="C5576" s="17" t="s">
        <v>24</v>
      </c>
      <c r="D5576" s="17" t="s">
        <v>4681</v>
      </c>
      <c r="E5576" s="17">
        <v>1870</v>
      </c>
      <c r="F5576" s="18" t="s">
        <v>6</v>
      </c>
      <c r="G5576">
        <v>2012</v>
      </c>
      <c r="H5576" s="18" t="s">
        <v>66</v>
      </c>
      <c r="I5576" t="s">
        <v>64</v>
      </c>
      <c r="J5576" t="s">
        <v>65</v>
      </c>
    </row>
    <row r="5577" spans="1:10">
      <c r="A5577" s="17">
        <v>5580</v>
      </c>
      <c r="B5577" s="17" t="s">
        <v>4210</v>
      </c>
      <c r="C5577" s="17" t="s">
        <v>24</v>
      </c>
      <c r="D5577" s="17" t="s">
        <v>4681</v>
      </c>
      <c r="E5577" s="17">
        <v>1010</v>
      </c>
      <c r="F5577" s="18" t="s">
        <v>6</v>
      </c>
      <c r="G5577">
        <v>2012</v>
      </c>
      <c r="H5577" s="18" t="s">
        <v>66</v>
      </c>
      <c r="I5577" t="s">
        <v>64</v>
      </c>
      <c r="J5577" t="s">
        <v>65</v>
      </c>
    </row>
    <row r="5578" spans="1:10">
      <c r="A5578" s="17">
        <v>5579</v>
      </c>
      <c r="B5578" s="17" t="s">
        <v>2733</v>
      </c>
      <c r="C5578" s="17" t="s">
        <v>28</v>
      </c>
      <c r="D5578" s="17" t="s">
        <v>4638</v>
      </c>
      <c r="E5578" s="17">
        <v>1900</v>
      </c>
      <c r="F5578" s="18" t="s">
        <v>6</v>
      </c>
      <c r="G5578">
        <v>2012</v>
      </c>
      <c r="H5578" s="18" t="s">
        <v>66</v>
      </c>
      <c r="I5578" t="s">
        <v>64</v>
      </c>
      <c r="J5578" t="s">
        <v>65</v>
      </c>
    </row>
    <row r="5579" spans="1:10">
      <c r="A5579" s="17">
        <v>5578</v>
      </c>
      <c r="B5579" s="17" t="s">
        <v>2738</v>
      </c>
      <c r="C5579" s="17" t="s">
        <v>20</v>
      </c>
      <c r="D5579" s="17" t="s">
        <v>4762</v>
      </c>
      <c r="E5579" s="17">
        <v>1890</v>
      </c>
      <c r="F5579" s="18" t="s">
        <v>6</v>
      </c>
      <c r="G5579">
        <v>2012</v>
      </c>
      <c r="H5579" s="18" t="s">
        <v>66</v>
      </c>
      <c r="I5579" t="s">
        <v>64</v>
      </c>
      <c r="J5579" t="s">
        <v>65</v>
      </c>
    </row>
    <row r="5580" spans="1:10">
      <c r="A5580" s="17">
        <v>5577</v>
      </c>
      <c r="B5580" s="17" t="s">
        <v>3999</v>
      </c>
      <c r="C5580" s="17" t="s">
        <v>18</v>
      </c>
      <c r="D5580" s="17" t="s">
        <v>4687</v>
      </c>
      <c r="E5580" s="17">
        <v>2930</v>
      </c>
      <c r="F5580" s="18" t="s">
        <v>6</v>
      </c>
      <c r="G5580">
        <v>2012</v>
      </c>
      <c r="H5580" s="18" t="s">
        <v>66</v>
      </c>
      <c r="I5580" t="s">
        <v>64</v>
      </c>
      <c r="J5580" t="s">
        <v>215</v>
      </c>
    </row>
    <row r="5581" spans="1:10">
      <c r="A5581" s="17">
        <v>5576</v>
      </c>
      <c r="B5581" s="17" t="s">
        <v>2285</v>
      </c>
      <c r="C5581" s="17" t="s">
        <v>28</v>
      </c>
      <c r="D5581" s="17" t="s">
        <v>4634</v>
      </c>
      <c r="E5581" s="17">
        <v>3700</v>
      </c>
      <c r="F5581" s="18" t="s">
        <v>6</v>
      </c>
      <c r="G5581">
        <v>2012</v>
      </c>
      <c r="H5581" s="18" t="s">
        <v>66</v>
      </c>
      <c r="I5581" t="s">
        <v>64</v>
      </c>
      <c r="J5581" t="s">
        <v>65</v>
      </c>
    </row>
    <row r="5582" spans="1:10">
      <c r="A5582" s="17">
        <v>5575</v>
      </c>
      <c r="B5582" s="17" t="s">
        <v>4541</v>
      </c>
      <c r="C5582" s="17" t="s">
        <v>26</v>
      </c>
      <c r="D5582" s="17" t="s">
        <v>4742</v>
      </c>
      <c r="E5582" s="17">
        <v>2400</v>
      </c>
      <c r="F5582" s="18" t="s">
        <v>6</v>
      </c>
      <c r="G5582">
        <v>2012</v>
      </c>
      <c r="H5582" s="18" t="s">
        <v>66</v>
      </c>
      <c r="I5582" t="s">
        <v>64</v>
      </c>
      <c r="J5582" t="s">
        <v>65</v>
      </c>
    </row>
    <row r="5583" spans="1:10">
      <c r="A5583" s="17">
        <v>5573</v>
      </c>
      <c r="B5583" s="17" t="s">
        <v>161</v>
      </c>
      <c r="C5583" s="17" t="s">
        <v>16</v>
      </c>
      <c r="D5583" s="17" t="s">
        <v>4694</v>
      </c>
      <c r="E5583" s="17">
        <v>2130</v>
      </c>
      <c r="F5583" s="18" t="s">
        <v>6</v>
      </c>
      <c r="G5583">
        <v>2012</v>
      </c>
      <c r="H5583" s="18" t="s">
        <v>66</v>
      </c>
      <c r="I5583" t="s">
        <v>64</v>
      </c>
      <c r="J5583" t="s">
        <v>65</v>
      </c>
    </row>
    <row r="5584" spans="1:10">
      <c r="A5584" s="17">
        <v>5572</v>
      </c>
      <c r="B5584" s="17" t="s">
        <v>2434</v>
      </c>
      <c r="C5584" s="17" t="s">
        <v>16</v>
      </c>
      <c r="D5584" s="17" t="s">
        <v>4663</v>
      </c>
      <c r="E5584" s="17">
        <v>1840</v>
      </c>
      <c r="F5584" s="18" t="s">
        <v>6</v>
      </c>
      <c r="G5584">
        <v>2012</v>
      </c>
      <c r="H5584" s="18" t="s">
        <v>66</v>
      </c>
      <c r="I5584" t="s">
        <v>64</v>
      </c>
      <c r="J5584" t="s">
        <v>178</v>
      </c>
    </row>
    <row r="5585" spans="1:10">
      <c r="A5585" s="17">
        <v>5571</v>
      </c>
      <c r="B5585" s="17" t="s">
        <v>2352</v>
      </c>
      <c r="C5585" s="17" t="s">
        <v>24</v>
      </c>
      <c r="D5585" s="17" t="s">
        <v>4658</v>
      </c>
      <c r="E5585" s="17">
        <v>2300</v>
      </c>
      <c r="F5585" s="18" t="s">
        <v>6</v>
      </c>
      <c r="G5585">
        <v>2012</v>
      </c>
      <c r="H5585" s="18" t="s">
        <v>66</v>
      </c>
      <c r="I5585" t="s">
        <v>64</v>
      </c>
      <c r="J5585" t="s">
        <v>65</v>
      </c>
    </row>
    <row r="5586" spans="1:10">
      <c r="A5586" s="17">
        <v>5569</v>
      </c>
      <c r="B5586" s="17" t="s">
        <v>158</v>
      </c>
      <c r="C5586" s="17" t="s">
        <v>24</v>
      </c>
      <c r="D5586" s="17" t="s">
        <v>4658</v>
      </c>
      <c r="E5586" s="17">
        <v>1910</v>
      </c>
      <c r="F5586" s="18" t="s">
        <v>6</v>
      </c>
      <c r="G5586">
        <v>2012</v>
      </c>
      <c r="H5586" s="18" t="s">
        <v>66</v>
      </c>
      <c r="I5586" t="s">
        <v>64</v>
      </c>
      <c r="J5586" t="s">
        <v>65</v>
      </c>
    </row>
    <row r="5587" spans="1:10">
      <c r="A5587" s="17">
        <v>5568</v>
      </c>
      <c r="B5587" s="17" t="s">
        <v>3130</v>
      </c>
      <c r="C5587" s="17" t="s">
        <v>24</v>
      </c>
      <c r="D5587" s="17" t="s">
        <v>4681</v>
      </c>
      <c r="E5587" s="17">
        <v>2750</v>
      </c>
      <c r="F5587" s="18" t="s">
        <v>6</v>
      </c>
      <c r="G5587">
        <v>2012</v>
      </c>
      <c r="H5587" s="18" t="s">
        <v>66</v>
      </c>
      <c r="I5587" t="s">
        <v>64</v>
      </c>
      <c r="J5587" t="s">
        <v>65</v>
      </c>
    </row>
    <row r="5588" spans="1:10">
      <c r="A5588" s="17">
        <v>5567</v>
      </c>
      <c r="B5588" s="17" t="s">
        <v>2917</v>
      </c>
      <c r="C5588" s="17" t="s">
        <v>16</v>
      </c>
      <c r="D5588" s="17" t="s">
        <v>4694</v>
      </c>
      <c r="E5588" s="17">
        <v>1660</v>
      </c>
      <c r="F5588" s="18" t="s">
        <v>6</v>
      </c>
      <c r="G5588">
        <v>2012</v>
      </c>
      <c r="H5588" s="18" t="s">
        <v>66</v>
      </c>
      <c r="I5588" t="s">
        <v>64</v>
      </c>
      <c r="J5588" t="s">
        <v>65</v>
      </c>
    </row>
    <row r="5589" spans="1:10">
      <c r="A5589" s="17">
        <v>5565</v>
      </c>
      <c r="B5589" s="17" t="s">
        <v>3771</v>
      </c>
      <c r="C5589" s="17" t="s">
        <v>18</v>
      </c>
      <c r="D5589" s="17" t="s">
        <v>4687</v>
      </c>
      <c r="E5589" s="17">
        <v>2900</v>
      </c>
      <c r="F5589" s="18" t="s">
        <v>6</v>
      </c>
      <c r="G5589">
        <v>2012</v>
      </c>
      <c r="H5589" s="18" t="s">
        <v>66</v>
      </c>
      <c r="I5589" t="s">
        <v>64</v>
      </c>
      <c r="J5589" t="s">
        <v>215</v>
      </c>
    </row>
    <row r="5590" spans="1:10">
      <c r="A5590" s="17">
        <v>5564</v>
      </c>
      <c r="B5590" s="17" t="s">
        <v>4413</v>
      </c>
      <c r="C5590" s="17" t="s">
        <v>18</v>
      </c>
      <c r="D5590" s="17" t="s">
        <v>4687</v>
      </c>
      <c r="E5590" s="17">
        <v>2600</v>
      </c>
      <c r="F5590" s="18" t="s">
        <v>6</v>
      </c>
      <c r="G5590">
        <v>2012</v>
      </c>
      <c r="H5590" s="18" t="s">
        <v>66</v>
      </c>
      <c r="I5590" t="s">
        <v>64</v>
      </c>
      <c r="J5590" t="s">
        <v>204</v>
      </c>
    </row>
    <row r="5591" spans="1:10">
      <c r="A5591" s="17">
        <v>5563</v>
      </c>
      <c r="B5591" s="17" t="s">
        <v>2076</v>
      </c>
      <c r="C5591" s="17" t="s">
        <v>20</v>
      </c>
      <c r="D5591" s="17" t="s">
        <v>4745</v>
      </c>
      <c r="E5591" s="17">
        <v>1810</v>
      </c>
      <c r="F5591" s="18" t="s">
        <v>6</v>
      </c>
      <c r="G5591">
        <v>2012</v>
      </c>
      <c r="H5591" s="18" t="s">
        <v>66</v>
      </c>
      <c r="I5591" t="s">
        <v>64</v>
      </c>
      <c r="J5591" t="s">
        <v>65</v>
      </c>
    </row>
    <row r="5592" spans="1:10">
      <c r="A5592" s="17">
        <v>5562</v>
      </c>
      <c r="B5592" s="17" t="s">
        <v>3055</v>
      </c>
      <c r="C5592" s="17" t="s">
        <v>16</v>
      </c>
      <c r="D5592" s="17" t="s">
        <v>4694</v>
      </c>
      <c r="E5592" s="17">
        <v>3730</v>
      </c>
      <c r="F5592" s="18" t="s">
        <v>6</v>
      </c>
      <c r="G5592">
        <v>2012</v>
      </c>
      <c r="H5592" s="18" t="s">
        <v>66</v>
      </c>
      <c r="I5592" t="s">
        <v>64</v>
      </c>
      <c r="J5592" t="s">
        <v>65</v>
      </c>
    </row>
    <row r="5593" spans="1:10">
      <c r="A5593" s="17">
        <v>5560</v>
      </c>
      <c r="B5593" s="17" t="s">
        <v>3420</v>
      </c>
      <c r="C5593" s="17" t="s">
        <v>24</v>
      </c>
      <c r="D5593" s="17" t="s">
        <v>4658</v>
      </c>
      <c r="E5593" s="17">
        <v>1330</v>
      </c>
      <c r="F5593" s="18" t="s">
        <v>6</v>
      </c>
      <c r="G5593">
        <v>2012</v>
      </c>
      <c r="H5593" s="18" t="s">
        <v>66</v>
      </c>
      <c r="I5593" t="s">
        <v>64</v>
      </c>
      <c r="J5593" t="s">
        <v>65</v>
      </c>
    </row>
    <row r="5594" spans="1:10">
      <c r="A5594" s="17">
        <v>5559</v>
      </c>
      <c r="B5594" s="17" t="s">
        <v>3451</v>
      </c>
      <c r="C5594" s="17" t="s">
        <v>28</v>
      </c>
      <c r="D5594" s="17" t="s">
        <v>4583</v>
      </c>
      <c r="E5594" s="17">
        <v>2350</v>
      </c>
      <c r="F5594" s="18" t="s">
        <v>6</v>
      </c>
      <c r="G5594">
        <v>2012</v>
      </c>
      <c r="H5594" s="18" t="s">
        <v>66</v>
      </c>
      <c r="I5594" t="s">
        <v>64</v>
      </c>
      <c r="J5594" t="s">
        <v>65</v>
      </c>
    </row>
    <row r="5595" spans="1:10">
      <c r="A5595" s="17">
        <v>5557</v>
      </c>
      <c r="B5595" s="17" t="s">
        <v>3046</v>
      </c>
      <c r="C5595" s="17" t="s">
        <v>18</v>
      </c>
      <c r="D5595" s="17" t="s">
        <v>4687</v>
      </c>
      <c r="E5595" s="17">
        <v>2870</v>
      </c>
      <c r="F5595" s="18" t="s">
        <v>6</v>
      </c>
      <c r="G5595">
        <v>2012</v>
      </c>
      <c r="H5595" s="18" t="s">
        <v>66</v>
      </c>
      <c r="I5595" t="s">
        <v>64</v>
      </c>
      <c r="J5595" t="s">
        <v>215</v>
      </c>
    </row>
    <row r="5596" spans="1:10">
      <c r="A5596" s="17">
        <v>5556</v>
      </c>
      <c r="B5596" s="17" t="s">
        <v>4549</v>
      </c>
      <c r="C5596" s="17" t="s">
        <v>24</v>
      </c>
      <c r="D5596" s="17" t="s">
        <v>4748</v>
      </c>
      <c r="E5596" s="17">
        <v>2140</v>
      </c>
      <c r="F5596" s="18" t="s">
        <v>6</v>
      </c>
      <c r="G5596">
        <v>2012</v>
      </c>
      <c r="H5596" s="18" t="s">
        <v>66</v>
      </c>
      <c r="I5596" t="s">
        <v>64</v>
      </c>
      <c r="J5596" t="s">
        <v>65</v>
      </c>
    </row>
    <row r="5597" spans="1:10">
      <c r="A5597" s="17">
        <v>5555</v>
      </c>
      <c r="B5597" s="17" t="s">
        <v>156</v>
      </c>
      <c r="C5597" s="17" t="s">
        <v>26</v>
      </c>
      <c r="D5597" s="17" t="s">
        <v>4668</v>
      </c>
      <c r="E5597" s="17">
        <v>2910</v>
      </c>
      <c r="F5597" s="18" t="s">
        <v>6</v>
      </c>
      <c r="G5597">
        <v>2012</v>
      </c>
      <c r="H5597" s="18" t="s">
        <v>66</v>
      </c>
      <c r="I5597" t="s">
        <v>64</v>
      </c>
      <c r="J5597" t="s">
        <v>65</v>
      </c>
    </row>
    <row r="5598" spans="1:10">
      <c r="A5598" s="17">
        <v>5554</v>
      </c>
      <c r="B5598" s="17" t="s">
        <v>154</v>
      </c>
      <c r="C5598" s="17" t="s">
        <v>26</v>
      </c>
      <c r="D5598" s="17" t="s">
        <v>4668</v>
      </c>
      <c r="E5598" s="17">
        <v>3890</v>
      </c>
      <c r="F5598" s="18" t="s">
        <v>6</v>
      </c>
      <c r="G5598">
        <v>2012</v>
      </c>
      <c r="H5598" s="18" t="s">
        <v>66</v>
      </c>
      <c r="I5598" t="s">
        <v>64</v>
      </c>
      <c r="J5598" t="s">
        <v>65</v>
      </c>
    </row>
    <row r="5599" spans="1:10">
      <c r="A5599" s="17">
        <v>5551</v>
      </c>
      <c r="B5599" s="17" t="s">
        <v>148</v>
      </c>
      <c r="C5599" s="17" t="s">
        <v>24</v>
      </c>
      <c r="D5599" s="17" t="s">
        <v>4658</v>
      </c>
      <c r="E5599" s="17">
        <v>2850</v>
      </c>
      <c r="F5599" s="18" t="s">
        <v>6</v>
      </c>
      <c r="G5599">
        <v>2012</v>
      </c>
      <c r="H5599" s="18" t="s">
        <v>66</v>
      </c>
      <c r="I5599" t="s">
        <v>64</v>
      </c>
      <c r="J5599" t="s">
        <v>65</v>
      </c>
    </row>
    <row r="5600" spans="1:10">
      <c r="A5600" s="17">
        <v>5550</v>
      </c>
      <c r="B5600" s="17" t="s">
        <v>3884</v>
      </c>
      <c r="C5600" s="17" t="s">
        <v>18</v>
      </c>
      <c r="D5600" s="17" t="s">
        <v>4756</v>
      </c>
      <c r="E5600" s="17">
        <v>4370</v>
      </c>
      <c r="F5600" s="18" t="s">
        <v>6</v>
      </c>
      <c r="G5600">
        <v>2012</v>
      </c>
      <c r="H5600" s="18" t="s">
        <v>66</v>
      </c>
      <c r="I5600" t="s">
        <v>64</v>
      </c>
      <c r="J5600" t="s">
        <v>215</v>
      </c>
    </row>
    <row r="5601" spans="1:10">
      <c r="A5601" s="17">
        <v>5549</v>
      </c>
      <c r="B5601" s="17" t="s">
        <v>3137</v>
      </c>
      <c r="C5601" s="17" t="s">
        <v>26</v>
      </c>
      <c r="D5601" s="17" t="s">
        <v>4742</v>
      </c>
      <c r="E5601" s="17">
        <v>3410</v>
      </c>
      <c r="F5601" s="18" t="s">
        <v>6</v>
      </c>
      <c r="G5601">
        <v>2012</v>
      </c>
      <c r="H5601" s="18" t="s">
        <v>66</v>
      </c>
      <c r="I5601" t="s">
        <v>64</v>
      </c>
      <c r="J5601" t="s">
        <v>65</v>
      </c>
    </row>
    <row r="5602" spans="1:10">
      <c r="A5602" s="17">
        <v>5548</v>
      </c>
      <c r="B5602" s="17" t="s">
        <v>2646</v>
      </c>
      <c r="C5602" s="17" t="s">
        <v>28</v>
      </c>
      <c r="D5602" s="17" t="s">
        <v>4634</v>
      </c>
      <c r="E5602" s="17">
        <v>1890</v>
      </c>
      <c r="F5602" s="18" t="s">
        <v>6</v>
      </c>
      <c r="G5602">
        <v>2012</v>
      </c>
      <c r="H5602" s="18" t="s">
        <v>66</v>
      </c>
      <c r="I5602" t="s">
        <v>64</v>
      </c>
      <c r="J5602" t="s">
        <v>65</v>
      </c>
    </row>
    <row r="5603" spans="1:10">
      <c r="A5603" s="17">
        <v>5547</v>
      </c>
      <c r="B5603" s="17" t="s">
        <v>3731</v>
      </c>
      <c r="C5603" s="17" t="s">
        <v>24</v>
      </c>
      <c r="D5603" s="17" t="s">
        <v>4658</v>
      </c>
      <c r="E5603" s="17">
        <v>1590</v>
      </c>
      <c r="F5603" s="18" t="s">
        <v>6</v>
      </c>
      <c r="G5603">
        <v>2012</v>
      </c>
      <c r="H5603" s="18" t="s">
        <v>66</v>
      </c>
      <c r="I5603" t="s">
        <v>64</v>
      </c>
      <c r="J5603" t="s">
        <v>65</v>
      </c>
    </row>
    <row r="5604" spans="1:10">
      <c r="A5604" s="17">
        <v>5546</v>
      </c>
      <c r="B5604" s="17" t="s">
        <v>146</v>
      </c>
      <c r="C5604" s="17" t="s">
        <v>16</v>
      </c>
      <c r="D5604" s="17" t="s">
        <v>4694</v>
      </c>
      <c r="E5604" s="17">
        <v>1750</v>
      </c>
      <c r="F5604" s="18" t="s">
        <v>6</v>
      </c>
      <c r="G5604">
        <v>2012</v>
      </c>
      <c r="H5604" s="18" t="s">
        <v>66</v>
      </c>
      <c r="I5604" t="s">
        <v>64</v>
      </c>
      <c r="J5604" t="s">
        <v>65</v>
      </c>
    </row>
    <row r="5605" spans="1:10">
      <c r="A5605" s="17">
        <v>5545</v>
      </c>
      <c r="B5605" s="17" t="s">
        <v>2931</v>
      </c>
      <c r="C5605" s="17" t="s">
        <v>16</v>
      </c>
      <c r="D5605" s="17" t="s">
        <v>4631</v>
      </c>
      <c r="E5605" s="17">
        <v>2590</v>
      </c>
      <c r="F5605" s="18" t="s">
        <v>6</v>
      </c>
      <c r="G5605">
        <v>2012</v>
      </c>
      <c r="H5605" s="18" t="s">
        <v>66</v>
      </c>
      <c r="I5605" t="s">
        <v>64</v>
      </c>
      <c r="J5605" t="s">
        <v>178</v>
      </c>
    </row>
    <row r="5606" spans="1:10">
      <c r="A5606" s="17">
        <v>5544</v>
      </c>
      <c r="B5606" s="17" t="s">
        <v>2948</v>
      </c>
      <c r="C5606" s="17" t="s">
        <v>20</v>
      </c>
      <c r="D5606" s="17" t="s">
        <v>4745</v>
      </c>
      <c r="E5606" s="17">
        <v>1380</v>
      </c>
      <c r="F5606" s="18" t="s">
        <v>6</v>
      </c>
      <c r="G5606">
        <v>2012</v>
      </c>
      <c r="H5606" s="18" t="s">
        <v>66</v>
      </c>
      <c r="I5606" t="s">
        <v>64</v>
      </c>
      <c r="J5606" t="s">
        <v>65</v>
      </c>
    </row>
    <row r="5607" spans="1:10">
      <c r="A5607" s="17">
        <v>5543</v>
      </c>
      <c r="B5607" s="17" t="s">
        <v>2465</v>
      </c>
      <c r="C5607" s="17" t="s">
        <v>20</v>
      </c>
      <c r="D5607" s="17" t="s">
        <v>4731</v>
      </c>
      <c r="E5607" s="17">
        <v>1860</v>
      </c>
      <c r="F5607" s="18" t="s">
        <v>6</v>
      </c>
      <c r="G5607">
        <v>2012</v>
      </c>
      <c r="H5607" s="18" t="s">
        <v>66</v>
      </c>
      <c r="I5607" t="s">
        <v>64</v>
      </c>
      <c r="J5607" t="s">
        <v>65</v>
      </c>
    </row>
    <row r="5608" spans="1:10">
      <c r="A5608" s="17">
        <v>5542</v>
      </c>
      <c r="B5608" s="17" t="s">
        <v>2196</v>
      </c>
      <c r="C5608" s="17" t="s">
        <v>20</v>
      </c>
      <c r="D5608" s="17" t="s">
        <v>4745</v>
      </c>
      <c r="E5608" s="17">
        <v>1050</v>
      </c>
      <c r="F5608" s="18" t="s">
        <v>6</v>
      </c>
      <c r="G5608">
        <v>2012</v>
      </c>
      <c r="H5608" s="18" t="s">
        <v>66</v>
      </c>
      <c r="I5608" t="s">
        <v>64</v>
      </c>
      <c r="J5608" t="s">
        <v>65</v>
      </c>
    </row>
    <row r="5609" spans="1:10">
      <c r="A5609" s="17">
        <v>5541</v>
      </c>
      <c r="B5609" s="17" t="s">
        <v>3166</v>
      </c>
      <c r="C5609" s="17" t="s">
        <v>16</v>
      </c>
      <c r="D5609" s="17" t="s">
        <v>4694</v>
      </c>
      <c r="E5609" s="17">
        <v>3780</v>
      </c>
      <c r="F5609" s="18" t="s">
        <v>6</v>
      </c>
      <c r="G5609">
        <v>2012</v>
      </c>
      <c r="H5609" s="18" t="s">
        <v>66</v>
      </c>
      <c r="I5609" t="s">
        <v>64</v>
      </c>
      <c r="J5609" t="s">
        <v>65</v>
      </c>
    </row>
    <row r="5610" spans="1:10">
      <c r="A5610" s="17">
        <v>5539</v>
      </c>
      <c r="B5610" s="17" t="s">
        <v>2678</v>
      </c>
      <c r="C5610" s="17" t="s">
        <v>20</v>
      </c>
      <c r="D5610" s="17" t="s">
        <v>4731</v>
      </c>
      <c r="E5610" s="17">
        <v>1360</v>
      </c>
      <c r="F5610" s="18" t="s">
        <v>6</v>
      </c>
      <c r="G5610">
        <v>2012</v>
      </c>
      <c r="H5610" s="18" t="s">
        <v>66</v>
      </c>
      <c r="I5610" t="s">
        <v>64</v>
      </c>
      <c r="J5610" t="s">
        <v>65</v>
      </c>
    </row>
    <row r="5611" spans="1:10">
      <c r="A5611" s="17">
        <v>5538</v>
      </c>
      <c r="B5611" s="17" t="s">
        <v>3442</v>
      </c>
      <c r="C5611" s="17" t="s">
        <v>24</v>
      </c>
      <c r="D5611" s="17" t="s">
        <v>4681</v>
      </c>
      <c r="E5611" s="17">
        <v>1940</v>
      </c>
      <c r="F5611" s="18" t="s">
        <v>6</v>
      </c>
      <c r="G5611">
        <v>2012</v>
      </c>
      <c r="H5611" s="18" t="s">
        <v>66</v>
      </c>
      <c r="I5611" t="s">
        <v>64</v>
      </c>
      <c r="J5611" t="s">
        <v>65</v>
      </c>
    </row>
    <row r="5612" spans="1:10">
      <c r="A5612" s="17">
        <v>5537</v>
      </c>
      <c r="B5612" s="17" t="s">
        <v>4270</v>
      </c>
      <c r="C5612" s="17" t="s">
        <v>24</v>
      </c>
      <c r="D5612" s="17" t="s">
        <v>4658</v>
      </c>
      <c r="E5612" s="17">
        <v>1740</v>
      </c>
      <c r="F5612" s="18" t="s">
        <v>6</v>
      </c>
      <c r="G5612">
        <v>2012</v>
      </c>
      <c r="H5612" s="18" t="s">
        <v>66</v>
      </c>
      <c r="I5612" t="s">
        <v>64</v>
      </c>
      <c r="J5612" t="s">
        <v>65</v>
      </c>
    </row>
    <row r="5613" spans="1:10">
      <c r="A5613" s="17">
        <v>5535</v>
      </c>
      <c r="B5613" s="17" t="s">
        <v>4199</v>
      </c>
      <c r="C5613" s="17" t="s">
        <v>26</v>
      </c>
      <c r="D5613" s="17" t="s">
        <v>4668</v>
      </c>
      <c r="E5613" s="17">
        <v>3920</v>
      </c>
      <c r="F5613" s="18" t="s">
        <v>6</v>
      </c>
      <c r="G5613">
        <v>2012</v>
      </c>
      <c r="H5613" s="18" t="s">
        <v>66</v>
      </c>
      <c r="I5613" t="s">
        <v>64</v>
      </c>
      <c r="J5613" t="s">
        <v>65</v>
      </c>
    </row>
    <row r="5614" spans="1:10">
      <c r="A5614" s="17">
        <v>5534</v>
      </c>
      <c r="B5614" s="17" t="s">
        <v>3336</v>
      </c>
      <c r="C5614" s="17" t="s">
        <v>26</v>
      </c>
      <c r="D5614" s="17" t="s">
        <v>4742</v>
      </c>
      <c r="E5614" s="17">
        <v>2020</v>
      </c>
      <c r="F5614" s="18" t="s">
        <v>6</v>
      </c>
      <c r="G5614">
        <v>2012</v>
      </c>
      <c r="H5614" s="18" t="s">
        <v>66</v>
      </c>
      <c r="I5614" t="s">
        <v>64</v>
      </c>
      <c r="J5614" t="s">
        <v>65</v>
      </c>
    </row>
    <row r="5615" spans="1:10">
      <c r="A5615" s="17">
        <v>5533</v>
      </c>
      <c r="B5615" s="17" t="s">
        <v>2261</v>
      </c>
      <c r="C5615" s="17" t="s">
        <v>20</v>
      </c>
      <c r="D5615" s="17" t="s">
        <v>4745</v>
      </c>
      <c r="E5615" s="17">
        <v>3440</v>
      </c>
      <c r="F5615" s="18" t="s">
        <v>6</v>
      </c>
      <c r="G5615">
        <v>2012</v>
      </c>
      <c r="H5615" s="18" t="s">
        <v>66</v>
      </c>
      <c r="I5615" t="s">
        <v>64</v>
      </c>
      <c r="J5615" t="s">
        <v>123</v>
      </c>
    </row>
    <row r="5616" spans="1:10">
      <c r="A5616" s="17">
        <v>5531</v>
      </c>
      <c r="B5616" s="17" t="s">
        <v>2293</v>
      </c>
      <c r="C5616" s="17" t="s">
        <v>16</v>
      </c>
      <c r="D5616" s="17" t="s">
        <v>4694</v>
      </c>
      <c r="E5616" s="17">
        <v>6070</v>
      </c>
      <c r="F5616" s="18" t="s">
        <v>6</v>
      </c>
      <c r="G5616">
        <v>2012</v>
      </c>
      <c r="H5616" s="18" t="s">
        <v>66</v>
      </c>
      <c r="I5616" t="s">
        <v>64</v>
      </c>
      <c r="J5616" t="s">
        <v>65</v>
      </c>
    </row>
    <row r="5617" spans="1:10">
      <c r="A5617" s="17">
        <v>5528</v>
      </c>
      <c r="B5617" s="17" t="s">
        <v>2586</v>
      </c>
      <c r="C5617" s="17" t="s">
        <v>18</v>
      </c>
      <c r="D5617" s="17" t="s">
        <v>4760</v>
      </c>
      <c r="E5617" s="17">
        <v>5670</v>
      </c>
      <c r="F5617" s="18" t="s">
        <v>6</v>
      </c>
      <c r="G5617">
        <v>2012</v>
      </c>
      <c r="H5617" s="18" t="s">
        <v>66</v>
      </c>
      <c r="I5617" t="s">
        <v>64</v>
      </c>
      <c r="J5617" t="s">
        <v>204</v>
      </c>
    </row>
    <row r="5618" spans="1:10">
      <c r="A5618" s="17">
        <v>5526</v>
      </c>
      <c r="B5618" s="17" t="s">
        <v>2836</v>
      </c>
      <c r="C5618" s="17" t="s">
        <v>26</v>
      </c>
      <c r="D5618" s="17" t="s">
        <v>4742</v>
      </c>
      <c r="E5618" s="17">
        <v>5890</v>
      </c>
      <c r="F5618" s="18" t="s">
        <v>6</v>
      </c>
      <c r="G5618">
        <v>2012</v>
      </c>
      <c r="H5618" s="18" t="s">
        <v>66</v>
      </c>
      <c r="I5618" t="s">
        <v>64</v>
      </c>
      <c r="J5618" t="s">
        <v>65</v>
      </c>
    </row>
    <row r="5619" spans="1:10">
      <c r="A5619" s="17">
        <v>5525</v>
      </c>
      <c r="B5619" s="17" t="s">
        <v>4295</v>
      </c>
      <c r="C5619" s="17" t="s">
        <v>28</v>
      </c>
      <c r="D5619" s="17" t="s">
        <v>4749</v>
      </c>
      <c r="E5619" s="17">
        <v>3120</v>
      </c>
      <c r="F5619" s="18" t="s">
        <v>6</v>
      </c>
      <c r="G5619">
        <v>2012</v>
      </c>
      <c r="H5619" s="18" t="s">
        <v>66</v>
      </c>
      <c r="I5619" t="s">
        <v>64</v>
      </c>
      <c r="J5619" t="s">
        <v>65</v>
      </c>
    </row>
    <row r="5620" spans="1:10">
      <c r="A5620" s="17">
        <v>5524</v>
      </c>
      <c r="B5620" s="17" t="s">
        <v>3527</v>
      </c>
      <c r="C5620" s="17" t="s">
        <v>24</v>
      </c>
      <c r="D5620" s="17" t="s">
        <v>4748</v>
      </c>
      <c r="E5620" s="17">
        <v>1950</v>
      </c>
      <c r="F5620" s="18" t="s">
        <v>6</v>
      </c>
      <c r="G5620">
        <v>2012</v>
      </c>
      <c r="H5620" s="18" t="s">
        <v>66</v>
      </c>
      <c r="I5620" t="s">
        <v>64</v>
      </c>
      <c r="J5620" t="s">
        <v>65</v>
      </c>
    </row>
    <row r="5621" spans="1:10">
      <c r="A5621" s="17">
        <v>5522</v>
      </c>
      <c r="B5621" s="17" t="s">
        <v>3549</v>
      </c>
      <c r="C5621" s="17" t="s">
        <v>24</v>
      </c>
      <c r="D5621" s="17" t="s">
        <v>4658</v>
      </c>
      <c r="E5621" s="17">
        <v>1900</v>
      </c>
      <c r="F5621" s="18" t="s">
        <v>6</v>
      </c>
      <c r="G5621">
        <v>2012</v>
      </c>
      <c r="H5621" s="18" t="s">
        <v>66</v>
      </c>
      <c r="I5621" t="s">
        <v>64</v>
      </c>
      <c r="J5621" t="s">
        <v>65</v>
      </c>
    </row>
    <row r="5622" spans="1:10">
      <c r="A5622" s="17">
        <v>5521</v>
      </c>
      <c r="B5622" s="17" t="s">
        <v>2954</v>
      </c>
      <c r="C5622" s="17" t="s">
        <v>24</v>
      </c>
      <c r="D5622" s="17" t="s">
        <v>4658</v>
      </c>
      <c r="E5622" s="17">
        <v>1640</v>
      </c>
      <c r="F5622" s="18" t="s">
        <v>6</v>
      </c>
      <c r="G5622">
        <v>2012</v>
      </c>
      <c r="H5622" s="18" t="s">
        <v>66</v>
      </c>
      <c r="I5622" t="s">
        <v>64</v>
      </c>
      <c r="J5622" t="s">
        <v>65</v>
      </c>
    </row>
    <row r="5623" spans="1:10">
      <c r="A5623" s="17">
        <v>5520</v>
      </c>
      <c r="B5623" s="17" t="s">
        <v>3672</v>
      </c>
      <c r="C5623" s="17" t="s">
        <v>18</v>
      </c>
      <c r="D5623" s="17" t="s">
        <v>4686</v>
      </c>
      <c r="E5623" s="17">
        <v>3140</v>
      </c>
      <c r="F5623" s="18" t="s">
        <v>6</v>
      </c>
      <c r="G5623">
        <v>2012</v>
      </c>
      <c r="H5623" s="18" t="s">
        <v>66</v>
      </c>
      <c r="I5623" t="s">
        <v>64</v>
      </c>
      <c r="J5623" t="s">
        <v>215</v>
      </c>
    </row>
    <row r="5624" spans="1:10">
      <c r="A5624" s="17">
        <v>5519</v>
      </c>
      <c r="B5624" s="17" t="s">
        <v>3042</v>
      </c>
      <c r="C5624" s="17" t="s">
        <v>18</v>
      </c>
      <c r="D5624" s="17" t="s">
        <v>4756</v>
      </c>
      <c r="E5624" s="17">
        <v>1670</v>
      </c>
      <c r="F5624" s="18" t="s">
        <v>6</v>
      </c>
      <c r="G5624">
        <v>2012</v>
      </c>
      <c r="H5624" s="18" t="s">
        <v>66</v>
      </c>
      <c r="I5624" t="s">
        <v>64</v>
      </c>
      <c r="J5624" t="s">
        <v>65</v>
      </c>
    </row>
    <row r="5625" spans="1:10">
      <c r="A5625" s="17">
        <v>5518</v>
      </c>
      <c r="B5625" s="17" t="s">
        <v>4384</v>
      </c>
      <c r="C5625" s="17" t="s">
        <v>18</v>
      </c>
      <c r="D5625" s="17" t="s">
        <v>4687</v>
      </c>
      <c r="E5625" s="17">
        <v>2530</v>
      </c>
      <c r="F5625" s="18" t="s">
        <v>6</v>
      </c>
      <c r="G5625">
        <v>2012</v>
      </c>
      <c r="H5625" s="18" t="s">
        <v>66</v>
      </c>
      <c r="I5625" t="s">
        <v>64</v>
      </c>
      <c r="J5625" t="s">
        <v>215</v>
      </c>
    </row>
    <row r="5626" spans="1:10">
      <c r="A5626" s="17">
        <v>5517</v>
      </c>
      <c r="B5626" s="17" t="s">
        <v>2064</v>
      </c>
      <c r="C5626" s="17" t="s">
        <v>18</v>
      </c>
      <c r="D5626" s="17" t="s">
        <v>4756</v>
      </c>
      <c r="E5626" s="17">
        <v>4330</v>
      </c>
      <c r="F5626" s="18" t="s">
        <v>6</v>
      </c>
      <c r="G5626">
        <v>2012</v>
      </c>
      <c r="H5626" s="18" t="s">
        <v>66</v>
      </c>
      <c r="I5626" t="s">
        <v>64</v>
      </c>
      <c r="J5626" t="s">
        <v>215</v>
      </c>
    </row>
    <row r="5627" spans="1:10">
      <c r="A5627" s="17">
        <v>5516</v>
      </c>
      <c r="B5627" s="17" t="s">
        <v>4431</v>
      </c>
      <c r="C5627" s="17" t="s">
        <v>18</v>
      </c>
      <c r="D5627" s="17" t="s">
        <v>4687</v>
      </c>
      <c r="E5627" s="17">
        <v>1460</v>
      </c>
      <c r="F5627" s="18" t="s">
        <v>6</v>
      </c>
      <c r="G5627">
        <v>2012</v>
      </c>
      <c r="H5627" s="18" t="s">
        <v>66</v>
      </c>
      <c r="I5627" t="s">
        <v>64</v>
      </c>
      <c r="J5627" t="s">
        <v>204</v>
      </c>
    </row>
    <row r="5628" spans="1:10">
      <c r="A5628" s="17">
        <v>5514</v>
      </c>
      <c r="B5628" s="17" t="s">
        <v>4548</v>
      </c>
      <c r="C5628" s="17" t="s">
        <v>26</v>
      </c>
      <c r="D5628" s="17" t="s">
        <v>4742</v>
      </c>
      <c r="E5628" s="17">
        <v>2720</v>
      </c>
      <c r="F5628" s="18" t="s">
        <v>6</v>
      </c>
      <c r="G5628">
        <v>2012</v>
      </c>
      <c r="H5628" s="18" t="s">
        <v>66</v>
      </c>
      <c r="I5628" t="s">
        <v>64</v>
      </c>
      <c r="J5628" t="s">
        <v>65</v>
      </c>
    </row>
    <row r="5629" spans="1:10">
      <c r="A5629" s="17">
        <v>5510</v>
      </c>
      <c r="B5629" s="17" t="s">
        <v>2124</v>
      </c>
      <c r="C5629" s="17" t="s">
        <v>20</v>
      </c>
      <c r="D5629" s="17" t="s">
        <v>4745</v>
      </c>
      <c r="E5629" s="17">
        <v>1760</v>
      </c>
      <c r="F5629" s="18" t="s">
        <v>6</v>
      </c>
      <c r="G5629">
        <v>2012</v>
      </c>
      <c r="H5629" s="18" t="s">
        <v>66</v>
      </c>
      <c r="I5629" t="s">
        <v>64</v>
      </c>
      <c r="J5629" t="s">
        <v>65</v>
      </c>
    </row>
    <row r="5630" spans="1:10">
      <c r="A5630" s="17">
        <v>5509</v>
      </c>
      <c r="B5630" s="17" t="s">
        <v>2302</v>
      </c>
      <c r="C5630" s="17" t="s">
        <v>20</v>
      </c>
      <c r="D5630" s="17" t="s">
        <v>4745</v>
      </c>
      <c r="E5630" s="17">
        <v>2720</v>
      </c>
      <c r="F5630" s="18" t="s">
        <v>6</v>
      </c>
      <c r="G5630">
        <v>2012</v>
      </c>
      <c r="H5630" s="18" t="s">
        <v>66</v>
      </c>
      <c r="I5630" t="s">
        <v>64</v>
      </c>
      <c r="J5630" t="s">
        <v>65</v>
      </c>
    </row>
    <row r="5631" spans="1:10">
      <c r="A5631" s="17">
        <v>5508</v>
      </c>
      <c r="B5631" s="17" t="s">
        <v>143</v>
      </c>
      <c r="C5631" s="17" t="s">
        <v>24</v>
      </c>
      <c r="D5631" s="17" t="s">
        <v>4658</v>
      </c>
      <c r="E5631" s="17">
        <v>1420</v>
      </c>
      <c r="F5631" s="18" t="s">
        <v>6</v>
      </c>
      <c r="G5631">
        <v>2012</v>
      </c>
      <c r="H5631" s="18" t="s">
        <v>66</v>
      </c>
      <c r="I5631" t="s">
        <v>64</v>
      </c>
      <c r="J5631" t="s">
        <v>65</v>
      </c>
    </row>
    <row r="5632" spans="1:10">
      <c r="A5632" s="17">
        <v>5507</v>
      </c>
      <c r="B5632" s="17" t="s">
        <v>2628</v>
      </c>
      <c r="C5632" s="17" t="s">
        <v>24</v>
      </c>
      <c r="D5632" s="17" t="s">
        <v>4748</v>
      </c>
      <c r="E5632" s="17">
        <v>1860</v>
      </c>
      <c r="F5632" s="18" t="s">
        <v>6</v>
      </c>
      <c r="G5632">
        <v>2012</v>
      </c>
      <c r="H5632" s="18" t="s">
        <v>66</v>
      </c>
      <c r="I5632" t="s">
        <v>64</v>
      </c>
      <c r="J5632" t="s">
        <v>65</v>
      </c>
    </row>
    <row r="5633" spans="1:10">
      <c r="A5633" s="17">
        <v>5506</v>
      </c>
      <c r="B5633" s="17" t="s">
        <v>3918</v>
      </c>
      <c r="C5633" s="17" t="s">
        <v>26</v>
      </c>
      <c r="D5633" s="17" t="s">
        <v>4668</v>
      </c>
      <c r="E5633" s="17">
        <v>5020</v>
      </c>
      <c r="F5633" s="18" t="s">
        <v>6</v>
      </c>
      <c r="G5633">
        <v>2012</v>
      </c>
      <c r="H5633" s="18" t="s">
        <v>66</v>
      </c>
      <c r="I5633" t="s">
        <v>64</v>
      </c>
      <c r="J5633" t="s">
        <v>65</v>
      </c>
    </row>
    <row r="5634" spans="1:10">
      <c r="A5634" s="17">
        <v>5504</v>
      </c>
      <c r="B5634" s="17" t="s">
        <v>2550</v>
      </c>
      <c r="C5634" s="17" t="s">
        <v>16</v>
      </c>
      <c r="D5634" s="17" t="s">
        <v>4631</v>
      </c>
      <c r="E5634" s="17">
        <v>2930</v>
      </c>
      <c r="F5634" s="18" t="s">
        <v>6</v>
      </c>
      <c r="G5634">
        <v>2012</v>
      </c>
      <c r="H5634" s="18" t="s">
        <v>66</v>
      </c>
      <c r="I5634" t="s">
        <v>64</v>
      </c>
      <c r="J5634" t="s">
        <v>178</v>
      </c>
    </row>
    <row r="5635" spans="1:10">
      <c r="A5635" s="17">
        <v>5503</v>
      </c>
      <c r="B5635" s="17" t="s">
        <v>2538</v>
      </c>
      <c r="C5635" s="17" t="s">
        <v>28</v>
      </c>
      <c r="D5635" s="17" t="s">
        <v>4638</v>
      </c>
      <c r="E5635" s="17">
        <v>2400</v>
      </c>
      <c r="F5635" s="18" t="s">
        <v>6</v>
      </c>
      <c r="G5635">
        <v>2012</v>
      </c>
      <c r="H5635" s="18" t="s">
        <v>66</v>
      </c>
      <c r="I5635" t="s">
        <v>64</v>
      </c>
      <c r="J5635" t="s">
        <v>65</v>
      </c>
    </row>
    <row r="5636" spans="1:10">
      <c r="A5636" s="17">
        <v>5502</v>
      </c>
      <c r="B5636" s="17" t="s">
        <v>4547</v>
      </c>
      <c r="C5636" s="17" t="s">
        <v>26</v>
      </c>
      <c r="D5636" s="17" t="s">
        <v>4742</v>
      </c>
      <c r="E5636" s="17">
        <v>5080</v>
      </c>
      <c r="F5636" s="18" t="s">
        <v>6</v>
      </c>
      <c r="G5636">
        <v>2012</v>
      </c>
      <c r="H5636" s="18" t="s">
        <v>66</v>
      </c>
      <c r="I5636" t="s">
        <v>64</v>
      </c>
      <c r="J5636" t="s">
        <v>65</v>
      </c>
    </row>
    <row r="5637" spans="1:10">
      <c r="A5637" s="17">
        <v>5501</v>
      </c>
      <c r="B5637" s="17" t="s">
        <v>3437</v>
      </c>
      <c r="C5637" s="17" t="s">
        <v>18</v>
      </c>
      <c r="D5637" s="17" t="s">
        <v>4686</v>
      </c>
      <c r="E5637" s="17">
        <v>1270</v>
      </c>
      <c r="F5637" s="18" t="s">
        <v>6</v>
      </c>
      <c r="G5637">
        <v>2012</v>
      </c>
      <c r="H5637" s="18" t="s">
        <v>66</v>
      </c>
      <c r="I5637" t="s">
        <v>64</v>
      </c>
      <c r="J5637" t="s">
        <v>204</v>
      </c>
    </row>
    <row r="5638" spans="1:10">
      <c r="A5638" s="17">
        <v>5500</v>
      </c>
      <c r="B5638" s="17" t="s">
        <v>3630</v>
      </c>
      <c r="C5638" s="17" t="s">
        <v>18</v>
      </c>
      <c r="D5638" s="17" t="s">
        <v>4760</v>
      </c>
      <c r="E5638" s="17">
        <v>2120</v>
      </c>
      <c r="F5638" s="18" t="s">
        <v>6</v>
      </c>
      <c r="G5638">
        <v>2012</v>
      </c>
      <c r="H5638" s="18" t="s">
        <v>66</v>
      </c>
      <c r="I5638" t="s">
        <v>64</v>
      </c>
      <c r="J5638" t="s">
        <v>215</v>
      </c>
    </row>
    <row r="5639" spans="1:10">
      <c r="A5639" s="17">
        <v>5499</v>
      </c>
      <c r="B5639" s="17" t="s">
        <v>2967</v>
      </c>
      <c r="C5639" s="17" t="s">
        <v>18</v>
      </c>
      <c r="D5639" s="17" t="s">
        <v>4687</v>
      </c>
      <c r="E5639" s="17">
        <v>2920</v>
      </c>
      <c r="F5639" s="18" t="s">
        <v>6</v>
      </c>
      <c r="G5639">
        <v>2012</v>
      </c>
      <c r="H5639" s="18" t="s">
        <v>66</v>
      </c>
      <c r="I5639" t="s">
        <v>64</v>
      </c>
      <c r="J5639" t="s">
        <v>215</v>
      </c>
    </row>
    <row r="5640" spans="1:10">
      <c r="A5640" s="17">
        <v>5498</v>
      </c>
      <c r="B5640" s="17" t="s">
        <v>3661</v>
      </c>
      <c r="C5640" s="17" t="s">
        <v>24</v>
      </c>
      <c r="D5640" s="17" t="s">
        <v>4681</v>
      </c>
      <c r="E5640" s="17">
        <v>1880</v>
      </c>
      <c r="F5640" s="18" t="s">
        <v>6</v>
      </c>
      <c r="G5640">
        <v>2012</v>
      </c>
      <c r="H5640" s="18" t="s">
        <v>66</v>
      </c>
      <c r="I5640" t="s">
        <v>64</v>
      </c>
      <c r="J5640" t="s">
        <v>65</v>
      </c>
    </row>
    <row r="5641" spans="1:10">
      <c r="A5641" s="17">
        <v>5497</v>
      </c>
      <c r="B5641" s="17" t="s">
        <v>2541</v>
      </c>
      <c r="C5641" s="17" t="s">
        <v>24</v>
      </c>
      <c r="D5641" s="17" t="s">
        <v>4748</v>
      </c>
      <c r="E5641" s="17">
        <v>4120</v>
      </c>
      <c r="F5641" s="18" t="s">
        <v>6</v>
      </c>
      <c r="G5641">
        <v>2012</v>
      </c>
      <c r="H5641" s="18" t="s">
        <v>66</v>
      </c>
      <c r="I5641" t="s">
        <v>64</v>
      </c>
      <c r="J5641" t="s">
        <v>65</v>
      </c>
    </row>
    <row r="5642" spans="1:10">
      <c r="A5642" s="17">
        <v>5496</v>
      </c>
      <c r="B5642" s="17" t="s">
        <v>2093</v>
      </c>
      <c r="C5642" s="17" t="s">
        <v>20</v>
      </c>
      <c r="D5642" s="17" t="s">
        <v>4745</v>
      </c>
      <c r="E5642" s="17">
        <v>1990</v>
      </c>
      <c r="F5642" s="18" t="s">
        <v>6</v>
      </c>
      <c r="G5642">
        <v>2012</v>
      </c>
      <c r="H5642" s="18" t="s">
        <v>66</v>
      </c>
      <c r="I5642" t="s">
        <v>64</v>
      </c>
      <c r="J5642" t="s">
        <v>65</v>
      </c>
    </row>
    <row r="5643" spans="1:10">
      <c r="A5643" s="17">
        <v>5492</v>
      </c>
      <c r="B5643" s="17" t="s">
        <v>140</v>
      </c>
      <c r="C5643" s="17" t="s">
        <v>24</v>
      </c>
      <c r="D5643" s="17" t="s">
        <v>4658</v>
      </c>
      <c r="E5643" s="17">
        <v>1630</v>
      </c>
      <c r="F5643" s="18" t="s">
        <v>6</v>
      </c>
      <c r="G5643">
        <v>2012</v>
      </c>
      <c r="H5643" s="18" t="s">
        <v>66</v>
      </c>
      <c r="I5643" t="s">
        <v>64</v>
      </c>
      <c r="J5643" t="s">
        <v>65</v>
      </c>
    </row>
    <row r="5644" spans="1:10">
      <c r="A5644" s="17">
        <v>5490</v>
      </c>
      <c r="B5644" s="17" t="s">
        <v>2530</v>
      </c>
      <c r="C5644" s="17" t="s">
        <v>20</v>
      </c>
      <c r="D5644" s="17" t="s">
        <v>4731</v>
      </c>
      <c r="E5644" s="17">
        <v>1320</v>
      </c>
      <c r="F5644" s="18" t="s">
        <v>6</v>
      </c>
      <c r="G5644">
        <v>2012</v>
      </c>
      <c r="H5644" s="18" t="s">
        <v>66</v>
      </c>
      <c r="I5644" t="s">
        <v>64</v>
      </c>
      <c r="J5644" t="s">
        <v>65</v>
      </c>
    </row>
    <row r="5645" spans="1:10">
      <c r="A5645" s="17">
        <v>5486</v>
      </c>
      <c r="B5645" s="17" t="s">
        <v>2924</v>
      </c>
      <c r="C5645" s="17" t="s">
        <v>16</v>
      </c>
      <c r="D5645" s="17" t="s">
        <v>4631</v>
      </c>
      <c r="E5645" s="17">
        <v>4000</v>
      </c>
      <c r="F5645" s="18" t="s">
        <v>6</v>
      </c>
      <c r="G5645">
        <v>2012</v>
      </c>
      <c r="H5645" s="18" t="s">
        <v>66</v>
      </c>
      <c r="I5645" t="s">
        <v>64</v>
      </c>
      <c r="J5645" t="s">
        <v>178</v>
      </c>
    </row>
    <row r="5646" spans="1:10">
      <c r="A5646" s="17">
        <v>5485</v>
      </c>
      <c r="B5646" s="17" t="s">
        <v>3455</v>
      </c>
      <c r="C5646" s="17" t="s">
        <v>24</v>
      </c>
      <c r="D5646" s="17" t="s">
        <v>4658</v>
      </c>
      <c r="E5646" s="17">
        <v>1010</v>
      </c>
      <c r="F5646" s="18" t="s">
        <v>6</v>
      </c>
      <c r="G5646">
        <v>2011</v>
      </c>
      <c r="H5646" s="18" t="s">
        <v>66</v>
      </c>
      <c r="I5646" t="s">
        <v>64</v>
      </c>
      <c r="J5646" t="s">
        <v>65</v>
      </c>
    </row>
    <row r="5647" spans="1:10">
      <c r="A5647" s="17">
        <v>5484</v>
      </c>
      <c r="B5647" s="17" t="s">
        <v>2596</v>
      </c>
      <c r="C5647" s="17" t="s">
        <v>16</v>
      </c>
      <c r="D5647" s="17" t="s">
        <v>4663</v>
      </c>
      <c r="E5647" s="17">
        <v>2560</v>
      </c>
      <c r="F5647" s="18" t="s">
        <v>6</v>
      </c>
      <c r="G5647">
        <v>2012</v>
      </c>
      <c r="H5647" s="18" t="s">
        <v>66</v>
      </c>
      <c r="I5647" t="s">
        <v>64</v>
      </c>
      <c r="J5647" t="s">
        <v>178</v>
      </c>
    </row>
    <row r="5648" spans="1:10">
      <c r="A5648" s="17">
        <v>5482</v>
      </c>
      <c r="B5648" s="17" t="s">
        <v>3091</v>
      </c>
      <c r="C5648" s="17" t="s">
        <v>16</v>
      </c>
      <c r="D5648" s="17" t="s">
        <v>4663</v>
      </c>
      <c r="E5648" s="17">
        <v>2350</v>
      </c>
      <c r="F5648" s="18" t="s">
        <v>6</v>
      </c>
      <c r="G5648">
        <v>2012</v>
      </c>
      <c r="H5648" s="18" t="s">
        <v>66</v>
      </c>
      <c r="I5648" t="s">
        <v>64</v>
      </c>
      <c r="J5648" t="s">
        <v>178</v>
      </c>
    </row>
    <row r="5649" spans="1:10">
      <c r="A5649" s="17">
        <v>5480</v>
      </c>
      <c r="B5649" s="17" t="s">
        <v>2118</v>
      </c>
      <c r="C5649" s="17" t="s">
        <v>20</v>
      </c>
      <c r="D5649" s="17" t="s">
        <v>4745</v>
      </c>
      <c r="E5649" s="17">
        <v>1500</v>
      </c>
      <c r="F5649" s="18" t="s">
        <v>6</v>
      </c>
      <c r="G5649">
        <v>2012</v>
      </c>
      <c r="H5649" s="18" t="s">
        <v>66</v>
      </c>
      <c r="I5649" t="s">
        <v>64</v>
      </c>
      <c r="J5649" t="s">
        <v>65</v>
      </c>
    </row>
    <row r="5650" spans="1:10">
      <c r="A5650" s="17">
        <v>5476</v>
      </c>
      <c r="B5650" s="17" t="s">
        <v>2045</v>
      </c>
      <c r="C5650" s="17" t="s">
        <v>20</v>
      </c>
      <c r="D5650" s="17" t="s">
        <v>4731</v>
      </c>
      <c r="E5650" s="17">
        <v>6020</v>
      </c>
      <c r="F5650" s="18" t="s">
        <v>6</v>
      </c>
      <c r="G5650">
        <v>2012</v>
      </c>
      <c r="H5650" s="18" t="s">
        <v>66</v>
      </c>
      <c r="I5650" t="s">
        <v>64</v>
      </c>
      <c r="J5650" t="s">
        <v>145</v>
      </c>
    </row>
    <row r="5651" spans="1:10">
      <c r="A5651" s="17">
        <v>5475</v>
      </c>
      <c r="B5651" s="17" t="s">
        <v>2146</v>
      </c>
      <c r="C5651" s="17" t="s">
        <v>20</v>
      </c>
      <c r="D5651" s="17" t="s">
        <v>4745</v>
      </c>
      <c r="E5651" s="17">
        <v>1440</v>
      </c>
      <c r="F5651" s="18" t="s">
        <v>6</v>
      </c>
      <c r="G5651">
        <v>2012</v>
      </c>
      <c r="H5651" s="18" t="s">
        <v>66</v>
      </c>
      <c r="I5651" t="s">
        <v>64</v>
      </c>
      <c r="J5651" t="s">
        <v>65</v>
      </c>
    </row>
    <row r="5652" spans="1:10">
      <c r="A5652" s="17">
        <v>5474</v>
      </c>
      <c r="B5652" s="17" t="s">
        <v>2394</v>
      </c>
      <c r="C5652" s="17" t="s">
        <v>20</v>
      </c>
      <c r="D5652" s="17" t="s">
        <v>4745</v>
      </c>
      <c r="E5652" s="17">
        <v>2100</v>
      </c>
      <c r="F5652" s="18" t="s">
        <v>6</v>
      </c>
      <c r="G5652">
        <v>2012</v>
      </c>
      <c r="H5652" s="18" t="s">
        <v>66</v>
      </c>
      <c r="I5652" t="s">
        <v>64</v>
      </c>
      <c r="J5652" t="s">
        <v>65</v>
      </c>
    </row>
    <row r="5653" spans="1:10">
      <c r="A5653" s="17">
        <v>5472</v>
      </c>
      <c r="B5653" s="17" t="s">
        <v>2380</v>
      </c>
      <c r="C5653" s="17" t="s">
        <v>20</v>
      </c>
      <c r="D5653" s="17" t="s">
        <v>4731</v>
      </c>
      <c r="E5653" s="17">
        <v>900</v>
      </c>
      <c r="F5653" s="18" t="s">
        <v>6</v>
      </c>
      <c r="G5653">
        <v>2012</v>
      </c>
      <c r="H5653" s="18" t="s">
        <v>66</v>
      </c>
      <c r="I5653" t="s">
        <v>64</v>
      </c>
      <c r="J5653" t="s">
        <v>65</v>
      </c>
    </row>
    <row r="5654" spans="1:10">
      <c r="A5654" s="17">
        <v>5471</v>
      </c>
      <c r="B5654" s="17" t="s">
        <v>2132</v>
      </c>
      <c r="C5654" s="17" t="s">
        <v>20</v>
      </c>
      <c r="D5654" s="17" t="s">
        <v>4731</v>
      </c>
      <c r="E5654" s="17">
        <v>4260</v>
      </c>
      <c r="F5654" s="18" t="s">
        <v>6</v>
      </c>
      <c r="G5654">
        <v>2012</v>
      </c>
      <c r="H5654" s="18" t="s">
        <v>66</v>
      </c>
      <c r="I5654" t="s">
        <v>64</v>
      </c>
      <c r="J5654" t="s">
        <v>145</v>
      </c>
    </row>
    <row r="5655" spans="1:10">
      <c r="A5655" s="17">
        <v>5470</v>
      </c>
      <c r="B5655" s="17" t="s">
        <v>2037</v>
      </c>
      <c r="C5655" s="17" t="s">
        <v>20</v>
      </c>
      <c r="D5655" s="17" t="s">
        <v>4745</v>
      </c>
      <c r="E5655" s="17">
        <v>12320</v>
      </c>
      <c r="F5655" s="18" t="s">
        <v>6</v>
      </c>
      <c r="G5655">
        <v>2012</v>
      </c>
      <c r="H5655" s="18" t="s">
        <v>66</v>
      </c>
      <c r="I5655" t="s">
        <v>64</v>
      </c>
      <c r="J5655" t="s">
        <v>145</v>
      </c>
    </row>
    <row r="5656" spans="1:10">
      <c r="A5656" s="17">
        <v>5469</v>
      </c>
      <c r="B5656" s="17" t="s">
        <v>2041</v>
      </c>
      <c r="C5656" s="17" t="s">
        <v>20</v>
      </c>
      <c r="D5656" s="17" t="s">
        <v>4731</v>
      </c>
      <c r="E5656" s="17">
        <v>19110</v>
      </c>
      <c r="F5656" s="18" t="s">
        <v>6</v>
      </c>
      <c r="G5656">
        <v>2012</v>
      </c>
      <c r="H5656" s="18" t="s">
        <v>66</v>
      </c>
      <c r="I5656" t="s">
        <v>64</v>
      </c>
      <c r="J5656" t="s">
        <v>145</v>
      </c>
    </row>
    <row r="5657" spans="1:10">
      <c r="A5657" s="17">
        <v>5467</v>
      </c>
      <c r="B5657" s="17" t="s">
        <v>2960</v>
      </c>
      <c r="C5657" s="17" t="s">
        <v>28</v>
      </c>
      <c r="D5657" s="17" t="s">
        <v>4638</v>
      </c>
      <c r="E5657" s="17">
        <v>1120</v>
      </c>
      <c r="F5657" s="18" t="s">
        <v>6</v>
      </c>
      <c r="G5657">
        <v>2011</v>
      </c>
      <c r="H5657" s="18" t="s">
        <v>66</v>
      </c>
      <c r="I5657" t="s">
        <v>64</v>
      </c>
      <c r="J5657" t="s">
        <v>65</v>
      </c>
    </row>
    <row r="5658" spans="1:10">
      <c r="A5658" s="17">
        <v>5466</v>
      </c>
      <c r="B5658" s="17" t="s">
        <v>4275</v>
      </c>
      <c r="C5658" s="17" t="s">
        <v>28</v>
      </c>
      <c r="D5658" s="17" t="s">
        <v>4749</v>
      </c>
      <c r="E5658" s="17">
        <v>2060</v>
      </c>
      <c r="F5658" s="18" t="s">
        <v>6</v>
      </c>
      <c r="G5658">
        <v>2011</v>
      </c>
      <c r="H5658" s="18" t="s">
        <v>66</v>
      </c>
      <c r="I5658" t="s">
        <v>64</v>
      </c>
      <c r="J5658" t="s">
        <v>65</v>
      </c>
    </row>
    <row r="5659" spans="1:10">
      <c r="A5659" s="17">
        <v>5465</v>
      </c>
      <c r="B5659" s="17" t="s">
        <v>4394</v>
      </c>
      <c r="C5659" s="17" t="s">
        <v>24</v>
      </c>
      <c r="D5659" s="17" t="s">
        <v>4658</v>
      </c>
      <c r="E5659" s="17">
        <v>2540</v>
      </c>
      <c r="F5659" s="18" t="s">
        <v>6</v>
      </c>
      <c r="G5659">
        <v>2011</v>
      </c>
      <c r="H5659" s="18" t="s">
        <v>66</v>
      </c>
      <c r="I5659" t="s">
        <v>64</v>
      </c>
      <c r="J5659" t="s">
        <v>65</v>
      </c>
    </row>
    <row r="5660" spans="1:10">
      <c r="A5660" s="17">
        <v>5464</v>
      </c>
      <c r="B5660" s="17" t="s">
        <v>3843</v>
      </c>
      <c r="C5660" s="17" t="s">
        <v>18</v>
      </c>
      <c r="D5660" s="17" t="s">
        <v>4687</v>
      </c>
      <c r="E5660" s="17">
        <v>3540</v>
      </c>
      <c r="F5660" s="18" t="s">
        <v>6</v>
      </c>
      <c r="G5660">
        <v>2012</v>
      </c>
      <c r="H5660" s="18" t="s">
        <v>66</v>
      </c>
      <c r="I5660" t="s">
        <v>64</v>
      </c>
      <c r="J5660" t="s">
        <v>215</v>
      </c>
    </row>
    <row r="5661" spans="1:10">
      <c r="A5661" s="17">
        <v>5462</v>
      </c>
      <c r="B5661" s="17" t="s">
        <v>3676</v>
      </c>
      <c r="C5661" s="17" t="s">
        <v>18</v>
      </c>
      <c r="D5661" s="17" t="s">
        <v>4756</v>
      </c>
      <c r="E5661" s="17">
        <v>1840</v>
      </c>
      <c r="F5661" s="18" t="s">
        <v>6</v>
      </c>
      <c r="G5661">
        <v>2011</v>
      </c>
      <c r="H5661" s="18" t="s">
        <v>66</v>
      </c>
      <c r="I5661" t="s">
        <v>64</v>
      </c>
      <c r="J5661" t="s">
        <v>215</v>
      </c>
    </row>
    <row r="5662" spans="1:10">
      <c r="A5662" s="17">
        <v>5456</v>
      </c>
      <c r="B5662" s="17" t="s">
        <v>3841</v>
      </c>
      <c r="C5662" s="17" t="s">
        <v>24</v>
      </c>
      <c r="D5662" s="17" t="s">
        <v>4658</v>
      </c>
      <c r="E5662" s="17">
        <v>2700</v>
      </c>
      <c r="F5662" s="18" t="s">
        <v>6</v>
      </c>
      <c r="G5662">
        <v>2011</v>
      </c>
      <c r="H5662" s="18" t="s">
        <v>66</v>
      </c>
      <c r="I5662" t="s">
        <v>64</v>
      </c>
      <c r="J5662" t="s">
        <v>65</v>
      </c>
    </row>
    <row r="5663" spans="1:10">
      <c r="A5663" s="17">
        <v>5455</v>
      </c>
      <c r="B5663" s="17" t="s">
        <v>3374</v>
      </c>
      <c r="C5663" s="17" t="s">
        <v>16</v>
      </c>
      <c r="D5663" s="17" t="s">
        <v>4761</v>
      </c>
      <c r="E5663" s="17">
        <v>2510</v>
      </c>
      <c r="F5663" s="18" t="s">
        <v>6</v>
      </c>
      <c r="G5663">
        <v>2011</v>
      </c>
      <c r="H5663" s="18" t="s">
        <v>66</v>
      </c>
      <c r="I5663" t="s">
        <v>64</v>
      </c>
      <c r="J5663" t="s">
        <v>178</v>
      </c>
    </row>
    <row r="5664" spans="1:10">
      <c r="A5664" s="17">
        <v>5453</v>
      </c>
      <c r="B5664" s="17" t="s">
        <v>4227</v>
      </c>
      <c r="C5664" s="17" t="s">
        <v>18</v>
      </c>
      <c r="D5664" s="17" t="s">
        <v>4756</v>
      </c>
      <c r="E5664" s="17">
        <v>2650</v>
      </c>
      <c r="F5664" s="18" t="s">
        <v>6</v>
      </c>
      <c r="G5664">
        <v>2011</v>
      </c>
      <c r="H5664" s="18" t="s">
        <v>66</v>
      </c>
      <c r="I5664" t="s">
        <v>64</v>
      </c>
      <c r="J5664" t="s">
        <v>215</v>
      </c>
    </row>
    <row r="5665" spans="1:10">
      <c r="A5665" s="17">
        <v>5452</v>
      </c>
      <c r="B5665" s="17" t="s">
        <v>3469</v>
      </c>
      <c r="C5665" s="17" t="s">
        <v>18</v>
      </c>
      <c r="D5665" s="17" t="s">
        <v>4687</v>
      </c>
      <c r="E5665" s="17">
        <v>1830</v>
      </c>
      <c r="F5665" s="18" t="s">
        <v>6</v>
      </c>
      <c r="G5665">
        <v>2011</v>
      </c>
      <c r="H5665" s="18" t="s">
        <v>66</v>
      </c>
      <c r="I5665" t="s">
        <v>64</v>
      </c>
      <c r="J5665" t="s">
        <v>207</v>
      </c>
    </row>
    <row r="5666" spans="1:10">
      <c r="A5666" s="17">
        <v>5451</v>
      </c>
      <c r="B5666" s="17" t="s">
        <v>3399</v>
      </c>
      <c r="C5666" s="17" t="s">
        <v>24</v>
      </c>
      <c r="D5666" s="17" t="s">
        <v>4681</v>
      </c>
      <c r="E5666" s="17">
        <v>3070</v>
      </c>
      <c r="F5666" s="18" t="s">
        <v>6</v>
      </c>
      <c r="G5666">
        <v>2011</v>
      </c>
      <c r="H5666" s="18" t="s">
        <v>66</v>
      </c>
      <c r="I5666" t="s">
        <v>64</v>
      </c>
      <c r="J5666" t="s">
        <v>65</v>
      </c>
    </row>
    <row r="5667" spans="1:10">
      <c r="A5667" s="17">
        <v>5450</v>
      </c>
      <c r="B5667" s="17" t="s">
        <v>3717</v>
      </c>
      <c r="C5667" s="17" t="s">
        <v>16</v>
      </c>
      <c r="D5667" s="17" t="s">
        <v>4694</v>
      </c>
      <c r="E5667" s="17">
        <v>3830</v>
      </c>
      <c r="F5667" s="18" t="s">
        <v>6</v>
      </c>
      <c r="G5667">
        <v>2011</v>
      </c>
      <c r="H5667" s="18" t="s">
        <v>66</v>
      </c>
      <c r="I5667" t="s">
        <v>64</v>
      </c>
      <c r="J5667" t="s">
        <v>65</v>
      </c>
    </row>
    <row r="5668" spans="1:10">
      <c r="A5668" s="17">
        <v>5449</v>
      </c>
      <c r="B5668" s="17" t="s">
        <v>2475</v>
      </c>
      <c r="C5668" s="17" t="s">
        <v>20</v>
      </c>
      <c r="D5668" s="17" t="s">
        <v>4745</v>
      </c>
      <c r="E5668" s="17">
        <v>1690</v>
      </c>
      <c r="F5668" s="18" t="s">
        <v>6</v>
      </c>
      <c r="G5668">
        <v>2011</v>
      </c>
      <c r="H5668" s="18" t="s">
        <v>66</v>
      </c>
      <c r="I5668" t="s">
        <v>64</v>
      </c>
      <c r="J5668" t="s">
        <v>65</v>
      </c>
    </row>
    <row r="5669" spans="1:10">
      <c r="A5669" s="17">
        <v>5445</v>
      </c>
      <c r="B5669" s="17" t="s">
        <v>2858</v>
      </c>
      <c r="C5669" s="17" t="s">
        <v>26</v>
      </c>
      <c r="D5669" s="17" t="s">
        <v>4668</v>
      </c>
      <c r="E5669" s="17">
        <v>2330</v>
      </c>
      <c r="F5669" s="18" t="s">
        <v>6</v>
      </c>
      <c r="G5669">
        <v>2011</v>
      </c>
      <c r="H5669" s="18" t="s">
        <v>66</v>
      </c>
      <c r="I5669" t="s">
        <v>64</v>
      </c>
      <c r="J5669" t="s">
        <v>65</v>
      </c>
    </row>
    <row r="5670" spans="1:10">
      <c r="A5670" s="17">
        <v>5444</v>
      </c>
      <c r="B5670" s="17" t="s">
        <v>2123</v>
      </c>
      <c r="C5670" s="17" t="s">
        <v>16</v>
      </c>
      <c r="D5670" s="17" t="s">
        <v>4631</v>
      </c>
      <c r="E5670" s="17">
        <v>4230</v>
      </c>
      <c r="F5670" s="18" t="s">
        <v>6</v>
      </c>
      <c r="G5670">
        <v>2011</v>
      </c>
      <c r="H5670" s="18" t="s">
        <v>66</v>
      </c>
      <c r="I5670" t="s">
        <v>64</v>
      </c>
      <c r="J5670" t="s">
        <v>178</v>
      </c>
    </row>
    <row r="5671" spans="1:10">
      <c r="A5671" s="17">
        <v>5443</v>
      </c>
      <c r="B5671" s="17" t="s">
        <v>4076</v>
      </c>
      <c r="C5671" s="17" t="s">
        <v>18</v>
      </c>
      <c r="D5671" s="17" t="s">
        <v>4687</v>
      </c>
      <c r="E5671" s="17">
        <v>2590</v>
      </c>
      <c r="F5671" s="18" t="s">
        <v>6</v>
      </c>
      <c r="G5671">
        <v>2011</v>
      </c>
      <c r="H5671" s="18" t="s">
        <v>66</v>
      </c>
      <c r="I5671" t="s">
        <v>64</v>
      </c>
      <c r="J5671" t="s">
        <v>204</v>
      </c>
    </row>
    <row r="5672" spans="1:10">
      <c r="A5672" s="17">
        <v>5440</v>
      </c>
      <c r="B5672" s="17" t="s">
        <v>3132</v>
      </c>
      <c r="C5672" s="17" t="s">
        <v>24</v>
      </c>
      <c r="D5672" s="17" t="s">
        <v>4748</v>
      </c>
      <c r="E5672" s="17">
        <v>1790</v>
      </c>
      <c r="F5672" s="18" t="s">
        <v>6</v>
      </c>
      <c r="G5672">
        <v>2011</v>
      </c>
      <c r="H5672" s="18" t="s">
        <v>66</v>
      </c>
      <c r="I5672" t="s">
        <v>64</v>
      </c>
      <c r="J5672" t="s">
        <v>65</v>
      </c>
    </row>
    <row r="5673" spans="1:10">
      <c r="A5673" s="17">
        <v>5439</v>
      </c>
      <c r="B5673" s="17" t="s">
        <v>119</v>
      </c>
      <c r="C5673" s="17" t="s">
        <v>24</v>
      </c>
      <c r="D5673" s="17" t="s">
        <v>4658</v>
      </c>
      <c r="E5673" s="17">
        <v>2880</v>
      </c>
      <c r="F5673" s="18" t="s">
        <v>6</v>
      </c>
      <c r="G5673">
        <v>2011</v>
      </c>
      <c r="H5673" s="18" t="s">
        <v>66</v>
      </c>
      <c r="I5673" t="s">
        <v>64</v>
      </c>
      <c r="J5673" t="s">
        <v>65</v>
      </c>
    </row>
    <row r="5674" spans="1:10">
      <c r="A5674" s="17">
        <v>5438</v>
      </c>
      <c r="B5674" s="17" t="s">
        <v>2365</v>
      </c>
      <c r="C5674" s="17" t="s">
        <v>20</v>
      </c>
      <c r="D5674" s="17" t="s">
        <v>4731</v>
      </c>
      <c r="E5674" s="17">
        <v>2350</v>
      </c>
      <c r="F5674" s="18" t="s">
        <v>6</v>
      </c>
      <c r="G5674">
        <v>2011</v>
      </c>
      <c r="H5674" s="18" t="s">
        <v>66</v>
      </c>
      <c r="I5674" t="s">
        <v>64</v>
      </c>
      <c r="J5674" t="s">
        <v>65</v>
      </c>
    </row>
    <row r="5675" spans="1:10">
      <c r="A5675" s="17">
        <v>5437</v>
      </c>
      <c r="B5675" s="17" t="s">
        <v>2258</v>
      </c>
      <c r="C5675" s="17" t="s">
        <v>16</v>
      </c>
      <c r="D5675" s="17" t="s">
        <v>4631</v>
      </c>
      <c r="E5675" s="17">
        <v>1930</v>
      </c>
      <c r="F5675" s="18" t="s">
        <v>6</v>
      </c>
      <c r="G5675">
        <v>2011</v>
      </c>
      <c r="H5675" s="18" t="s">
        <v>66</v>
      </c>
      <c r="I5675" t="s">
        <v>64</v>
      </c>
      <c r="J5675" t="s">
        <v>178</v>
      </c>
    </row>
    <row r="5676" spans="1:10">
      <c r="A5676" s="17">
        <v>5435</v>
      </c>
      <c r="B5676" s="17" t="s">
        <v>4354</v>
      </c>
      <c r="C5676" s="17" t="s">
        <v>16</v>
      </c>
      <c r="D5676" s="17" t="s">
        <v>4663</v>
      </c>
      <c r="E5676" s="17">
        <v>1380</v>
      </c>
      <c r="F5676" s="18" t="s">
        <v>6</v>
      </c>
      <c r="G5676">
        <v>2011</v>
      </c>
      <c r="H5676" s="18" t="s">
        <v>66</v>
      </c>
      <c r="I5676" t="s">
        <v>64</v>
      </c>
      <c r="J5676" t="s">
        <v>178</v>
      </c>
    </row>
    <row r="5677" spans="1:10">
      <c r="A5677" s="17">
        <v>5434</v>
      </c>
      <c r="B5677" s="17" t="s">
        <v>3634</v>
      </c>
      <c r="C5677" s="17" t="s">
        <v>18</v>
      </c>
      <c r="D5677" s="17" t="s">
        <v>4687</v>
      </c>
      <c r="E5677" s="17">
        <v>2340</v>
      </c>
      <c r="F5677" s="18" t="s">
        <v>6</v>
      </c>
      <c r="G5677">
        <v>2011</v>
      </c>
      <c r="H5677" s="18" t="s">
        <v>66</v>
      </c>
      <c r="I5677" t="s">
        <v>64</v>
      </c>
      <c r="J5677" t="s">
        <v>215</v>
      </c>
    </row>
    <row r="5678" spans="1:10">
      <c r="A5678" s="17">
        <v>5433</v>
      </c>
      <c r="B5678" s="17" t="s">
        <v>3281</v>
      </c>
      <c r="C5678" s="17" t="s">
        <v>18</v>
      </c>
      <c r="D5678" s="17" t="s">
        <v>4687</v>
      </c>
      <c r="E5678" s="17">
        <v>2700</v>
      </c>
      <c r="F5678" s="18" t="s">
        <v>6</v>
      </c>
      <c r="G5678">
        <v>2011</v>
      </c>
      <c r="H5678" s="18" t="s">
        <v>66</v>
      </c>
      <c r="I5678" t="s">
        <v>64</v>
      </c>
      <c r="J5678" t="s">
        <v>215</v>
      </c>
    </row>
    <row r="5679" spans="1:10">
      <c r="A5679" s="17">
        <v>5432</v>
      </c>
      <c r="B5679" s="17" t="s">
        <v>2651</v>
      </c>
      <c r="C5679" s="17" t="s">
        <v>28</v>
      </c>
      <c r="D5679" s="17" t="s">
        <v>4638</v>
      </c>
      <c r="E5679" s="17">
        <v>1480</v>
      </c>
      <c r="F5679" s="18" t="s">
        <v>6</v>
      </c>
      <c r="G5679">
        <v>2011</v>
      </c>
      <c r="H5679" s="18" t="s">
        <v>66</v>
      </c>
      <c r="I5679" t="s">
        <v>64</v>
      </c>
      <c r="J5679" t="s">
        <v>65</v>
      </c>
    </row>
    <row r="5680" spans="1:10">
      <c r="A5680" s="17">
        <v>5431</v>
      </c>
      <c r="B5680" s="17" t="s">
        <v>3050</v>
      </c>
      <c r="C5680" s="17" t="s">
        <v>28</v>
      </c>
      <c r="D5680" s="17" t="s">
        <v>4638</v>
      </c>
      <c r="E5680" s="17">
        <v>1640</v>
      </c>
      <c r="F5680" s="18" t="s">
        <v>6</v>
      </c>
      <c r="G5680">
        <v>2011</v>
      </c>
      <c r="H5680" s="18" t="s">
        <v>66</v>
      </c>
      <c r="I5680" t="s">
        <v>64</v>
      </c>
      <c r="J5680" t="s">
        <v>65</v>
      </c>
    </row>
    <row r="5681" spans="1:10">
      <c r="A5681" s="17">
        <v>5430</v>
      </c>
      <c r="B5681" s="17" t="s">
        <v>2512</v>
      </c>
      <c r="C5681" s="17" t="s">
        <v>28</v>
      </c>
      <c r="D5681" s="17" t="s">
        <v>4638</v>
      </c>
      <c r="E5681" s="17">
        <v>3200</v>
      </c>
      <c r="F5681" s="18" t="s">
        <v>6</v>
      </c>
      <c r="G5681">
        <v>2011</v>
      </c>
      <c r="H5681" s="18" t="s">
        <v>66</v>
      </c>
      <c r="I5681" t="s">
        <v>64</v>
      </c>
      <c r="J5681" t="s">
        <v>65</v>
      </c>
    </row>
    <row r="5682" spans="1:10">
      <c r="A5682" s="17">
        <v>5429</v>
      </c>
      <c r="B5682" s="17" t="s">
        <v>2920</v>
      </c>
      <c r="C5682" s="17" t="s">
        <v>28</v>
      </c>
      <c r="D5682" s="17" t="s">
        <v>4749</v>
      </c>
      <c r="E5682" s="17">
        <v>1470</v>
      </c>
      <c r="F5682" s="18" t="s">
        <v>6</v>
      </c>
      <c r="G5682">
        <v>2011</v>
      </c>
      <c r="H5682" s="18" t="s">
        <v>66</v>
      </c>
      <c r="I5682" t="s">
        <v>64</v>
      </c>
      <c r="J5682" t="s">
        <v>65</v>
      </c>
    </row>
    <row r="5683" spans="1:10">
      <c r="A5683" s="17">
        <v>5428</v>
      </c>
      <c r="B5683" s="17" t="s">
        <v>116</v>
      </c>
      <c r="C5683" s="17" t="s">
        <v>24</v>
      </c>
      <c r="D5683" s="17" t="s">
        <v>4658</v>
      </c>
      <c r="E5683" s="17">
        <v>1500</v>
      </c>
      <c r="F5683" s="18" t="s">
        <v>6</v>
      </c>
      <c r="G5683">
        <v>2011</v>
      </c>
      <c r="H5683" s="18" t="s">
        <v>66</v>
      </c>
      <c r="I5683" t="s">
        <v>64</v>
      </c>
      <c r="J5683" t="s">
        <v>65</v>
      </c>
    </row>
    <row r="5684" spans="1:10">
      <c r="A5684" s="17">
        <v>5427</v>
      </c>
      <c r="B5684" s="17" t="s">
        <v>4546</v>
      </c>
      <c r="C5684" s="17" t="s">
        <v>24</v>
      </c>
      <c r="D5684" s="17" t="s">
        <v>4748</v>
      </c>
      <c r="E5684" s="17">
        <v>3160</v>
      </c>
      <c r="F5684" s="18" t="s">
        <v>6</v>
      </c>
      <c r="G5684">
        <v>2011</v>
      </c>
      <c r="H5684" s="18" t="s">
        <v>66</v>
      </c>
      <c r="I5684" t="s">
        <v>64</v>
      </c>
      <c r="J5684" t="s">
        <v>65</v>
      </c>
    </row>
    <row r="5685" spans="1:10">
      <c r="A5685" s="17">
        <v>5426</v>
      </c>
      <c r="B5685" s="17" t="s">
        <v>3365</v>
      </c>
      <c r="C5685" s="17" t="s">
        <v>16</v>
      </c>
      <c r="D5685" s="17" t="s">
        <v>4631</v>
      </c>
      <c r="E5685" s="17">
        <v>2670</v>
      </c>
      <c r="F5685" s="18" t="s">
        <v>6</v>
      </c>
      <c r="G5685">
        <v>2011</v>
      </c>
      <c r="H5685" s="18" t="s">
        <v>66</v>
      </c>
      <c r="I5685" t="s">
        <v>64</v>
      </c>
      <c r="J5685" t="s">
        <v>178</v>
      </c>
    </row>
    <row r="5686" spans="1:10">
      <c r="A5686" s="17">
        <v>5425</v>
      </c>
      <c r="B5686" s="17" t="s">
        <v>3249</v>
      </c>
      <c r="C5686" s="17" t="s">
        <v>16</v>
      </c>
      <c r="D5686" s="17" t="s">
        <v>4663</v>
      </c>
      <c r="E5686" s="17">
        <v>2050</v>
      </c>
      <c r="F5686" s="18" t="s">
        <v>6</v>
      </c>
      <c r="G5686">
        <v>2011</v>
      </c>
      <c r="H5686" s="18" t="s">
        <v>66</v>
      </c>
      <c r="I5686" t="s">
        <v>64</v>
      </c>
      <c r="J5686" t="s">
        <v>178</v>
      </c>
    </row>
    <row r="5687" spans="1:10">
      <c r="A5687" s="17">
        <v>5424</v>
      </c>
      <c r="B5687" s="17" t="s">
        <v>2459</v>
      </c>
      <c r="C5687" s="17" t="s">
        <v>20</v>
      </c>
      <c r="D5687" s="17" t="s">
        <v>4731</v>
      </c>
      <c r="E5687" s="17">
        <v>2330</v>
      </c>
      <c r="F5687" s="18" t="s">
        <v>6</v>
      </c>
      <c r="G5687">
        <v>2011</v>
      </c>
      <c r="H5687" s="18" t="s">
        <v>66</v>
      </c>
      <c r="I5687" t="s">
        <v>64</v>
      </c>
      <c r="J5687" t="s">
        <v>65</v>
      </c>
    </row>
    <row r="5688" spans="1:10">
      <c r="A5688" s="17">
        <v>5423</v>
      </c>
      <c r="B5688" s="17" t="s">
        <v>3706</v>
      </c>
      <c r="C5688" s="17" t="s">
        <v>24</v>
      </c>
      <c r="D5688" s="17" t="s">
        <v>4658</v>
      </c>
      <c r="E5688" s="17">
        <v>1700</v>
      </c>
      <c r="F5688" s="18" t="s">
        <v>6</v>
      </c>
      <c r="G5688">
        <v>2011</v>
      </c>
      <c r="H5688" s="18" t="s">
        <v>66</v>
      </c>
      <c r="I5688" t="s">
        <v>64</v>
      </c>
      <c r="J5688" t="s">
        <v>65</v>
      </c>
    </row>
    <row r="5689" spans="1:10">
      <c r="A5689" s="17">
        <v>5422</v>
      </c>
      <c r="B5689" s="17" t="s">
        <v>3293</v>
      </c>
      <c r="C5689" s="17" t="s">
        <v>18</v>
      </c>
      <c r="D5689" s="17" t="s">
        <v>4756</v>
      </c>
      <c r="E5689" s="17">
        <v>5050</v>
      </c>
      <c r="F5689" s="18" t="s">
        <v>6</v>
      </c>
      <c r="G5689">
        <v>2011</v>
      </c>
      <c r="H5689" s="18" t="s">
        <v>66</v>
      </c>
      <c r="I5689" t="s">
        <v>64</v>
      </c>
      <c r="J5689" t="s">
        <v>215</v>
      </c>
    </row>
    <row r="5690" spans="1:10">
      <c r="A5690" s="17">
        <v>5420</v>
      </c>
      <c r="B5690" s="17" t="s">
        <v>3924</v>
      </c>
      <c r="C5690" s="17" t="s">
        <v>16</v>
      </c>
      <c r="D5690" s="17" t="s">
        <v>4694</v>
      </c>
      <c r="E5690" s="17">
        <v>3470</v>
      </c>
      <c r="F5690" s="18" t="s">
        <v>6</v>
      </c>
      <c r="G5690">
        <v>2011</v>
      </c>
      <c r="H5690" s="18" t="s">
        <v>66</v>
      </c>
      <c r="I5690" t="s">
        <v>64</v>
      </c>
      <c r="J5690" t="s">
        <v>65</v>
      </c>
    </row>
    <row r="5691" spans="1:10">
      <c r="A5691" s="17">
        <v>5418</v>
      </c>
      <c r="B5691" s="17" t="s">
        <v>2818</v>
      </c>
      <c r="C5691" s="17" t="s">
        <v>26</v>
      </c>
      <c r="D5691" s="17" t="s">
        <v>4742</v>
      </c>
      <c r="E5691" s="17">
        <v>2420</v>
      </c>
      <c r="F5691" s="18" t="s">
        <v>6</v>
      </c>
      <c r="G5691">
        <v>2011</v>
      </c>
      <c r="H5691" s="18" t="s">
        <v>66</v>
      </c>
      <c r="I5691" t="s">
        <v>64</v>
      </c>
      <c r="J5691" t="s">
        <v>65</v>
      </c>
    </row>
    <row r="5692" spans="1:10">
      <c r="A5692" s="17">
        <v>5417</v>
      </c>
      <c r="B5692" s="17" t="s">
        <v>3578</v>
      </c>
      <c r="C5692" s="17" t="s">
        <v>28</v>
      </c>
      <c r="D5692" s="17" t="s">
        <v>4638</v>
      </c>
      <c r="E5692" s="17">
        <v>1740</v>
      </c>
      <c r="F5692" s="18" t="s">
        <v>6</v>
      </c>
      <c r="G5692">
        <v>2011</v>
      </c>
      <c r="H5692" s="18" t="s">
        <v>66</v>
      </c>
      <c r="I5692" t="s">
        <v>64</v>
      </c>
      <c r="J5692" t="s">
        <v>65</v>
      </c>
    </row>
    <row r="5693" spans="1:10">
      <c r="A5693" s="17">
        <v>5416</v>
      </c>
      <c r="B5693" s="17" t="s">
        <v>4405</v>
      </c>
      <c r="C5693" s="17" t="s">
        <v>28</v>
      </c>
      <c r="D5693" s="17" t="s">
        <v>4749</v>
      </c>
      <c r="E5693" s="17">
        <v>2070</v>
      </c>
      <c r="F5693" s="18" t="s">
        <v>6</v>
      </c>
      <c r="G5693">
        <v>2011</v>
      </c>
      <c r="H5693" s="18" t="s">
        <v>66</v>
      </c>
      <c r="I5693" t="s">
        <v>64</v>
      </c>
      <c r="J5693" t="s">
        <v>65</v>
      </c>
    </row>
    <row r="5694" spans="1:10">
      <c r="A5694" s="17">
        <v>5415</v>
      </c>
      <c r="B5694" s="17" t="s">
        <v>3355</v>
      </c>
      <c r="C5694" s="17" t="s">
        <v>16</v>
      </c>
      <c r="D5694" s="17" t="s">
        <v>4663</v>
      </c>
      <c r="E5694" s="17">
        <v>3450</v>
      </c>
      <c r="F5694" s="18" t="s">
        <v>6</v>
      </c>
      <c r="G5694">
        <v>2011</v>
      </c>
      <c r="H5694" s="18" t="s">
        <v>66</v>
      </c>
      <c r="I5694" t="s">
        <v>64</v>
      </c>
      <c r="J5694" t="s">
        <v>178</v>
      </c>
    </row>
    <row r="5695" spans="1:10">
      <c r="A5695" s="17">
        <v>5414</v>
      </c>
      <c r="B5695" s="17" t="s">
        <v>2362</v>
      </c>
      <c r="C5695" s="17" t="s">
        <v>20</v>
      </c>
      <c r="D5695" s="17" t="s">
        <v>4745</v>
      </c>
      <c r="E5695" s="17">
        <v>1940</v>
      </c>
      <c r="F5695" s="18" t="s">
        <v>6</v>
      </c>
      <c r="G5695">
        <v>2011</v>
      </c>
      <c r="H5695" s="18" t="s">
        <v>66</v>
      </c>
      <c r="I5695" t="s">
        <v>64</v>
      </c>
      <c r="J5695" t="s">
        <v>65</v>
      </c>
    </row>
    <row r="5696" spans="1:10">
      <c r="A5696" s="17">
        <v>5413</v>
      </c>
      <c r="B5696" s="17" t="s">
        <v>2925</v>
      </c>
      <c r="C5696" s="17" t="s">
        <v>24</v>
      </c>
      <c r="D5696" s="17" t="s">
        <v>4658</v>
      </c>
      <c r="E5696" s="17">
        <v>1350</v>
      </c>
      <c r="F5696" s="18" t="s">
        <v>6</v>
      </c>
      <c r="G5696">
        <v>2011</v>
      </c>
      <c r="H5696" s="18" t="s">
        <v>66</v>
      </c>
      <c r="I5696" t="s">
        <v>64</v>
      </c>
      <c r="J5696" t="s">
        <v>65</v>
      </c>
    </row>
    <row r="5697" spans="1:10">
      <c r="A5697" s="17">
        <v>5412</v>
      </c>
      <c r="B5697" s="17" t="s">
        <v>2108</v>
      </c>
      <c r="C5697" s="17" t="s">
        <v>20</v>
      </c>
      <c r="D5697" s="17" t="s">
        <v>4745</v>
      </c>
      <c r="E5697" s="17">
        <v>2450</v>
      </c>
      <c r="F5697" s="18" t="s">
        <v>6</v>
      </c>
      <c r="G5697">
        <v>2011</v>
      </c>
      <c r="H5697" s="18" t="s">
        <v>66</v>
      </c>
      <c r="I5697" t="s">
        <v>64</v>
      </c>
      <c r="J5697" t="s">
        <v>123</v>
      </c>
    </row>
    <row r="5698" spans="1:10">
      <c r="A5698" s="17">
        <v>5411</v>
      </c>
      <c r="B5698" s="17" t="s">
        <v>2605</v>
      </c>
      <c r="C5698" s="17" t="s">
        <v>18</v>
      </c>
      <c r="D5698" s="17" t="s">
        <v>4756</v>
      </c>
      <c r="E5698" s="17">
        <v>3320</v>
      </c>
      <c r="F5698" s="18" t="s">
        <v>6</v>
      </c>
      <c r="G5698">
        <v>2011</v>
      </c>
      <c r="H5698" s="18" t="s">
        <v>66</v>
      </c>
      <c r="I5698" t="s">
        <v>64</v>
      </c>
      <c r="J5698" t="s">
        <v>215</v>
      </c>
    </row>
    <row r="5699" spans="1:10">
      <c r="A5699" s="17">
        <v>5409</v>
      </c>
      <c r="B5699" s="17" t="s">
        <v>4499</v>
      </c>
      <c r="C5699" s="17" t="s">
        <v>24</v>
      </c>
      <c r="D5699" s="17" t="s">
        <v>4681</v>
      </c>
      <c r="E5699" s="17">
        <v>1890</v>
      </c>
      <c r="F5699" s="18" t="s">
        <v>6</v>
      </c>
      <c r="G5699">
        <v>2011</v>
      </c>
      <c r="H5699" s="18" t="s">
        <v>66</v>
      </c>
      <c r="I5699" t="s">
        <v>64</v>
      </c>
      <c r="J5699" t="s">
        <v>65</v>
      </c>
    </row>
    <row r="5700" spans="1:10">
      <c r="A5700" s="17">
        <v>5407</v>
      </c>
      <c r="B5700" s="17" t="s">
        <v>2511</v>
      </c>
      <c r="C5700" s="17" t="s">
        <v>28</v>
      </c>
      <c r="D5700" s="17" t="s">
        <v>4749</v>
      </c>
      <c r="E5700" s="17">
        <v>4180</v>
      </c>
      <c r="F5700" s="18" t="s">
        <v>6</v>
      </c>
      <c r="G5700">
        <v>2011</v>
      </c>
      <c r="H5700" s="18" t="s">
        <v>66</v>
      </c>
      <c r="I5700" t="s">
        <v>64</v>
      </c>
      <c r="J5700" t="s">
        <v>65</v>
      </c>
    </row>
    <row r="5701" spans="1:10">
      <c r="A5701" s="17">
        <v>5406</v>
      </c>
      <c r="B5701" s="17" t="s">
        <v>3331</v>
      </c>
      <c r="C5701" s="17" t="s">
        <v>26</v>
      </c>
      <c r="D5701" s="17" t="s">
        <v>4742</v>
      </c>
      <c r="E5701" s="17">
        <v>2330</v>
      </c>
      <c r="F5701" s="18" t="s">
        <v>6</v>
      </c>
      <c r="G5701">
        <v>2011</v>
      </c>
      <c r="H5701" s="18" t="s">
        <v>66</v>
      </c>
      <c r="I5701" t="s">
        <v>64</v>
      </c>
      <c r="J5701" t="s">
        <v>65</v>
      </c>
    </row>
    <row r="5702" spans="1:10">
      <c r="A5702" s="17">
        <v>5405</v>
      </c>
      <c r="B5702" s="17" t="s">
        <v>3128</v>
      </c>
      <c r="C5702" s="17" t="s">
        <v>16</v>
      </c>
      <c r="D5702" s="17" t="s">
        <v>4631</v>
      </c>
      <c r="E5702" s="17">
        <v>2600</v>
      </c>
      <c r="F5702" s="18" t="s">
        <v>6</v>
      </c>
      <c r="G5702">
        <v>2011</v>
      </c>
      <c r="H5702" s="18" t="s">
        <v>66</v>
      </c>
      <c r="I5702" t="s">
        <v>64</v>
      </c>
      <c r="J5702" t="s">
        <v>65</v>
      </c>
    </row>
    <row r="5703" spans="1:10">
      <c r="A5703" s="17">
        <v>5404</v>
      </c>
      <c r="B5703" s="17" t="s">
        <v>4323</v>
      </c>
      <c r="C5703" s="17" t="s">
        <v>24</v>
      </c>
      <c r="D5703" s="17" t="s">
        <v>4681</v>
      </c>
      <c r="E5703" s="17">
        <v>2060</v>
      </c>
      <c r="F5703" s="18" t="s">
        <v>6</v>
      </c>
      <c r="G5703">
        <v>2011</v>
      </c>
      <c r="H5703" s="18" t="s">
        <v>66</v>
      </c>
      <c r="I5703" t="s">
        <v>64</v>
      </c>
      <c r="J5703" t="s">
        <v>65</v>
      </c>
    </row>
    <row r="5704" spans="1:10">
      <c r="A5704" s="17">
        <v>5400</v>
      </c>
      <c r="B5704" s="17" t="s">
        <v>4011</v>
      </c>
      <c r="C5704" s="17" t="s">
        <v>18</v>
      </c>
      <c r="D5704" s="17" t="s">
        <v>4686</v>
      </c>
      <c r="E5704" s="17">
        <v>2380</v>
      </c>
      <c r="F5704" s="18" t="s">
        <v>6</v>
      </c>
      <c r="G5704">
        <v>2011</v>
      </c>
      <c r="H5704" s="18" t="s">
        <v>66</v>
      </c>
      <c r="I5704" t="s">
        <v>64</v>
      </c>
      <c r="J5704" t="s">
        <v>215</v>
      </c>
    </row>
    <row r="5705" spans="1:10">
      <c r="A5705" s="17">
        <v>5399</v>
      </c>
      <c r="B5705" s="17" t="s">
        <v>2626</v>
      </c>
      <c r="C5705" s="17" t="s">
        <v>18</v>
      </c>
      <c r="D5705" s="17" t="s">
        <v>4756</v>
      </c>
      <c r="E5705" s="17">
        <v>7210</v>
      </c>
      <c r="F5705" s="18" t="s">
        <v>6</v>
      </c>
      <c r="G5705">
        <v>2011</v>
      </c>
      <c r="H5705" s="18" t="s">
        <v>66</v>
      </c>
      <c r="I5705" t="s">
        <v>64</v>
      </c>
      <c r="J5705" t="s">
        <v>215</v>
      </c>
    </row>
    <row r="5706" spans="1:10">
      <c r="A5706" s="17">
        <v>5398</v>
      </c>
      <c r="B5706" s="17" t="s">
        <v>3728</v>
      </c>
      <c r="C5706" s="17" t="s">
        <v>18</v>
      </c>
      <c r="D5706" s="17" t="s">
        <v>4686</v>
      </c>
      <c r="E5706" s="17">
        <v>2170</v>
      </c>
      <c r="F5706" s="18" t="s">
        <v>6</v>
      </c>
      <c r="G5706">
        <v>2011</v>
      </c>
      <c r="H5706" s="18" t="s">
        <v>66</v>
      </c>
      <c r="I5706" t="s">
        <v>64</v>
      </c>
      <c r="J5706" t="s">
        <v>215</v>
      </c>
    </row>
    <row r="5707" spans="1:10">
      <c r="A5707" s="17">
        <v>5397</v>
      </c>
      <c r="B5707" s="17" t="s">
        <v>2911</v>
      </c>
      <c r="C5707" s="17" t="s">
        <v>18</v>
      </c>
      <c r="D5707" s="17" t="s">
        <v>4686</v>
      </c>
      <c r="E5707" s="17">
        <v>2920</v>
      </c>
      <c r="F5707" s="18" t="s">
        <v>6</v>
      </c>
      <c r="G5707">
        <v>2011</v>
      </c>
      <c r="H5707" s="18" t="s">
        <v>66</v>
      </c>
      <c r="I5707" t="s">
        <v>64</v>
      </c>
      <c r="J5707" t="s">
        <v>215</v>
      </c>
    </row>
    <row r="5708" spans="1:10">
      <c r="A5708" s="17">
        <v>5396</v>
      </c>
      <c r="B5708" s="17" t="s">
        <v>4445</v>
      </c>
      <c r="C5708" s="17" t="s">
        <v>26</v>
      </c>
      <c r="D5708" s="17" t="s">
        <v>4668</v>
      </c>
      <c r="E5708" s="17">
        <v>4260</v>
      </c>
      <c r="F5708" s="18" t="s">
        <v>6</v>
      </c>
      <c r="G5708">
        <v>2011</v>
      </c>
      <c r="H5708" s="18" t="s">
        <v>66</v>
      </c>
      <c r="I5708" t="s">
        <v>64</v>
      </c>
      <c r="J5708" t="s">
        <v>65</v>
      </c>
    </row>
    <row r="5709" spans="1:10">
      <c r="A5709" s="17">
        <v>5395</v>
      </c>
      <c r="B5709" s="17" t="s">
        <v>2581</v>
      </c>
      <c r="C5709" s="17" t="s">
        <v>16</v>
      </c>
      <c r="D5709" s="17" t="s">
        <v>4694</v>
      </c>
      <c r="E5709" s="17">
        <v>4690</v>
      </c>
      <c r="F5709" s="18" t="s">
        <v>6</v>
      </c>
      <c r="G5709">
        <v>2011</v>
      </c>
      <c r="H5709" s="18" t="s">
        <v>66</v>
      </c>
      <c r="I5709" t="s">
        <v>64</v>
      </c>
      <c r="J5709" t="s">
        <v>65</v>
      </c>
    </row>
    <row r="5710" spans="1:10">
      <c r="A5710" s="17">
        <v>5394</v>
      </c>
      <c r="B5710" s="17" t="s">
        <v>2822</v>
      </c>
      <c r="C5710" s="17" t="s">
        <v>16</v>
      </c>
      <c r="D5710" s="17" t="s">
        <v>4631</v>
      </c>
      <c r="E5710" s="17">
        <v>4030</v>
      </c>
      <c r="F5710" s="18" t="s">
        <v>6</v>
      </c>
      <c r="G5710">
        <v>2011</v>
      </c>
      <c r="H5710" s="18" t="s">
        <v>66</v>
      </c>
      <c r="I5710" t="s">
        <v>64</v>
      </c>
      <c r="J5710" t="s">
        <v>187</v>
      </c>
    </row>
    <row r="5711" spans="1:10">
      <c r="A5711" s="17">
        <v>5393</v>
      </c>
      <c r="B5711" s="17" t="s">
        <v>3854</v>
      </c>
      <c r="C5711" s="17" t="s">
        <v>24</v>
      </c>
      <c r="D5711" s="17" t="s">
        <v>4658</v>
      </c>
      <c r="E5711" s="17">
        <v>1490</v>
      </c>
      <c r="F5711" s="18" t="s">
        <v>6</v>
      </c>
      <c r="G5711">
        <v>2011</v>
      </c>
      <c r="H5711" s="18" t="s">
        <v>66</v>
      </c>
      <c r="I5711" t="s">
        <v>64</v>
      </c>
      <c r="J5711" t="s">
        <v>65</v>
      </c>
    </row>
    <row r="5712" spans="1:10">
      <c r="A5712" s="17">
        <v>5392</v>
      </c>
      <c r="B5712" s="17" t="s">
        <v>3403</v>
      </c>
      <c r="C5712" s="17" t="s">
        <v>24</v>
      </c>
      <c r="D5712" s="17" t="s">
        <v>4658</v>
      </c>
      <c r="E5712" s="17">
        <v>2240</v>
      </c>
      <c r="F5712" s="18" t="s">
        <v>6</v>
      </c>
      <c r="G5712">
        <v>2011</v>
      </c>
      <c r="H5712" s="18" t="s">
        <v>66</v>
      </c>
      <c r="I5712" t="s">
        <v>64</v>
      </c>
      <c r="J5712" t="s">
        <v>65</v>
      </c>
    </row>
    <row r="5713" spans="1:10">
      <c r="A5713" s="17">
        <v>5391</v>
      </c>
      <c r="B5713" s="17" t="s">
        <v>2832</v>
      </c>
      <c r="C5713" s="17" t="s">
        <v>26</v>
      </c>
      <c r="D5713" s="17" t="s">
        <v>4668</v>
      </c>
      <c r="E5713" s="17">
        <v>3750</v>
      </c>
      <c r="F5713" s="18" t="s">
        <v>6</v>
      </c>
      <c r="G5713">
        <v>2012</v>
      </c>
      <c r="H5713" s="18" t="s">
        <v>66</v>
      </c>
      <c r="I5713" t="s">
        <v>64</v>
      </c>
      <c r="J5713" t="s">
        <v>65</v>
      </c>
    </row>
    <row r="5714" spans="1:10">
      <c r="A5714" s="17">
        <v>5390</v>
      </c>
      <c r="B5714" s="17" t="s">
        <v>2085</v>
      </c>
      <c r="C5714" s="17" t="s">
        <v>20</v>
      </c>
      <c r="D5714" s="17" t="s">
        <v>4745</v>
      </c>
      <c r="E5714" s="17">
        <v>3490</v>
      </c>
      <c r="F5714" s="18" t="s">
        <v>6</v>
      </c>
      <c r="G5714">
        <v>2011</v>
      </c>
      <c r="H5714" s="18" t="s">
        <v>66</v>
      </c>
      <c r="I5714" t="s">
        <v>64</v>
      </c>
      <c r="J5714" t="s">
        <v>65</v>
      </c>
    </row>
    <row r="5715" spans="1:10">
      <c r="A5715" s="17">
        <v>5389</v>
      </c>
      <c r="B5715" s="17" t="s">
        <v>2310</v>
      </c>
      <c r="C5715" s="17" t="s">
        <v>20</v>
      </c>
      <c r="D5715" s="17" t="s">
        <v>4731</v>
      </c>
      <c r="E5715" s="17">
        <v>1470</v>
      </c>
      <c r="F5715" s="18" t="s">
        <v>6</v>
      </c>
      <c r="G5715">
        <v>2011</v>
      </c>
      <c r="H5715" s="18" t="s">
        <v>66</v>
      </c>
      <c r="I5715" t="s">
        <v>64</v>
      </c>
      <c r="J5715" t="s">
        <v>65</v>
      </c>
    </row>
    <row r="5716" spans="1:10">
      <c r="A5716" s="17">
        <v>5388</v>
      </c>
      <c r="B5716" s="17" t="s">
        <v>2305</v>
      </c>
      <c r="C5716" s="17" t="s">
        <v>26</v>
      </c>
      <c r="D5716" s="17" t="s">
        <v>4742</v>
      </c>
      <c r="E5716" s="17">
        <v>3110</v>
      </c>
      <c r="F5716" s="18" t="s">
        <v>6</v>
      </c>
      <c r="G5716">
        <v>2011</v>
      </c>
      <c r="H5716" s="18" t="s">
        <v>66</v>
      </c>
      <c r="I5716" t="s">
        <v>64</v>
      </c>
      <c r="J5716" t="s">
        <v>65</v>
      </c>
    </row>
    <row r="5717" spans="1:10">
      <c r="A5717" s="17">
        <v>5386</v>
      </c>
      <c r="B5717" s="17" t="s">
        <v>3448</v>
      </c>
      <c r="C5717" s="17" t="s">
        <v>18</v>
      </c>
      <c r="D5717" s="17" t="s">
        <v>4687</v>
      </c>
      <c r="E5717" s="17">
        <v>4250</v>
      </c>
      <c r="F5717" s="18" t="s">
        <v>6</v>
      </c>
      <c r="G5717">
        <v>2011</v>
      </c>
      <c r="H5717" s="18" t="s">
        <v>66</v>
      </c>
      <c r="I5717" t="s">
        <v>64</v>
      </c>
      <c r="J5717" t="s">
        <v>215</v>
      </c>
    </row>
    <row r="5718" spans="1:10">
      <c r="A5718" s="17">
        <v>5385</v>
      </c>
      <c r="B5718" s="17" t="s">
        <v>3226</v>
      </c>
      <c r="C5718" s="17" t="s">
        <v>28</v>
      </c>
      <c r="D5718" s="17" t="s">
        <v>4749</v>
      </c>
      <c r="E5718" s="17">
        <v>3220</v>
      </c>
      <c r="F5718" s="18" t="s">
        <v>6</v>
      </c>
      <c r="G5718">
        <v>2011</v>
      </c>
      <c r="H5718" s="18" t="s">
        <v>66</v>
      </c>
      <c r="I5718" t="s">
        <v>64</v>
      </c>
      <c r="J5718" t="s">
        <v>65</v>
      </c>
    </row>
    <row r="5719" spans="1:10">
      <c r="A5719" s="17">
        <v>5383</v>
      </c>
      <c r="B5719" s="17" t="s">
        <v>2234</v>
      </c>
      <c r="C5719" s="17" t="s">
        <v>28</v>
      </c>
      <c r="D5719" s="17" t="s">
        <v>4749</v>
      </c>
      <c r="E5719" s="17">
        <v>2000</v>
      </c>
      <c r="F5719" s="18" t="s">
        <v>6</v>
      </c>
      <c r="G5719">
        <v>2011</v>
      </c>
      <c r="H5719" s="18" t="s">
        <v>66</v>
      </c>
      <c r="I5719" t="s">
        <v>64</v>
      </c>
      <c r="J5719" t="s">
        <v>65</v>
      </c>
    </row>
    <row r="5720" spans="1:10">
      <c r="A5720" s="17">
        <v>5382</v>
      </c>
      <c r="B5720" s="17" t="s">
        <v>2166</v>
      </c>
      <c r="C5720" s="17" t="s">
        <v>16</v>
      </c>
      <c r="D5720" s="17" t="s">
        <v>4694</v>
      </c>
      <c r="E5720" s="17">
        <v>4170</v>
      </c>
      <c r="F5720" s="18" t="s">
        <v>6</v>
      </c>
      <c r="G5720">
        <v>2011</v>
      </c>
      <c r="H5720" s="18" t="s">
        <v>66</v>
      </c>
      <c r="I5720" t="s">
        <v>64</v>
      </c>
      <c r="J5720" t="s">
        <v>65</v>
      </c>
    </row>
    <row r="5721" spans="1:10">
      <c r="A5721" s="17">
        <v>5381</v>
      </c>
      <c r="B5721" s="17" t="s">
        <v>3547</v>
      </c>
      <c r="C5721" s="17" t="s">
        <v>18</v>
      </c>
      <c r="D5721" s="17" t="s">
        <v>4756</v>
      </c>
      <c r="E5721" s="17">
        <v>3800</v>
      </c>
      <c r="F5721" s="18" t="s">
        <v>6</v>
      </c>
      <c r="G5721">
        <v>2011</v>
      </c>
      <c r="H5721" s="18" t="s">
        <v>66</v>
      </c>
      <c r="I5721" t="s">
        <v>64</v>
      </c>
      <c r="J5721" t="s">
        <v>215</v>
      </c>
    </row>
    <row r="5722" spans="1:10">
      <c r="A5722" s="17">
        <v>5380</v>
      </c>
      <c r="B5722" s="17" t="s">
        <v>2080</v>
      </c>
      <c r="C5722" s="17" t="s">
        <v>20</v>
      </c>
      <c r="D5722" s="17" t="s">
        <v>4731</v>
      </c>
      <c r="E5722" s="17">
        <v>2820</v>
      </c>
      <c r="F5722" s="18" t="s">
        <v>6</v>
      </c>
      <c r="G5722">
        <v>2011</v>
      </c>
      <c r="H5722" s="18" t="s">
        <v>66</v>
      </c>
      <c r="I5722" t="s">
        <v>64</v>
      </c>
      <c r="J5722" t="s">
        <v>123</v>
      </c>
    </row>
    <row r="5723" spans="1:10">
      <c r="A5723" s="17">
        <v>5377</v>
      </c>
      <c r="B5723" s="17" t="s">
        <v>4012</v>
      </c>
      <c r="C5723" s="17" t="s">
        <v>24</v>
      </c>
      <c r="D5723" s="17" t="s">
        <v>4681</v>
      </c>
      <c r="E5723" s="17">
        <v>1320</v>
      </c>
      <c r="F5723" s="18" t="s">
        <v>6</v>
      </c>
      <c r="G5723">
        <v>2011</v>
      </c>
      <c r="H5723" s="18" t="s">
        <v>66</v>
      </c>
      <c r="I5723" t="s">
        <v>64</v>
      </c>
      <c r="J5723" t="s">
        <v>65</v>
      </c>
    </row>
    <row r="5724" spans="1:10">
      <c r="A5724" s="17">
        <v>5376</v>
      </c>
      <c r="B5724" s="17" t="s">
        <v>4485</v>
      </c>
      <c r="C5724" s="17" t="s">
        <v>28</v>
      </c>
      <c r="D5724" s="17" t="s">
        <v>4583</v>
      </c>
      <c r="E5724" s="17">
        <v>2350</v>
      </c>
      <c r="F5724" s="18" t="s">
        <v>6</v>
      </c>
      <c r="G5724">
        <v>2011</v>
      </c>
      <c r="H5724" s="18" t="s">
        <v>66</v>
      </c>
      <c r="I5724" t="s">
        <v>64</v>
      </c>
      <c r="J5724" t="s">
        <v>65</v>
      </c>
    </row>
    <row r="5725" spans="1:10">
      <c r="A5725" s="17">
        <v>5374</v>
      </c>
      <c r="B5725" s="17" t="s">
        <v>4240</v>
      </c>
      <c r="C5725" s="17" t="s">
        <v>28</v>
      </c>
      <c r="D5725" s="17" t="s">
        <v>4749</v>
      </c>
      <c r="E5725" s="17">
        <v>3330</v>
      </c>
      <c r="F5725" s="18" t="s">
        <v>6</v>
      </c>
      <c r="G5725">
        <v>2011</v>
      </c>
      <c r="H5725" s="18" t="s">
        <v>66</v>
      </c>
      <c r="I5725" t="s">
        <v>64</v>
      </c>
      <c r="J5725" t="s">
        <v>65</v>
      </c>
    </row>
    <row r="5726" spans="1:10">
      <c r="A5726" s="17">
        <v>5373</v>
      </c>
      <c r="B5726" s="17" t="s">
        <v>2230</v>
      </c>
      <c r="C5726" s="17" t="s">
        <v>20</v>
      </c>
      <c r="D5726" s="17" t="s">
        <v>4731</v>
      </c>
      <c r="E5726" s="17">
        <v>3270</v>
      </c>
      <c r="F5726" s="18" t="s">
        <v>6</v>
      </c>
      <c r="G5726">
        <v>2011</v>
      </c>
      <c r="H5726" s="18" t="s">
        <v>66</v>
      </c>
      <c r="I5726" t="s">
        <v>64</v>
      </c>
      <c r="J5726" t="s">
        <v>145</v>
      </c>
    </row>
    <row r="5727" spans="1:10">
      <c r="A5727" s="17">
        <v>5371</v>
      </c>
      <c r="B5727" s="17" t="s">
        <v>3979</v>
      </c>
      <c r="C5727" s="17" t="s">
        <v>18</v>
      </c>
      <c r="D5727" s="17" t="s">
        <v>4687</v>
      </c>
      <c r="E5727" s="17">
        <v>2980</v>
      </c>
      <c r="F5727" s="18" t="s">
        <v>6</v>
      </c>
      <c r="G5727">
        <v>2011</v>
      </c>
      <c r="H5727" s="18" t="s">
        <v>66</v>
      </c>
      <c r="I5727" t="s">
        <v>64</v>
      </c>
      <c r="J5727" t="s">
        <v>215</v>
      </c>
    </row>
    <row r="5728" spans="1:10">
      <c r="A5728" s="17">
        <v>5370</v>
      </c>
      <c r="B5728" s="17" t="s">
        <v>2588</v>
      </c>
      <c r="C5728" s="17" t="s">
        <v>20</v>
      </c>
      <c r="D5728" s="17" t="s">
        <v>4731</v>
      </c>
      <c r="E5728" s="17">
        <v>2270</v>
      </c>
      <c r="F5728" s="18" t="s">
        <v>6</v>
      </c>
      <c r="G5728">
        <v>2011</v>
      </c>
      <c r="H5728" s="18" t="s">
        <v>66</v>
      </c>
      <c r="I5728" t="s">
        <v>64</v>
      </c>
      <c r="J5728" t="s">
        <v>65</v>
      </c>
    </row>
    <row r="5729" spans="1:10">
      <c r="A5729" s="17">
        <v>5369</v>
      </c>
      <c r="B5729" s="17" t="s">
        <v>4027</v>
      </c>
      <c r="C5729" s="17" t="s">
        <v>24</v>
      </c>
      <c r="D5729" s="17" t="s">
        <v>4658</v>
      </c>
      <c r="E5729" s="17">
        <v>2090</v>
      </c>
      <c r="F5729" s="18" t="s">
        <v>6</v>
      </c>
      <c r="G5729">
        <v>2011</v>
      </c>
      <c r="H5729" s="18" t="s">
        <v>66</v>
      </c>
      <c r="I5729" t="s">
        <v>64</v>
      </c>
      <c r="J5729" t="s">
        <v>65</v>
      </c>
    </row>
    <row r="5730" spans="1:10">
      <c r="A5730" s="17">
        <v>5368</v>
      </c>
      <c r="B5730" s="17" t="s">
        <v>2749</v>
      </c>
      <c r="C5730" s="17" t="s">
        <v>24</v>
      </c>
      <c r="D5730" s="17" t="s">
        <v>4748</v>
      </c>
      <c r="E5730" s="17">
        <v>2220</v>
      </c>
      <c r="F5730" s="18" t="s">
        <v>6</v>
      </c>
      <c r="G5730">
        <v>2011</v>
      </c>
      <c r="H5730" s="18" t="s">
        <v>66</v>
      </c>
      <c r="I5730" t="s">
        <v>64</v>
      </c>
      <c r="J5730" t="s">
        <v>65</v>
      </c>
    </row>
    <row r="5731" spans="1:10">
      <c r="A5731" s="17">
        <v>5367</v>
      </c>
      <c r="B5731" s="17" t="s">
        <v>3642</v>
      </c>
      <c r="C5731" s="17" t="s">
        <v>16</v>
      </c>
      <c r="D5731" s="17" t="s">
        <v>4631</v>
      </c>
      <c r="E5731" s="17">
        <v>2800</v>
      </c>
      <c r="F5731" s="18" t="s">
        <v>6</v>
      </c>
      <c r="G5731">
        <v>2011</v>
      </c>
      <c r="H5731" s="18" t="s">
        <v>66</v>
      </c>
      <c r="I5731" t="s">
        <v>64</v>
      </c>
      <c r="J5731" t="s">
        <v>178</v>
      </c>
    </row>
    <row r="5732" spans="1:10">
      <c r="A5732" s="17">
        <v>5365</v>
      </c>
      <c r="B5732" s="17" t="s">
        <v>2576</v>
      </c>
      <c r="C5732" s="17" t="s">
        <v>16</v>
      </c>
      <c r="D5732" s="17" t="s">
        <v>4631</v>
      </c>
      <c r="E5732" s="17">
        <v>3560</v>
      </c>
      <c r="F5732" s="18" t="s">
        <v>6</v>
      </c>
      <c r="G5732">
        <v>2011</v>
      </c>
      <c r="H5732" s="18" t="s">
        <v>66</v>
      </c>
      <c r="I5732" t="s">
        <v>64</v>
      </c>
      <c r="J5732" t="s">
        <v>178</v>
      </c>
    </row>
    <row r="5733" spans="1:10">
      <c r="A5733" s="17">
        <v>5364</v>
      </c>
      <c r="B5733" s="17" t="s">
        <v>2505</v>
      </c>
      <c r="C5733" s="17" t="s">
        <v>20</v>
      </c>
      <c r="D5733" s="17" t="s">
        <v>4731</v>
      </c>
      <c r="E5733" s="17">
        <v>2060</v>
      </c>
      <c r="F5733" s="18" t="s">
        <v>6</v>
      </c>
      <c r="G5733">
        <v>2011</v>
      </c>
      <c r="H5733" s="18" t="s">
        <v>66</v>
      </c>
      <c r="I5733" t="s">
        <v>64</v>
      </c>
      <c r="J5733" t="s">
        <v>65</v>
      </c>
    </row>
    <row r="5734" spans="1:10">
      <c r="A5734" s="17">
        <v>5363</v>
      </c>
      <c r="B5734" s="17" t="s">
        <v>3049</v>
      </c>
      <c r="C5734" s="17" t="s">
        <v>16</v>
      </c>
      <c r="D5734" s="17" t="s">
        <v>4663</v>
      </c>
      <c r="E5734" s="17">
        <v>2740</v>
      </c>
      <c r="F5734" s="18" t="s">
        <v>6</v>
      </c>
      <c r="G5734">
        <v>2011</v>
      </c>
      <c r="H5734" s="18" t="s">
        <v>66</v>
      </c>
      <c r="I5734" t="s">
        <v>64</v>
      </c>
      <c r="J5734" t="s">
        <v>178</v>
      </c>
    </row>
    <row r="5735" spans="1:10">
      <c r="A5735" s="17">
        <v>5362</v>
      </c>
      <c r="B5735" s="17" t="s">
        <v>2600</v>
      </c>
      <c r="C5735" s="17" t="s">
        <v>28</v>
      </c>
      <c r="D5735" s="17" t="s">
        <v>4638</v>
      </c>
      <c r="E5735" s="17">
        <v>2320</v>
      </c>
      <c r="F5735" s="18" t="s">
        <v>6</v>
      </c>
      <c r="G5735">
        <v>2011</v>
      </c>
      <c r="H5735" s="18" t="s">
        <v>66</v>
      </c>
      <c r="I5735" t="s">
        <v>64</v>
      </c>
      <c r="J5735" t="s">
        <v>65</v>
      </c>
    </row>
    <row r="5736" spans="1:10">
      <c r="A5736" s="17">
        <v>5361</v>
      </c>
      <c r="B5736" s="17" t="s">
        <v>2373</v>
      </c>
      <c r="C5736" s="17" t="s">
        <v>16</v>
      </c>
      <c r="D5736" s="17" t="s">
        <v>4694</v>
      </c>
      <c r="E5736" s="17">
        <v>4180</v>
      </c>
      <c r="F5736" s="18" t="s">
        <v>6</v>
      </c>
      <c r="G5736">
        <v>2011</v>
      </c>
      <c r="H5736" s="18" t="s">
        <v>66</v>
      </c>
      <c r="I5736" t="s">
        <v>64</v>
      </c>
      <c r="J5736" t="s">
        <v>65</v>
      </c>
    </row>
    <row r="5737" spans="1:10">
      <c r="A5737" s="17">
        <v>5360</v>
      </c>
      <c r="B5737" s="17" t="s">
        <v>4423</v>
      </c>
      <c r="C5737" s="17" t="s">
        <v>18</v>
      </c>
      <c r="D5737" s="17" t="s">
        <v>4687</v>
      </c>
      <c r="E5737" s="17">
        <v>3330</v>
      </c>
      <c r="F5737" s="18" t="s">
        <v>6</v>
      </c>
      <c r="G5737">
        <v>2011</v>
      </c>
      <c r="H5737" s="18" t="s">
        <v>66</v>
      </c>
      <c r="I5737" t="s">
        <v>64</v>
      </c>
      <c r="J5737" t="s">
        <v>204</v>
      </c>
    </row>
    <row r="5738" spans="1:10">
      <c r="A5738" s="17">
        <v>5359</v>
      </c>
      <c r="B5738" s="17" t="s">
        <v>2392</v>
      </c>
      <c r="C5738" s="17" t="s">
        <v>16</v>
      </c>
      <c r="D5738" s="17" t="s">
        <v>4663</v>
      </c>
      <c r="E5738" s="17">
        <v>3470</v>
      </c>
      <c r="F5738" s="18" t="s">
        <v>6</v>
      </c>
      <c r="G5738">
        <v>2011</v>
      </c>
      <c r="H5738" s="18" t="s">
        <v>66</v>
      </c>
      <c r="I5738" t="s">
        <v>64</v>
      </c>
      <c r="J5738" t="s">
        <v>178</v>
      </c>
    </row>
    <row r="5739" spans="1:10">
      <c r="A5739" s="17">
        <v>5358</v>
      </c>
      <c r="B5739" s="17" t="s">
        <v>3433</v>
      </c>
      <c r="C5739" s="17" t="s">
        <v>18</v>
      </c>
      <c r="D5739" s="17" t="s">
        <v>4686</v>
      </c>
      <c r="E5739" s="17">
        <v>1810</v>
      </c>
      <c r="F5739" s="18" t="s">
        <v>6</v>
      </c>
      <c r="G5739">
        <v>2011</v>
      </c>
      <c r="H5739" s="18" t="s">
        <v>66</v>
      </c>
      <c r="I5739" t="s">
        <v>64</v>
      </c>
      <c r="J5739" t="s">
        <v>215</v>
      </c>
    </row>
    <row r="5740" spans="1:10">
      <c r="A5740" s="17">
        <v>5357</v>
      </c>
      <c r="B5740" s="17" t="s">
        <v>2340</v>
      </c>
      <c r="C5740" s="17" t="s">
        <v>20</v>
      </c>
      <c r="D5740" s="17" t="s">
        <v>4731</v>
      </c>
      <c r="E5740" s="17">
        <v>3340</v>
      </c>
      <c r="F5740" s="18" t="s">
        <v>6</v>
      </c>
      <c r="G5740">
        <v>2011</v>
      </c>
      <c r="H5740" s="18" t="s">
        <v>66</v>
      </c>
      <c r="I5740" t="s">
        <v>64</v>
      </c>
      <c r="J5740" t="s">
        <v>123</v>
      </c>
    </row>
    <row r="5741" spans="1:10">
      <c r="A5741" s="17">
        <v>5356</v>
      </c>
      <c r="B5741" s="17" t="s">
        <v>3342</v>
      </c>
      <c r="C5741" s="17" t="s">
        <v>24</v>
      </c>
      <c r="D5741" s="17" t="s">
        <v>4748</v>
      </c>
      <c r="E5741" s="17">
        <v>2290</v>
      </c>
      <c r="F5741" s="18" t="s">
        <v>6</v>
      </c>
      <c r="G5741">
        <v>2011</v>
      </c>
      <c r="H5741" s="18" t="s">
        <v>66</v>
      </c>
      <c r="I5741" t="s">
        <v>64</v>
      </c>
      <c r="J5741" t="s">
        <v>65</v>
      </c>
    </row>
    <row r="5742" spans="1:10">
      <c r="A5742" s="17">
        <v>5355</v>
      </c>
      <c r="B5742" s="17" t="s">
        <v>3807</v>
      </c>
      <c r="C5742" s="17" t="s">
        <v>26</v>
      </c>
      <c r="D5742" s="17" t="s">
        <v>4742</v>
      </c>
      <c r="E5742" s="17">
        <v>2160</v>
      </c>
      <c r="F5742" s="18" t="s">
        <v>6</v>
      </c>
      <c r="G5742">
        <v>2011</v>
      </c>
      <c r="H5742" s="18" t="s">
        <v>66</v>
      </c>
      <c r="I5742" t="s">
        <v>64</v>
      </c>
      <c r="J5742" t="s">
        <v>65</v>
      </c>
    </row>
    <row r="5743" spans="1:10">
      <c r="A5743" s="17">
        <v>5354</v>
      </c>
      <c r="B5743" s="17" t="s">
        <v>4545</v>
      </c>
      <c r="C5743" s="17" t="s">
        <v>18</v>
      </c>
      <c r="D5743" s="17" t="s">
        <v>4756</v>
      </c>
      <c r="E5743" s="17">
        <v>2250</v>
      </c>
      <c r="F5743" s="18" t="s">
        <v>6</v>
      </c>
      <c r="G5743">
        <v>2010</v>
      </c>
      <c r="H5743" s="18" t="s">
        <v>66</v>
      </c>
      <c r="I5743" t="s">
        <v>64</v>
      </c>
      <c r="J5743" t="s">
        <v>215</v>
      </c>
    </row>
    <row r="5744" spans="1:10">
      <c r="A5744" s="17">
        <v>5353</v>
      </c>
      <c r="B5744" s="17" t="s">
        <v>3877</v>
      </c>
      <c r="C5744" s="17" t="s">
        <v>18</v>
      </c>
      <c r="D5744" s="17" t="s">
        <v>4686</v>
      </c>
      <c r="E5744" s="17">
        <v>3610</v>
      </c>
      <c r="F5744" s="18" t="s">
        <v>6</v>
      </c>
      <c r="G5744">
        <v>2010</v>
      </c>
      <c r="H5744" s="18" t="s">
        <v>66</v>
      </c>
      <c r="I5744" t="s">
        <v>64</v>
      </c>
      <c r="J5744" t="s">
        <v>215</v>
      </c>
    </row>
    <row r="5745" spans="1:10">
      <c r="A5745" s="17">
        <v>5352</v>
      </c>
      <c r="B5745" s="17" t="s">
        <v>3460</v>
      </c>
      <c r="C5745" s="17" t="s">
        <v>18</v>
      </c>
      <c r="D5745" s="17" t="s">
        <v>4687</v>
      </c>
      <c r="E5745" s="17">
        <v>2810</v>
      </c>
      <c r="F5745" s="18" t="s">
        <v>6</v>
      </c>
      <c r="G5745">
        <v>2011</v>
      </c>
      <c r="H5745" s="18" t="s">
        <v>66</v>
      </c>
      <c r="I5745" t="s">
        <v>64</v>
      </c>
      <c r="J5745" t="s">
        <v>215</v>
      </c>
    </row>
    <row r="5746" spans="1:10">
      <c r="A5746" s="17">
        <v>5351</v>
      </c>
      <c r="B5746" s="17" t="s">
        <v>2100</v>
      </c>
      <c r="C5746" s="17" t="s">
        <v>18</v>
      </c>
      <c r="D5746" s="17" t="s">
        <v>4686</v>
      </c>
      <c r="E5746" s="17">
        <v>4200</v>
      </c>
      <c r="F5746" s="18" t="s">
        <v>6</v>
      </c>
      <c r="G5746">
        <v>2010</v>
      </c>
      <c r="H5746" s="18" t="s">
        <v>66</v>
      </c>
      <c r="I5746" t="s">
        <v>64</v>
      </c>
      <c r="J5746" t="s">
        <v>215</v>
      </c>
    </row>
    <row r="5747" spans="1:10">
      <c r="A5747" s="17">
        <v>5350</v>
      </c>
      <c r="B5747" s="17" t="s">
        <v>4207</v>
      </c>
      <c r="C5747" s="17" t="s">
        <v>18</v>
      </c>
      <c r="D5747" s="17" t="s">
        <v>4687</v>
      </c>
      <c r="E5747" s="17">
        <v>2370</v>
      </c>
      <c r="F5747" s="18" t="s">
        <v>6</v>
      </c>
      <c r="G5747">
        <v>2010</v>
      </c>
      <c r="H5747" s="18" t="s">
        <v>66</v>
      </c>
      <c r="I5747" t="s">
        <v>64</v>
      </c>
      <c r="J5747" t="s">
        <v>204</v>
      </c>
    </row>
    <row r="5748" spans="1:10">
      <c r="A5748" s="17">
        <v>5348</v>
      </c>
      <c r="B5748" s="17" t="s">
        <v>3106</v>
      </c>
      <c r="C5748" s="17" t="s">
        <v>18</v>
      </c>
      <c r="D5748" s="17" t="s">
        <v>4686</v>
      </c>
      <c r="E5748" s="17">
        <v>3020</v>
      </c>
      <c r="F5748" s="18" t="s">
        <v>6</v>
      </c>
      <c r="G5748">
        <v>2010</v>
      </c>
      <c r="H5748" s="18" t="s">
        <v>66</v>
      </c>
      <c r="I5748" t="s">
        <v>64</v>
      </c>
      <c r="J5748" t="s">
        <v>215</v>
      </c>
    </row>
    <row r="5749" spans="1:10">
      <c r="A5749" s="17">
        <v>5346</v>
      </c>
      <c r="B5749" s="17" t="s">
        <v>3311</v>
      </c>
      <c r="C5749" s="17" t="s">
        <v>18</v>
      </c>
      <c r="D5749" s="17" t="s">
        <v>4760</v>
      </c>
      <c r="E5749" s="17">
        <v>2430</v>
      </c>
      <c r="F5749" s="18" t="s">
        <v>6</v>
      </c>
      <c r="G5749">
        <v>2010</v>
      </c>
      <c r="H5749" s="18" t="s">
        <v>66</v>
      </c>
      <c r="I5749" t="s">
        <v>64</v>
      </c>
      <c r="J5749" t="s">
        <v>215</v>
      </c>
    </row>
    <row r="5750" spans="1:10">
      <c r="A5750" s="17">
        <v>5345</v>
      </c>
      <c r="B5750" s="17" t="s">
        <v>2389</v>
      </c>
      <c r="C5750" s="17" t="s">
        <v>18</v>
      </c>
      <c r="D5750" s="17" t="s">
        <v>4756</v>
      </c>
      <c r="E5750" s="17">
        <v>4820</v>
      </c>
      <c r="F5750" s="18" t="s">
        <v>6</v>
      </c>
      <c r="G5750">
        <v>2010</v>
      </c>
      <c r="H5750" s="18" t="s">
        <v>66</v>
      </c>
      <c r="I5750" t="s">
        <v>64</v>
      </c>
      <c r="J5750" t="s">
        <v>215</v>
      </c>
    </row>
    <row r="5751" spans="1:10">
      <c r="A5751" s="17">
        <v>5344</v>
      </c>
      <c r="B5751" s="17" t="s">
        <v>3791</v>
      </c>
      <c r="C5751" s="17" t="s">
        <v>18</v>
      </c>
      <c r="D5751" s="17" t="s">
        <v>4686</v>
      </c>
      <c r="E5751" s="17">
        <v>2980</v>
      </c>
      <c r="F5751" s="18" t="s">
        <v>6</v>
      </c>
      <c r="G5751">
        <v>2010</v>
      </c>
      <c r="H5751" s="18" t="s">
        <v>66</v>
      </c>
      <c r="I5751" t="s">
        <v>64</v>
      </c>
      <c r="J5751" t="s">
        <v>215</v>
      </c>
    </row>
    <row r="5752" spans="1:10">
      <c r="A5752" s="17">
        <v>5343</v>
      </c>
      <c r="B5752" s="17" t="s">
        <v>4475</v>
      </c>
      <c r="C5752" s="17" t="s">
        <v>18</v>
      </c>
      <c r="D5752" s="17" t="s">
        <v>4686</v>
      </c>
      <c r="E5752" s="17">
        <v>2140</v>
      </c>
      <c r="F5752" s="18" t="s">
        <v>6</v>
      </c>
      <c r="G5752">
        <v>2010</v>
      </c>
      <c r="H5752" s="18" t="s">
        <v>66</v>
      </c>
      <c r="I5752" t="s">
        <v>64</v>
      </c>
      <c r="J5752" t="s">
        <v>215</v>
      </c>
    </row>
    <row r="5753" spans="1:10">
      <c r="A5753" s="17">
        <v>5341</v>
      </c>
      <c r="B5753" s="17" t="s">
        <v>3219</v>
      </c>
      <c r="C5753" s="17" t="s">
        <v>18</v>
      </c>
      <c r="D5753" s="17" t="s">
        <v>4687</v>
      </c>
      <c r="E5753" s="17">
        <v>4720</v>
      </c>
      <c r="F5753" s="18" t="s">
        <v>6</v>
      </c>
      <c r="G5753">
        <v>2010</v>
      </c>
      <c r="H5753" s="18" t="s">
        <v>66</v>
      </c>
      <c r="I5753" t="s">
        <v>64</v>
      </c>
      <c r="J5753" t="s">
        <v>215</v>
      </c>
    </row>
    <row r="5754" spans="1:10">
      <c r="A5754" s="17">
        <v>5340</v>
      </c>
      <c r="B5754" s="17" t="s">
        <v>3876</v>
      </c>
      <c r="C5754" s="17" t="s">
        <v>18</v>
      </c>
      <c r="D5754" s="17" t="s">
        <v>4687</v>
      </c>
      <c r="E5754" s="17">
        <v>3370</v>
      </c>
      <c r="F5754" s="18" t="s">
        <v>6</v>
      </c>
      <c r="G5754">
        <v>2010</v>
      </c>
      <c r="H5754" s="18" t="s">
        <v>66</v>
      </c>
      <c r="I5754" t="s">
        <v>64</v>
      </c>
      <c r="J5754" t="s">
        <v>215</v>
      </c>
    </row>
    <row r="5755" spans="1:10">
      <c r="A5755" s="17">
        <v>5339</v>
      </c>
      <c r="B5755" s="17" t="s">
        <v>3735</v>
      </c>
      <c r="C5755" s="17" t="s">
        <v>18</v>
      </c>
      <c r="D5755" s="17" t="s">
        <v>4686</v>
      </c>
      <c r="E5755" s="17">
        <v>5220</v>
      </c>
      <c r="F5755" s="18" t="s">
        <v>6</v>
      </c>
      <c r="G5755">
        <v>2010</v>
      </c>
      <c r="H5755" s="18" t="s">
        <v>66</v>
      </c>
      <c r="I5755" t="s">
        <v>64</v>
      </c>
      <c r="J5755" t="s">
        <v>215</v>
      </c>
    </row>
    <row r="5756" spans="1:10">
      <c r="A5756" s="17">
        <v>5338</v>
      </c>
      <c r="B5756" s="17" t="s">
        <v>3189</v>
      </c>
      <c r="C5756" s="17" t="s">
        <v>18</v>
      </c>
      <c r="D5756" s="17" t="s">
        <v>4687</v>
      </c>
      <c r="E5756" s="17">
        <v>4870</v>
      </c>
      <c r="F5756" s="18" t="s">
        <v>6</v>
      </c>
      <c r="G5756">
        <v>2010</v>
      </c>
      <c r="H5756" s="18" t="s">
        <v>66</v>
      </c>
      <c r="I5756" t="s">
        <v>64</v>
      </c>
      <c r="J5756" t="s">
        <v>215</v>
      </c>
    </row>
    <row r="5757" spans="1:10">
      <c r="A5757" s="17">
        <v>5337</v>
      </c>
      <c r="B5757" s="17" t="s">
        <v>3348</v>
      </c>
      <c r="C5757" s="17" t="s">
        <v>18</v>
      </c>
      <c r="D5757" s="17" t="s">
        <v>4760</v>
      </c>
      <c r="E5757" s="17">
        <v>3380</v>
      </c>
      <c r="F5757" s="18" t="s">
        <v>6</v>
      </c>
      <c r="G5757">
        <v>2010</v>
      </c>
      <c r="H5757" s="18" t="s">
        <v>66</v>
      </c>
      <c r="I5757" t="s">
        <v>64</v>
      </c>
      <c r="J5757" t="s">
        <v>215</v>
      </c>
    </row>
    <row r="5758" spans="1:10">
      <c r="A5758" s="17">
        <v>5336</v>
      </c>
      <c r="B5758" s="17" t="s">
        <v>3583</v>
      </c>
      <c r="C5758" s="17" t="s">
        <v>18</v>
      </c>
      <c r="D5758" s="17" t="s">
        <v>4686</v>
      </c>
      <c r="E5758" s="17">
        <v>3650</v>
      </c>
      <c r="F5758" s="18" t="s">
        <v>6</v>
      </c>
      <c r="G5758">
        <v>2009</v>
      </c>
      <c r="H5758" s="18" t="s">
        <v>66</v>
      </c>
      <c r="I5758" t="s">
        <v>64</v>
      </c>
      <c r="J5758" t="s">
        <v>215</v>
      </c>
    </row>
    <row r="5759" spans="1:10">
      <c r="A5759" s="17">
        <v>5335</v>
      </c>
      <c r="B5759" s="17" t="s">
        <v>3176</v>
      </c>
      <c r="C5759" s="17" t="s">
        <v>18</v>
      </c>
      <c r="D5759" s="17" t="s">
        <v>4686</v>
      </c>
      <c r="E5759" s="17">
        <v>2950</v>
      </c>
      <c r="F5759" s="18" t="s">
        <v>6</v>
      </c>
      <c r="G5759">
        <v>2009</v>
      </c>
      <c r="H5759" s="18" t="s">
        <v>66</v>
      </c>
      <c r="I5759" t="s">
        <v>64</v>
      </c>
      <c r="J5759" t="s">
        <v>215</v>
      </c>
    </row>
    <row r="5760" spans="1:10">
      <c r="A5760" s="17">
        <v>5334</v>
      </c>
      <c r="B5760" s="17" t="s">
        <v>3145</v>
      </c>
      <c r="C5760" s="17" t="s">
        <v>18</v>
      </c>
      <c r="D5760" s="17" t="s">
        <v>4687</v>
      </c>
      <c r="E5760" s="17">
        <v>4080</v>
      </c>
      <c r="F5760" s="18" t="s">
        <v>6</v>
      </c>
      <c r="G5760">
        <v>2009</v>
      </c>
      <c r="H5760" s="18" t="s">
        <v>66</v>
      </c>
      <c r="I5760" t="s">
        <v>64</v>
      </c>
      <c r="J5760" t="s">
        <v>215</v>
      </c>
    </row>
    <row r="5761" spans="1:10">
      <c r="A5761" s="17">
        <v>5332</v>
      </c>
      <c r="B5761" s="17" t="s">
        <v>3874</v>
      </c>
      <c r="C5761" s="17" t="s">
        <v>18</v>
      </c>
      <c r="D5761" s="17" t="s">
        <v>4687</v>
      </c>
      <c r="E5761" s="17">
        <v>5450</v>
      </c>
      <c r="F5761" s="18" t="s">
        <v>6</v>
      </c>
      <c r="G5761">
        <v>2009</v>
      </c>
      <c r="H5761" s="18" t="s">
        <v>66</v>
      </c>
      <c r="I5761" t="s">
        <v>64</v>
      </c>
      <c r="J5761" t="s">
        <v>215</v>
      </c>
    </row>
    <row r="5762" spans="1:10">
      <c r="A5762" s="17">
        <v>5330</v>
      </c>
      <c r="B5762" s="17" t="s">
        <v>2897</v>
      </c>
      <c r="C5762" s="17" t="s">
        <v>18</v>
      </c>
      <c r="D5762" s="17" t="s">
        <v>4686</v>
      </c>
      <c r="E5762" s="17">
        <v>4330</v>
      </c>
      <c r="F5762" s="18" t="s">
        <v>6</v>
      </c>
      <c r="G5762">
        <v>2009</v>
      </c>
      <c r="H5762" s="18" t="s">
        <v>66</v>
      </c>
      <c r="I5762" t="s">
        <v>64</v>
      </c>
      <c r="J5762" t="s">
        <v>215</v>
      </c>
    </row>
    <row r="5763" spans="1:10">
      <c r="A5763" s="17">
        <v>5328</v>
      </c>
      <c r="B5763" s="17" t="s">
        <v>2425</v>
      </c>
      <c r="C5763" s="17" t="s">
        <v>18</v>
      </c>
      <c r="D5763" s="17" t="s">
        <v>4756</v>
      </c>
      <c r="E5763" s="17">
        <v>4160</v>
      </c>
      <c r="F5763" s="18" t="s">
        <v>6</v>
      </c>
      <c r="G5763">
        <v>2009</v>
      </c>
      <c r="H5763" s="18" t="s">
        <v>66</v>
      </c>
      <c r="I5763" t="s">
        <v>64</v>
      </c>
      <c r="J5763" t="s">
        <v>215</v>
      </c>
    </row>
    <row r="5764" spans="1:10">
      <c r="A5764" s="17">
        <v>5327</v>
      </c>
      <c r="B5764" s="17" t="s">
        <v>3426</v>
      </c>
      <c r="C5764" s="17" t="s">
        <v>18</v>
      </c>
      <c r="D5764" s="17" t="s">
        <v>4686</v>
      </c>
      <c r="E5764" s="17">
        <v>1690</v>
      </c>
      <c r="F5764" s="18" t="s">
        <v>6</v>
      </c>
      <c r="G5764">
        <v>2009</v>
      </c>
      <c r="H5764" s="18" t="s">
        <v>66</v>
      </c>
      <c r="I5764" t="s">
        <v>64</v>
      </c>
      <c r="J5764" t="s">
        <v>215</v>
      </c>
    </row>
    <row r="5765" spans="1:10">
      <c r="A5765" s="17">
        <v>5325</v>
      </c>
      <c r="B5765" s="17" t="s">
        <v>3663</v>
      </c>
      <c r="C5765" s="17" t="s">
        <v>18</v>
      </c>
      <c r="D5765" s="17" t="s">
        <v>4686</v>
      </c>
      <c r="E5765" s="17">
        <v>2800</v>
      </c>
      <c r="F5765" s="18" t="s">
        <v>6</v>
      </c>
      <c r="G5765">
        <v>2008</v>
      </c>
      <c r="H5765" s="18" t="s">
        <v>66</v>
      </c>
      <c r="I5765" t="s">
        <v>64</v>
      </c>
      <c r="J5765" t="s">
        <v>215</v>
      </c>
    </row>
    <row r="5766" spans="1:10">
      <c r="A5766" s="17">
        <v>5324</v>
      </c>
      <c r="B5766" s="17" t="s">
        <v>2338</v>
      </c>
      <c r="C5766" s="17" t="s">
        <v>18</v>
      </c>
      <c r="D5766" s="17" t="s">
        <v>4686</v>
      </c>
      <c r="E5766" s="17">
        <v>5140</v>
      </c>
      <c r="F5766" s="18" t="s">
        <v>6</v>
      </c>
      <c r="G5766">
        <v>2008</v>
      </c>
      <c r="H5766" s="18" t="s">
        <v>66</v>
      </c>
      <c r="I5766" t="s">
        <v>64</v>
      </c>
      <c r="J5766" t="s">
        <v>215</v>
      </c>
    </row>
    <row r="5767" spans="1:10">
      <c r="A5767" s="17">
        <v>5323</v>
      </c>
      <c r="B5767" s="17" t="s">
        <v>3390</v>
      </c>
      <c r="C5767" s="17" t="s">
        <v>16</v>
      </c>
      <c r="D5767" s="17" t="s">
        <v>4663</v>
      </c>
      <c r="E5767" s="17">
        <v>2450</v>
      </c>
      <c r="F5767" s="18" t="s">
        <v>6</v>
      </c>
      <c r="G5767">
        <v>2011</v>
      </c>
      <c r="H5767" s="18" t="s">
        <v>66</v>
      </c>
      <c r="I5767" t="s">
        <v>64</v>
      </c>
      <c r="J5767" t="s">
        <v>178</v>
      </c>
    </row>
    <row r="5768" spans="1:10">
      <c r="A5768" s="17">
        <v>5322</v>
      </c>
      <c r="B5768" s="17" t="s">
        <v>2201</v>
      </c>
      <c r="C5768" s="17" t="s">
        <v>16</v>
      </c>
      <c r="D5768" s="17" t="s">
        <v>4761</v>
      </c>
      <c r="E5768" s="17">
        <v>9190</v>
      </c>
      <c r="F5768" s="18" t="s">
        <v>6</v>
      </c>
      <c r="G5768">
        <v>2010</v>
      </c>
      <c r="H5768" s="18" t="s">
        <v>66</v>
      </c>
      <c r="I5768" t="s">
        <v>64</v>
      </c>
      <c r="J5768" t="s">
        <v>178</v>
      </c>
    </row>
    <row r="5769" spans="1:10">
      <c r="A5769" s="17">
        <v>5321</v>
      </c>
      <c r="B5769" s="17" t="s">
        <v>3197</v>
      </c>
      <c r="C5769" s="17" t="s">
        <v>16</v>
      </c>
      <c r="D5769" s="17" t="s">
        <v>4631</v>
      </c>
      <c r="E5769" s="17">
        <v>5610</v>
      </c>
      <c r="F5769" s="18" t="s">
        <v>6</v>
      </c>
      <c r="G5769">
        <v>2010</v>
      </c>
      <c r="H5769" s="18" t="s">
        <v>66</v>
      </c>
      <c r="I5769" t="s">
        <v>64</v>
      </c>
      <c r="J5769" t="s">
        <v>181</v>
      </c>
    </row>
    <row r="5770" spans="1:10">
      <c r="A5770" s="17">
        <v>5320</v>
      </c>
      <c r="B5770" s="17" t="s">
        <v>2231</v>
      </c>
      <c r="C5770" s="17" t="s">
        <v>16</v>
      </c>
      <c r="D5770" s="17" t="s">
        <v>4631</v>
      </c>
      <c r="E5770" s="17">
        <v>4060</v>
      </c>
      <c r="F5770" s="18" t="s">
        <v>6</v>
      </c>
      <c r="G5770">
        <v>2011</v>
      </c>
      <c r="H5770" s="18" t="s">
        <v>66</v>
      </c>
      <c r="I5770" t="s">
        <v>64</v>
      </c>
      <c r="J5770" t="s">
        <v>178</v>
      </c>
    </row>
    <row r="5771" spans="1:10">
      <c r="A5771" s="17">
        <v>5319</v>
      </c>
      <c r="B5771" s="17" t="s">
        <v>2984</v>
      </c>
      <c r="C5771" s="17" t="s">
        <v>16</v>
      </c>
      <c r="D5771" s="17" t="s">
        <v>4631</v>
      </c>
      <c r="E5771" s="17">
        <v>1950</v>
      </c>
      <c r="F5771" s="18" t="s">
        <v>6</v>
      </c>
      <c r="G5771">
        <v>2010</v>
      </c>
      <c r="H5771" s="18" t="s">
        <v>66</v>
      </c>
      <c r="I5771" t="s">
        <v>64</v>
      </c>
      <c r="J5771" t="s">
        <v>178</v>
      </c>
    </row>
    <row r="5772" spans="1:10">
      <c r="A5772" s="17">
        <v>5318</v>
      </c>
      <c r="B5772" s="17" t="s">
        <v>3384</v>
      </c>
      <c r="C5772" s="17" t="s">
        <v>16</v>
      </c>
      <c r="D5772" s="17" t="s">
        <v>4631</v>
      </c>
      <c r="E5772" s="17">
        <v>2050</v>
      </c>
      <c r="F5772" s="18" t="s">
        <v>6</v>
      </c>
      <c r="G5772">
        <v>2010</v>
      </c>
      <c r="H5772" s="18" t="s">
        <v>66</v>
      </c>
      <c r="I5772" t="s">
        <v>64</v>
      </c>
      <c r="J5772" t="s">
        <v>178</v>
      </c>
    </row>
    <row r="5773" spans="1:10">
      <c r="A5773" s="17">
        <v>5317</v>
      </c>
      <c r="B5773" s="17" t="s">
        <v>2670</v>
      </c>
      <c r="C5773" s="17" t="s">
        <v>16</v>
      </c>
      <c r="D5773" s="17" t="s">
        <v>4761</v>
      </c>
      <c r="E5773" s="17">
        <v>2720</v>
      </c>
      <c r="F5773" s="18" t="s">
        <v>6</v>
      </c>
      <c r="G5773">
        <v>2010</v>
      </c>
      <c r="H5773" s="18" t="s">
        <v>66</v>
      </c>
      <c r="I5773" t="s">
        <v>64</v>
      </c>
      <c r="J5773" t="s">
        <v>178</v>
      </c>
    </row>
    <row r="5774" spans="1:10">
      <c r="A5774" s="17">
        <v>5316</v>
      </c>
      <c r="B5774" s="17" t="s">
        <v>3774</v>
      </c>
      <c r="C5774" s="17" t="s">
        <v>16</v>
      </c>
      <c r="D5774" s="17" t="s">
        <v>4694</v>
      </c>
      <c r="E5774" s="17">
        <v>1970</v>
      </c>
      <c r="F5774" s="18" t="s">
        <v>6</v>
      </c>
      <c r="G5774">
        <v>2010</v>
      </c>
      <c r="H5774" s="18" t="s">
        <v>66</v>
      </c>
      <c r="I5774" t="s">
        <v>64</v>
      </c>
      <c r="J5774" t="s">
        <v>65</v>
      </c>
    </row>
    <row r="5775" spans="1:10">
      <c r="A5775" s="17">
        <v>5315</v>
      </c>
      <c r="B5775" s="17" t="s">
        <v>2624</v>
      </c>
      <c r="C5775" s="17" t="s">
        <v>16</v>
      </c>
      <c r="D5775" s="17" t="s">
        <v>4631</v>
      </c>
      <c r="E5775" s="17">
        <v>1770</v>
      </c>
      <c r="F5775" s="18" t="s">
        <v>6</v>
      </c>
      <c r="G5775">
        <v>2010</v>
      </c>
      <c r="H5775" s="18" t="s">
        <v>66</v>
      </c>
      <c r="I5775" t="s">
        <v>64</v>
      </c>
      <c r="J5775" t="s">
        <v>178</v>
      </c>
    </row>
    <row r="5776" spans="1:10">
      <c r="A5776" s="17">
        <v>5314</v>
      </c>
      <c r="B5776" s="17" t="s">
        <v>2066</v>
      </c>
      <c r="C5776" s="17" t="s">
        <v>16</v>
      </c>
      <c r="D5776" s="17" t="s">
        <v>4663</v>
      </c>
      <c r="E5776" s="17">
        <v>7460</v>
      </c>
      <c r="F5776" s="18" t="s">
        <v>6</v>
      </c>
      <c r="G5776">
        <v>2010</v>
      </c>
      <c r="H5776" s="18" t="s">
        <v>66</v>
      </c>
      <c r="I5776" t="s">
        <v>64</v>
      </c>
      <c r="J5776" t="s">
        <v>187</v>
      </c>
    </row>
    <row r="5777" spans="1:10">
      <c r="A5777" s="17">
        <v>5313</v>
      </c>
      <c r="B5777" s="17" t="s">
        <v>3901</v>
      </c>
      <c r="C5777" s="17" t="s">
        <v>16</v>
      </c>
      <c r="D5777" s="17" t="s">
        <v>4631</v>
      </c>
      <c r="E5777" s="17">
        <v>2750</v>
      </c>
      <c r="F5777" s="18" t="s">
        <v>6</v>
      </c>
      <c r="G5777">
        <v>2010</v>
      </c>
      <c r="H5777" s="18" t="s">
        <v>66</v>
      </c>
      <c r="I5777" t="s">
        <v>64</v>
      </c>
      <c r="J5777" t="s">
        <v>178</v>
      </c>
    </row>
    <row r="5778" spans="1:10">
      <c r="A5778" s="17">
        <v>5312</v>
      </c>
      <c r="B5778" s="17" t="s">
        <v>2436</v>
      </c>
      <c r="C5778" s="17" t="s">
        <v>16</v>
      </c>
      <c r="D5778" s="17" t="s">
        <v>4663</v>
      </c>
      <c r="E5778" s="17">
        <v>4820</v>
      </c>
      <c r="F5778" s="18" t="s">
        <v>6</v>
      </c>
      <c r="G5778">
        <v>2010</v>
      </c>
      <c r="H5778" s="18" t="s">
        <v>66</v>
      </c>
      <c r="I5778" t="s">
        <v>64</v>
      </c>
      <c r="J5778" t="s">
        <v>178</v>
      </c>
    </row>
    <row r="5779" spans="1:10">
      <c r="A5779" s="17">
        <v>5311</v>
      </c>
      <c r="B5779" s="17" t="s">
        <v>3206</v>
      </c>
      <c r="C5779" s="17" t="s">
        <v>16</v>
      </c>
      <c r="D5779" s="17" t="s">
        <v>4631</v>
      </c>
      <c r="E5779" s="17">
        <v>3110</v>
      </c>
      <c r="F5779" s="18" t="s">
        <v>6</v>
      </c>
      <c r="G5779">
        <v>2010</v>
      </c>
      <c r="H5779" s="18" t="s">
        <v>66</v>
      </c>
      <c r="I5779" t="s">
        <v>64</v>
      </c>
      <c r="J5779" t="s">
        <v>178</v>
      </c>
    </row>
    <row r="5780" spans="1:10">
      <c r="A5780" s="17">
        <v>5310</v>
      </c>
      <c r="B5780" s="17" t="s">
        <v>2249</v>
      </c>
      <c r="C5780" s="17" t="s">
        <v>16</v>
      </c>
      <c r="D5780" s="17" t="s">
        <v>4663</v>
      </c>
      <c r="E5780" s="17">
        <v>3480</v>
      </c>
      <c r="F5780" s="18" t="s">
        <v>6</v>
      </c>
      <c r="G5780">
        <v>2010</v>
      </c>
      <c r="H5780" s="18" t="s">
        <v>66</v>
      </c>
      <c r="I5780" t="s">
        <v>64</v>
      </c>
      <c r="J5780" t="s">
        <v>178</v>
      </c>
    </row>
    <row r="5781" spans="1:10">
      <c r="A5781" s="17">
        <v>5309</v>
      </c>
      <c r="B5781" s="17" t="s">
        <v>4436</v>
      </c>
      <c r="C5781" s="17" t="s">
        <v>16</v>
      </c>
      <c r="D5781" s="17" t="s">
        <v>4761</v>
      </c>
      <c r="E5781" s="17">
        <v>2190</v>
      </c>
      <c r="F5781" s="18" t="s">
        <v>6</v>
      </c>
      <c r="G5781">
        <v>2010</v>
      </c>
      <c r="H5781" s="18" t="s">
        <v>66</v>
      </c>
      <c r="I5781" t="s">
        <v>64</v>
      </c>
      <c r="J5781" t="s">
        <v>178</v>
      </c>
    </row>
    <row r="5782" spans="1:10">
      <c r="A5782" s="17">
        <v>5308</v>
      </c>
      <c r="B5782" s="17" t="s">
        <v>2253</v>
      </c>
      <c r="C5782" s="17" t="s">
        <v>16</v>
      </c>
      <c r="D5782" s="17" t="s">
        <v>4631</v>
      </c>
      <c r="E5782" s="17">
        <v>3760</v>
      </c>
      <c r="F5782" s="18" t="s">
        <v>6</v>
      </c>
      <c r="G5782">
        <v>2010</v>
      </c>
      <c r="H5782" s="18" t="s">
        <v>66</v>
      </c>
      <c r="I5782" t="s">
        <v>64</v>
      </c>
      <c r="J5782" t="s">
        <v>178</v>
      </c>
    </row>
    <row r="5783" spans="1:10">
      <c r="A5783" s="17">
        <v>5307</v>
      </c>
      <c r="B5783" s="17" t="s">
        <v>2127</v>
      </c>
      <c r="C5783" s="17" t="s">
        <v>16</v>
      </c>
      <c r="D5783" s="17" t="s">
        <v>4761</v>
      </c>
      <c r="E5783" s="17">
        <v>6640</v>
      </c>
      <c r="F5783" s="18" t="s">
        <v>6</v>
      </c>
      <c r="G5783">
        <v>2010</v>
      </c>
      <c r="H5783" s="18" t="s">
        <v>66</v>
      </c>
      <c r="I5783" t="s">
        <v>64</v>
      </c>
      <c r="J5783" t="s">
        <v>178</v>
      </c>
    </row>
    <row r="5784" spans="1:10">
      <c r="A5784" s="17">
        <v>5306</v>
      </c>
      <c r="B5784" s="17" t="s">
        <v>2091</v>
      </c>
      <c r="C5784" s="17" t="s">
        <v>16</v>
      </c>
      <c r="D5784" s="17" t="s">
        <v>4761</v>
      </c>
      <c r="E5784" s="17">
        <v>2970</v>
      </c>
      <c r="F5784" s="18" t="s">
        <v>6</v>
      </c>
      <c r="G5784">
        <v>2010</v>
      </c>
      <c r="H5784" s="18" t="s">
        <v>66</v>
      </c>
      <c r="I5784" t="s">
        <v>64</v>
      </c>
      <c r="J5784" t="s">
        <v>178</v>
      </c>
    </row>
    <row r="5785" spans="1:10">
      <c r="A5785" s="17">
        <v>5305</v>
      </c>
      <c r="B5785" s="17" t="s">
        <v>4368</v>
      </c>
      <c r="C5785" s="17" t="s">
        <v>16</v>
      </c>
      <c r="D5785" s="17" t="s">
        <v>4694</v>
      </c>
      <c r="E5785" s="17">
        <v>5350</v>
      </c>
      <c r="F5785" s="18" t="s">
        <v>6</v>
      </c>
      <c r="G5785">
        <v>2010</v>
      </c>
      <c r="H5785" s="18" t="s">
        <v>66</v>
      </c>
      <c r="I5785" t="s">
        <v>64</v>
      </c>
      <c r="J5785" t="s">
        <v>65</v>
      </c>
    </row>
    <row r="5786" spans="1:10">
      <c r="A5786" s="17">
        <v>5304</v>
      </c>
      <c r="B5786" s="17" t="s">
        <v>2968</v>
      </c>
      <c r="C5786" s="17" t="s">
        <v>16</v>
      </c>
      <c r="D5786" s="17" t="s">
        <v>4663</v>
      </c>
      <c r="E5786" s="17">
        <v>3180</v>
      </c>
      <c r="F5786" s="18" t="s">
        <v>6</v>
      </c>
      <c r="G5786">
        <v>2010</v>
      </c>
      <c r="H5786" s="18" t="s">
        <v>66</v>
      </c>
      <c r="I5786" t="s">
        <v>64</v>
      </c>
      <c r="J5786" t="s">
        <v>178</v>
      </c>
    </row>
    <row r="5787" spans="1:10">
      <c r="A5787" s="17">
        <v>5303</v>
      </c>
      <c r="B5787" s="17" t="s">
        <v>3490</v>
      </c>
      <c r="C5787" s="17" t="s">
        <v>16</v>
      </c>
      <c r="D5787" s="17" t="s">
        <v>4631</v>
      </c>
      <c r="E5787" s="17">
        <v>3290</v>
      </c>
      <c r="F5787" s="18" t="s">
        <v>6</v>
      </c>
      <c r="G5787">
        <v>2010</v>
      </c>
      <c r="H5787" s="18" t="s">
        <v>66</v>
      </c>
      <c r="I5787" t="s">
        <v>64</v>
      </c>
      <c r="J5787" t="s">
        <v>178</v>
      </c>
    </row>
    <row r="5788" spans="1:10">
      <c r="A5788" s="17">
        <v>5302</v>
      </c>
      <c r="B5788" s="17" t="s">
        <v>2217</v>
      </c>
      <c r="C5788" s="17" t="s">
        <v>16</v>
      </c>
      <c r="D5788" s="17" t="s">
        <v>4694</v>
      </c>
      <c r="E5788" s="17">
        <v>6310</v>
      </c>
      <c r="F5788" s="18" t="s">
        <v>6</v>
      </c>
      <c r="G5788">
        <v>2010</v>
      </c>
      <c r="H5788" s="18" t="s">
        <v>66</v>
      </c>
      <c r="I5788" t="s">
        <v>64</v>
      </c>
      <c r="J5788" t="s">
        <v>65</v>
      </c>
    </row>
    <row r="5789" spans="1:10">
      <c r="A5789" s="17">
        <v>5300</v>
      </c>
      <c r="B5789" s="17" t="s">
        <v>2176</v>
      </c>
      <c r="C5789" s="17" t="s">
        <v>16</v>
      </c>
      <c r="D5789" s="17" t="s">
        <v>4694</v>
      </c>
      <c r="E5789" s="17">
        <v>4610</v>
      </c>
      <c r="F5789" s="18" t="s">
        <v>6</v>
      </c>
      <c r="G5789">
        <v>2010</v>
      </c>
      <c r="H5789" s="18" t="s">
        <v>66</v>
      </c>
      <c r="I5789" t="s">
        <v>64</v>
      </c>
      <c r="J5789" t="s">
        <v>65</v>
      </c>
    </row>
    <row r="5790" spans="1:10">
      <c r="A5790" s="17">
        <v>5299</v>
      </c>
      <c r="B5790" s="17" t="s">
        <v>3475</v>
      </c>
      <c r="C5790" s="17" t="s">
        <v>16</v>
      </c>
      <c r="D5790" s="17" t="s">
        <v>4663</v>
      </c>
      <c r="E5790" s="17">
        <v>4070</v>
      </c>
      <c r="F5790" s="18" t="s">
        <v>6</v>
      </c>
      <c r="G5790">
        <v>2010</v>
      </c>
      <c r="H5790" s="18" t="s">
        <v>66</v>
      </c>
      <c r="I5790" t="s">
        <v>64</v>
      </c>
      <c r="J5790" t="s">
        <v>178</v>
      </c>
    </row>
    <row r="5791" spans="1:10">
      <c r="A5791" s="17">
        <v>5298</v>
      </c>
      <c r="B5791" s="17" t="s">
        <v>2906</v>
      </c>
      <c r="C5791" s="17" t="s">
        <v>16</v>
      </c>
      <c r="D5791" s="17" t="s">
        <v>4631</v>
      </c>
      <c r="E5791" s="17">
        <v>2770</v>
      </c>
      <c r="F5791" s="18" t="s">
        <v>6</v>
      </c>
      <c r="G5791">
        <v>2010</v>
      </c>
      <c r="H5791" s="18" t="s">
        <v>66</v>
      </c>
      <c r="I5791" t="s">
        <v>64</v>
      </c>
      <c r="J5791" t="s">
        <v>178</v>
      </c>
    </row>
    <row r="5792" spans="1:10">
      <c r="A5792" s="17">
        <v>5297</v>
      </c>
      <c r="B5792" s="17" t="s">
        <v>3713</v>
      </c>
      <c r="C5792" s="17" t="s">
        <v>16</v>
      </c>
      <c r="D5792" s="17" t="s">
        <v>4663</v>
      </c>
      <c r="E5792" s="17">
        <v>1930</v>
      </c>
      <c r="F5792" s="18" t="s">
        <v>6</v>
      </c>
      <c r="G5792">
        <v>2010</v>
      </c>
      <c r="H5792" s="18" t="s">
        <v>66</v>
      </c>
      <c r="I5792" t="s">
        <v>64</v>
      </c>
      <c r="J5792" t="s">
        <v>178</v>
      </c>
    </row>
    <row r="5793" spans="1:10">
      <c r="A5793" s="17">
        <v>5296</v>
      </c>
      <c r="B5793" s="17" t="s">
        <v>3691</v>
      </c>
      <c r="C5793" s="17" t="s">
        <v>16</v>
      </c>
      <c r="D5793" s="17" t="s">
        <v>4663</v>
      </c>
      <c r="E5793" s="17">
        <v>3930</v>
      </c>
      <c r="F5793" s="18" t="s">
        <v>6</v>
      </c>
      <c r="G5793">
        <v>2010</v>
      </c>
      <c r="H5793" s="18" t="s">
        <v>66</v>
      </c>
      <c r="I5793" t="s">
        <v>64</v>
      </c>
      <c r="J5793" t="s">
        <v>178</v>
      </c>
    </row>
    <row r="5794" spans="1:10">
      <c r="A5794" s="17">
        <v>5295</v>
      </c>
      <c r="B5794" s="17" t="s">
        <v>2496</v>
      </c>
      <c r="C5794" s="17" t="s">
        <v>16</v>
      </c>
      <c r="D5794" s="17" t="s">
        <v>4694</v>
      </c>
      <c r="E5794" s="17">
        <v>6080</v>
      </c>
      <c r="F5794" s="18" t="s">
        <v>6</v>
      </c>
      <c r="G5794">
        <v>2010</v>
      </c>
      <c r="H5794" s="18" t="s">
        <v>66</v>
      </c>
      <c r="I5794" t="s">
        <v>64</v>
      </c>
      <c r="J5794" t="s">
        <v>65</v>
      </c>
    </row>
    <row r="5795" spans="1:10">
      <c r="A5795" s="17">
        <v>5294</v>
      </c>
      <c r="B5795" s="17" t="s">
        <v>2504</v>
      </c>
      <c r="C5795" s="17" t="s">
        <v>16</v>
      </c>
      <c r="D5795" s="17" t="s">
        <v>4631</v>
      </c>
      <c r="E5795" s="17">
        <v>4440</v>
      </c>
      <c r="F5795" s="18" t="s">
        <v>6</v>
      </c>
      <c r="G5795">
        <v>2010</v>
      </c>
      <c r="H5795" s="18" t="s">
        <v>66</v>
      </c>
      <c r="I5795" t="s">
        <v>64</v>
      </c>
      <c r="J5795" t="s">
        <v>178</v>
      </c>
    </row>
    <row r="5796" spans="1:10">
      <c r="A5796" s="17">
        <v>5293</v>
      </c>
      <c r="B5796" s="17" t="s">
        <v>2251</v>
      </c>
      <c r="C5796" s="17" t="s">
        <v>16</v>
      </c>
      <c r="D5796" s="17" t="s">
        <v>4631</v>
      </c>
      <c r="E5796" s="17">
        <v>4590</v>
      </c>
      <c r="F5796" s="18" t="s">
        <v>6</v>
      </c>
      <c r="G5796">
        <v>2010</v>
      </c>
      <c r="H5796" s="18" t="s">
        <v>66</v>
      </c>
      <c r="I5796" t="s">
        <v>64</v>
      </c>
      <c r="J5796" t="s">
        <v>178</v>
      </c>
    </row>
    <row r="5797" spans="1:10">
      <c r="A5797" s="17">
        <v>5292</v>
      </c>
      <c r="B5797" s="17" t="s">
        <v>3084</v>
      </c>
      <c r="C5797" s="17" t="s">
        <v>16</v>
      </c>
      <c r="D5797" s="17" t="s">
        <v>4663</v>
      </c>
      <c r="E5797" s="17">
        <v>3520</v>
      </c>
      <c r="F5797" s="18" t="s">
        <v>6</v>
      </c>
      <c r="G5797">
        <v>2010</v>
      </c>
      <c r="H5797" s="18" t="s">
        <v>66</v>
      </c>
      <c r="I5797" t="s">
        <v>64</v>
      </c>
      <c r="J5797" t="s">
        <v>178</v>
      </c>
    </row>
    <row r="5798" spans="1:10">
      <c r="A5798" s="17">
        <v>5291</v>
      </c>
      <c r="B5798" s="17" t="s">
        <v>3119</v>
      </c>
      <c r="C5798" s="17" t="s">
        <v>16</v>
      </c>
      <c r="D5798" s="17" t="s">
        <v>4694</v>
      </c>
      <c r="E5798" s="17">
        <v>2170</v>
      </c>
      <c r="F5798" s="18" t="s">
        <v>6</v>
      </c>
      <c r="G5798">
        <v>2010</v>
      </c>
      <c r="H5798" s="18" t="s">
        <v>66</v>
      </c>
      <c r="I5798" t="s">
        <v>64</v>
      </c>
      <c r="J5798" t="s">
        <v>65</v>
      </c>
    </row>
    <row r="5799" spans="1:10">
      <c r="A5799" s="17">
        <v>5289</v>
      </c>
      <c r="B5799" s="17" t="s">
        <v>2448</v>
      </c>
      <c r="C5799" s="17" t="s">
        <v>16</v>
      </c>
      <c r="D5799" s="17" t="s">
        <v>4631</v>
      </c>
      <c r="E5799" s="17">
        <v>4680</v>
      </c>
      <c r="F5799" s="18" t="s">
        <v>6</v>
      </c>
      <c r="G5799">
        <v>2009</v>
      </c>
      <c r="H5799" s="18" t="s">
        <v>66</v>
      </c>
      <c r="I5799" t="s">
        <v>64</v>
      </c>
      <c r="J5799" t="s">
        <v>178</v>
      </c>
    </row>
    <row r="5800" spans="1:10">
      <c r="A5800" s="17">
        <v>5288</v>
      </c>
      <c r="B5800" s="17" t="s">
        <v>3545</v>
      </c>
      <c r="C5800" s="17" t="s">
        <v>16</v>
      </c>
      <c r="D5800" s="17" t="s">
        <v>4663</v>
      </c>
      <c r="E5800" s="17">
        <v>2310</v>
      </c>
      <c r="F5800" s="18" t="s">
        <v>6</v>
      </c>
      <c r="G5800">
        <v>2009</v>
      </c>
      <c r="H5800" s="18" t="s">
        <v>66</v>
      </c>
      <c r="I5800" t="s">
        <v>64</v>
      </c>
      <c r="J5800" t="s">
        <v>178</v>
      </c>
    </row>
    <row r="5801" spans="1:10">
      <c r="A5801" s="17">
        <v>5287</v>
      </c>
      <c r="B5801" s="17" t="s">
        <v>2804</v>
      </c>
      <c r="C5801" s="17" t="s">
        <v>16</v>
      </c>
      <c r="D5801" s="17" t="s">
        <v>4631</v>
      </c>
      <c r="E5801" s="17">
        <v>2670</v>
      </c>
      <c r="F5801" s="18" t="s">
        <v>6</v>
      </c>
      <c r="G5801">
        <v>2009</v>
      </c>
      <c r="H5801" s="18" t="s">
        <v>66</v>
      </c>
      <c r="I5801" t="s">
        <v>64</v>
      </c>
      <c r="J5801" t="s">
        <v>178</v>
      </c>
    </row>
    <row r="5802" spans="1:10">
      <c r="A5802" s="17">
        <v>5286</v>
      </c>
      <c r="B5802" s="17" t="s">
        <v>2308</v>
      </c>
      <c r="C5802" s="17" t="s">
        <v>16</v>
      </c>
      <c r="D5802" s="17" t="s">
        <v>4631</v>
      </c>
      <c r="E5802" s="17">
        <v>2870</v>
      </c>
      <c r="F5802" s="18" t="s">
        <v>6</v>
      </c>
      <c r="G5802">
        <v>2009</v>
      </c>
      <c r="H5802" s="18" t="s">
        <v>66</v>
      </c>
      <c r="I5802" t="s">
        <v>64</v>
      </c>
      <c r="J5802" t="s">
        <v>178</v>
      </c>
    </row>
    <row r="5803" spans="1:10">
      <c r="A5803" s="17">
        <v>5284</v>
      </c>
      <c r="B5803" s="17" t="s">
        <v>2292</v>
      </c>
      <c r="C5803" s="17" t="s">
        <v>16</v>
      </c>
      <c r="D5803" s="17" t="s">
        <v>4631</v>
      </c>
      <c r="E5803" s="17">
        <v>3500</v>
      </c>
      <c r="F5803" s="18" t="s">
        <v>6</v>
      </c>
      <c r="G5803">
        <v>2009</v>
      </c>
      <c r="H5803" s="18" t="s">
        <v>66</v>
      </c>
      <c r="I5803" t="s">
        <v>64</v>
      </c>
      <c r="J5803" t="s">
        <v>178</v>
      </c>
    </row>
    <row r="5804" spans="1:10">
      <c r="A5804" s="17">
        <v>5283</v>
      </c>
      <c r="B5804" s="17" t="s">
        <v>2346</v>
      </c>
      <c r="C5804" s="17" t="s">
        <v>16</v>
      </c>
      <c r="D5804" s="17" t="s">
        <v>4694</v>
      </c>
      <c r="E5804" s="17">
        <v>3110</v>
      </c>
      <c r="F5804" s="18" t="s">
        <v>6</v>
      </c>
      <c r="G5804">
        <v>2009</v>
      </c>
      <c r="H5804" s="18" t="s">
        <v>66</v>
      </c>
      <c r="I5804" t="s">
        <v>64</v>
      </c>
      <c r="J5804" t="s">
        <v>65</v>
      </c>
    </row>
    <row r="5805" spans="1:10">
      <c r="A5805" s="17">
        <v>5282</v>
      </c>
      <c r="B5805" s="17" t="s">
        <v>2483</v>
      </c>
      <c r="C5805" s="17" t="s">
        <v>16</v>
      </c>
      <c r="D5805" s="17" t="s">
        <v>4663</v>
      </c>
      <c r="E5805" s="17">
        <v>6320</v>
      </c>
      <c r="F5805" s="18" t="s">
        <v>6</v>
      </c>
      <c r="G5805">
        <v>2009</v>
      </c>
      <c r="H5805" s="18" t="s">
        <v>66</v>
      </c>
      <c r="I5805" t="s">
        <v>64</v>
      </c>
      <c r="J5805" t="s">
        <v>178</v>
      </c>
    </row>
    <row r="5806" spans="1:10">
      <c r="A5806" s="17">
        <v>5280</v>
      </c>
      <c r="B5806" s="17" t="s">
        <v>4036</v>
      </c>
      <c r="C5806" s="17" t="s">
        <v>16</v>
      </c>
      <c r="D5806" s="17" t="s">
        <v>4694</v>
      </c>
      <c r="E5806" s="17">
        <v>5120</v>
      </c>
      <c r="F5806" s="18" t="s">
        <v>6</v>
      </c>
      <c r="G5806">
        <v>2009</v>
      </c>
      <c r="H5806" s="18" t="s">
        <v>66</v>
      </c>
      <c r="I5806" t="s">
        <v>64</v>
      </c>
      <c r="J5806" t="s">
        <v>65</v>
      </c>
    </row>
    <row r="5807" spans="1:10">
      <c r="A5807" s="17">
        <v>5279</v>
      </c>
      <c r="B5807" s="17" t="s">
        <v>2129</v>
      </c>
      <c r="C5807" s="17" t="s">
        <v>16</v>
      </c>
      <c r="D5807" s="17" t="s">
        <v>4631</v>
      </c>
      <c r="E5807" s="17">
        <v>4600</v>
      </c>
      <c r="F5807" s="18" t="s">
        <v>6</v>
      </c>
      <c r="G5807">
        <v>2009</v>
      </c>
      <c r="H5807" s="18" t="s">
        <v>66</v>
      </c>
      <c r="I5807" t="s">
        <v>64</v>
      </c>
      <c r="J5807" t="s">
        <v>187</v>
      </c>
    </row>
    <row r="5808" spans="1:10">
      <c r="A5808" s="17">
        <v>5278</v>
      </c>
      <c r="B5808" s="17" t="s">
        <v>3347</v>
      </c>
      <c r="C5808" s="17" t="s">
        <v>16</v>
      </c>
      <c r="D5808" s="17" t="s">
        <v>4663</v>
      </c>
      <c r="E5808" s="17">
        <v>2160</v>
      </c>
      <c r="F5808" s="18" t="s">
        <v>6</v>
      </c>
      <c r="G5808">
        <v>2009</v>
      </c>
      <c r="H5808" s="18" t="s">
        <v>66</v>
      </c>
      <c r="I5808" t="s">
        <v>64</v>
      </c>
      <c r="J5808" t="s">
        <v>178</v>
      </c>
    </row>
    <row r="5809" spans="1:10">
      <c r="A5809" s="17">
        <v>5277</v>
      </c>
      <c r="B5809" s="17" t="s">
        <v>3850</v>
      </c>
      <c r="C5809" s="17" t="s">
        <v>16</v>
      </c>
      <c r="D5809" s="17" t="s">
        <v>4663</v>
      </c>
      <c r="E5809" s="17">
        <v>2730</v>
      </c>
      <c r="F5809" s="18" t="s">
        <v>6</v>
      </c>
      <c r="G5809">
        <v>2009</v>
      </c>
      <c r="H5809" s="18" t="s">
        <v>66</v>
      </c>
      <c r="I5809" t="s">
        <v>64</v>
      </c>
      <c r="J5809" t="s">
        <v>178</v>
      </c>
    </row>
    <row r="5810" spans="1:10">
      <c r="A5810" s="17">
        <v>5275</v>
      </c>
      <c r="B5810" s="17" t="s">
        <v>2266</v>
      </c>
      <c r="C5810" s="17" t="s">
        <v>16</v>
      </c>
      <c r="D5810" s="17" t="s">
        <v>4694</v>
      </c>
      <c r="E5810" s="17">
        <v>3620</v>
      </c>
      <c r="F5810" s="18" t="s">
        <v>6</v>
      </c>
      <c r="G5810">
        <v>2009</v>
      </c>
      <c r="H5810" s="18" t="s">
        <v>66</v>
      </c>
      <c r="I5810" t="s">
        <v>64</v>
      </c>
      <c r="J5810" t="s">
        <v>65</v>
      </c>
    </row>
    <row r="5811" spans="1:10">
      <c r="A5811" s="17">
        <v>5274</v>
      </c>
      <c r="B5811" s="17" t="s">
        <v>2193</v>
      </c>
      <c r="C5811" s="17" t="s">
        <v>16</v>
      </c>
      <c r="D5811" s="17" t="s">
        <v>4663</v>
      </c>
      <c r="E5811" s="17">
        <v>5000</v>
      </c>
      <c r="F5811" s="18" t="s">
        <v>6</v>
      </c>
      <c r="G5811">
        <v>2009</v>
      </c>
      <c r="H5811" s="18" t="s">
        <v>66</v>
      </c>
      <c r="I5811" t="s">
        <v>64</v>
      </c>
      <c r="J5811" t="s">
        <v>178</v>
      </c>
    </row>
    <row r="5812" spans="1:10">
      <c r="A5812" s="17">
        <v>5273</v>
      </c>
      <c r="B5812" s="17" t="s">
        <v>3983</v>
      </c>
      <c r="C5812" s="17" t="s">
        <v>16</v>
      </c>
      <c r="D5812" s="17" t="s">
        <v>4694</v>
      </c>
      <c r="E5812" s="17">
        <v>3720</v>
      </c>
      <c r="F5812" s="18" t="s">
        <v>6</v>
      </c>
      <c r="G5812">
        <v>2009</v>
      </c>
      <c r="H5812" s="18" t="s">
        <v>66</v>
      </c>
      <c r="I5812" t="s">
        <v>64</v>
      </c>
      <c r="J5812" t="s">
        <v>65</v>
      </c>
    </row>
    <row r="5813" spans="1:10">
      <c r="A5813" s="17">
        <v>5272</v>
      </c>
      <c r="B5813" s="17" t="s">
        <v>2245</v>
      </c>
      <c r="C5813" s="17" t="s">
        <v>16</v>
      </c>
      <c r="D5813" s="17" t="s">
        <v>4694</v>
      </c>
      <c r="E5813" s="17">
        <v>4880</v>
      </c>
      <c r="F5813" s="18" t="s">
        <v>6</v>
      </c>
      <c r="G5813">
        <v>2009</v>
      </c>
      <c r="H5813" s="18" t="s">
        <v>66</v>
      </c>
      <c r="I5813" t="s">
        <v>64</v>
      </c>
      <c r="J5813" t="s">
        <v>65</v>
      </c>
    </row>
    <row r="5814" spans="1:10">
      <c r="A5814" s="17">
        <v>5271</v>
      </c>
      <c r="B5814" s="17" t="s">
        <v>3146</v>
      </c>
      <c r="C5814" s="17" t="s">
        <v>16</v>
      </c>
      <c r="D5814" s="17" t="s">
        <v>4631</v>
      </c>
      <c r="E5814" s="17">
        <v>3010</v>
      </c>
      <c r="F5814" s="18" t="s">
        <v>6</v>
      </c>
      <c r="G5814">
        <v>2009</v>
      </c>
      <c r="H5814" s="18" t="s">
        <v>66</v>
      </c>
      <c r="I5814" t="s">
        <v>64</v>
      </c>
      <c r="J5814" t="s">
        <v>178</v>
      </c>
    </row>
    <row r="5815" spans="1:10">
      <c r="A5815" s="17">
        <v>5270</v>
      </c>
      <c r="B5815" s="17" t="s">
        <v>2687</v>
      </c>
      <c r="C5815" s="17" t="s">
        <v>16</v>
      </c>
      <c r="D5815" s="17" t="s">
        <v>4694</v>
      </c>
      <c r="E5815" s="17">
        <v>4260</v>
      </c>
      <c r="F5815" s="18" t="s">
        <v>6</v>
      </c>
      <c r="G5815">
        <v>2009</v>
      </c>
      <c r="H5815" s="18" t="s">
        <v>66</v>
      </c>
      <c r="I5815" t="s">
        <v>64</v>
      </c>
      <c r="J5815" t="s">
        <v>65</v>
      </c>
    </row>
    <row r="5816" spans="1:10">
      <c r="A5816" s="17">
        <v>5267</v>
      </c>
      <c r="B5816" s="17" t="s">
        <v>2443</v>
      </c>
      <c r="C5816" s="17" t="s">
        <v>16</v>
      </c>
      <c r="D5816" s="17" t="s">
        <v>4631</v>
      </c>
      <c r="E5816" s="17">
        <v>3980</v>
      </c>
      <c r="F5816" s="18" t="s">
        <v>6</v>
      </c>
      <c r="G5816">
        <v>2008</v>
      </c>
      <c r="H5816" s="18" t="s">
        <v>66</v>
      </c>
      <c r="I5816" t="s">
        <v>64</v>
      </c>
      <c r="J5816" t="s">
        <v>178</v>
      </c>
    </row>
    <row r="5817" spans="1:10">
      <c r="A5817" s="17">
        <v>5266</v>
      </c>
      <c r="B5817" s="17" t="s">
        <v>4051</v>
      </c>
      <c r="C5817" s="17" t="s">
        <v>16</v>
      </c>
      <c r="D5817" s="17" t="s">
        <v>4663</v>
      </c>
      <c r="E5817" s="17">
        <v>4240</v>
      </c>
      <c r="F5817" s="18" t="s">
        <v>6</v>
      </c>
      <c r="G5817">
        <v>2008</v>
      </c>
      <c r="H5817" s="18" t="s">
        <v>66</v>
      </c>
      <c r="I5817" t="s">
        <v>64</v>
      </c>
      <c r="J5817" t="s">
        <v>178</v>
      </c>
    </row>
    <row r="5818" spans="1:10">
      <c r="A5818" s="17">
        <v>5265</v>
      </c>
      <c r="B5818" s="17" t="s">
        <v>2423</v>
      </c>
      <c r="C5818" s="17" t="s">
        <v>16</v>
      </c>
      <c r="D5818" s="17" t="s">
        <v>4663</v>
      </c>
      <c r="E5818" s="17">
        <v>7180</v>
      </c>
      <c r="F5818" s="18" t="s">
        <v>6</v>
      </c>
      <c r="G5818">
        <v>2008</v>
      </c>
      <c r="H5818" s="18" t="s">
        <v>66</v>
      </c>
      <c r="I5818" t="s">
        <v>64</v>
      </c>
      <c r="J5818" t="s">
        <v>187</v>
      </c>
    </row>
    <row r="5819" spans="1:10">
      <c r="A5819" s="17">
        <v>5264</v>
      </c>
      <c r="B5819" s="17" t="s">
        <v>2422</v>
      </c>
      <c r="C5819" s="17" t="s">
        <v>16</v>
      </c>
      <c r="D5819" s="17" t="s">
        <v>4663</v>
      </c>
      <c r="E5819" s="17">
        <v>2240</v>
      </c>
      <c r="F5819" s="18" t="s">
        <v>6</v>
      </c>
      <c r="G5819">
        <v>2008</v>
      </c>
      <c r="H5819" s="18" t="s">
        <v>66</v>
      </c>
      <c r="I5819" t="s">
        <v>64</v>
      </c>
      <c r="J5819" t="s">
        <v>65</v>
      </c>
    </row>
    <row r="5820" spans="1:10">
      <c r="A5820" s="17">
        <v>5263</v>
      </c>
      <c r="B5820" s="17" t="s">
        <v>2462</v>
      </c>
      <c r="C5820" s="17" t="s">
        <v>16</v>
      </c>
      <c r="D5820" s="17" t="s">
        <v>4631</v>
      </c>
      <c r="E5820" s="17">
        <v>8920</v>
      </c>
      <c r="F5820" s="18" t="s">
        <v>6</v>
      </c>
      <c r="G5820">
        <v>2008</v>
      </c>
      <c r="H5820" s="18" t="s">
        <v>66</v>
      </c>
      <c r="I5820" t="s">
        <v>64</v>
      </c>
      <c r="J5820" t="s">
        <v>187</v>
      </c>
    </row>
    <row r="5821" spans="1:10">
      <c r="A5821" s="17">
        <v>5262</v>
      </c>
      <c r="B5821" s="17" t="s">
        <v>2607</v>
      </c>
      <c r="C5821" s="17" t="s">
        <v>16</v>
      </c>
      <c r="D5821" s="17" t="s">
        <v>4631</v>
      </c>
      <c r="E5821" s="17">
        <v>2630</v>
      </c>
      <c r="F5821" s="18" t="s">
        <v>6</v>
      </c>
      <c r="G5821">
        <v>2008</v>
      </c>
      <c r="H5821" s="18" t="s">
        <v>66</v>
      </c>
      <c r="I5821" t="s">
        <v>64</v>
      </c>
      <c r="J5821" t="s">
        <v>178</v>
      </c>
    </row>
    <row r="5822" spans="1:10">
      <c r="A5822" s="17">
        <v>5261</v>
      </c>
      <c r="B5822" s="17" t="s">
        <v>2119</v>
      </c>
      <c r="C5822" s="17" t="s">
        <v>16</v>
      </c>
      <c r="D5822" s="17" t="s">
        <v>4631</v>
      </c>
      <c r="E5822" s="17">
        <v>10480</v>
      </c>
      <c r="F5822" s="18" t="s">
        <v>6</v>
      </c>
      <c r="G5822">
        <v>2008</v>
      </c>
      <c r="H5822" s="18" t="s">
        <v>66</v>
      </c>
      <c r="I5822" t="s">
        <v>64</v>
      </c>
      <c r="J5822" t="s">
        <v>65</v>
      </c>
    </row>
    <row r="5823" spans="1:10">
      <c r="A5823" s="17">
        <v>5260</v>
      </c>
      <c r="B5823" s="17" t="s">
        <v>3178</v>
      </c>
      <c r="C5823" s="17" t="s">
        <v>16</v>
      </c>
      <c r="D5823" s="17" t="s">
        <v>4663</v>
      </c>
      <c r="E5823" s="17">
        <v>5000</v>
      </c>
      <c r="F5823" s="18" t="s">
        <v>6</v>
      </c>
      <c r="G5823">
        <v>2008</v>
      </c>
      <c r="H5823" s="18" t="s">
        <v>66</v>
      </c>
      <c r="I5823" t="s">
        <v>64</v>
      </c>
      <c r="J5823" t="s">
        <v>178</v>
      </c>
    </row>
    <row r="5824" spans="1:10">
      <c r="A5824" s="17">
        <v>5259</v>
      </c>
      <c r="B5824" s="17" t="s">
        <v>2430</v>
      </c>
      <c r="C5824" s="17" t="s">
        <v>16</v>
      </c>
      <c r="D5824" s="17" t="s">
        <v>4663</v>
      </c>
      <c r="E5824" s="17">
        <v>3690</v>
      </c>
      <c r="F5824" s="18" t="s">
        <v>6</v>
      </c>
      <c r="G5824">
        <v>2008</v>
      </c>
      <c r="H5824" s="18" t="s">
        <v>66</v>
      </c>
      <c r="I5824" t="s">
        <v>64</v>
      </c>
      <c r="J5824" t="s">
        <v>178</v>
      </c>
    </row>
    <row r="5825" spans="1:10">
      <c r="A5825" s="17">
        <v>5258</v>
      </c>
      <c r="B5825" s="17" t="s">
        <v>3463</v>
      </c>
      <c r="C5825" s="17" t="s">
        <v>16</v>
      </c>
      <c r="D5825" s="17" t="s">
        <v>4663</v>
      </c>
      <c r="E5825" s="17">
        <v>1960</v>
      </c>
      <c r="F5825" s="18" t="s">
        <v>6</v>
      </c>
      <c r="G5825">
        <v>2008</v>
      </c>
      <c r="H5825" s="18" t="s">
        <v>66</v>
      </c>
      <c r="I5825" t="s">
        <v>64</v>
      </c>
      <c r="J5825" t="s">
        <v>178</v>
      </c>
    </row>
    <row r="5826" spans="1:10">
      <c r="A5826" s="17">
        <v>5257</v>
      </c>
      <c r="B5826" s="17" t="s">
        <v>3430</v>
      </c>
      <c r="C5826" s="17" t="s">
        <v>16</v>
      </c>
      <c r="D5826" s="17" t="s">
        <v>4631</v>
      </c>
      <c r="E5826" s="17">
        <v>2570</v>
      </c>
      <c r="F5826" s="18" t="s">
        <v>6</v>
      </c>
      <c r="G5826">
        <v>2007</v>
      </c>
      <c r="H5826" s="18" t="s">
        <v>66</v>
      </c>
      <c r="I5826" t="s">
        <v>64</v>
      </c>
      <c r="J5826" t="s">
        <v>178</v>
      </c>
    </row>
    <row r="5827" spans="1:10">
      <c r="A5827" s="17">
        <v>5255</v>
      </c>
      <c r="B5827" s="17" t="s">
        <v>2213</v>
      </c>
      <c r="C5827" s="17" t="s">
        <v>16</v>
      </c>
      <c r="D5827" s="17" t="s">
        <v>4663</v>
      </c>
      <c r="E5827" s="17">
        <v>4790</v>
      </c>
      <c r="F5827" s="18" t="s">
        <v>6</v>
      </c>
      <c r="G5827">
        <v>2007</v>
      </c>
      <c r="H5827" s="18" t="s">
        <v>66</v>
      </c>
      <c r="I5827" t="s">
        <v>64</v>
      </c>
      <c r="J5827" t="s">
        <v>65</v>
      </c>
    </row>
    <row r="5828" spans="1:10">
      <c r="A5828" s="17">
        <v>5254</v>
      </c>
      <c r="B5828" s="17" t="s">
        <v>3860</v>
      </c>
      <c r="C5828" s="17" t="s">
        <v>16</v>
      </c>
      <c r="D5828" s="17" t="s">
        <v>4663</v>
      </c>
      <c r="E5828" s="17">
        <v>2340</v>
      </c>
      <c r="F5828" s="18" t="s">
        <v>6</v>
      </c>
      <c r="G5828">
        <v>2007</v>
      </c>
      <c r="H5828" s="18" t="s">
        <v>66</v>
      </c>
      <c r="I5828" t="s">
        <v>64</v>
      </c>
      <c r="J5828" t="s">
        <v>178</v>
      </c>
    </row>
    <row r="5829" spans="1:10">
      <c r="A5829" s="17">
        <v>5253</v>
      </c>
      <c r="B5829" s="17" t="s">
        <v>2101</v>
      </c>
      <c r="C5829" s="17" t="s">
        <v>16</v>
      </c>
      <c r="D5829" s="17" t="s">
        <v>4663</v>
      </c>
      <c r="E5829" s="17">
        <v>6270</v>
      </c>
      <c r="F5829" s="18" t="s">
        <v>6</v>
      </c>
      <c r="G5829">
        <v>2007</v>
      </c>
      <c r="H5829" s="18" t="s">
        <v>66</v>
      </c>
      <c r="I5829" t="s">
        <v>64</v>
      </c>
      <c r="J5829" t="s">
        <v>178</v>
      </c>
    </row>
    <row r="5830" spans="1:10">
      <c r="A5830" s="17">
        <v>5252</v>
      </c>
      <c r="B5830" s="17" t="s">
        <v>2086</v>
      </c>
      <c r="C5830" s="17" t="s">
        <v>16</v>
      </c>
      <c r="D5830" s="17" t="s">
        <v>4663</v>
      </c>
      <c r="E5830" s="17">
        <v>23150</v>
      </c>
      <c r="F5830" s="18" t="s">
        <v>6</v>
      </c>
      <c r="G5830">
        <v>2006</v>
      </c>
      <c r="H5830" s="18" t="s">
        <v>66</v>
      </c>
      <c r="I5830" t="s">
        <v>64</v>
      </c>
      <c r="J5830" t="s">
        <v>187</v>
      </c>
    </row>
    <row r="5831" spans="1:10">
      <c r="A5831" s="17">
        <v>5250</v>
      </c>
      <c r="B5831" s="17" t="s">
        <v>2016</v>
      </c>
      <c r="C5831" s="17" t="s">
        <v>20</v>
      </c>
      <c r="D5831" s="17" t="s">
        <v>4745</v>
      </c>
      <c r="E5831" s="17">
        <v>3370</v>
      </c>
      <c r="F5831" s="18" t="s">
        <v>6</v>
      </c>
      <c r="G5831">
        <v>2010</v>
      </c>
      <c r="H5831" s="18" t="s">
        <v>66</v>
      </c>
      <c r="I5831" t="s">
        <v>64</v>
      </c>
      <c r="J5831" t="s">
        <v>65</v>
      </c>
    </row>
    <row r="5832" spans="1:10">
      <c r="A5832" s="17">
        <v>5247</v>
      </c>
      <c r="B5832" s="17" t="s">
        <v>2669</v>
      </c>
      <c r="C5832" s="17" t="s">
        <v>20</v>
      </c>
      <c r="D5832" s="17" t="s">
        <v>4745</v>
      </c>
      <c r="E5832" s="17">
        <v>3410</v>
      </c>
      <c r="F5832" s="18" t="s">
        <v>6</v>
      </c>
      <c r="G5832">
        <v>2010</v>
      </c>
      <c r="H5832" s="18" t="s">
        <v>66</v>
      </c>
      <c r="I5832" t="s">
        <v>64</v>
      </c>
      <c r="J5832" t="s">
        <v>123</v>
      </c>
    </row>
    <row r="5833" spans="1:10">
      <c r="A5833" s="17">
        <v>5246</v>
      </c>
      <c r="B5833" s="17" t="s">
        <v>2024</v>
      </c>
      <c r="C5833" s="17" t="s">
        <v>20</v>
      </c>
      <c r="D5833" s="17" t="s">
        <v>4745</v>
      </c>
      <c r="E5833" s="17">
        <v>5820</v>
      </c>
      <c r="F5833" s="18" t="s">
        <v>6</v>
      </c>
      <c r="G5833">
        <v>2010</v>
      </c>
      <c r="H5833" s="18" t="s">
        <v>66</v>
      </c>
      <c r="I5833" t="s">
        <v>64</v>
      </c>
      <c r="J5833" t="s">
        <v>145</v>
      </c>
    </row>
    <row r="5834" spans="1:10">
      <c r="A5834" s="17">
        <v>5245</v>
      </c>
      <c r="B5834" s="17" t="s">
        <v>2391</v>
      </c>
      <c r="C5834" s="17" t="s">
        <v>20</v>
      </c>
      <c r="D5834" s="17" t="s">
        <v>4762</v>
      </c>
      <c r="E5834" s="17">
        <v>1930</v>
      </c>
      <c r="F5834" s="18" t="s">
        <v>6</v>
      </c>
      <c r="G5834">
        <v>2010</v>
      </c>
      <c r="H5834" s="18" t="s">
        <v>66</v>
      </c>
      <c r="I5834" t="s">
        <v>64</v>
      </c>
      <c r="J5834" t="s">
        <v>65</v>
      </c>
    </row>
    <row r="5835" spans="1:10">
      <c r="A5835" s="17">
        <v>5244</v>
      </c>
      <c r="B5835" s="17" t="s">
        <v>3523</v>
      </c>
      <c r="C5835" s="17" t="s">
        <v>20</v>
      </c>
      <c r="D5835" s="17" t="s">
        <v>4731</v>
      </c>
      <c r="E5835" s="17">
        <v>1050</v>
      </c>
      <c r="F5835" s="18" t="s">
        <v>6</v>
      </c>
      <c r="G5835">
        <v>2010</v>
      </c>
      <c r="H5835" s="18" t="s">
        <v>66</v>
      </c>
      <c r="I5835" t="s">
        <v>64</v>
      </c>
      <c r="J5835" t="s">
        <v>65</v>
      </c>
    </row>
    <row r="5836" spans="1:10">
      <c r="A5836" s="17">
        <v>5242</v>
      </c>
      <c r="B5836" s="17" t="s">
        <v>2342</v>
      </c>
      <c r="C5836" s="17" t="s">
        <v>20</v>
      </c>
      <c r="D5836" s="17" t="s">
        <v>4762</v>
      </c>
      <c r="E5836" s="17">
        <v>2630</v>
      </c>
      <c r="F5836" s="18" t="s">
        <v>6</v>
      </c>
      <c r="G5836">
        <v>2010</v>
      </c>
      <c r="H5836" s="18" t="s">
        <v>66</v>
      </c>
      <c r="I5836" t="s">
        <v>64</v>
      </c>
      <c r="J5836" t="s">
        <v>65</v>
      </c>
    </row>
    <row r="5837" spans="1:10">
      <c r="A5837" s="17">
        <v>5240</v>
      </c>
      <c r="B5837" s="17" t="s">
        <v>2997</v>
      </c>
      <c r="C5837" s="17" t="s">
        <v>20</v>
      </c>
      <c r="D5837" s="17" t="s">
        <v>4731</v>
      </c>
      <c r="E5837" s="17">
        <v>1490</v>
      </c>
      <c r="F5837" s="18" t="s">
        <v>6</v>
      </c>
      <c r="G5837">
        <v>2010</v>
      </c>
      <c r="H5837" s="18" t="s">
        <v>66</v>
      </c>
      <c r="I5837" t="s">
        <v>64</v>
      </c>
      <c r="J5837" t="s">
        <v>65</v>
      </c>
    </row>
    <row r="5838" spans="1:10">
      <c r="A5838" s="17">
        <v>5239</v>
      </c>
      <c r="B5838" s="17" t="s">
        <v>2667</v>
      </c>
      <c r="C5838" s="17" t="s">
        <v>20</v>
      </c>
      <c r="D5838" s="17" t="s">
        <v>4745</v>
      </c>
      <c r="E5838" s="17">
        <v>3240</v>
      </c>
      <c r="F5838" s="18" t="s">
        <v>6</v>
      </c>
      <c r="G5838">
        <v>2010</v>
      </c>
      <c r="H5838" s="18" t="s">
        <v>66</v>
      </c>
      <c r="I5838" t="s">
        <v>64</v>
      </c>
      <c r="J5838" t="s">
        <v>65</v>
      </c>
    </row>
    <row r="5839" spans="1:10">
      <c r="A5839" s="17">
        <v>5238</v>
      </c>
      <c r="B5839" s="17" t="s">
        <v>2220</v>
      </c>
      <c r="C5839" s="17" t="s">
        <v>20</v>
      </c>
      <c r="D5839" s="17" t="s">
        <v>4731</v>
      </c>
      <c r="E5839" s="17">
        <v>2760</v>
      </c>
      <c r="F5839" s="18" t="s">
        <v>6</v>
      </c>
      <c r="G5839">
        <v>2010</v>
      </c>
      <c r="H5839" s="18" t="s">
        <v>66</v>
      </c>
      <c r="I5839" t="s">
        <v>64</v>
      </c>
      <c r="J5839" t="s">
        <v>123</v>
      </c>
    </row>
    <row r="5840" spans="1:10">
      <c r="A5840" s="17">
        <v>5237</v>
      </c>
      <c r="B5840" s="17" t="s">
        <v>3156</v>
      </c>
      <c r="C5840" s="17" t="s">
        <v>20</v>
      </c>
      <c r="D5840" s="17" t="s">
        <v>4731</v>
      </c>
      <c r="E5840" s="17">
        <v>1640</v>
      </c>
      <c r="F5840" s="18" t="s">
        <v>6</v>
      </c>
      <c r="G5840">
        <v>2010</v>
      </c>
      <c r="H5840" s="18" t="s">
        <v>66</v>
      </c>
      <c r="I5840" t="s">
        <v>64</v>
      </c>
      <c r="J5840" t="s">
        <v>65</v>
      </c>
    </row>
    <row r="5841" spans="1:10">
      <c r="A5841" s="17">
        <v>5236</v>
      </c>
      <c r="B5841" s="17" t="s">
        <v>2055</v>
      </c>
      <c r="C5841" s="17" t="s">
        <v>20</v>
      </c>
      <c r="D5841" s="17" t="s">
        <v>4745</v>
      </c>
      <c r="E5841" s="17">
        <v>4850</v>
      </c>
      <c r="F5841" s="18" t="s">
        <v>6</v>
      </c>
      <c r="G5841">
        <v>2010</v>
      </c>
      <c r="H5841" s="18" t="s">
        <v>66</v>
      </c>
      <c r="I5841" t="s">
        <v>64</v>
      </c>
      <c r="J5841" t="s">
        <v>145</v>
      </c>
    </row>
    <row r="5842" spans="1:10">
      <c r="A5842" s="17">
        <v>5235</v>
      </c>
      <c r="B5842" s="17" t="s">
        <v>2161</v>
      </c>
      <c r="C5842" s="17" t="s">
        <v>20</v>
      </c>
      <c r="D5842" s="17" t="s">
        <v>4762</v>
      </c>
      <c r="E5842" s="17">
        <v>3440</v>
      </c>
      <c r="F5842" s="18" t="s">
        <v>6</v>
      </c>
      <c r="G5842">
        <v>2010</v>
      </c>
      <c r="H5842" s="18" t="s">
        <v>66</v>
      </c>
      <c r="I5842" t="s">
        <v>64</v>
      </c>
      <c r="J5842" t="s">
        <v>65</v>
      </c>
    </row>
    <row r="5843" spans="1:10">
      <c r="A5843" s="17">
        <v>5234</v>
      </c>
      <c r="B5843" s="17" t="s">
        <v>2158</v>
      </c>
      <c r="C5843" s="17" t="s">
        <v>20</v>
      </c>
      <c r="D5843" s="17" t="s">
        <v>4762</v>
      </c>
      <c r="E5843" s="17">
        <v>4070</v>
      </c>
      <c r="F5843" s="18" t="s">
        <v>6</v>
      </c>
      <c r="G5843">
        <v>2010</v>
      </c>
      <c r="H5843" s="18" t="s">
        <v>66</v>
      </c>
      <c r="I5843" t="s">
        <v>64</v>
      </c>
      <c r="J5843" t="s">
        <v>65</v>
      </c>
    </row>
    <row r="5844" spans="1:10">
      <c r="A5844" s="17">
        <v>5233</v>
      </c>
      <c r="B5844" s="17" t="s">
        <v>2030</v>
      </c>
      <c r="C5844" s="17" t="s">
        <v>20</v>
      </c>
      <c r="D5844" s="17" t="s">
        <v>4745</v>
      </c>
      <c r="E5844" s="17">
        <v>3110</v>
      </c>
      <c r="F5844" s="18" t="s">
        <v>6</v>
      </c>
      <c r="G5844">
        <v>2010</v>
      </c>
      <c r="H5844" s="18" t="s">
        <v>66</v>
      </c>
      <c r="I5844" t="s">
        <v>64</v>
      </c>
      <c r="J5844" t="s">
        <v>123</v>
      </c>
    </row>
    <row r="5845" spans="1:10">
      <c r="A5845" s="17">
        <v>5230</v>
      </c>
      <c r="B5845" s="17" t="s">
        <v>2099</v>
      </c>
      <c r="C5845" s="17" t="s">
        <v>20</v>
      </c>
      <c r="D5845" s="17" t="s">
        <v>4762</v>
      </c>
      <c r="E5845" s="17">
        <v>3470</v>
      </c>
      <c r="F5845" s="18" t="s">
        <v>6</v>
      </c>
      <c r="G5845">
        <v>2010</v>
      </c>
      <c r="H5845" s="18" t="s">
        <v>66</v>
      </c>
      <c r="I5845" t="s">
        <v>64</v>
      </c>
      <c r="J5845" t="s">
        <v>65</v>
      </c>
    </row>
    <row r="5846" spans="1:10">
      <c r="A5846" s="17">
        <v>5229</v>
      </c>
      <c r="B5846" s="17" t="s">
        <v>2381</v>
      </c>
      <c r="C5846" s="17" t="s">
        <v>20</v>
      </c>
      <c r="D5846" s="17" t="s">
        <v>4745</v>
      </c>
      <c r="E5846" s="17">
        <v>1670</v>
      </c>
      <c r="F5846" s="18" t="s">
        <v>6</v>
      </c>
      <c r="G5846">
        <v>2010</v>
      </c>
      <c r="H5846" s="18" t="s">
        <v>66</v>
      </c>
      <c r="I5846" t="s">
        <v>64</v>
      </c>
      <c r="J5846" t="s">
        <v>65</v>
      </c>
    </row>
    <row r="5847" spans="1:10">
      <c r="A5847" s="17">
        <v>5228</v>
      </c>
      <c r="B5847" s="17" t="s">
        <v>2092</v>
      </c>
      <c r="C5847" s="17" t="s">
        <v>20</v>
      </c>
      <c r="D5847" s="17" t="s">
        <v>4745</v>
      </c>
      <c r="E5847" s="17">
        <v>4320</v>
      </c>
      <c r="F5847" s="18" t="s">
        <v>6</v>
      </c>
      <c r="G5847">
        <v>2010</v>
      </c>
      <c r="H5847" s="18" t="s">
        <v>66</v>
      </c>
      <c r="I5847" t="s">
        <v>64</v>
      </c>
      <c r="J5847" t="s">
        <v>65</v>
      </c>
    </row>
    <row r="5848" spans="1:10">
      <c r="A5848" s="17">
        <v>5227</v>
      </c>
      <c r="B5848" s="17" t="s">
        <v>2107</v>
      </c>
      <c r="C5848" s="17" t="s">
        <v>20</v>
      </c>
      <c r="D5848" s="17" t="s">
        <v>4731</v>
      </c>
      <c r="E5848" s="17">
        <v>3930</v>
      </c>
      <c r="F5848" s="18" t="s">
        <v>6</v>
      </c>
      <c r="G5848">
        <v>2010</v>
      </c>
      <c r="H5848" s="18" t="s">
        <v>66</v>
      </c>
      <c r="I5848" t="s">
        <v>64</v>
      </c>
      <c r="J5848" t="s">
        <v>145</v>
      </c>
    </row>
    <row r="5849" spans="1:10">
      <c r="A5849" s="17">
        <v>5226</v>
      </c>
      <c r="B5849" s="17" t="s">
        <v>2179</v>
      </c>
      <c r="C5849" s="17" t="s">
        <v>20</v>
      </c>
      <c r="D5849" s="17" t="s">
        <v>4731</v>
      </c>
      <c r="E5849" s="17">
        <v>1490</v>
      </c>
      <c r="F5849" s="18" t="s">
        <v>6</v>
      </c>
      <c r="G5849">
        <v>2010</v>
      </c>
      <c r="H5849" s="18" t="s">
        <v>66</v>
      </c>
      <c r="I5849" t="s">
        <v>64</v>
      </c>
      <c r="J5849" t="s">
        <v>65</v>
      </c>
    </row>
    <row r="5850" spans="1:10">
      <c r="A5850" s="17">
        <v>5225</v>
      </c>
      <c r="B5850" s="17" t="s">
        <v>2130</v>
      </c>
      <c r="C5850" s="17" t="s">
        <v>20</v>
      </c>
      <c r="D5850" s="17" t="s">
        <v>4745</v>
      </c>
      <c r="E5850" s="17">
        <v>3650</v>
      </c>
      <c r="F5850" s="18" t="s">
        <v>6</v>
      </c>
      <c r="G5850">
        <v>2010</v>
      </c>
      <c r="H5850" s="18" t="s">
        <v>66</v>
      </c>
      <c r="I5850" t="s">
        <v>64</v>
      </c>
      <c r="J5850" t="s">
        <v>123</v>
      </c>
    </row>
    <row r="5851" spans="1:10">
      <c r="A5851" s="17">
        <v>5224</v>
      </c>
      <c r="B5851" s="17" t="s">
        <v>2247</v>
      </c>
      <c r="C5851" s="17" t="s">
        <v>20</v>
      </c>
      <c r="D5851" s="17" t="s">
        <v>4731</v>
      </c>
      <c r="E5851" s="17">
        <v>2550</v>
      </c>
      <c r="F5851" s="18" t="s">
        <v>6</v>
      </c>
      <c r="G5851">
        <v>2009</v>
      </c>
      <c r="H5851" s="18" t="s">
        <v>66</v>
      </c>
      <c r="I5851" t="s">
        <v>64</v>
      </c>
      <c r="J5851" t="s">
        <v>123</v>
      </c>
    </row>
    <row r="5852" spans="1:10">
      <c r="A5852" s="17">
        <v>5223</v>
      </c>
      <c r="B5852" s="17" t="s">
        <v>2103</v>
      </c>
      <c r="C5852" s="17" t="s">
        <v>20</v>
      </c>
      <c r="D5852" s="17" t="s">
        <v>4745</v>
      </c>
      <c r="E5852" s="17">
        <v>11700</v>
      </c>
      <c r="F5852" s="18" t="s">
        <v>6</v>
      </c>
      <c r="G5852">
        <v>2009</v>
      </c>
      <c r="H5852" s="18" t="s">
        <v>66</v>
      </c>
      <c r="I5852" t="s">
        <v>64</v>
      </c>
      <c r="J5852" t="s">
        <v>123</v>
      </c>
    </row>
    <row r="5853" spans="1:10">
      <c r="A5853" s="17">
        <v>5220</v>
      </c>
      <c r="B5853" s="17" t="s">
        <v>2369</v>
      </c>
      <c r="C5853" s="17" t="s">
        <v>20</v>
      </c>
      <c r="D5853" s="17" t="s">
        <v>4762</v>
      </c>
      <c r="E5853" s="17">
        <v>1610</v>
      </c>
      <c r="F5853" s="18" t="s">
        <v>6</v>
      </c>
      <c r="G5853">
        <v>2009</v>
      </c>
      <c r="H5853" s="18" t="s">
        <v>66</v>
      </c>
      <c r="I5853" t="s">
        <v>64</v>
      </c>
      <c r="J5853" t="s">
        <v>65</v>
      </c>
    </row>
    <row r="5854" spans="1:10">
      <c r="A5854" s="17">
        <v>5219</v>
      </c>
      <c r="B5854" s="17" t="s">
        <v>2771</v>
      </c>
      <c r="C5854" s="17" t="s">
        <v>20</v>
      </c>
      <c r="D5854" s="17" t="s">
        <v>4745</v>
      </c>
      <c r="E5854" s="17">
        <v>2470</v>
      </c>
      <c r="F5854" s="18" t="s">
        <v>6</v>
      </c>
      <c r="G5854">
        <v>2009</v>
      </c>
      <c r="H5854" s="18" t="s">
        <v>66</v>
      </c>
      <c r="I5854" t="s">
        <v>64</v>
      </c>
      <c r="J5854" t="s">
        <v>65</v>
      </c>
    </row>
    <row r="5855" spans="1:10">
      <c r="A5855" s="17">
        <v>5218</v>
      </c>
      <c r="B5855" s="17" t="s">
        <v>2028</v>
      </c>
      <c r="C5855" s="17" t="s">
        <v>20</v>
      </c>
      <c r="D5855" s="17" t="s">
        <v>4745</v>
      </c>
      <c r="E5855" s="17">
        <v>3900</v>
      </c>
      <c r="F5855" s="18" t="s">
        <v>6</v>
      </c>
      <c r="G5855">
        <v>2009</v>
      </c>
      <c r="H5855" s="18" t="s">
        <v>66</v>
      </c>
      <c r="I5855" t="s">
        <v>64</v>
      </c>
      <c r="J5855" t="s">
        <v>145</v>
      </c>
    </row>
    <row r="5856" spans="1:10">
      <c r="A5856" s="17">
        <v>5217</v>
      </c>
      <c r="B5856" s="17" t="s">
        <v>2222</v>
      </c>
      <c r="C5856" s="17" t="s">
        <v>20</v>
      </c>
      <c r="D5856" s="17" t="s">
        <v>4745</v>
      </c>
      <c r="E5856" s="17">
        <v>2440</v>
      </c>
      <c r="F5856" s="18" t="s">
        <v>6</v>
      </c>
      <c r="G5856">
        <v>2009</v>
      </c>
      <c r="H5856" s="18" t="s">
        <v>66</v>
      </c>
      <c r="I5856" t="s">
        <v>64</v>
      </c>
      <c r="J5856" t="s">
        <v>123</v>
      </c>
    </row>
    <row r="5857" spans="1:10">
      <c r="A5857" s="17">
        <v>5216</v>
      </c>
      <c r="B5857" s="17" t="s">
        <v>2188</v>
      </c>
      <c r="C5857" s="17" t="s">
        <v>20</v>
      </c>
      <c r="D5857" s="17" t="s">
        <v>4731</v>
      </c>
      <c r="E5857" s="17">
        <v>4540</v>
      </c>
      <c r="F5857" s="18" t="s">
        <v>6</v>
      </c>
      <c r="G5857">
        <v>2009</v>
      </c>
      <c r="H5857" s="18" t="s">
        <v>66</v>
      </c>
      <c r="I5857" t="s">
        <v>64</v>
      </c>
      <c r="J5857" t="s">
        <v>65</v>
      </c>
    </row>
    <row r="5858" spans="1:10">
      <c r="A5858" s="17">
        <v>5215</v>
      </c>
      <c r="B5858" s="17" t="s">
        <v>2034</v>
      </c>
      <c r="C5858" s="17" t="s">
        <v>20</v>
      </c>
      <c r="D5858" s="17" t="s">
        <v>4745</v>
      </c>
      <c r="E5858" s="17">
        <v>2850</v>
      </c>
      <c r="F5858" s="18" t="s">
        <v>6</v>
      </c>
      <c r="G5858">
        <v>2009</v>
      </c>
      <c r="H5858" s="18" t="s">
        <v>66</v>
      </c>
      <c r="I5858" t="s">
        <v>64</v>
      </c>
      <c r="J5858" t="s">
        <v>145</v>
      </c>
    </row>
    <row r="5859" spans="1:10">
      <c r="A5859" s="17">
        <v>5213</v>
      </c>
      <c r="B5859" s="17" t="s">
        <v>2271</v>
      </c>
      <c r="C5859" s="17" t="s">
        <v>20</v>
      </c>
      <c r="D5859" s="17" t="s">
        <v>4731</v>
      </c>
      <c r="E5859" s="17">
        <v>2100</v>
      </c>
      <c r="F5859" s="18" t="s">
        <v>6</v>
      </c>
      <c r="G5859">
        <v>2009</v>
      </c>
      <c r="H5859" s="18" t="s">
        <v>66</v>
      </c>
      <c r="I5859" t="s">
        <v>64</v>
      </c>
      <c r="J5859" t="s">
        <v>65</v>
      </c>
    </row>
    <row r="5860" spans="1:10">
      <c r="A5860" s="17">
        <v>5212</v>
      </c>
      <c r="B5860" s="17" t="s">
        <v>2175</v>
      </c>
      <c r="C5860" s="17" t="s">
        <v>20</v>
      </c>
      <c r="D5860" s="17" t="s">
        <v>4762</v>
      </c>
      <c r="E5860" s="17">
        <v>3310</v>
      </c>
      <c r="F5860" s="18" t="s">
        <v>6</v>
      </c>
      <c r="G5860">
        <v>2009</v>
      </c>
      <c r="H5860" s="18" t="s">
        <v>66</v>
      </c>
      <c r="I5860" t="s">
        <v>64</v>
      </c>
      <c r="J5860" t="s">
        <v>65</v>
      </c>
    </row>
    <row r="5861" spans="1:10">
      <c r="A5861" s="17">
        <v>5211</v>
      </c>
      <c r="B5861" s="17" t="s">
        <v>2051</v>
      </c>
      <c r="C5861" s="17" t="s">
        <v>20</v>
      </c>
      <c r="D5861" s="17" t="s">
        <v>4762</v>
      </c>
      <c r="E5861" s="17">
        <v>3950</v>
      </c>
      <c r="F5861" s="18" t="s">
        <v>6</v>
      </c>
      <c r="G5861">
        <v>2009</v>
      </c>
      <c r="H5861" s="18" t="s">
        <v>66</v>
      </c>
      <c r="I5861" t="s">
        <v>64</v>
      </c>
      <c r="J5861" t="s">
        <v>65</v>
      </c>
    </row>
    <row r="5862" spans="1:10">
      <c r="A5862" s="17">
        <v>5210</v>
      </c>
      <c r="B5862" s="17" t="s">
        <v>3340</v>
      </c>
      <c r="C5862" s="17" t="s">
        <v>20</v>
      </c>
      <c r="D5862" s="17" t="s">
        <v>4731</v>
      </c>
      <c r="E5862" s="17">
        <v>1510</v>
      </c>
      <c r="F5862" s="18" t="s">
        <v>6</v>
      </c>
      <c r="G5862">
        <v>2009</v>
      </c>
      <c r="H5862" s="18" t="s">
        <v>66</v>
      </c>
      <c r="I5862" t="s">
        <v>64</v>
      </c>
      <c r="J5862" t="s">
        <v>65</v>
      </c>
    </row>
    <row r="5863" spans="1:10">
      <c r="A5863" s="17">
        <v>5209</v>
      </c>
      <c r="B5863" s="17" t="s">
        <v>2341</v>
      </c>
      <c r="C5863" s="17" t="s">
        <v>20</v>
      </c>
      <c r="D5863" s="17" t="s">
        <v>4762</v>
      </c>
      <c r="E5863" s="17">
        <v>3860</v>
      </c>
      <c r="F5863" s="18" t="s">
        <v>6</v>
      </c>
      <c r="G5863">
        <v>2010</v>
      </c>
      <c r="H5863" s="18" t="s">
        <v>66</v>
      </c>
      <c r="I5863" t="s">
        <v>64</v>
      </c>
      <c r="J5863" t="s">
        <v>65</v>
      </c>
    </row>
    <row r="5864" spans="1:10">
      <c r="A5864" s="17">
        <v>5208</v>
      </c>
      <c r="B5864" s="17" t="s">
        <v>2467</v>
      </c>
      <c r="C5864" s="17" t="s">
        <v>20</v>
      </c>
      <c r="D5864" s="17" t="s">
        <v>4731</v>
      </c>
      <c r="E5864" s="17">
        <v>2210</v>
      </c>
      <c r="F5864" s="18" t="s">
        <v>6</v>
      </c>
      <c r="G5864">
        <v>2009</v>
      </c>
      <c r="H5864" s="18" t="s">
        <v>66</v>
      </c>
      <c r="I5864" t="s">
        <v>64</v>
      </c>
      <c r="J5864" t="s">
        <v>65</v>
      </c>
    </row>
    <row r="5865" spans="1:10">
      <c r="A5865" s="17">
        <v>5207</v>
      </c>
      <c r="B5865" s="17" t="s">
        <v>2200</v>
      </c>
      <c r="C5865" s="17" t="s">
        <v>20</v>
      </c>
      <c r="D5865" s="17" t="s">
        <v>4731</v>
      </c>
      <c r="E5865" s="17">
        <v>4560</v>
      </c>
      <c r="F5865" s="18" t="s">
        <v>6</v>
      </c>
      <c r="G5865">
        <v>2009</v>
      </c>
      <c r="H5865" s="18" t="s">
        <v>66</v>
      </c>
      <c r="I5865" t="s">
        <v>64</v>
      </c>
      <c r="J5865" t="s">
        <v>123</v>
      </c>
    </row>
    <row r="5866" spans="1:10">
      <c r="A5866" s="17">
        <v>5206</v>
      </c>
      <c r="B5866" s="17" t="s">
        <v>2326</v>
      </c>
      <c r="C5866" s="17" t="s">
        <v>20</v>
      </c>
      <c r="D5866" s="17" t="s">
        <v>4731</v>
      </c>
      <c r="E5866" s="17">
        <v>1590</v>
      </c>
      <c r="F5866" s="18" t="s">
        <v>6</v>
      </c>
      <c r="G5866">
        <v>2009</v>
      </c>
      <c r="H5866" s="18" t="s">
        <v>66</v>
      </c>
      <c r="I5866" t="s">
        <v>64</v>
      </c>
      <c r="J5866" t="s">
        <v>65</v>
      </c>
    </row>
    <row r="5867" spans="1:10">
      <c r="A5867" s="17">
        <v>5205</v>
      </c>
      <c r="B5867" s="17" t="s">
        <v>2109</v>
      </c>
      <c r="C5867" s="17" t="s">
        <v>20</v>
      </c>
      <c r="D5867" s="17" t="s">
        <v>4745</v>
      </c>
      <c r="E5867" s="17">
        <v>1830</v>
      </c>
      <c r="F5867" s="18" t="s">
        <v>6</v>
      </c>
      <c r="G5867">
        <v>2008</v>
      </c>
      <c r="H5867" s="18" t="s">
        <v>66</v>
      </c>
      <c r="I5867" t="s">
        <v>64</v>
      </c>
      <c r="J5867" t="s">
        <v>65</v>
      </c>
    </row>
    <row r="5868" spans="1:10">
      <c r="A5868" s="17">
        <v>5204</v>
      </c>
      <c r="B5868" s="17" t="s">
        <v>2036</v>
      </c>
      <c r="C5868" s="17" t="s">
        <v>20</v>
      </c>
      <c r="D5868" s="17" t="s">
        <v>4731</v>
      </c>
      <c r="E5868" s="17">
        <v>3930</v>
      </c>
      <c r="F5868" s="18" t="s">
        <v>6</v>
      </c>
      <c r="G5868">
        <v>2008</v>
      </c>
      <c r="H5868" s="18" t="s">
        <v>66</v>
      </c>
      <c r="I5868" t="s">
        <v>64</v>
      </c>
      <c r="J5868" t="s">
        <v>123</v>
      </c>
    </row>
    <row r="5869" spans="1:10">
      <c r="A5869" s="17">
        <v>5203</v>
      </c>
      <c r="B5869" s="17" t="s">
        <v>2184</v>
      </c>
      <c r="C5869" s="17" t="s">
        <v>20</v>
      </c>
      <c r="D5869" s="17" t="s">
        <v>4731</v>
      </c>
      <c r="E5869" s="17">
        <v>3630</v>
      </c>
      <c r="F5869" s="18" t="s">
        <v>6</v>
      </c>
      <c r="G5869">
        <v>2008</v>
      </c>
      <c r="H5869" s="18" t="s">
        <v>66</v>
      </c>
      <c r="I5869" t="s">
        <v>64</v>
      </c>
      <c r="J5869" t="s">
        <v>65</v>
      </c>
    </row>
    <row r="5870" spans="1:10">
      <c r="A5870" s="17">
        <v>5202</v>
      </c>
      <c r="B5870" s="17" t="s">
        <v>2067</v>
      </c>
      <c r="C5870" s="17" t="s">
        <v>20</v>
      </c>
      <c r="D5870" s="17" t="s">
        <v>4731</v>
      </c>
      <c r="E5870" s="17">
        <v>7220</v>
      </c>
      <c r="F5870" s="18" t="s">
        <v>6</v>
      </c>
      <c r="G5870">
        <v>2008</v>
      </c>
      <c r="H5870" s="18" t="s">
        <v>66</v>
      </c>
      <c r="I5870" t="s">
        <v>64</v>
      </c>
      <c r="J5870" t="s">
        <v>145</v>
      </c>
    </row>
    <row r="5871" spans="1:10">
      <c r="A5871" s="17">
        <v>5201</v>
      </c>
      <c r="B5871" s="17" t="s">
        <v>2019</v>
      </c>
      <c r="C5871" s="17" t="s">
        <v>20</v>
      </c>
      <c r="D5871" s="17" t="s">
        <v>4745</v>
      </c>
      <c r="E5871" s="17">
        <v>6560</v>
      </c>
      <c r="F5871" s="18" t="s">
        <v>6</v>
      </c>
      <c r="G5871">
        <v>2008</v>
      </c>
      <c r="H5871" s="18" t="s">
        <v>66</v>
      </c>
      <c r="I5871" t="s">
        <v>64</v>
      </c>
      <c r="J5871" t="s">
        <v>123</v>
      </c>
    </row>
    <row r="5872" spans="1:10">
      <c r="A5872" s="17">
        <v>5200</v>
      </c>
      <c r="B5872" s="17" t="s">
        <v>2131</v>
      </c>
      <c r="C5872" s="17" t="s">
        <v>20</v>
      </c>
      <c r="D5872" s="17" t="s">
        <v>4731</v>
      </c>
      <c r="E5872" s="17">
        <v>5110</v>
      </c>
      <c r="F5872" s="18" t="s">
        <v>6</v>
      </c>
      <c r="G5872">
        <v>2008</v>
      </c>
      <c r="H5872" s="18" t="s">
        <v>66</v>
      </c>
      <c r="I5872" t="s">
        <v>64</v>
      </c>
      <c r="J5872" t="s">
        <v>123</v>
      </c>
    </row>
    <row r="5873" spans="1:10">
      <c r="A5873" s="17">
        <v>5199</v>
      </c>
      <c r="B5873" s="17" t="s">
        <v>2142</v>
      </c>
      <c r="C5873" s="17" t="s">
        <v>20</v>
      </c>
      <c r="D5873" s="17" t="s">
        <v>4731</v>
      </c>
      <c r="E5873" s="17">
        <v>3100</v>
      </c>
      <c r="F5873" s="18" t="s">
        <v>6</v>
      </c>
      <c r="G5873">
        <v>2008</v>
      </c>
      <c r="H5873" s="18" t="s">
        <v>66</v>
      </c>
      <c r="I5873" t="s">
        <v>64</v>
      </c>
      <c r="J5873" t="s">
        <v>123</v>
      </c>
    </row>
    <row r="5874" spans="1:10">
      <c r="A5874" s="17">
        <v>5198</v>
      </c>
      <c r="B5874" s="17" t="s">
        <v>2564</v>
      </c>
      <c r="C5874" s="17" t="s">
        <v>20</v>
      </c>
      <c r="D5874" s="17" t="s">
        <v>4731</v>
      </c>
      <c r="E5874" s="17">
        <v>2580</v>
      </c>
      <c r="F5874" s="18" t="s">
        <v>6</v>
      </c>
      <c r="G5874">
        <v>2008</v>
      </c>
      <c r="H5874" s="18" t="s">
        <v>66</v>
      </c>
      <c r="I5874" t="s">
        <v>64</v>
      </c>
      <c r="J5874" t="s">
        <v>65</v>
      </c>
    </row>
    <row r="5875" spans="1:10">
      <c r="A5875" s="17">
        <v>5197</v>
      </c>
      <c r="B5875" s="17" t="s">
        <v>2026</v>
      </c>
      <c r="C5875" s="17" t="s">
        <v>20</v>
      </c>
      <c r="D5875" s="17" t="s">
        <v>4745</v>
      </c>
      <c r="E5875" s="17">
        <v>5070</v>
      </c>
      <c r="F5875" s="18" t="s">
        <v>6</v>
      </c>
      <c r="G5875">
        <v>2008</v>
      </c>
      <c r="H5875" s="18" t="s">
        <v>66</v>
      </c>
      <c r="I5875" t="s">
        <v>64</v>
      </c>
      <c r="J5875" t="s">
        <v>123</v>
      </c>
    </row>
    <row r="5876" spans="1:10">
      <c r="A5876" s="17">
        <v>5196</v>
      </c>
      <c r="B5876" s="17" t="s">
        <v>2821</v>
      </c>
      <c r="C5876" s="17" t="s">
        <v>20</v>
      </c>
      <c r="D5876" s="17" t="s">
        <v>4731</v>
      </c>
      <c r="E5876" s="17">
        <v>2160</v>
      </c>
      <c r="F5876" s="18" t="s">
        <v>6</v>
      </c>
      <c r="G5876">
        <v>2008</v>
      </c>
      <c r="H5876" s="18" t="s">
        <v>66</v>
      </c>
      <c r="I5876" t="s">
        <v>64</v>
      </c>
      <c r="J5876" t="s">
        <v>65</v>
      </c>
    </row>
    <row r="5877" spans="1:10">
      <c r="A5877" s="17">
        <v>5195</v>
      </c>
      <c r="B5877" s="17" t="s">
        <v>2053</v>
      </c>
      <c r="C5877" s="17" t="s">
        <v>20</v>
      </c>
      <c r="D5877" s="17" t="s">
        <v>4731</v>
      </c>
      <c r="E5877" s="17">
        <v>3810</v>
      </c>
      <c r="F5877" s="18" t="s">
        <v>6</v>
      </c>
      <c r="G5877">
        <v>2008</v>
      </c>
      <c r="H5877" s="18" t="s">
        <v>66</v>
      </c>
      <c r="I5877" t="s">
        <v>64</v>
      </c>
      <c r="J5877" t="s">
        <v>145</v>
      </c>
    </row>
    <row r="5878" spans="1:10">
      <c r="A5878" s="17">
        <v>5193</v>
      </c>
      <c r="B5878" s="17" t="s">
        <v>2069</v>
      </c>
      <c r="C5878" s="17" t="s">
        <v>20</v>
      </c>
      <c r="D5878" s="17" t="s">
        <v>4745</v>
      </c>
      <c r="E5878" s="17">
        <v>3890</v>
      </c>
      <c r="F5878" s="18" t="s">
        <v>6</v>
      </c>
      <c r="G5878">
        <v>2007</v>
      </c>
      <c r="H5878" s="18" t="s">
        <v>66</v>
      </c>
      <c r="I5878" t="s">
        <v>64</v>
      </c>
      <c r="J5878" t="s">
        <v>65</v>
      </c>
    </row>
    <row r="5879" spans="1:10">
      <c r="A5879" s="17">
        <v>5192</v>
      </c>
      <c r="B5879" s="17" t="s">
        <v>2039</v>
      </c>
      <c r="C5879" s="17" t="s">
        <v>20</v>
      </c>
      <c r="D5879" s="17" t="s">
        <v>4745</v>
      </c>
      <c r="E5879" s="17">
        <v>6270</v>
      </c>
      <c r="F5879" s="18" t="s">
        <v>6</v>
      </c>
      <c r="G5879">
        <v>2007</v>
      </c>
      <c r="H5879" s="18" t="s">
        <v>66</v>
      </c>
      <c r="I5879" t="s">
        <v>64</v>
      </c>
      <c r="J5879" t="s">
        <v>123</v>
      </c>
    </row>
    <row r="5880" spans="1:10">
      <c r="A5880" s="17">
        <v>5191</v>
      </c>
      <c r="B5880" s="17" t="s">
        <v>2022</v>
      </c>
      <c r="C5880" s="17" t="s">
        <v>20</v>
      </c>
      <c r="D5880" s="17" t="s">
        <v>4745</v>
      </c>
      <c r="E5880" s="17">
        <v>4020</v>
      </c>
      <c r="F5880" s="18" t="s">
        <v>6</v>
      </c>
      <c r="G5880">
        <v>2007</v>
      </c>
      <c r="H5880" s="18" t="s">
        <v>66</v>
      </c>
      <c r="I5880" t="s">
        <v>64</v>
      </c>
      <c r="J5880" t="s">
        <v>123</v>
      </c>
    </row>
    <row r="5881" spans="1:10">
      <c r="A5881" s="17">
        <v>5190</v>
      </c>
      <c r="B5881" s="17" t="s">
        <v>2044</v>
      </c>
      <c r="C5881" s="17" t="s">
        <v>20</v>
      </c>
      <c r="D5881" s="17" t="s">
        <v>4731</v>
      </c>
      <c r="E5881" s="17">
        <v>8470</v>
      </c>
      <c r="F5881" s="18" t="s">
        <v>6</v>
      </c>
      <c r="G5881">
        <v>2007</v>
      </c>
      <c r="H5881" s="18" t="s">
        <v>66</v>
      </c>
      <c r="I5881" t="s">
        <v>64</v>
      </c>
      <c r="J5881" t="s">
        <v>145</v>
      </c>
    </row>
    <row r="5882" spans="1:10">
      <c r="A5882" s="17">
        <v>5189</v>
      </c>
      <c r="B5882" s="17" t="s">
        <v>2020</v>
      </c>
      <c r="C5882" s="17" t="s">
        <v>20</v>
      </c>
      <c r="D5882" s="17" t="s">
        <v>4731</v>
      </c>
      <c r="E5882" s="17">
        <v>8440</v>
      </c>
      <c r="F5882" s="18" t="s">
        <v>6</v>
      </c>
      <c r="G5882">
        <v>2006</v>
      </c>
      <c r="H5882" s="18" t="s">
        <v>66</v>
      </c>
      <c r="I5882" t="s">
        <v>64</v>
      </c>
      <c r="J5882" t="s">
        <v>145</v>
      </c>
    </row>
    <row r="5883" spans="1:10">
      <c r="A5883" s="17">
        <v>5188</v>
      </c>
      <c r="B5883" s="17" t="s">
        <v>2015</v>
      </c>
      <c r="C5883" s="17" t="s">
        <v>20</v>
      </c>
      <c r="D5883" s="17" t="s">
        <v>4745</v>
      </c>
      <c r="E5883" s="17">
        <v>9440</v>
      </c>
      <c r="F5883" s="18" t="s">
        <v>6</v>
      </c>
      <c r="G5883">
        <v>2006</v>
      </c>
      <c r="H5883" s="18" t="s">
        <v>66</v>
      </c>
      <c r="I5883" t="s">
        <v>64</v>
      </c>
      <c r="J5883" t="s">
        <v>123</v>
      </c>
    </row>
    <row r="5884" spans="1:10">
      <c r="A5884" s="17">
        <v>5187</v>
      </c>
      <c r="B5884" s="17" t="s">
        <v>2017</v>
      </c>
      <c r="C5884" s="17" t="s">
        <v>20</v>
      </c>
      <c r="D5884" s="17" t="s">
        <v>4745</v>
      </c>
      <c r="E5884" s="17">
        <v>6060</v>
      </c>
      <c r="F5884" s="18" t="s">
        <v>6</v>
      </c>
      <c r="G5884">
        <v>2006</v>
      </c>
      <c r="H5884" s="18" t="s">
        <v>66</v>
      </c>
      <c r="I5884" t="s">
        <v>64</v>
      </c>
      <c r="J5884" t="s">
        <v>145</v>
      </c>
    </row>
    <row r="5885" spans="1:10">
      <c r="A5885" s="17">
        <v>5186</v>
      </c>
      <c r="B5885" s="17" t="s">
        <v>2038</v>
      </c>
      <c r="C5885" s="17" t="s">
        <v>20</v>
      </c>
      <c r="D5885" s="17" t="s">
        <v>4731</v>
      </c>
      <c r="E5885" s="17">
        <v>7420</v>
      </c>
      <c r="F5885" s="18" t="s">
        <v>6</v>
      </c>
      <c r="G5885">
        <v>2005</v>
      </c>
      <c r="H5885" s="18" t="s">
        <v>66</v>
      </c>
      <c r="I5885" t="s">
        <v>64</v>
      </c>
      <c r="J5885" t="s">
        <v>145</v>
      </c>
    </row>
    <row r="5886" spans="1:10">
      <c r="A5886" s="17">
        <v>5184</v>
      </c>
      <c r="B5886" s="17" t="s">
        <v>2084</v>
      </c>
      <c r="C5886" s="17" t="s">
        <v>20</v>
      </c>
      <c r="D5886" s="17" t="s">
        <v>4745</v>
      </c>
      <c r="E5886" s="17">
        <v>7740</v>
      </c>
      <c r="F5886" s="18" t="s">
        <v>6</v>
      </c>
      <c r="G5886">
        <v>2005</v>
      </c>
      <c r="H5886" s="18" t="s">
        <v>66</v>
      </c>
      <c r="I5886" t="s">
        <v>64</v>
      </c>
      <c r="J5886" t="s">
        <v>123</v>
      </c>
    </row>
    <row r="5887" spans="1:10">
      <c r="A5887" s="17">
        <v>5183</v>
      </c>
      <c r="B5887" s="17" t="s">
        <v>2014</v>
      </c>
      <c r="C5887" s="17" t="s">
        <v>20</v>
      </c>
      <c r="D5887" s="17" t="s">
        <v>4745</v>
      </c>
      <c r="E5887" s="17">
        <v>33800</v>
      </c>
      <c r="F5887" s="18" t="s">
        <v>6</v>
      </c>
      <c r="G5887">
        <v>2004</v>
      </c>
      <c r="H5887" s="18" t="s">
        <v>66</v>
      </c>
      <c r="I5887" t="s">
        <v>64</v>
      </c>
      <c r="J5887" t="s">
        <v>145</v>
      </c>
    </row>
    <row r="5888" spans="1:10">
      <c r="A5888" s="17">
        <v>5181</v>
      </c>
      <c r="B5888" s="17" t="s">
        <v>3757</v>
      </c>
      <c r="C5888" s="17" t="s">
        <v>26</v>
      </c>
      <c r="D5888" s="17" t="s">
        <v>4668</v>
      </c>
      <c r="E5888" s="17">
        <v>2590</v>
      </c>
      <c r="F5888" s="18" t="s">
        <v>6</v>
      </c>
      <c r="G5888">
        <v>2011</v>
      </c>
      <c r="H5888" s="18" t="s">
        <v>66</v>
      </c>
      <c r="I5888" t="s">
        <v>64</v>
      </c>
      <c r="J5888" t="s">
        <v>65</v>
      </c>
    </row>
    <row r="5889" spans="1:10">
      <c r="A5889" s="17">
        <v>5179</v>
      </c>
      <c r="B5889" s="17" t="s">
        <v>4539</v>
      </c>
      <c r="C5889" s="17" t="s">
        <v>24</v>
      </c>
      <c r="D5889" s="17" t="s">
        <v>4681</v>
      </c>
      <c r="E5889" s="17">
        <v>1760</v>
      </c>
      <c r="F5889" s="18" t="s">
        <v>6</v>
      </c>
      <c r="G5889">
        <v>2011</v>
      </c>
      <c r="H5889" s="18" t="s">
        <v>66</v>
      </c>
      <c r="I5889" t="s">
        <v>64</v>
      </c>
      <c r="J5889" t="s">
        <v>65</v>
      </c>
    </row>
    <row r="5890" spans="1:10">
      <c r="A5890" s="17">
        <v>5178</v>
      </c>
      <c r="B5890" s="17" t="s">
        <v>3076</v>
      </c>
      <c r="C5890" s="17" t="s">
        <v>28</v>
      </c>
      <c r="D5890" s="17" t="s">
        <v>4583</v>
      </c>
      <c r="E5890" s="17">
        <v>5260</v>
      </c>
      <c r="F5890" s="18" t="s">
        <v>6</v>
      </c>
      <c r="G5890">
        <v>2011</v>
      </c>
      <c r="H5890" s="18" t="s">
        <v>66</v>
      </c>
      <c r="I5890" t="s">
        <v>64</v>
      </c>
      <c r="J5890" t="s">
        <v>65</v>
      </c>
    </row>
    <row r="5891" spans="1:10">
      <c r="A5891" s="17">
        <v>5176</v>
      </c>
      <c r="B5891" s="17" t="s">
        <v>2685</v>
      </c>
      <c r="C5891" s="17" t="s">
        <v>24</v>
      </c>
      <c r="D5891" s="17" t="s">
        <v>4681</v>
      </c>
      <c r="E5891" s="17">
        <v>2320</v>
      </c>
      <c r="F5891" s="18" t="s">
        <v>6</v>
      </c>
      <c r="G5891">
        <v>2010</v>
      </c>
      <c r="H5891" s="18" t="s">
        <v>66</v>
      </c>
      <c r="I5891" t="s">
        <v>64</v>
      </c>
      <c r="J5891" t="s">
        <v>65</v>
      </c>
    </row>
    <row r="5892" spans="1:10">
      <c r="A5892" s="17">
        <v>5175</v>
      </c>
      <c r="B5892" s="17" t="s">
        <v>4024</v>
      </c>
      <c r="C5892" s="17" t="s">
        <v>24</v>
      </c>
      <c r="D5892" s="17" t="s">
        <v>4658</v>
      </c>
      <c r="E5892" s="17">
        <v>730</v>
      </c>
      <c r="F5892" s="18" t="s">
        <v>6</v>
      </c>
      <c r="G5892">
        <v>2010</v>
      </c>
      <c r="H5892" s="18" t="s">
        <v>66</v>
      </c>
      <c r="I5892" t="s">
        <v>64</v>
      </c>
      <c r="J5892" t="s">
        <v>65</v>
      </c>
    </row>
    <row r="5893" spans="1:10">
      <c r="A5893" s="17">
        <v>5174</v>
      </c>
      <c r="B5893" s="17" t="s">
        <v>3949</v>
      </c>
      <c r="C5893" s="17" t="s">
        <v>24</v>
      </c>
      <c r="D5893" s="17" t="s">
        <v>4658</v>
      </c>
      <c r="E5893" s="17">
        <v>1130</v>
      </c>
      <c r="F5893" s="18" t="s">
        <v>6</v>
      </c>
      <c r="G5893">
        <v>2010</v>
      </c>
      <c r="H5893" s="18" t="s">
        <v>66</v>
      </c>
      <c r="I5893" t="s">
        <v>64</v>
      </c>
      <c r="J5893" t="s">
        <v>65</v>
      </c>
    </row>
    <row r="5894" spans="1:10">
      <c r="A5894" s="17">
        <v>5173</v>
      </c>
      <c r="B5894" s="17" t="s">
        <v>4135</v>
      </c>
      <c r="C5894" s="17" t="s">
        <v>28</v>
      </c>
      <c r="D5894" s="17" t="s">
        <v>4749</v>
      </c>
      <c r="E5894" s="17">
        <v>1460</v>
      </c>
      <c r="F5894" s="18" t="s">
        <v>6</v>
      </c>
      <c r="G5894">
        <v>2010</v>
      </c>
      <c r="H5894" s="18" t="s">
        <v>66</v>
      </c>
      <c r="I5894" t="s">
        <v>64</v>
      </c>
      <c r="J5894" t="s">
        <v>65</v>
      </c>
    </row>
    <row r="5895" spans="1:10">
      <c r="A5895" s="17">
        <v>5172</v>
      </c>
      <c r="B5895" s="17" t="s">
        <v>2144</v>
      </c>
      <c r="C5895" s="17" t="s">
        <v>26</v>
      </c>
      <c r="D5895" s="17" t="s">
        <v>4742</v>
      </c>
      <c r="E5895" s="17">
        <v>4610</v>
      </c>
      <c r="F5895" s="18" t="s">
        <v>6</v>
      </c>
      <c r="G5895">
        <v>2010</v>
      </c>
      <c r="H5895" s="18" t="s">
        <v>66</v>
      </c>
      <c r="I5895" t="s">
        <v>64</v>
      </c>
      <c r="J5895" t="s">
        <v>65</v>
      </c>
    </row>
    <row r="5896" spans="1:10">
      <c r="A5896" s="17">
        <v>5171</v>
      </c>
      <c r="B5896" s="17" t="s">
        <v>2959</v>
      </c>
      <c r="C5896" s="17" t="s">
        <v>28</v>
      </c>
      <c r="D5896" s="17" t="s">
        <v>4634</v>
      </c>
      <c r="E5896" s="17">
        <v>2440</v>
      </c>
      <c r="F5896" s="18" t="s">
        <v>6</v>
      </c>
      <c r="G5896">
        <v>2010</v>
      </c>
      <c r="H5896" s="18" t="s">
        <v>66</v>
      </c>
      <c r="I5896" t="s">
        <v>64</v>
      </c>
      <c r="J5896" t="s">
        <v>65</v>
      </c>
    </row>
    <row r="5897" spans="1:10">
      <c r="A5897" s="17">
        <v>5170</v>
      </c>
      <c r="B5897" s="17" t="s">
        <v>3707</v>
      </c>
      <c r="C5897" s="17" t="s">
        <v>24</v>
      </c>
      <c r="D5897" s="17" t="s">
        <v>4681</v>
      </c>
      <c r="E5897" s="17">
        <v>3790</v>
      </c>
      <c r="F5897" s="18" t="s">
        <v>6</v>
      </c>
      <c r="G5897">
        <v>2010</v>
      </c>
      <c r="H5897" s="18" t="s">
        <v>66</v>
      </c>
      <c r="I5897" t="s">
        <v>64</v>
      </c>
      <c r="J5897" t="s">
        <v>65</v>
      </c>
    </row>
    <row r="5898" spans="1:10">
      <c r="A5898" s="17">
        <v>5168</v>
      </c>
      <c r="B5898" s="17" t="s">
        <v>3698</v>
      </c>
      <c r="C5898" s="17" t="s">
        <v>24</v>
      </c>
      <c r="D5898" s="17" t="s">
        <v>4681</v>
      </c>
      <c r="E5898" s="17">
        <v>1490</v>
      </c>
      <c r="F5898" s="18" t="s">
        <v>6</v>
      </c>
      <c r="G5898">
        <v>2010</v>
      </c>
      <c r="H5898" s="18" t="s">
        <v>66</v>
      </c>
      <c r="I5898" t="s">
        <v>64</v>
      </c>
      <c r="J5898" t="s">
        <v>65</v>
      </c>
    </row>
    <row r="5899" spans="1:10">
      <c r="A5899" s="17">
        <v>5166</v>
      </c>
      <c r="B5899" s="17" t="s">
        <v>3538</v>
      </c>
      <c r="C5899" s="17" t="s">
        <v>24</v>
      </c>
      <c r="D5899" s="17" t="s">
        <v>4748</v>
      </c>
      <c r="E5899" s="17">
        <v>1490</v>
      </c>
      <c r="F5899" s="18" t="s">
        <v>6</v>
      </c>
      <c r="G5899">
        <v>2010</v>
      </c>
      <c r="H5899" s="18" t="s">
        <v>66</v>
      </c>
      <c r="I5899" t="s">
        <v>64</v>
      </c>
      <c r="J5899" t="s">
        <v>65</v>
      </c>
    </row>
    <row r="5900" spans="1:10">
      <c r="A5900" s="17">
        <v>5165</v>
      </c>
      <c r="B5900" s="17" t="s">
        <v>3346</v>
      </c>
      <c r="C5900" s="17" t="s">
        <v>28</v>
      </c>
      <c r="D5900" s="17" t="s">
        <v>4583</v>
      </c>
      <c r="E5900" s="17">
        <v>3500</v>
      </c>
      <c r="F5900" s="18" t="s">
        <v>6</v>
      </c>
      <c r="G5900">
        <v>2010</v>
      </c>
      <c r="H5900" s="18" t="s">
        <v>66</v>
      </c>
      <c r="I5900" t="s">
        <v>64</v>
      </c>
      <c r="J5900" t="s">
        <v>65</v>
      </c>
    </row>
    <row r="5901" spans="1:10">
      <c r="A5901" s="17">
        <v>5164</v>
      </c>
      <c r="B5901" s="17" t="s">
        <v>2754</v>
      </c>
      <c r="C5901" s="17" t="s">
        <v>28</v>
      </c>
      <c r="D5901" s="17" t="s">
        <v>4583</v>
      </c>
      <c r="E5901" s="17">
        <v>1580</v>
      </c>
      <c r="F5901" s="18" t="s">
        <v>6</v>
      </c>
      <c r="G5901">
        <v>2010</v>
      </c>
      <c r="H5901" s="18" t="s">
        <v>66</v>
      </c>
      <c r="I5901" t="s">
        <v>64</v>
      </c>
      <c r="J5901" t="s">
        <v>65</v>
      </c>
    </row>
    <row r="5902" spans="1:10">
      <c r="A5902" s="17">
        <v>5163</v>
      </c>
      <c r="B5902" s="17" t="s">
        <v>2833</v>
      </c>
      <c r="C5902" s="17" t="s">
        <v>28</v>
      </c>
      <c r="D5902" s="17" t="s">
        <v>4583</v>
      </c>
      <c r="E5902" s="17">
        <v>2320</v>
      </c>
      <c r="F5902" s="18" t="s">
        <v>6</v>
      </c>
      <c r="G5902">
        <v>2010</v>
      </c>
      <c r="H5902" s="18" t="s">
        <v>66</v>
      </c>
      <c r="I5902" t="s">
        <v>64</v>
      </c>
      <c r="J5902" t="s">
        <v>65</v>
      </c>
    </row>
    <row r="5903" spans="1:10">
      <c r="A5903" s="17">
        <v>5162</v>
      </c>
      <c r="B5903" s="17" t="s">
        <v>2474</v>
      </c>
      <c r="C5903" s="17" t="s">
        <v>28</v>
      </c>
      <c r="D5903" s="17" t="s">
        <v>4638</v>
      </c>
      <c r="E5903" s="17">
        <v>3220</v>
      </c>
      <c r="F5903" s="18" t="s">
        <v>6</v>
      </c>
      <c r="G5903">
        <v>2010</v>
      </c>
      <c r="H5903" s="18" t="s">
        <v>66</v>
      </c>
      <c r="I5903" t="s">
        <v>64</v>
      </c>
      <c r="J5903" t="s">
        <v>65</v>
      </c>
    </row>
    <row r="5904" spans="1:10">
      <c r="A5904" s="17">
        <v>5160</v>
      </c>
      <c r="B5904" s="17" t="s">
        <v>3829</v>
      </c>
      <c r="C5904" s="17" t="s">
        <v>24</v>
      </c>
      <c r="D5904" s="17" t="s">
        <v>4681</v>
      </c>
      <c r="E5904" s="17">
        <v>3070</v>
      </c>
      <c r="F5904" s="18" t="s">
        <v>6</v>
      </c>
      <c r="G5904">
        <v>2010</v>
      </c>
      <c r="H5904" s="18" t="s">
        <v>66</v>
      </c>
      <c r="I5904" t="s">
        <v>64</v>
      </c>
      <c r="J5904" t="s">
        <v>65</v>
      </c>
    </row>
    <row r="5905" spans="1:10">
      <c r="A5905" s="17">
        <v>5159</v>
      </c>
      <c r="B5905" s="17" t="s">
        <v>3835</v>
      </c>
      <c r="C5905" s="17" t="s">
        <v>24</v>
      </c>
      <c r="D5905" s="17" t="s">
        <v>4658</v>
      </c>
      <c r="E5905" s="17">
        <v>1550</v>
      </c>
      <c r="F5905" s="18" t="s">
        <v>6</v>
      </c>
      <c r="G5905">
        <v>2010</v>
      </c>
      <c r="H5905" s="18" t="s">
        <v>66</v>
      </c>
      <c r="I5905" t="s">
        <v>64</v>
      </c>
      <c r="J5905" t="s">
        <v>65</v>
      </c>
    </row>
    <row r="5906" spans="1:10">
      <c r="A5906" s="17">
        <v>5158</v>
      </c>
      <c r="B5906" s="17" t="s">
        <v>2629</v>
      </c>
      <c r="C5906" s="17" t="s">
        <v>28</v>
      </c>
      <c r="D5906" s="17" t="s">
        <v>4749</v>
      </c>
      <c r="E5906" s="17">
        <v>2200</v>
      </c>
      <c r="F5906" s="18" t="s">
        <v>6</v>
      </c>
      <c r="G5906">
        <v>2010</v>
      </c>
      <c r="H5906" s="18" t="s">
        <v>66</v>
      </c>
      <c r="I5906" t="s">
        <v>64</v>
      </c>
      <c r="J5906" t="s">
        <v>65</v>
      </c>
    </row>
    <row r="5907" spans="1:10">
      <c r="A5907" s="17">
        <v>5157</v>
      </c>
      <c r="B5907" s="17" t="s">
        <v>106</v>
      </c>
      <c r="C5907" s="17" t="s">
        <v>24</v>
      </c>
      <c r="D5907" s="17" t="s">
        <v>4658</v>
      </c>
      <c r="E5907" s="17">
        <v>2790</v>
      </c>
      <c r="F5907" s="18" t="s">
        <v>6</v>
      </c>
      <c r="G5907">
        <v>2010</v>
      </c>
      <c r="H5907" s="18" t="s">
        <v>66</v>
      </c>
      <c r="I5907" t="s">
        <v>64</v>
      </c>
      <c r="J5907" t="s">
        <v>65</v>
      </c>
    </row>
    <row r="5908" spans="1:10">
      <c r="A5908" s="17">
        <v>5156</v>
      </c>
      <c r="B5908" s="17" t="s">
        <v>3570</v>
      </c>
      <c r="C5908" s="17" t="s">
        <v>26</v>
      </c>
      <c r="D5908" s="17" t="s">
        <v>4668</v>
      </c>
      <c r="E5908" s="17">
        <v>1590</v>
      </c>
      <c r="F5908" s="18" t="s">
        <v>6</v>
      </c>
      <c r="G5908">
        <v>2010</v>
      </c>
      <c r="H5908" s="18" t="s">
        <v>66</v>
      </c>
      <c r="I5908" t="s">
        <v>64</v>
      </c>
      <c r="J5908" t="s">
        <v>65</v>
      </c>
    </row>
    <row r="5909" spans="1:10">
      <c r="A5909" s="17">
        <v>5155</v>
      </c>
      <c r="B5909" s="17" t="s">
        <v>2168</v>
      </c>
      <c r="C5909" s="17" t="s">
        <v>28</v>
      </c>
      <c r="D5909" s="17" t="s">
        <v>4749</v>
      </c>
      <c r="E5909" s="17">
        <v>1560</v>
      </c>
      <c r="F5909" s="18" t="s">
        <v>6</v>
      </c>
      <c r="G5909">
        <v>2010</v>
      </c>
      <c r="H5909" s="18" t="s">
        <v>66</v>
      </c>
      <c r="I5909" t="s">
        <v>64</v>
      </c>
      <c r="J5909" t="s">
        <v>65</v>
      </c>
    </row>
    <row r="5910" spans="1:10">
      <c r="A5910" s="17">
        <v>5154</v>
      </c>
      <c r="B5910" s="17" t="s">
        <v>2566</v>
      </c>
      <c r="C5910" s="17" t="s">
        <v>26</v>
      </c>
      <c r="D5910" s="17" t="s">
        <v>4742</v>
      </c>
      <c r="E5910" s="17">
        <v>1170</v>
      </c>
      <c r="F5910" s="18" t="s">
        <v>6</v>
      </c>
      <c r="G5910">
        <v>2010</v>
      </c>
      <c r="H5910" s="18" t="s">
        <v>66</v>
      </c>
      <c r="I5910" t="s">
        <v>64</v>
      </c>
      <c r="J5910" t="s">
        <v>65</v>
      </c>
    </row>
    <row r="5911" spans="1:10">
      <c r="A5911" s="17">
        <v>5153</v>
      </c>
      <c r="B5911" s="17" t="s">
        <v>2484</v>
      </c>
      <c r="C5911" s="17" t="s">
        <v>26</v>
      </c>
      <c r="D5911" s="17" t="s">
        <v>4742</v>
      </c>
      <c r="E5911" s="17">
        <v>2440</v>
      </c>
      <c r="F5911" s="18" t="s">
        <v>6</v>
      </c>
      <c r="G5911">
        <v>2010</v>
      </c>
      <c r="H5911" s="18" t="s">
        <v>66</v>
      </c>
      <c r="I5911" t="s">
        <v>64</v>
      </c>
      <c r="J5911" t="s">
        <v>65</v>
      </c>
    </row>
    <row r="5912" spans="1:10">
      <c r="A5912" s="17">
        <v>5152</v>
      </c>
      <c r="B5912" s="17" t="s">
        <v>4516</v>
      </c>
      <c r="C5912" s="17" t="s">
        <v>28</v>
      </c>
      <c r="D5912" s="17" t="s">
        <v>4583</v>
      </c>
      <c r="E5912" s="17">
        <v>2610</v>
      </c>
      <c r="F5912" s="18" t="s">
        <v>6</v>
      </c>
      <c r="G5912">
        <v>2010</v>
      </c>
      <c r="H5912" s="18" t="s">
        <v>66</v>
      </c>
      <c r="I5912" t="s">
        <v>64</v>
      </c>
      <c r="J5912" t="s">
        <v>65</v>
      </c>
    </row>
    <row r="5913" spans="1:10">
      <c r="A5913" s="17">
        <v>5151</v>
      </c>
      <c r="B5913" s="17" t="s">
        <v>103</v>
      </c>
      <c r="C5913" s="17" t="s">
        <v>26</v>
      </c>
      <c r="D5913" s="17" t="s">
        <v>4742</v>
      </c>
      <c r="E5913" s="17">
        <v>2880</v>
      </c>
      <c r="F5913" s="18" t="s">
        <v>6</v>
      </c>
      <c r="G5913">
        <v>2010</v>
      </c>
      <c r="H5913" s="18" t="s">
        <v>66</v>
      </c>
      <c r="I5913" t="s">
        <v>64</v>
      </c>
      <c r="J5913" t="s">
        <v>65</v>
      </c>
    </row>
    <row r="5914" spans="1:10">
      <c r="A5914" s="17">
        <v>5150</v>
      </c>
      <c r="B5914" s="17" t="s">
        <v>4388</v>
      </c>
      <c r="C5914" s="17" t="s">
        <v>24</v>
      </c>
      <c r="D5914" s="17" t="s">
        <v>4681</v>
      </c>
      <c r="E5914" s="17">
        <v>1910</v>
      </c>
      <c r="F5914" s="18" t="s">
        <v>6</v>
      </c>
      <c r="G5914">
        <v>2010</v>
      </c>
      <c r="H5914" s="18" t="s">
        <v>66</v>
      </c>
      <c r="I5914" t="s">
        <v>64</v>
      </c>
      <c r="J5914" t="s">
        <v>65</v>
      </c>
    </row>
    <row r="5915" spans="1:10">
      <c r="A5915" s="17">
        <v>5149</v>
      </c>
      <c r="B5915" s="17" t="s">
        <v>2816</v>
      </c>
      <c r="C5915" s="17" t="s">
        <v>28</v>
      </c>
      <c r="D5915" s="17" t="s">
        <v>4749</v>
      </c>
      <c r="E5915" s="17">
        <v>1060</v>
      </c>
      <c r="F5915" s="18" t="s">
        <v>6</v>
      </c>
      <c r="G5915">
        <v>2010</v>
      </c>
      <c r="H5915" s="18" t="s">
        <v>66</v>
      </c>
      <c r="I5915" t="s">
        <v>64</v>
      </c>
      <c r="J5915" t="s">
        <v>65</v>
      </c>
    </row>
    <row r="5916" spans="1:10">
      <c r="A5916" s="17">
        <v>5148</v>
      </c>
      <c r="B5916" s="17" t="s">
        <v>2707</v>
      </c>
      <c r="C5916" s="17" t="s">
        <v>28</v>
      </c>
      <c r="D5916" s="17" t="s">
        <v>4749</v>
      </c>
      <c r="E5916" s="17">
        <v>2710</v>
      </c>
      <c r="F5916" s="18" t="s">
        <v>6</v>
      </c>
      <c r="G5916">
        <v>2010</v>
      </c>
      <c r="H5916" s="18" t="s">
        <v>66</v>
      </c>
      <c r="I5916" t="s">
        <v>64</v>
      </c>
      <c r="J5916" t="s">
        <v>65</v>
      </c>
    </row>
    <row r="5917" spans="1:10">
      <c r="A5917" s="17">
        <v>5147</v>
      </c>
      <c r="B5917" s="17" t="s">
        <v>4493</v>
      </c>
      <c r="C5917" s="17" t="s">
        <v>24</v>
      </c>
      <c r="D5917" s="17" t="s">
        <v>4658</v>
      </c>
      <c r="E5917" s="17">
        <v>2830</v>
      </c>
      <c r="F5917" s="18" t="s">
        <v>6</v>
      </c>
      <c r="G5917">
        <v>2010</v>
      </c>
      <c r="H5917" s="18" t="s">
        <v>66</v>
      </c>
      <c r="I5917" t="s">
        <v>64</v>
      </c>
      <c r="J5917" t="s">
        <v>65</v>
      </c>
    </row>
    <row r="5918" spans="1:10">
      <c r="A5918" s="17">
        <v>5146</v>
      </c>
      <c r="B5918" s="17" t="s">
        <v>4257</v>
      </c>
      <c r="C5918" s="17" t="s">
        <v>24</v>
      </c>
      <c r="D5918" s="17" t="s">
        <v>4681</v>
      </c>
      <c r="E5918" s="17">
        <v>1120</v>
      </c>
      <c r="F5918" s="18" t="s">
        <v>6</v>
      </c>
      <c r="G5918">
        <v>2010</v>
      </c>
      <c r="H5918" s="18" t="s">
        <v>66</v>
      </c>
      <c r="I5918" t="s">
        <v>64</v>
      </c>
      <c r="J5918" t="s">
        <v>65</v>
      </c>
    </row>
    <row r="5919" spans="1:10">
      <c r="A5919" s="17">
        <v>5145</v>
      </c>
      <c r="B5919" s="17" t="s">
        <v>3044</v>
      </c>
      <c r="C5919" s="17" t="s">
        <v>26</v>
      </c>
      <c r="D5919" s="17" t="s">
        <v>4742</v>
      </c>
      <c r="E5919" s="17">
        <v>2960</v>
      </c>
      <c r="F5919" s="18" t="s">
        <v>6</v>
      </c>
      <c r="G5919">
        <v>2010</v>
      </c>
      <c r="H5919" s="18" t="s">
        <v>66</v>
      </c>
      <c r="I5919" t="s">
        <v>64</v>
      </c>
      <c r="J5919" t="s">
        <v>65</v>
      </c>
    </row>
    <row r="5920" spans="1:10">
      <c r="A5920" s="17">
        <v>5143</v>
      </c>
      <c r="B5920" s="17" t="s">
        <v>4544</v>
      </c>
      <c r="C5920" s="17" t="s">
        <v>28</v>
      </c>
      <c r="D5920" s="17" t="s">
        <v>4749</v>
      </c>
      <c r="E5920" s="17">
        <v>2690</v>
      </c>
      <c r="F5920" s="18" t="s">
        <v>6</v>
      </c>
      <c r="G5920">
        <v>2010</v>
      </c>
      <c r="H5920" s="18" t="s">
        <v>66</v>
      </c>
      <c r="I5920" t="s">
        <v>64</v>
      </c>
      <c r="J5920" t="s">
        <v>65</v>
      </c>
    </row>
    <row r="5921" spans="1:10">
      <c r="A5921" s="17">
        <v>5142</v>
      </c>
      <c r="B5921" s="17" t="s">
        <v>2903</v>
      </c>
      <c r="C5921" s="17" t="s">
        <v>24</v>
      </c>
      <c r="D5921" s="17" t="s">
        <v>4748</v>
      </c>
      <c r="E5921" s="17">
        <v>2570</v>
      </c>
      <c r="F5921" s="18" t="s">
        <v>6</v>
      </c>
      <c r="G5921">
        <v>2010</v>
      </c>
      <c r="H5921" s="18" t="s">
        <v>66</v>
      </c>
      <c r="I5921" t="s">
        <v>64</v>
      </c>
      <c r="J5921" t="s">
        <v>65</v>
      </c>
    </row>
    <row r="5922" spans="1:10">
      <c r="A5922" s="17">
        <v>5140</v>
      </c>
      <c r="B5922" s="17" t="s">
        <v>3082</v>
      </c>
      <c r="C5922" s="17" t="s">
        <v>26</v>
      </c>
      <c r="D5922" s="17" t="s">
        <v>4742</v>
      </c>
      <c r="E5922" s="17">
        <v>2700</v>
      </c>
      <c r="F5922" s="18" t="s">
        <v>6</v>
      </c>
      <c r="G5922">
        <v>2010</v>
      </c>
      <c r="H5922" s="18" t="s">
        <v>66</v>
      </c>
      <c r="I5922" t="s">
        <v>64</v>
      </c>
      <c r="J5922" t="s">
        <v>65</v>
      </c>
    </row>
    <row r="5923" spans="1:10">
      <c r="A5923" s="17">
        <v>5139</v>
      </c>
      <c r="B5923" s="17" t="s">
        <v>3394</v>
      </c>
      <c r="C5923" s="17" t="s">
        <v>26</v>
      </c>
      <c r="D5923" s="17" t="s">
        <v>4742</v>
      </c>
      <c r="E5923" s="17">
        <v>2290</v>
      </c>
      <c r="F5923" s="18" t="s">
        <v>6</v>
      </c>
      <c r="G5923">
        <v>2010</v>
      </c>
      <c r="H5923" s="18" t="s">
        <v>66</v>
      </c>
      <c r="I5923" t="s">
        <v>64</v>
      </c>
      <c r="J5923" t="s">
        <v>65</v>
      </c>
    </row>
    <row r="5924" spans="1:10">
      <c r="A5924" s="17">
        <v>5138</v>
      </c>
      <c r="B5924" s="17" t="s">
        <v>2619</v>
      </c>
      <c r="C5924" s="17" t="s">
        <v>28</v>
      </c>
      <c r="D5924" s="17" t="s">
        <v>4749</v>
      </c>
      <c r="E5924" s="17">
        <v>2670</v>
      </c>
      <c r="F5924" s="18" t="s">
        <v>6</v>
      </c>
      <c r="G5924">
        <v>2010</v>
      </c>
      <c r="H5924" s="18" t="s">
        <v>66</v>
      </c>
      <c r="I5924" t="s">
        <v>64</v>
      </c>
      <c r="J5924" t="s">
        <v>65</v>
      </c>
    </row>
    <row r="5925" spans="1:10">
      <c r="A5925" s="17">
        <v>5137</v>
      </c>
      <c r="B5925" s="17" t="s">
        <v>3401</v>
      </c>
      <c r="C5925" s="17" t="s">
        <v>24</v>
      </c>
      <c r="D5925" s="17" t="s">
        <v>4748</v>
      </c>
      <c r="E5925" s="17">
        <v>1410</v>
      </c>
      <c r="F5925" s="18" t="s">
        <v>6</v>
      </c>
      <c r="G5925">
        <v>2010</v>
      </c>
      <c r="H5925" s="18" t="s">
        <v>66</v>
      </c>
      <c r="I5925" t="s">
        <v>64</v>
      </c>
      <c r="J5925" t="s">
        <v>65</v>
      </c>
    </row>
    <row r="5926" spans="1:10">
      <c r="A5926" s="17">
        <v>5136</v>
      </c>
      <c r="B5926" s="17" t="s">
        <v>3413</v>
      </c>
      <c r="C5926" s="17" t="s">
        <v>24</v>
      </c>
      <c r="D5926" s="17" t="s">
        <v>4748</v>
      </c>
      <c r="E5926" s="17">
        <v>1130</v>
      </c>
      <c r="F5926" s="18" t="s">
        <v>6</v>
      </c>
      <c r="G5926">
        <v>2010</v>
      </c>
      <c r="H5926" s="18" t="s">
        <v>66</v>
      </c>
      <c r="I5926" t="s">
        <v>64</v>
      </c>
      <c r="J5926" t="s">
        <v>65</v>
      </c>
    </row>
    <row r="5927" spans="1:10">
      <c r="A5927" s="17">
        <v>5135</v>
      </c>
      <c r="B5927" s="17" t="s">
        <v>4529</v>
      </c>
      <c r="C5927" s="17" t="s">
        <v>24</v>
      </c>
      <c r="D5927" s="17" t="s">
        <v>4681</v>
      </c>
      <c r="E5927" s="17">
        <v>1610</v>
      </c>
      <c r="F5927" s="18" t="s">
        <v>6</v>
      </c>
      <c r="G5927">
        <v>2010</v>
      </c>
      <c r="H5927" s="18" t="s">
        <v>66</v>
      </c>
      <c r="I5927" t="s">
        <v>64</v>
      </c>
      <c r="J5927" t="s">
        <v>65</v>
      </c>
    </row>
    <row r="5928" spans="1:10">
      <c r="A5928" s="17">
        <v>5134</v>
      </c>
      <c r="B5928" s="17" t="s">
        <v>4247</v>
      </c>
      <c r="C5928" s="17" t="s">
        <v>24</v>
      </c>
      <c r="D5928" s="17" t="s">
        <v>4681</v>
      </c>
      <c r="E5928" s="17">
        <v>2050</v>
      </c>
      <c r="F5928" s="18" t="s">
        <v>6</v>
      </c>
      <c r="G5928">
        <v>2010</v>
      </c>
      <c r="H5928" s="18" t="s">
        <v>66</v>
      </c>
      <c r="I5928" t="s">
        <v>64</v>
      </c>
      <c r="J5928" t="s">
        <v>65</v>
      </c>
    </row>
    <row r="5929" spans="1:10">
      <c r="A5929" s="17">
        <v>5133</v>
      </c>
      <c r="B5929" s="17" t="s">
        <v>4000</v>
      </c>
      <c r="C5929" s="17" t="s">
        <v>26</v>
      </c>
      <c r="D5929" s="17" t="s">
        <v>4668</v>
      </c>
      <c r="E5929" s="17">
        <v>5600</v>
      </c>
      <c r="F5929" s="18" t="s">
        <v>6</v>
      </c>
      <c r="G5929">
        <v>2010</v>
      </c>
      <c r="H5929" s="18" t="s">
        <v>66</v>
      </c>
      <c r="I5929" t="s">
        <v>64</v>
      </c>
      <c r="J5929" t="s">
        <v>65</v>
      </c>
    </row>
    <row r="5930" spans="1:10">
      <c r="A5930" s="17">
        <v>5132</v>
      </c>
      <c r="B5930" s="17" t="s">
        <v>3115</v>
      </c>
      <c r="C5930" s="17" t="s">
        <v>28</v>
      </c>
      <c r="D5930" s="17" t="s">
        <v>4749</v>
      </c>
      <c r="E5930" s="17">
        <v>1100</v>
      </c>
      <c r="F5930" s="18" t="s">
        <v>6</v>
      </c>
      <c r="G5930">
        <v>2010</v>
      </c>
      <c r="H5930" s="18" t="s">
        <v>66</v>
      </c>
      <c r="I5930" t="s">
        <v>64</v>
      </c>
      <c r="J5930" t="s">
        <v>65</v>
      </c>
    </row>
    <row r="5931" spans="1:10">
      <c r="A5931" s="17">
        <v>5131</v>
      </c>
      <c r="B5931" s="17" t="s">
        <v>2998</v>
      </c>
      <c r="C5931" s="17" t="s">
        <v>28</v>
      </c>
      <c r="D5931" s="17" t="s">
        <v>4638</v>
      </c>
      <c r="E5931" s="17">
        <v>2260</v>
      </c>
      <c r="F5931" s="18" t="s">
        <v>6</v>
      </c>
      <c r="G5931">
        <v>2010</v>
      </c>
      <c r="H5931" s="18" t="s">
        <v>66</v>
      </c>
      <c r="I5931" t="s">
        <v>64</v>
      </c>
      <c r="J5931" t="s">
        <v>65</v>
      </c>
    </row>
    <row r="5932" spans="1:10">
      <c r="A5932" s="17">
        <v>5130</v>
      </c>
      <c r="B5932" s="17" t="s">
        <v>3520</v>
      </c>
      <c r="C5932" s="17" t="s">
        <v>24</v>
      </c>
      <c r="D5932" s="17" t="s">
        <v>4658</v>
      </c>
      <c r="E5932" s="17">
        <v>1750</v>
      </c>
      <c r="F5932" s="18" t="s">
        <v>6</v>
      </c>
      <c r="G5932">
        <v>2010</v>
      </c>
      <c r="H5932" s="18" t="s">
        <v>66</v>
      </c>
      <c r="I5932" t="s">
        <v>64</v>
      </c>
      <c r="J5932" t="s">
        <v>65</v>
      </c>
    </row>
    <row r="5933" spans="1:10">
      <c r="A5933" s="17">
        <v>5129</v>
      </c>
      <c r="B5933" s="17" t="s">
        <v>3653</v>
      </c>
      <c r="C5933" s="17" t="s">
        <v>24</v>
      </c>
      <c r="D5933" s="17" t="s">
        <v>4681</v>
      </c>
      <c r="E5933" s="17">
        <v>1650</v>
      </c>
      <c r="F5933" s="18" t="s">
        <v>6</v>
      </c>
      <c r="G5933">
        <v>2010</v>
      </c>
      <c r="H5933" s="18" t="s">
        <v>66</v>
      </c>
      <c r="I5933" t="s">
        <v>64</v>
      </c>
      <c r="J5933" t="s">
        <v>65</v>
      </c>
    </row>
    <row r="5934" spans="1:10">
      <c r="A5934" s="17">
        <v>5128</v>
      </c>
      <c r="B5934" s="17" t="s">
        <v>3714</v>
      </c>
      <c r="C5934" s="17" t="s">
        <v>24</v>
      </c>
      <c r="D5934" s="17" t="s">
        <v>4748</v>
      </c>
      <c r="E5934" s="17">
        <v>4270</v>
      </c>
      <c r="F5934" s="18" t="s">
        <v>6</v>
      </c>
      <c r="G5934">
        <v>2010</v>
      </c>
      <c r="H5934" s="18" t="s">
        <v>66</v>
      </c>
      <c r="I5934" t="s">
        <v>64</v>
      </c>
      <c r="J5934" t="s">
        <v>65</v>
      </c>
    </row>
    <row r="5935" spans="1:10">
      <c r="A5935" s="17">
        <v>5127</v>
      </c>
      <c r="B5935" s="17" t="s">
        <v>4395</v>
      </c>
      <c r="C5935" s="17" t="s">
        <v>26</v>
      </c>
      <c r="D5935" s="17" t="s">
        <v>4668</v>
      </c>
      <c r="E5935" s="17">
        <v>4080</v>
      </c>
      <c r="F5935" s="18" t="s">
        <v>6</v>
      </c>
      <c r="G5935">
        <v>2010</v>
      </c>
      <c r="H5935" s="18" t="s">
        <v>66</v>
      </c>
      <c r="I5935" t="s">
        <v>64</v>
      </c>
      <c r="J5935" t="s">
        <v>65</v>
      </c>
    </row>
    <row r="5936" spans="1:10">
      <c r="A5936" s="17">
        <v>5126</v>
      </c>
      <c r="B5936" s="17" t="s">
        <v>3143</v>
      </c>
      <c r="C5936" s="17" t="s">
        <v>28</v>
      </c>
      <c r="D5936" s="17" t="s">
        <v>4749</v>
      </c>
      <c r="E5936" s="17">
        <v>2550</v>
      </c>
      <c r="F5936" s="18" t="s">
        <v>6</v>
      </c>
      <c r="G5936">
        <v>2010</v>
      </c>
      <c r="H5936" s="18" t="s">
        <v>66</v>
      </c>
      <c r="I5936" t="s">
        <v>64</v>
      </c>
      <c r="J5936" t="s">
        <v>65</v>
      </c>
    </row>
    <row r="5937" spans="1:10">
      <c r="A5937" s="17">
        <v>5125</v>
      </c>
      <c r="B5937" s="17" t="s">
        <v>3096</v>
      </c>
      <c r="C5937" s="17" t="s">
        <v>24</v>
      </c>
      <c r="D5937" s="17" t="s">
        <v>4748</v>
      </c>
      <c r="E5937" s="17">
        <v>6200</v>
      </c>
      <c r="F5937" s="18" t="s">
        <v>6</v>
      </c>
      <c r="G5937">
        <v>2010</v>
      </c>
      <c r="H5937" s="18" t="s">
        <v>66</v>
      </c>
      <c r="I5937" t="s">
        <v>64</v>
      </c>
      <c r="J5937" t="s">
        <v>65</v>
      </c>
    </row>
    <row r="5938" spans="1:10">
      <c r="A5938" s="17">
        <v>5124</v>
      </c>
      <c r="B5938" s="17" t="s">
        <v>4495</v>
      </c>
      <c r="C5938" s="17" t="s">
        <v>24</v>
      </c>
      <c r="D5938" s="17" t="s">
        <v>4681</v>
      </c>
      <c r="E5938" s="17">
        <v>1470</v>
      </c>
      <c r="F5938" s="18" t="s">
        <v>6</v>
      </c>
      <c r="G5938">
        <v>2009</v>
      </c>
      <c r="H5938" s="18" t="s">
        <v>66</v>
      </c>
      <c r="I5938" t="s">
        <v>64</v>
      </c>
      <c r="J5938" t="s">
        <v>65</v>
      </c>
    </row>
    <row r="5939" spans="1:10">
      <c r="A5939" s="17">
        <v>5123</v>
      </c>
      <c r="B5939" s="17" t="s">
        <v>4132</v>
      </c>
      <c r="C5939" s="17" t="s">
        <v>24</v>
      </c>
      <c r="D5939" s="17" t="s">
        <v>4658</v>
      </c>
      <c r="E5939" s="17">
        <v>2540</v>
      </c>
      <c r="F5939" s="18" t="s">
        <v>6</v>
      </c>
      <c r="G5939">
        <v>2009</v>
      </c>
      <c r="H5939" s="18" t="s">
        <v>66</v>
      </c>
      <c r="I5939" t="s">
        <v>64</v>
      </c>
      <c r="J5939" t="s">
        <v>65</v>
      </c>
    </row>
    <row r="5940" spans="1:10">
      <c r="A5940" s="17">
        <v>5122</v>
      </c>
      <c r="B5940" s="17" t="s">
        <v>3039</v>
      </c>
      <c r="C5940" s="17" t="s">
        <v>28</v>
      </c>
      <c r="D5940" s="17" t="s">
        <v>4749</v>
      </c>
      <c r="E5940" s="17">
        <v>1840</v>
      </c>
      <c r="F5940" s="18" t="s">
        <v>6</v>
      </c>
      <c r="G5940">
        <v>2009</v>
      </c>
      <c r="H5940" s="18" t="s">
        <v>66</v>
      </c>
      <c r="I5940" t="s">
        <v>64</v>
      </c>
      <c r="J5940" t="s">
        <v>65</v>
      </c>
    </row>
    <row r="5941" spans="1:10">
      <c r="A5941" s="17">
        <v>5121</v>
      </c>
      <c r="B5941" s="17" t="s">
        <v>2890</v>
      </c>
      <c r="C5941" s="17" t="s">
        <v>28</v>
      </c>
      <c r="D5941" s="17" t="s">
        <v>4749</v>
      </c>
      <c r="E5941" s="17">
        <v>3820</v>
      </c>
      <c r="F5941" s="18" t="s">
        <v>6</v>
      </c>
      <c r="G5941">
        <v>2009</v>
      </c>
      <c r="H5941" s="18" t="s">
        <v>66</v>
      </c>
      <c r="I5941" t="s">
        <v>64</v>
      </c>
      <c r="J5941" t="s">
        <v>65</v>
      </c>
    </row>
    <row r="5942" spans="1:10">
      <c r="A5942" s="17">
        <v>5120</v>
      </c>
      <c r="B5942" s="17" t="s">
        <v>3371</v>
      </c>
      <c r="C5942" s="17" t="s">
        <v>28</v>
      </c>
      <c r="D5942" s="17" t="s">
        <v>4749</v>
      </c>
      <c r="E5942" s="17">
        <v>3410</v>
      </c>
      <c r="F5942" s="18" t="s">
        <v>6</v>
      </c>
      <c r="G5942">
        <v>2009</v>
      </c>
      <c r="H5942" s="18" t="s">
        <v>66</v>
      </c>
      <c r="I5942" t="s">
        <v>64</v>
      </c>
      <c r="J5942" t="s">
        <v>65</v>
      </c>
    </row>
    <row r="5943" spans="1:10">
      <c r="A5943" s="17">
        <v>5119</v>
      </c>
      <c r="B5943" s="17" t="s">
        <v>2844</v>
      </c>
      <c r="C5943" s="17" t="s">
        <v>28</v>
      </c>
      <c r="D5943" s="17" t="s">
        <v>4583</v>
      </c>
      <c r="E5943" s="17">
        <v>1740</v>
      </c>
      <c r="F5943" s="18" t="s">
        <v>6</v>
      </c>
      <c r="G5943">
        <v>2009</v>
      </c>
      <c r="H5943" s="18" t="s">
        <v>66</v>
      </c>
      <c r="I5943" t="s">
        <v>64</v>
      </c>
      <c r="J5943" t="s">
        <v>65</v>
      </c>
    </row>
    <row r="5944" spans="1:10">
      <c r="A5944" s="17">
        <v>5116</v>
      </c>
      <c r="B5944" s="17" t="s">
        <v>3643</v>
      </c>
      <c r="C5944" s="17" t="s">
        <v>28</v>
      </c>
      <c r="D5944" s="17" t="s">
        <v>4749</v>
      </c>
      <c r="E5944" s="17">
        <v>2400</v>
      </c>
      <c r="F5944" s="18" t="s">
        <v>6</v>
      </c>
      <c r="G5944">
        <v>2009</v>
      </c>
      <c r="H5944" s="18" t="s">
        <v>66</v>
      </c>
      <c r="I5944" t="s">
        <v>64</v>
      </c>
      <c r="J5944" t="s">
        <v>65</v>
      </c>
    </row>
    <row r="5945" spans="1:10">
      <c r="A5945" s="17">
        <v>5115</v>
      </c>
      <c r="B5945" s="17" t="s">
        <v>4455</v>
      </c>
      <c r="C5945" s="17" t="s">
        <v>26</v>
      </c>
      <c r="D5945" s="17" t="s">
        <v>4742</v>
      </c>
      <c r="E5945" s="17">
        <v>4680</v>
      </c>
      <c r="F5945" s="18" t="s">
        <v>6</v>
      </c>
      <c r="G5945">
        <v>2009</v>
      </c>
      <c r="H5945" s="18" t="s">
        <v>66</v>
      </c>
      <c r="I5945" t="s">
        <v>64</v>
      </c>
      <c r="J5945" t="s">
        <v>65</v>
      </c>
    </row>
    <row r="5946" spans="1:10">
      <c r="A5946" s="17">
        <v>5114</v>
      </c>
      <c r="B5946" s="17" t="s">
        <v>4443</v>
      </c>
      <c r="C5946" s="17" t="s">
        <v>24</v>
      </c>
      <c r="D5946" s="17" t="s">
        <v>4681</v>
      </c>
      <c r="E5946" s="17">
        <v>1700</v>
      </c>
      <c r="F5946" s="18" t="s">
        <v>6</v>
      </c>
      <c r="G5946">
        <v>2009</v>
      </c>
      <c r="H5946" s="18" t="s">
        <v>66</v>
      </c>
      <c r="I5946" t="s">
        <v>64</v>
      </c>
      <c r="J5946" t="s">
        <v>65</v>
      </c>
    </row>
    <row r="5947" spans="1:10">
      <c r="A5947" s="17">
        <v>5113</v>
      </c>
      <c r="B5947" s="17" t="s">
        <v>4158</v>
      </c>
      <c r="C5947" s="17" t="s">
        <v>24</v>
      </c>
      <c r="D5947" s="17" t="s">
        <v>4658</v>
      </c>
      <c r="E5947" s="17">
        <v>1520</v>
      </c>
      <c r="F5947" s="18" t="s">
        <v>6</v>
      </c>
      <c r="G5947">
        <v>2009</v>
      </c>
      <c r="H5947" s="18" t="s">
        <v>66</v>
      </c>
      <c r="I5947" t="s">
        <v>64</v>
      </c>
      <c r="J5947" t="s">
        <v>65</v>
      </c>
    </row>
    <row r="5948" spans="1:10">
      <c r="A5948" s="17">
        <v>5111</v>
      </c>
      <c r="B5948" s="17" t="s">
        <v>4532</v>
      </c>
      <c r="C5948" s="17" t="s">
        <v>28</v>
      </c>
      <c r="D5948" s="17" t="s">
        <v>4749</v>
      </c>
      <c r="E5948" s="17">
        <v>2530</v>
      </c>
      <c r="F5948" s="18" t="s">
        <v>6</v>
      </c>
      <c r="G5948">
        <v>2009</v>
      </c>
      <c r="H5948" s="18" t="s">
        <v>66</v>
      </c>
      <c r="I5948" t="s">
        <v>64</v>
      </c>
      <c r="J5948" t="s">
        <v>65</v>
      </c>
    </row>
    <row r="5949" spans="1:10">
      <c r="A5949" s="17">
        <v>5109</v>
      </c>
      <c r="B5949" s="17" t="s">
        <v>2508</v>
      </c>
      <c r="C5949" s="17" t="s">
        <v>24</v>
      </c>
      <c r="D5949" s="17" t="s">
        <v>4748</v>
      </c>
      <c r="E5949" s="17">
        <v>2240</v>
      </c>
      <c r="F5949" s="18" t="s">
        <v>6</v>
      </c>
      <c r="G5949">
        <v>2009</v>
      </c>
      <c r="H5949" s="18" t="s">
        <v>66</v>
      </c>
      <c r="I5949" t="s">
        <v>64</v>
      </c>
      <c r="J5949" t="s">
        <v>65</v>
      </c>
    </row>
    <row r="5950" spans="1:10">
      <c r="A5950" s="17">
        <v>5108</v>
      </c>
      <c r="B5950" s="17" t="s">
        <v>4419</v>
      </c>
      <c r="C5950" s="17" t="s">
        <v>24</v>
      </c>
      <c r="D5950" s="17" t="s">
        <v>4681</v>
      </c>
      <c r="E5950" s="17">
        <v>2630</v>
      </c>
      <c r="F5950" s="18" t="s">
        <v>6</v>
      </c>
      <c r="G5950">
        <v>2009</v>
      </c>
      <c r="H5950" s="18" t="s">
        <v>66</v>
      </c>
      <c r="I5950" t="s">
        <v>64</v>
      </c>
      <c r="J5950" t="s">
        <v>65</v>
      </c>
    </row>
    <row r="5951" spans="1:10">
      <c r="A5951" s="17">
        <v>5107</v>
      </c>
      <c r="B5951" s="17" t="s">
        <v>3387</v>
      </c>
      <c r="C5951" s="17" t="s">
        <v>26</v>
      </c>
      <c r="D5951" s="17" t="s">
        <v>4668</v>
      </c>
      <c r="E5951" s="17">
        <v>3340</v>
      </c>
      <c r="F5951" s="18" t="s">
        <v>6</v>
      </c>
      <c r="G5951">
        <v>2010</v>
      </c>
      <c r="H5951" s="18" t="s">
        <v>66</v>
      </c>
      <c r="I5951" t="s">
        <v>64</v>
      </c>
      <c r="J5951" t="s">
        <v>65</v>
      </c>
    </row>
    <row r="5952" spans="1:10">
      <c r="A5952" s="17">
        <v>5106</v>
      </c>
      <c r="B5952" s="17" t="s">
        <v>3946</v>
      </c>
      <c r="C5952" s="17" t="s">
        <v>26</v>
      </c>
      <c r="D5952" s="17" t="s">
        <v>4668</v>
      </c>
      <c r="E5952" s="17">
        <v>6100</v>
      </c>
      <c r="F5952" s="18" t="s">
        <v>6</v>
      </c>
      <c r="G5952">
        <v>2009</v>
      </c>
      <c r="H5952" s="18" t="s">
        <v>66</v>
      </c>
      <c r="I5952" t="s">
        <v>64</v>
      </c>
      <c r="J5952" t="s">
        <v>65</v>
      </c>
    </row>
    <row r="5953" spans="1:10">
      <c r="A5953" s="17">
        <v>5105</v>
      </c>
      <c r="B5953" s="17" t="s">
        <v>3147</v>
      </c>
      <c r="C5953" s="17" t="s">
        <v>28</v>
      </c>
      <c r="D5953" s="17" t="s">
        <v>4749</v>
      </c>
      <c r="E5953" s="17">
        <v>1520</v>
      </c>
      <c r="F5953" s="18" t="s">
        <v>6</v>
      </c>
      <c r="G5953">
        <v>2009</v>
      </c>
      <c r="H5953" s="18" t="s">
        <v>66</v>
      </c>
      <c r="I5953" t="s">
        <v>64</v>
      </c>
      <c r="J5953" t="s">
        <v>65</v>
      </c>
    </row>
    <row r="5954" spans="1:10">
      <c r="A5954" s="17">
        <v>5104</v>
      </c>
      <c r="B5954" s="17" t="s">
        <v>4339</v>
      </c>
      <c r="C5954" s="17" t="s">
        <v>28</v>
      </c>
      <c r="D5954" s="17" t="s">
        <v>4749</v>
      </c>
      <c r="E5954" s="17">
        <v>2710</v>
      </c>
      <c r="F5954" s="18" t="s">
        <v>6</v>
      </c>
      <c r="G5954">
        <v>2009</v>
      </c>
      <c r="H5954" s="18" t="s">
        <v>66</v>
      </c>
      <c r="I5954" t="s">
        <v>64</v>
      </c>
      <c r="J5954" t="s">
        <v>65</v>
      </c>
    </row>
    <row r="5955" spans="1:10">
      <c r="A5955" s="17">
        <v>5103</v>
      </c>
      <c r="B5955" s="17" t="s">
        <v>2701</v>
      </c>
      <c r="C5955" s="17" t="s">
        <v>24</v>
      </c>
      <c r="D5955" s="17" t="s">
        <v>4748</v>
      </c>
      <c r="E5955" s="17">
        <v>3320</v>
      </c>
      <c r="F5955" s="18" t="s">
        <v>6</v>
      </c>
      <c r="G5955">
        <v>2009</v>
      </c>
      <c r="H5955" s="18" t="s">
        <v>66</v>
      </c>
      <c r="I5955" t="s">
        <v>64</v>
      </c>
      <c r="J5955" t="s">
        <v>65</v>
      </c>
    </row>
    <row r="5956" spans="1:10">
      <c r="A5956" s="17">
        <v>5102</v>
      </c>
      <c r="B5956" s="17" t="s">
        <v>3301</v>
      </c>
      <c r="C5956" s="17" t="s">
        <v>24</v>
      </c>
      <c r="D5956" s="17" t="s">
        <v>4748</v>
      </c>
      <c r="E5956" s="17">
        <v>5190</v>
      </c>
      <c r="F5956" s="18" t="s">
        <v>6</v>
      </c>
      <c r="G5956">
        <v>2009</v>
      </c>
      <c r="H5956" s="18" t="s">
        <v>66</v>
      </c>
      <c r="I5956" t="s">
        <v>64</v>
      </c>
      <c r="J5956" t="s">
        <v>65</v>
      </c>
    </row>
    <row r="5957" spans="1:10">
      <c r="A5957" s="17">
        <v>5101</v>
      </c>
      <c r="B5957" s="17" t="s">
        <v>2573</v>
      </c>
      <c r="C5957" s="17" t="s">
        <v>24</v>
      </c>
      <c r="D5957" s="17" t="s">
        <v>4748</v>
      </c>
      <c r="E5957" s="17">
        <v>2720</v>
      </c>
      <c r="F5957" s="18" t="s">
        <v>6</v>
      </c>
      <c r="G5957">
        <v>2009</v>
      </c>
      <c r="H5957" s="18" t="s">
        <v>66</v>
      </c>
      <c r="I5957" t="s">
        <v>64</v>
      </c>
      <c r="J5957" t="s">
        <v>65</v>
      </c>
    </row>
    <row r="5958" spans="1:10">
      <c r="A5958" s="17">
        <v>5100</v>
      </c>
      <c r="B5958" s="17" t="s">
        <v>3270</v>
      </c>
      <c r="C5958" s="17" t="s">
        <v>24</v>
      </c>
      <c r="D5958" s="17" t="s">
        <v>4748</v>
      </c>
      <c r="E5958" s="17">
        <v>1680</v>
      </c>
      <c r="F5958" s="18" t="s">
        <v>6</v>
      </c>
      <c r="G5958">
        <v>2009</v>
      </c>
      <c r="H5958" s="18" t="s">
        <v>66</v>
      </c>
      <c r="I5958" t="s">
        <v>64</v>
      </c>
      <c r="J5958" t="s">
        <v>65</v>
      </c>
    </row>
    <row r="5959" spans="1:10">
      <c r="A5959" s="17">
        <v>5099</v>
      </c>
      <c r="B5959" s="17" t="s">
        <v>2151</v>
      </c>
      <c r="C5959" s="17" t="s">
        <v>28</v>
      </c>
      <c r="D5959" s="17" t="s">
        <v>4638</v>
      </c>
      <c r="E5959" s="17">
        <v>2410</v>
      </c>
      <c r="F5959" s="18" t="s">
        <v>6</v>
      </c>
      <c r="G5959">
        <v>2009</v>
      </c>
      <c r="H5959" s="18" t="s">
        <v>66</v>
      </c>
      <c r="I5959" t="s">
        <v>64</v>
      </c>
      <c r="J5959" t="s">
        <v>65</v>
      </c>
    </row>
    <row r="5960" spans="1:10">
      <c r="A5960" s="17">
        <v>5098</v>
      </c>
      <c r="B5960" s="17" t="s">
        <v>3993</v>
      </c>
      <c r="C5960" s="17" t="s">
        <v>26</v>
      </c>
      <c r="D5960" s="17" t="s">
        <v>4668</v>
      </c>
      <c r="E5960" s="17">
        <v>3740</v>
      </c>
      <c r="F5960" s="18" t="s">
        <v>6</v>
      </c>
      <c r="G5960">
        <v>2009</v>
      </c>
      <c r="H5960" s="18" t="s">
        <v>66</v>
      </c>
      <c r="I5960" t="s">
        <v>64</v>
      </c>
      <c r="J5960" t="s">
        <v>65</v>
      </c>
    </row>
    <row r="5961" spans="1:10">
      <c r="A5961" s="17">
        <v>5097</v>
      </c>
      <c r="B5961" s="17" t="s">
        <v>4504</v>
      </c>
      <c r="C5961" s="17" t="s">
        <v>28</v>
      </c>
      <c r="D5961" s="17" t="s">
        <v>4583</v>
      </c>
      <c r="E5961" s="17">
        <v>4370</v>
      </c>
      <c r="F5961" s="18" t="s">
        <v>6</v>
      </c>
      <c r="G5961">
        <v>2009</v>
      </c>
      <c r="H5961" s="18" t="s">
        <v>66</v>
      </c>
      <c r="I5961" t="s">
        <v>64</v>
      </c>
      <c r="J5961" t="s">
        <v>65</v>
      </c>
    </row>
    <row r="5962" spans="1:10">
      <c r="A5962" s="17">
        <v>5096</v>
      </c>
      <c r="B5962" s="17" t="s">
        <v>2470</v>
      </c>
      <c r="C5962" s="17" t="s">
        <v>26</v>
      </c>
      <c r="D5962" s="17" t="s">
        <v>4668</v>
      </c>
      <c r="E5962" s="17">
        <v>2630</v>
      </c>
      <c r="F5962" s="18" t="s">
        <v>6</v>
      </c>
      <c r="G5962">
        <v>2009</v>
      </c>
      <c r="H5962" s="18" t="s">
        <v>66</v>
      </c>
      <c r="I5962" t="s">
        <v>64</v>
      </c>
      <c r="J5962" t="s">
        <v>65</v>
      </c>
    </row>
    <row r="5963" spans="1:10">
      <c r="A5963" s="17">
        <v>5095</v>
      </c>
      <c r="B5963" s="17" t="s">
        <v>3695</v>
      </c>
      <c r="C5963" s="17" t="s">
        <v>24</v>
      </c>
      <c r="D5963" s="17" t="s">
        <v>4748</v>
      </c>
      <c r="E5963" s="17">
        <v>2240</v>
      </c>
      <c r="F5963" s="18" t="s">
        <v>6</v>
      </c>
      <c r="G5963">
        <v>2009</v>
      </c>
      <c r="H5963" s="18" t="s">
        <v>66</v>
      </c>
      <c r="I5963" t="s">
        <v>64</v>
      </c>
      <c r="J5963" t="s">
        <v>65</v>
      </c>
    </row>
    <row r="5964" spans="1:10">
      <c r="A5964" s="17">
        <v>5094</v>
      </c>
      <c r="B5964" s="17" t="s">
        <v>3743</v>
      </c>
      <c r="C5964" s="17" t="s">
        <v>24</v>
      </c>
      <c r="D5964" s="17" t="s">
        <v>4658</v>
      </c>
      <c r="E5964" s="17">
        <v>2670</v>
      </c>
      <c r="F5964" s="18" t="s">
        <v>6</v>
      </c>
      <c r="G5964">
        <v>2009</v>
      </c>
      <c r="H5964" s="18" t="s">
        <v>66</v>
      </c>
      <c r="I5964" t="s">
        <v>64</v>
      </c>
      <c r="J5964" t="s">
        <v>65</v>
      </c>
    </row>
    <row r="5965" spans="1:10">
      <c r="A5965" s="17">
        <v>5090</v>
      </c>
      <c r="B5965" s="17" t="s">
        <v>3144</v>
      </c>
      <c r="C5965" s="17" t="s">
        <v>26</v>
      </c>
      <c r="D5965" s="17" t="s">
        <v>4668</v>
      </c>
      <c r="E5965" s="17">
        <v>2900</v>
      </c>
      <c r="F5965" s="18" t="s">
        <v>6</v>
      </c>
      <c r="G5965">
        <v>2009</v>
      </c>
      <c r="H5965" s="18" t="s">
        <v>66</v>
      </c>
      <c r="I5965" t="s">
        <v>64</v>
      </c>
      <c r="J5965" t="s">
        <v>65</v>
      </c>
    </row>
    <row r="5966" spans="1:10">
      <c r="A5966" s="17">
        <v>5089</v>
      </c>
      <c r="B5966" s="17" t="s">
        <v>3516</v>
      </c>
      <c r="C5966" s="17" t="s">
        <v>26</v>
      </c>
      <c r="D5966" s="17" t="s">
        <v>4668</v>
      </c>
      <c r="E5966" s="17">
        <v>3490</v>
      </c>
      <c r="F5966" s="18" t="s">
        <v>6</v>
      </c>
      <c r="G5966">
        <v>2009</v>
      </c>
      <c r="H5966" s="18" t="s">
        <v>66</v>
      </c>
      <c r="I5966" t="s">
        <v>64</v>
      </c>
      <c r="J5966" t="s">
        <v>65</v>
      </c>
    </row>
    <row r="5967" spans="1:10">
      <c r="A5967" s="17">
        <v>5088</v>
      </c>
      <c r="B5967" s="17" t="s">
        <v>3724</v>
      </c>
      <c r="C5967" s="17" t="s">
        <v>26</v>
      </c>
      <c r="D5967" s="17" t="s">
        <v>4668</v>
      </c>
      <c r="E5967" s="17">
        <v>2030</v>
      </c>
      <c r="F5967" s="18" t="s">
        <v>6</v>
      </c>
      <c r="G5967">
        <v>2008</v>
      </c>
      <c r="H5967" s="18" t="s">
        <v>66</v>
      </c>
      <c r="I5967" t="s">
        <v>64</v>
      </c>
      <c r="J5967" t="s">
        <v>65</v>
      </c>
    </row>
    <row r="5968" spans="1:10">
      <c r="A5968" s="17">
        <v>5087</v>
      </c>
      <c r="B5968" s="17" t="s">
        <v>2110</v>
      </c>
      <c r="C5968" s="17" t="s">
        <v>28</v>
      </c>
      <c r="D5968" s="17" t="s">
        <v>4638</v>
      </c>
      <c r="E5968" s="17">
        <v>5090</v>
      </c>
      <c r="F5968" s="18" t="s">
        <v>6</v>
      </c>
      <c r="G5968">
        <v>2008</v>
      </c>
      <c r="H5968" s="18" t="s">
        <v>66</v>
      </c>
      <c r="I5968" t="s">
        <v>64</v>
      </c>
      <c r="J5968" t="s">
        <v>65</v>
      </c>
    </row>
    <row r="5969" spans="1:10">
      <c r="A5969" s="17">
        <v>5086</v>
      </c>
      <c r="B5969" s="17" t="s">
        <v>2122</v>
      </c>
      <c r="C5969" s="17" t="s">
        <v>28</v>
      </c>
      <c r="D5969" s="17" t="s">
        <v>4638</v>
      </c>
      <c r="E5969" s="17">
        <v>2850</v>
      </c>
      <c r="F5969" s="18" t="s">
        <v>6</v>
      </c>
      <c r="G5969">
        <v>2008</v>
      </c>
      <c r="H5969" s="18" t="s">
        <v>66</v>
      </c>
      <c r="I5969" t="s">
        <v>64</v>
      </c>
      <c r="J5969" t="s">
        <v>65</v>
      </c>
    </row>
    <row r="5970" spans="1:10">
      <c r="A5970" s="17">
        <v>5084</v>
      </c>
      <c r="B5970" s="17" t="s">
        <v>2544</v>
      </c>
      <c r="C5970" s="17" t="s">
        <v>28</v>
      </c>
      <c r="D5970" s="17" t="s">
        <v>4583</v>
      </c>
      <c r="E5970" s="17">
        <v>2260</v>
      </c>
      <c r="F5970" s="18" t="s">
        <v>6</v>
      </c>
      <c r="G5970">
        <v>2008</v>
      </c>
      <c r="H5970" s="18" t="s">
        <v>66</v>
      </c>
      <c r="I5970" t="s">
        <v>64</v>
      </c>
      <c r="J5970" t="s">
        <v>65</v>
      </c>
    </row>
    <row r="5971" spans="1:10">
      <c r="A5971" s="17">
        <v>5083</v>
      </c>
      <c r="B5971" s="17" t="s">
        <v>101</v>
      </c>
      <c r="C5971" s="17" t="s">
        <v>24</v>
      </c>
      <c r="D5971" s="17" t="s">
        <v>4681</v>
      </c>
      <c r="E5971" s="17">
        <v>1440</v>
      </c>
      <c r="F5971" s="18" t="s">
        <v>6</v>
      </c>
      <c r="G5971">
        <v>2008</v>
      </c>
      <c r="H5971" s="18" t="s">
        <v>66</v>
      </c>
      <c r="I5971" t="s">
        <v>64</v>
      </c>
      <c r="J5971" t="s">
        <v>65</v>
      </c>
    </row>
    <row r="5972" spans="1:10">
      <c r="A5972" s="17">
        <v>5081</v>
      </c>
      <c r="B5972" s="17" t="s">
        <v>3933</v>
      </c>
      <c r="C5972" s="17" t="s">
        <v>28</v>
      </c>
      <c r="D5972" s="17" t="s">
        <v>4583</v>
      </c>
      <c r="E5972" s="17">
        <v>1730</v>
      </c>
      <c r="F5972" s="18" t="s">
        <v>6</v>
      </c>
      <c r="G5972">
        <v>2008</v>
      </c>
      <c r="H5972" s="18" t="s">
        <v>66</v>
      </c>
      <c r="I5972" t="s">
        <v>64</v>
      </c>
      <c r="J5972" t="s">
        <v>65</v>
      </c>
    </row>
    <row r="5973" spans="1:10">
      <c r="A5973" s="17">
        <v>5080</v>
      </c>
      <c r="B5973" s="17" t="s">
        <v>3034</v>
      </c>
      <c r="C5973" s="17" t="s">
        <v>28</v>
      </c>
      <c r="D5973" s="17" t="s">
        <v>4749</v>
      </c>
      <c r="E5973" s="17">
        <v>3000</v>
      </c>
      <c r="F5973" s="18" t="s">
        <v>6</v>
      </c>
      <c r="G5973">
        <v>2008</v>
      </c>
      <c r="H5973" s="18" t="s">
        <v>66</v>
      </c>
      <c r="I5973" t="s">
        <v>64</v>
      </c>
      <c r="J5973" t="s">
        <v>65</v>
      </c>
    </row>
    <row r="5974" spans="1:10">
      <c r="A5974" s="17">
        <v>5079</v>
      </c>
      <c r="B5974" s="17" t="s">
        <v>99</v>
      </c>
      <c r="C5974" s="17" t="s">
        <v>24</v>
      </c>
      <c r="D5974" s="17" t="s">
        <v>4748</v>
      </c>
      <c r="E5974" s="17">
        <v>2110</v>
      </c>
      <c r="F5974" s="18" t="s">
        <v>6</v>
      </c>
      <c r="G5974">
        <v>2008</v>
      </c>
      <c r="H5974" s="18" t="s">
        <v>66</v>
      </c>
      <c r="I5974" t="s">
        <v>64</v>
      </c>
      <c r="J5974" t="s">
        <v>65</v>
      </c>
    </row>
    <row r="5975" spans="1:10">
      <c r="A5975" s="17">
        <v>5077</v>
      </c>
      <c r="B5975" s="17" t="s">
        <v>3544</v>
      </c>
      <c r="C5975" s="17" t="s">
        <v>26</v>
      </c>
      <c r="D5975" s="17" t="s">
        <v>4668</v>
      </c>
      <c r="E5975" s="17">
        <v>2720</v>
      </c>
      <c r="F5975" s="18" t="s">
        <v>6</v>
      </c>
      <c r="G5975">
        <v>2008</v>
      </c>
      <c r="H5975" s="18" t="s">
        <v>66</v>
      </c>
      <c r="I5975" t="s">
        <v>64</v>
      </c>
      <c r="J5975" t="s">
        <v>65</v>
      </c>
    </row>
    <row r="5976" spans="1:10">
      <c r="A5976" s="17">
        <v>5073</v>
      </c>
      <c r="B5976" s="17" t="s">
        <v>2768</v>
      </c>
      <c r="C5976" s="17" t="s">
        <v>28</v>
      </c>
      <c r="D5976" s="17" t="s">
        <v>4749</v>
      </c>
      <c r="E5976" s="17">
        <v>2140</v>
      </c>
      <c r="F5976" s="18" t="s">
        <v>6</v>
      </c>
      <c r="G5976">
        <v>2008</v>
      </c>
      <c r="H5976" s="18" t="s">
        <v>66</v>
      </c>
      <c r="I5976" t="s">
        <v>64</v>
      </c>
      <c r="J5976" t="s">
        <v>65</v>
      </c>
    </row>
    <row r="5977" spans="1:10">
      <c r="A5977" s="17">
        <v>5072</v>
      </c>
      <c r="B5977" s="17" t="s">
        <v>2944</v>
      </c>
      <c r="C5977" s="17" t="s">
        <v>26</v>
      </c>
      <c r="D5977" s="17" t="s">
        <v>4668</v>
      </c>
      <c r="E5977" s="17">
        <v>2090</v>
      </c>
      <c r="F5977" s="18" t="s">
        <v>6</v>
      </c>
      <c r="G5977">
        <v>2008</v>
      </c>
      <c r="H5977" s="18" t="s">
        <v>66</v>
      </c>
      <c r="I5977" t="s">
        <v>64</v>
      </c>
      <c r="J5977" t="s">
        <v>65</v>
      </c>
    </row>
    <row r="5978" spans="1:10">
      <c r="A5978" s="17">
        <v>5071</v>
      </c>
      <c r="B5978" s="17" t="s">
        <v>3296</v>
      </c>
      <c r="C5978" s="17" t="s">
        <v>28</v>
      </c>
      <c r="D5978" s="17" t="s">
        <v>4749</v>
      </c>
      <c r="E5978" s="17">
        <v>2270</v>
      </c>
      <c r="F5978" s="18" t="s">
        <v>6</v>
      </c>
      <c r="G5978">
        <v>2008</v>
      </c>
      <c r="H5978" s="18" t="s">
        <v>66</v>
      </c>
      <c r="I5978" t="s">
        <v>64</v>
      </c>
      <c r="J5978" t="s">
        <v>65</v>
      </c>
    </row>
    <row r="5979" spans="1:10">
      <c r="A5979" s="17">
        <v>5070</v>
      </c>
      <c r="B5979" s="17" t="s">
        <v>3852</v>
      </c>
      <c r="C5979" s="17" t="s">
        <v>24</v>
      </c>
      <c r="D5979" s="17" t="s">
        <v>4748</v>
      </c>
      <c r="E5979" s="17">
        <v>3630</v>
      </c>
      <c r="F5979" s="18" t="s">
        <v>6</v>
      </c>
      <c r="G5979">
        <v>2008</v>
      </c>
      <c r="H5979" s="18" t="s">
        <v>66</v>
      </c>
      <c r="I5979" t="s">
        <v>64</v>
      </c>
      <c r="J5979" t="s">
        <v>65</v>
      </c>
    </row>
    <row r="5980" spans="1:10">
      <c r="A5980" s="17">
        <v>5069</v>
      </c>
      <c r="B5980" s="17" t="s">
        <v>3750</v>
      </c>
      <c r="C5980" s="17" t="s">
        <v>24</v>
      </c>
      <c r="D5980" s="17" t="s">
        <v>4748</v>
      </c>
      <c r="E5980" s="17">
        <v>5280</v>
      </c>
      <c r="F5980" s="18" t="s">
        <v>6</v>
      </c>
      <c r="G5980">
        <v>2008</v>
      </c>
      <c r="H5980" s="18" t="s">
        <v>66</v>
      </c>
      <c r="I5980" t="s">
        <v>64</v>
      </c>
      <c r="J5980" t="s">
        <v>65</v>
      </c>
    </row>
    <row r="5981" spans="1:10">
      <c r="A5981" s="17">
        <v>5068</v>
      </c>
      <c r="B5981" s="17" t="s">
        <v>3574</v>
      </c>
      <c r="C5981" s="17" t="s">
        <v>24</v>
      </c>
      <c r="D5981" s="17" t="s">
        <v>4658</v>
      </c>
      <c r="E5981" s="17">
        <v>2490</v>
      </c>
      <c r="F5981" s="18" t="s">
        <v>6</v>
      </c>
      <c r="G5981">
        <v>2008</v>
      </c>
      <c r="H5981" s="18" t="s">
        <v>66</v>
      </c>
      <c r="I5981" t="s">
        <v>64</v>
      </c>
      <c r="J5981" t="s">
        <v>65</v>
      </c>
    </row>
    <row r="5982" spans="1:10">
      <c r="A5982" s="17">
        <v>5067</v>
      </c>
      <c r="B5982" s="17" t="s">
        <v>2468</v>
      </c>
      <c r="C5982" s="17" t="s">
        <v>28</v>
      </c>
      <c r="D5982" s="17" t="s">
        <v>4749</v>
      </c>
      <c r="E5982" s="17">
        <v>3190</v>
      </c>
      <c r="F5982" s="18" t="s">
        <v>6</v>
      </c>
      <c r="G5982">
        <v>2008</v>
      </c>
      <c r="H5982" s="18" t="s">
        <v>66</v>
      </c>
      <c r="I5982" t="s">
        <v>64</v>
      </c>
      <c r="J5982" t="s">
        <v>65</v>
      </c>
    </row>
    <row r="5983" spans="1:10">
      <c r="A5983" s="17">
        <v>5065</v>
      </c>
      <c r="B5983" s="17" t="s">
        <v>3079</v>
      </c>
      <c r="C5983" s="17" t="s">
        <v>28</v>
      </c>
      <c r="D5983" s="17" t="s">
        <v>4583</v>
      </c>
      <c r="E5983" s="17">
        <v>3410</v>
      </c>
      <c r="F5983" s="18" t="s">
        <v>6</v>
      </c>
      <c r="G5983">
        <v>2008</v>
      </c>
      <c r="H5983" s="18" t="s">
        <v>66</v>
      </c>
      <c r="I5983" t="s">
        <v>64</v>
      </c>
      <c r="J5983" t="s">
        <v>65</v>
      </c>
    </row>
    <row r="5984" spans="1:10">
      <c r="A5984" s="17">
        <v>5064</v>
      </c>
      <c r="B5984" s="17" t="s">
        <v>3944</v>
      </c>
      <c r="C5984" s="17" t="s">
        <v>26</v>
      </c>
      <c r="D5984" s="17" t="s">
        <v>4668</v>
      </c>
      <c r="E5984" s="17">
        <v>2190</v>
      </c>
      <c r="F5984" s="18" t="s">
        <v>6</v>
      </c>
      <c r="G5984">
        <v>2008</v>
      </c>
      <c r="H5984" s="18" t="s">
        <v>66</v>
      </c>
      <c r="I5984" t="s">
        <v>64</v>
      </c>
      <c r="J5984" t="s">
        <v>65</v>
      </c>
    </row>
    <row r="5985" spans="1:10">
      <c r="A5985" s="17">
        <v>5063</v>
      </c>
      <c r="B5985" s="17" t="s">
        <v>3294</v>
      </c>
      <c r="C5985" s="17" t="s">
        <v>24</v>
      </c>
      <c r="D5985" s="17" t="s">
        <v>4748</v>
      </c>
      <c r="E5985" s="17">
        <v>5620</v>
      </c>
      <c r="F5985" s="18" t="s">
        <v>6</v>
      </c>
      <c r="G5985">
        <v>2008</v>
      </c>
      <c r="H5985" s="18" t="s">
        <v>66</v>
      </c>
      <c r="I5985" t="s">
        <v>64</v>
      </c>
      <c r="J5985" t="s">
        <v>65</v>
      </c>
    </row>
    <row r="5986" spans="1:10">
      <c r="A5986" s="17">
        <v>5062</v>
      </c>
      <c r="B5986" s="17" t="s">
        <v>3048</v>
      </c>
      <c r="C5986" s="17" t="s">
        <v>28</v>
      </c>
      <c r="D5986" s="17" t="s">
        <v>4749</v>
      </c>
      <c r="E5986" s="17">
        <v>5100</v>
      </c>
      <c r="F5986" s="18" t="s">
        <v>6</v>
      </c>
      <c r="G5986">
        <v>2008</v>
      </c>
      <c r="H5986" s="18" t="s">
        <v>66</v>
      </c>
      <c r="I5986" t="s">
        <v>64</v>
      </c>
      <c r="J5986" t="s">
        <v>65</v>
      </c>
    </row>
    <row r="5987" spans="1:10">
      <c r="A5987" s="17">
        <v>5061</v>
      </c>
      <c r="B5987" s="17" t="s">
        <v>96</v>
      </c>
      <c r="C5987" s="17" t="s">
        <v>24</v>
      </c>
      <c r="D5987" s="17" t="s">
        <v>4658</v>
      </c>
      <c r="E5987" s="17">
        <v>1820</v>
      </c>
      <c r="F5987" s="18" t="s">
        <v>6</v>
      </c>
      <c r="G5987">
        <v>2008</v>
      </c>
      <c r="H5987" s="18" t="s">
        <v>66</v>
      </c>
      <c r="I5987" t="s">
        <v>64</v>
      </c>
      <c r="J5987" t="s">
        <v>65</v>
      </c>
    </row>
    <row r="5988" spans="1:10">
      <c r="A5988" s="17">
        <v>5060</v>
      </c>
      <c r="B5988" s="17" t="s">
        <v>3404</v>
      </c>
      <c r="C5988" s="17" t="s">
        <v>26</v>
      </c>
      <c r="D5988" s="17" t="s">
        <v>4668</v>
      </c>
      <c r="E5988" s="17">
        <v>2550</v>
      </c>
      <c r="F5988" s="18" t="s">
        <v>6</v>
      </c>
      <c r="G5988">
        <v>2008</v>
      </c>
      <c r="H5988" s="18" t="s">
        <v>66</v>
      </c>
      <c r="I5988" t="s">
        <v>64</v>
      </c>
      <c r="J5988" t="s">
        <v>65</v>
      </c>
    </row>
    <row r="5989" spans="1:10">
      <c r="A5989" s="17">
        <v>5059</v>
      </c>
      <c r="B5989" s="17" t="s">
        <v>2278</v>
      </c>
      <c r="C5989" s="17" t="s">
        <v>28</v>
      </c>
      <c r="D5989" s="17" t="s">
        <v>4638</v>
      </c>
      <c r="E5989" s="17">
        <v>4070</v>
      </c>
      <c r="F5989" s="18" t="s">
        <v>6</v>
      </c>
      <c r="G5989">
        <v>2007</v>
      </c>
      <c r="H5989" s="18" t="s">
        <v>66</v>
      </c>
      <c r="I5989" t="s">
        <v>64</v>
      </c>
      <c r="J5989" t="s">
        <v>65</v>
      </c>
    </row>
    <row r="5990" spans="1:10">
      <c r="A5990" s="17">
        <v>5058</v>
      </c>
      <c r="B5990" s="17" t="s">
        <v>3425</v>
      </c>
      <c r="C5990" s="17" t="s">
        <v>28</v>
      </c>
      <c r="D5990" s="17" t="s">
        <v>4749</v>
      </c>
      <c r="E5990" s="17">
        <v>2360</v>
      </c>
      <c r="F5990" s="18" t="s">
        <v>6</v>
      </c>
      <c r="G5990">
        <v>2007</v>
      </c>
      <c r="H5990" s="18" t="s">
        <v>66</v>
      </c>
      <c r="I5990" t="s">
        <v>64</v>
      </c>
      <c r="J5990" t="s">
        <v>65</v>
      </c>
    </row>
    <row r="5991" spans="1:10">
      <c r="A5991" s="17">
        <v>5057</v>
      </c>
      <c r="B5991" s="17" t="s">
        <v>3074</v>
      </c>
      <c r="C5991" s="17" t="s">
        <v>28</v>
      </c>
      <c r="D5991" s="17" t="s">
        <v>4583</v>
      </c>
      <c r="E5991" s="17">
        <v>4970</v>
      </c>
      <c r="F5991" s="18" t="s">
        <v>6</v>
      </c>
      <c r="G5991">
        <v>2007</v>
      </c>
      <c r="H5991" s="18" t="s">
        <v>66</v>
      </c>
      <c r="I5991" t="s">
        <v>64</v>
      </c>
      <c r="J5991" t="s">
        <v>65</v>
      </c>
    </row>
    <row r="5992" spans="1:10">
      <c r="A5992" s="17">
        <v>5056</v>
      </c>
      <c r="B5992" s="17" t="s">
        <v>3787</v>
      </c>
      <c r="C5992" s="17" t="s">
        <v>24</v>
      </c>
      <c r="D5992" s="17" t="s">
        <v>4748</v>
      </c>
      <c r="E5992" s="17">
        <v>2470</v>
      </c>
      <c r="F5992" s="18" t="s">
        <v>6</v>
      </c>
      <c r="G5992">
        <v>2007</v>
      </c>
      <c r="H5992" s="18" t="s">
        <v>66</v>
      </c>
      <c r="I5992" t="s">
        <v>64</v>
      </c>
      <c r="J5992" t="s">
        <v>65</v>
      </c>
    </row>
    <row r="5993" spans="1:10">
      <c r="A5993" s="17">
        <v>5054</v>
      </c>
      <c r="B5993" s="17" t="s">
        <v>4092</v>
      </c>
      <c r="C5993" s="17" t="s">
        <v>24</v>
      </c>
      <c r="D5993" s="17" t="s">
        <v>4658</v>
      </c>
      <c r="E5993" s="17">
        <v>7870</v>
      </c>
      <c r="F5993" s="18" t="s">
        <v>6</v>
      </c>
      <c r="G5993">
        <v>2007</v>
      </c>
      <c r="H5993" s="18" t="s">
        <v>66</v>
      </c>
      <c r="I5993" t="s">
        <v>64</v>
      </c>
      <c r="J5993" t="s">
        <v>65</v>
      </c>
    </row>
    <row r="5994" spans="1:10">
      <c r="A5994" s="17">
        <v>5053</v>
      </c>
      <c r="B5994" s="17" t="s">
        <v>3073</v>
      </c>
      <c r="C5994" s="17" t="s">
        <v>28</v>
      </c>
      <c r="D5994" s="17" t="s">
        <v>4638</v>
      </c>
      <c r="E5994" s="17">
        <v>2940</v>
      </c>
      <c r="F5994" s="18" t="s">
        <v>6</v>
      </c>
      <c r="G5994">
        <v>2007</v>
      </c>
      <c r="H5994" s="18" t="s">
        <v>66</v>
      </c>
      <c r="I5994" t="s">
        <v>64</v>
      </c>
      <c r="J5994" t="s">
        <v>65</v>
      </c>
    </row>
    <row r="5995" spans="1:10">
      <c r="A5995" s="17">
        <v>5052</v>
      </c>
      <c r="B5995" s="17" t="s">
        <v>2661</v>
      </c>
      <c r="C5995" s="17" t="s">
        <v>28</v>
      </c>
      <c r="D5995" s="17" t="s">
        <v>4583</v>
      </c>
      <c r="E5995" s="17">
        <v>8490</v>
      </c>
      <c r="F5995" s="18" t="s">
        <v>6</v>
      </c>
      <c r="G5995">
        <v>2007</v>
      </c>
      <c r="H5995" s="18" t="s">
        <v>66</v>
      </c>
      <c r="I5995" t="s">
        <v>64</v>
      </c>
      <c r="J5995" t="s">
        <v>65</v>
      </c>
    </row>
    <row r="5996" spans="1:10">
      <c r="A5996" s="17">
        <v>5051</v>
      </c>
      <c r="B5996" s="17" t="s">
        <v>3683</v>
      </c>
      <c r="C5996" s="17" t="s">
        <v>24</v>
      </c>
      <c r="D5996" s="17" t="s">
        <v>4681</v>
      </c>
      <c r="E5996" s="17">
        <v>4330</v>
      </c>
      <c r="F5996" s="18" t="s">
        <v>6</v>
      </c>
      <c r="G5996">
        <v>2007</v>
      </c>
      <c r="H5996" s="18" t="s">
        <v>66</v>
      </c>
      <c r="I5996" t="s">
        <v>64</v>
      </c>
      <c r="J5996" t="s">
        <v>65</v>
      </c>
    </row>
    <row r="5997" spans="1:10">
      <c r="A5997" s="17">
        <v>5050</v>
      </c>
      <c r="B5997" s="17" t="s">
        <v>3580</v>
      </c>
      <c r="C5997" s="17" t="s">
        <v>28</v>
      </c>
      <c r="D5997" s="17" t="s">
        <v>4749</v>
      </c>
      <c r="E5997" s="17">
        <v>2300</v>
      </c>
      <c r="F5997" s="18" t="s">
        <v>6</v>
      </c>
      <c r="G5997">
        <v>2007</v>
      </c>
      <c r="H5997" s="18" t="s">
        <v>66</v>
      </c>
      <c r="I5997" t="s">
        <v>64</v>
      </c>
      <c r="J5997" t="s">
        <v>65</v>
      </c>
    </row>
    <row r="5998" spans="1:10">
      <c r="A5998" s="17">
        <v>5049</v>
      </c>
      <c r="B5998" s="17" t="s">
        <v>4288</v>
      </c>
      <c r="C5998" s="17" t="s">
        <v>24</v>
      </c>
      <c r="D5998" s="17" t="s">
        <v>4658</v>
      </c>
      <c r="E5998" s="17">
        <v>3580</v>
      </c>
      <c r="F5998" s="18" t="s">
        <v>6</v>
      </c>
      <c r="G5998">
        <v>2007</v>
      </c>
      <c r="H5998" s="18" t="s">
        <v>66</v>
      </c>
      <c r="I5998" t="s">
        <v>64</v>
      </c>
      <c r="J5998" t="s">
        <v>65</v>
      </c>
    </row>
    <row r="5999" spans="1:10">
      <c r="A5999" s="17">
        <v>5048</v>
      </c>
      <c r="B5999" s="17" t="s">
        <v>93</v>
      </c>
      <c r="C5999" s="17" t="s">
        <v>24</v>
      </c>
      <c r="D5999" s="17" t="s">
        <v>4658</v>
      </c>
      <c r="E5999" s="17">
        <v>5220</v>
      </c>
      <c r="F5999" s="18" t="s">
        <v>6</v>
      </c>
      <c r="G5999">
        <v>2007</v>
      </c>
      <c r="H5999" s="18" t="s">
        <v>66</v>
      </c>
      <c r="I5999" t="s">
        <v>64</v>
      </c>
      <c r="J5999" t="s">
        <v>65</v>
      </c>
    </row>
    <row r="6000" spans="1:10">
      <c r="A6000" s="17">
        <v>5047</v>
      </c>
      <c r="B6000" s="17" t="s">
        <v>2315</v>
      </c>
      <c r="C6000" s="17" t="s">
        <v>28</v>
      </c>
      <c r="D6000" s="17" t="s">
        <v>4638</v>
      </c>
      <c r="E6000" s="17">
        <v>4840</v>
      </c>
      <c r="F6000" s="18" t="s">
        <v>6</v>
      </c>
      <c r="G6000">
        <v>2006</v>
      </c>
      <c r="H6000" s="18" t="s">
        <v>66</v>
      </c>
      <c r="I6000" t="s">
        <v>64</v>
      </c>
      <c r="J6000" t="s">
        <v>65</v>
      </c>
    </row>
    <row r="6001" spans="1:10">
      <c r="A6001" s="17">
        <v>5046</v>
      </c>
      <c r="B6001" s="17" t="s">
        <v>3186</v>
      </c>
      <c r="C6001" s="17" t="s">
        <v>28</v>
      </c>
      <c r="D6001" s="17" t="s">
        <v>4583</v>
      </c>
      <c r="E6001" s="17">
        <v>2520</v>
      </c>
      <c r="F6001" s="18" t="s">
        <v>6</v>
      </c>
      <c r="G6001">
        <v>2006</v>
      </c>
      <c r="H6001" s="18" t="s">
        <v>66</v>
      </c>
      <c r="I6001" t="s">
        <v>64</v>
      </c>
      <c r="J6001" t="s">
        <v>65</v>
      </c>
    </row>
    <row r="6002" spans="1:10">
      <c r="A6002" s="17">
        <v>5045</v>
      </c>
      <c r="B6002" s="17" t="s">
        <v>4446</v>
      </c>
      <c r="C6002" s="17" t="s">
        <v>24</v>
      </c>
      <c r="D6002" s="17" t="s">
        <v>4681</v>
      </c>
      <c r="E6002" s="17">
        <v>4290</v>
      </c>
      <c r="F6002" s="18" t="s">
        <v>6</v>
      </c>
      <c r="G6002">
        <v>2006</v>
      </c>
      <c r="H6002" s="18" t="s">
        <v>66</v>
      </c>
      <c r="I6002" t="s">
        <v>64</v>
      </c>
      <c r="J6002" t="s">
        <v>65</v>
      </c>
    </row>
    <row r="6003" spans="1:10">
      <c r="A6003" s="17">
        <v>5044</v>
      </c>
      <c r="B6003" s="17" t="s">
        <v>2347</v>
      </c>
      <c r="C6003" s="17" t="s">
        <v>28</v>
      </c>
      <c r="D6003" s="17" t="s">
        <v>4749</v>
      </c>
      <c r="E6003" s="17">
        <v>3680</v>
      </c>
      <c r="F6003" s="18" t="s">
        <v>6</v>
      </c>
      <c r="G6003">
        <v>2006</v>
      </c>
      <c r="H6003" s="18" t="s">
        <v>66</v>
      </c>
      <c r="I6003" t="s">
        <v>64</v>
      </c>
      <c r="J6003" t="s">
        <v>65</v>
      </c>
    </row>
    <row r="6004" spans="1:10">
      <c r="A6004" s="17">
        <v>5043</v>
      </c>
      <c r="B6004" s="17" t="s">
        <v>2729</v>
      </c>
      <c r="C6004" s="17" t="s">
        <v>28</v>
      </c>
      <c r="D6004" s="17" t="s">
        <v>4638</v>
      </c>
      <c r="E6004" s="17">
        <v>4520</v>
      </c>
      <c r="F6004" s="18" t="s">
        <v>6</v>
      </c>
      <c r="G6004">
        <v>2006</v>
      </c>
      <c r="H6004" s="18" t="s">
        <v>66</v>
      </c>
      <c r="I6004" t="s">
        <v>64</v>
      </c>
      <c r="J6004" t="s">
        <v>65</v>
      </c>
    </row>
    <row r="6005" spans="1:10">
      <c r="A6005" s="17">
        <v>5042</v>
      </c>
      <c r="B6005" s="17" t="s">
        <v>4488</v>
      </c>
      <c r="C6005" s="17" t="s">
        <v>24</v>
      </c>
      <c r="D6005" s="17" t="s">
        <v>4681</v>
      </c>
      <c r="E6005" s="17">
        <v>5560</v>
      </c>
      <c r="F6005" s="18" t="s">
        <v>6</v>
      </c>
      <c r="G6005">
        <v>2006</v>
      </c>
      <c r="H6005" s="18" t="s">
        <v>66</v>
      </c>
      <c r="I6005" t="s">
        <v>64</v>
      </c>
      <c r="J6005" t="s">
        <v>65</v>
      </c>
    </row>
    <row r="6006" spans="1:10">
      <c r="A6006" s="17">
        <v>5041</v>
      </c>
      <c r="B6006" s="17" t="s">
        <v>91</v>
      </c>
      <c r="C6006" s="17" t="s">
        <v>24</v>
      </c>
      <c r="D6006" s="17" t="s">
        <v>4658</v>
      </c>
      <c r="E6006" s="17">
        <v>4710</v>
      </c>
      <c r="F6006" s="18" t="s">
        <v>6</v>
      </c>
      <c r="G6006">
        <v>2006</v>
      </c>
      <c r="H6006" s="18" t="s">
        <v>66</v>
      </c>
      <c r="I6006" t="s">
        <v>64</v>
      </c>
      <c r="J6006" t="s">
        <v>65</v>
      </c>
    </row>
    <row r="6007" spans="1:10">
      <c r="A6007" s="17">
        <v>5040</v>
      </c>
      <c r="B6007" s="17" t="s">
        <v>2726</v>
      </c>
      <c r="C6007" s="17" t="s">
        <v>28</v>
      </c>
      <c r="D6007" s="17" t="s">
        <v>4638</v>
      </c>
      <c r="E6007" s="17">
        <v>2680</v>
      </c>
      <c r="F6007" s="18" t="s">
        <v>6</v>
      </c>
      <c r="G6007">
        <v>2006</v>
      </c>
      <c r="H6007" s="18" t="s">
        <v>66</v>
      </c>
      <c r="I6007" t="s">
        <v>64</v>
      </c>
      <c r="J6007" t="s">
        <v>65</v>
      </c>
    </row>
    <row r="6008" spans="1:10">
      <c r="A6008" s="17">
        <v>5039</v>
      </c>
      <c r="B6008" s="17" t="s">
        <v>89</v>
      </c>
      <c r="C6008" s="17" t="s">
        <v>24</v>
      </c>
      <c r="D6008" s="17" t="s">
        <v>4658</v>
      </c>
      <c r="E6008" s="17">
        <v>1460</v>
      </c>
      <c r="F6008" s="18" t="s">
        <v>6</v>
      </c>
      <c r="G6008">
        <v>2006</v>
      </c>
      <c r="H6008" s="18" t="s">
        <v>66</v>
      </c>
      <c r="I6008" t="s">
        <v>64</v>
      </c>
      <c r="J6008" t="s">
        <v>65</v>
      </c>
    </row>
    <row r="6009" spans="1:10">
      <c r="A6009" s="17">
        <v>5038</v>
      </c>
      <c r="B6009" s="17" t="s">
        <v>2565</v>
      </c>
      <c r="C6009" s="17" t="s">
        <v>24</v>
      </c>
      <c r="D6009" s="17" t="s">
        <v>4658</v>
      </c>
      <c r="E6009" s="17">
        <v>1740</v>
      </c>
      <c r="F6009" s="18" t="s">
        <v>6</v>
      </c>
      <c r="G6009">
        <v>2006</v>
      </c>
      <c r="H6009" s="18" t="s">
        <v>66</v>
      </c>
      <c r="I6009" t="s">
        <v>64</v>
      </c>
      <c r="J6009" t="s">
        <v>65</v>
      </c>
    </row>
    <row r="6010" spans="1:10">
      <c r="A6010" s="17">
        <v>5037</v>
      </c>
      <c r="B6010" s="17" t="s">
        <v>3444</v>
      </c>
      <c r="C6010" s="17" t="s">
        <v>24</v>
      </c>
      <c r="D6010" s="17" t="s">
        <v>4658</v>
      </c>
      <c r="E6010" s="17">
        <v>1890</v>
      </c>
      <c r="F6010" s="18" t="s">
        <v>6</v>
      </c>
      <c r="G6010">
        <v>2006</v>
      </c>
      <c r="H6010" s="18" t="s">
        <v>66</v>
      </c>
      <c r="I6010" t="s">
        <v>64</v>
      </c>
      <c r="J6010" t="s">
        <v>65</v>
      </c>
    </row>
    <row r="6011" spans="1:10">
      <c r="A6011" s="17">
        <v>5036</v>
      </c>
      <c r="B6011" s="17" t="s">
        <v>3481</v>
      </c>
      <c r="C6011" s="17" t="s">
        <v>24</v>
      </c>
      <c r="D6011" s="17" t="s">
        <v>4658</v>
      </c>
      <c r="E6011" s="17">
        <v>3410</v>
      </c>
      <c r="F6011" s="18" t="s">
        <v>6</v>
      </c>
      <c r="G6011">
        <v>2006</v>
      </c>
      <c r="H6011" s="18" t="s">
        <v>66</v>
      </c>
      <c r="I6011" t="s">
        <v>64</v>
      </c>
      <c r="J6011" t="s">
        <v>65</v>
      </c>
    </row>
    <row r="6012" spans="1:10">
      <c r="A6012" s="17">
        <v>5035</v>
      </c>
      <c r="B6012" s="17" t="s">
        <v>4015</v>
      </c>
      <c r="C6012" s="17" t="s">
        <v>28</v>
      </c>
      <c r="D6012" s="17" t="s">
        <v>4583</v>
      </c>
      <c r="E6012" s="17">
        <v>4950</v>
      </c>
      <c r="F6012" s="18" t="s">
        <v>6</v>
      </c>
      <c r="G6012">
        <v>2006</v>
      </c>
      <c r="H6012" s="18" t="s">
        <v>66</v>
      </c>
      <c r="I6012" t="s">
        <v>64</v>
      </c>
      <c r="J6012" t="s">
        <v>65</v>
      </c>
    </row>
    <row r="6013" spans="1:10">
      <c r="A6013" s="17">
        <v>5033</v>
      </c>
      <c r="B6013" s="17" t="s">
        <v>3689</v>
      </c>
      <c r="C6013" s="17" t="s">
        <v>26</v>
      </c>
      <c r="D6013" s="17" t="s">
        <v>4668</v>
      </c>
      <c r="E6013" s="17">
        <v>7160</v>
      </c>
      <c r="F6013" s="18" t="s">
        <v>6</v>
      </c>
      <c r="G6013">
        <v>2005</v>
      </c>
      <c r="H6013" s="18" t="s">
        <v>66</v>
      </c>
      <c r="I6013" t="s">
        <v>64</v>
      </c>
      <c r="J6013" t="s">
        <v>65</v>
      </c>
    </row>
    <row r="6014" spans="1:10">
      <c r="A6014" s="17">
        <v>5032</v>
      </c>
      <c r="B6014" s="17" t="s">
        <v>2225</v>
      </c>
      <c r="C6014" s="17" t="s">
        <v>28</v>
      </c>
      <c r="D6014" s="17" t="s">
        <v>4638</v>
      </c>
      <c r="E6014" s="17">
        <v>7520</v>
      </c>
      <c r="F6014" s="18" t="s">
        <v>6</v>
      </c>
      <c r="G6014">
        <v>2005</v>
      </c>
      <c r="H6014" s="18" t="s">
        <v>66</v>
      </c>
      <c r="I6014" t="s">
        <v>64</v>
      </c>
      <c r="J6014" t="s">
        <v>65</v>
      </c>
    </row>
    <row r="6015" spans="1:10">
      <c r="A6015" s="17">
        <v>5031</v>
      </c>
      <c r="B6015" s="17" t="s">
        <v>4393</v>
      </c>
      <c r="C6015" s="17" t="s">
        <v>24</v>
      </c>
      <c r="D6015" s="17" t="s">
        <v>4681</v>
      </c>
      <c r="E6015" s="17">
        <v>4840</v>
      </c>
      <c r="F6015" s="18" t="s">
        <v>6</v>
      </c>
      <c r="G6015">
        <v>2005</v>
      </c>
      <c r="H6015" s="18" t="s">
        <v>66</v>
      </c>
      <c r="I6015" t="s">
        <v>64</v>
      </c>
      <c r="J6015" t="s">
        <v>65</v>
      </c>
    </row>
    <row r="6016" spans="1:10">
      <c r="A6016" s="17">
        <v>5030</v>
      </c>
      <c r="B6016" s="17" t="s">
        <v>2657</v>
      </c>
      <c r="C6016" s="17" t="s">
        <v>28</v>
      </c>
      <c r="D6016" s="17" t="s">
        <v>4749</v>
      </c>
      <c r="E6016" s="17">
        <v>5560</v>
      </c>
      <c r="F6016" s="18" t="s">
        <v>6</v>
      </c>
      <c r="G6016">
        <v>2005</v>
      </c>
      <c r="H6016" s="18" t="s">
        <v>66</v>
      </c>
      <c r="I6016" t="s">
        <v>64</v>
      </c>
      <c r="J6016" t="s">
        <v>65</v>
      </c>
    </row>
    <row r="6017" spans="1:10">
      <c r="A6017" s="17">
        <v>5027</v>
      </c>
      <c r="B6017" s="17" t="s">
        <v>3940</v>
      </c>
      <c r="C6017" s="17" t="s">
        <v>24</v>
      </c>
      <c r="D6017" s="17" t="s">
        <v>4658</v>
      </c>
      <c r="E6017" s="17">
        <v>1720</v>
      </c>
      <c r="F6017" s="18" t="s">
        <v>6</v>
      </c>
      <c r="G6017">
        <v>2005</v>
      </c>
      <c r="H6017" s="18" t="s">
        <v>66</v>
      </c>
      <c r="I6017" t="s">
        <v>64</v>
      </c>
      <c r="J6017" t="s">
        <v>65</v>
      </c>
    </row>
    <row r="6018" spans="1:10">
      <c r="A6018" s="17">
        <v>5026</v>
      </c>
      <c r="B6018" s="17" t="s">
        <v>2774</v>
      </c>
      <c r="C6018" s="17" t="s">
        <v>24</v>
      </c>
      <c r="D6018" s="17" t="s">
        <v>4681</v>
      </c>
      <c r="E6018" s="17">
        <v>2970</v>
      </c>
      <c r="F6018" s="18" t="s">
        <v>6</v>
      </c>
      <c r="G6018">
        <v>2005</v>
      </c>
      <c r="H6018" s="18" t="s">
        <v>66</v>
      </c>
      <c r="I6018" t="s">
        <v>64</v>
      </c>
      <c r="J6018" t="s">
        <v>65</v>
      </c>
    </row>
    <row r="6019" spans="1:10">
      <c r="A6019" s="17">
        <v>5025</v>
      </c>
      <c r="B6019" s="17" t="s">
        <v>2417</v>
      </c>
      <c r="C6019" s="17" t="s">
        <v>28</v>
      </c>
      <c r="D6019" s="17" t="s">
        <v>4583</v>
      </c>
      <c r="E6019" s="17">
        <v>7030</v>
      </c>
      <c r="F6019" s="18" t="s">
        <v>6</v>
      </c>
      <c r="G6019">
        <v>2004</v>
      </c>
      <c r="H6019" s="18" t="s">
        <v>66</v>
      </c>
      <c r="I6019" t="s">
        <v>64</v>
      </c>
      <c r="J6019" t="s">
        <v>65</v>
      </c>
    </row>
    <row r="6020" spans="1:10">
      <c r="A6020" s="17">
        <v>5024</v>
      </c>
      <c r="B6020" s="17" t="s">
        <v>2156</v>
      </c>
      <c r="C6020" s="17" t="s">
        <v>28</v>
      </c>
      <c r="D6020" s="17" t="s">
        <v>4638</v>
      </c>
      <c r="E6020" s="17">
        <v>9120</v>
      </c>
      <c r="F6020" s="18" t="s">
        <v>6</v>
      </c>
      <c r="G6020">
        <v>2004</v>
      </c>
      <c r="H6020" s="18" t="s">
        <v>66</v>
      </c>
      <c r="I6020" t="s">
        <v>64</v>
      </c>
      <c r="J6020" t="s">
        <v>65</v>
      </c>
    </row>
    <row r="6021" spans="1:10">
      <c r="A6021" s="17">
        <v>5023</v>
      </c>
      <c r="B6021" s="17" t="s">
        <v>4309</v>
      </c>
      <c r="C6021" s="17" t="s">
        <v>24</v>
      </c>
      <c r="D6021" s="17" t="s">
        <v>4681</v>
      </c>
      <c r="E6021" s="17">
        <v>1130</v>
      </c>
      <c r="F6021" s="18" t="s">
        <v>6</v>
      </c>
      <c r="G6021">
        <v>2004</v>
      </c>
      <c r="H6021" s="18" t="s">
        <v>66</v>
      </c>
      <c r="I6021" t="s">
        <v>64</v>
      </c>
      <c r="J6021" t="s">
        <v>65</v>
      </c>
    </row>
    <row r="6022" spans="1:10">
      <c r="A6022" s="17">
        <v>5022</v>
      </c>
      <c r="B6022" s="17" t="s">
        <v>3733</v>
      </c>
      <c r="C6022" s="17" t="s">
        <v>24</v>
      </c>
      <c r="D6022" s="17" t="s">
        <v>4681</v>
      </c>
      <c r="E6022" s="17">
        <v>1920</v>
      </c>
      <c r="F6022" s="18" t="s">
        <v>6</v>
      </c>
      <c r="G6022">
        <v>2004</v>
      </c>
      <c r="H6022" s="18" t="s">
        <v>66</v>
      </c>
      <c r="I6022" t="s">
        <v>64</v>
      </c>
      <c r="J6022" t="s">
        <v>65</v>
      </c>
    </row>
    <row r="6023" spans="1:10">
      <c r="A6023" s="17">
        <v>5021</v>
      </c>
      <c r="B6023" s="17" t="s">
        <v>88</v>
      </c>
      <c r="C6023" s="17" t="s">
        <v>24</v>
      </c>
      <c r="D6023" s="17" t="s">
        <v>4681</v>
      </c>
      <c r="E6023" s="17">
        <v>4470</v>
      </c>
      <c r="F6023" s="18" t="s">
        <v>6</v>
      </c>
      <c r="G6023">
        <v>2004</v>
      </c>
      <c r="H6023" s="18" t="s">
        <v>66</v>
      </c>
      <c r="I6023" t="s">
        <v>64</v>
      </c>
      <c r="J6023" t="s">
        <v>65</v>
      </c>
    </row>
    <row r="6024" spans="1:10">
      <c r="A6024" s="17">
        <v>5020</v>
      </c>
      <c r="B6024" s="17" t="s">
        <v>3558</v>
      </c>
      <c r="C6024" s="17" t="s">
        <v>24</v>
      </c>
      <c r="D6024" s="17" t="s">
        <v>4681</v>
      </c>
      <c r="E6024" s="17">
        <v>7530</v>
      </c>
      <c r="F6024" s="18" t="s">
        <v>6</v>
      </c>
      <c r="G6024">
        <v>2004</v>
      </c>
      <c r="H6024" s="18" t="s">
        <v>66</v>
      </c>
      <c r="I6024" t="s">
        <v>64</v>
      </c>
      <c r="J6024" t="s">
        <v>65</v>
      </c>
    </row>
    <row r="6025" spans="1:10">
      <c r="A6025" s="17">
        <v>5019</v>
      </c>
      <c r="B6025" s="17" t="s">
        <v>4061</v>
      </c>
      <c r="C6025" s="17" t="s">
        <v>24</v>
      </c>
      <c r="D6025" s="17" t="s">
        <v>4681</v>
      </c>
      <c r="E6025" s="17">
        <v>4160</v>
      </c>
      <c r="F6025" s="18" t="s">
        <v>6</v>
      </c>
      <c r="G6025">
        <v>2004</v>
      </c>
      <c r="H6025" s="18" t="s">
        <v>66</v>
      </c>
      <c r="I6025" t="s">
        <v>64</v>
      </c>
      <c r="J6025" t="s">
        <v>65</v>
      </c>
    </row>
    <row r="6026" spans="1:10">
      <c r="A6026" s="17">
        <v>5018</v>
      </c>
      <c r="B6026" s="17" t="s">
        <v>3963</v>
      </c>
      <c r="C6026" s="17" t="s">
        <v>24</v>
      </c>
      <c r="D6026" s="17" t="s">
        <v>4681</v>
      </c>
      <c r="E6026" s="17">
        <v>8140</v>
      </c>
      <c r="F6026" s="18" t="s">
        <v>6</v>
      </c>
      <c r="G6026">
        <v>2004</v>
      </c>
      <c r="H6026" s="18" t="s">
        <v>66</v>
      </c>
      <c r="I6026" t="s">
        <v>64</v>
      </c>
      <c r="J6026" t="s">
        <v>65</v>
      </c>
    </row>
    <row r="6027" spans="1:10">
      <c r="A6027" s="17">
        <v>5017</v>
      </c>
      <c r="B6027" s="17" t="s">
        <v>2096</v>
      </c>
      <c r="C6027" s="17" t="s">
        <v>24</v>
      </c>
      <c r="D6027" s="17" t="s">
        <v>4658</v>
      </c>
      <c r="E6027" s="17">
        <v>3670</v>
      </c>
      <c r="F6027" s="18" t="s">
        <v>6</v>
      </c>
      <c r="G6027">
        <v>2003</v>
      </c>
      <c r="H6027" s="18" t="s">
        <v>66</v>
      </c>
      <c r="I6027" t="s">
        <v>64</v>
      </c>
      <c r="J6027" t="s">
        <v>65</v>
      </c>
    </row>
    <row r="6028" spans="1:10">
      <c r="A6028" s="17">
        <v>5016</v>
      </c>
      <c r="B6028" s="17" t="s">
        <v>2561</v>
      </c>
      <c r="C6028" s="17" t="s">
        <v>24</v>
      </c>
      <c r="D6028" s="17" t="s">
        <v>4658</v>
      </c>
      <c r="E6028" s="17">
        <v>3390</v>
      </c>
      <c r="F6028" s="18" t="s">
        <v>6</v>
      </c>
      <c r="G6028">
        <v>2003</v>
      </c>
      <c r="H6028" s="18" t="s">
        <v>66</v>
      </c>
      <c r="I6028" t="s">
        <v>64</v>
      </c>
      <c r="J6028" t="s">
        <v>65</v>
      </c>
    </row>
    <row r="6029" spans="1:10">
      <c r="A6029" s="17">
        <v>5015</v>
      </c>
      <c r="B6029" s="17" t="s">
        <v>3486</v>
      </c>
      <c r="C6029" s="17" t="s">
        <v>24</v>
      </c>
      <c r="D6029" s="17" t="s">
        <v>4658</v>
      </c>
      <c r="E6029" s="17">
        <v>2150</v>
      </c>
      <c r="F6029" s="18" t="s">
        <v>6</v>
      </c>
      <c r="G6029">
        <v>2003</v>
      </c>
      <c r="H6029" s="18" t="s">
        <v>66</v>
      </c>
      <c r="I6029" t="s">
        <v>64</v>
      </c>
      <c r="J6029" t="s">
        <v>65</v>
      </c>
    </row>
    <row r="6030" spans="1:10">
      <c r="A6030" s="17">
        <v>5014</v>
      </c>
      <c r="B6030" s="17" t="s">
        <v>76</v>
      </c>
      <c r="C6030" s="17" t="s">
        <v>24</v>
      </c>
      <c r="D6030" s="17" t="s">
        <v>4658</v>
      </c>
      <c r="E6030" s="17">
        <v>2930</v>
      </c>
      <c r="F6030" s="18" t="s">
        <v>6</v>
      </c>
      <c r="G6030">
        <v>2003</v>
      </c>
      <c r="H6030" s="18" t="s">
        <v>66</v>
      </c>
      <c r="I6030" t="s">
        <v>64</v>
      </c>
      <c r="J6030" t="s">
        <v>65</v>
      </c>
    </row>
    <row r="6031" spans="1:10">
      <c r="A6031" s="17">
        <v>5013</v>
      </c>
      <c r="B6031" s="17" t="s">
        <v>69</v>
      </c>
      <c r="C6031" s="17" t="s">
        <v>24</v>
      </c>
      <c r="D6031" s="17" t="s">
        <v>4658</v>
      </c>
      <c r="E6031" s="17">
        <v>2020</v>
      </c>
      <c r="F6031" s="18" t="s">
        <v>6</v>
      </c>
      <c r="G6031">
        <v>2003</v>
      </c>
      <c r="H6031" s="18" t="s">
        <v>66</v>
      </c>
      <c r="I6031" t="s">
        <v>64</v>
      </c>
      <c r="J6031" t="s">
        <v>65</v>
      </c>
    </row>
    <row r="6032" spans="1:10">
      <c r="A6032" s="17">
        <v>5012</v>
      </c>
      <c r="B6032" s="17" t="s">
        <v>3051</v>
      </c>
      <c r="C6032" s="17" t="s">
        <v>24</v>
      </c>
      <c r="D6032" s="17" t="s">
        <v>4658</v>
      </c>
      <c r="E6032" s="17">
        <v>2350</v>
      </c>
      <c r="F6032" s="18" t="s">
        <v>6</v>
      </c>
      <c r="G6032">
        <v>2003</v>
      </c>
      <c r="H6032" s="18" t="s">
        <v>66</v>
      </c>
      <c r="I6032" t="s">
        <v>64</v>
      </c>
      <c r="J6032" t="s">
        <v>65</v>
      </c>
    </row>
    <row r="6033" spans="1:10">
      <c r="A6033" s="17">
        <v>5011</v>
      </c>
      <c r="B6033" s="17" t="s">
        <v>3968</v>
      </c>
      <c r="C6033" s="17" t="s">
        <v>24</v>
      </c>
      <c r="D6033" s="17" t="s">
        <v>4748</v>
      </c>
      <c r="E6033" s="17">
        <v>4270</v>
      </c>
      <c r="F6033" s="18" t="s">
        <v>6</v>
      </c>
      <c r="G6033">
        <v>2003</v>
      </c>
      <c r="H6033" s="18" t="s">
        <v>66</v>
      </c>
      <c r="I6033" t="s">
        <v>64</v>
      </c>
      <c r="J6033" t="s">
        <v>65</v>
      </c>
    </row>
    <row r="6034" spans="1:10">
      <c r="A6034" s="17">
        <v>5010</v>
      </c>
      <c r="B6034" s="17" t="s">
        <v>2929</v>
      </c>
      <c r="C6034" s="17" t="s">
        <v>24</v>
      </c>
      <c r="D6034" s="17" t="s">
        <v>4748</v>
      </c>
      <c r="E6034" s="17">
        <v>5070</v>
      </c>
      <c r="F6034" s="18" t="s">
        <v>6</v>
      </c>
      <c r="G6034">
        <v>2002</v>
      </c>
      <c r="H6034" s="18" t="s">
        <v>66</v>
      </c>
      <c r="I6034" t="s">
        <v>64</v>
      </c>
      <c r="J6034" t="s">
        <v>65</v>
      </c>
    </row>
    <row r="6035" spans="1:10">
      <c r="A6035" s="17">
        <v>5009</v>
      </c>
      <c r="B6035" s="17" t="s">
        <v>2457</v>
      </c>
      <c r="C6035" s="17" t="s">
        <v>24</v>
      </c>
      <c r="D6035" s="17" t="s">
        <v>4658</v>
      </c>
      <c r="E6035" s="17">
        <v>1940</v>
      </c>
      <c r="F6035" s="18" t="s">
        <v>6</v>
      </c>
      <c r="G6035">
        <v>2002</v>
      </c>
      <c r="H6035" s="18" t="s">
        <v>66</v>
      </c>
      <c r="I6035" t="s">
        <v>64</v>
      </c>
      <c r="J6035" t="s">
        <v>65</v>
      </c>
    </row>
    <row r="6036" spans="1:10">
      <c r="A6036" s="17">
        <v>5008</v>
      </c>
      <c r="B6036" s="17" t="s">
        <v>4184</v>
      </c>
      <c r="C6036" s="17" t="s">
        <v>24</v>
      </c>
      <c r="D6036" s="17" t="s">
        <v>4658</v>
      </c>
      <c r="E6036" s="17">
        <v>2940</v>
      </c>
      <c r="F6036" s="18" t="s">
        <v>6</v>
      </c>
      <c r="G6036">
        <v>2002</v>
      </c>
      <c r="H6036" s="18" t="s">
        <v>66</v>
      </c>
      <c r="I6036" t="s">
        <v>64</v>
      </c>
      <c r="J6036" t="s">
        <v>65</v>
      </c>
    </row>
    <row r="6037" spans="1:10">
      <c r="A6037" s="17">
        <v>5007</v>
      </c>
      <c r="B6037" s="17" t="s">
        <v>4367</v>
      </c>
      <c r="C6037" s="17" t="s">
        <v>24</v>
      </c>
      <c r="D6037" s="17" t="s">
        <v>4658</v>
      </c>
      <c r="E6037" s="17">
        <v>1480</v>
      </c>
      <c r="F6037" s="18" t="s">
        <v>6</v>
      </c>
      <c r="G6037">
        <v>2002</v>
      </c>
      <c r="H6037" s="18" t="s">
        <v>66</v>
      </c>
      <c r="I6037" t="s">
        <v>64</v>
      </c>
      <c r="J6037" t="s">
        <v>65</v>
      </c>
    </row>
    <row r="6038" spans="1:10">
      <c r="A6038" s="17">
        <v>5006</v>
      </c>
      <c r="B6038" s="17" t="s">
        <v>4217</v>
      </c>
      <c r="C6038" s="17" t="s">
        <v>24</v>
      </c>
      <c r="D6038" s="17" t="s">
        <v>4658</v>
      </c>
      <c r="E6038" s="17">
        <v>6230</v>
      </c>
      <c r="F6038" s="18" t="s">
        <v>6</v>
      </c>
      <c r="G6038">
        <v>2002</v>
      </c>
      <c r="H6038" s="18" t="s">
        <v>66</v>
      </c>
      <c r="I6038" t="s">
        <v>64</v>
      </c>
      <c r="J6038" t="s">
        <v>65</v>
      </c>
    </row>
    <row r="6039" spans="1:10">
      <c r="A6039" s="17">
        <v>5005</v>
      </c>
      <c r="B6039" s="17" t="s">
        <v>4075</v>
      </c>
      <c r="C6039" s="17" t="s">
        <v>24</v>
      </c>
      <c r="D6039" s="17" t="s">
        <v>4658</v>
      </c>
      <c r="E6039" s="17">
        <v>6080</v>
      </c>
      <c r="F6039" s="18" t="s">
        <v>6</v>
      </c>
      <c r="G6039">
        <v>2002</v>
      </c>
      <c r="H6039" s="18" t="s">
        <v>66</v>
      </c>
      <c r="I6039" t="s">
        <v>64</v>
      </c>
      <c r="J6039" t="s">
        <v>65</v>
      </c>
    </row>
    <row r="6040" spans="1:10">
      <c r="A6040" s="17">
        <v>5004</v>
      </c>
      <c r="B6040" s="17" t="s">
        <v>4337</v>
      </c>
      <c r="C6040" s="17" t="s">
        <v>24</v>
      </c>
      <c r="D6040" s="17" t="s">
        <v>4658</v>
      </c>
      <c r="E6040" s="17">
        <v>5340</v>
      </c>
      <c r="F6040" s="18" t="s">
        <v>6</v>
      </c>
      <c r="G6040">
        <v>2002</v>
      </c>
      <c r="H6040" s="18" t="s">
        <v>66</v>
      </c>
      <c r="I6040" t="s">
        <v>64</v>
      </c>
      <c r="J6040" t="s">
        <v>65</v>
      </c>
    </row>
    <row r="6041" spans="1:10">
      <c r="A6041" s="17">
        <v>5003</v>
      </c>
      <c r="B6041" s="17" t="s">
        <v>63</v>
      </c>
      <c r="C6041" s="17" t="s">
        <v>24</v>
      </c>
      <c r="D6041" s="17" t="s">
        <v>4681</v>
      </c>
      <c r="E6041" s="17">
        <v>2190</v>
      </c>
      <c r="F6041" s="18" t="s">
        <v>6</v>
      </c>
      <c r="G6041">
        <v>2002</v>
      </c>
      <c r="H6041" s="18" t="s">
        <v>66</v>
      </c>
      <c r="I6041" t="s">
        <v>64</v>
      </c>
      <c r="J6041" t="s">
        <v>65</v>
      </c>
    </row>
    <row r="6042" spans="1:10">
      <c r="A6042" s="17">
        <v>5002</v>
      </c>
      <c r="B6042" s="17" t="s">
        <v>3263</v>
      </c>
      <c r="C6042" s="17" t="s">
        <v>24</v>
      </c>
      <c r="D6042" s="17" t="s">
        <v>4658</v>
      </c>
      <c r="E6042" s="17">
        <v>3350</v>
      </c>
      <c r="F6042" s="18" t="s">
        <v>6</v>
      </c>
      <c r="G6042">
        <v>2001</v>
      </c>
      <c r="H6042" s="18" t="s">
        <v>66</v>
      </c>
      <c r="I6042" t="s">
        <v>64</v>
      </c>
      <c r="J6042" t="s">
        <v>65</v>
      </c>
    </row>
    <row r="6043" spans="1:10">
      <c r="A6043" s="17">
        <v>5001</v>
      </c>
      <c r="B6043" s="17" t="s">
        <v>2575</v>
      </c>
      <c r="C6043" s="17" t="s">
        <v>24</v>
      </c>
      <c r="D6043" s="17" t="s">
        <v>4658</v>
      </c>
      <c r="E6043" s="17">
        <v>4970</v>
      </c>
      <c r="F6043" s="18" t="s">
        <v>6</v>
      </c>
      <c r="G6043">
        <v>2001</v>
      </c>
      <c r="H6043" s="18" t="s">
        <v>66</v>
      </c>
      <c r="I6043" t="s">
        <v>64</v>
      </c>
      <c r="J6043" t="s">
        <v>65</v>
      </c>
    </row>
  </sheetData>
  <autoFilter ref="A1:J6043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BB5862"/>
  <sheetViews>
    <sheetView showGridLines="0" tabSelected="1" workbookViewId="0">
      <pane ySplit="1" topLeftCell="A2" activePane="bottomLeft" state="frozen"/>
      <selection/>
      <selection pane="bottomLeft" activeCell="I10" sqref="I10"/>
    </sheetView>
  </sheetViews>
  <sheetFormatPr defaultColWidth="9" defaultRowHeight="13.5"/>
  <cols>
    <col min="1" max="1" width="6" customWidth="1"/>
    <col min="2" max="2" width="18.75" customWidth="1"/>
    <col min="5" max="5" width="9" style="6"/>
    <col min="6" max="7" width="9" style="7"/>
    <col min="10" max="10" width="14.25" customWidth="1"/>
    <col min="11" max="11" width="14.25" customWidth="1"/>
    <col min="12" max="13" width="14.25" style="8" customWidth="1"/>
    <col min="14" max="16" width="9" style="7"/>
    <col min="17" max="18" width="10.5" style="7" customWidth="1"/>
    <col min="19" max="20" width="9.125" style="7" customWidth="1"/>
    <col min="21" max="21" width="10.25" style="7" customWidth="1"/>
    <col min="22" max="22" width="9.125" style="7" customWidth="1"/>
    <col min="23" max="23" width="12" style="7" customWidth="1"/>
    <col min="24" max="26" width="12.5" customWidth="1"/>
    <col min="27" max="30" width="10.375" style="9" customWidth="1"/>
    <col min="31" max="31" width="10.375" style="10" customWidth="1"/>
    <col min="32" max="32" width="10.375" style="9" customWidth="1"/>
    <col min="33" max="33" width="10.5" style="10" customWidth="1"/>
    <col min="34" max="34" width="9.75" style="11" customWidth="1"/>
    <col min="35" max="40" width="9.75" style="12" customWidth="1"/>
    <col min="41" max="44" width="7.125" style="13" customWidth="1"/>
    <col min="45" max="45" width="7.125" style="14" customWidth="1"/>
    <col min="46" max="46" width="7.125" style="13" customWidth="1"/>
    <col min="47" max="47" width="7.125" style="14" customWidth="1"/>
    <col min="48" max="48" width="7.125" style="15" customWidth="1"/>
    <col min="49" max="54" width="7.125" style="16" customWidth="1"/>
  </cols>
  <sheetData>
    <row r="1" spans="1:41">
      <c r="A1" s="1" t="s">
        <v>4573</v>
      </c>
      <c r="B1" s="17" t="s">
        <v>40</v>
      </c>
      <c r="C1" s="17" t="s">
        <v>0</v>
      </c>
      <c r="D1" s="17" t="s">
        <v>4574</v>
      </c>
      <c r="E1" s="9" t="s">
        <v>4575</v>
      </c>
      <c r="F1" s="18" t="s">
        <v>4576</v>
      </c>
      <c r="G1" s="18" t="s">
        <v>61</v>
      </c>
      <c r="H1" s="18" t="s">
        <v>62</v>
      </c>
      <c r="I1" s="25" t="s">
        <v>4577</v>
      </c>
      <c r="J1" s="26" t="s">
        <v>4578</v>
      </c>
      <c r="K1" s="26"/>
      <c r="L1" s="27" t="s">
        <v>4763</v>
      </c>
      <c r="M1" s="27" t="s">
        <v>4764</v>
      </c>
      <c r="Y1" s="42" t="s">
        <v>4579</v>
      </c>
      <c r="AO1" s="53" t="s">
        <v>4580</v>
      </c>
    </row>
    <row r="2" spans="1:35">
      <c r="A2" s="19" t="s">
        <v>4765</v>
      </c>
      <c r="B2" s="20" t="s">
        <v>4190</v>
      </c>
      <c r="C2" s="20" t="s">
        <v>16</v>
      </c>
      <c r="D2" s="20"/>
      <c r="E2" s="21">
        <v>-1702003.24749802</v>
      </c>
      <c r="F2" s="22" t="s">
        <v>5</v>
      </c>
      <c r="G2" s="23">
        <v>1998</v>
      </c>
      <c r="H2" s="22" t="s">
        <v>66</v>
      </c>
      <c r="I2" s="28" t="s">
        <v>380</v>
      </c>
      <c r="J2" s="28" t="s">
        <v>193</v>
      </c>
      <c r="K2" t="s">
        <v>4766</v>
      </c>
      <c r="L2" s="29">
        <v>-155774.69212735</v>
      </c>
      <c r="M2" s="29">
        <f>L2-E2</f>
        <v>1546228.55537067</v>
      </c>
      <c r="Y2" s="43"/>
      <c r="Z2" s="31"/>
      <c r="AH2" s="47"/>
      <c r="AI2" s="31"/>
    </row>
    <row r="3" spans="1:54">
      <c r="A3" s="19" t="s">
        <v>4767</v>
      </c>
      <c r="B3" s="20" t="s">
        <v>4366</v>
      </c>
      <c r="C3" s="20" t="s">
        <v>16</v>
      </c>
      <c r="D3" s="20"/>
      <c r="E3" s="21">
        <v>-1573887.09430942</v>
      </c>
      <c r="F3" s="22" t="s">
        <v>5</v>
      </c>
      <c r="G3" s="23">
        <v>2016</v>
      </c>
      <c r="H3" s="22" t="s">
        <v>82</v>
      </c>
      <c r="I3" s="28" t="s">
        <v>64</v>
      </c>
      <c r="J3" s="28" t="s">
        <v>65</v>
      </c>
      <c r="K3" t="s">
        <v>4766</v>
      </c>
      <c r="L3" s="29">
        <v>-318419.7676464</v>
      </c>
      <c r="M3" s="29">
        <f>L3-E3</f>
        <v>1255467.32666302</v>
      </c>
      <c r="N3" s="30"/>
      <c r="O3" s="31"/>
      <c r="P3" s="31"/>
      <c r="Q3" s="31"/>
      <c r="R3" s="31"/>
      <c r="S3" s="31"/>
      <c r="T3" s="31"/>
      <c r="U3" s="31"/>
      <c r="V3" s="31"/>
      <c r="W3" s="31"/>
      <c r="AA3" s="44"/>
      <c r="AB3" s="43"/>
      <c r="AC3" s="43"/>
      <c r="AD3" s="43"/>
      <c r="AE3" s="43"/>
      <c r="AF3" s="43"/>
      <c r="AG3" s="31"/>
      <c r="AH3" s="47"/>
      <c r="AI3" s="43"/>
      <c r="AJ3" s="43"/>
      <c r="AK3" s="43"/>
      <c r="AL3" s="43"/>
      <c r="AM3" s="43"/>
      <c r="AN3" s="31"/>
      <c r="AO3" s="44"/>
      <c r="AP3" s="43"/>
      <c r="AQ3" s="43"/>
      <c r="AR3" s="43"/>
      <c r="AS3" s="43"/>
      <c r="AT3" s="43"/>
      <c r="AU3" s="31"/>
      <c r="AV3" s="47"/>
      <c r="AW3" s="43"/>
      <c r="AX3" s="43"/>
      <c r="AY3" s="43"/>
      <c r="AZ3" s="43"/>
      <c r="BA3" s="43"/>
      <c r="BB3" s="31"/>
    </row>
    <row r="4" spans="1:54">
      <c r="A4" s="19" t="s">
        <v>4768</v>
      </c>
      <c r="B4" s="20" t="s">
        <v>3638</v>
      </c>
      <c r="C4" s="20" t="s">
        <v>16</v>
      </c>
      <c r="D4" s="20"/>
      <c r="E4" s="21">
        <v>-1480403.2998041</v>
      </c>
      <c r="F4" s="22" t="s">
        <v>5</v>
      </c>
      <c r="G4" s="23">
        <v>2016</v>
      </c>
      <c r="H4" s="22" t="s">
        <v>82</v>
      </c>
      <c r="I4" s="28" t="s">
        <v>64</v>
      </c>
      <c r="J4" s="28" t="s">
        <v>65</v>
      </c>
      <c r="K4" t="s">
        <v>4766</v>
      </c>
      <c r="L4" s="29">
        <v>-369974.50077585</v>
      </c>
      <c r="M4" s="29">
        <f>L4-E4</f>
        <v>1110428.79902825</v>
      </c>
      <c r="N4" s="30"/>
      <c r="O4" s="31"/>
      <c r="P4" s="31"/>
      <c r="Q4" s="31"/>
      <c r="R4" s="31"/>
      <c r="S4" s="31"/>
      <c r="T4" s="31"/>
      <c r="U4" s="31"/>
      <c r="V4" s="31"/>
      <c r="W4" s="31"/>
      <c r="X4" s="35"/>
      <c r="Y4" s="37"/>
      <c r="Z4" s="37"/>
      <c r="AA4" s="31"/>
      <c r="AB4" s="31"/>
      <c r="AC4" s="31"/>
      <c r="AD4" s="31"/>
      <c r="AE4" s="31"/>
      <c r="AF4" s="31"/>
      <c r="AG4" s="31"/>
      <c r="AH4" s="48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48"/>
      <c r="AW4" s="31"/>
      <c r="AX4" s="31"/>
      <c r="AY4" s="31"/>
      <c r="AZ4" s="31"/>
      <c r="BA4" s="31"/>
      <c r="BB4" s="31"/>
    </row>
    <row r="5" spans="1:54">
      <c r="A5" s="19" t="s">
        <v>4769</v>
      </c>
      <c r="B5" s="20" t="s">
        <v>4770</v>
      </c>
      <c r="C5" s="20" t="s">
        <v>16</v>
      </c>
      <c r="D5" s="20"/>
      <c r="E5" s="21">
        <v>-1302755.90624432</v>
      </c>
      <c r="F5" s="22" t="s">
        <v>5</v>
      </c>
      <c r="G5" s="23">
        <v>2016</v>
      </c>
      <c r="H5" s="22" t="s">
        <v>82</v>
      </c>
      <c r="I5" s="28" t="s">
        <v>64</v>
      </c>
      <c r="J5" s="28" t="s">
        <v>65</v>
      </c>
      <c r="K5" t="s">
        <v>4766</v>
      </c>
      <c r="L5" s="29">
        <v>-245797.82335925</v>
      </c>
      <c r="M5" s="29">
        <f>L5-E5</f>
        <v>1056958.08288507</v>
      </c>
      <c r="N5" s="30"/>
      <c r="O5" s="31"/>
      <c r="P5" s="31"/>
      <c r="Q5" s="31"/>
      <c r="R5" s="31"/>
      <c r="S5" s="31"/>
      <c r="T5" s="31"/>
      <c r="U5" s="31"/>
      <c r="V5" s="31"/>
      <c r="W5" s="31"/>
      <c r="X5" s="35"/>
      <c r="Y5" s="37"/>
      <c r="Z5" s="37"/>
      <c r="AA5" s="31"/>
      <c r="AB5" s="31"/>
      <c r="AC5" s="31"/>
      <c r="AD5" s="31"/>
      <c r="AE5" s="31"/>
      <c r="AF5" s="31"/>
      <c r="AG5" s="31"/>
      <c r="AH5" s="48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48"/>
      <c r="AW5" s="31"/>
      <c r="AX5" s="31"/>
      <c r="AY5" s="31"/>
      <c r="AZ5" s="31"/>
      <c r="BA5" s="31"/>
      <c r="BB5" s="31"/>
    </row>
    <row r="6" spans="1:54">
      <c r="A6" s="19" t="s">
        <v>4771</v>
      </c>
      <c r="B6" s="20" t="s">
        <v>4457</v>
      </c>
      <c r="C6" s="20" t="s">
        <v>16</v>
      </c>
      <c r="D6" s="20"/>
      <c r="E6" s="21">
        <v>-1044815.40415623</v>
      </c>
      <c r="F6" s="22" t="s">
        <v>5</v>
      </c>
      <c r="G6" s="23">
        <v>2016</v>
      </c>
      <c r="H6" s="22" t="s">
        <v>82</v>
      </c>
      <c r="I6" s="28" t="s">
        <v>64</v>
      </c>
      <c r="J6" s="28" t="s">
        <v>65</v>
      </c>
      <c r="K6" t="s">
        <v>4766</v>
      </c>
      <c r="L6" s="29">
        <v>-216415.654011286</v>
      </c>
      <c r="M6" s="29">
        <f>L6-E6</f>
        <v>828399.750144944</v>
      </c>
      <c r="N6" s="30"/>
      <c r="O6" s="31"/>
      <c r="P6" s="31"/>
      <c r="Q6" s="31"/>
      <c r="R6" s="31"/>
      <c r="S6" s="31"/>
      <c r="T6" s="31"/>
      <c r="U6" s="31"/>
      <c r="V6" s="31"/>
      <c r="W6" s="31"/>
      <c r="X6" s="35"/>
      <c r="Y6" s="37"/>
      <c r="Z6" s="37"/>
      <c r="AA6" s="31"/>
      <c r="AB6" s="31"/>
      <c r="AC6" s="31"/>
      <c r="AD6" s="31"/>
      <c r="AE6" s="31"/>
      <c r="AF6" s="31"/>
      <c r="AG6" s="31"/>
      <c r="AH6" s="48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48"/>
      <c r="AW6" s="31"/>
      <c r="AX6" s="31"/>
      <c r="AY6" s="31"/>
      <c r="AZ6" s="31"/>
      <c r="BA6" s="31"/>
      <c r="BB6" s="31"/>
    </row>
    <row r="7" spans="1:54">
      <c r="A7" s="19" t="s">
        <v>4772</v>
      </c>
      <c r="B7" s="20" t="s">
        <v>4773</v>
      </c>
      <c r="C7" s="20" t="s">
        <v>28</v>
      </c>
      <c r="D7" s="20"/>
      <c r="E7" s="21">
        <v>-1270764.19613</v>
      </c>
      <c r="F7" s="22" t="s">
        <v>5</v>
      </c>
      <c r="G7" s="23">
        <v>2004</v>
      </c>
      <c r="H7" s="22" t="s">
        <v>66</v>
      </c>
      <c r="I7" s="28" t="s">
        <v>64</v>
      </c>
      <c r="J7" s="28" t="s">
        <v>65</v>
      </c>
      <c r="K7" t="s">
        <v>4766</v>
      </c>
      <c r="L7" s="29">
        <v>-628495.09613</v>
      </c>
      <c r="M7" s="29">
        <f>L7-E7</f>
        <v>642269.1</v>
      </c>
      <c r="N7" s="30"/>
      <c r="O7" s="31"/>
      <c r="P7" s="31"/>
      <c r="Q7" s="31"/>
      <c r="R7" s="31"/>
      <c r="S7" s="31"/>
      <c r="T7" s="31"/>
      <c r="U7" s="31"/>
      <c r="V7" s="31"/>
      <c r="W7" s="31"/>
      <c r="X7" s="35"/>
      <c r="Y7" s="37"/>
      <c r="Z7" s="37"/>
      <c r="AA7" s="31"/>
      <c r="AB7" s="31"/>
      <c r="AC7" s="31"/>
      <c r="AD7" s="31"/>
      <c r="AE7" s="31"/>
      <c r="AF7" s="31"/>
      <c r="AG7" s="31"/>
      <c r="AH7" s="48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48"/>
      <c r="AW7" s="31"/>
      <c r="AX7" s="31"/>
      <c r="AY7" s="31"/>
      <c r="AZ7" s="31"/>
      <c r="BA7" s="31"/>
      <c r="BB7" s="31"/>
    </row>
    <row r="8" spans="1:54">
      <c r="A8" s="19" t="s">
        <v>4774</v>
      </c>
      <c r="B8" s="20" t="s">
        <v>943</v>
      </c>
      <c r="C8" s="20" t="s">
        <v>4722</v>
      </c>
      <c r="D8" s="20"/>
      <c r="E8" s="21">
        <v>-926640.1649374</v>
      </c>
      <c r="F8" s="22" t="s">
        <v>5</v>
      </c>
      <c r="G8" s="23">
        <v>2007</v>
      </c>
      <c r="H8" s="22" t="s">
        <v>66</v>
      </c>
      <c r="I8" s="28" t="s">
        <v>488</v>
      </c>
      <c r="J8" s="28" t="s">
        <v>291</v>
      </c>
      <c r="K8" t="s">
        <v>4766</v>
      </c>
      <c r="L8" s="29">
        <v>-346316.3849374</v>
      </c>
      <c r="M8" s="29">
        <f>L8-E8</f>
        <v>580323.78</v>
      </c>
      <c r="N8" s="30"/>
      <c r="O8" s="31"/>
      <c r="P8" s="31"/>
      <c r="Q8" s="31"/>
      <c r="R8" s="31"/>
      <c r="S8" s="31"/>
      <c r="T8" s="31"/>
      <c r="U8" s="31"/>
      <c r="V8" s="31"/>
      <c r="W8" s="31"/>
      <c r="X8" s="35"/>
      <c r="Y8" s="37"/>
      <c r="Z8" s="37"/>
      <c r="AA8" s="31"/>
      <c r="AB8" s="31"/>
      <c r="AC8" s="31"/>
      <c r="AD8" s="31"/>
      <c r="AE8" s="31"/>
      <c r="AF8" s="31"/>
      <c r="AG8" s="31"/>
      <c r="AH8" s="48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48"/>
      <c r="AW8" s="31"/>
      <c r="AX8" s="31"/>
      <c r="AY8" s="31"/>
      <c r="AZ8" s="31"/>
      <c r="BA8" s="31"/>
      <c r="BB8" s="31"/>
    </row>
    <row r="9" spans="1:54">
      <c r="A9" s="19" t="s">
        <v>4775</v>
      </c>
      <c r="B9" s="20" t="s">
        <v>3510</v>
      </c>
      <c r="C9" s="20" t="s">
        <v>16</v>
      </c>
      <c r="D9" s="20"/>
      <c r="E9" s="21">
        <v>-295664.509592429</v>
      </c>
      <c r="F9" s="22" t="s">
        <v>5</v>
      </c>
      <c r="G9" s="23">
        <v>2013</v>
      </c>
      <c r="H9" s="22" t="s">
        <v>66</v>
      </c>
      <c r="I9" s="28" t="s">
        <v>64</v>
      </c>
      <c r="J9" s="28" t="s">
        <v>65</v>
      </c>
      <c r="K9" s="28" t="s">
        <v>4766</v>
      </c>
      <c r="L9" s="29">
        <v>110823.42109414</v>
      </c>
      <c r="M9" s="29">
        <f>L9-E9</f>
        <v>406487.930686569</v>
      </c>
      <c r="N9" s="30"/>
      <c r="O9" s="28"/>
      <c r="P9" s="28"/>
      <c r="Q9" s="28"/>
      <c r="R9" s="28"/>
      <c r="S9" s="28"/>
      <c r="T9" s="28"/>
      <c r="U9" s="28"/>
      <c r="V9" s="28"/>
      <c r="W9" s="28"/>
      <c r="X9" s="36"/>
      <c r="Y9" s="37"/>
      <c r="Z9" s="37"/>
      <c r="AA9" s="28"/>
      <c r="AB9" s="28"/>
      <c r="AC9" s="28"/>
      <c r="AD9" s="28"/>
      <c r="AE9" s="28"/>
      <c r="AF9" s="28"/>
      <c r="AG9" s="28"/>
      <c r="AH9" s="49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49"/>
      <c r="AW9" s="28"/>
      <c r="AX9" s="28"/>
      <c r="AY9" s="28"/>
      <c r="AZ9" s="28"/>
      <c r="BA9" s="28"/>
      <c r="BB9" s="28"/>
    </row>
    <row r="10" spans="1:54">
      <c r="A10" s="19" t="s">
        <v>4776</v>
      </c>
      <c r="B10" s="20" t="s">
        <v>4777</v>
      </c>
      <c r="C10" s="20" t="s">
        <v>28</v>
      </c>
      <c r="D10" s="20"/>
      <c r="E10" s="21">
        <v>-761141.938896</v>
      </c>
      <c r="F10" s="22" t="s">
        <v>5</v>
      </c>
      <c r="G10" s="23">
        <v>2014</v>
      </c>
      <c r="H10" s="22" t="s">
        <v>66</v>
      </c>
      <c r="I10" s="28" t="s">
        <v>64</v>
      </c>
      <c r="J10" s="28" t="s">
        <v>65</v>
      </c>
      <c r="K10" s="28" t="s">
        <v>4766</v>
      </c>
      <c r="L10" s="29">
        <v>-420670.968896</v>
      </c>
      <c r="M10" s="29">
        <f>L10-E10</f>
        <v>340470.97</v>
      </c>
      <c r="N10" s="30"/>
      <c r="O10" s="28"/>
      <c r="P10" s="28"/>
      <c r="Q10" s="28"/>
      <c r="R10" s="28"/>
      <c r="S10" s="28"/>
      <c r="T10" s="28"/>
      <c r="U10" s="28"/>
      <c r="V10" s="28"/>
      <c r="W10" s="28"/>
      <c r="X10" s="36"/>
      <c r="Y10" s="37"/>
      <c r="Z10" s="37"/>
      <c r="AA10" s="28"/>
      <c r="AB10" s="28"/>
      <c r="AC10" s="28"/>
      <c r="AD10" s="28"/>
      <c r="AE10" s="28"/>
      <c r="AF10" s="28"/>
      <c r="AG10" s="28"/>
      <c r="AH10" s="49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49"/>
      <c r="AW10" s="28"/>
      <c r="AX10" s="28"/>
      <c r="AY10" s="28"/>
      <c r="AZ10" s="28"/>
      <c r="BA10" s="28"/>
      <c r="BB10" s="28"/>
    </row>
    <row r="11" spans="1:54">
      <c r="A11" s="24" t="s">
        <v>4778</v>
      </c>
      <c r="B11" s="20" t="s">
        <v>3064</v>
      </c>
      <c r="C11" s="20" t="s">
        <v>18</v>
      </c>
      <c r="D11" s="20"/>
      <c r="E11" s="21">
        <v>-297953.103130137</v>
      </c>
      <c r="F11" s="22" t="s">
        <v>5</v>
      </c>
      <c r="G11" s="23">
        <v>2015</v>
      </c>
      <c r="H11" s="22" t="s">
        <v>66</v>
      </c>
      <c r="I11" s="28" t="s">
        <v>488</v>
      </c>
      <c r="J11" s="28" t="s">
        <v>212</v>
      </c>
      <c r="K11" s="28"/>
      <c r="L11" s="29">
        <v>-9166.95128000001</v>
      </c>
      <c r="M11" s="29">
        <f>L11-E11</f>
        <v>288786.151850137</v>
      </c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36"/>
      <c r="Y11" s="37"/>
      <c r="Z11" s="37"/>
      <c r="AA11" s="28"/>
      <c r="AB11" s="28"/>
      <c r="AC11" s="28"/>
      <c r="AD11" s="28"/>
      <c r="AE11" s="28"/>
      <c r="AF11" s="28"/>
      <c r="AG11" s="28"/>
      <c r="AH11" s="49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49"/>
      <c r="AW11" s="28"/>
      <c r="AX11" s="28"/>
      <c r="AY11" s="28"/>
      <c r="AZ11" s="28"/>
      <c r="BA11" s="28"/>
      <c r="BB11" s="28"/>
    </row>
    <row r="12" spans="1:54">
      <c r="A12" s="19" t="s">
        <v>4779</v>
      </c>
      <c r="B12" s="20" t="s">
        <v>2540</v>
      </c>
      <c r="C12" s="20" t="s">
        <v>22</v>
      </c>
      <c r="D12" s="20"/>
      <c r="E12" s="21">
        <v>21707.6173466818</v>
      </c>
      <c r="F12" s="22" t="s">
        <v>5</v>
      </c>
      <c r="G12" s="23">
        <v>2015</v>
      </c>
      <c r="H12" s="22" t="s">
        <v>66</v>
      </c>
      <c r="I12" s="28" t="s">
        <v>64</v>
      </c>
      <c r="J12" s="28" t="s">
        <v>215</v>
      </c>
      <c r="K12" s="28" t="s">
        <v>4766</v>
      </c>
      <c r="L12" s="29">
        <v>243566.87129145</v>
      </c>
      <c r="M12" s="29">
        <f>L12-E12</f>
        <v>221859.253944768</v>
      </c>
      <c r="N12" s="30"/>
      <c r="O12" s="28"/>
      <c r="P12" s="28"/>
      <c r="Q12" s="28"/>
      <c r="R12" s="28"/>
      <c r="S12" s="28"/>
      <c r="T12" s="28"/>
      <c r="U12" s="28"/>
      <c r="V12" s="28"/>
      <c r="W12" s="28"/>
      <c r="X12" s="36"/>
      <c r="Y12" s="37"/>
      <c r="Z12" s="37"/>
      <c r="AA12" s="28"/>
      <c r="AB12" s="28"/>
      <c r="AC12" s="28"/>
      <c r="AD12" s="28"/>
      <c r="AE12" s="28"/>
      <c r="AF12" s="28"/>
      <c r="AG12" s="28"/>
      <c r="AH12" s="49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49"/>
      <c r="AW12" s="28"/>
      <c r="AX12" s="28"/>
      <c r="AY12" s="28"/>
      <c r="AZ12" s="28"/>
      <c r="BA12" s="28"/>
      <c r="BB12" s="28"/>
    </row>
    <row r="13" spans="1:54">
      <c r="A13" s="24" t="s">
        <v>4780</v>
      </c>
      <c r="B13" s="20" t="s">
        <v>3840</v>
      </c>
      <c r="C13" s="20" t="s">
        <v>18</v>
      </c>
      <c r="D13" s="20"/>
      <c r="E13" s="21">
        <v>-111865.888324</v>
      </c>
      <c r="F13" s="22" t="s">
        <v>5</v>
      </c>
      <c r="G13" s="23">
        <v>2007</v>
      </c>
      <c r="H13" s="22" t="s">
        <v>66</v>
      </c>
      <c r="I13" s="28" t="s">
        <v>488</v>
      </c>
      <c r="J13" s="28" t="s">
        <v>212</v>
      </c>
      <c r="K13" s="28"/>
      <c r="L13" s="29">
        <v>68804.04176</v>
      </c>
      <c r="M13" s="29">
        <f>L13-E13</f>
        <v>180669.930084</v>
      </c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36"/>
      <c r="Y13" s="37"/>
      <c r="Z13" s="37"/>
      <c r="AA13" s="28"/>
      <c r="AB13" s="28"/>
      <c r="AC13" s="28"/>
      <c r="AD13" s="28"/>
      <c r="AE13" s="28"/>
      <c r="AF13" s="28"/>
      <c r="AG13" s="28"/>
      <c r="AH13" s="49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49"/>
      <c r="AW13" s="28"/>
      <c r="AX13" s="28"/>
      <c r="AY13" s="28"/>
      <c r="AZ13" s="28"/>
      <c r="BA13" s="28"/>
      <c r="BB13" s="28"/>
    </row>
    <row r="14" spans="1:54">
      <c r="A14" s="19" t="s">
        <v>4781</v>
      </c>
      <c r="B14" s="20" t="s">
        <v>2527</v>
      </c>
      <c r="C14" s="20" t="s">
        <v>16</v>
      </c>
      <c r="D14" s="20"/>
      <c r="E14" s="21">
        <v>-108818.680118448</v>
      </c>
      <c r="F14" s="22" t="s">
        <v>5</v>
      </c>
      <c r="G14" s="23">
        <v>2016</v>
      </c>
      <c r="H14" s="22" t="s">
        <v>82</v>
      </c>
      <c r="I14" s="28" t="s">
        <v>64</v>
      </c>
      <c r="J14" s="28" t="s">
        <v>65</v>
      </c>
      <c r="K14" s="28" t="s">
        <v>4766</v>
      </c>
      <c r="L14" s="29">
        <v>42472.75080245</v>
      </c>
      <c r="M14" s="29">
        <f>L14-E14</f>
        <v>151291.430920898</v>
      </c>
      <c r="N14" s="30"/>
      <c r="O14" s="28"/>
      <c r="P14" s="28"/>
      <c r="Q14" s="28"/>
      <c r="R14" s="28"/>
      <c r="S14" s="28"/>
      <c r="T14" s="28"/>
      <c r="U14" s="28"/>
      <c r="V14" s="28"/>
      <c r="W14" s="28"/>
      <c r="X14" s="36"/>
      <c r="Y14" s="37"/>
      <c r="Z14" s="37"/>
      <c r="AA14" s="28"/>
      <c r="AB14" s="28"/>
      <c r="AC14" s="28"/>
      <c r="AD14" s="28"/>
      <c r="AE14" s="28"/>
      <c r="AF14" s="28"/>
      <c r="AG14" s="28"/>
      <c r="AH14" s="49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49"/>
      <c r="AW14" s="28"/>
      <c r="AX14" s="28"/>
      <c r="AY14" s="28"/>
      <c r="AZ14" s="28"/>
      <c r="BA14" s="28"/>
      <c r="BB14" s="28"/>
    </row>
    <row r="15" spans="1:54">
      <c r="A15" s="19" t="s">
        <v>4782</v>
      </c>
      <c r="B15" s="20" t="s">
        <v>2797</v>
      </c>
      <c r="C15" s="20" t="s">
        <v>22</v>
      </c>
      <c r="D15" s="20"/>
      <c r="E15" s="21">
        <v>-139232.26817671</v>
      </c>
      <c r="F15" s="22" t="s">
        <v>5</v>
      </c>
      <c r="G15" s="23">
        <v>2014</v>
      </c>
      <c r="H15" s="22" t="s">
        <v>66</v>
      </c>
      <c r="I15" s="28" t="s">
        <v>64</v>
      </c>
      <c r="J15" s="28" t="s">
        <v>215</v>
      </c>
      <c r="K15" s="28" t="s">
        <v>4766</v>
      </c>
      <c r="L15" s="29">
        <v>8794.37622564498</v>
      </c>
      <c r="M15" s="29">
        <f>L15-E15</f>
        <v>148026.644402355</v>
      </c>
      <c r="N15" s="30"/>
      <c r="O15" s="28"/>
      <c r="P15" s="28"/>
      <c r="Q15" s="28"/>
      <c r="R15" s="28"/>
      <c r="S15" s="28"/>
      <c r="T15" s="28"/>
      <c r="U15" s="28"/>
      <c r="V15" s="28"/>
      <c r="W15" s="28"/>
      <c r="X15" s="36"/>
      <c r="Y15" s="37"/>
      <c r="Z15" s="37"/>
      <c r="AA15" s="28"/>
      <c r="AB15" s="28"/>
      <c r="AC15" s="28"/>
      <c r="AD15" s="28"/>
      <c r="AE15" s="28"/>
      <c r="AF15" s="28"/>
      <c r="AG15" s="28"/>
      <c r="AH15" s="49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49"/>
      <c r="AW15" s="28"/>
      <c r="AX15" s="28"/>
      <c r="AY15" s="28"/>
      <c r="AZ15" s="28"/>
      <c r="BA15" s="28"/>
      <c r="BB15" s="28"/>
    </row>
    <row r="16" spans="1:54">
      <c r="A16" s="19" t="s">
        <v>4783</v>
      </c>
      <c r="B16" s="20" t="s">
        <v>2675</v>
      </c>
      <c r="C16" s="20" t="s">
        <v>22</v>
      </c>
      <c r="D16" s="20"/>
      <c r="E16" s="21">
        <v>-78821.8217670048</v>
      </c>
      <c r="F16" s="22" t="s">
        <v>5</v>
      </c>
      <c r="G16" s="23">
        <v>2014</v>
      </c>
      <c r="H16" s="22" t="s">
        <v>66</v>
      </c>
      <c r="I16" s="28" t="s">
        <v>64</v>
      </c>
      <c r="J16" s="28" t="s">
        <v>215</v>
      </c>
      <c r="K16" s="28" t="s">
        <v>4766</v>
      </c>
      <c r="L16" s="29">
        <v>58185.9982129221</v>
      </c>
      <c r="M16" s="29">
        <f>L16-E16</f>
        <v>137007.819979927</v>
      </c>
      <c r="N16" s="30"/>
      <c r="O16" s="28"/>
      <c r="P16" s="28"/>
      <c r="Q16" s="28"/>
      <c r="R16" s="28"/>
      <c r="S16" s="28"/>
      <c r="T16" s="28"/>
      <c r="U16" s="28"/>
      <c r="V16" s="28"/>
      <c r="W16" s="28"/>
      <c r="X16" s="36"/>
      <c r="Y16" s="37"/>
      <c r="Z16" s="37"/>
      <c r="AA16" s="28"/>
      <c r="AB16" s="28"/>
      <c r="AC16" s="28"/>
      <c r="AD16" s="28"/>
      <c r="AE16" s="28"/>
      <c r="AF16" s="28"/>
      <c r="AG16" s="28"/>
      <c r="AH16" s="49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49"/>
      <c r="AW16" s="28"/>
      <c r="AX16" s="28"/>
      <c r="AY16" s="28"/>
      <c r="AZ16" s="28"/>
      <c r="BA16" s="28"/>
      <c r="BB16" s="28"/>
    </row>
    <row r="17" spans="1:54">
      <c r="A17" s="19" t="s">
        <v>4784</v>
      </c>
      <c r="B17" s="20" t="s">
        <v>3593</v>
      </c>
      <c r="C17" s="20" t="s">
        <v>22</v>
      </c>
      <c r="D17" s="20"/>
      <c r="E17" s="21">
        <v>-247950.706563296</v>
      </c>
      <c r="F17" s="22" t="s">
        <v>5</v>
      </c>
      <c r="G17" s="23">
        <v>2013</v>
      </c>
      <c r="H17" s="22" t="s">
        <v>66</v>
      </c>
      <c r="I17" s="28" t="s">
        <v>64</v>
      </c>
      <c r="J17" s="28" t="s">
        <v>215</v>
      </c>
      <c r="K17" s="28" t="s">
        <v>4766</v>
      </c>
      <c r="L17" s="29">
        <v>-111630.250876434</v>
      </c>
      <c r="M17" s="29">
        <f>L17-E17</f>
        <v>136320.455686862</v>
      </c>
      <c r="N17" s="30"/>
      <c r="O17" s="28"/>
      <c r="P17" s="28"/>
      <c r="Q17" s="28"/>
      <c r="R17" s="28"/>
      <c r="S17" s="28"/>
      <c r="T17" s="28"/>
      <c r="U17" s="28"/>
      <c r="V17" s="28"/>
      <c r="W17" s="28"/>
      <c r="X17" s="36"/>
      <c r="Y17" s="37"/>
      <c r="Z17" s="37"/>
      <c r="AA17" s="28"/>
      <c r="AB17" s="28"/>
      <c r="AC17" s="28"/>
      <c r="AD17" s="28"/>
      <c r="AE17" s="28"/>
      <c r="AF17" s="28"/>
      <c r="AG17" s="28"/>
      <c r="AH17" s="49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49"/>
      <c r="AW17" s="28"/>
      <c r="AX17" s="28"/>
      <c r="AY17" s="28"/>
      <c r="AZ17" s="28"/>
      <c r="BA17" s="28"/>
      <c r="BB17" s="28"/>
    </row>
    <row r="18" spans="1:54">
      <c r="A18" s="19" t="s">
        <v>4785</v>
      </c>
      <c r="B18" s="20" t="s">
        <v>2928</v>
      </c>
      <c r="C18" s="20" t="s">
        <v>4722</v>
      </c>
      <c r="D18" s="20"/>
      <c r="E18" s="21">
        <v>-320807.5096403</v>
      </c>
      <c r="F18" s="22" t="s">
        <v>5</v>
      </c>
      <c r="G18" s="23">
        <v>2013</v>
      </c>
      <c r="H18" s="22" t="s">
        <v>66</v>
      </c>
      <c r="I18" s="28" t="s">
        <v>488</v>
      </c>
      <c r="J18" s="28" t="s">
        <v>282</v>
      </c>
      <c r="K18" s="28" t="s">
        <v>4766</v>
      </c>
      <c r="L18" s="29">
        <v>-186185.3596403</v>
      </c>
      <c r="M18" s="29">
        <f>L18-E18</f>
        <v>134622.15</v>
      </c>
      <c r="N18" s="30"/>
      <c r="O18" s="28"/>
      <c r="P18" s="28"/>
      <c r="Q18" s="28"/>
      <c r="R18" s="28"/>
      <c r="S18" s="28"/>
      <c r="T18" s="28"/>
      <c r="U18" s="28"/>
      <c r="V18" s="28"/>
      <c r="W18" s="28"/>
      <c r="X18" s="36"/>
      <c r="Y18" s="37"/>
      <c r="Z18" s="37"/>
      <c r="AA18" s="28"/>
      <c r="AB18" s="28"/>
      <c r="AC18" s="28"/>
      <c r="AD18" s="28"/>
      <c r="AE18" s="28"/>
      <c r="AF18" s="28"/>
      <c r="AG18" s="28"/>
      <c r="AH18" s="49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49"/>
      <c r="AW18" s="28"/>
      <c r="AX18" s="28"/>
      <c r="AY18" s="28"/>
      <c r="AZ18" s="28"/>
      <c r="BA18" s="28"/>
      <c r="BB18" s="28"/>
    </row>
    <row r="19" spans="1:54">
      <c r="A19" s="19" t="s">
        <v>4786</v>
      </c>
      <c r="B19" s="20" t="s">
        <v>4449</v>
      </c>
      <c r="C19" s="20" t="s">
        <v>22</v>
      </c>
      <c r="D19" s="20"/>
      <c r="E19" s="21">
        <v>-98599.6987697116</v>
      </c>
      <c r="F19" s="22" t="s">
        <v>5</v>
      </c>
      <c r="G19" s="23">
        <v>2014</v>
      </c>
      <c r="H19" s="22" t="s">
        <v>66</v>
      </c>
      <c r="I19" s="28" t="s">
        <v>64</v>
      </c>
      <c r="J19" s="28" t="s">
        <v>215</v>
      </c>
      <c r="K19" s="28" t="s">
        <v>4766</v>
      </c>
      <c r="L19" s="29">
        <v>27441.9974985176</v>
      </c>
      <c r="M19" s="29">
        <f>L19-E19</f>
        <v>126041.696268229</v>
      </c>
      <c r="N19" s="30"/>
      <c r="O19" s="31"/>
      <c r="P19" s="31"/>
      <c r="Q19" s="31"/>
      <c r="R19" s="31"/>
      <c r="S19" s="31"/>
      <c r="T19" s="31"/>
      <c r="U19" s="31"/>
      <c r="V19" s="31"/>
      <c r="W19" s="28"/>
      <c r="X19" s="36"/>
      <c r="Y19" s="37"/>
      <c r="Z19" s="37"/>
      <c r="AA19" s="28"/>
      <c r="AB19" s="28"/>
      <c r="AC19" s="28"/>
      <c r="AD19" s="28"/>
      <c r="AE19" s="28"/>
      <c r="AF19" s="28"/>
      <c r="AG19" s="28"/>
      <c r="AH19" s="49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49"/>
      <c r="AW19" s="28"/>
      <c r="AX19" s="28"/>
      <c r="AY19" s="28"/>
      <c r="AZ19" s="28"/>
      <c r="BA19" s="28"/>
      <c r="BB19" s="28"/>
    </row>
    <row r="20" spans="1:54">
      <c r="A20" s="19" t="s">
        <v>4787</v>
      </c>
      <c r="B20" s="20" t="s">
        <v>2088</v>
      </c>
      <c r="C20" s="20" t="s">
        <v>22</v>
      </c>
      <c r="D20" s="20"/>
      <c r="E20" s="21">
        <v>-219547.862116365</v>
      </c>
      <c r="F20" s="22" t="s">
        <v>5</v>
      </c>
      <c r="G20" s="23">
        <v>2012</v>
      </c>
      <c r="H20" s="22" t="s">
        <v>66</v>
      </c>
      <c r="I20" s="28" t="s">
        <v>64</v>
      </c>
      <c r="J20" s="28" t="s">
        <v>215</v>
      </c>
      <c r="K20" s="28" t="s">
        <v>4766</v>
      </c>
      <c r="L20" s="29">
        <v>-100444.473156542</v>
      </c>
      <c r="M20" s="29">
        <f>L20-E20</f>
        <v>119103.388959823</v>
      </c>
      <c r="N20" s="30"/>
      <c r="O20" s="28"/>
      <c r="P20" s="28"/>
      <c r="Q20" s="28"/>
      <c r="R20" s="28"/>
      <c r="S20" s="28"/>
      <c r="T20" s="28"/>
      <c r="U20" s="28"/>
      <c r="V20" s="28"/>
      <c r="W20" s="28"/>
      <c r="X20" s="36"/>
      <c r="Y20" s="37"/>
      <c r="Z20" s="37"/>
      <c r="AA20" s="28"/>
      <c r="AB20" s="28"/>
      <c r="AC20" s="28"/>
      <c r="AD20" s="28"/>
      <c r="AE20" s="28"/>
      <c r="AF20" s="28"/>
      <c r="AG20" s="28"/>
      <c r="AH20" s="49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49"/>
      <c r="AW20" s="28"/>
      <c r="AX20" s="28"/>
      <c r="AY20" s="28"/>
      <c r="AZ20" s="28"/>
      <c r="BA20" s="28"/>
      <c r="BB20" s="28"/>
    </row>
    <row r="21" spans="1:54">
      <c r="A21" s="19" t="s">
        <v>4788</v>
      </c>
      <c r="B21" s="20" t="s">
        <v>2581</v>
      </c>
      <c r="C21" s="20" t="s">
        <v>16</v>
      </c>
      <c r="D21" s="20"/>
      <c r="E21" s="21">
        <v>-243744.828884647</v>
      </c>
      <c r="F21" s="22" t="s">
        <v>5</v>
      </c>
      <c r="G21" s="23">
        <v>2011</v>
      </c>
      <c r="H21" s="22" t="s">
        <v>66</v>
      </c>
      <c r="I21" s="28" t="s">
        <v>64</v>
      </c>
      <c r="J21" s="28" t="s">
        <v>65</v>
      </c>
      <c r="K21" s="28" t="s">
        <v>4766</v>
      </c>
      <c r="L21" s="29">
        <v>-126641.192110447</v>
      </c>
      <c r="M21" s="29">
        <f>L21-E21</f>
        <v>117103.6367742</v>
      </c>
      <c r="N21" s="30"/>
      <c r="O21" s="28"/>
      <c r="P21" s="28"/>
      <c r="Q21" s="28"/>
      <c r="R21" s="28"/>
      <c r="S21" s="28"/>
      <c r="T21" s="28"/>
      <c r="U21" s="28"/>
      <c r="V21" s="28"/>
      <c r="W21" s="28"/>
      <c r="X21" s="36"/>
      <c r="Y21" s="37"/>
      <c r="Z21" s="37"/>
      <c r="AA21" s="28"/>
      <c r="AB21" s="28"/>
      <c r="AC21" s="28"/>
      <c r="AD21" s="28"/>
      <c r="AE21" s="28"/>
      <c r="AF21" s="28"/>
      <c r="AG21" s="28"/>
      <c r="AH21" s="49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49"/>
      <c r="AW21" s="28"/>
      <c r="AX21" s="28"/>
      <c r="AY21" s="28"/>
      <c r="AZ21" s="28"/>
      <c r="BA21" s="28"/>
      <c r="BB21" s="28"/>
    </row>
    <row r="22" spans="1:54">
      <c r="A22" s="19" t="s">
        <v>4789</v>
      </c>
      <c r="B22" s="20" t="s">
        <v>3331</v>
      </c>
      <c r="C22" s="20" t="s">
        <v>26</v>
      </c>
      <c r="D22" s="20"/>
      <c r="E22" s="21">
        <v>-176848.164918911</v>
      </c>
      <c r="F22" s="22" t="s">
        <v>5</v>
      </c>
      <c r="G22" s="23">
        <v>2011</v>
      </c>
      <c r="H22" s="22" t="s">
        <v>66</v>
      </c>
      <c r="I22" s="28" t="s">
        <v>64</v>
      </c>
      <c r="J22" s="28" t="s">
        <v>65</v>
      </c>
      <c r="K22" s="28" t="s">
        <v>4766</v>
      </c>
      <c r="L22" s="29">
        <v>-88295.6229189113</v>
      </c>
      <c r="M22" s="29">
        <f>L22-E22</f>
        <v>88552.5419999997</v>
      </c>
      <c r="N22" s="30"/>
      <c r="O22" s="28"/>
      <c r="P22" s="28"/>
      <c r="Q22" s="28"/>
      <c r="R22" s="28"/>
      <c r="S22" s="28"/>
      <c r="T22" s="28"/>
      <c r="U22" s="28"/>
      <c r="V22" s="28"/>
      <c r="W22" s="28"/>
      <c r="X22" s="35"/>
      <c r="Y22" s="37"/>
      <c r="Z22" s="37"/>
      <c r="AA22" s="31"/>
      <c r="AB22" s="31"/>
      <c r="AC22" s="31"/>
      <c r="AD22" s="31"/>
      <c r="AE22" s="31"/>
      <c r="AF22" s="31"/>
      <c r="AG22" s="31"/>
      <c r="AH22" s="48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48"/>
      <c r="AW22" s="31"/>
      <c r="AX22" s="31"/>
      <c r="AY22" s="31"/>
      <c r="AZ22" s="31"/>
      <c r="BA22" s="31"/>
      <c r="BB22" s="31"/>
    </row>
    <row r="23" spans="1:54">
      <c r="A23" s="24" t="s">
        <v>4790</v>
      </c>
      <c r="B23" s="20" t="s">
        <v>651</v>
      </c>
      <c r="C23" s="20" t="s">
        <v>18</v>
      </c>
      <c r="D23" s="20"/>
      <c r="E23" s="21">
        <v>-17491.531488</v>
      </c>
      <c r="F23" s="22" t="s">
        <v>5</v>
      </c>
      <c r="G23" s="23">
        <v>2008</v>
      </c>
      <c r="H23" s="22" t="s">
        <v>66</v>
      </c>
      <c r="I23" s="28" t="s">
        <v>488</v>
      </c>
      <c r="J23" s="28" t="s">
        <v>212</v>
      </c>
      <c r="K23" s="28"/>
      <c r="L23" s="29">
        <v>68804.04176</v>
      </c>
      <c r="M23" s="29">
        <f>L23-E23</f>
        <v>86295.573248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35"/>
      <c r="Y23" s="37"/>
      <c r="Z23" s="37"/>
      <c r="AA23" s="28"/>
      <c r="AB23" s="28"/>
      <c r="AC23" s="28"/>
      <c r="AD23" s="28"/>
      <c r="AE23" s="28"/>
      <c r="AF23" s="28"/>
      <c r="AG23" s="28"/>
      <c r="AH23" s="49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31"/>
      <c r="AV23" s="49"/>
      <c r="AW23" s="28"/>
      <c r="AX23" s="28"/>
      <c r="AY23" s="28"/>
      <c r="AZ23" s="28"/>
      <c r="BA23" s="28"/>
      <c r="BB23" s="28"/>
    </row>
    <row r="24" spans="1:54">
      <c r="A24" s="19" t="s">
        <v>4791</v>
      </c>
      <c r="B24" s="20" t="s">
        <v>4792</v>
      </c>
      <c r="C24" s="20" t="s">
        <v>28</v>
      </c>
      <c r="D24" s="20"/>
      <c r="E24" s="21">
        <v>-287064.7390144</v>
      </c>
      <c r="F24" s="22" t="s">
        <v>5</v>
      </c>
      <c r="G24" s="23">
        <v>2008</v>
      </c>
      <c r="H24" s="22" t="s">
        <v>66</v>
      </c>
      <c r="I24" s="28" t="s">
        <v>64</v>
      </c>
      <c r="J24" s="28" t="s">
        <v>65</v>
      </c>
      <c r="K24" s="28" t="s">
        <v>4766</v>
      </c>
      <c r="L24" s="29">
        <v>-203320.0660144</v>
      </c>
      <c r="M24" s="29">
        <f>L24-E24</f>
        <v>83744.673</v>
      </c>
      <c r="N24" s="30"/>
      <c r="O24" s="28"/>
      <c r="P24" s="28"/>
      <c r="Q24" s="28"/>
      <c r="R24" s="28"/>
      <c r="S24" s="28"/>
      <c r="T24" s="28"/>
      <c r="U24" s="28"/>
      <c r="V24" s="28"/>
      <c r="W24" s="28"/>
      <c r="X24" s="37"/>
      <c r="Y24" s="37"/>
      <c r="Z24" s="37"/>
      <c r="AA24" s="28"/>
      <c r="AB24" s="28"/>
      <c r="AC24" s="28"/>
      <c r="AD24" s="28"/>
      <c r="AE24" s="28"/>
      <c r="AF24" s="28"/>
      <c r="AG24" s="28"/>
      <c r="AH24" s="49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49"/>
      <c r="AW24" s="28"/>
      <c r="AX24" s="28"/>
      <c r="AY24" s="28"/>
      <c r="AZ24" s="28"/>
      <c r="BA24" s="28"/>
      <c r="BB24" s="28"/>
    </row>
    <row r="25" spans="1:54">
      <c r="A25" s="19" t="s">
        <v>4793</v>
      </c>
      <c r="B25" s="20" t="s">
        <v>596</v>
      </c>
      <c r="C25" s="20" t="s">
        <v>26</v>
      </c>
      <c r="D25" s="20"/>
      <c r="E25" s="21">
        <v>-132238.129566</v>
      </c>
      <c r="F25" s="22" t="s">
        <v>5</v>
      </c>
      <c r="G25" s="23">
        <v>2016</v>
      </c>
      <c r="H25" s="22" t="s">
        <v>82</v>
      </c>
      <c r="I25" s="28" t="s">
        <v>380</v>
      </c>
      <c r="J25" s="28" t="s">
        <v>261</v>
      </c>
      <c r="K25" s="28" t="s">
        <v>4766</v>
      </c>
      <c r="L25" s="29">
        <v>-51162.434566</v>
      </c>
      <c r="M25" s="29">
        <f>L25-E25</f>
        <v>81075.695</v>
      </c>
      <c r="N25" s="30"/>
      <c r="O25" s="28"/>
      <c r="P25" s="28"/>
      <c r="Q25" s="28"/>
      <c r="R25" s="28"/>
      <c r="S25" s="28"/>
      <c r="T25" s="28"/>
      <c r="U25" s="28"/>
      <c r="V25" s="28"/>
      <c r="W25" s="28"/>
      <c r="X25" s="37"/>
      <c r="Y25" s="37"/>
      <c r="Z25" s="37"/>
      <c r="AA25" s="28"/>
      <c r="AB25" s="28"/>
      <c r="AC25" s="28"/>
      <c r="AD25" s="28"/>
      <c r="AE25" s="28"/>
      <c r="AF25" s="28"/>
      <c r="AG25" s="28"/>
      <c r="AH25" s="49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49"/>
      <c r="AW25" s="28"/>
      <c r="AX25" s="28"/>
      <c r="AY25" s="28"/>
      <c r="AZ25" s="28"/>
      <c r="BA25" s="28"/>
      <c r="BB25" s="28"/>
    </row>
    <row r="26" spans="1:54">
      <c r="A26" s="24" t="s">
        <v>4778</v>
      </c>
      <c r="B26" s="20" t="s">
        <v>3064</v>
      </c>
      <c r="C26" s="20" t="s">
        <v>18</v>
      </c>
      <c r="D26" s="20"/>
      <c r="E26" s="21">
        <v>-52672.138592</v>
      </c>
      <c r="F26" s="22" t="s">
        <v>5</v>
      </c>
      <c r="G26" s="23">
        <v>2015</v>
      </c>
      <c r="H26" s="22" t="s">
        <v>66</v>
      </c>
      <c r="I26" s="28" t="s">
        <v>488</v>
      </c>
      <c r="J26" s="28" t="s">
        <v>212</v>
      </c>
      <c r="K26" s="28" t="s">
        <v>4766</v>
      </c>
      <c r="L26" s="29">
        <v>15117.3840972308</v>
      </c>
      <c r="M26" s="29">
        <f>L26-E26</f>
        <v>67789.5226892308</v>
      </c>
      <c r="N26" s="28"/>
      <c r="O26"/>
      <c r="P26"/>
      <c r="Q26"/>
      <c r="R26"/>
      <c r="S26"/>
      <c r="T26"/>
      <c r="U26"/>
      <c r="V26"/>
      <c r="W26" s="28"/>
      <c r="X26" s="37"/>
      <c r="Y26" s="37"/>
      <c r="Z26" s="37"/>
      <c r="AA26" s="28"/>
      <c r="AB26" s="28"/>
      <c r="AC26" s="28"/>
      <c r="AD26" s="28"/>
      <c r="AE26" s="28"/>
      <c r="AF26" s="28"/>
      <c r="AG26" s="28"/>
      <c r="AH26" s="49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49"/>
      <c r="AW26" s="28"/>
      <c r="AX26" s="28"/>
      <c r="AY26" s="28"/>
      <c r="AZ26" s="28"/>
      <c r="BA26" s="28"/>
      <c r="BB26" s="28"/>
    </row>
    <row r="27" spans="1:54">
      <c r="A27" s="19" t="s">
        <v>4794</v>
      </c>
      <c r="B27" s="20" t="s">
        <v>4795</v>
      </c>
      <c r="C27" s="20" t="s">
        <v>28</v>
      </c>
      <c r="D27" s="20"/>
      <c r="E27" s="21">
        <v>-409135.6312884</v>
      </c>
      <c r="F27" s="22" t="s">
        <v>5</v>
      </c>
      <c r="G27" s="23">
        <v>2006</v>
      </c>
      <c r="H27" s="22" t="s">
        <v>66</v>
      </c>
      <c r="I27" s="28" t="s">
        <v>64</v>
      </c>
      <c r="J27" s="28" t="s">
        <v>65</v>
      </c>
      <c r="K27" s="28" t="s">
        <v>4766</v>
      </c>
      <c r="L27" s="29">
        <v>-341798.4712884</v>
      </c>
      <c r="M27" s="29">
        <f>L27-E27</f>
        <v>67337.16</v>
      </c>
      <c r="N27" s="32"/>
      <c r="O27" s="33"/>
      <c r="P27" s="33"/>
      <c r="Q27" s="33"/>
      <c r="R27" s="33"/>
      <c r="S27" s="33"/>
      <c r="T27" s="33"/>
      <c r="U27" s="33"/>
      <c r="V27" s="33"/>
      <c r="W27" s="38"/>
      <c r="X27" s="37"/>
      <c r="Y27" s="37"/>
      <c r="Z27" s="37"/>
      <c r="AA27" s="28"/>
      <c r="AB27" s="28"/>
      <c r="AC27" s="28"/>
      <c r="AD27" s="28"/>
      <c r="AE27" s="28"/>
      <c r="AF27" s="28"/>
      <c r="AG27" s="28"/>
      <c r="AH27" s="49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49"/>
      <c r="AW27" s="28"/>
      <c r="AX27" s="28"/>
      <c r="AY27" s="28"/>
      <c r="AZ27" s="28"/>
      <c r="BA27" s="28"/>
      <c r="BB27" s="28"/>
    </row>
    <row r="28" spans="1:54">
      <c r="A28" s="19" t="s">
        <v>4796</v>
      </c>
      <c r="B28" s="20" t="s">
        <v>4797</v>
      </c>
      <c r="C28" s="20" t="s">
        <v>28</v>
      </c>
      <c r="D28" s="20"/>
      <c r="E28" s="21">
        <v>-20942.200202</v>
      </c>
      <c r="F28" s="22" t="s">
        <v>5</v>
      </c>
      <c r="G28" s="23">
        <v>2009</v>
      </c>
      <c r="H28" s="22" t="s">
        <v>66</v>
      </c>
      <c r="I28" s="28" t="s">
        <v>64</v>
      </c>
      <c r="J28" s="28" t="s">
        <v>65</v>
      </c>
      <c r="K28" s="28" t="s">
        <v>4766</v>
      </c>
      <c r="L28" s="29">
        <v>37604.514798</v>
      </c>
      <c r="M28" s="29">
        <f>L28-E28</f>
        <v>58546.715</v>
      </c>
      <c r="N28" s="30"/>
      <c r="O28" s="28"/>
      <c r="P28" s="28"/>
      <c r="Q28" s="28"/>
      <c r="R28" s="28"/>
      <c r="S28" s="28"/>
      <c r="T28" s="28"/>
      <c r="U28" s="28"/>
      <c r="V28" s="28"/>
      <c r="W28" s="39"/>
      <c r="X28" s="37"/>
      <c r="Y28" s="37"/>
      <c r="Z28" s="37"/>
      <c r="AA28" s="28"/>
      <c r="AB28" s="28"/>
      <c r="AC28" s="28"/>
      <c r="AD28" s="28"/>
      <c r="AE28" s="28"/>
      <c r="AF28" s="28"/>
      <c r="AG28" s="28"/>
      <c r="AH28" s="49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49"/>
      <c r="AW28" s="28"/>
      <c r="AX28" s="28"/>
      <c r="AY28" s="28"/>
      <c r="AZ28" s="28"/>
      <c r="BA28" s="28"/>
      <c r="BB28" s="28"/>
    </row>
    <row r="29" spans="1:54">
      <c r="A29" s="19" t="s">
        <v>4798</v>
      </c>
      <c r="B29" s="20" t="s">
        <v>3012</v>
      </c>
      <c r="C29" s="20" t="s">
        <v>18</v>
      </c>
      <c r="D29" s="20"/>
      <c r="E29" s="21">
        <v>-13417.215398</v>
      </c>
      <c r="F29" s="22" t="s">
        <v>5</v>
      </c>
      <c r="G29" s="23">
        <v>2006</v>
      </c>
      <c r="H29" s="22" t="s">
        <v>66</v>
      </c>
      <c r="I29" s="28" t="s">
        <v>488</v>
      </c>
      <c r="J29" s="28" t="s">
        <v>212</v>
      </c>
      <c r="K29" s="28" t="s">
        <v>4766</v>
      </c>
      <c r="L29" s="29">
        <v>43114.224602</v>
      </c>
      <c r="M29" s="29">
        <f>L29-E29</f>
        <v>56531.44</v>
      </c>
      <c r="N29" s="30"/>
      <c r="O29" s="28"/>
      <c r="P29" s="28"/>
      <c r="Q29" s="28"/>
      <c r="R29" s="28"/>
      <c r="S29" s="28"/>
      <c r="T29" s="28"/>
      <c r="U29" s="39"/>
      <c r="V29" s="28"/>
      <c r="W29" s="39"/>
      <c r="X29" s="37"/>
      <c r="Y29" s="37"/>
      <c r="Z29" s="37"/>
      <c r="AA29" s="28"/>
      <c r="AB29" s="28"/>
      <c r="AC29" s="28"/>
      <c r="AD29" s="28"/>
      <c r="AE29" s="28"/>
      <c r="AF29" s="28"/>
      <c r="AG29" s="28"/>
      <c r="AH29" s="49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49"/>
      <c r="AW29" s="28"/>
      <c r="AX29" s="28"/>
      <c r="AY29" s="28"/>
      <c r="AZ29" s="28"/>
      <c r="BA29" s="28"/>
      <c r="BB29" s="28"/>
    </row>
    <row r="30" spans="1:54">
      <c r="A30" s="24" t="s">
        <v>4780</v>
      </c>
      <c r="B30" s="20" t="s">
        <v>3840</v>
      </c>
      <c r="C30" s="20" t="s">
        <v>18</v>
      </c>
      <c r="D30" s="20"/>
      <c r="E30" s="21">
        <v>-17491.531488</v>
      </c>
      <c r="F30" s="22" t="s">
        <v>5</v>
      </c>
      <c r="G30" s="23">
        <v>2007</v>
      </c>
      <c r="H30" s="22" t="s">
        <v>66</v>
      </c>
      <c r="I30" s="28" t="s">
        <v>488</v>
      </c>
      <c r="J30" s="28" t="s">
        <v>212</v>
      </c>
      <c r="K30" s="28" t="s">
        <v>4766</v>
      </c>
      <c r="L30" s="29">
        <v>28367.581676</v>
      </c>
      <c r="M30" s="29">
        <f>L30-E30</f>
        <v>45859.113164</v>
      </c>
      <c r="N30" s="28"/>
      <c r="O30" s="28"/>
      <c r="P30" s="28"/>
      <c r="Q30" s="28"/>
      <c r="R30" s="28"/>
      <c r="S30" s="28"/>
      <c r="T30" s="28"/>
      <c r="U30" s="39"/>
      <c r="V30" s="28"/>
      <c r="W30" s="39"/>
      <c r="X30" s="37"/>
      <c r="Y30" s="37"/>
      <c r="Z30" s="37"/>
      <c r="AA30" s="28"/>
      <c r="AB30" s="28"/>
      <c r="AC30" s="28"/>
      <c r="AD30" s="28"/>
      <c r="AE30" s="28"/>
      <c r="AF30" s="28"/>
      <c r="AG30" s="28"/>
      <c r="AH30" s="49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49"/>
      <c r="AW30" s="28"/>
      <c r="AX30" s="28"/>
      <c r="AY30" s="28"/>
      <c r="AZ30" s="28"/>
      <c r="BA30" s="28"/>
      <c r="BB30" s="28"/>
    </row>
    <row r="31" spans="1:54">
      <c r="A31" s="19" t="s">
        <v>4798</v>
      </c>
      <c r="B31" s="20" t="s">
        <v>3012</v>
      </c>
      <c r="C31" s="20" t="s">
        <v>18</v>
      </c>
      <c r="D31" s="20"/>
      <c r="E31" s="21">
        <v>-52672.138592</v>
      </c>
      <c r="F31" s="22" t="s">
        <v>5</v>
      </c>
      <c r="G31" s="23">
        <v>2006</v>
      </c>
      <c r="H31" s="22" t="s">
        <v>66</v>
      </c>
      <c r="I31" s="28" t="s">
        <v>488</v>
      </c>
      <c r="J31" s="28" t="s">
        <v>212</v>
      </c>
      <c r="K31" s="28"/>
      <c r="L31" s="29">
        <v>-9166.95128000001</v>
      </c>
      <c r="M31" s="29">
        <f>L31-E31</f>
        <v>43505.187312</v>
      </c>
      <c r="N31" s="28"/>
      <c r="O31" s="28"/>
      <c r="P31" s="28"/>
      <c r="Q31" s="28"/>
      <c r="R31" s="28"/>
      <c r="S31" s="28"/>
      <c r="T31" s="28"/>
      <c r="U31" s="39"/>
      <c r="V31" s="28"/>
      <c r="W31" s="39"/>
      <c r="X31" s="37"/>
      <c r="Y31" s="37"/>
      <c r="Z31" s="37"/>
      <c r="AA31" s="28"/>
      <c r="AB31" s="28"/>
      <c r="AC31" s="28"/>
      <c r="AD31" s="28"/>
      <c r="AE31" s="28"/>
      <c r="AF31" s="28"/>
      <c r="AG31" s="28"/>
      <c r="AH31" s="49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49"/>
      <c r="AW31" s="28"/>
      <c r="AX31" s="28"/>
      <c r="AY31" s="28"/>
      <c r="AZ31" s="28"/>
      <c r="BA31" s="28"/>
      <c r="BB31" s="28"/>
    </row>
    <row r="32" spans="1:54">
      <c r="A32" s="19" t="s">
        <v>4799</v>
      </c>
      <c r="B32" s="20" t="s">
        <v>4800</v>
      </c>
      <c r="C32" s="20" t="s">
        <v>28</v>
      </c>
      <c r="D32" s="20"/>
      <c r="E32" s="21">
        <v>-124856.133782</v>
      </c>
      <c r="F32" s="22" t="s">
        <v>5</v>
      </c>
      <c r="G32" s="23">
        <v>2005</v>
      </c>
      <c r="H32" s="22" t="s">
        <v>66</v>
      </c>
      <c r="I32" s="28" t="s">
        <v>64</v>
      </c>
      <c r="J32" s="28" t="s">
        <v>65</v>
      </c>
      <c r="K32" s="28" t="s">
        <v>4766</v>
      </c>
      <c r="L32" s="29">
        <v>-84429.373782</v>
      </c>
      <c r="M32" s="29">
        <f>L32-E32</f>
        <v>40426.76</v>
      </c>
      <c r="N32" s="30"/>
      <c r="O32" s="28"/>
      <c r="P32" s="28"/>
      <c r="Q32" s="28"/>
      <c r="R32" s="28"/>
      <c r="S32" s="28"/>
      <c r="T32" s="28"/>
      <c r="U32" s="39"/>
      <c r="V32" s="28"/>
      <c r="W32" s="39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</row>
    <row r="33" spans="1:54">
      <c r="A33" s="19" t="s">
        <v>4801</v>
      </c>
      <c r="B33" s="20" t="s">
        <v>4802</v>
      </c>
      <c r="C33" s="20" t="s">
        <v>18</v>
      </c>
      <c r="D33" s="20"/>
      <c r="E33" s="21">
        <v>-40339.41</v>
      </c>
      <c r="F33" s="22" t="s">
        <v>5</v>
      </c>
      <c r="G33" s="23">
        <v>2010</v>
      </c>
      <c r="H33" s="22" t="s">
        <v>66</v>
      </c>
      <c r="I33" s="28" t="s">
        <v>64</v>
      </c>
      <c r="J33" s="28" t="s">
        <v>215</v>
      </c>
      <c r="K33" s="31"/>
      <c r="L33" s="29">
        <v>-1957.386</v>
      </c>
      <c r="M33" s="29">
        <f>L33-E33</f>
        <v>38382.024</v>
      </c>
      <c r="N33" s="28"/>
      <c r="O33" s="28"/>
      <c r="P33" s="28"/>
      <c r="Q33" s="28"/>
      <c r="R33" s="28"/>
      <c r="S33" s="28"/>
      <c r="T33" s="28"/>
      <c r="U33" s="39"/>
      <c r="V33" s="28"/>
      <c r="W33" s="39"/>
      <c r="AA33" s="45"/>
      <c r="AB33" s="46"/>
      <c r="AC33" s="46"/>
      <c r="AD33" s="46"/>
      <c r="AE33" s="46"/>
      <c r="AF33" s="46"/>
      <c r="AG33" s="28"/>
      <c r="AH33" s="45"/>
      <c r="AI33" s="46"/>
      <c r="AJ33" s="46"/>
      <c r="AK33" s="46"/>
      <c r="AL33" s="46"/>
      <c r="AM33" s="46"/>
      <c r="AN33" s="28"/>
      <c r="AO33" s="45"/>
      <c r="AP33" s="46"/>
      <c r="AQ33" s="46"/>
      <c r="AR33" s="46"/>
      <c r="AS33" s="46"/>
      <c r="AT33" s="46"/>
      <c r="AU33"/>
      <c r="AV33" s="45"/>
      <c r="AW33" s="46"/>
      <c r="AX33" s="46"/>
      <c r="AY33" s="46"/>
      <c r="AZ33" s="46"/>
      <c r="BA33" s="46"/>
      <c r="BB33" s="28"/>
    </row>
    <row r="34" spans="1:54">
      <c r="A34" s="19" t="s">
        <v>4803</v>
      </c>
      <c r="B34" s="20" t="s">
        <v>4804</v>
      </c>
      <c r="C34" s="20" t="s">
        <v>18</v>
      </c>
      <c r="D34" s="20"/>
      <c r="E34" s="21">
        <v>-40339.41</v>
      </c>
      <c r="F34" s="22" t="s">
        <v>5</v>
      </c>
      <c r="G34" s="23">
        <v>2011</v>
      </c>
      <c r="H34" s="22" t="s">
        <v>66</v>
      </c>
      <c r="I34" s="28" t="s">
        <v>64</v>
      </c>
      <c r="J34" s="28" t="s">
        <v>215</v>
      </c>
      <c r="K34" s="31"/>
      <c r="L34" s="29">
        <v>-1957.386</v>
      </c>
      <c r="M34" s="29">
        <f>L34-E34</f>
        <v>38382.024</v>
      </c>
      <c r="N34" s="28"/>
      <c r="O34" s="28"/>
      <c r="P34" s="28"/>
      <c r="Q34" s="28"/>
      <c r="R34" s="28"/>
      <c r="S34" s="28"/>
      <c r="T34" s="28"/>
      <c r="U34" s="39"/>
      <c r="V34" s="28"/>
      <c r="W34" s="39"/>
      <c r="Y34" s="37"/>
      <c r="Z34" s="37"/>
      <c r="AA34" s="37"/>
      <c r="AB34" s="37"/>
      <c r="AC34" s="37"/>
      <c r="AD34" s="37"/>
      <c r="AE34" s="37"/>
      <c r="AF34" s="37"/>
      <c r="AG34" s="50"/>
      <c r="AH34" s="51"/>
      <c r="AI34" s="37"/>
      <c r="AJ34" s="37"/>
      <c r="AK34" s="37"/>
      <c r="AL34" s="37"/>
      <c r="AM34" s="37"/>
      <c r="AN34" s="37"/>
      <c r="AO34" s="28"/>
      <c r="AP34" s="28"/>
      <c r="AQ34" s="28"/>
      <c r="AR34" s="28"/>
      <c r="AS34" s="28"/>
      <c r="AT34" s="28"/>
      <c r="AU34" s="28"/>
      <c r="AV34" s="49"/>
      <c r="AW34" s="28"/>
      <c r="AX34" s="28"/>
      <c r="AY34" s="28"/>
      <c r="AZ34" s="28"/>
      <c r="BA34" s="28"/>
      <c r="BB34" s="28"/>
    </row>
    <row r="35" spans="1:54">
      <c r="A35" s="19" t="s">
        <v>4805</v>
      </c>
      <c r="B35" s="20" t="s">
        <v>4806</v>
      </c>
      <c r="C35" s="20" t="s">
        <v>18</v>
      </c>
      <c r="D35" s="20"/>
      <c r="E35" s="21">
        <v>-40339.41</v>
      </c>
      <c r="F35" s="22" t="s">
        <v>5</v>
      </c>
      <c r="G35" s="23">
        <v>2013</v>
      </c>
      <c r="H35" s="22" t="s">
        <v>66</v>
      </c>
      <c r="I35" s="28" t="s">
        <v>64</v>
      </c>
      <c r="J35" s="28" t="s">
        <v>204</v>
      </c>
      <c r="K35" s="31"/>
      <c r="L35" s="29">
        <v>-1957.386</v>
      </c>
      <c r="M35" s="29">
        <f>L35-E35</f>
        <v>38382.024</v>
      </c>
      <c r="N35" s="28"/>
      <c r="O35" s="28"/>
      <c r="P35" s="28"/>
      <c r="Q35" s="28"/>
      <c r="R35" s="28"/>
      <c r="S35" s="28"/>
      <c r="T35" s="28"/>
      <c r="U35" s="39"/>
      <c r="V35" s="28"/>
      <c r="W35" s="39"/>
      <c r="Y35" s="37"/>
      <c r="Z35" s="37"/>
      <c r="AA35" s="37"/>
      <c r="AB35" s="37"/>
      <c r="AC35" s="37"/>
      <c r="AD35" s="37"/>
      <c r="AE35" s="37"/>
      <c r="AF35" s="37"/>
      <c r="AG35" s="50"/>
      <c r="AH35" s="51"/>
      <c r="AI35" s="37"/>
      <c r="AJ35" s="37"/>
      <c r="AK35" s="37"/>
      <c r="AL35" s="37"/>
      <c r="AM35" s="37"/>
      <c r="AN35" s="37"/>
      <c r="AO35" s="28"/>
      <c r="AP35" s="28"/>
      <c r="AQ35" s="28"/>
      <c r="AR35" s="28"/>
      <c r="AS35" s="28"/>
      <c r="AT35" s="28"/>
      <c r="AU35" s="28"/>
      <c r="AV35" s="49"/>
      <c r="AW35" s="28"/>
      <c r="AX35" s="28"/>
      <c r="AY35" s="28"/>
      <c r="AZ35" s="28"/>
      <c r="BA35" s="28"/>
      <c r="BB35" s="28"/>
    </row>
    <row r="36" spans="1:54">
      <c r="A36" s="19" t="s">
        <v>4807</v>
      </c>
      <c r="B36" s="20" t="s">
        <v>4808</v>
      </c>
      <c r="C36" s="20" t="s">
        <v>18</v>
      </c>
      <c r="D36" s="20"/>
      <c r="E36" s="21">
        <v>-40339.41</v>
      </c>
      <c r="F36" s="22" t="s">
        <v>5</v>
      </c>
      <c r="G36" s="23">
        <v>2014</v>
      </c>
      <c r="H36" s="22" t="s">
        <v>66</v>
      </c>
      <c r="I36" s="28" t="s">
        <v>64</v>
      </c>
      <c r="J36" s="28" t="s">
        <v>215</v>
      </c>
      <c r="K36" s="31"/>
      <c r="L36" s="29">
        <v>-1957.386</v>
      </c>
      <c r="M36" s="29">
        <f>L36-E36</f>
        <v>38382.024</v>
      </c>
      <c r="N36" s="28"/>
      <c r="O36" s="28"/>
      <c r="P36" s="28"/>
      <c r="Q36" s="28"/>
      <c r="R36" s="28"/>
      <c r="S36" s="28"/>
      <c r="T36" s="28"/>
      <c r="U36" s="39"/>
      <c r="V36" s="28"/>
      <c r="W36" s="39"/>
      <c r="Y36" s="37"/>
      <c r="Z36" s="37"/>
      <c r="AA36" s="37"/>
      <c r="AB36" s="37"/>
      <c r="AC36" s="37"/>
      <c r="AD36" s="37"/>
      <c r="AE36" s="37"/>
      <c r="AF36" s="37"/>
      <c r="AG36" s="50"/>
      <c r="AH36" s="51"/>
      <c r="AI36" s="37"/>
      <c r="AJ36" s="37"/>
      <c r="AK36" s="37"/>
      <c r="AL36" s="37"/>
      <c r="AM36" s="37"/>
      <c r="AN36" s="37"/>
      <c r="AO36" s="28"/>
      <c r="AP36" s="28"/>
      <c r="AQ36" s="28"/>
      <c r="AR36" s="28"/>
      <c r="AS36" s="28"/>
      <c r="AT36" s="28"/>
      <c r="AU36" s="28"/>
      <c r="AV36" s="49"/>
      <c r="AW36" s="28"/>
      <c r="AX36" s="28"/>
      <c r="AY36" s="28"/>
      <c r="AZ36" s="28"/>
      <c r="BA36" s="28"/>
      <c r="BB36" s="28"/>
    </row>
    <row r="37" spans="1:54">
      <c r="A37" s="19" t="s">
        <v>4809</v>
      </c>
      <c r="B37" s="20" t="s">
        <v>4810</v>
      </c>
      <c r="C37" s="20" t="s">
        <v>4722</v>
      </c>
      <c r="D37" s="20"/>
      <c r="E37" s="21">
        <v>-16915.5816</v>
      </c>
      <c r="F37" s="22" t="s">
        <v>5</v>
      </c>
      <c r="G37" s="23">
        <v>2011</v>
      </c>
      <c r="H37" s="22" t="s">
        <v>66</v>
      </c>
      <c r="I37" s="28" t="s">
        <v>488</v>
      </c>
      <c r="J37" s="28" t="s">
        <v>282</v>
      </c>
      <c r="K37" s="31"/>
      <c r="L37" s="29">
        <v>8174.22847999999</v>
      </c>
      <c r="M37" s="29">
        <f>L37-E37</f>
        <v>25089.81008</v>
      </c>
      <c r="N37" s="28"/>
      <c r="O37" s="31"/>
      <c r="P37" s="31"/>
      <c r="Q37" s="31"/>
      <c r="R37" s="31"/>
      <c r="S37" s="31"/>
      <c r="T37" s="31"/>
      <c r="U37" s="40"/>
      <c r="V37" s="31"/>
      <c r="W37" s="40"/>
      <c r="Y37" s="37"/>
      <c r="Z37" s="37"/>
      <c r="AA37" s="37"/>
      <c r="AB37" s="37"/>
      <c r="AC37" s="37"/>
      <c r="AD37" s="37"/>
      <c r="AE37" s="37"/>
      <c r="AF37" s="37"/>
      <c r="AG37" s="50"/>
      <c r="AH37" s="51"/>
      <c r="AI37" s="37"/>
      <c r="AJ37" s="37"/>
      <c r="AK37" s="37"/>
      <c r="AL37" s="37"/>
      <c r="AM37" s="37"/>
      <c r="AN37" s="37"/>
      <c r="AO37" s="28"/>
      <c r="AP37" s="28"/>
      <c r="AQ37" s="28"/>
      <c r="AR37" s="28"/>
      <c r="AS37" s="28"/>
      <c r="AT37" s="28"/>
      <c r="AU37" s="28"/>
      <c r="AV37" s="49"/>
      <c r="AW37" s="28"/>
      <c r="AX37" s="28"/>
      <c r="AY37" s="28"/>
      <c r="AZ37" s="28"/>
      <c r="BA37" s="28"/>
      <c r="BB37" s="28"/>
    </row>
    <row r="38" spans="1:54">
      <c r="A38" s="19" t="s">
        <v>4811</v>
      </c>
      <c r="B38" s="20" t="s">
        <v>4812</v>
      </c>
      <c r="C38" s="20" t="s">
        <v>28</v>
      </c>
      <c r="D38" s="20"/>
      <c r="E38" s="21">
        <v>-276493.5889248</v>
      </c>
      <c r="F38" s="22" t="s">
        <v>5</v>
      </c>
      <c r="G38" s="23">
        <v>2002</v>
      </c>
      <c r="H38" s="22" t="s">
        <v>66</v>
      </c>
      <c r="I38" s="28" t="s">
        <v>380</v>
      </c>
      <c r="J38" s="28" t="s">
        <v>108</v>
      </c>
      <c r="K38" s="28" t="s">
        <v>4766</v>
      </c>
      <c r="L38" s="29">
        <v>-253733.5489248</v>
      </c>
      <c r="M38" s="29">
        <f>L38-E38</f>
        <v>22760.04</v>
      </c>
      <c r="N38" s="30"/>
      <c r="O38" s="31"/>
      <c r="P38" s="31"/>
      <c r="Q38" s="31"/>
      <c r="R38" s="31"/>
      <c r="S38" s="31"/>
      <c r="T38" s="31"/>
      <c r="U38" s="40"/>
      <c r="V38" s="31"/>
      <c r="W38" s="40"/>
      <c r="Y38" s="37"/>
      <c r="Z38" s="37"/>
      <c r="AA38" s="37"/>
      <c r="AB38" s="37"/>
      <c r="AC38" s="37"/>
      <c r="AD38" s="37"/>
      <c r="AE38" s="37"/>
      <c r="AF38" s="37"/>
      <c r="AG38" s="50"/>
      <c r="AH38" s="51"/>
      <c r="AI38" s="37"/>
      <c r="AJ38" s="37"/>
      <c r="AK38" s="37"/>
      <c r="AL38" s="37"/>
      <c r="AM38" s="37"/>
      <c r="AN38" s="37"/>
      <c r="AO38" s="28"/>
      <c r="AP38" s="28"/>
      <c r="AQ38" s="28"/>
      <c r="AR38" s="28"/>
      <c r="AS38" s="28"/>
      <c r="AT38" s="28"/>
      <c r="AU38" s="28"/>
      <c r="AV38" s="49"/>
      <c r="AW38" s="28"/>
      <c r="AX38" s="28"/>
      <c r="AY38" s="28"/>
      <c r="AZ38" s="28"/>
      <c r="BA38" s="28"/>
      <c r="BB38" s="28"/>
    </row>
    <row r="39" spans="1:54">
      <c r="A39" s="19" t="s">
        <v>4813</v>
      </c>
      <c r="B39" s="20" t="s">
        <v>4555</v>
      </c>
      <c r="C39" s="20" t="s">
        <v>26</v>
      </c>
      <c r="D39" s="20"/>
      <c r="E39" s="21">
        <v>-107567.94939957</v>
      </c>
      <c r="F39" s="22" t="s">
        <v>5</v>
      </c>
      <c r="G39" s="23">
        <v>2015</v>
      </c>
      <c r="H39" s="22" t="s">
        <v>66</v>
      </c>
      <c r="I39" s="28" t="s">
        <v>64</v>
      </c>
      <c r="J39" s="28" t="s">
        <v>65</v>
      </c>
      <c r="K39" s="28" t="s">
        <v>4766</v>
      </c>
      <c r="L39" s="29">
        <v>-85200.983754</v>
      </c>
      <c r="M39" s="29">
        <f>L39-E39</f>
        <v>22366.96564557</v>
      </c>
      <c r="N39" s="30"/>
      <c r="O39" s="31"/>
      <c r="P39" s="31"/>
      <c r="Q39" s="31"/>
      <c r="R39" s="31"/>
      <c r="S39" s="31"/>
      <c r="T39" s="31"/>
      <c r="U39" s="40"/>
      <c r="V39" s="31"/>
      <c r="W39" s="40"/>
      <c r="Y39" s="37"/>
      <c r="Z39" s="37"/>
      <c r="AA39" s="37"/>
      <c r="AB39" s="37"/>
      <c r="AC39" s="37"/>
      <c r="AD39" s="37"/>
      <c r="AE39" s="37"/>
      <c r="AF39" s="37"/>
      <c r="AG39" s="50"/>
      <c r="AH39" s="51"/>
      <c r="AI39" s="37"/>
      <c r="AJ39" s="37"/>
      <c r="AK39" s="37"/>
      <c r="AL39" s="37"/>
      <c r="AM39" s="37"/>
      <c r="AN39" s="37"/>
      <c r="AO39" s="28"/>
      <c r="AP39" s="28"/>
      <c r="AQ39" s="28"/>
      <c r="AR39" s="28"/>
      <c r="AS39" s="28"/>
      <c r="AT39" s="28"/>
      <c r="AU39" s="28"/>
      <c r="AV39" s="49"/>
      <c r="AW39" s="28"/>
      <c r="AX39" s="28"/>
      <c r="AY39" s="28"/>
      <c r="AZ39" s="28"/>
      <c r="BA39" s="28"/>
      <c r="BB39" s="28"/>
    </row>
    <row r="40" spans="1:54">
      <c r="A40" s="19" t="s">
        <v>4814</v>
      </c>
      <c r="B40" s="20" t="s">
        <v>3663</v>
      </c>
      <c r="C40" s="20" t="s">
        <v>18</v>
      </c>
      <c r="D40" s="20"/>
      <c r="E40" s="21">
        <v>-15920.513784</v>
      </c>
      <c r="F40" s="22" t="s">
        <v>5</v>
      </c>
      <c r="G40" s="23">
        <v>2008</v>
      </c>
      <c r="H40" s="22" t="s">
        <v>66</v>
      </c>
      <c r="I40" s="28" t="s">
        <v>64</v>
      </c>
      <c r="J40" s="28" t="s">
        <v>215</v>
      </c>
      <c r="K40" s="31"/>
      <c r="L40" s="29">
        <v>-6174.265784</v>
      </c>
      <c r="M40" s="29">
        <f>L40-E40</f>
        <v>9746.248</v>
      </c>
      <c r="N40" s="31"/>
      <c r="O40" s="31"/>
      <c r="P40" s="31"/>
      <c r="Q40" s="31"/>
      <c r="R40" s="31"/>
      <c r="S40" s="31"/>
      <c r="T40" s="31"/>
      <c r="U40" s="40"/>
      <c r="V40" s="31"/>
      <c r="W40" s="40"/>
      <c r="Y40" s="37"/>
      <c r="Z40" s="37"/>
      <c r="AA40" s="37"/>
      <c r="AB40" s="37"/>
      <c r="AC40" s="37"/>
      <c r="AD40" s="37"/>
      <c r="AE40" s="37"/>
      <c r="AF40" s="37"/>
      <c r="AG40" s="50"/>
      <c r="AH40" s="51"/>
      <c r="AI40" s="37"/>
      <c r="AJ40" s="37"/>
      <c r="AK40" s="37"/>
      <c r="AL40" s="37"/>
      <c r="AM40" s="37"/>
      <c r="AN40" s="37"/>
      <c r="AO40" s="28"/>
      <c r="AP40" s="28"/>
      <c r="AQ40" s="28"/>
      <c r="AR40" s="28"/>
      <c r="AS40" s="28"/>
      <c r="AT40" s="28"/>
      <c r="AU40" s="28"/>
      <c r="AV40" s="49"/>
      <c r="AW40" s="28"/>
      <c r="AX40" s="28"/>
      <c r="AY40" s="28"/>
      <c r="AZ40" s="28"/>
      <c r="BA40" s="28"/>
      <c r="BB40" s="28"/>
    </row>
    <row r="41" spans="1:54">
      <c r="A41" s="19" t="s">
        <v>4815</v>
      </c>
      <c r="B41" s="20" t="s">
        <v>3348</v>
      </c>
      <c r="C41" s="20" t="s">
        <v>18</v>
      </c>
      <c r="D41" s="20"/>
      <c r="E41" s="21">
        <v>-15920.513784</v>
      </c>
      <c r="F41" s="22" t="s">
        <v>5</v>
      </c>
      <c r="G41" s="23">
        <v>2010</v>
      </c>
      <c r="H41" s="22" t="s">
        <v>66</v>
      </c>
      <c r="I41" s="28" t="s">
        <v>64</v>
      </c>
      <c r="J41" s="28" t="s">
        <v>215</v>
      </c>
      <c r="K41" s="31"/>
      <c r="L41" s="29">
        <v>-6174.265784</v>
      </c>
      <c r="M41" s="29">
        <f>L41-E41</f>
        <v>9746.248</v>
      </c>
      <c r="N41" s="31"/>
      <c r="O41" s="31"/>
      <c r="P41" s="31"/>
      <c r="Q41" s="31"/>
      <c r="R41" s="31"/>
      <c r="S41" s="31"/>
      <c r="T41" s="31"/>
      <c r="U41" s="40"/>
      <c r="V41" s="31"/>
      <c r="W41" s="40"/>
      <c r="Y41" s="37"/>
      <c r="Z41" s="37"/>
      <c r="AA41" s="37"/>
      <c r="AB41" s="37"/>
      <c r="AC41" s="37"/>
      <c r="AD41" s="37"/>
      <c r="AE41" s="37"/>
      <c r="AF41" s="37"/>
      <c r="AG41" s="50"/>
      <c r="AH41" s="51"/>
      <c r="AI41" s="37"/>
      <c r="AJ41" s="37"/>
      <c r="AK41" s="37"/>
      <c r="AL41" s="37"/>
      <c r="AM41" s="37"/>
      <c r="AN41" s="37"/>
      <c r="AO41" s="28"/>
      <c r="AP41" s="28"/>
      <c r="AQ41" s="28"/>
      <c r="AR41" s="28"/>
      <c r="AS41" s="28"/>
      <c r="AT41" s="28"/>
      <c r="AU41" s="28"/>
      <c r="AV41" s="49"/>
      <c r="AW41" s="28"/>
      <c r="AX41" s="28"/>
      <c r="AY41" s="28"/>
      <c r="AZ41" s="28"/>
      <c r="BA41" s="28"/>
      <c r="BB41" s="28"/>
    </row>
    <row r="42" spans="1:54">
      <c r="A42" s="19" t="s">
        <v>4816</v>
      </c>
      <c r="B42" s="20" t="s">
        <v>3877</v>
      </c>
      <c r="C42" s="20" t="s">
        <v>18</v>
      </c>
      <c r="D42" s="20"/>
      <c r="E42" s="21">
        <v>-15920.513784</v>
      </c>
      <c r="F42" s="22" t="s">
        <v>5</v>
      </c>
      <c r="G42" s="23">
        <v>2010</v>
      </c>
      <c r="H42" s="22" t="s">
        <v>66</v>
      </c>
      <c r="I42" s="28" t="s">
        <v>64</v>
      </c>
      <c r="J42" s="28" t="s">
        <v>215</v>
      </c>
      <c r="K42" s="31"/>
      <c r="L42" s="29">
        <v>-6174.265784</v>
      </c>
      <c r="M42" s="29">
        <f>L42-E42</f>
        <v>9746.248</v>
      </c>
      <c r="N42" s="31"/>
      <c r="O42" s="31"/>
      <c r="P42" s="31"/>
      <c r="Q42" s="31"/>
      <c r="R42" s="31"/>
      <c r="S42" s="31"/>
      <c r="T42" s="31"/>
      <c r="U42" s="40"/>
      <c r="V42" s="31"/>
      <c r="W42" s="40"/>
      <c r="Y42" s="37"/>
      <c r="Z42" s="37"/>
      <c r="AA42" s="37"/>
      <c r="AB42" s="37"/>
      <c r="AC42" s="37"/>
      <c r="AD42" s="37"/>
      <c r="AE42" s="37"/>
      <c r="AF42" s="37"/>
      <c r="AG42" s="50"/>
      <c r="AH42" s="51"/>
      <c r="AI42" s="37"/>
      <c r="AJ42" s="37"/>
      <c r="AK42" s="37"/>
      <c r="AL42" s="37"/>
      <c r="AM42" s="37"/>
      <c r="AN42" s="37"/>
      <c r="AO42" s="28"/>
      <c r="AP42" s="28"/>
      <c r="AQ42" s="28"/>
      <c r="AR42" s="28"/>
      <c r="AS42" s="28"/>
      <c r="AT42" s="28"/>
      <c r="AU42" s="28"/>
      <c r="AV42" s="49"/>
      <c r="AW42" s="28"/>
      <c r="AX42" s="28"/>
      <c r="AY42" s="28"/>
      <c r="AZ42" s="28"/>
      <c r="BA42" s="28"/>
      <c r="BB42" s="28"/>
    </row>
    <row r="43" spans="1:54">
      <c r="A43" s="19" t="s">
        <v>4817</v>
      </c>
      <c r="B43" s="20" t="s">
        <v>2064</v>
      </c>
      <c r="C43" s="20" t="s">
        <v>18</v>
      </c>
      <c r="D43" s="20"/>
      <c r="E43" s="21">
        <v>-15920.513784</v>
      </c>
      <c r="F43" s="22" t="s">
        <v>5</v>
      </c>
      <c r="G43" s="23">
        <v>2012</v>
      </c>
      <c r="H43" s="22" t="s">
        <v>66</v>
      </c>
      <c r="I43" s="28" t="s">
        <v>64</v>
      </c>
      <c r="J43" s="28" t="s">
        <v>215</v>
      </c>
      <c r="K43" s="31"/>
      <c r="L43" s="29">
        <v>-6174.265784</v>
      </c>
      <c r="M43" s="29">
        <f>L43-E43</f>
        <v>9746.248</v>
      </c>
      <c r="N43" s="31"/>
      <c r="O43" s="31"/>
      <c r="P43" s="31"/>
      <c r="Q43" s="31"/>
      <c r="R43" s="31"/>
      <c r="S43" s="31"/>
      <c r="T43" s="31"/>
      <c r="U43" s="40"/>
      <c r="V43" s="31"/>
      <c r="W43" s="40"/>
      <c r="Y43" s="37"/>
      <c r="Z43" s="37"/>
      <c r="AA43" s="37"/>
      <c r="AB43" s="37"/>
      <c r="AC43" s="37"/>
      <c r="AD43" s="37"/>
      <c r="AE43" s="37"/>
      <c r="AF43" s="37"/>
      <c r="AG43" s="50"/>
      <c r="AH43" s="51"/>
      <c r="AI43" s="37"/>
      <c r="AJ43" s="37"/>
      <c r="AK43" s="37"/>
      <c r="AL43" s="37"/>
      <c r="AM43" s="37"/>
      <c r="AN43" s="37"/>
      <c r="AO43" s="28"/>
      <c r="AP43" s="28"/>
      <c r="AQ43" s="28"/>
      <c r="AR43" s="28"/>
      <c r="AS43" s="28"/>
      <c r="AT43" s="28"/>
      <c r="AU43" s="28"/>
      <c r="AV43" s="49"/>
      <c r="AW43" s="28"/>
      <c r="AX43" s="28"/>
      <c r="AY43" s="28"/>
      <c r="AZ43" s="28"/>
      <c r="BA43" s="28"/>
      <c r="BB43" s="28"/>
    </row>
    <row r="44" spans="1:54">
      <c r="A44" s="19" t="s">
        <v>4818</v>
      </c>
      <c r="B44" s="20" t="s">
        <v>3672</v>
      </c>
      <c r="C44" s="20" t="s">
        <v>18</v>
      </c>
      <c r="D44" s="20"/>
      <c r="E44" s="21">
        <v>-15920.513784</v>
      </c>
      <c r="F44" s="22" t="s">
        <v>5</v>
      </c>
      <c r="G44" s="23">
        <v>2012</v>
      </c>
      <c r="H44" s="22" t="s">
        <v>66</v>
      </c>
      <c r="I44" s="28" t="s">
        <v>64</v>
      </c>
      <c r="J44" s="28" t="s">
        <v>215</v>
      </c>
      <c r="K44" s="31"/>
      <c r="L44" s="29">
        <v>-6174.265784</v>
      </c>
      <c r="M44" s="29">
        <f>L44-E44</f>
        <v>9746.248</v>
      </c>
      <c r="N44" s="31"/>
      <c r="O44" s="31"/>
      <c r="P44" s="31"/>
      <c r="Q44" s="31"/>
      <c r="R44" s="31"/>
      <c r="S44" s="31"/>
      <c r="T44" s="31"/>
      <c r="U44" s="40"/>
      <c r="V44" s="31"/>
      <c r="W44" s="40"/>
      <c r="Y44" s="37"/>
      <c r="Z44" s="37"/>
      <c r="AA44" s="37"/>
      <c r="AB44" s="37"/>
      <c r="AC44" s="37"/>
      <c r="AD44" s="37"/>
      <c r="AE44" s="37"/>
      <c r="AF44" s="37"/>
      <c r="AG44" s="50"/>
      <c r="AH44" s="51"/>
      <c r="AI44" s="37"/>
      <c r="AJ44" s="37"/>
      <c r="AK44" s="37"/>
      <c r="AL44" s="37"/>
      <c r="AM44" s="37"/>
      <c r="AN44" s="37"/>
      <c r="AO44" s="28"/>
      <c r="AP44" s="28"/>
      <c r="AQ44" s="28"/>
      <c r="AR44" s="28"/>
      <c r="AS44" s="28"/>
      <c r="AT44" s="28"/>
      <c r="AU44" s="28"/>
      <c r="AV44" s="49"/>
      <c r="AW44" s="28"/>
      <c r="AX44" s="28"/>
      <c r="AY44" s="28"/>
      <c r="AZ44" s="28"/>
      <c r="BA44" s="28"/>
      <c r="BB44" s="28"/>
    </row>
    <row r="45" spans="1:54">
      <c r="A45" s="19" t="s">
        <v>4819</v>
      </c>
      <c r="B45" s="20" t="s">
        <v>3065</v>
      </c>
      <c r="C45" s="20" t="s">
        <v>18</v>
      </c>
      <c r="D45" s="20"/>
      <c r="E45" s="21">
        <v>-15920.513784</v>
      </c>
      <c r="F45" s="22" t="s">
        <v>5</v>
      </c>
      <c r="G45" s="23">
        <v>2012</v>
      </c>
      <c r="H45" s="22" t="s">
        <v>66</v>
      </c>
      <c r="I45" s="28" t="s">
        <v>64</v>
      </c>
      <c r="J45" s="28" t="s">
        <v>204</v>
      </c>
      <c r="K45" s="31"/>
      <c r="L45" s="29">
        <v>-6174.265784</v>
      </c>
      <c r="M45" s="29">
        <f>L45-E45</f>
        <v>9746.248</v>
      </c>
      <c r="N45" s="28"/>
      <c r="O45" s="31"/>
      <c r="P45" s="31"/>
      <c r="Q45" s="31"/>
      <c r="R45" s="31"/>
      <c r="S45" s="31"/>
      <c r="T45" s="31"/>
      <c r="U45" s="40"/>
      <c r="V45" s="31"/>
      <c r="W45" s="40"/>
      <c r="Y45" s="37"/>
      <c r="Z45" s="37"/>
      <c r="AA45" s="37"/>
      <c r="AB45" s="37"/>
      <c r="AC45" s="37"/>
      <c r="AD45" s="37"/>
      <c r="AE45" s="37"/>
      <c r="AF45" s="37"/>
      <c r="AG45" s="50"/>
      <c r="AH45" s="51"/>
      <c r="AI45" s="37"/>
      <c r="AJ45" s="37"/>
      <c r="AK45" s="37"/>
      <c r="AL45" s="37"/>
      <c r="AM45" s="37"/>
      <c r="AN45" s="37"/>
      <c r="AO45" s="28"/>
      <c r="AP45" s="28"/>
      <c r="AQ45" s="28"/>
      <c r="AR45" s="28"/>
      <c r="AS45" s="28"/>
      <c r="AT45" s="28"/>
      <c r="AU45" s="28"/>
      <c r="AV45" s="49"/>
      <c r="AW45" s="28"/>
      <c r="AX45" s="28"/>
      <c r="AY45" s="28"/>
      <c r="AZ45" s="28"/>
      <c r="BA45" s="28"/>
      <c r="BB45" s="28"/>
    </row>
    <row r="46" spans="1:54">
      <c r="A46" s="19" t="s">
        <v>4820</v>
      </c>
      <c r="B46" s="20" t="s">
        <v>2759</v>
      </c>
      <c r="C46" s="20" t="s">
        <v>18</v>
      </c>
      <c r="D46" s="20"/>
      <c r="E46" s="21">
        <v>-15920.513784</v>
      </c>
      <c r="F46" s="22" t="s">
        <v>5</v>
      </c>
      <c r="G46" s="23">
        <v>2013</v>
      </c>
      <c r="H46" s="22" t="s">
        <v>66</v>
      </c>
      <c r="I46" s="28" t="s">
        <v>64</v>
      </c>
      <c r="J46" s="28" t="s">
        <v>215</v>
      </c>
      <c r="L46" s="29">
        <v>-6174.265784</v>
      </c>
      <c r="M46" s="29">
        <f>L46-E46</f>
        <v>9746.248</v>
      </c>
      <c r="N46" s="31"/>
      <c r="O46" s="31"/>
      <c r="P46" s="31"/>
      <c r="Q46" s="31"/>
      <c r="R46" s="31"/>
      <c r="S46" s="31"/>
      <c r="T46" s="31"/>
      <c r="U46" s="40"/>
      <c r="V46" s="31"/>
      <c r="W46" s="40"/>
      <c r="Y46" s="37"/>
      <c r="Z46" s="37"/>
      <c r="AA46" s="37"/>
      <c r="AB46" s="37"/>
      <c r="AC46" s="37"/>
      <c r="AD46" s="37"/>
      <c r="AE46" s="37"/>
      <c r="AF46" s="37"/>
      <c r="AG46" s="50"/>
      <c r="AH46" s="51"/>
      <c r="AI46" s="37"/>
      <c r="AJ46" s="37"/>
      <c r="AK46" s="37"/>
      <c r="AL46" s="37"/>
      <c r="AM46" s="37"/>
      <c r="AN46" s="37"/>
      <c r="AO46" s="28"/>
      <c r="AP46" s="28"/>
      <c r="AQ46" s="28"/>
      <c r="AR46" s="28"/>
      <c r="AS46" s="28"/>
      <c r="AT46" s="28"/>
      <c r="AU46" s="28"/>
      <c r="AV46" s="49"/>
      <c r="AW46" s="28"/>
      <c r="AX46" s="28"/>
      <c r="AY46" s="28"/>
      <c r="AZ46" s="28"/>
      <c r="BA46" s="28"/>
      <c r="BB46" s="28"/>
    </row>
    <row r="47" spans="1:54">
      <c r="A47" s="19" t="s">
        <v>4821</v>
      </c>
      <c r="B47" s="20" t="s">
        <v>3849</v>
      </c>
      <c r="C47" s="20" t="s">
        <v>18</v>
      </c>
      <c r="D47" s="20"/>
      <c r="E47" s="21">
        <v>-15920.513784</v>
      </c>
      <c r="F47" s="22" t="s">
        <v>5</v>
      </c>
      <c r="G47" s="23">
        <v>2014</v>
      </c>
      <c r="H47" s="22" t="s">
        <v>66</v>
      </c>
      <c r="I47" s="28" t="s">
        <v>64</v>
      </c>
      <c r="J47" s="28" t="s">
        <v>204</v>
      </c>
      <c r="L47" s="29">
        <v>-6174.265784</v>
      </c>
      <c r="M47" s="29">
        <f>L47-E47</f>
        <v>9746.248</v>
      </c>
      <c r="N47" s="31"/>
      <c r="O47" s="31"/>
      <c r="P47" s="31"/>
      <c r="Q47" s="31"/>
      <c r="R47" s="31"/>
      <c r="S47" s="31"/>
      <c r="T47" s="31"/>
      <c r="U47" s="40"/>
      <c r="V47" s="31"/>
      <c r="W47" s="40"/>
      <c r="Y47" s="37"/>
      <c r="Z47" s="37"/>
      <c r="AA47" s="37"/>
      <c r="AB47" s="37"/>
      <c r="AC47" s="37"/>
      <c r="AD47" s="37"/>
      <c r="AE47" s="37"/>
      <c r="AF47" s="37"/>
      <c r="AG47" s="50"/>
      <c r="AH47" s="51"/>
      <c r="AI47" s="37"/>
      <c r="AJ47" s="37"/>
      <c r="AK47" s="37"/>
      <c r="AL47" s="37"/>
      <c r="AM47" s="37"/>
      <c r="AN47" s="37"/>
      <c r="AO47" s="28"/>
      <c r="AP47" s="28"/>
      <c r="AQ47" s="28"/>
      <c r="AR47" s="28"/>
      <c r="AS47" s="28"/>
      <c r="AT47" s="28"/>
      <c r="AU47" s="28"/>
      <c r="AV47" s="49"/>
      <c r="AW47" s="28"/>
      <c r="AX47" s="28"/>
      <c r="AY47" s="28"/>
      <c r="AZ47" s="28"/>
      <c r="BA47" s="28"/>
      <c r="BB47" s="28"/>
    </row>
    <row r="48" spans="1:54">
      <c r="A48" s="19" t="s">
        <v>4822</v>
      </c>
      <c r="B48" s="20" t="s">
        <v>2125</v>
      </c>
      <c r="C48" s="20" t="s">
        <v>18</v>
      </c>
      <c r="D48" s="20"/>
      <c r="E48" s="21">
        <v>-16292.689432</v>
      </c>
      <c r="F48" s="22" t="s">
        <v>5</v>
      </c>
      <c r="G48" s="23">
        <v>2014</v>
      </c>
      <c r="H48" s="22" t="s">
        <v>66</v>
      </c>
      <c r="I48" s="28" t="s">
        <v>64</v>
      </c>
      <c r="J48" s="28" t="s">
        <v>204</v>
      </c>
      <c r="L48" s="29">
        <v>-6872.611432</v>
      </c>
      <c r="M48" s="29">
        <f>L48-E48</f>
        <v>9420.078</v>
      </c>
      <c r="N48" s="31"/>
      <c r="O48" s="31"/>
      <c r="P48" s="31"/>
      <c r="Q48" s="31"/>
      <c r="R48" s="31"/>
      <c r="S48" s="31"/>
      <c r="T48" s="31"/>
      <c r="U48" s="40"/>
      <c r="V48" s="31"/>
      <c r="W48" s="40"/>
      <c r="Y48" s="37"/>
      <c r="Z48" s="37"/>
      <c r="AA48" s="37"/>
      <c r="AB48" s="37"/>
      <c r="AC48" s="37"/>
      <c r="AD48" s="37"/>
      <c r="AE48" s="37"/>
      <c r="AF48" s="37"/>
      <c r="AG48" s="50"/>
      <c r="AH48" s="51"/>
      <c r="AI48" s="37"/>
      <c r="AJ48" s="37"/>
      <c r="AK48" s="37"/>
      <c r="AL48" s="37"/>
      <c r="AM48" s="37"/>
      <c r="AN48" s="37"/>
      <c r="AO48" s="28"/>
      <c r="AP48" s="28"/>
      <c r="AQ48" s="28"/>
      <c r="AR48" s="28"/>
      <c r="AS48" s="28"/>
      <c r="AT48" s="28"/>
      <c r="AU48" s="28"/>
      <c r="AV48" s="49"/>
      <c r="AW48" s="28"/>
      <c r="AX48" s="28"/>
      <c r="AY48" s="28"/>
      <c r="AZ48" s="28"/>
      <c r="BA48" s="28"/>
      <c r="BB48" s="28"/>
    </row>
    <row r="49" spans="1:54">
      <c r="A49" s="19" t="s">
        <v>4823</v>
      </c>
      <c r="B49" s="20" t="s">
        <v>3350</v>
      </c>
      <c r="C49" s="20" t="s">
        <v>18</v>
      </c>
      <c r="D49" s="20"/>
      <c r="E49" s="21">
        <v>-16292.689432</v>
      </c>
      <c r="F49" s="22" t="s">
        <v>5</v>
      </c>
      <c r="G49" s="23">
        <v>2015</v>
      </c>
      <c r="H49" s="22" t="s">
        <v>66</v>
      </c>
      <c r="I49" s="28" t="s">
        <v>64</v>
      </c>
      <c r="J49" s="28" t="s">
        <v>204</v>
      </c>
      <c r="L49" s="29">
        <v>-6872.611432</v>
      </c>
      <c r="M49" s="29">
        <f>L49-E49</f>
        <v>9420.078</v>
      </c>
      <c r="N49" s="31"/>
      <c r="O49" s="31"/>
      <c r="P49" s="31"/>
      <c r="Q49" s="31"/>
      <c r="R49" s="31"/>
      <c r="S49" s="31"/>
      <c r="T49" s="31"/>
      <c r="U49" s="40"/>
      <c r="V49" s="31"/>
      <c r="W49" s="40"/>
      <c r="Y49" s="37"/>
      <c r="Z49" s="37"/>
      <c r="AA49" s="37"/>
      <c r="AB49" s="37"/>
      <c r="AC49" s="37"/>
      <c r="AD49" s="37"/>
      <c r="AE49" s="37"/>
      <c r="AF49" s="37"/>
      <c r="AG49" s="50"/>
      <c r="AH49" s="51"/>
      <c r="AI49" s="37"/>
      <c r="AJ49" s="37"/>
      <c r="AK49" s="37"/>
      <c r="AL49" s="37"/>
      <c r="AM49" s="37"/>
      <c r="AN49" s="37"/>
      <c r="AO49" s="28"/>
      <c r="AP49" s="28"/>
      <c r="AQ49" s="28"/>
      <c r="AR49" s="28"/>
      <c r="AS49" s="28"/>
      <c r="AT49" s="28"/>
      <c r="AU49" s="28"/>
      <c r="AV49" s="49"/>
      <c r="AW49" s="28"/>
      <c r="AX49" s="28"/>
      <c r="AY49" s="28"/>
      <c r="AZ49" s="28"/>
      <c r="BA49" s="28"/>
      <c r="BB49" s="28"/>
    </row>
    <row r="50" spans="1:54">
      <c r="A50" s="19" t="s">
        <v>4824</v>
      </c>
      <c r="B50" s="20" t="s">
        <v>2256</v>
      </c>
      <c r="C50" s="20" t="s">
        <v>18</v>
      </c>
      <c r="D50" s="20"/>
      <c r="E50" s="21">
        <v>-16292.689432</v>
      </c>
      <c r="F50" s="22" t="s">
        <v>5</v>
      </c>
      <c r="G50" s="23">
        <v>2015</v>
      </c>
      <c r="H50" s="22" t="s">
        <v>66</v>
      </c>
      <c r="I50" s="28" t="s">
        <v>64</v>
      </c>
      <c r="J50" s="28" t="s">
        <v>204</v>
      </c>
      <c r="K50" s="31"/>
      <c r="L50" s="29">
        <v>-6872.611432</v>
      </c>
      <c r="M50" s="29">
        <f>L50-E50</f>
        <v>9420.078</v>
      </c>
      <c r="N50" s="34"/>
      <c r="O50" s="34"/>
      <c r="P50" s="34"/>
      <c r="Q50" s="34"/>
      <c r="R50" s="34"/>
      <c r="S50" s="34"/>
      <c r="T50" s="34"/>
      <c r="U50" s="41"/>
      <c r="V50" s="34"/>
      <c r="W50" s="41"/>
      <c r="Y50" s="37"/>
      <c r="Z50" s="37"/>
      <c r="AA50" s="37"/>
      <c r="AB50" s="37"/>
      <c r="AC50" s="37"/>
      <c r="AD50" s="37"/>
      <c r="AE50" s="37"/>
      <c r="AF50" s="37"/>
      <c r="AG50" s="50"/>
      <c r="AH50" s="51"/>
      <c r="AI50" s="37"/>
      <c r="AJ50" s="37"/>
      <c r="AK50" s="37"/>
      <c r="AL50" s="37"/>
      <c r="AM50" s="37"/>
      <c r="AN50" s="37"/>
      <c r="AO50" s="28"/>
      <c r="AP50" s="28"/>
      <c r="AQ50" s="28"/>
      <c r="AR50" s="28"/>
      <c r="AS50" s="28"/>
      <c r="AT50" s="28"/>
      <c r="AU50" s="28"/>
      <c r="AV50" s="49"/>
      <c r="AW50" s="28"/>
      <c r="AX50" s="28"/>
      <c r="AY50" s="28"/>
      <c r="AZ50" s="28"/>
      <c r="BA50" s="28"/>
      <c r="BB50" s="28"/>
    </row>
    <row r="51" spans="1:54">
      <c r="A51" s="19" t="s">
        <v>4825</v>
      </c>
      <c r="B51" s="20" t="s">
        <v>2413</v>
      </c>
      <c r="C51" s="20" t="s">
        <v>18</v>
      </c>
      <c r="D51" s="20"/>
      <c r="E51" s="21">
        <v>-16292.689432</v>
      </c>
      <c r="F51" s="22" t="s">
        <v>5</v>
      </c>
      <c r="G51" s="23">
        <v>2016</v>
      </c>
      <c r="H51" s="22" t="s">
        <v>82</v>
      </c>
      <c r="I51" s="28" t="s">
        <v>64</v>
      </c>
      <c r="J51" s="28" t="s">
        <v>204</v>
      </c>
      <c r="K51" s="31"/>
      <c r="L51" s="29">
        <v>-6872.611432</v>
      </c>
      <c r="M51" s="29">
        <f>L51-E51</f>
        <v>9420.078</v>
      </c>
      <c r="W51" s="31"/>
      <c r="Y51" s="37"/>
      <c r="Z51" s="37"/>
      <c r="AA51" s="37"/>
      <c r="AB51" s="37"/>
      <c r="AC51" s="37"/>
      <c r="AD51" s="37"/>
      <c r="AE51" s="37"/>
      <c r="AF51" s="37"/>
      <c r="AG51" s="50"/>
      <c r="AH51" s="51"/>
      <c r="AI51" s="37"/>
      <c r="AJ51" s="37"/>
      <c r="AK51" s="37"/>
      <c r="AL51" s="37"/>
      <c r="AM51" s="37"/>
      <c r="AN51" s="37"/>
      <c r="AO51" s="28"/>
      <c r="AP51" s="28"/>
      <c r="AQ51" s="28"/>
      <c r="AR51" s="28"/>
      <c r="AS51" s="28"/>
      <c r="AT51" s="28"/>
      <c r="AU51" s="28"/>
      <c r="AV51" s="49"/>
      <c r="AW51" s="28"/>
      <c r="AX51" s="28"/>
      <c r="AY51" s="28"/>
      <c r="AZ51" s="28"/>
      <c r="BA51" s="28"/>
      <c r="BB51" s="28"/>
    </row>
    <row r="52" spans="1:54">
      <c r="A52" s="19" t="s">
        <v>4826</v>
      </c>
      <c r="B52" s="20" t="s">
        <v>4827</v>
      </c>
      <c r="C52" s="20" t="s">
        <v>4722</v>
      </c>
      <c r="D52" s="20"/>
      <c r="E52" s="21">
        <v>-10392.7176</v>
      </c>
      <c r="F52" s="22" t="s">
        <v>5</v>
      </c>
      <c r="G52" s="23">
        <v>2016</v>
      </c>
      <c r="H52" s="22" t="s">
        <v>82</v>
      </c>
      <c r="I52" s="28" t="s">
        <v>488</v>
      </c>
      <c r="J52" s="28" t="s">
        <v>282</v>
      </c>
      <c r="K52" s="31"/>
      <c r="L52" s="29">
        <v>-5241.95071999999</v>
      </c>
      <c r="M52" s="29">
        <f>L52-E52</f>
        <v>5150.76688000001</v>
      </c>
      <c r="Y52" s="37"/>
      <c r="Z52" s="37"/>
      <c r="AA52" s="37"/>
      <c r="AB52" s="37"/>
      <c r="AC52" s="37"/>
      <c r="AD52" s="37"/>
      <c r="AE52" s="37"/>
      <c r="AF52" s="37"/>
      <c r="AG52" s="50"/>
      <c r="AH52" s="51"/>
      <c r="AI52" s="37"/>
      <c r="AJ52" s="37"/>
      <c r="AK52" s="37"/>
      <c r="AL52" s="37"/>
      <c r="AM52" s="37"/>
      <c r="AN52" s="37"/>
      <c r="AO52" s="28"/>
      <c r="AP52" s="28"/>
      <c r="AQ52" s="28"/>
      <c r="AR52" s="28"/>
      <c r="AS52" s="28"/>
      <c r="AT52" s="28"/>
      <c r="AU52" s="28"/>
      <c r="AV52" s="49"/>
      <c r="AW52" s="28"/>
      <c r="AX52" s="28"/>
      <c r="AY52" s="28"/>
      <c r="AZ52" s="28"/>
      <c r="BA52" s="28"/>
      <c r="BB52" s="28"/>
    </row>
    <row r="53" spans="1:54">
      <c r="A53" s="19" t="s">
        <v>4828</v>
      </c>
      <c r="B53" s="20" t="s">
        <v>4829</v>
      </c>
      <c r="C53" s="20" t="s">
        <v>4722</v>
      </c>
      <c r="D53" s="20"/>
      <c r="E53" s="21">
        <v>-10392.7176</v>
      </c>
      <c r="F53" s="22" t="s">
        <v>5</v>
      </c>
      <c r="G53" s="23">
        <v>2016</v>
      </c>
      <c r="H53" s="22" t="s">
        <v>82</v>
      </c>
      <c r="I53" s="28" t="s">
        <v>488</v>
      </c>
      <c r="J53" s="28" t="s">
        <v>282</v>
      </c>
      <c r="K53" s="31"/>
      <c r="L53" s="29">
        <v>-5241.95071999999</v>
      </c>
      <c r="M53" s="29">
        <f>L53-E53</f>
        <v>5150.76688000001</v>
      </c>
      <c r="Y53" s="37"/>
      <c r="Z53" s="37"/>
      <c r="AA53" s="37"/>
      <c r="AB53" s="37"/>
      <c r="AC53" s="37"/>
      <c r="AD53" s="37"/>
      <c r="AE53" s="37"/>
      <c r="AF53" s="37"/>
      <c r="AG53" s="50"/>
      <c r="AH53" s="51"/>
      <c r="AI53" s="37"/>
      <c r="AJ53" s="37"/>
      <c r="AK53" s="37"/>
      <c r="AL53" s="37"/>
      <c r="AM53" s="37"/>
      <c r="AN53" s="37"/>
      <c r="AO53" s="31"/>
      <c r="AP53" s="31"/>
      <c r="AQ53" s="31"/>
      <c r="AR53" s="31"/>
      <c r="AS53" s="31"/>
      <c r="AT53" s="31"/>
      <c r="AU53" s="28"/>
      <c r="AV53" s="48"/>
      <c r="AW53" s="31"/>
      <c r="AX53" s="31"/>
      <c r="AY53" s="31"/>
      <c r="AZ53" s="31"/>
      <c r="BA53" s="31"/>
      <c r="BB53" s="28"/>
    </row>
    <row r="54" spans="1:54">
      <c r="A54" s="19" t="s">
        <v>4830</v>
      </c>
      <c r="B54" s="20" t="s">
        <v>4831</v>
      </c>
      <c r="C54" s="20" t="s">
        <v>4722</v>
      </c>
      <c r="D54" s="20"/>
      <c r="E54" s="21">
        <v>-10392.7176</v>
      </c>
      <c r="F54" s="22" t="s">
        <v>5</v>
      </c>
      <c r="G54" s="23">
        <v>2011</v>
      </c>
      <c r="H54" s="22" t="s">
        <v>66</v>
      </c>
      <c r="I54" s="28" t="s">
        <v>488</v>
      </c>
      <c r="J54" s="28" t="s">
        <v>282</v>
      </c>
      <c r="K54" s="31"/>
      <c r="L54" s="29">
        <v>-5241.95071999999</v>
      </c>
      <c r="M54" s="29">
        <f>L54-E54</f>
        <v>5150.76688000001</v>
      </c>
      <c r="Y54" s="37"/>
      <c r="Z54" s="37"/>
      <c r="AA54" s="37"/>
      <c r="AB54" s="37"/>
      <c r="AC54" s="37"/>
      <c r="AD54" s="37"/>
      <c r="AE54" s="37"/>
      <c r="AF54" s="37"/>
      <c r="AG54" s="52"/>
      <c r="AH54" s="51"/>
      <c r="AI54" s="37"/>
      <c r="AJ54" s="37"/>
      <c r="AK54" s="37"/>
      <c r="AL54" s="37"/>
      <c r="AM54" s="37"/>
      <c r="AN54" s="37"/>
      <c r="AO54" s="31"/>
      <c r="AP54" s="31"/>
      <c r="AQ54" s="31"/>
      <c r="AR54" s="31"/>
      <c r="AS54" s="31"/>
      <c r="AT54" s="31"/>
      <c r="AU54" s="31"/>
      <c r="AV54" s="48"/>
      <c r="AW54" s="31"/>
      <c r="AX54" s="31"/>
      <c r="AY54" s="31"/>
      <c r="AZ54" s="31"/>
      <c r="BA54" s="31"/>
      <c r="BB54" s="31"/>
    </row>
    <row r="55" spans="1:54">
      <c r="A55" s="19" t="s">
        <v>4832</v>
      </c>
      <c r="B55" s="20" t="s">
        <v>4833</v>
      </c>
      <c r="C55" s="20" t="s">
        <v>4722</v>
      </c>
      <c r="D55" s="20"/>
      <c r="E55" s="21">
        <v>-10392.7176</v>
      </c>
      <c r="F55" s="22" t="s">
        <v>5</v>
      </c>
      <c r="G55" s="23">
        <v>2011</v>
      </c>
      <c r="H55" s="22" t="s">
        <v>66</v>
      </c>
      <c r="I55" s="28" t="s">
        <v>488</v>
      </c>
      <c r="J55" s="28" t="s">
        <v>282</v>
      </c>
      <c r="K55" s="31"/>
      <c r="L55" s="29">
        <v>-5241.95071999999</v>
      </c>
      <c r="M55" s="29">
        <f>L55-E55</f>
        <v>5150.76688000001</v>
      </c>
      <c r="Y55" s="37"/>
      <c r="Z55" s="37"/>
      <c r="AA55" s="37"/>
      <c r="AB55" s="37"/>
      <c r="AC55" s="37"/>
      <c r="AD55" s="37"/>
      <c r="AE55" s="37"/>
      <c r="AF55" s="37"/>
      <c r="AG55" s="52"/>
      <c r="AH55" s="51"/>
      <c r="AI55" s="37"/>
      <c r="AJ55" s="37"/>
      <c r="AK55" s="37"/>
      <c r="AL55" s="37"/>
      <c r="AM55" s="37"/>
      <c r="AN55" s="37"/>
      <c r="AO55" s="31"/>
      <c r="AP55" s="31"/>
      <c r="AQ55" s="31"/>
      <c r="AR55" s="31"/>
      <c r="AS55" s="31"/>
      <c r="AT55" s="31"/>
      <c r="AU55" s="31"/>
      <c r="AV55" s="48"/>
      <c r="AW55" s="31"/>
      <c r="AX55" s="31"/>
      <c r="AY55" s="31"/>
      <c r="AZ55" s="31"/>
      <c r="BA55" s="31"/>
      <c r="BB55" s="31"/>
    </row>
    <row r="56" spans="1:54">
      <c r="A56" s="19" t="s">
        <v>4834</v>
      </c>
      <c r="B56" s="20" t="s">
        <v>4835</v>
      </c>
      <c r="C56" s="20" t="s">
        <v>4722</v>
      </c>
      <c r="D56" s="20"/>
      <c r="E56" s="21">
        <v>-10392.7176</v>
      </c>
      <c r="F56" s="22" t="s">
        <v>5</v>
      </c>
      <c r="G56" s="23">
        <v>2013</v>
      </c>
      <c r="H56" s="22" t="s">
        <v>66</v>
      </c>
      <c r="I56" s="28" t="s">
        <v>488</v>
      </c>
      <c r="J56" s="28" t="s">
        <v>269</v>
      </c>
      <c r="K56" s="31"/>
      <c r="L56" s="29">
        <v>-5241.95071999999</v>
      </c>
      <c r="M56" s="29">
        <f>L56-E56</f>
        <v>5150.76688000001</v>
      </c>
      <c r="Y56" s="37"/>
      <c r="Z56" s="37"/>
      <c r="AA56" s="37"/>
      <c r="AB56" s="37"/>
      <c r="AC56" s="37"/>
      <c r="AD56" s="37"/>
      <c r="AE56" s="37"/>
      <c r="AF56" s="37"/>
      <c r="AG56" s="52"/>
      <c r="AH56" s="51"/>
      <c r="AI56" s="37"/>
      <c r="AJ56" s="37"/>
      <c r="AK56" s="37"/>
      <c r="AL56" s="37"/>
      <c r="AM56" s="37"/>
      <c r="AN56" s="37"/>
      <c r="AO56" s="31"/>
      <c r="AP56" s="31"/>
      <c r="AQ56" s="31"/>
      <c r="AR56" s="31"/>
      <c r="AS56" s="31"/>
      <c r="AT56" s="31"/>
      <c r="AU56" s="31"/>
      <c r="AV56" s="48"/>
      <c r="AW56" s="31"/>
      <c r="AX56" s="31"/>
      <c r="AY56" s="31"/>
      <c r="AZ56" s="31"/>
      <c r="BA56" s="31"/>
      <c r="BB56" s="31"/>
    </row>
    <row r="57" spans="1:54">
      <c r="A57" s="19" t="s">
        <v>4836</v>
      </c>
      <c r="B57" s="20" t="s">
        <v>4837</v>
      </c>
      <c r="C57" s="20" t="s">
        <v>4722</v>
      </c>
      <c r="D57" s="20"/>
      <c r="E57" s="21">
        <v>-10392.7176</v>
      </c>
      <c r="F57" s="22" t="s">
        <v>5</v>
      </c>
      <c r="G57" s="23">
        <v>2000</v>
      </c>
      <c r="H57" s="22" t="s">
        <v>66</v>
      </c>
      <c r="I57" s="28" t="s">
        <v>488</v>
      </c>
      <c r="J57" s="28" t="s">
        <v>282</v>
      </c>
      <c r="K57" s="31"/>
      <c r="L57" s="29">
        <v>-5241.95071999999</v>
      </c>
      <c r="M57" s="29">
        <f>L57-E57</f>
        <v>5150.76688000001</v>
      </c>
      <c r="Y57" s="37"/>
      <c r="Z57" s="37"/>
      <c r="AA57" s="37"/>
      <c r="AB57" s="37"/>
      <c r="AC57" s="37"/>
      <c r="AD57" s="37"/>
      <c r="AE57" s="37"/>
      <c r="AF57" s="37"/>
      <c r="AG57" s="52"/>
      <c r="AH57" s="51"/>
      <c r="AI57" s="37"/>
      <c r="AJ57" s="37"/>
      <c r="AK57" s="37"/>
      <c r="AL57" s="37"/>
      <c r="AM57" s="37"/>
      <c r="AN57" s="37"/>
      <c r="AO57" s="31"/>
      <c r="AP57" s="31"/>
      <c r="AQ57" s="31"/>
      <c r="AR57" s="31"/>
      <c r="AS57" s="31"/>
      <c r="AT57" s="31"/>
      <c r="AU57" s="31"/>
      <c r="AV57" s="48"/>
      <c r="AW57" s="31"/>
      <c r="AX57" s="31"/>
      <c r="AY57" s="31"/>
      <c r="AZ57" s="31"/>
      <c r="BA57" s="31"/>
      <c r="BB57" s="31"/>
    </row>
    <row r="58" spans="1:54">
      <c r="A58" s="19" t="s">
        <v>4838</v>
      </c>
      <c r="B58" s="20" t="s">
        <v>4839</v>
      </c>
      <c r="C58" s="20" t="s">
        <v>4722</v>
      </c>
      <c r="D58" s="20"/>
      <c r="E58" s="21">
        <v>-10392.7176</v>
      </c>
      <c r="F58" s="22" t="s">
        <v>5</v>
      </c>
      <c r="G58" s="23">
        <v>2008</v>
      </c>
      <c r="H58" s="22" t="s">
        <v>66</v>
      </c>
      <c r="I58" s="28" t="s">
        <v>488</v>
      </c>
      <c r="J58" s="28" t="s">
        <v>282</v>
      </c>
      <c r="K58" s="31"/>
      <c r="L58" s="29">
        <v>-5241.95071999999</v>
      </c>
      <c r="M58" s="29">
        <f>L58-E58</f>
        <v>5150.76688000001</v>
      </c>
      <c r="Y58" s="37"/>
      <c r="Z58" s="37"/>
      <c r="AA58" s="37"/>
      <c r="AB58" s="37"/>
      <c r="AC58" s="37"/>
      <c r="AD58" s="37"/>
      <c r="AE58" s="37"/>
      <c r="AF58" s="37"/>
      <c r="AG58" s="52"/>
      <c r="AH58" s="51"/>
      <c r="AI58" s="37"/>
      <c r="AJ58" s="37"/>
      <c r="AK58" s="37"/>
      <c r="AL58" s="37"/>
      <c r="AM58" s="37"/>
      <c r="AN58" s="37"/>
      <c r="AO58" s="31"/>
      <c r="AP58" s="31"/>
      <c r="AQ58" s="31"/>
      <c r="AR58" s="31"/>
      <c r="AS58" s="31"/>
      <c r="AT58" s="31"/>
      <c r="AU58" s="31"/>
      <c r="AV58" s="48"/>
      <c r="AW58" s="31"/>
      <c r="AX58" s="31"/>
      <c r="AY58" s="31"/>
      <c r="AZ58" s="31"/>
      <c r="BA58" s="31"/>
      <c r="BB58" s="31"/>
    </row>
    <row r="59" spans="1:54">
      <c r="A59" s="19" t="s">
        <v>4840</v>
      </c>
      <c r="B59" s="20" t="s">
        <v>4841</v>
      </c>
      <c r="C59" s="20" t="s">
        <v>4722</v>
      </c>
      <c r="D59" s="20"/>
      <c r="E59" s="21">
        <v>-10392.7176</v>
      </c>
      <c r="F59" s="22" t="s">
        <v>5</v>
      </c>
      <c r="G59" s="23">
        <v>2009</v>
      </c>
      <c r="H59" s="22" t="s">
        <v>66</v>
      </c>
      <c r="I59" s="28" t="s">
        <v>488</v>
      </c>
      <c r="J59" s="28" t="s">
        <v>282</v>
      </c>
      <c r="K59" s="31"/>
      <c r="L59" s="29">
        <v>-5241.95071999999</v>
      </c>
      <c r="M59" s="29">
        <f>L59-E59</f>
        <v>5150.76688000001</v>
      </c>
      <c r="Y59" s="37"/>
      <c r="Z59" s="37"/>
      <c r="AA59" s="37"/>
      <c r="AB59" s="37"/>
      <c r="AC59" s="37"/>
      <c r="AD59" s="37"/>
      <c r="AE59" s="37"/>
      <c r="AF59" s="37"/>
      <c r="AG59" s="52"/>
      <c r="AH59" s="51"/>
      <c r="AI59" s="37"/>
      <c r="AJ59" s="37"/>
      <c r="AK59" s="37"/>
      <c r="AL59" s="37"/>
      <c r="AM59" s="37"/>
      <c r="AN59" s="37"/>
      <c r="AO59" s="31"/>
      <c r="AP59" s="31"/>
      <c r="AQ59" s="31"/>
      <c r="AR59" s="31"/>
      <c r="AS59" s="31"/>
      <c r="AT59" s="31"/>
      <c r="AU59" s="31"/>
      <c r="AV59" s="48"/>
      <c r="AW59" s="31"/>
      <c r="AX59" s="31"/>
      <c r="AY59" s="31"/>
      <c r="AZ59" s="31"/>
      <c r="BA59" s="31"/>
      <c r="BB59" s="31"/>
    </row>
    <row r="60" spans="1:54">
      <c r="A60" s="19" t="s">
        <v>4842</v>
      </c>
      <c r="B60" s="20" t="s">
        <v>4843</v>
      </c>
      <c r="C60" s="20" t="s">
        <v>4722</v>
      </c>
      <c r="D60" s="20"/>
      <c r="E60" s="21">
        <v>-10392.7176</v>
      </c>
      <c r="F60" s="22" t="s">
        <v>5</v>
      </c>
      <c r="G60" s="23">
        <v>2009</v>
      </c>
      <c r="H60" s="22" t="s">
        <v>66</v>
      </c>
      <c r="I60" s="28" t="s">
        <v>488</v>
      </c>
      <c r="J60" s="28" t="s">
        <v>282</v>
      </c>
      <c r="L60" s="29">
        <v>-5241.95071999999</v>
      </c>
      <c r="M60" s="29">
        <f>L60-E60</f>
        <v>5150.76688000001</v>
      </c>
      <c r="Y60" s="37"/>
      <c r="Z60" s="37"/>
      <c r="AA60" s="37"/>
      <c r="AB60" s="37"/>
      <c r="AC60" s="37"/>
      <c r="AD60" s="37"/>
      <c r="AE60" s="37"/>
      <c r="AF60" s="37"/>
      <c r="AG60" s="52"/>
      <c r="AH60" s="51"/>
      <c r="AI60" s="37"/>
      <c r="AJ60" s="37"/>
      <c r="AK60" s="37"/>
      <c r="AL60" s="37"/>
      <c r="AM60" s="37"/>
      <c r="AN60" s="37"/>
      <c r="AO60" s="31"/>
      <c r="AP60" s="31"/>
      <c r="AQ60" s="31"/>
      <c r="AR60" s="31"/>
      <c r="AS60" s="31"/>
      <c r="AT60" s="31"/>
      <c r="AU60" s="31"/>
      <c r="AV60" s="48"/>
      <c r="AW60" s="31"/>
      <c r="AX60" s="31"/>
      <c r="AY60" s="31"/>
      <c r="AZ60" s="31"/>
      <c r="BA60" s="31"/>
      <c r="BB60" s="31"/>
    </row>
    <row r="61" spans="1:54">
      <c r="A61" s="19" t="s">
        <v>4844</v>
      </c>
      <c r="B61" s="20" t="s">
        <v>4845</v>
      </c>
      <c r="C61" s="20" t="s">
        <v>4722</v>
      </c>
      <c r="D61" s="20"/>
      <c r="E61" s="21">
        <v>-10392.7176</v>
      </c>
      <c r="F61" s="22" t="s">
        <v>5</v>
      </c>
      <c r="G61" s="23">
        <v>2010</v>
      </c>
      <c r="H61" s="22" t="s">
        <v>66</v>
      </c>
      <c r="I61" s="28" t="s">
        <v>488</v>
      </c>
      <c r="J61" s="28" t="s">
        <v>282</v>
      </c>
      <c r="K61" s="31"/>
      <c r="L61" s="29">
        <v>-5241.95071999999</v>
      </c>
      <c r="M61" s="29">
        <f>L61-E61</f>
        <v>5150.76688000001</v>
      </c>
      <c r="Y61" s="37"/>
      <c r="Z61" s="37"/>
      <c r="AA61" s="37"/>
      <c r="AB61" s="37"/>
      <c r="AC61" s="37"/>
      <c r="AD61" s="37"/>
      <c r="AE61" s="37"/>
      <c r="AF61" s="37"/>
      <c r="AG61" s="52"/>
      <c r="AH61" s="51"/>
      <c r="AI61" s="37"/>
      <c r="AJ61" s="37"/>
      <c r="AK61" s="37"/>
      <c r="AL61" s="37"/>
      <c r="AM61" s="37"/>
      <c r="AN61" s="37"/>
      <c r="AO61" s="31"/>
      <c r="AP61" s="31"/>
      <c r="AQ61" s="31"/>
      <c r="AR61" s="31"/>
      <c r="AS61" s="31"/>
      <c r="AT61" s="31"/>
      <c r="AU61" s="31"/>
      <c r="AV61" s="48"/>
      <c r="AW61" s="31"/>
      <c r="AX61" s="31"/>
      <c r="AY61" s="31"/>
      <c r="AZ61" s="31"/>
      <c r="BA61" s="31"/>
      <c r="BB61" s="31"/>
    </row>
    <row r="62" spans="1:54">
      <c r="A62" s="19" t="s">
        <v>4846</v>
      </c>
      <c r="B62" s="20" t="s">
        <v>4847</v>
      </c>
      <c r="C62" s="20" t="s">
        <v>4722</v>
      </c>
      <c r="D62" s="20"/>
      <c r="E62" s="21">
        <v>-7561.233</v>
      </c>
      <c r="F62" s="22" t="s">
        <v>5</v>
      </c>
      <c r="G62" s="23">
        <v>2013</v>
      </c>
      <c r="H62" s="22" t="s">
        <v>66</v>
      </c>
      <c r="I62" s="28" t="s">
        <v>488</v>
      </c>
      <c r="J62" s="28" t="s">
        <v>282</v>
      </c>
      <c r="K62" s="31"/>
      <c r="L62" s="29">
        <v>-4625.41759999999</v>
      </c>
      <c r="M62" s="29">
        <f>L62-E62</f>
        <v>2935.81540000001</v>
      </c>
      <c r="N62" s="31"/>
      <c r="Y62" s="37"/>
      <c r="Z62" s="37"/>
      <c r="AA62" s="37"/>
      <c r="AB62" s="37"/>
      <c r="AC62" s="37"/>
      <c r="AD62" s="37"/>
      <c r="AE62" s="37"/>
      <c r="AF62" s="37"/>
      <c r="AG62" s="52"/>
      <c r="AH62" s="51"/>
      <c r="AI62" s="37"/>
      <c r="AJ62" s="37"/>
      <c r="AK62" s="37"/>
      <c r="AL62" s="37"/>
      <c r="AM62" s="37"/>
      <c r="AN62" s="37"/>
      <c r="AO62" s="31"/>
      <c r="AP62" s="31"/>
      <c r="AQ62" s="31"/>
      <c r="AR62" s="31"/>
      <c r="AS62" s="31"/>
      <c r="AT62" s="31"/>
      <c r="AU62" s="31"/>
      <c r="AV62" s="48"/>
      <c r="AW62" s="31"/>
      <c r="AX62" s="31"/>
      <c r="AY62" s="31"/>
      <c r="AZ62" s="31"/>
      <c r="BA62" s="31"/>
      <c r="BB62" s="31"/>
    </row>
    <row r="63" spans="1:54">
      <c r="A63" s="19" t="s">
        <v>4848</v>
      </c>
      <c r="B63" s="20" t="s">
        <v>4849</v>
      </c>
      <c r="C63" s="20" t="s">
        <v>4722</v>
      </c>
      <c r="D63" s="20"/>
      <c r="E63" s="21">
        <v>-7561.233</v>
      </c>
      <c r="F63" s="22" t="s">
        <v>5</v>
      </c>
      <c r="G63" s="23">
        <v>2014</v>
      </c>
      <c r="H63" s="22" t="s">
        <v>66</v>
      </c>
      <c r="I63" s="28" t="s">
        <v>488</v>
      </c>
      <c r="J63" s="28" t="s">
        <v>282</v>
      </c>
      <c r="K63" s="31"/>
      <c r="L63" s="29">
        <v>-4625.41759999999</v>
      </c>
      <c r="M63" s="29">
        <f>L63-E63</f>
        <v>2935.81540000001</v>
      </c>
      <c r="N63" s="31"/>
      <c r="Y63" s="37"/>
      <c r="Z63" s="37"/>
      <c r="AA63" s="37"/>
      <c r="AB63" s="37"/>
      <c r="AC63" s="37"/>
      <c r="AD63" s="37"/>
      <c r="AE63" s="37"/>
      <c r="AF63" s="37"/>
      <c r="AG63" s="52"/>
      <c r="AH63" s="51"/>
      <c r="AI63" s="37"/>
      <c r="AJ63" s="37"/>
      <c r="AK63" s="37"/>
      <c r="AL63" s="37"/>
      <c r="AM63" s="37"/>
      <c r="AN63" s="37"/>
      <c r="AO63" s="31"/>
      <c r="AP63" s="31"/>
      <c r="AQ63" s="31"/>
      <c r="AR63" s="31"/>
      <c r="AS63" s="31"/>
      <c r="AT63" s="31"/>
      <c r="AU63" s="31"/>
      <c r="AV63" s="48"/>
      <c r="AW63" s="31"/>
      <c r="AX63" s="31"/>
      <c r="AY63" s="31"/>
      <c r="AZ63" s="31"/>
      <c r="BA63" s="31"/>
      <c r="BB63" s="31"/>
    </row>
    <row r="64" spans="1:54">
      <c r="A64" s="19" t="s">
        <v>4850</v>
      </c>
      <c r="B64" s="20" t="s">
        <v>4851</v>
      </c>
      <c r="C64" s="20" t="s">
        <v>4722</v>
      </c>
      <c r="D64" s="20"/>
      <c r="E64" s="21">
        <v>-7561.233</v>
      </c>
      <c r="F64" s="22" t="s">
        <v>5</v>
      </c>
      <c r="G64" s="23">
        <v>2014</v>
      </c>
      <c r="H64" s="22" t="s">
        <v>66</v>
      </c>
      <c r="I64" s="28" t="s">
        <v>488</v>
      </c>
      <c r="J64" s="28" t="s">
        <v>282</v>
      </c>
      <c r="K64" s="31"/>
      <c r="L64" s="29">
        <v>-4625.41759999999</v>
      </c>
      <c r="M64" s="29">
        <f>L64-E64</f>
        <v>2935.81540000001</v>
      </c>
      <c r="Y64" s="37"/>
      <c r="Z64" s="37"/>
      <c r="AA64" s="37"/>
      <c r="AB64" s="37"/>
      <c r="AC64" s="37"/>
      <c r="AD64" s="37"/>
      <c r="AE64" s="37"/>
      <c r="AF64" s="37"/>
      <c r="AG64" s="52"/>
      <c r="AH64" s="51"/>
      <c r="AI64" s="37"/>
      <c r="AJ64" s="37"/>
      <c r="AK64" s="37"/>
      <c r="AL64" s="37"/>
      <c r="AM64" s="37"/>
      <c r="AN64" s="37"/>
      <c r="AO64" s="31"/>
      <c r="AP64" s="31"/>
      <c r="AQ64" s="31"/>
      <c r="AR64" s="31"/>
      <c r="AS64" s="31"/>
      <c r="AT64" s="31"/>
      <c r="AU64" s="31"/>
      <c r="AV64" s="48"/>
      <c r="AW64" s="31"/>
      <c r="AX64" s="31"/>
      <c r="AY64" s="31"/>
      <c r="AZ64" s="31"/>
      <c r="BA64" s="31"/>
      <c r="BB64" s="31"/>
    </row>
    <row r="65" spans="1:54">
      <c r="A65" s="19" t="s">
        <v>4852</v>
      </c>
      <c r="B65" s="20" t="s">
        <v>4853</v>
      </c>
      <c r="C65" s="20" t="s">
        <v>4722</v>
      </c>
      <c r="D65" s="20"/>
      <c r="E65" s="21">
        <v>-7561.233</v>
      </c>
      <c r="F65" s="22" t="s">
        <v>5</v>
      </c>
      <c r="G65" s="23">
        <v>2011</v>
      </c>
      <c r="H65" s="22" t="s">
        <v>66</v>
      </c>
      <c r="I65" s="28" t="s">
        <v>488</v>
      </c>
      <c r="J65" s="28" t="s">
        <v>272</v>
      </c>
      <c r="K65" s="31"/>
      <c r="L65" s="29">
        <v>-4625.41759999999</v>
      </c>
      <c r="M65" s="29">
        <f>L65-E65</f>
        <v>2935.81540000001</v>
      </c>
      <c r="Y65" s="37"/>
      <c r="Z65" s="37"/>
      <c r="AA65" s="37"/>
      <c r="AB65" s="37"/>
      <c r="AC65" s="37"/>
      <c r="AD65" s="37"/>
      <c r="AE65" s="37"/>
      <c r="AF65" s="37"/>
      <c r="AG65" s="52"/>
      <c r="AH65" s="51"/>
      <c r="AI65" s="37"/>
      <c r="AJ65" s="37"/>
      <c r="AK65" s="37"/>
      <c r="AL65" s="37"/>
      <c r="AM65" s="37"/>
      <c r="AN65" s="37"/>
      <c r="AO65" s="31"/>
      <c r="AP65" s="31"/>
      <c r="AQ65" s="31"/>
      <c r="AR65" s="31"/>
      <c r="AS65" s="31"/>
      <c r="AT65" s="31"/>
      <c r="AU65" s="31"/>
      <c r="AV65" s="48"/>
      <c r="AW65" s="31"/>
      <c r="AX65" s="31"/>
      <c r="AY65" s="31"/>
      <c r="AZ65" s="31"/>
      <c r="BA65" s="31"/>
      <c r="BB65" s="31"/>
    </row>
    <row r="66" spans="1:54">
      <c r="A66" s="19" t="s">
        <v>4854</v>
      </c>
      <c r="B66" s="20" t="s">
        <v>4855</v>
      </c>
      <c r="C66" s="20" t="s">
        <v>4722</v>
      </c>
      <c r="D66" s="20"/>
      <c r="E66" s="21">
        <v>-7561.233</v>
      </c>
      <c r="F66" s="22" t="s">
        <v>5</v>
      </c>
      <c r="G66" s="23">
        <v>2012</v>
      </c>
      <c r="H66" s="22" t="s">
        <v>66</v>
      </c>
      <c r="I66" s="28" t="s">
        <v>488</v>
      </c>
      <c r="J66" s="28" t="s">
        <v>282</v>
      </c>
      <c r="K66" s="31"/>
      <c r="L66" s="29">
        <v>-4625.41759999999</v>
      </c>
      <c r="M66" s="29">
        <f>L66-E66</f>
        <v>2935.81540000001</v>
      </c>
      <c r="Y66" s="37"/>
      <c r="Z66" s="37"/>
      <c r="AA66" s="37"/>
      <c r="AB66" s="37"/>
      <c r="AC66" s="37"/>
      <c r="AD66" s="37"/>
      <c r="AE66" s="37"/>
      <c r="AF66" s="37"/>
      <c r="AG66" s="52"/>
      <c r="AH66" s="51"/>
      <c r="AI66" s="37"/>
      <c r="AJ66" s="37"/>
      <c r="AK66" s="37"/>
      <c r="AL66" s="37"/>
      <c r="AM66" s="37"/>
      <c r="AN66" s="37"/>
      <c r="AO66" s="31"/>
      <c r="AP66" s="31"/>
      <c r="AQ66" s="31"/>
      <c r="AR66" s="31"/>
      <c r="AS66" s="31"/>
      <c r="AT66" s="31"/>
      <c r="AU66" s="31"/>
      <c r="AV66" s="48"/>
      <c r="AW66" s="31"/>
      <c r="AX66" s="31"/>
      <c r="AY66" s="31"/>
      <c r="AZ66" s="31"/>
      <c r="BA66" s="31"/>
      <c r="BB66" s="31"/>
    </row>
    <row r="67" spans="1:54">
      <c r="A67" s="19" t="s">
        <v>4856</v>
      </c>
      <c r="B67" s="20" t="s">
        <v>4857</v>
      </c>
      <c r="C67" s="20" t="s">
        <v>4722</v>
      </c>
      <c r="D67" s="20"/>
      <c r="E67" s="21">
        <v>-7561.233</v>
      </c>
      <c r="F67" s="22" t="s">
        <v>5</v>
      </c>
      <c r="G67" s="23">
        <v>2008</v>
      </c>
      <c r="H67" s="22" t="s">
        <v>66</v>
      </c>
      <c r="I67" s="28" t="s">
        <v>488</v>
      </c>
      <c r="J67" s="28" t="s">
        <v>282</v>
      </c>
      <c r="K67" s="31"/>
      <c r="L67" s="29">
        <v>-4625.41759999999</v>
      </c>
      <c r="M67" s="29">
        <f>L67-E67</f>
        <v>2935.81540000001</v>
      </c>
      <c r="Y67" s="37"/>
      <c r="Z67" s="37"/>
      <c r="AA67" s="37"/>
      <c r="AB67" s="37"/>
      <c r="AC67" s="37"/>
      <c r="AD67" s="37"/>
      <c r="AE67" s="37"/>
      <c r="AF67" s="37"/>
      <c r="AG67" s="52"/>
      <c r="AH67" s="51"/>
      <c r="AI67" s="37"/>
      <c r="AJ67" s="37"/>
      <c r="AK67" s="37"/>
      <c r="AL67" s="37"/>
      <c r="AM67" s="37"/>
      <c r="AN67" s="37"/>
      <c r="AO67" s="31"/>
      <c r="AP67" s="31"/>
      <c r="AQ67" s="31"/>
      <c r="AR67" s="31"/>
      <c r="AS67" s="31"/>
      <c r="AT67" s="31"/>
      <c r="AU67" s="31"/>
      <c r="AV67" s="48"/>
      <c r="AW67" s="31"/>
      <c r="AX67" s="31"/>
      <c r="AY67" s="31"/>
      <c r="AZ67" s="31"/>
      <c r="BA67" s="31"/>
      <c r="BB67" s="31"/>
    </row>
    <row r="68" spans="1:54">
      <c r="A68" s="19" t="s">
        <v>4858</v>
      </c>
      <c r="B68" s="20" t="s">
        <v>4859</v>
      </c>
      <c r="C68" s="20" t="s">
        <v>4722</v>
      </c>
      <c r="D68" s="20"/>
      <c r="E68" s="21">
        <v>-7561.233</v>
      </c>
      <c r="F68" s="22" t="s">
        <v>5</v>
      </c>
      <c r="G68" s="23">
        <v>2008</v>
      </c>
      <c r="H68" s="22" t="s">
        <v>66</v>
      </c>
      <c r="I68" s="28" t="s">
        <v>488</v>
      </c>
      <c r="J68" s="28" t="s">
        <v>282</v>
      </c>
      <c r="K68" s="31"/>
      <c r="L68" s="29">
        <v>-4625.41759999999</v>
      </c>
      <c r="M68" s="29">
        <f>L68-E68</f>
        <v>2935.81540000001</v>
      </c>
      <c r="Y68" s="37"/>
      <c r="Z68" s="37"/>
      <c r="AA68" s="37"/>
      <c r="AB68" s="37"/>
      <c r="AC68" s="37"/>
      <c r="AD68" s="37"/>
      <c r="AE68" s="37"/>
      <c r="AF68" s="37"/>
      <c r="AG68" s="52"/>
      <c r="AH68" s="51"/>
      <c r="AI68" s="37"/>
      <c r="AJ68" s="37"/>
      <c r="AK68" s="37"/>
      <c r="AL68" s="37"/>
      <c r="AM68" s="37"/>
      <c r="AN68" s="37"/>
      <c r="AO68" s="31"/>
      <c r="AP68" s="31"/>
      <c r="AQ68" s="31"/>
      <c r="AR68" s="31"/>
      <c r="AS68" s="31"/>
      <c r="AT68" s="31"/>
      <c r="AU68" s="31"/>
      <c r="AV68" s="48"/>
      <c r="AW68" s="31"/>
      <c r="AX68" s="31"/>
      <c r="AY68" s="31"/>
      <c r="AZ68" s="31"/>
      <c r="BA68" s="31"/>
      <c r="BB68" s="31"/>
    </row>
    <row r="69" spans="1:54">
      <c r="A69" s="19" t="s">
        <v>4860</v>
      </c>
      <c r="B69" s="20" t="s">
        <v>4861</v>
      </c>
      <c r="C69" s="20" t="s">
        <v>4722</v>
      </c>
      <c r="D69" s="20"/>
      <c r="E69" s="21">
        <v>-7561.233</v>
      </c>
      <c r="F69" s="22" t="s">
        <v>5</v>
      </c>
      <c r="G69" s="23">
        <v>2009</v>
      </c>
      <c r="H69" s="22" t="s">
        <v>66</v>
      </c>
      <c r="I69" s="28" t="s">
        <v>488</v>
      </c>
      <c r="J69" s="28" t="s">
        <v>282</v>
      </c>
      <c r="K69" s="31"/>
      <c r="L69" s="29">
        <v>-4625.41759999999</v>
      </c>
      <c r="M69" s="29">
        <f>L69-E69</f>
        <v>2935.81540000001</v>
      </c>
      <c r="Y69" s="37"/>
      <c r="Z69" s="37"/>
      <c r="AA69" s="37"/>
      <c r="AB69" s="37"/>
      <c r="AC69" s="37"/>
      <c r="AD69" s="37"/>
      <c r="AE69" s="37"/>
      <c r="AF69" s="37"/>
      <c r="AG69" s="52"/>
      <c r="AH69" s="51"/>
      <c r="AI69" s="37"/>
      <c r="AJ69" s="37"/>
      <c r="AK69" s="37"/>
      <c r="AL69" s="37"/>
      <c r="AM69" s="37"/>
      <c r="AN69" s="37"/>
      <c r="AO69" s="31"/>
      <c r="AP69" s="31"/>
      <c r="AQ69" s="31"/>
      <c r="AR69" s="31"/>
      <c r="AS69" s="31"/>
      <c r="AT69" s="31"/>
      <c r="AU69" s="31"/>
      <c r="AV69" s="48"/>
      <c r="AW69" s="31"/>
      <c r="AX69" s="31"/>
      <c r="AY69" s="31"/>
      <c r="AZ69" s="31"/>
      <c r="BA69" s="31"/>
      <c r="BB69" s="31"/>
    </row>
    <row r="70" spans="1:54">
      <c r="A70" s="19" t="s">
        <v>4862</v>
      </c>
      <c r="B70" s="20" t="s">
        <v>4863</v>
      </c>
      <c r="C70" s="20" t="s">
        <v>4722</v>
      </c>
      <c r="D70" s="20"/>
      <c r="E70" s="21">
        <v>-7561.233</v>
      </c>
      <c r="F70" s="22" t="s">
        <v>5</v>
      </c>
      <c r="G70" s="23">
        <v>2009</v>
      </c>
      <c r="H70" s="22" t="s">
        <v>66</v>
      </c>
      <c r="I70" s="28" t="s">
        <v>488</v>
      </c>
      <c r="J70" s="28" t="s">
        <v>282</v>
      </c>
      <c r="K70" s="31"/>
      <c r="L70" s="29">
        <v>-4625.41759999999</v>
      </c>
      <c r="M70" s="29">
        <f>L70-E70</f>
        <v>2935.81540000001</v>
      </c>
      <c r="Y70" s="37"/>
      <c r="Z70" s="37"/>
      <c r="AA70" s="37"/>
      <c r="AB70" s="37"/>
      <c r="AC70" s="37"/>
      <c r="AD70" s="37"/>
      <c r="AE70" s="37"/>
      <c r="AF70" s="37"/>
      <c r="AG70" s="52"/>
      <c r="AH70" s="51"/>
      <c r="AI70" s="37"/>
      <c r="AJ70" s="37"/>
      <c r="AK70" s="37"/>
      <c r="AL70" s="37"/>
      <c r="AM70" s="37"/>
      <c r="AN70" s="37"/>
      <c r="AO70" s="31"/>
      <c r="AP70" s="31"/>
      <c r="AQ70" s="31"/>
      <c r="AR70" s="31"/>
      <c r="AS70" s="31"/>
      <c r="AT70" s="31"/>
      <c r="AU70" s="31"/>
      <c r="AV70" s="48"/>
      <c r="AW70" s="31"/>
      <c r="AX70" s="31"/>
      <c r="AY70" s="31"/>
      <c r="AZ70" s="31"/>
      <c r="BA70" s="31"/>
      <c r="BB70" s="31"/>
    </row>
    <row r="71" spans="1:54">
      <c r="A71" s="19" t="s">
        <v>4864</v>
      </c>
      <c r="B71" s="20" t="s">
        <v>4865</v>
      </c>
      <c r="C71" s="20" t="s">
        <v>4722</v>
      </c>
      <c r="D71" s="20"/>
      <c r="E71" s="21">
        <v>-7561.233</v>
      </c>
      <c r="F71" s="22" t="s">
        <v>5</v>
      </c>
      <c r="G71" s="23">
        <v>2010</v>
      </c>
      <c r="H71" s="22" t="s">
        <v>66</v>
      </c>
      <c r="I71" s="28" t="s">
        <v>488</v>
      </c>
      <c r="J71" s="28" t="s">
        <v>282</v>
      </c>
      <c r="K71" s="31"/>
      <c r="L71" s="29">
        <v>-4625.41759999999</v>
      </c>
      <c r="M71" s="29">
        <f>L71-E71</f>
        <v>2935.81540000001</v>
      </c>
      <c r="Y71" s="37"/>
      <c r="Z71" s="37"/>
      <c r="AA71" s="37"/>
      <c r="AB71" s="37"/>
      <c r="AC71" s="37"/>
      <c r="AD71" s="37"/>
      <c r="AE71" s="37"/>
      <c r="AF71" s="37"/>
      <c r="AG71" s="52"/>
      <c r="AH71" s="51"/>
      <c r="AI71" s="37"/>
      <c r="AJ71" s="37"/>
      <c r="AK71" s="37"/>
      <c r="AL71" s="37"/>
      <c r="AM71" s="37"/>
      <c r="AN71" s="37"/>
      <c r="AO71" s="31"/>
      <c r="AP71" s="31"/>
      <c r="AQ71" s="31"/>
      <c r="AR71" s="31"/>
      <c r="AS71" s="31"/>
      <c r="AT71" s="31"/>
      <c r="AU71" s="31"/>
      <c r="AV71" s="48"/>
      <c r="AW71" s="31"/>
      <c r="AX71" s="31"/>
      <c r="AY71" s="31"/>
      <c r="AZ71" s="31"/>
      <c r="BA71" s="31"/>
      <c r="BB71" s="31"/>
    </row>
    <row r="72" spans="1:54">
      <c r="A72" s="19" t="s">
        <v>4866</v>
      </c>
      <c r="B72" s="20" t="s">
        <v>4867</v>
      </c>
      <c r="C72" s="20" t="s">
        <v>24</v>
      </c>
      <c r="D72" s="20"/>
      <c r="E72" s="21">
        <v>-2290.25095159955</v>
      </c>
      <c r="F72" s="22" t="s">
        <v>5</v>
      </c>
      <c r="G72" s="23">
        <v>2003</v>
      </c>
      <c r="H72" s="22" t="s">
        <v>66</v>
      </c>
      <c r="I72" s="28" t="s">
        <v>64</v>
      </c>
      <c r="J72" s="28" t="s">
        <v>65</v>
      </c>
      <c r="K72" s="31"/>
      <c r="L72" s="29">
        <v>-1652.1192473036</v>
      </c>
      <c r="M72" s="29">
        <f>L72-E72</f>
        <v>638.13170429595</v>
      </c>
      <c r="Y72" s="37"/>
      <c r="Z72" s="37"/>
      <c r="AA72" s="37"/>
      <c r="AB72" s="37"/>
      <c r="AC72" s="37"/>
      <c r="AD72" s="37"/>
      <c r="AE72" s="37"/>
      <c r="AF72" s="37"/>
      <c r="AG72" s="52"/>
      <c r="AH72" s="51"/>
      <c r="AI72" s="37"/>
      <c r="AJ72" s="37"/>
      <c r="AK72" s="37"/>
      <c r="AL72" s="37"/>
      <c r="AM72" s="37"/>
      <c r="AN72" s="37"/>
      <c r="AO72" s="31"/>
      <c r="AP72" s="31"/>
      <c r="AQ72" s="31"/>
      <c r="AR72" s="31"/>
      <c r="AS72" s="31"/>
      <c r="AT72" s="31"/>
      <c r="AU72" s="31"/>
      <c r="AV72" s="48"/>
      <c r="AW72" s="31"/>
      <c r="AX72" s="31"/>
      <c r="AY72" s="31"/>
      <c r="AZ72" s="31"/>
      <c r="BA72" s="31"/>
      <c r="BB72" s="31"/>
    </row>
    <row r="73" spans="1:54">
      <c r="A73" s="19" t="s">
        <v>4868</v>
      </c>
      <c r="B73" s="20" t="s">
        <v>4869</v>
      </c>
      <c r="C73" s="20" t="s">
        <v>24</v>
      </c>
      <c r="D73" s="20"/>
      <c r="E73" s="21">
        <v>-2290.25095159955</v>
      </c>
      <c r="F73" s="22" t="s">
        <v>5</v>
      </c>
      <c r="G73" s="23">
        <v>2006</v>
      </c>
      <c r="H73" s="22" t="s">
        <v>66</v>
      </c>
      <c r="I73" s="28" t="s">
        <v>64</v>
      </c>
      <c r="J73" s="28" t="s">
        <v>65</v>
      </c>
      <c r="K73" s="31"/>
      <c r="L73" s="29">
        <v>-1652.1192473036</v>
      </c>
      <c r="M73" s="29">
        <f>L73-E73</f>
        <v>638.13170429595</v>
      </c>
      <c r="Y73" s="37"/>
      <c r="Z73" s="37"/>
      <c r="AA73" s="37"/>
      <c r="AB73" s="37"/>
      <c r="AC73" s="37"/>
      <c r="AD73" s="37"/>
      <c r="AE73" s="37"/>
      <c r="AF73" s="37"/>
      <c r="AG73" s="52"/>
      <c r="AH73" s="51"/>
      <c r="AI73" s="37"/>
      <c r="AJ73" s="37"/>
      <c r="AK73" s="37"/>
      <c r="AL73" s="37"/>
      <c r="AM73" s="37"/>
      <c r="AN73" s="37"/>
      <c r="AO73" s="31"/>
      <c r="AP73" s="31"/>
      <c r="AQ73" s="31"/>
      <c r="AR73" s="31"/>
      <c r="AS73" s="31"/>
      <c r="AT73" s="31"/>
      <c r="AU73" s="31"/>
      <c r="AV73" s="48"/>
      <c r="AW73" s="31"/>
      <c r="AX73" s="31"/>
      <c r="AY73" s="31"/>
      <c r="AZ73" s="31"/>
      <c r="BA73" s="31"/>
      <c r="BB73" s="31"/>
    </row>
    <row r="74" spans="1:54">
      <c r="A74" s="19" t="s">
        <v>4870</v>
      </c>
      <c r="B74" s="20" t="s">
        <v>2891</v>
      </c>
      <c r="C74" s="20" t="s">
        <v>8</v>
      </c>
      <c r="D74" s="20"/>
      <c r="E74" s="21">
        <v>-38216.1761533465</v>
      </c>
      <c r="F74" s="22" t="s">
        <v>5</v>
      </c>
      <c r="G74" s="23">
        <v>2017</v>
      </c>
      <c r="H74" s="22" t="s">
        <v>83</v>
      </c>
      <c r="I74" s="28" t="s">
        <v>64</v>
      </c>
      <c r="J74" s="28" t="s">
        <v>65</v>
      </c>
      <c r="K74" s="31"/>
      <c r="L74" s="29">
        <v>-38216.1761533465</v>
      </c>
      <c r="M74" s="29">
        <f>L74-E74</f>
        <v>0</v>
      </c>
      <c r="Y74" s="74" t="s">
        <v>4585</v>
      </c>
      <c r="Z74" s="75" t="s">
        <v>5</v>
      </c>
      <c r="AA74" s="37"/>
      <c r="AB74" s="37"/>
      <c r="AC74" s="37"/>
      <c r="AD74" s="37"/>
      <c r="AE74" s="37"/>
      <c r="AF74" s="37"/>
      <c r="AG74" s="52"/>
      <c r="AH74" s="94" t="s">
        <v>4585</v>
      </c>
      <c r="AI74" s="95" t="s">
        <v>6</v>
      </c>
      <c r="AJ74" s="37"/>
      <c r="AK74" s="37"/>
      <c r="AL74" s="37"/>
      <c r="AM74" s="37"/>
      <c r="AN74" s="37"/>
      <c r="AO74" s="31"/>
      <c r="AP74" s="31"/>
      <c r="AQ74" s="31"/>
      <c r="AR74" s="31"/>
      <c r="AS74" s="31"/>
      <c r="AT74" s="31"/>
      <c r="AU74" s="31"/>
      <c r="AV74" s="48"/>
      <c r="AW74" s="31"/>
      <c r="AX74" s="31"/>
      <c r="AY74" s="31"/>
      <c r="AZ74" s="31"/>
      <c r="BA74" s="31"/>
      <c r="BB74" s="31"/>
    </row>
    <row r="75" spans="1:54">
      <c r="A75" s="19" t="s">
        <v>4871</v>
      </c>
      <c r="B75" s="20" t="s">
        <v>3581</v>
      </c>
      <c r="C75" s="20" t="s">
        <v>8</v>
      </c>
      <c r="D75" s="20"/>
      <c r="E75" s="21">
        <v>-38216.1761533466</v>
      </c>
      <c r="F75" s="22" t="s">
        <v>5</v>
      </c>
      <c r="G75" s="23">
        <v>2009</v>
      </c>
      <c r="H75" s="22" t="s">
        <v>66</v>
      </c>
      <c r="I75" s="28" t="s">
        <v>64</v>
      </c>
      <c r="J75" s="28" t="s">
        <v>65</v>
      </c>
      <c r="L75" s="29">
        <v>-38216.1761533465</v>
      </c>
      <c r="M75" s="29">
        <v>0</v>
      </c>
      <c r="N75" s="7" t="s">
        <v>0</v>
      </c>
      <c r="O75" s="7"/>
      <c r="P75" s="7" t="s">
        <v>4585</v>
      </c>
      <c r="Q75" s="55" t="s">
        <v>4589</v>
      </c>
      <c r="R75" s="55" t="s">
        <v>4590</v>
      </c>
      <c r="S75" s="55" t="s">
        <v>83</v>
      </c>
      <c r="T75" s="55" t="s">
        <v>84</v>
      </c>
      <c r="U75" s="55"/>
      <c r="V75" s="55" t="s">
        <v>85</v>
      </c>
      <c r="W75" s="55"/>
      <c r="Y75" s="37"/>
      <c r="Z75" s="37"/>
      <c r="AA75" s="76" t="s">
        <v>66</v>
      </c>
      <c r="AB75" s="76" t="s">
        <v>82</v>
      </c>
      <c r="AC75" s="76" t="s">
        <v>83</v>
      </c>
      <c r="AD75" s="76" t="s">
        <v>84</v>
      </c>
      <c r="AE75" s="77" t="s">
        <v>86</v>
      </c>
      <c r="AF75" s="76" t="s">
        <v>85</v>
      </c>
      <c r="AG75" s="96" t="s">
        <v>87</v>
      </c>
      <c r="AH75" s="97" t="s">
        <v>4589</v>
      </c>
      <c r="AI75" s="98" t="s">
        <v>4590</v>
      </c>
      <c r="AJ75" s="98" t="s">
        <v>83</v>
      </c>
      <c r="AK75" s="98" t="s">
        <v>84</v>
      </c>
      <c r="AL75" s="99" t="s">
        <v>86</v>
      </c>
      <c r="AM75" s="98" t="s">
        <v>85</v>
      </c>
      <c r="AN75" s="99" t="s">
        <v>87</v>
      </c>
      <c r="AO75" s="107" t="s">
        <v>66</v>
      </c>
      <c r="AP75" s="107" t="s">
        <v>82</v>
      </c>
      <c r="AQ75" s="107" t="s">
        <v>83</v>
      </c>
      <c r="AR75" s="107" t="s">
        <v>84</v>
      </c>
      <c r="AS75" s="108" t="s">
        <v>86</v>
      </c>
      <c r="AT75" s="107" t="s">
        <v>85</v>
      </c>
      <c r="AU75" s="108" t="s">
        <v>87</v>
      </c>
      <c r="AV75" s="109" t="s">
        <v>66</v>
      </c>
      <c r="AW75" s="111" t="s">
        <v>82</v>
      </c>
      <c r="AX75" s="111" t="s">
        <v>83</v>
      </c>
      <c r="AY75" s="111" t="s">
        <v>84</v>
      </c>
      <c r="AZ75" s="112" t="s">
        <v>86</v>
      </c>
      <c r="BA75" s="111" t="s">
        <v>85</v>
      </c>
      <c r="BB75" s="112" t="s">
        <v>87</v>
      </c>
    </row>
    <row r="76" spans="1:54">
      <c r="A76" s="19" t="s">
        <v>4872</v>
      </c>
      <c r="B76" s="20" t="s">
        <v>2636</v>
      </c>
      <c r="C76" s="20" t="s">
        <v>8</v>
      </c>
      <c r="D76" s="20"/>
      <c r="E76" s="21">
        <v>-38216.1761533466</v>
      </c>
      <c r="F76" s="22" t="s">
        <v>5</v>
      </c>
      <c r="G76" s="23">
        <v>2010</v>
      </c>
      <c r="H76" s="22" t="s">
        <v>66</v>
      </c>
      <c r="I76" s="28" t="s">
        <v>64</v>
      </c>
      <c r="J76" s="28" t="s">
        <v>65</v>
      </c>
      <c r="L76" s="29">
        <v>-38216.1761533465</v>
      </c>
      <c r="M76" s="29">
        <v>0</v>
      </c>
      <c r="N76" s="54" t="s">
        <v>8</v>
      </c>
      <c r="O76" s="54"/>
      <c r="P76" s="54" t="s">
        <v>5</v>
      </c>
      <c r="Q76" s="58">
        <f>SUMIFS($E:$E,$C:$C,$N76,$F:$F,$P76,$H:$H,Q$3)</f>
        <v>0</v>
      </c>
      <c r="R76" s="58">
        <f>SUMIFS($E:$E,$C:$C,$N76,$F:$F,$P76,$H:$H,R$3)</f>
        <v>0</v>
      </c>
      <c r="S76" s="58">
        <f>SUMIFS($E:$E,$C:$C,$N76,$F:$F,$P76,$H:$H,S$3)</f>
        <v>0</v>
      </c>
      <c r="T76" s="58">
        <f>SUMIFS($E:$E,$C:$C,$N76,$F:$F,$P76,$H:$H,T$3)</f>
        <v>0</v>
      </c>
      <c r="U76" s="59">
        <f>SUM(Q76:T76)</f>
        <v>0</v>
      </c>
      <c r="V76" s="58">
        <f>SUMIFS($E:$E,$C:$C,$N76,$F:$F,$P76,$H:$H,V$3)</f>
        <v>0</v>
      </c>
      <c r="W76" s="59">
        <f>U76+V76</f>
        <v>0</v>
      </c>
      <c r="X76" s="60" t="s">
        <v>17</v>
      </c>
      <c r="Y76" s="78" t="s">
        <v>24</v>
      </c>
      <c r="Z76" s="78" t="s">
        <v>65</v>
      </c>
      <c r="AA76" s="76">
        <f>SUMIFS($E:$E,$C:$C,$Y76,$J:$J,$Z76,$F:$F,$Z$2,$H:$H,AA$3)</f>
        <v>0</v>
      </c>
      <c r="AB76" s="76">
        <f>SUMIFS($E:$E,$C:$C,$Y76,$J:$J,$Z76,$F:$F,$Z$2,$H:$H,AB$3)</f>
        <v>0</v>
      </c>
      <c r="AC76" s="76">
        <f>SUMIFS($E:$E,$C:$C,$Y76,$J:$J,$Z76,$F:$F,$Z$2,$H:$H,AC$3)</f>
        <v>0</v>
      </c>
      <c r="AD76" s="76">
        <f>SUMIFS($E:$E,$C:$C,$Y76,$J:$J,$Z76,$F:$F,$Z$2,$H:$H,AD$3)</f>
        <v>0</v>
      </c>
      <c r="AE76" s="77">
        <f>AA76+AB76+AC76+AD76</f>
        <v>0</v>
      </c>
      <c r="AF76" s="76">
        <f>SUMIFS($E:$E,$C:$C,$Y76,$J:$J,$Z76,$F:$F,$Z$2,$H:$H,AF$3)</f>
        <v>0</v>
      </c>
      <c r="AG76" s="100">
        <f>AA76+AB76+AC76+AD76+AF76</f>
        <v>0</v>
      </c>
      <c r="AH76" s="101">
        <f>SUMIFS($E:$E,$C:$C,$Y76,$J:$J,$Z76,$F:$F,$AI$2,$H:$H,AH$3)</f>
        <v>0</v>
      </c>
      <c r="AI76" s="102">
        <f>SUMIFS($E:$E,$C:$C,$Y76,$J:$J,$Z76,$F:$F,$AI$2,$H:$H,AI$3)</f>
        <v>0</v>
      </c>
      <c r="AJ76" s="102">
        <f>SUMIFS($E:$E,$C:$C,$Y76,$J:$J,$Z76,$F:$F,$AI$2,$H:$H,AJ$3)</f>
        <v>0</v>
      </c>
      <c r="AK76" s="102">
        <f>SUMIFS($E:$E,$C:$C,$Y76,$J:$J,$Z76,$F:$F,$AI$2,$H:$H,AK$3)</f>
        <v>0</v>
      </c>
      <c r="AL76" s="77">
        <f>AH76+AI76+AJ76+AK76</f>
        <v>0</v>
      </c>
      <c r="AM76" s="102">
        <f>SUMIFS($E:$E,$C:$C,$Y76,$J:$J,$Z76,$F:$F,$AI$2,$H:$H,AM$3)</f>
        <v>0</v>
      </c>
      <c r="AN76" s="103">
        <f>AH76+AI76+AJ76+AK76+AM76</f>
        <v>0</v>
      </c>
      <c r="AO76" s="107">
        <f>AA76/365*0.5</f>
        <v>0</v>
      </c>
      <c r="AP76" s="107">
        <f>AB76/365*0.5</f>
        <v>0</v>
      </c>
      <c r="AQ76" s="107">
        <f>AC76/365*0.5</f>
        <v>0</v>
      </c>
      <c r="AR76" s="107">
        <f>AD76/365*0.5</f>
        <v>0</v>
      </c>
      <c r="AS76" s="108">
        <f>AE76/365*0.5</f>
        <v>0</v>
      </c>
      <c r="AT76" s="107">
        <f>AF76/365*0.5</f>
        <v>0</v>
      </c>
      <c r="AU76" s="108">
        <f>AG76/365*0.5</f>
        <v>0</v>
      </c>
      <c r="AV76" s="110">
        <f>AH76/365*0.5</f>
        <v>0</v>
      </c>
      <c r="AW76" s="107">
        <f>AI76/365*0.5</f>
        <v>0</v>
      </c>
      <c r="AX76" s="107">
        <f>AJ76/365*0.5</f>
        <v>0</v>
      </c>
      <c r="AY76" s="107">
        <f>AK76/365*0.5</f>
        <v>0</v>
      </c>
      <c r="AZ76" s="108">
        <f>AL76/365*0.5</f>
        <v>0</v>
      </c>
      <c r="BA76" s="107">
        <f>AM76/365*0.5</f>
        <v>0</v>
      </c>
      <c r="BB76" s="108">
        <f>AN76/365*0.5</f>
        <v>0</v>
      </c>
    </row>
    <row r="77" spans="1:54">
      <c r="A77" s="19" t="s">
        <v>4873</v>
      </c>
      <c r="B77" s="20" t="s">
        <v>3779</v>
      </c>
      <c r="C77" s="20" t="s">
        <v>8</v>
      </c>
      <c r="D77" s="20"/>
      <c r="E77" s="21">
        <v>-38216.1761533466</v>
      </c>
      <c r="F77" s="22" t="s">
        <v>5</v>
      </c>
      <c r="G77" s="23">
        <v>2013</v>
      </c>
      <c r="H77" s="22" t="s">
        <v>66</v>
      </c>
      <c r="I77" s="28" t="s">
        <v>64</v>
      </c>
      <c r="J77" s="28" t="s">
        <v>65</v>
      </c>
      <c r="L77" s="29">
        <v>-38216.1761533465</v>
      </c>
      <c r="M77" s="29">
        <v>0</v>
      </c>
      <c r="N77" s="7" t="str">
        <f>N76</f>
        <v>鄂中公司</v>
      </c>
      <c r="P77" s="7" t="s">
        <v>6</v>
      </c>
      <c r="Q77" s="6">
        <f>SUMIFS($E:$E,$C:$C,$N77,$F:$F,$P77,$H:$H,Q$3)</f>
        <v>0</v>
      </c>
      <c r="R77" s="6">
        <f>SUMIFS($E:$E,$C:$C,$N77,$F:$F,$P77,$H:$H,R$3)</f>
        <v>0</v>
      </c>
      <c r="S77" s="6">
        <f>SUMIFS($E:$E,$C:$C,$N77,$F:$F,$P77,$H:$H,S$3)</f>
        <v>0</v>
      </c>
      <c r="T77" s="6">
        <f>SUMIFS($E:$E,$C:$C,$N77,$F:$F,$P77,$H:$H,T$3)</f>
        <v>0</v>
      </c>
      <c r="U77" s="6">
        <f>SUM(Q77:T77)</f>
        <v>0</v>
      </c>
      <c r="V77" s="6">
        <f>SUMIFS($E:$E,$C:$C,$N77,$F:$F,$P77,$H:$H,V$3)</f>
        <v>0</v>
      </c>
      <c r="W77" s="6">
        <f>U77+V77</f>
        <v>0</v>
      </c>
      <c r="X77" s="60" t="s">
        <v>19</v>
      </c>
      <c r="Y77" s="78" t="s">
        <v>28</v>
      </c>
      <c r="Z77" s="78" t="s">
        <v>65</v>
      </c>
      <c r="AA77" s="76">
        <f>SUMIFS($E:$E,$C:$C,$Y77,$J:$J,$Z77,$F:$F,$Z$2,$H:$H,AA$3)</f>
        <v>0</v>
      </c>
      <c r="AB77" s="76">
        <f>SUMIFS($E:$E,$C:$C,$Y77,$J:$J,$Z77,$F:$F,$Z$2,$H:$H,AB$3)</f>
        <v>0</v>
      </c>
      <c r="AC77" s="76">
        <f>SUMIFS($E:$E,$C:$C,$Y77,$J:$J,$Z77,$F:$F,$Z$2,$H:$H,AC$3)</f>
        <v>0</v>
      </c>
      <c r="AD77" s="76">
        <f>SUMIFS($E:$E,$C:$C,$Y77,$J:$J,$Z77,$F:$F,$Z$2,$H:$H,AD$3)</f>
        <v>0</v>
      </c>
      <c r="AE77" s="77">
        <f>AA77+AB77+AC77+AD77</f>
        <v>0</v>
      </c>
      <c r="AF77" s="76">
        <f>SUMIFS($E:$E,$C:$C,$Y77,$J:$J,$Z77,$F:$F,$Z$2,$H:$H,AF$3)</f>
        <v>0</v>
      </c>
      <c r="AG77" s="100">
        <f>AA77+AB77+AC77+AD77+AF77</f>
        <v>0</v>
      </c>
      <c r="AH77" s="101">
        <f>SUMIFS($E:$E,$C:$C,$Y77,$J:$J,$Z77,$F:$F,$AI$2,$H:$H,AH$3)</f>
        <v>0</v>
      </c>
      <c r="AI77" s="102">
        <f>SUMIFS($E:$E,$C:$C,$Y77,$J:$J,$Z77,$F:$F,$AI$2,$H:$H,AI$3)</f>
        <v>0</v>
      </c>
      <c r="AJ77" s="102">
        <f>SUMIFS($E:$E,$C:$C,$Y77,$J:$J,$Z77,$F:$F,$AI$2,$H:$H,AJ$3)</f>
        <v>0</v>
      </c>
      <c r="AK77" s="102">
        <f>SUMIFS($E:$E,$C:$C,$Y77,$J:$J,$Z77,$F:$F,$AI$2,$H:$H,AK$3)</f>
        <v>0</v>
      </c>
      <c r="AL77" s="77">
        <f>AH77+AI77+AJ77+AK77</f>
        <v>0</v>
      </c>
      <c r="AM77" s="102">
        <f>SUMIFS($E:$E,$C:$C,$Y77,$J:$J,$Z77,$F:$F,$AI$2,$H:$H,AM$3)</f>
        <v>0</v>
      </c>
      <c r="AN77" s="103">
        <f>AH77+AI77+AJ77+AK77+AM77</f>
        <v>0</v>
      </c>
      <c r="AO77" s="107">
        <f>AA77/365*0.5</f>
        <v>0</v>
      </c>
      <c r="AP77" s="107">
        <f>AB77/365*0.5</f>
        <v>0</v>
      </c>
      <c r="AQ77" s="107">
        <f>AC77/365*0.5</f>
        <v>0</v>
      </c>
      <c r="AR77" s="107">
        <f>AD77/365*0.5</f>
        <v>0</v>
      </c>
      <c r="AS77" s="108">
        <f>AE77/365*0.5</f>
        <v>0</v>
      </c>
      <c r="AT77" s="107">
        <f>AF77/365*0.5</f>
        <v>0</v>
      </c>
      <c r="AU77" s="108">
        <f>AG77/365*0.5</f>
        <v>0</v>
      </c>
      <c r="AV77" s="110">
        <f>AH77/365*0.5</f>
        <v>0</v>
      </c>
      <c r="AW77" s="107">
        <f>AI77/365*0.5</f>
        <v>0</v>
      </c>
      <c r="AX77" s="107">
        <f>AJ77/365*0.5</f>
        <v>0</v>
      </c>
      <c r="AY77" s="107">
        <f>AK77/365*0.5</f>
        <v>0</v>
      </c>
      <c r="AZ77" s="108">
        <f>AL77/365*0.5</f>
        <v>0</v>
      </c>
      <c r="BA77" s="107">
        <f>AM77/365*0.5</f>
        <v>0</v>
      </c>
      <c r="BB77" s="108">
        <f>AN77/365*0.5</f>
        <v>0</v>
      </c>
    </row>
    <row r="78" spans="1:54">
      <c r="A78" s="19" t="s">
        <v>4874</v>
      </c>
      <c r="B78" s="20" t="s">
        <v>2178</v>
      </c>
      <c r="C78" s="20" t="s">
        <v>8</v>
      </c>
      <c r="D78" s="20"/>
      <c r="E78" s="21">
        <v>86889.8814705219</v>
      </c>
      <c r="F78" s="22" t="s">
        <v>5</v>
      </c>
      <c r="G78" s="23">
        <v>2014</v>
      </c>
      <c r="H78" s="22" t="s">
        <v>66</v>
      </c>
      <c r="I78" s="28" t="s">
        <v>64</v>
      </c>
      <c r="J78" s="28" t="s">
        <v>65</v>
      </c>
      <c r="L78" s="29">
        <v>86889.881470522</v>
      </c>
      <c r="M78" s="29">
        <f>L78-E78</f>
        <v>0</v>
      </c>
      <c r="N78" s="54" t="s">
        <v>15</v>
      </c>
      <c r="O78" s="54"/>
      <c r="P78" s="54" t="s">
        <v>5</v>
      </c>
      <c r="Q78" s="58">
        <f>SUMIFS($E:$E,$C:$C,$N78,$F:$F,$P78,$H:$H,Q$3)</f>
        <v>0</v>
      </c>
      <c r="R78" s="58">
        <f>SUMIFS($E:$E,$C:$C,$N78,$F:$F,$P78,$H:$H,R$3)</f>
        <v>0</v>
      </c>
      <c r="S78" s="58">
        <f>SUMIFS($E:$E,$C:$C,$N78,$F:$F,$P78,$H:$H,S$3)</f>
        <v>0</v>
      </c>
      <c r="T78" s="58">
        <f>SUMIFS($E:$E,$C:$C,$N78,$F:$F,$P78,$H:$H,T$3)</f>
        <v>0</v>
      </c>
      <c r="U78" s="58">
        <f>SUM(Q78:T78)</f>
        <v>0</v>
      </c>
      <c r="V78" s="58">
        <f>SUMIFS($E:$E,$C:$C,$N78,$F:$F,$P78,$H:$H,V$3)</f>
        <v>0</v>
      </c>
      <c r="W78" s="58">
        <f>U78+V78</f>
        <v>0</v>
      </c>
      <c r="X78" s="61" t="s">
        <v>4598</v>
      </c>
      <c r="Y78" s="79" t="s">
        <v>20</v>
      </c>
      <c r="Z78" s="79" t="s">
        <v>65</v>
      </c>
      <c r="AA78" s="76">
        <f>SUMIFS($E:$E,$C:$C,$Y78,$J:$J,$Z78,$F:$F,$Z$2,$H:$H,AA$3)</f>
        <v>0</v>
      </c>
      <c r="AB78" s="76">
        <f>SUMIFS($E:$E,$C:$C,$Y78,$J:$J,$Z78,$F:$F,$Z$2,$H:$H,AB$3)</f>
        <v>0</v>
      </c>
      <c r="AC78" s="76">
        <f>SUMIFS($E:$E,$C:$C,$Y78,$J:$J,$Z78,$F:$F,$Z$2,$H:$H,AC$3)</f>
        <v>0</v>
      </c>
      <c r="AD78" s="76">
        <f>SUMIFS($E:$E,$C:$C,$Y78,$J:$J,$Z78,$F:$F,$Z$2,$H:$H,AD$3)</f>
        <v>0</v>
      </c>
      <c r="AE78" s="77">
        <f>AA78+AB78+AC78+AD78</f>
        <v>0</v>
      </c>
      <c r="AF78" s="76">
        <f>SUMIFS($E:$E,$C:$C,$Y78,$J:$J,$Z78,$F:$F,$Z$2,$H:$H,AF$3)</f>
        <v>0</v>
      </c>
      <c r="AG78" s="100">
        <f>AA78+AB78+AC78+AD78+AF78</f>
        <v>0</v>
      </c>
      <c r="AH78" s="101">
        <f>SUMIFS($E:$E,$C:$C,$Y78,$J:$J,$Z78,$F:$F,$AI$2,$H:$H,AH$3)</f>
        <v>0</v>
      </c>
      <c r="AI78" s="102">
        <f>SUMIFS($E:$E,$C:$C,$Y78,$J:$J,$Z78,$F:$F,$AI$2,$H:$H,AI$3)</f>
        <v>0</v>
      </c>
      <c r="AJ78" s="102">
        <f>SUMIFS($E:$E,$C:$C,$Y78,$J:$J,$Z78,$F:$F,$AI$2,$H:$H,AJ$3)</f>
        <v>0</v>
      </c>
      <c r="AK78" s="102">
        <f>SUMIFS($E:$E,$C:$C,$Y78,$J:$J,$Z78,$F:$F,$AI$2,$H:$H,AK$3)</f>
        <v>0</v>
      </c>
      <c r="AL78" s="77">
        <f>AH78+AI78+AJ78+AK78</f>
        <v>0</v>
      </c>
      <c r="AM78" s="102">
        <f>SUMIFS($E:$E,$C:$C,$Y78,$J:$J,$Z78,$F:$F,$AI$2,$H:$H,AM$3)</f>
        <v>0</v>
      </c>
      <c r="AN78" s="103">
        <f>AH78+AI78+AJ78+AK78+AM78</f>
        <v>0</v>
      </c>
      <c r="AO78" s="107">
        <f>AA78/365*0.5</f>
        <v>0</v>
      </c>
      <c r="AP78" s="107">
        <f>AB78/365*0.5</f>
        <v>0</v>
      </c>
      <c r="AQ78" s="107">
        <f>AC78/365*0.5</f>
        <v>0</v>
      </c>
      <c r="AR78" s="107">
        <f>AD78/365*0.5</f>
        <v>0</v>
      </c>
      <c r="AS78" s="108">
        <f>AE78/365*0.5</f>
        <v>0</v>
      </c>
      <c r="AT78" s="107">
        <f>AF78/365*0.5</f>
        <v>0</v>
      </c>
      <c r="AU78" s="108">
        <f>AG78/365*0.5</f>
        <v>0</v>
      </c>
      <c r="AV78" s="110">
        <f>AH78/365*0.5</f>
        <v>0</v>
      </c>
      <c r="AW78" s="107">
        <f>AI78/365*0.5</f>
        <v>0</v>
      </c>
      <c r="AX78" s="107">
        <f>AJ78/365*0.5</f>
        <v>0</v>
      </c>
      <c r="AY78" s="107">
        <f>AK78/365*0.5</f>
        <v>0</v>
      </c>
      <c r="AZ78" s="108">
        <f>AL78/365*0.5</f>
        <v>0</v>
      </c>
      <c r="BA78" s="107">
        <f>AM78/365*0.5</f>
        <v>0</v>
      </c>
      <c r="BB78" s="108">
        <f>AN78/365*0.5</f>
        <v>0</v>
      </c>
    </row>
    <row r="79" spans="1:54">
      <c r="A79" s="19" t="s">
        <v>4875</v>
      </c>
      <c r="B79" s="20" t="s">
        <v>3077</v>
      </c>
      <c r="C79" s="20" t="s">
        <v>8</v>
      </c>
      <c r="D79" s="20"/>
      <c r="E79" s="21">
        <v>-38216.1761533466</v>
      </c>
      <c r="F79" s="22" t="s">
        <v>5</v>
      </c>
      <c r="G79" s="23">
        <v>2015</v>
      </c>
      <c r="H79" s="22" t="s">
        <v>66</v>
      </c>
      <c r="I79" s="28" t="s">
        <v>64</v>
      </c>
      <c r="J79" s="28" t="s">
        <v>65</v>
      </c>
      <c r="L79" s="29">
        <v>-38216.1761533465</v>
      </c>
      <c r="M79" s="29">
        <v>0</v>
      </c>
      <c r="N79" s="7" t="str">
        <f>N78</f>
        <v>广东公司</v>
      </c>
      <c r="P79" s="7" t="s">
        <v>6</v>
      </c>
      <c r="Q79" s="6">
        <f>SUMIFS($E:$E,$C:$C,$N79,$F:$F,$P79,$H:$H,Q$3)</f>
        <v>0</v>
      </c>
      <c r="R79" s="6">
        <f>SUMIFS($E:$E,$C:$C,$N79,$F:$F,$P79,$H:$H,R$3)</f>
        <v>0</v>
      </c>
      <c r="S79" s="6">
        <f>SUMIFS($E:$E,$C:$C,$N79,$F:$F,$P79,$H:$H,S$3)</f>
        <v>0</v>
      </c>
      <c r="T79" s="6">
        <f>SUMIFS($E:$E,$C:$C,$N79,$F:$F,$P79,$H:$H,T$3)</f>
        <v>0</v>
      </c>
      <c r="U79" s="6">
        <f>SUM(Q79:T79)</f>
        <v>0</v>
      </c>
      <c r="V79" s="6">
        <f>SUMIFS($E:$E,$C:$C,$N79,$F:$F,$P79,$H:$H,V$3)</f>
        <v>0</v>
      </c>
      <c r="W79" s="6">
        <f>U79+V79</f>
        <v>0</v>
      </c>
      <c r="X79" s="61" t="s">
        <v>145</v>
      </c>
      <c r="Y79" s="79" t="s">
        <v>20</v>
      </c>
      <c r="Z79" s="79" t="s">
        <v>145</v>
      </c>
      <c r="AA79" s="76">
        <f>SUMIFS($E:$E,$C:$C,$Y79,$J:$J,$Z79,$F:$F,$Z$2,$H:$H,AA$3)</f>
        <v>0</v>
      </c>
      <c r="AB79" s="76">
        <f>SUMIFS($E:$E,$C:$C,$Y79,$J:$J,$Z79,$F:$F,$Z$2,$H:$H,AB$3)</f>
        <v>0</v>
      </c>
      <c r="AC79" s="76">
        <f>SUMIFS($E:$E,$C:$C,$Y79,$J:$J,$Z79,$F:$F,$Z$2,$H:$H,AC$3)</f>
        <v>0</v>
      </c>
      <c r="AD79" s="76">
        <f>SUMIFS($E:$E,$C:$C,$Y79,$J:$J,$Z79,$F:$F,$Z$2,$H:$H,AD$3)</f>
        <v>0</v>
      </c>
      <c r="AE79" s="77">
        <f>AA79+AB79+AC79+AD79</f>
        <v>0</v>
      </c>
      <c r="AF79" s="76">
        <f>SUMIFS($E:$E,$C:$C,$Y79,$J:$J,$Z79,$F:$F,$Z$2,$H:$H,AF$3)</f>
        <v>0</v>
      </c>
      <c r="AG79" s="100">
        <f>AA79+AB79+AC79+AD79+AF79</f>
        <v>0</v>
      </c>
      <c r="AH79" s="101">
        <f>SUMIFS($E:$E,$C:$C,$Y79,$J:$J,$Z79,$F:$F,$AI$2,$H:$H,AH$3)</f>
        <v>0</v>
      </c>
      <c r="AI79" s="102">
        <f>SUMIFS($E:$E,$C:$C,$Y79,$J:$J,$Z79,$F:$F,$AI$2,$H:$H,AI$3)</f>
        <v>0</v>
      </c>
      <c r="AJ79" s="102">
        <f>SUMIFS($E:$E,$C:$C,$Y79,$J:$J,$Z79,$F:$F,$AI$2,$H:$H,AJ$3)</f>
        <v>0</v>
      </c>
      <c r="AK79" s="102">
        <f>SUMIFS($E:$E,$C:$C,$Y79,$J:$J,$Z79,$F:$F,$AI$2,$H:$H,AK$3)</f>
        <v>0</v>
      </c>
      <c r="AL79" s="77">
        <f>AH79+AI79+AJ79+AK79</f>
        <v>0</v>
      </c>
      <c r="AM79" s="102">
        <f>SUMIFS($E:$E,$C:$C,$Y79,$J:$J,$Z79,$F:$F,$AI$2,$H:$H,AM$3)</f>
        <v>0</v>
      </c>
      <c r="AN79" s="103">
        <f>AH79+AI79+AJ79+AK79+AM79</f>
        <v>0</v>
      </c>
      <c r="AO79" s="107">
        <f>AA79/365*0.5</f>
        <v>0</v>
      </c>
      <c r="AP79" s="107">
        <f>AB79/365*0.5</f>
        <v>0</v>
      </c>
      <c r="AQ79" s="107">
        <f>AC79/365*0.5</f>
        <v>0</v>
      </c>
      <c r="AR79" s="107">
        <f>AD79/365*0.5</f>
        <v>0</v>
      </c>
      <c r="AS79" s="108">
        <f>AE79/365*0.5</f>
        <v>0</v>
      </c>
      <c r="AT79" s="107">
        <f>AF79/365*0.5</f>
        <v>0</v>
      </c>
      <c r="AU79" s="108">
        <f>AG79/365*0.5</f>
        <v>0</v>
      </c>
      <c r="AV79" s="110">
        <f>AH79/365*0.5</f>
        <v>0</v>
      </c>
      <c r="AW79" s="107">
        <f>AI79/365*0.5</f>
        <v>0</v>
      </c>
      <c r="AX79" s="107">
        <f>AJ79/365*0.5</f>
        <v>0</v>
      </c>
      <c r="AY79" s="107">
        <f>AK79/365*0.5</f>
        <v>0</v>
      </c>
      <c r="AZ79" s="108">
        <f>AL79/365*0.5</f>
        <v>0</v>
      </c>
      <c r="BA79" s="107">
        <f>AM79/365*0.5</f>
        <v>0</v>
      </c>
      <c r="BB79" s="108">
        <f>AN79/365*0.5</f>
        <v>0</v>
      </c>
    </row>
    <row r="80" spans="1:54">
      <c r="A80" s="19" t="s">
        <v>4876</v>
      </c>
      <c r="B80" s="20" t="s">
        <v>3718</v>
      </c>
      <c r="C80" s="20" t="s">
        <v>8</v>
      </c>
      <c r="D80" s="20"/>
      <c r="E80" s="21">
        <v>-38216.1761533466</v>
      </c>
      <c r="F80" s="22" t="s">
        <v>5</v>
      </c>
      <c r="G80" s="23">
        <v>2015</v>
      </c>
      <c r="H80" s="22" t="s">
        <v>66</v>
      </c>
      <c r="I80" s="28" t="s">
        <v>64</v>
      </c>
      <c r="J80" s="28" t="s">
        <v>65</v>
      </c>
      <c r="L80" s="29">
        <v>-38216.1761533465</v>
      </c>
      <c r="M80" s="29">
        <v>0</v>
      </c>
      <c r="N80" s="54" t="s">
        <v>16</v>
      </c>
      <c r="O80" s="54"/>
      <c r="P80" s="54" t="s">
        <v>5</v>
      </c>
      <c r="Q80" s="58">
        <f>SUMIFS($E:$E,$C:$C,$N80,$F:$F,$P80,$H:$H,Q$3)</f>
        <v>0</v>
      </c>
      <c r="R80" s="58">
        <f>SUMIFS($E:$E,$C:$C,$N80,$F:$F,$P80,$H:$H,R$3)</f>
        <v>0</v>
      </c>
      <c r="S80" s="58">
        <f>SUMIFS($E:$E,$C:$C,$N80,$F:$F,$P80,$H:$H,S$3)</f>
        <v>0</v>
      </c>
      <c r="T80" s="58">
        <f>SUMIFS($E:$E,$C:$C,$N80,$F:$F,$P80,$H:$H,T$3)</f>
        <v>0</v>
      </c>
      <c r="U80" s="58">
        <f>SUM(Q80:T80)</f>
        <v>0</v>
      </c>
      <c r="V80" s="58">
        <f>SUMIFS($E:$E,$C:$C,$N80,$F:$F,$P80,$H:$H,V$3)</f>
        <v>0</v>
      </c>
      <c r="W80" s="58">
        <f>U80+V80</f>
        <v>0</v>
      </c>
      <c r="X80" s="61" t="s">
        <v>110</v>
      </c>
      <c r="Y80" s="79" t="s">
        <v>20</v>
      </c>
      <c r="Z80" s="79" t="s">
        <v>110</v>
      </c>
      <c r="AA80" s="76">
        <f>SUMIFS($E:$E,$C:$C,$Y80,$J:$J,$Z80,$F:$F,$Z$2,$H:$H,AA$3)</f>
        <v>0</v>
      </c>
      <c r="AB80" s="76">
        <f>SUMIFS($E:$E,$C:$C,$Y80,$J:$J,$Z80,$F:$F,$Z$2,$H:$H,AB$3)</f>
        <v>0</v>
      </c>
      <c r="AC80" s="76">
        <f>SUMIFS($E:$E,$C:$C,$Y80,$J:$J,$Z80,$F:$F,$Z$2,$H:$H,AC$3)</f>
        <v>0</v>
      </c>
      <c r="AD80" s="76">
        <f>SUMIFS($E:$E,$C:$C,$Y80,$J:$J,$Z80,$F:$F,$Z$2,$H:$H,AD$3)</f>
        <v>0</v>
      </c>
      <c r="AE80" s="77">
        <f>AA80+AB80+AC80+AD80</f>
        <v>0</v>
      </c>
      <c r="AF80" s="76">
        <f>SUMIFS($E:$E,$C:$C,$Y80,$J:$J,$Z80,$F:$F,$Z$2,$H:$H,AF$3)</f>
        <v>0</v>
      </c>
      <c r="AG80" s="100">
        <f>AA80+AB80+AC80+AD80+AF80</f>
        <v>0</v>
      </c>
      <c r="AH80" s="101">
        <f>SUMIFS($E:$E,$C:$C,$Y80,$J:$J,$Z80,$F:$F,$AI$2,$H:$H,AH$3)</f>
        <v>0</v>
      </c>
      <c r="AI80" s="102">
        <f>SUMIFS($E:$E,$C:$C,$Y80,$J:$J,$Z80,$F:$F,$AI$2,$H:$H,AI$3)</f>
        <v>0</v>
      </c>
      <c r="AJ80" s="102">
        <f>SUMIFS($E:$E,$C:$C,$Y80,$J:$J,$Z80,$F:$F,$AI$2,$H:$H,AJ$3)</f>
        <v>0</v>
      </c>
      <c r="AK80" s="102">
        <f>SUMIFS($E:$E,$C:$C,$Y80,$J:$J,$Z80,$F:$F,$AI$2,$H:$H,AK$3)</f>
        <v>0</v>
      </c>
      <c r="AL80" s="77">
        <f>AH80+AI80+AJ80+AK80</f>
        <v>0</v>
      </c>
      <c r="AM80" s="102">
        <f>SUMIFS($E:$E,$C:$C,$Y80,$J:$J,$Z80,$F:$F,$AI$2,$H:$H,AM$3)</f>
        <v>0</v>
      </c>
      <c r="AN80" s="103">
        <f>AH80+AI80+AJ80+AK80+AM80</f>
        <v>0</v>
      </c>
      <c r="AO80" s="107">
        <f>AA80/365*0.5</f>
        <v>0</v>
      </c>
      <c r="AP80" s="107">
        <f>AB80/365*0.5</f>
        <v>0</v>
      </c>
      <c r="AQ80" s="107">
        <f>AC80/365*0.5</f>
        <v>0</v>
      </c>
      <c r="AR80" s="107">
        <f>AD80/365*0.5</f>
        <v>0</v>
      </c>
      <c r="AS80" s="108">
        <f>AE80/365*0.5</f>
        <v>0</v>
      </c>
      <c r="AT80" s="107">
        <f>AF80/365*0.5</f>
        <v>0</v>
      </c>
      <c r="AU80" s="108">
        <f>AG80/365*0.5</f>
        <v>0</v>
      </c>
      <c r="AV80" s="110">
        <f>AH80/365*0.5</f>
        <v>0</v>
      </c>
      <c r="AW80" s="107">
        <f>AI80/365*0.5</f>
        <v>0</v>
      </c>
      <c r="AX80" s="107">
        <f>AJ80/365*0.5</f>
        <v>0</v>
      </c>
      <c r="AY80" s="107">
        <f>AK80/365*0.5</f>
        <v>0</v>
      </c>
      <c r="AZ80" s="108">
        <f>AL80/365*0.5</f>
        <v>0</v>
      </c>
      <c r="BA80" s="107">
        <f>AM80/365*0.5</f>
        <v>0</v>
      </c>
      <c r="BB80" s="108">
        <f>AN80/365*0.5</f>
        <v>0</v>
      </c>
    </row>
    <row r="81" spans="1:54">
      <c r="A81" s="19" t="s">
        <v>4877</v>
      </c>
      <c r="B81" s="20" t="s">
        <v>4878</v>
      </c>
      <c r="C81" s="20" t="s">
        <v>8</v>
      </c>
      <c r="D81" s="20"/>
      <c r="E81" s="21">
        <v>204060.78478157</v>
      </c>
      <c r="F81" s="22" t="s">
        <v>5</v>
      </c>
      <c r="G81" s="23">
        <v>2015</v>
      </c>
      <c r="H81" s="22" t="s">
        <v>66</v>
      </c>
      <c r="I81" s="28" t="s">
        <v>64</v>
      </c>
      <c r="J81" s="28" t="s">
        <v>65</v>
      </c>
      <c r="L81" s="29">
        <v>204060.784781569</v>
      </c>
      <c r="M81" s="29">
        <v>0</v>
      </c>
      <c r="N81" s="7" t="str">
        <f>N80</f>
        <v>江苏公司</v>
      </c>
      <c r="P81" s="7" t="s">
        <v>6</v>
      </c>
      <c r="Q81" s="6">
        <f>SUMIFS($E:$E,$C:$C,$N81,$F:$F,$P81,$H:$H,Q$3)</f>
        <v>0</v>
      </c>
      <c r="R81" s="6">
        <f>SUMIFS($E:$E,$C:$C,$N81,$F:$F,$P81,$H:$H,R$3)</f>
        <v>0</v>
      </c>
      <c r="S81" s="6">
        <f>SUMIFS($E:$E,$C:$C,$N81,$F:$F,$P81,$H:$H,S$3)</f>
        <v>0</v>
      </c>
      <c r="T81" s="6">
        <f>SUMIFS($E:$E,$C:$C,$N81,$F:$F,$P81,$H:$H,T$3)</f>
        <v>0</v>
      </c>
      <c r="U81" s="6">
        <f>SUM(Q81:T81)</f>
        <v>0</v>
      </c>
      <c r="V81" s="6">
        <f>SUMIFS($E:$E,$C:$C,$N81,$F:$F,$P81,$H:$H,V$3)</f>
        <v>0</v>
      </c>
      <c r="W81" s="6">
        <f>U81+V81</f>
        <v>0</v>
      </c>
      <c r="X81" s="61" t="s">
        <v>123</v>
      </c>
      <c r="Y81" s="79" t="s">
        <v>20</v>
      </c>
      <c r="Z81" s="79" t="s">
        <v>123</v>
      </c>
      <c r="AA81" s="76">
        <f>SUMIFS($E:$E,$C:$C,$Y81,$J:$J,$Z81,$F:$F,$Z$2,$H:$H,AA$3)</f>
        <v>0</v>
      </c>
      <c r="AB81" s="76">
        <f>SUMIFS($E:$E,$C:$C,$Y81,$J:$J,$Z81,$F:$F,$Z$2,$H:$H,AB$3)</f>
        <v>0</v>
      </c>
      <c r="AC81" s="76">
        <f>SUMIFS($E:$E,$C:$C,$Y81,$J:$J,$Z81,$F:$F,$Z$2,$H:$H,AC$3)</f>
        <v>0</v>
      </c>
      <c r="AD81" s="76">
        <f>SUMIFS($E:$E,$C:$C,$Y81,$J:$J,$Z81,$F:$F,$Z$2,$H:$H,AD$3)</f>
        <v>0</v>
      </c>
      <c r="AE81" s="77">
        <f>AA81+AB81+AC81+AD81</f>
        <v>0</v>
      </c>
      <c r="AF81" s="76">
        <f>SUMIFS($E:$E,$C:$C,$Y81,$J:$J,$Z81,$F:$F,$Z$2,$H:$H,AF$3)</f>
        <v>0</v>
      </c>
      <c r="AG81" s="100">
        <f>AA81+AB81+AC81+AD81+AF81</f>
        <v>0</v>
      </c>
      <c r="AH81" s="101">
        <f>SUMIFS($E:$E,$C:$C,$Y81,$J:$J,$Z81,$F:$F,$AI$2,$H:$H,AH$3)</f>
        <v>0</v>
      </c>
      <c r="AI81" s="102">
        <f>SUMIFS($E:$E,$C:$C,$Y81,$J:$J,$Z81,$F:$F,$AI$2,$H:$H,AI$3)</f>
        <v>0</v>
      </c>
      <c r="AJ81" s="102">
        <f>SUMIFS($E:$E,$C:$C,$Y81,$J:$J,$Z81,$F:$F,$AI$2,$H:$H,AJ$3)</f>
        <v>0</v>
      </c>
      <c r="AK81" s="102">
        <f>SUMIFS($E:$E,$C:$C,$Y81,$J:$J,$Z81,$F:$F,$AI$2,$H:$H,AK$3)</f>
        <v>0</v>
      </c>
      <c r="AL81" s="77">
        <f>AH81+AI81+AJ81+AK81</f>
        <v>0</v>
      </c>
      <c r="AM81" s="102">
        <f>SUMIFS($E:$E,$C:$C,$Y81,$J:$J,$Z81,$F:$F,$AI$2,$H:$H,AM$3)</f>
        <v>0</v>
      </c>
      <c r="AN81" s="103">
        <f>AH81+AI81+AJ81+AK81+AM81</f>
        <v>0</v>
      </c>
      <c r="AO81" s="107">
        <f>AA81/365*0.5</f>
        <v>0</v>
      </c>
      <c r="AP81" s="107">
        <f>AB81/365*0.5</f>
        <v>0</v>
      </c>
      <c r="AQ81" s="107">
        <f>AC81/365*0.5</f>
        <v>0</v>
      </c>
      <c r="AR81" s="107">
        <f>AD81/365*0.5</f>
        <v>0</v>
      </c>
      <c r="AS81" s="108">
        <f>AE81/365*0.5</f>
        <v>0</v>
      </c>
      <c r="AT81" s="107">
        <f>AF81/365*0.5</f>
        <v>0</v>
      </c>
      <c r="AU81" s="108">
        <f>AG81/365*0.5</f>
        <v>0</v>
      </c>
      <c r="AV81" s="110">
        <f>AH81/365*0.5</f>
        <v>0</v>
      </c>
      <c r="AW81" s="107">
        <f>AI81/365*0.5</f>
        <v>0</v>
      </c>
      <c r="AX81" s="107">
        <f>AJ81/365*0.5</f>
        <v>0</v>
      </c>
      <c r="AY81" s="107">
        <f>AK81/365*0.5</f>
        <v>0</v>
      </c>
      <c r="AZ81" s="108">
        <f>AL81/365*0.5</f>
        <v>0</v>
      </c>
      <c r="BA81" s="107">
        <f>AM81/365*0.5</f>
        <v>0</v>
      </c>
      <c r="BB81" s="108">
        <f>AN81/365*0.5</f>
        <v>0</v>
      </c>
    </row>
    <row r="82" spans="1:54">
      <c r="A82" s="19" t="s">
        <v>4879</v>
      </c>
      <c r="B82" s="20" t="s">
        <v>2112</v>
      </c>
      <c r="C82" s="20" t="s">
        <v>8</v>
      </c>
      <c r="D82" s="20"/>
      <c r="E82" s="21">
        <v>86889.8814705219</v>
      </c>
      <c r="F82" s="22" t="s">
        <v>5</v>
      </c>
      <c r="G82" s="23">
        <v>2015</v>
      </c>
      <c r="H82" s="22" t="s">
        <v>66</v>
      </c>
      <c r="I82" s="28" t="s">
        <v>64</v>
      </c>
      <c r="J82" s="28" t="s">
        <v>65</v>
      </c>
      <c r="L82" s="29">
        <v>86889.881470522</v>
      </c>
      <c r="M82" s="29">
        <f>L82-E82</f>
        <v>0</v>
      </c>
      <c r="N82" s="54" t="s">
        <v>18</v>
      </c>
      <c r="O82" s="54"/>
      <c r="P82" s="54" t="s">
        <v>5</v>
      </c>
      <c r="Q82" s="58">
        <f>SUMIFS($E:$E,$C:$C,$N82,$F:$F,$P82,$H:$H,Q$3)</f>
        <v>0</v>
      </c>
      <c r="R82" s="58">
        <f>SUMIFS($E:$E,$C:$C,$N82,$F:$F,$P82,$H:$H,R$3)</f>
        <v>0</v>
      </c>
      <c r="S82" s="58">
        <f>SUMIFS($E:$E,$C:$C,$N82,$F:$F,$P82,$H:$H,S$3)</f>
        <v>0</v>
      </c>
      <c r="T82" s="58">
        <f>SUMIFS($E:$E,$C:$C,$N82,$F:$F,$P82,$H:$H,T$3)</f>
        <v>0</v>
      </c>
      <c r="U82" s="58">
        <f>SUM(Q82:T82)</f>
        <v>0</v>
      </c>
      <c r="V82" s="58">
        <f>SUMIFS($E:$E,$C:$C,$N82,$F:$F,$P82,$H:$H,V$3)</f>
        <v>0</v>
      </c>
      <c r="W82" s="58">
        <f>U82+V82</f>
        <v>0</v>
      </c>
      <c r="X82" s="61" t="s">
        <v>126</v>
      </c>
      <c r="Y82" s="79" t="s">
        <v>20</v>
      </c>
      <c r="Z82" s="79" t="s">
        <v>126</v>
      </c>
      <c r="AA82" s="76">
        <f>SUMIFS($E:$E,$C:$C,$Y82,$J:$J,$Z82,$F:$F,$Z$2,$H:$H,AA$3)</f>
        <v>0</v>
      </c>
      <c r="AB82" s="76">
        <f>SUMIFS($E:$E,$C:$C,$Y82,$J:$J,$Z82,$F:$F,$Z$2,$H:$H,AB$3)</f>
        <v>0</v>
      </c>
      <c r="AC82" s="76">
        <f>SUMIFS($E:$E,$C:$C,$Y82,$J:$J,$Z82,$F:$F,$Z$2,$H:$H,AC$3)</f>
        <v>0</v>
      </c>
      <c r="AD82" s="76">
        <f>SUMIFS($E:$E,$C:$C,$Y82,$J:$J,$Z82,$F:$F,$Z$2,$H:$H,AD$3)</f>
        <v>0</v>
      </c>
      <c r="AE82" s="77">
        <f>AA82+AB82+AC82+AD82</f>
        <v>0</v>
      </c>
      <c r="AF82" s="76">
        <f>SUMIFS($E:$E,$C:$C,$Y82,$J:$J,$Z82,$F:$F,$Z$2,$H:$H,AF$3)</f>
        <v>0</v>
      </c>
      <c r="AG82" s="100">
        <f>AA82+AB82+AC82+AD82+AF82</f>
        <v>0</v>
      </c>
      <c r="AH82" s="101">
        <f>SUMIFS($E:$E,$C:$C,$Y82,$J:$J,$Z82,$F:$F,$AI$2,$H:$H,AH$3)</f>
        <v>0</v>
      </c>
      <c r="AI82" s="102">
        <f>SUMIFS($E:$E,$C:$C,$Y82,$J:$J,$Z82,$F:$F,$AI$2,$H:$H,AI$3)</f>
        <v>0</v>
      </c>
      <c r="AJ82" s="102">
        <f>SUMIFS($E:$E,$C:$C,$Y82,$J:$J,$Z82,$F:$F,$AI$2,$H:$H,AJ$3)</f>
        <v>0</v>
      </c>
      <c r="AK82" s="102">
        <f>SUMIFS($E:$E,$C:$C,$Y82,$J:$J,$Z82,$F:$F,$AI$2,$H:$H,AK$3)</f>
        <v>0</v>
      </c>
      <c r="AL82" s="77">
        <f>AH82+AI82+AJ82+AK82</f>
        <v>0</v>
      </c>
      <c r="AM82" s="102">
        <f>SUMIFS($E:$E,$C:$C,$Y82,$J:$J,$Z82,$F:$F,$AI$2,$H:$H,AM$3)</f>
        <v>0</v>
      </c>
      <c r="AN82" s="103">
        <f>AH82+AI82+AJ82+AK82+AM82</f>
        <v>0</v>
      </c>
      <c r="AO82" s="107">
        <f>AA82/365*0.5</f>
        <v>0</v>
      </c>
      <c r="AP82" s="107">
        <f>AB82/365*0.5</f>
        <v>0</v>
      </c>
      <c r="AQ82" s="107">
        <f>AC82/365*0.5</f>
        <v>0</v>
      </c>
      <c r="AR82" s="107">
        <f>AD82/365*0.5</f>
        <v>0</v>
      </c>
      <c r="AS82" s="108">
        <f>AE82/365*0.5</f>
        <v>0</v>
      </c>
      <c r="AT82" s="107">
        <f>AF82/365*0.5</f>
        <v>0</v>
      </c>
      <c r="AU82" s="108">
        <f>AG82/365*0.5</f>
        <v>0</v>
      </c>
      <c r="AV82" s="110">
        <f>AH82/365*0.5</f>
        <v>0</v>
      </c>
      <c r="AW82" s="107">
        <f>AI82/365*0.5</f>
        <v>0</v>
      </c>
      <c r="AX82" s="107">
        <f>AJ82/365*0.5</f>
        <v>0</v>
      </c>
      <c r="AY82" s="107">
        <f>AK82/365*0.5</f>
        <v>0</v>
      </c>
      <c r="AZ82" s="108">
        <f>AL82/365*0.5</f>
        <v>0</v>
      </c>
      <c r="BA82" s="107">
        <f>AM82/365*0.5</f>
        <v>0</v>
      </c>
      <c r="BB82" s="108">
        <f>AN82/365*0.5</f>
        <v>0</v>
      </c>
    </row>
    <row r="83" spans="1:54">
      <c r="A83" s="19" t="s">
        <v>4880</v>
      </c>
      <c r="B83" s="20" t="s">
        <v>4271</v>
      </c>
      <c r="C83" s="20" t="s">
        <v>8</v>
      </c>
      <c r="D83" s="20"/>
      <c r="E83" s="21">
        <v>-38216.1761533466</v>
      </c>
      <c r="F83" s="22" t="s">
        <v>5</v>
      </c>
      <c r="G83" s="23">
        <v>2016</v>
      </c>
      <c r="H83" s="22" t="s">
        <v>82</v>
      </c>
      <c r="I83" s="28" t="s">
        <v>64</v>
      </c>
      <c r="J83" s="28" t="s">
        <v>65</v>
      </c>
      <c r="L83" s="29">
        <v>-38216.1761533465</v>
      </c>
      <c r="M83" s="29">
        <v>0</v>
      </c>
      <c r="N83" s="7" t="str">
        <f>N82</f>
        <v>江西公司</v>
      </c>
      <c r="P83" s="7" t="s">
        <v>6</v>
      </c>
      <c r="Q83" s="6">
        <f>SUMIFS($E:$E,$C:$C,$N83,$F:$F,$P83,$H:$H,Q$3)</f>
        <v>0</v>
      </c>
      <c r="R83" s="6">
        <f>SUMIFS($E:$E,$C:$C,$N83,$F:$F,$P83,$H:$H,R$3)</f>
        <v>0</v>
      </c>
      <c r="S83" s="6">
        <f>SUMIFS($E:$E,$C:$C,$N83,$F:$F,$P83,$H:$H,S$3)</f>
        <v>0</v>
      </c>
      <c r="T83" s="6">
        <f>SUMIFS($E:$E,$C:$C,$N83,$F:$F,$P83,$H:$H,T$3)</f>
        <v>0</v>
      </c>
      <c r="U83" s="6">
        <f>SUM(Q83:T83)</f>
        <v>0</v>
      </c>
      <c r="V83" s="6">
        <f>SUMIFS($E:$E,$C:$C,$N83,$F:$F,$P83,$H:$H,V$3)</f>
        <v>0</v>
      </c>
      <c r="W83" s="6">
        <f>U83+V83</f>
        <v>0</v>
      </c>
      <c r="X83" s="62" t="s">
        <v>21</v>
      </c>
      <c r="Y83" s="80"/>
      <c r="Z83" s="80"/>
      <c r="AA83" s="81">
        <f>SUM(AA78:AA82)</f>
        <v>0</v>
      </c>
      <c r="AB83" s="81">
        <f>SUM(AB78:AB82)</f>
        <v>0</v>
      </c>
      <c r="AC83" s="81">
        <f>SUM(AC78:AC82)</f>
        <v>0</v>
      </c>
      <c r="AD83" s="81">
        <f>SUM(AD78:AD82)</f>
        <v>0</v>
      </c>
      <c r="AE83" s="82">
        <f>AA83+AB83+AC83+AD83</f>
        <v>0</v>
      </c>
      <c r="AF83" s="81">
        <f>SUM(AF78:AF82)</f>
        <v>0</v>
      </c>
      <c r="AG83" s="100">
        <f>AA83+AB83+AC83+AD83+AF83</f>
        <v>0</v>
      </c>
      <c r="AH83" s="104">
        <f>SUM(AH78:AH82)</f>
        <v>0</v>
      </c>
      <c r="AI83" s="81">
        <f>SUM(AI78:AI82)</f>
        <v>0</v>
      </c>
      <c r="AJ83" s="81">
        <f>SUM(AJ78:AJ82)</f>
        <v>0</v>
      </c>
      <c r="AK83" s="81">
        <f>SUM(AK78:AK82)</f>
        <v>0</v>
      </c>
      <c r="AL83" s="81">
        <f>SUM(AL78:AL82)</f>
        <v>0</v>
      </c>
      <c r="AM83" s="81">
        <f>SUM(AM78:AM82)</f>
        <v>0</v>
      </c>
      <c r="AN83" s="81">
        <f>SUM(AN78:AN82)</f>
        <v>0</v>
      </c>
      <c r="AO83" s="107">
        <f>AA83/365*0.5</f>
        <v>0</v>
      </c>
      <c r="AP83" s="107">
        <f>AB83/365*0.5</f>
        <v>0</v>
      </c>
      <c r="AQ83" s="107">
        <f>AC83/365*0.5</f>
        <v>0</v>
      </c>
      <c r="AR83" s="107">
        <f>AD83/365*0.5</f>
        <v>0</v>
      </c>
      <c r="AS83" s="108">
        <f>AE83/365*0.5</f>
        <v>0</v>
      </c>
      <c r="AT83" s="107">
        <f>AF83/365*0.5</f>
        <v>0</v>
      </c>
      <c r="AU83" s="108">
        <f>AG83/365*0.5</f>
        <v>0</v>
      </c>
      <c r="AV83" s="110">
        <f>AH83/365*0.5</f>
        <v>0</v>
      </c>
      <c r="AW83" s="107">
        <f>AI83/365*0.5</f>
        <v>0</v>
      </c>
      <c r="AX83" s="107">
        <f>AJ83/365*0.5</f>
        <v>0</v>
      </c>
      <c r="AY83" s="107">
        <f>AK83/365*0.5</f>
        <v>0</v>
      </c>
      <c r="AZ83" s="108">
        <f>AL83/365*0.5</f>
        <v>0</v>
      </c>
      <c r="BA83" s="107">
        <f>AM83/365*0.5</f>
        <v>0</v>
      </c>
      <c r="BB83" s="108">
        <f>AN83/365*0.5</f>
        <v>0</v>
      </c>
    </row>
    <row r="84" spans="1:54">
      <c r="A84" s="19" t="s">
        <v>4881</v>
      </c>
      <c r="B84" s="20" t="s">
        <v>4882</v>
      </c>
      <c r="C84" s="20" t="s">
        <v>8</v>
      </c>
      <c r="D84" s="20"/>
      <c r="E84" s="21">
        <v>204060.78478157</v>
      </c>
      <c r="F84" s="22" t="s">
        <v>5</v>
      </c>
      <c r="G84" s="23">
        <v>2000</v>
      </c>
      <c r="H84" s="22" t="s">
        <v>66</v>
      </c>
      <c r="I84" s="28" t="s">
        <v>488</v>
      </c>
      <c r="J84" s="28" t="s">
        <v>238</v>
      </c>
      <c r="L84" s="29">
        <v>204060.784781569</v>
      </c>
      <c r="M84" s="29">
        <v>0</v>
      </c>
      <c r="N84" s="54" t="s">
        <v>20</v>
      </c>
      <c r="O84" s="54"/>
      <c r="P84" s="54" t="s">
        <v>5</v>
      </c>
      <c r="Q84" s="58">
        <f>SUMIFS($E:$E,$C:$C,$N84,$F:$F,$P84,$H:$H,Q$3)</f>
        <v>0</v>
      </c>
      <c r="R84" s="58">
        <f>SUMIFS($E:$E,$C:$C,$N84,$F:$F,$P84,$H:$H,R$3)</f>
        <v>0</v>
      </c>
      <c r="S84" s="58">
        <f>SUMIFS($E:$E,$C:$C,$N84,$F:$F,$P84,$H:$H,S$3)</f>
        <v>0</v>
      </c>
      <c r="T84" s="58">
        <f>SUMIFS($E:$E,$C:$C,$N84,$F:$F,$P84,$H:$H,T$3)</f>
        <v>0</v>
      </c>
      <c r="U84" s="58">
        <f>SUM(Q84:T84)</f>
        <v>0</v>
      </c>
      <c r="V84" s="58">
        <f>SUMIFS($E:$E,$C:$C,$N84,$F:$F,$P84,$H:$H,V$3)</f>
        <v>0</v>
      </c>
      <c r="W84" s="58">
        <f>U84+V84</f>
        <v>0</v>
      </c>
      <c r="X84" s="63" t="s">
        <v>4611</v>
      </c>
      <c r="Y84" s="83" t="s">
        <v>16</v>
      </c>
      <c r="Z84" s="83" t="s">
        <v>65</v>
      </c>
      <c r="AA84" s="76">
        <f>SUMIFS($E:$E,$C:$C,$Y84,$J:$J,$Z84,$F:$F,$Z$2,$H:$H,AA$3)</f>
        <v>0</v>
      </c>
      <c r="AB84" s="76">
        <f>SUMIFS($E:$E,$C:$C,$Y84,$J:$J,$Z84,$F:$F,$Z$2,$H:$H,AB$3)</f>
        <v>0</v>
      </c>
      <c r="AC84" s="76">
        <f>SUMIFS($E:$E,$C:$C,$Y84,$J:$J,$Z84,$F:$F,$Z$2,$H:$H,AC$3)</f>
        <v>0</v>
      </c>
      <c r="AD84" s="76">
        <f>SUMIFS($E:$E,$C:$C,$Y84,$J:$J,$Z84,$F:$F,$Z$2,$H:$H,AD$3)</f>
        <v>0</v>
      </c>
      <c r="AE84" s="77">
        <f>AA84+AB84+AC84+AD84</f>
        <v>0</v>
      </c>
      <c r="AF84" s="76">
        <f>SUMIFS($E:$E,$C:$C,$Y84,$J:$J,$Z84,$F:$F,$Z$2,$H:$H,AF$3)</f>
        <v>0</v>
      </c>
      <c r="AG84" s="100">
        <f>AA84+AB84+AC84+AD84+AF84</f>
        <v>0</v>
      </c>
      <c r="AH84" s="101">
        <f>SUMIFS($E:$E,$C:$C,$Y84,$J:$J,$Z84,$F:$F,$AI$2,$H:$H,AH$3)</f>
        <v>0</v>
      </c>
      <c r="AI84" s="102">
        <f>SUMIFS($E:$E,$C:$C,$Y84,$J:$J,$Z84,$F:$F,$AI$2,$H:$H,AI$3)</f>
        <v>0</v>
      </c>
      <c r="AJ84" s="102">
        <f>SUMIFS($E:$E,$C:$C,$Y84,$J:$J,$Z84,$F:$F,$AI$2,$H:$H,AJ$3)</f>
        <v>0</v>
      </c>
      <c r="AK84" s="102">
        <f>SUMIFS($E:$E,$C:$C,$Y84,$J:$J,$Z84,$F:$F,$AI$2,$H:$H,AK$3)</f>
        <v>0</v>
      </c>
      <c r="AL84" s="77">
        <f>AH84+AI84+AJ84+AK84</f>
        <v>0</v>
      </c>
      <c r="AM84" s="102">
        <f>SUMIFS($E:$E,$C:$C,$Y84,$J:$J,$Z84,$F:$F,$AI$2,$H:$H,AM$3)</f>
        <v>0</v>
      </c>
      <c r="AN84" s="103">
        <f>AH84+AI84+AJ84+AK84+AM84</f>
        <v>0</v>
      </c>
      <c r="AO84" s="107">
        <f>AA84/365*0.5</f>
        <v>0</v>
      </c>
      <c r="AP84" s="107">
        <f>AB84/365*0.5</f>
        <v>0</v>
      </c>
      <c r="AQ84" s="107">
        <f>AC84/365*0.5</f>
        <v>0</v>
      </c>
      <c r="AR84" s="107">
        <f>AD84/365*0.5</f>
        <v>0</v>
      </c>
      <c r="AS84" s="108">
        <f>AE84/365*0.5</f>
        <v>0</v>
      </c>
      <c r="AT84" s="107">
        <f>AF84/365*0.5</f>
        <v>0</v>
      </c>
      <c r="AU84" s="108">
        <f>AG84/365*0.5</f>
        <v>0</v>
      </c>
      <c r="AV84" s="110">
        <f>AH84/365*0.5</f>
        <v>0</v>
      </c>
      <c r="AW84" s="107">
        <f>AI84/365*0.5</f>
        <v>0</v>
      </c>
      <c r="AX84" s="107">
        <f>AJ84/365*0.5</f>
        <v>0</v>
      </c>
      <c r="AY84" s="107">
        <f>AK84/365*0.5</f>
        <v>0</v>
      </c>
      <c r="AZ84" s="108">
        <f>AL84/365*0.5</f>
        <v>0</v>
      </c>
      <c r="BA84" s="107">
        <f>AM84/365*0.5</f>
        <v>0</v>
      </c>
      <c r="BB84" s="108">
        <f>AN84/365*0.5</f>
        <v>0</v>
      </c>
    </row>
    <row r="85" spans="1:54">
      <c r="A85" s="19" t="s">
        <v>4883</v>
      </c>
      <c r="B85" s="20" t="s">
        <v>4884</v>
      </c>
      <c r="C85" s="20" t="s">
        <v>8</v>
      </c>
      <c r="D85" s="20"/>
      <c r="E85" s="21">
        <v>-45877.7807574019</v>
      </c>
      <c r="F85" s="22" t="s">
        <v>5</v>
      </c>
      <c r="G85" s="23">
        <v>2016</v>
      </c>
      <c r="H85" s="22" t="s">
        <v>82</v>
      </c>
      <c r="I85" s="28" t="s">
        <v>488</v>
      </c>
      <c r="J85" s="28" t="s">
        <v>238</v>
      </c>
      <c r="L85" s="29">
        <v>-45877.7807574019</v>
      </c>
      <c r="M85" s="29">
        <f>L85-E85</f>
        <v>0</v>
      </c>
      <c r="N85" s="7" t="str">
        <f>N84</f>
        <v>上海公司</v>
      </c>
      <c r="P85" s="7" t="s">
        <v>6</v>
      </c>
      <c r="Q85" s="6">
        <f>SUMIFS($E:$E,$C:$C,$N85,$F:$F,$P85,$H:$H,Q$3)</f>
        <v>0</v>
      </c>
      <c r="R85" s="6">
        <f>SUMIFS($E:$E,$C:$C,$N85,$F:$F,$P85,$H:$H,R$3)</f>
        <v>0</v>
      </c>
      <c r="S85" s="6">
        <f>SUMIFS($E:$E,$C:$C,$N85,$F:$F,$P85,$H:$H,S$3)</f>
        <v>0</v>
      </c>
      <c r="T85" s="6">
        <f>SUMIFS($E:$E,$C:$C,$N85,$F:$F,$P85,$H:$H,T$3)</f>
        <v>0</v>
      </c>
      <c r="U85" s="6">
        <f>SUM(Q85:T85)</f>
        <v>0</v>
      </c>
      <c r="V85" s="6">
        <f>SUMIFS($E:$E,$C:$C,$N85,$F:$F,$P85,$H:$H,V$3)</f>
        <v>0</v>
      </c>
      <c r="W85" s="6">
        <f>U85+V85</f>
        <v>0</v>
      </c>
      <c r="X85" s="63" t="s">
        <v>178</v>
      </c>
      <c r="Y85" s="83" t="s">
        <v>16</v>
      </c>
      <c r="Z85" s="83" t="s">
        <v>178</v>
      </c>
      <c r="AA85" s="76">
        <f>SUMIFS($E:$E,$C:$C,$Y85,$J:$J,$Z85,$F:$F,$Z$2,$H:$H,AA$3)</f>
        <v>0</v>
      </c>
      <c r="AB85" s="76">
        <f>SUMIFS($E:$E,$C:$C,$Y85,$J:$J,$Z85,$F:$F,$Z$2,$H:$H,AB$3)</f>
        <v>0</v>
      </c>
      <c r="AC85" s="76">
        <f>SUMIFS($E:$E,$C:$C,$Y85,$J:$J,$Z85,$F:$F,$Z$2,$H:$H,AC$3)</f>
        <v>0</v>
      </c>
      <c r="AD85" s="76">
        <f>SUMIFS($E:$E,$C:$C,$Y85,$J:$J,$Z85,$F:$F,$Z$2,$H:$H,AD$3)</f>
        <v>0</v>
      </c>
      <c r="AE85" s="77">
        <f>AA85+AB85+AC85+AD85</f>
        <v>0</v>
      </c>
      <c r="AF85" s="76">
        <f>SUMIFS($E:$E,$C:$C,$Y85,$J:$J,$Z85,$F:$F,$Z$2,$H:$H,AF$3)</f>
        <v>0</v>
      </c>
      <c r="AG85" s="100">
        <f>AA85+AB85+AC85+AD85+AF85</f>
        <v>0</v>
      </c>
      <c r="AH85" s="101">
        <f>SUMIFS($E:$E,$C:$C,$Y85,$J:$J,$Z85,$F:$F,$AI$2,$H:$H,AH$3)</f>
        <v>0</v>
      </c>
      <c r="AI85" s="102">
        <f>SUMIFS($E:$E,$C:$C,$Y85,$J:$J,$Z85,$F:$F,$AI$2,$H:$H,AI$3)</f>
        <v>0</v>
      </c>
      <c r="AJ85" s="102">
        <f>SUMIFS($E:$E,$C:$C,$Y85,$J:$J,$Z85,$F:$F,$AI$2,$H:$H,AJ$3)</f>
        <v>0</v>
      </c>
      <c r="AK85" s="102">
        <f>SUMIFS($E:$E,$C:$C,$Y85,$J:$J,$Z85,$F:$F,$AI$2,$H:$H,AK$3)</f>
        <v>0</v>
      </c>
      <c r="AL85" s="77">
        <f>AH85+AI85+AJ85+AK85</f>
        <v>0</v>
      </c>
      <c r="AM85" s="102">
        <f>SUMIFS($E:$E,$C:$C,$Y85,$J:$J,$Z85,$F:$F,$AI$2,$H:$H,AM$3)</f>
        <v>0</v>
      </c>
      <c r="AN85" s="103">
        <f>AH85+AI85+AJ85+AK85+AM85</f>
        <v>0</v>
      </c>
      <c r="AO85" s="107">
        <f>AA85/365*0.5</f>
        <v>0</v>
      </c>
      <c r="AP85" s="107">
        <f>AB85/365*0.5</f>
        <v>0</v>
      </c>
      <c r="AQ85" s="107">
        <f>AC85/365*0.5</f>
        <v>0</v>
      </c>
      <c r="AR85" s="107">
        <f>AD85/365*0.5</f>
        <v>0</v>
      </c>
      <c r="AS85" s="108">
        <f>AE85/365*0.5</f>
        <v>0</v>
      </c>
      <c r="AT85" s="107">
        <f>AF85/365*0.5</f>
        <v>0</v>
      </c>
      <c r="AU85" s="108">
        <f>AG85/365*0.5</f>
        <v>0</v>
      </c>
      <c r="AV85" s="110">
        <f>AH85/365*0.5</f>
        <v>0</v>
      </c>
      <c r="AW85" s="107">
        <f>AI85/365*0.5</f>
        <v>0</v>
      </c>
      <c r="AX85" s="107">
        <f>AJ85/365*0.5</f>
        <v>0</v>
      </c>
      <c r="AY85" s="107">
        <f>AK85/365*0.5</f>
        <v>0</v>
      </c>
      <c r="AZ85" s="108">
        <f>AL85/365*0.5</f>
        <v>0</v>
      </c>
      <c r="BA85" s="107">
        <f>AM85/365*0.5</f>
        <v>0</v>
      </c>
      <c r="BB85" s="108">
        <f>AN85/365*0.5</f>
        <v>0</v>
      </c>
    </row>
    <row r="86" spans="1:54">
      <c r="A86" s="19" t="s">
        <v>4885</v>
      </c>
      <c r="B86" s="20" t="s">
        <v>4886</v>
      </c>
      <c r="C86" s="20" t="s">
        <v>8</v>
      </c>
      <c r="D86" s="20"/>
      <c r="E86" s="21">
        <v>-45877.7807574019</v>
      </c>
      <c r="F86" s="22" t="s">
        <v>5</v>
      </c>
      <c r="G86" s="23">
        <v>2015</v>
      </c>
      <c r="H86" s="22" t="s">
        <v>66</v>
      </c>
      <c r="I86" s="28" t="s">
        <v>488</v>
      </c>
      <c r="J86" s="28" t="s">
        <v>238</v>
      </c>
      <c r="L86" s="29">
        <v>-45877.7807574019</v>
      </c>
      <c r="M86" s="29">
        <f>L86-E86</f>
        <v>0</v>
      </c>
      <c r="N86" s="54" t="s">
        <v>22</v>
      </c>
      <c r="O86" s="54"/>
      <c r="P86" s="54" t="s">
        <v>5</v>
      </c>
      <c r="Q86" s="58">
        <f>SUMIFS($E:$E,$C:$C,$N86,$F:$F,$P86,$H:$H,Q$3)</f>
        <v>0</v>
      </c>
      <c r="R86" s="58">
        <f>SUMIFS($E:$E,$C:$C,$N86,$F:$F,$P86,$H:$H,R$3)</f>
        <v>0</v>
      </c>
      <c r="S86" s="58">
        <f>SUMIFS($E:$E,$C:$C,$N86,$F:$F,$P86,$H:$H,S$3)</f>
        <v>0</v>
      </c>
      <c r="T86" s="58">
        <f>SUMIFS($E:$E,$C:$C,$N86,$F:$F,$P86,$H:$H,T$3)</f>
        <v>0</v>
      </c>
      <c r="U86" s="58">
        <f>SUM(Q86:T86)</f>
        <v>0</v>
      </c>
      <c r="V86" s="58">
        <f>SUMIFS($E:$E,$C:$C,$N86,$F:$F,$P86,$H:$H,V$3)</f>
        <v>0</v>
      </c>
      <c r="W86" s="58">
        <f>U86+V86</f>
        <v>0</v>
      </c>
      <c r="X86" s="63" t="s">
        <v>181</v>
      </c>
      <c r="Y86" s="83" t="s">
        <v>16</v>
      </c>
      <c r="Z86" s="83" t="s">
        <v>181</v>
      </c>
      <c r="AA86" s="76">
        <f>SUMIFS($E:$E,$C:$C,$Y86,$J:$J,$Z86,$F:$F,$Z$2,$H:$H,AA$3)</f>
        <v>0</v>
      </c>
      <c r="AB86" s="76">
        <f>SUMIFS($E:$E,$C:$C,$Y86,$J:$J,$Z86,$F:$F,$Z$2,$H:$H,AB$3)</f>
        <v>0</v>
      </c>
      <c r="AC86" s="76">
        <f>SUMIFS($E:$E,$C:$C,$Y86,$J:$J,$Z86,$F:$F,$Z$2,$H:$H,AC$3)</f>
        <v>0</v>
      </c>
      <c r="AD86" s="76">
        <f>SUMIFS($E:$E,$C:$C,$Y86,$J:$J,$Z86,$F:$F,$Z$2,$H:$H,AD$3)</f>
        <v>0</v>
      </c>
      <c r="AE86" s="77">
        <f>AA86+AB86+AC86+AD86</f>
        <v>0</v>
      </c>
      <c r="AF86" s="76">
        <f>SUMIFS($E:$E,$C:$C,$Y86,$J:$J,$Z86,$F:$F,$Z$2,$H:$H,AF$3)</f>
        <v>0</v>
      </c>
      <c r="AG86" s="100">
        <f>AA86+AB86+AC86+AD86+AF86</f>
        <v>0</v>
      </c>
      <c r="AH86" s="101">
        <f>SUMIFS($E:$E,$C:$C,$Y86,$J:$J,$Z86,$F:$F,$AI$2,$H:$H,AH$3)</f>
        <v>0</v>
      </c>
      <c r="AI86" s="102">
        <f>SUMIFS($E:$E,$C:$C,$Y86,$J:$J,$Z86,$F:$F,$AI$2,$H:$H,AI$3)</f>
        <v>0</v>
      </c>
      <c r="AJ86" s="102">
        <f>SUMIFS($E:$E,$C:$C,$Y86,$J:$J,$Z86,$F:$F,$AI$2,$H:$H,AJ$3)</f>
        <v>0</v>
      </c>
      <c r="AK86" s="102">
        <f>SUMIFS($E:$E,$C:$C,$Y86,$J:$J,$Z86,$F:$F,$AI$2,$H:$H,AK$3)</f>
        <v>0</v>
      </c>
      <c r="AL86" s="77">
        <f>AH86+AI86+AJ86+AK86</f>
        <v>0</v>
      </c>
      <c r="AM86" s="102">
        <f>SUMIFS($E:$E,$C:$C,$Y86,$J:$J,$Z86,$F:$F,$AI$2,$H:$H,AM$3)</f>
        <v>0</v>
      </c>
      <c r="AN86" s="103">
        <f>AH86+AI86+AJ86+AK86+AM86</f>
        <v>0</v>
      </c>
      <c r="AO86" s="107">
        <f>AA86/365*0.5</f>
        <v>0</v>
      </c>
      <c r="AP86" s="107">
        <f>AB86/365*0.5</f>
        <v>0</v>
      </c>
      <c r="AQ86" s="107">
        <f>AC86/365*0.5</f>
        <v>0</v>
      </c>
      <c r="AR86" s="107">
        <f>AD86/365*0.5</f>
        <v>0</v>
      </c>
      <c r="AS86" s="108">
        <f>AE86/365*0.5</f>
        <v>0</v>
      </c>
      <c r="AT86" s="107">
        <f>AF86/365*0.5</f>
        <v>0</v>
      </c>
      <c r="AU86" s="108">
        <f>AG86/365*0.5</f>
        <v>0</v>
      </c>
      <c r="AV86" s="110">
        <f>AH86/365*0.5</f>
        <v>0</v>
      </c>
      <c r="AW86" s="107">
        <f>AI86/365*0.5</f>
        <v>0</v>
      </c>
      <c r="AX86" s="107">
        <f>AJ86/365*0.5</f>
        <v>0</v>
      </c>
      <c r="AY86" s="107">
        <f>AK86/365*0.5</f>
        <v>0</v>
      </c>
      <c r="AZ86" s="108">
        <f>AL86/365*0.5</f>
        <v>0</v>
      </c>
      <c r="BA86" s="107">
        <f>AM86/365*0.5</f>
        <v>0</v>
      </c>
      <c r="BB86" s="108">
        <f>AN86/365*0.5</f>
        <v>0</v>
      </c>
    </row>
    <row r="87" spans="1:54">
      <c r="A87" s="19" t="s">
        <v>4887</v>
      </c>
      <c r="B87" s="20" t="s">
        <v>4888</v>
      </c>
      <c r="C87" s="20" t="s">
        <v>8</v>
      </c>
      <c r="D87" s="20"/>
      <c r="E87" s="21">
        <v>-45877.7807574019</v>
      </c>
      <c r="F87" s="22" t="s">
        <v>5</v>
      </c>
      <c r="G87" s="23">
        <v>2005</v>
      </c>
      <c r="H87" s="22" t="s">
        <v>66</v>
      </c>
      <c r="I87" s="28" t="s">
        <v>488</v>
      </c>
      <c r="J87" s="28" t="s">
        <v>238</v>
      </c>
      <c r="K87" s="31"/>
      <c r="L87" s="29">
        <v>-45877.7807574019</v>
      </c>
      <c r="M87" s="29">
        <f>L87-E87</f>
        <v>0</v>
      </c>
      <c r="N87" s="7" t="str">
        <f>N86</f>
        <v>武汉公司</v>
      </c>
      <c r="P87" s="7" t="s">
        <v>6</v>
      </c>
      <c r="Q87" s="6">
        <f>SUMIFS($E:$E,$C:$C,$N87,$F:$F,$P87,$H:$H,Q$3)</f>
        <v>0</v>
      </c>
      <c r="R87" s="6">
        <f>SUMIFS($E:$E,$C:$C,$N87,$F:$F,$P87,$H:$H,R$3)</f>
        <v>0</v>
      </c>
      <c r="S87" s="6">
        <f>SUMIFS($E:$E,$C:$C,$N87,$F:$F,$P87,$H:$H,S$3)</f>
        <v>0</v>
      </c>
      <c r="T87" s="6">
        <f>SUMIFS($E:$E,$C:$C,$N87,$F:$F,$P87,$H:$H,T$3)</f>
        <v>0</v>
      </c>
      <c r="U87" s="6">
        <f>SUM(Q87:T87)</f>
        <v>0</v>
      </c>
      <c r="V87" s="6">
        <f>SUMIFS($E:$E,$C:$C,$N87,$F:$F,$P87,$H:$H,V$3)</f>
        <v>0</v>
      </c>
      <c r="W87" s="6">
        <f>U87+V87</f>
        <v>0</v>
      </c>
      <c r="X87" s="63" t="s">
        <v>184</v>
      </c>
      <c r="Y87" s="83" t="s">
        <v>16</v>
      </c>
      <c r="Z87" s="83" t="s">
        <v>184</v>
      </c>
      <c r="AA87" s="76">
        <f>SUMIFS($E:$E,$C:$C,$Y87,$J:$J,$Z87,$F:$F,$Z$2,$H:$H,AA$3)</f>
        <v>0</v>
      </c>
      <c r="AB87" s="76">
        <f>SUMIFS($E:$E,$C:$C,$Y87,$J:$J,$Z87,$F:$F,$Z$2,$H:$H,AB$3)</f>
        <v>0</v>
      </c>
      <c r="AC87" s="76">
        <f>SUMIFS($E:$E,$C:$C,$Y87,$J:$J,$Z87,$F:$F,$Z$2,$H:$H,AC$3)</f>
        <v>0</v>
      </c>
      <c r="AD87" s="76">
        <f>SUMIFS($E:$E,$C:$C,$Y87,$J:$J,$Z87,$F:$F,$Z$2,$H:$H,AD$3)</f>
        <v>0</v>
      </c>
      <c r="AE87" s="77">
        <f>AA87+AB87+AC87+AD87</f>
        <v>0</v>
      </c>
      <c r="AF87" s="76">
        <f>SUMIFS($E:$E,$C:$C,$Y87,$J:$J,$Z87,$F:$F,$Z$2,$H:$H,AF$3)</f>
        <v>0</v>
      </c>
      <c r="AG87" s="100">
        <f>AA87+AB87+AC87+AD87+AF87</f>
        <v>0</v>
      </c>
      <c r="AH87" s="101">
        <f>SUMIFS($E:$E,$C:$C,$Y87,$J:$J,$Z87,$F:$F,$AI$2,$H:$H,AH$3)</f>
        <v>0</v>
      </c>
      <c r="AI87" s="102">
        <f>SUMIFS($E:$E,$C:$C,$Y87,$J:$J,$Z87,$F:$F,$AI$2,$H:$H,AI$3)</f>
        <v>0</v>
      </c>
      <c r="AJ87" s="102">
        <f>SUMIFS($E:$E,$C:$C,$Y87,$J:$J,$Z87,$F:$F,$AI$2,$H:$H,AJ$3)</f>
        <v>0</v>
      </c>
      <c r="AK87" s="102">
        <f>SUMIFS($E:$E,$C:$C,$Y87,$J:$J,$Z87,$F:$F,$AI$2,$H:$H,AK$3)</f>
        <v>0</v>
      </c>
      <c r="AL87" s="77">
        <f>AH87+AI87+AJ87+AK87</f>
        <v>0</v>
      </c>
      <c r="AM87" s="102">
        <f>SUMIFS($E:$E,$C:$C,$Y87,$J:$J,$Z87,$F:$F,$AI$2,$H:$H,AM$3)</f>
        <v>0</v>
      </c>
      <c r="AN87" s="103">
        <f>AH87+AI87+AJ87+AK87+AM87</f>
        <v>0</v>
      </c>
      <c r="AO87" s="107">
        <f>AA87/365*0.5</f>
        <v>0</v>
      </c>
      <c r="AP87" s="107">
        <f>AB87/365*0.5</f>
        <v>0</v>
      </c>
      <c r="AQ87" s="107">
        <f>AC87/365*0.5</f>
        <v>0</v>
      </c>
      <c r="AR87" s="107">
        <f>AD87/365*0.5</f>
        <v>0</v>
      </c>
      <c r="AS87" s="108">
        <f>AE87/365*0.5</f>
        <v>0</v>
      </c>
      <c r="AT87" s="107">
        <f>AF87/365*0.5</f>
        <v>0</v>
      </c>
      <c r="AU87" s="108">
        <f>AG87/365*0.5</f>
        <v>0</v>
      </c>
      <c r="AV87" s="110">
        <f>AH87/365*0.5</f>
        <v>0</v>
      </c>
      <c r="AW87" s="107">
        <f>AI87/365*0.5</f>
        <v>0</v>
      </c>
      <c r="AX87" s="107">
        <f>AJ87/365*0.5</f>
        <v>0</v>
      </c>
      <c r="AY87" s="107">
        <f>AK87/365*0.5</f>
        <v>0</v>
      </c>
      <c r="AZ87" s="108">
        <f>AL87/365*0.5</f>
        <v>0</v>
      </c>
      <c r="BA87" s="107">
        <f>AM87/365*0.5</f>
        <v>0</v>
      </c>
      <c r="BB87" s="108">
        <f>AN87/365*0.5</f>
        <v>0</v>
      </c>
    </row>
    <row r="88" spans="1:54">
      <c r="A88" s="19" t="s">
        <v>4889</v>
      </c>
      <c r="B88" s="20" t="s">
        <v>2395</v>
      </c>
      <c r="C88" s="20" t="s">
        <v>8</v>
      </c>
      <c r="D88" s="20"/>
      <c r="E88" s="21">
        <v>-38216.1761533466</v>
      </c>
      <c r="F88" s="22" t="s">
        <v>5</v>
      </c>
      <c r="G88" s="23">
        <v>2018</v>
      </c>
      <c r="H88" s="22" t="s">
        <v>84</v>
      </c>
      <c r="I88" s="28" t="s">
        <v>64</v>
      </c>
      <c r="J88" s="28" t="s">
        <v>65</v>
      </c>
      <c r="K88" s="31"/>
      <c r="L88" s="29">
        <v>-38216.1761533465</v>
      </c>
      <c r="M88" s="29">
        <v>0</v>
      </c>
      <c r="N88" s="54" t="s">
        <v>24</v>
      </c>
      <c r="O88" s="54"/>
      <c r="P88" s="54" t="s">
        <v>5</v>
      </c>
      <c r="Q88" s="58">
        <f>SUMIFS($E:$E,$C:$C,$N88,$F:$F,$P88,$H:$H,Q$3)</f>
        <v>0</v>
      </c>
      <c r="R88" s="58">
        <f>SUMIFS($E:$E,$C:$C,$N88,$F:$F,$P88,$H:$H,R$3)</f>
        <v>0</v>
      </c>
      <c r="S88" s="58">
        <f>SUMIFS($E:$E,$C:$C,$N88,$F:$F,$P88,$H:$H,S$3)</f>
        <v>0</v>
      </c>
      <c r="T88" s="58">
        <f>SUMIFS($E:$E,$C:$C,$N88,$F:$F,$P88,$H:$H,T$3)</f>
        <v>0</v>
      </c>
      <c r="U88" s="58">
        <f>SUM(Q88:T88)</f>
        <v>0</v>
      </c>
      <c r="V88" s="58">
        <f>SUMIFS($E:$E,$C:$C,$N88,$F:$F,$P88,$H:$H,V$3)</f>
        <v>0</v>
      </c>
      <c r="W88" s="58">
        <f>U88+V88</f>
        <v>0</v>
      </c>
      <c r="X88" s="63" t="s">
        <v>187</v>
      </c>
      <c r="Y88" s="83" t="s">
        <v>16</v>
      </c>
      <c r="Z88" s="83" t="s">
        <v>187</v>
      </c>
      <c r="AA88" s="76">
        <f>SUMIFS($E:$E,$C:$C,$Y88,$J:$J,$Z88,$F:$F,$Z$2,$H:$H,AA$3)</f>
        <v>0</v>
      </c>
      <c r="AB88" s="76">
        <f>SUMIFS($E:$E,$C:$C,$Y88,$J:$J,$Z88,$F:$F,$Z$2,$H:$H,AB$3)</f>
        <v>0</v>
      </c>
      <c r="AC88" s="76">
        <f>SUMIFS($E:$E,$C:$C,$Y88,$J:$J,$Z88,$F:$F,$Z$2,$H:$H,AC$3)</f>
        <v>0</v>
      </c>
      <c r="AD88" s="76">
        <f>SUMIFS($E:$E,$C:$C,$Y88,$J:$J,$Z88,$F:$F,$Z$2,$H:$H,AD$3)</f>
        <v>0</v>
      </c>
      <c r="AE88" s="77">
        <f>AA88+AB88+AC88+AD88</f>
        <v>0</v>
      </c>
      <c r="AF88" s="76">
        <f>SUMIFS($E:$E,$C:$C,$Y88,$J:$J,$Z88,$F:$F,$Z$2,$H:$H,AF$3)</f>
        <v>0</v>
      </c>
      <c r="AG88" s="100">
        <f>AA88+AB88+AC88+AD88+AF88</f>
        <v>0</v>
      </c>
      <c r="AH88" s="101">
        <f>SUMIFS($E:$E,$C:$C,$Y88,$J:$J,$Z88,$F:$F,$AI$2,$H:$H,AH$3)</f>
        <v>0</v>
      </c>
      <c r="AI88" s="102">
        <f>SUMIFS($E:$E,$C:$C,$Y88,$J:$J,$Z88,$F:$F,$AI$2,$H:$H,AI$3)</f>
        <v>0</v>
      </c>
      <c r="AJ88" s="102">
        <f>SUMIFS($E:$E,$C:$C,$Y88,$J:$J,$Z88,$F:$F,$AI$2,$H:$H,AJ$3)</f>
        <v>0</v>
      </c>
      <c r="AK88" s="102">
        <f>SUMIFS($E:$E,$C:$C,$Y88,$J:$J,$Z88,$F:$F,$AI$2,$H:$H,AK$3)</f>
        <v>0</v>
      </c>
      <c r="AL88" s="77">
        <f>AH88+AI88+AJ88+AK88</f>
        <v>0</v>
      </c>
      <c r="AM88" s="102">
        <f>SUMIFS($E:$E,$C:$C,$Y88,$J:$J,$Z88,$F:$F,$AI$2,$H:$H,AM$3)</f>
        <v>0</v>
      </c>
      <c r="AN88" s="103">
        <f>AH88+AI88+AJ88+AK88+AM88</f>
        <v>0</v>
      </c>
      <c r="AO88" s="107">
        <f>AA88/365*0.5</f>
        <v>0</v>
      </c>
      <c r="AP88" s="107">
        <f>AB88/365*0.5</f>
        <v>0</v>
      </c>
      <c r="AQ88" s="107">
        <f>AC88/365*0.5</f>
        <v>0</v>
      </c>
      <c r="AR88" s="107">
        <f>AD88/365*0.5</f>
        <v>0</v>
      </c>
      <c r="AS88" s="108">
        <f>AE88/365*0.5</f>
        <v>0</v>
      </c>
      <c r="AT88" s="107">
        <f>AF88/365*0.5</f>
        <v>0</v>
      </c>
      <c r="AU88" s="108">
        <f>AG88/365*0.5</f>
        <v>0</v>
      </c>
      <c r="AV88" s="110">
        <f>AH88/365*0.5</f>
        <v>0</v>
      </c>
      <c r="AW88" s="107">
        <f>AI88/365*0.5</f>
        <v>0</v>
      </c>
      <c r="AX88" s="107">
        <f>AJ88/365*0.5</f>
        <v>0</v>
      </c>
      <c r="AY88" s="107">
        <f>AK88/365*0.5</f>
        <v>0</v>
      </c>
      <c r="AZ88" s="108">
        <f>AL88/365*0.5</f>
        <v>0</v>
      </c>
      <c r="BA88" s="107">
        <f>AM88/365*0.5</f>
        <v>0</v>
      </c>
      <c r="BB88" s="108">
        <f>AN88/365*0.5</f>
        <v>0</v>
      </c>
    </row>
    <row r="89" spans="1:54">
      <c r="A89" s="19" t="s">
        <v>4890</v>
      </c>
      <c r="B89" s="20" t="s">
        <v>4346</v>
      </c>
      <c r="C89" s="20" t="s">
        <v>15</v>
      </c>
      <c r="D89" s="20"/>
      <c r="E89" s="21">
        <v>7635.38157628772</v>
      </c>
      <c r="F89" s="22" t="s">
        <v>5</v>
      </c>
      <c r="G89" s="23">
        <v>2016</v>
      </c>
      <c r="H89" s="22" t="s">
        <v>82</v>
      </c>
      <c r="I89" s="28" t="s">
        <v>64</v>
      </c>
      <c r="J89" s="28" t="s">
        <v>65</v>
      </c>
      <c r="K89" s="31"/>
      <c r="L89" s="29">
        <v>7635.38157628772</v>
      </c>
      <c r="M89" s="29">
        <f>L89-E89</f>
        <v>0</v>
      </c>
      <c r="N89" s="7" t="str">
        <f>N88</f>
        <v>湘北公司</v>
      </c>
      <c r="P89" s="7" t="s">
        <v>6</v>
      </c>
      <c r="Q89" s="6">
        <f>SUMIFS($E:$E,$C:$C,$N89,$F:$F,$P89,$H:$H,Q$3)</f>
        <v>0</v>
      </c>
      <c r="R89" s="6">
        <f>SUMIFS($E:$E,$C:$C,$N89,$F:$F,$P89,$H:$H,R$3)</f>
        <v>0</v>
      </c>
      <c r="S89" s="6">
        <f>SUMIFS($E:$E,$C:$C,$N89,$F:$F,$P89,$H:$H,S$3)</f>
        <v>0</v>
      </c>
      <c r="T89" s="6">
        <f>SUMIFS($E:$E,$C:$C,$N89,$F:$F,$P89,$H:$H,T$3)</f>
        <v>0</v>
      </c>
      <c r="U89" s="6">
        <f>SUM(Q89:T89)</f>
        <v>0</v>
      </c>
      <c r="V89" s="6">
        <f>SUMIFS($E:$E,$C:$C,$N89,$F:$F,$P89,$H:$H,V$3)</f>
        <v>0</v>
      </c>
      <c r="W89" s="6">
        <f>U89+V89</f>
        <v>0</v>
      </c>
      <c r="X89" s="62" t="s">
        <v>23</v>
      </c>
      <c r="Y89" s="80"/>
      <c r="Z89" s="80"/>
      <c r="AA89" s="81">
        <f>SUM(AA84:AA88)</f>
        <v>0</v>
      </c>
      <c r="AB89" s="81">
        <f>SUM(AB84:AB88)</f>
        <v>0</v>
      </c>
      <c r="AC89" s="81">
        <f>SUM(AC84:AC88)</f>
        <v>0</v>
      </c>
      <c r="AD89" s="81">
        <f>SUM(AD84:AD88)</f>
        <v>0</v>
      </c>
      <c r="AE89" s="82">
        <f>AA89+AB89+AC89+AD89</f>
        <v>0</v>
      </c>
      <c r="AF89" s="81">
        <f>SUM(AF84:AF88)</f>
        <v>0</v>
      </c>
      <c r="AG89" s="100">
        <f>AA89+AB89+AC89+AD89+AF89</f>
        <v>0</v>
      </c>
      <c r="AH89" s="104">
        <f>SUM(AH84:AH88)</f>
        <v>0</v>
      </c>
      <c r="AI89" s="81">
        <f>SUM(AI84:AI88)</f>
        <v>0</v>
      </c>
      <c r="AJ89" s="81">
        <f>SUM(AJ84:AJ88)</f>
        <v>0</v>
      </c>
      <c r="AK89" s="81">
        <f>SUM(AK84:AK88)</f>
        <v>0</v>
      </c>
      <c r="AL89" s="81">
        <f>SUM(AL84:AL88)</f>
        <v>0</v>
      </c>
      <c r="AM89" s="81">
        <f>SUM(AM84:AM88)</f>
        <v>0</v>
      </c>
      <c r="AN89" s="81">
        <f>SUM(AN84:AN88)</f>
        <v>0</v>
      </c>
      <c r="AO89" s="107">
        <f>AA89/365*0.5</f>
        <v>0</v>
      </c>
      <c r="AP89" s="107">
        <f>AB89/365*0.5</f>
        <v>0</v>
      </c>
      <c r="AQ89" s="107">
        <f>AC89/365*0.5</f>
        <v>0</v>
      </c>
      <c r="AR89" s="107">
        <f>AD89/365*0.5</f>
        <v>0</v>
      </c>
      <c r="AS89" s="108">
        <f>AE89/365*0.5</f>
        <v>0</v>
      </c>
      <c r="AT89" s="107">
        <f>AF89/365*0.5</f>
        <v>0</v>
      </c>
      <c r="AU89" s="108">
        <f>AG89/365*0.5</f>
        <v>0</v>
      </c>
      <c r="AV89" s="110">
        <f>AH89/365*0.5</f>
        <v>0</v>
      </c>
      <c r="AW89" s="107">
        <f>AI89/365*0.5</f>
        <v>0</v>
      </c>
      <c r="AX89" s="107">
        <f>AJ89/365*0.5</f>
        <v>0</v>
      </c>
      <c r="AY89" s="107">
        <f>AK89/365*0.5</f>
        <v>0</v>
      </c>
      <c r="AZ89" s="108">
        <f>AL89/365*0.5</f>
        <v>0</v>
      </c>
      <c r="BA89" s="107">
        <f>AM89/365*0.5</f>
        <v>0</v>
      </c>
      <c r="BB89" s="108">
        <f>AN89/365*0.5</f>
        <v>0</v>
      </c>
    </row>
    <row r="90" spans="1:54">
      <c r="A90" s="19" t="s">
        <v>4891</v>
      </c>
      <c r="B90" s="20" t="s">
        <v>3368</v>
      </c>
      <c r="C90" s="20" t="s">
        <v>15</v>
      </c>
      <c r="D90" s="20"/>
      <c r="E90" s="21">
        <v>28657.8376145038</v>
      </c>
      <c r="F90" s="22" t="s">
        <v>5</v>
      </c>
      <c r="G90" s="23">
        <v>2016</v>
      </c>
      <c r="H90" s="22" t="s">
        <v>82</v>
      </c>
      <c r="I90" s="28" t="s">
        <v>64</v>
      </c>
      <c r="J90" s="28" t="s">
        <v>65</v>
      </c>
      <c r="L90" s="29">
        <v>28657.8376145037</v>
      </c>
      <c r="M90" s="29">
        <v>0</v>
      </c>
      <c r="N90" s="54" t="s">
        <v>26</v>
      </c>
      <c r="O90" s="54"/>
      <c r="P90" s="54" t="s">
        <v>5</v>
      </c>
      <c r="Q90" s="58">
        <f>SUMIFS($E:$E,$C:$C,$N90,$F:$F,$P90,$H:$H,Q$3)</f>
        <v>0</v>
      </c>
      <c r="R90" s="58">
        <f>SUMIFS($E:$E,$C:$C,$N90,$F:$F,$P90,$H:$H,R$3)</f>
        <v>0</v>
      </c>
      <c r="S90" s="58">
        <f>SUMIFS($E:$E,$C:$C,$N90,$F:$F,$P90,$H:$H,S$3)</f>
        <v>0</v>
      </c>
      <c r="T90" s="58">
        <f>SUMIFS($E:$E,$C:$C,$N90,$F:$F,$P90,$H:$H,T$3)</f>
        <v>0</v>
      </c>
      <c r="U90" s="58">
        <f>SUM(Q90:T90)</f>
        <v>0</v>
      </c>
      <c r="V90" s="58">
        <f>SUMIFS($E:$E,$C:$C,$N90,$F:$F,$P90,$H:$H,V$3)</f>
        <v>0</v>
      </c>
      <c r="W90" s="58">
        <f>U90+V90</f>
        <v>0</v>
      </c>
      <c r="X90" s="61" t="s">
        <v>4624</v>
      </c>
      <c r="Y90" s="79" t="s">
        <v>18</v>
      </c>
      <c r="Z90" s="83" t="s">
        <v>65</v>
      </c>
      <c r="AA90" s="76">
        <f>SUMIFS($E:$E,$C:$C,$Y90,$J:$J,$Z90,$F:$F,$Z$2,$H:$H,AA$3)</f>
        <v>0</v>
      </c>
      <c r="AB90" s="76">
        <f>SUMIFS($E:$E,$C:$C,$Y90,$J:$J,$Z90,$F:$F,$Z$2,$H:$H,AB$3)</f>
        <v>0</v>
      </c>
      <c r="AC90" s="76">
        <f>SUMIFS($E:$E,$C:$C,$Y90,$J:$J,$Z90,$F:$F,$Z$2,$H:$H,AC$3)</f>
        <v>0</v>
      </c>
      <c r="AD90" s="76">
        <f>SUMIFS($E:$E,$C:$C,$Y90,$J:$J,$Z90,$F:$F,$Z$2,$H:$H,AD$3)</f>
        <v>0</v>
      </c>
      <c r="AE90" s="77">
        <f>AA90+AB90+AC90+AD90</f>
        <v>0</v>
      </c>
      <c r="AF90" s="76">
        <f>SUMIFS($E:$E,$C:$C,$Y90,$J:$J,$Z90,$F:$F,$Z$2,$H:$H,AF$3)</f>
        <v>0</v>
      </c>
      <c r="AG90" s="100">
        <f>AA90+AB90+AC90+AD90+AF90</f>
        <v>0</v>
      </c>
      <c r="AH90" s="101">
        <f>SUMIFS($E:$E,$C:$C,$Y90,$J:$J,$Z90,$F:$F,$AI$2,$H:$H,AH$3)</f>
        <v>0</v>
      </c>
      <c r="AI90" s="102">
        <f>SUMIFS($E:$E,$C:$C,$Y90,$J:$J,$Z90,$F:$F,$AI$2,$H:$H,AI$3)</f>
        <v>0</v>
      </c>
      <c r="AJ90" s="102">
        <f>SUMIFS($E:$E,$C:$C,$Y90,$J:$J,$Z90,$F:$F,$AI$2,$H:$H,AJ$3)</f>
        <v>0</v>
      </c>
      <c r="AK90" s="102">
        <f>SUMIFS($E:$E,$C:$C,$Y90,$J:$J,$Z90,$F:$F,$AI$2,$H:$H,AK$3)</f>
        <v>0</v>
      </c>
      <c r="AL90" s="77">
        <f>AH90+AI90+AJ90+AK90</f>
        <v>0</v>
      </c>
      <c r="AM90" s="102">
        <f>SUMIFS($E:$E,$C:$C,$Y90,$J:$J,$Z90,$F:$F,$AI$2,$H:$H,AM$3)</f>
        <v>0</v>
      </c>
      <c r="AN90" s="103">
        <f>AH90+AI90+AJ90+AK90+AM90</f>
        <v>0</v>
      </c>
      <c r="AO90" s="107">
        <f>AA90/365*0.5</f>
        <v>0</v>
      </c>
      <c r="AP90" s="107">
        <f>AB90/365*0.5</f>
        <v>0</v>
      </c>
      <c r="AQ90" s="107">
        <f>AC90/365*0.5</f>
        <v>0</v>
      </c>
      <c r="AR90" s="107">
        <f>AD90/365*0.5</f>
        <v>0</v>
      </c>
      <c r="AS90" s="108">
        <f>AE90/365*0.5</f>
        <v>0</v>
      </c>
      <c r="AT90" s="107">
        <f>AF90/365*0.5</f>
        <v>0</v>
      </c>
      <c r="AU90" s="108">
        <f>AG90/365*0.5</f>
        <v>0</v>
      </c>
      <c r="AV90" s="110">
        <f>AH90/365*0.5</f>
        <v>0</v>
      </c>
      <c r="AW90" s="107">
        <f>AI90/365*0.5</f>
        <v>0</v>
      </c>
      <c r="AX90" s="107">
        <f>AJ90/365*0.5</f>
        <v>0</v>
      </c>
      <c r="AY90" s="107">
        <f>AK90/365*0.5</f>
        <v>0</v>
      </c>
      <c r="AZ90" s="108">
        <f>AL90/365*0.5</f>
        <v>0</v>
      </c>
      <c r="BA90" s="107">
        <f>AM90/365*0.5</f>
        <v>0</v>
      </c>
      <c r="BB90" s="108">
        <f>AN90/365*0.5</f>
        <v>0</v>
      </c>
    </row>
    <row r="91" spans="1:54">
      <c r="A91" s="19" t="s">
        <v>4892</v>
      </c>
      <c r="B91" s="20" t="s">
        <v>3262</v>
      </c>
      <c r="C91" s="20" t="s">
        <v>15</v>
      </c>
      <c r="D91" s="20"/>
      <c r="E91" s="21">
        <v>7635.38157628772</v>
      </c>
      <c r="F91" s="22" t="s">
        <v>5</v>
      </c>
      <c r="G91" s="23">
        <v>2016</v>
      </c>
      <c r="H91" s="22" t="s">
        <v>82</v>
      </c>
      <c r="I91" s="28" t="s">
        <v>64</v>
      </c>
      <c r="J91" s="28" t="s">
        <v>65</v>
      </c>
      <c r="L91" s="29">
        <v>7635.38157628772</v>
      </c>
      <c r="M91" s="29">
        <f>L91-E91</f>
        <v>0</v>
      </c>
      <c r="N91" s="7" t="str">
        <f>N90</f>
        <v>湘南公司</v>
      </c>
      <c r="P91" s="7" t="s">
        <v>6</v>
      </c>
      <c r="Q91" s="6">
        <f>SUMIFS($E:$E,$C:$C,$N91,$F:$F,$P91,$H:$H,Q$3)</f>
        <v>0</v>
      </c>
      <c r="R91" s="6">
        <f>SUMIFS($E:$E,$C:$C,$N91,$F:$F,$P91,$H:$H,R$3)</f>
        <v>0</v>
      </c>
      <c r="S91" s="6">
        <f>SUMIFS($E:$E,$C:$C,$N91,$F:$F,$P91,$H:$H,S$3)</f>
        <v>0</v>
      </c>
      <c r="T91" s="6">
        <f>SUMIFS($E:$E,$C:$C,$N91,$F:$F,$P91,$H:$H,T$3)</f>
        <v>0</v>
      </c>
      <c r="U91" s="6">
        <f>SUM(Q91:T91)</f>
        <v>0</v>
      </c>
      <c r="V91" s="6">
        <f>SUMIFS($E:$E,$C:$C,$N91,$F:$F,$P91,$H:$H,V$3)</f>
        <v>0</v>
      </c>
      <c r="W91" s="6">
        <f>U91+V91</f>
        <v>0</v>
      </c>
      <c r="X91" s="61" t="s">
        <v>203</v>
      </c>
      <c r="Y91" s="61" t="s">
        <v>18</v>
      </c>
      <c r="Z91" s="61" t="s">
        <v>204</v>
      </c>
      <c r="AA91" s="9">
        <f>SUMIFS($E:$E,$C:$C,$Y91,$J:$J,$Z91,$F:$F,$Z$2,$H:$H,AA$3)</f>
        <v>0</v>
      </c>
      <c r="AB91" s="9">
        <f>SUMIFS($E:$E,$C:$C,$Y91,$J:$J,$Z91,$F:$F,$Z$2,$H:$H,AB$3)</f>
        <v>0</v>
      </c>
      <c r="AC91" s="9">
        <f>SUMIFS($E:$E,$C:$C,$Y91,$J:$J,$Z91,$F:$F,$Z$2,$H:$H,AC$3)</f>
        <v>0</v>
      </c>
      <c r="AD91" s="9">
        <f>SUMIFS($E:$E,$C:$C,$Y91,$J:$J,$Z91,$F:$F,$Z$2,$H:$H,AD$3)</f>
        <v>0</v>
      </c>
      <c r="AE91" s="10">
        <f>AA91+AB91+AC91+AD91</f>
        <v>0</v>
      </c>
      <c r="AF91" s="9">
        <f>SUMIFS($E:$E,$C:$C,$Y91,$J:$J,$Z91,$F:$F,$Z$2,$H:$H,AF$3)</f>
        <v>0</v>
      </c>
      <c r="AG91" s="105">
        <f>AA91+AB91+AC91+AD91+AF91</f>
        <v>0</v>
      </c>
      <c r="AH91" s="6">
        <f>SUMIFS($E:$E,$C:$C,$Y91,$J:$J,$Z91,$F:$F,$AI$2,$H:$H,AH$3)</f>
        <v>0</v>
      </c>
      <c r="AI91" s="6">
        <f>SUMIFS($E:$E,$C:$C,$Y91,$J:$J,$Z91,$F:$F,$AI$2,$H:$H,AI$3)</f>
        <v>0</v>
      </c>
      <c r="AJ91" s="6">
        <f>SUMIFS($E:$E,$C:$C,$Y91,$J:$J,$Z91,$F:$F,$AI$2,$H:$H,AJ$3)</f>
        <v>0</v>
      </c>
      <c r="AK91" s="6">
        <f>SUMIFS($E:$E,$C:$C,$Y91,$J:$J,$Z91,$F:$F,$AI$2,$H:$H,AK$3)</f>
        <v>0</v>
      </c>
      <c r="AL91" s="10">
        <f>AH91+AI91+AJ91+AK91</f>
        <v>0</v>
      </c>
      <c r="AM91" s="6">
        <f>SUMIFS($E:$E,$C:$C,$Y91,$J:$J,$Z91,$F:$F,$AI$2,$H:$H,AM$3)</f>
        <v>0</v>
      </c>
      <c r="AN91" s="105">
        <f>AH91+AI91+AJ91+AK91+AM91</f>
        <v>0</v>
      </c>
      <c r="AO91" s="13">
        <f>AA91/365*0.5</f>
        <v>0</v>
      </c>
      <c r="AP91" s="13">
        <f>AB91/365*0.5</f>
        <v>0</v>
      </c>
      <c r="AQ91" s="13">
        <f>AC91/365*0.5</f>
        <v>0</v>
      </c>
      <c r="AR91" s="13">
        <f>AD91/365*0.5</f>
        <v>0</v>
      </c>
      <c r="AS91" s="14">
        <f>AE91/365*0.5</f>
        <v>0</v>
      </c>
      <c r="AT91" s="13">
        <f>AF91/365*0.5</f>
        <v>0</v>
      </c>
      <c r="AU91" s="108">
        <f>AG91/365*0.5</f>
        <v>0</v>
      </c>
      <c r="AV91" s="13">
        <f>AH91/365*0.5</f>
        <v>0</v>
      </c>
      <c r="AW91" s="13">
        <f>AI91/365*0.5</f>
        <v>0</v>
      </c>
      <c r="AX91" s="13">
        <f>AJ91/365*0.5</f>
        <v>0</v>
      </c>
      <c r="AY91" s="13">
        <f>AK91/365*0.5</f>
        <v>0</v>
      </c>
      <c r="AZ91" s="14">
        <f>AL91/365*0.5</f>
        <v>0</v>
      </c>
      <c r="BA91" s="13">
        <f>AM91/365*0.5</f>
        <v>0</v>
      </c>
      <c r="BB91" s="108">
        <f>AN91/365*0.5</f>
        <v>0</v>
      </c>
    </row>
    <row r="92" spans="1:54">
      <c r="A92" s="19" t="s">
        <v>4893</v>
      </c>
      <c r="B92" s="20" t="s">
        <v>3911</v>
      </c>
      <c r="C92" s="20" t="s">
        <v>15</v>
      </c>
      <c r="D92" s="20"/>
      <c r="E92" s="21">
        <v>7635.38157628772</v>
      </c>
      <c r="F92" s="22" t="s">
        <v>5</v>
      </c>
      <c r="G92" s="23">
        <v>2016</v>
      </c>
      <c r="H92" s="22" t="s">
        <v>82</v>
      </c>
      <c r="I92" s="28" t="s">
        <v>64</v>
      </c>
      <c r="J92" s="28" t="s">
        <v>65</v>
      </c>
      <c r="L92" s="29">
        <v>7635.38157628772</v>
      </c>
      <c r="M92" s="29">
        <f>L92-E92</f>
        <v>0</v>
      </c>
      <c r="N92" s="54" t="s">
        <v>28</v>
      </c>
      <c r="O92" s="54"/>
      <c r="P92" s="54" t="s">
        <v>5</v>
      </c>
      <c r="Q92" s="58">
        <f>SUMIFS($E:$E,$C:$C,$N92,$F:$F,$P92,$H:$H,Q$3)</f>
        <v>0</v>
      </c>
      <c r="R92" s="58">
        <f>SUMIFS($E:$E,$C:$C,$N92,$F:$F,$P92,$H:$H,R$3)</f>
        <v>0</v>
      </c>
      <c r="S92" s="58">
        <f>SUMIFS($E:$E,$C:$C,$N92,$F:$F,$P92,$H:$H,S$3)</f>
        <v>0</v>
      </c>
      <c r="T92" s="58">
        <f>SUMIFS($E:$E,$C:$C,$N92,$F:$F,$P92,$H:$H,T$3)</f>
        <v>0</v>
      </c>
      <c r="U92" s="58">
        <f>SUM(Q92:T92)</f>
        <v>0</v>
      </c>
      <c r="V92" s="58">
        <f>SUMIFS($E:$E,$C:$C,$N92,$F:$F,$P92,$H:$H,V$3)</f>
        <v>0</v>
      </c>
      <c r="W92" s="58">
        <f>U92+V92</f>
        <v>0</v>
      </c>
      <c r="X92" s="61" t="s">
        <v>206</v>
      </c>
      <c r="Y92" s="61" t="s">
        <v>18</v>
      </c>
      <c r="Z92" s="61" t="s">
        <v>207</v>
      </c>
      <c r="AA92" s="9">
        <f>SUMIFS($E:$E,$C:$C,$Y92,$J:$J,$Z92,$F:$F,$Z$2,$H:$H,AA$3)</f>
        <v>0</v>
      </c>
      <c r="AB92" s="9">
        <f>SUMIFS($E:$E,$C:$C,$Y92,$J:$J,$Z92,$F:$F,$Z$2,$H:$H,AB$3)</f>
        <v>0</v>
      </c>
      <c r="AC92" s="9">
        <f>SUMIFS($E:$E,$C:$C,$Y92,$J:$J,$Z92,$F:$F,$Z$2,$H:$H,AC$3)</f>
        <v>0</v>
      </c>
      <c r="AD92" s="9">
        <f>SUMIFS($E:$E,$C:$C,$Y92,$J:$J,$Z92,$F:$F,$Z$2,$H:$H,AD$3)</f>
        <v>0</v>
      </c>
      <c r="AE92" s="10">
        <f>AA92+AB92+AC92+AD92</f>
        <v>0</v>
      </c>
      <c r="AF92" s="9">
        <f>SUMIFS($E:$E,$C:$C,$Y92,$J:$J,$Z92,$F:$F,$Z$2,$H:$H,AF$3)</f>
        <v>0</v>
      </c>
      <c r="AG92" s="106">
        <f>AA92+AB92+AC92+AD92+AF92</f>
        <v>0</v>
      </c>
      <c r="AH92" s="6">
        <f>SUMIFS($E:$E,$C:$C,$Y92,$J:$J,$Z92,$F:$F,$AI$2,$H:$H,AH$3)</f>
        <v>0</v>
      </c>
      <c r="AI92" s="6">
        <f>SUMIFS($E:$E,$C:$C,$Y92,$J:$J,$Z92,$F:$F,$AI$2,$H:$H,AI$3)</f>
        <v>0</v>
      </c>
      <c r="AJ92" s="6">
        <f>SUMIFS($E:$E,$C:$C,$Y92,$J:$J,$Z92,$F:$F,$AI$2,$H:$H,AJ$3)</f>
        <v>0</v>
      </c>
      <c r="AK92" s="6">
        <f>SUMIFS($E:$E,$C:$C,$Y92,$J:$J,$Z92,$F:$F,$AI$2,$H:$H,AK$3)</f>
        <v>0</v>
      </c>
      <c r="AL92" s="10">
        <f>AH92+AI92+AJ92+AK92</f>
        <v>0</v>
      </c>
      <c r="AM92" s="6">
        <f>SUMIFS($E:$E,$C:$C,$Y92,$J:$J,$Z92,$F:$F,$AI$2,$H:$H,AM$3)</f>
        <v>0</v>
      </c>
      <c r="AN92" s="106">
        <f>AH92+AI92+AJ92+AK92+AM92</f>
        <v>0</v>
      </c>
      <c r="AO92" s="13">
        <f>AA92/365*0.5</f>
        <v>0</v>
      </c>
      <c r="AP92" s="13">
        <f>AB92/365*0.5</f>
        <v>0</v>
      </c>
      <c r="AQ92" s="13">
        <f>AC92/365*0.5</f>
        <v>0</v>
      </c>
      <c r="AR92" s="13">
        <f>AD92/365*0.5</f>
        <v>0</v>
      </c>
      <c r="AS92" s="14">
        <f>AE92/365*0.5</f>
        <v>0</v>
      </c>
      <c r="AT92" s="13">
        <f>AF92/365*0.5</f>
        <v>0</v>
      </c>
      <c r="AU92" s="14">
        <f>AG92/365*0.5</f>
        <v>0</v>
      </c>
      <c r="AV92" s="13">
        <f>AH92/365*0.5</f>
        <v>0</v>
      </c>
      <c r="AW92" s="13">
        <f>AI92/365*0.5</f>
        <v>0</v>
      </c>
      <c r="AX92" s="13">
        <f>AJ92/365*0.5</f>
        <v>0</v>
      </c>
      <c r="AY92" s="13">
        <f>AK92/365*0.5</f>
        <v>0</v>
      </c>
      <c r="AZ92" s="14">
        <f>AL92/365*0.5</f>
        <v>0</v>
      </c>
      <c r="BA92" s="13">
        <f>AM92/365*0.5</f>
        <v>0</v>
      </c>
      <c r="BB92" s="14">
        <f>AN92/365*0.5</f>
        <v>0</v>
      </c>
    </row>
    <row r="93" spans="1:54">
      <c r="A93" s="19" t="s">
        <v>4894</v>
      </c>
      <c r="B93" s="20" t="s">
        <v>3402</v>
      </c>
      <c r="C93" s="20" t="s">
        <v>15</v>
      </c>
      <c r="D93" s="20"/>
      <c r="E93" s="21">
        <v>29204.3513759717</v>
      </c>
      <c r="F93" s="22" t="s">
        <v>5</v>
      </c>
      <c r="G93" s="23">
        <v>2016</v>
      </c>
      <c r="H93" s="22" t="s">
        <v>82</v>
      </c>
      <c r="I93" s="28" t="s">
        <v>64</v>
      </c>
      <c r="J93" s="28" t="s">
        <v>65</v>
      </c>
      <c r="L93" s="29">
        <v>29204.3513759716</v>
      </c>
      <c r="M93" s="29">
        <v>0</v>
      </c>
      <c r="N93" s="7" t="str">
        <f>N92</f>
        <v>长沙公司</v>
      </c>
      <c r="P93" s="7" t="s">
        <v>6</v>
      </c>
      <c r="Q93" s="6">
        <f>SUMIFS($E:$E,$C:$C,$N93,$F:$F,$P93,$H:$H,Q$3)</f>
        <v>0</v>
      </c>
      <c r="R93" s="6">
        <f>SUMIFS($E:$E,$C:$C,$N93,$F:$F,$P93,$H:$H,R$3)</f>
        <v>0</v>
      </c>
      <c r="S93" s="6">
        <f>SUMIFS($E:$E,$C:$C,$N93,$F:$F,$P93,$H:$H,S$3)</f>
        <v>0</v>
      </c>
      <c r="T93" s="6">
        <f>SUMIFS($E:$E,$C:$C,$N93,$F:$F,$P93,$H:$H,T$3)</f>
        <v>0</v>
      </c>
      <c r="U93" s="6">
        <f>SUM(Q93:T93)</f>
        <v>0</v>
      </c>
      <c r="V93" s="6">
        <f>SUMIFS($E:$E,$C:$C,$N93,$F:$F,$P93,$H:$H,V$3)</f>
        <v>0</v>
      </c>
      <c r="W93" s="6">
        <f>U93+V93</f>
        <v>0</v>
      </c>
      <c r="X93" s="61" t="s">
        <v>214</v>
      </c>
      <c r="Y93" s="61" t="s">
        <v>18</v>
      </c>
      <c r="Z93" s="61" t="s">
        <v>215</v>
      </c>
      <c r="AA93" s="9">
        <f>SUMIFS($E:$E,$C:$C,$Y93,$J:$J,$Z93,$F:$F,$Z$2,$H:$H,AA$3)</f>
        <v>0</v>
      </c>
      <c r="AB93" s="9">
        <f>SUMIFS($E:$E,$C:$C,$Y93,$J:$J,$Z93,$F:$F,$Z$2,$H:$H,AB$3)</f>
        <v>0</v>
      </c>
      <c r="AC93" s="9">
        <f>SUMIFS($E:$E,$C:$C,$Y93,$J:$J,$Z93,$F:$F,$Z$2,$H:$H,AC$3)</f>
        <v>0</v>
      </c>
      <c r="AD93" s="9">
        <f>SUMIFS($E:$E,$C:$C,$Y93,$J:$J,$Z93,$F:$F,$Z$2,$H:$H,AD$3)</f>
        <v>0</v>
      </c>
      <c r="AE93" s="10">
        <f>AA93+AB93+AC93+AD93</f>
        <v>0</v>
      </c>
      <c r="AF93" s="9">
        <f>SUMIFS($E:$E,$C:$C,$Y93,$J:$J,$Z93,$F:$F,$Z$2,$H:$H,AF$3)</f>
        <v>0</v>
      </c>
      <c r="AG93" s="106">
        <f>AA93+AB93+AC93+AD93+AF93</f>
        <v>0</v>
      </c>
      <c r="AH93" s="6">
        <f>SUMIFS($E:$E,$C:$C,$Y93,$J:$J,$Z93,$F:$F,$AI$2,$H:$H,AH$3)</f>
        <v>0</v>
      </c>
      <c r="AI93" s="6">
        <f>SUMIFS($E:$E,$C:$C,$Y93,$J:$J,$Z93,$F:$F,$AI$2,$H:$H,AI$3)</f>
        <v>0</v>
      </c>
      <c r="AJ93" s="6">
        <f>SUMIFS($E:$E,$C:$C,$Y93,$J:$J,$Z93,$F:$F,$AI$2,$H:$H,AJ$3)</f>
        <v>0</v>
      </c>
      <c r="AK93" s="6">
        <f>SUMIFS($E:$E,$C:$C,$Y93,$J:$J,$Z93,$F:$F,$AI$2,$H:$H,AK$3)</f>
        <v>0</v>
      </c>
      <c r="AL93" s="10">
        <f>AH93+AI93+AJ93+AK93</f>
        <v>0</v>
      </c>
      <c r="AM93" s="6">
        <f>SUMIFS($E:$E,$C:$C,$Y93,$J:$J,$Z93,$F:$F,$AI$2,$H:$H,AM$3)</f>
        <v>0</v>
      </c>
      <c r="AN93" s="106">
        <f>AH93+AI93+AJ93+AK93+AM93</f>
        <v>0</v>
      </c>
      <c r="AO93" s="13">
        <f>AA93/365*0.5</f>
        <v>0</v>
      </c>
      <c r="AP93" s="13">
        <f>AB93/365*0.5</f>
        <v>0</v>
      </c>
      <c r="AQ93" s="13">
        <f>AC93/365*0.5</f>
        <v>0</v>
      </c>
      <c r="AR93" s="13">
        <f>AD93/365*0.5</f>
        <v>0</v>
      </c>
      <c r="AS93" s="14">
        <f>AE93/365*0.5</f>
        <v>0</v>
      </c>
      <c r="AT93" s="13">
        <f>AF93/365*0.5</f>
        <v>0</v>
      </c>
      <c r="AU93" s="14">
        <f>AG93/365*0.5</f>
        <v>0</v>
      </c>
      <c r="AV93" s="13">
        <f>AH93/365*0.5</f>
        <v>0</v>
      </c>
      <c r="AW93" s="13">
        <f>AI93/365*0.5</f>
        <v>0</v>
      </c>
      <c r="AX93" s="13">
        <f>AJ93/365*0.5</f>
        <v>0</v>
      </c>
      <c r="AY93" s="13">
        <f>AK93/365*0.5</f>
        <v>0</v>
      </c>
      <c r="AZ93" s="14">
        <f>AL93/365*0.5</f>
        <v>0</v>
      </c>
      <c r="BA93" s="13">
        <f>AM93/365*0.5</f>
        <v>0</v>
      </c>
      <c r="BB93" s="14">
        <f>AN93/365*0.5</f>
        <v>0</v>
      </c>
    </row>
    <row r="94" spans="1:54">
      <c r="A94" s="19" t="s">
        <v>4895</v>
      </c>
      <c r="B94" s="20" t="s">
        <v>4896</v>
      </c>
      <c r="C94" s="20" t="s">
        <v>15</v>
      </c>
      <c r="D94" s="20"/>
      <c r="E94" s="21">
        <v>7635.38157628772</v>
      </c>
      <c r="F94" s="22" t="s">
        <v>5</v>
      </c>
      <c r="G94" s="23">
        <v>2016</v>
      </c>
      <c r="H94" s="22" t="s">
        <v>82</v>
      </c>
      <c r="I94" s="28" t="s">
        <v>64</v>
      </c>
      <c r="J94" s="28" t="s">
        <v>65</v>
      </c>
      <c r="L94" s="29">
        <v>7635.38157628772</v>
      </c>
      <c r="M94" s="29">
        <f>L94-E94</f>
        <v>0</v>
      </c>
      <c r="N94" s="54" t="s">
        <v>4722</v>
      </c>
      <c r="O94" s="54"/>
      <c r="P94" s="54" t="s">
        <v>5</v>
      </c>
      <c r="Q94" s="58">
        <f>SUMIFS($E:$E,$C:$C,$N94,$F:$F,$P94,$H:$H,Q$3)</f>
        <v>0</v>
      </c>
      <c r="R94" s="58">
        <f>SUMIFS($E:$E,$C:$C,$N94,$F:$F,$P94,$H:$H,R$3)</f>
        <v>0</v>
      </c>
      <c r="S94" s="58">
        <f>SUMIFS($E:$E,$C:$C,$N94,$F:$F,$P94,$H:$H,S$3)</f>
        <v>0</v>
      </c>
      <c r="T94" s="58">
        <f>SUMIFS($E:$E,$C:$C,$N94,$F:$F,$P94,$H:$H,T$3)</f>
        <v>0</v>
      </c>
      <c r="U94" s="58">
        <f>SUM(Q94:T94)</f>
        <v>0</v>
      </c>
      <c r="V94" s="58">
        <f>SUMIFS($E:$E,$C:$C,$N94,$F:$F,$P94,$H:$H,V$3)</f>
        <v>0</v>
      </c>
      <c r="W94" s="58">
        <f>U94+V94</f>
        <v>0</v>
      </c>
      <c r="X94" s="62" t="s">
        <v>25</v>
      </c>
      <c r="Y94" s="62"/>
      <c r="Z94" s="62"/>
      <c r="AA94" s="84">
        <f>SUM(AA90:AA93)</f>
        <v>0</v>
      </c>
      <c r="AB94" s="84">
        <f>SUM(AB90:AB93)</f>
        <v>0</v>
      </c>
      <c r="AC94" s="84">
        <f>SUM(AC90:AC93)</f>
        <v>0</v>
      </c>
      <c r="AD94" s="84">
        <f>SUM(AD90:AD93)</f>
        <v>0</v>
      </c>
      <c r="AE94" s="85">
        <f>AA94+AB94+AC94+AD94</f>
        <v>0</v>
      </c>
      <c r="AF94" s="84">
        <f>SUM(AF90:AF93)</f>
        <v>0</v>
      </c>
      <c r="AG94" s="106">
        <f>AA94+AB94+AC94+AD94+AF94</f>
        <v>0</v>
      </c>
      <c r="AH94" s="84">
        <f>SUM(AH90:AH93)</f>
        <v>0</v>
      </c>
      <c r="AI94" s="84">
        <f>SUM(AI90:AI93)</f>
        <v>0</v>
      </c>
      <c r="AJ94" s="84">
        <f>SUM(AJ90:AJ93)</f>
        <v>0</v>
      </c>
      <c r="AK94" s="84">
        <f>SUM(AK90:AK93)</f>
        <v>0</v>
      </c>
      <c r="AL94" s="84">
        <f>SUM(AL90:AL93)</f>
        <v>0</v>
      </c>
      <c r="AM94" s="84">
        <f>SUM(AM90:AM93)</f>
        <v>0</v>
      </c>
      <c r="AN94" s="84">
        <f>SUM(AN90:AN93)</f>
        <v>0</v>
      </c>
      <c r="AO94" s="13">
        <f>AA94/365*0.5</f>
        <v>0</v>
      </c>
      <c r="AP94" s="13">
        <f>AB94/365*0.5</f>
        <v>0</v>
      </c>
      <c r="AQ94" s="13">
        <f>AC94/365*0.5</f>
        <v>0</v>
      </c>
      <c r="AR94" s="13">
        <f>AD94/365*0.5</f>
        <v>0</v>
      </c>
      <c r="AS94" s="14">
        <f>AE94/365*0.5</f>
        <v>0</v>
      </c>
      <c r="AT94" s="13">
        <f>AF94/365*0.5</f>
        <v>0</v>
      </c>
      <c r="AU94" s="14">
        <f>AG94/365*0.5</f>
        <v>0</v>
      </c>
      <c r="AV94" s="13">
        <f>AH94/365*0.5</f>
        <v>0</v>
      </c>
      <c r="AW94" s="13">
        <f>AI94/365*0.5</f>
        <v>0</v>
      </c>
      <c r="AX94" s="13">
        <f>AJ94/365*0.5</f>
        <v>0</v>
      </c>
      <c r="AY94" s="13">
        <f>AK94/365*0.5</f>
        <v>0</v>
      </c>
      <c r="AZ94" s="14">
        <f>AL94/365*0.5</f>
        <v>0</v>
      </c>
      <c r="BA94" s="13">
        <f>AM94/365*0.5</f>
        <v>0</v>
      </c>
      <c r="BB94" s="14">
        <f>AN94/365*0.5</f>
        <v>0</v>
      </c>
    </row>
    <row r="95" spans="1:54">
      <c r="A95" s="19" t="s">
        <v>4897</v>
      </c>
      <c r="B95" s="20" t="s">
        <v>4898</v>
      </c>
      <c r="C95" s="20" t="s">
        <v>15</v>
      </c>
      <c r="D95" s="20"/>
      <c r="E95" s="21">
        <v>7635.38157628772</v>
      </c>
      <c r="F95" s="22" t="s">
        <v>5</v>
      </c>
      <c r="G95" s="23">
        <v>2016</v>
      </c>
      <c r="H95" s="22" t="s">
        <v>82</v>
      </c>
      <c r="I95" s="28" t="s">
        <v>64</v>
      </c>
      <c r="J95" s="28" t="s">
        <v>65</v>
      </c>
      <c r="L95" s="29">
        <v>7635.38157628772</v>
      </c>
      <c r="M95" s="29">
        <f>L95-E95</f>
        <v>0</v>
      </c>
      <c r="N95" s="55" t="s">
        <v>4722</v>
      </c>
      <c r="O95" s="55"/>
      <c r="P95" s="7" t="s">
        <v>6</v>
      </c>
      <c r="Q95" s="6">
        <f>SUMIFS($E:$E,$C:$C,$N95,$F:$F,$P95,$H:$H,Q$3)</f>
        <v>0</v>
      </c>
      <c r="R95" s="6">
        <f>SUMIFS($E:$E,$C:$C,$N95,$F:$F,$P95,$H:$H,R$3)</f>
        <v>0</v>
      </c>
      <c r="S95" s="6">
        <f>SUMIFS($E:$E,$C:$C,$N95,$F:$F,$P95,$H:$H,S$3)</f>
        <v>0</v>
      </c>
      <c r="T95" s="6">
        <f>SUMIFS($E:$E,$C:$C,$N95,$F:$F,$P95,$H:$H,T$3)</f>
        <v>0</v>
      </c>
      <c r="U95" s="6">
        <f>SUM(Q95:T95)</f>
        <v>0</v>
      </c>
      <c r="V95" s="6">
        <f>SUMIFS($E:$E,$C:$C,$N95,$F:$F,$P95,$H:$H,V$3)</f>
        <v>0</v>
      </c>
      <c r="W95" s="6">
        <f>U95+V95</f>
        <v>0</v>
      </c>
      <c r="X95" s="61" t="s">
        <v>4639</v>
      </c>
      <c r="Y95" s="61" t="s">
        <v>22</v>
      </c>
      <c r="Z95" s="63" t="s">
        <v>65</v>
      </c>
      <c r="AA95" s="9">
        <f>SUMIFS($E:$E,$C:$C,$Y95,$J:$J,$Z95,$F:$F,$Z$2,$H:$H,AA$3)</f>
        <v>0</v>
      </c>
      <c r="AB95" s="9">
        <f>SUMIFS($E:$E,$C:$C,$Y95,$J:$J,$Z95,$F:$F,$Z$2,$H:$H,AB$3)</f>
        <v>0</v>
      </c>
      <c r="AC95" s="9">
        <f>SUMIFS($E:$E,$C:$C,$Y95,$J:$J,$Z95,$F:$F,$Z$2,$H:$H,AC$3)</f>
        <v>0</v>
      </c>
      <c r="AD95" s="9">
        <f>SUMIFS($E:$E,$C:$C,$Y95,$J:$J,$Z95,$F:$F,$Z$2,$H:$H,AD$3)</f>
        <v>0</v>
      </c>
      <c r="AE95" s="10">
        <f>AA95+AB95+AC95+AD95</f>
        <v>0</v>
      </c>
      <c r="AF95" s="9">
        <f>SUMIFS($E:$E,$C:$C,$Y95,$J:$J,$Z95,$F:$F,$Z$2,$H:$H,AF$3)</f>
        <v>0</v>
      </c>
      <c r="AG95" s="106">
        <f>AA95+AB95+AC95+AD95+AF95</f>
        <v>0</v>
      </c>
      <c r="AH95" s="6">
        <f>SUMIFS($E:$E,$C:$C,$Y95,$J:$J,$Z95,$F:$F,$AI$2,$H:$H,AH$3)</f>
        <v>0</v>
      </c>
      <c r="AI95" s="6">
        <f>SUMIFS($E:$E,$C:$C,$Y95,$J:$J,$Z95,$F:$F,$AI$2,$H:$H,AI$3)</f>
        <v>0</v>
      </c>
      <c r="AJ95" s="6">
        <f>SUMIFS($E:$E,$C:$C,$Y95,$J:$J,$Z95,$F:$F,$AI$2,$H:$H,AJ$3)</f>
        <v>0</v>
      </c>
      <c r="AK95" s="6">
        <f>SUMIFS($E:$E,$C:$C,$Y95,$J:$J,$Z95,$F:$F,$AI$2,$H:$H,AK$3)</f>
        <v>0</v>
      </c>
      <c r="AL95" s="10">
        <f>AH95+AI95+AJ95+AK95</f>
        <v>0</v>
      </c>
      <c r="AM95" s="6">
        <f>SUMIFS($E:$E,$C:$C,$Y95,$J:$J,$Z95,$F:$F,$AI$2,$H:$H,AM$3)</f>
        <v>0</v>
      </c>
      <c r="AN95" s="106">
        <f>AH95+AI95+AJ95+AK95+AM95</f>
        <v>0</v>
      </c>
      <c r="AO95" s="13">
        <f>AA95/365*0.5</f>
        <v>0</v>
      </c>
      <c r="AP95" s="13">
        <f>AB95/365*0.5</f>
        <v>0</v>
      </c>
      <c r="AQ95" s="13">
        <f>AC95/365*0.5</f>
        <v>0</v>
      </c>
      <c r="AR95" s="13">
        <f>AD95/365*0.5</f>
        <v>0</v>
      </c>
      <c r="AS95" s="14">
        <f>AE95/365*0.5</f>
        <v>0</v>
      </c>
      <c r="AT95" s="13">
        <f>AF95/365*0.5</f>
        <v>0</v>
      </c>
      <c r="AU95" s="14">
        <f>AG95/365*0.5</f>
        <v>0</v>
      </c>
      <c r="AV95" s="13">
        <f>AH95/365*0.5</f>
        <v>0</v>
      </c>
      <c r="AW95" s="13">
        <f>AI95/365*0.5</f>
        <v>0</v>
      </c>
      <c r="AX95" s="13">
        <f>AJ95/365*0.5</f>
        <v>0</v>
      </c>
      <c r="AY95" s="13">
        <f>AK95/365*0.5</f>
        <v>0</v>
      </c>
      <c r="AZ95" s="14">
        <f>AL95/365*0.5</f>
        <v>0</v>
      </c>
      <c r="BA95" s="13">
        <f>AM95/365*0.5</f>
        <v>0</v>
      </c>
      <c r="BB95" s="14">
        <f>AN95/365*0.5</f>
        <v>0</v>
      </c>
    </row>
    <row r="96" spans="1:54">
      <c r="A96" s="19" t="s">
        <v>4899</v>
      </c>
      <c r="B96" s="20" t="s">
        <v>4536</v>
      </c>
      <c r="C96" s="20" t="s">
        <v>15</v>
      </c>
      <c r="D96" s="20"/>
      <c r="E96" s="21">
        <v>7635.38157628772</v>
      </c>
      <c r="F96" s="22" t="s">
        <v>5</v>
      </c>
      <c r="G96" s="23">
        <v>2017</v>
      </c>
      <c r="H96" s="22" t="s">
        <v>83</v>
      </c>
      <c r="I96" s="28" t="s">
        <v>64</v>
      </c>
      <c r="J96" s="28" t="s">
        <v>65</v>
      </c>
      <c r="L96" s="29">
        <v>7635.38157628772</v>
      </c>
      <c r="M96" s="29">
        <f>L96-E96</f>
        <v>0</v>
      </c>
      <c r="N96" s="56" t="s">
        <v>4635</v>
      </c>
      <c r="O96" s="56"/>
      <c r="P96" s="54" t="s">
        <v>5</v>
      </c>
      <c r="Q96" s="58">
        <f>SUMIFS(Q$4:Q$23,$P$4:$P$23,$P96)</f>
        <v>0</v>
      </c>
      <c r="R96" s="58">
        <f>SUMIFS(R$4:R$23,$P$4:$P$23,$P96)</f>
        <v>0</v>
      </c>
      <c r="S96" s="58">
        <f>SUMIFS(S$4:S$23,$P$4:$P$23,$P96)</f>
        <v>0</v>
      </c>
      <c r="T96" s="58">
        <f>SUMIFS(T$4:T$23,$P$4:$P$23,$P96)</f>
        <v>0</v>
      </c>
      <c r="U96" s="58">
        <f>SUM(Q96:T96)</f>
        <v>0</v>
      </c>
      <c r="V96" s="58">
        <f>SUMIFS(V$4:V$23,$P$4:$P$23,$P96)</f>
        <v>0</v>
      </c>
      <c r="W96" s="58">
        <f>U96+V96</f>
        <v>0</v>
      </c>
      <c r="X96" s="61" t="s">
        <v>219</v>
      </c>
      <c r="Y96" s="61" t="s">
        <v>22</v>
      </c>
      <c r="Z96" s="61" t="s">
        <v>204</v>
      </c>
      <c r="AA96" s="9">
        <f>SUMIFS($E:$E,$C:$C,$Y96,$J:$J,$Z96,$F:$F,$Z$2,$H:$H,AA$3)</f>
        <v>0</v>
      </c>
      <c r="AB96" s="9">
        <f>SUMIFS($E:$E,$C:$C,$Y96,$J:$J,$Z96,$F:$F,$Z$2,$H:$H,AB$3)</f>
        <v>0</v>
      </c>
      <c r="AC96" s="9">
        <f>SUMIFS($E:$E,$C:$C,$Y96,$J:$J,$Z96,$F:$F,$Z$2,$H:$H,AC$3)</f>
        <v>0</v>
      </c>
      <c r="AD96" s="9">
        <f>SUMIFS($E:$E,$C:$C,$Y96,$J:$J,$Z96,$F:$F,$Z$2,$H:$H,AD$3)</f>
        <v>0</v>
      </c>
      <c r="AE96" s="10">
        <f>AA96+AB96+AC96+AD96</f>
        <v>0</v>
      </c>
      <c r="AF96" s="9">
        <f>SUMIFS($E:$E,$C:$C,$Y96,$J:$J,$Z96,$F:$F,$Z$2,$H:$H,AF$3)</f>
        <v>0</v>
      </c>
      <c r="AG96" s="106">
        <f>AA96+AB96+AC96+AD96+AF96</f>
        <v>0</v>
      </c>
      <c r="AH96" s="6">
        <f>SUMIFS($E:$E,$C:$C,$Y96,$J:$J,$Z96,$F:$F,$AI$2,$H:$H,AH$3)</f>
        <v>0</v>
      </c>
      <c r="AI96" s="6">
        <f>SUMIFS($E:$E,$C:$C,$Y96,$J:$J,$Z96,$F:$F,$AI$2,$H:$H,AI$3)</f>
        <v>0</v>
      </c>
      <c r="AJ96" s="6">
        <f>SUMIFS($E:$E,$C:$C,$Y96,$J:$J,$Z96,$F:$F,$AI$2,$H:$H,AJ$3)</f>
        <v>0</v>
      </c>
      <c r="AK96" s="6">
        <f>SUMIFS($E:$E,$C:$C,$Y96,$J:$J,$Z96,$F:$F,$AI$2,$H:$H,AK$3)</f>
        <v>0</v>
      </c>
      <c r="AL96" s="10">
        <f>AH96+AI96+AJ96+AK96</f>
        <v>0</v>
      </c>
      <c r="AM96" s="6">
        <f>SUMIFS($E:$E,$C:$C,$Y96,$J:$J,$Z96,$F:$F,$AI$2,$H:$H,AM$3)</f>
        <v>0</v>
      </c>
      <c r="AN96" s="106">
        <f>AH96+AI96+AJ96+AK96+AM96</f>
        <v>0</v>
      </c>
      <c r="AO96" s="13">
        <f>AA96/365*0.5</f>
        <v>0</v>
      </c>
      <c r="AP96" s="13">
        <f>AB96/365*0.5</f>
        <v>0</v>
      </c>
      <c r="AQ96" s="13">
        <f>AC96/365*0.5</f>
        <v>0</v>
      </c>
      <c r="AR96" s="13">
        <f>AD96/365*0.5</f>
        <v>0</v>
      </c>
      <c r="AS96" s="14">
        <f>AE96/365*0.5</f>
        <v>0</v>
      </c>
      <c r="AT96" s="13">
        <f>AF96/365*0.5</f>
        <v>0</v>
      </c>
      <c r="AU96" s="14">
        <f>AG96/365*0.5</f>
        <v>0</v>
      </c>
      <c r="AV96" s="13">
        <f>AH96/365*0.5</f>
        <v>0</v>
      </c>
      <c r="AW96" s="13">
        <f>AI96/365*0.5</f>
        <v>0</v>
      </c>
      <c r="AX96" s="13">
        <f>AJ96/365*0.5</f>
        <v>0</v>
      </c>
      <c r="AY96" s="13">
        <f>AK96/365*0.5</f>
        <v>0</v>
      </c>
      <c r="AZ96" s="14">
        <f>AL96/365*0.5</f>
        <v>0</v>
      </c>
      <c r="BA96" s="13">
        <f>AM96/365*0.5</f>
        <v>0</v>
      </c>
      <c r="BB96" s="14">
        <f>AN96/365*0.5</f>
        <v>0</v>
      </c>
    </row>
    <row r="97" spans="1:54">
      <c r="A97" s="19" t="s">
        <v>4900</v>
      </c>
      <c r="B97" s="20" t="s">
        <v>4392</v>
      </c>
      <c r="C97" s="20" t="s">
        <v>15</v>
      </c>
      <c r="D97" s="20"/>
      <c r="E97" s="21">
        <v>-8129.41674517829</v>
      </c>
      <c r="F97" s="22" t="s">
        <v>5</v>
      </c>
      <c r="G97" s="23">
        <v>2009</v>
      </c>
      <c r="H97" s="22" t="s">
        <v>66</v>
      </c>
      <c r="I97" s="28" t="s">
        <v>380</v>
      </c>
      <c r="J97" s="28" t="s">
        <v>254</v>
      </c>
      <c r="L97" s="29">
        <v>-8129.41674517827</v>
      </c>
      <c r="M97" s="29">
        <v>0</v>
      </c>
      <c r="N97" s="55" t="s">
        <v>4635</v>
      </c>
      <c r="O97" s="55"/>
      <c r="P97" s="7" t="s">
        <v>6</v>
      </c>
      <c r="Q97" s="64">
        <f>SUMIFS(Q$4:Q$23,$P$4:$P$23,$P97)</f>
        <v>0</v>
      </c>
      <c r="R97" s="64">
        <f>SUMIFS(R$4:R$23,$P$4:$P$23,$P97)</f>
        <v>0</v>
      </c>
      <c r="S97" s="64">
        <f>SUMIFS(S$4:S$23,$P$4:$P$23,$P97)</f>
        <v>0</v>
      </c>
      <c r="T97" s="64">
        <f>SUMIFS(T$4:T$23,$P$4:$P$23,$P97)</f>
        <v>0</v>
      </c>
      <c r="U97" s="64">
        <f>SUM(Q97:T97)</f>
        <v>0</v>
      </c>
      <c r="V97" s="64">
        <f>SUMIFS(V$4:V$23,$P$4:$P$23,$P97)</f>
        <v>0</v>
      </c>
      <c r="W97" s="6">
        <f>U97+V97</f>
        <v>0</v>
      </c>
      <c r="X97" s="61" t="s">
        <v>221</v>
      </c>
      <c r="Y97" s="61" t="s">
        <v>22</v>
      </c>
      <c r="Z97" s="61" t="s">
        <v>207</v>
      </c>
      <c r="AA97" s="9">
        <f>SUMIFS($E:$E,$C:$C,$Y97,$J:$J,$Z97,$F:$F,$Z$2,$H:$H,AA$3)</f>
        <v>0</v>
      </c>
      <c r="AB97" s="9">
        <f>SUMIFS($E:$E,$C:$C,$Y97,$J:$J,$Z97,$F:$F,$Z$2,$H:$H,AB$3)</f>
        <v>0</v>
      </c>
      <c r="AC97" s="9">
        <f>SUMIFS($E:$E,$C:$C,$Y97,$J:$J,$Z97,$F:$F,$Z$2,$H:$H,AC$3)</f>
        <v>0</v>
      </c>
      <c r="AD97" s="9">
        <f>SUMIFS($E:$E,$C:$C,$Y97,$J:$J,$Z97,$F:$F,$Z$2,$H:$H,AD$3)</f>
        <v>0</v>
      </c>
      <c r="AE97" s="10">
        <f>AA97+AB97+AC97+AD97</f>
        <v>0</v>
      </c>
      <c r="AF97" s="9">
        <f>SUMIFS($E:$E,$C:$C,$Y97,$J:$J,$Z97,$F:$F,$Z$2,$H:$H,AF$3)</f>
        <v>0</v>
      </c>
      <c r="AG97" s="106">
        <f>AA97+AB97+AC97+AD97+AF97</f>
        <v>0</v>
      </c>
      <c r="AH97" s="6">
        <f>SUMIFS($E:$E,$C:$C,$Y97,$J:$J,$Z97,$F:$F,$AI$2,$H:$H,AH$3)</f>
        <v>0</v>
      </c>
      <c r="AI97" s="6">
        <f>SUMIFS($E:$E,$C:$C,$Y97,$J:$J,$Z97,$F:$F,$AI$2,$H:$H,AI$3)</f>
        <v>0</v>
      </c>
      <c r="AJ97" s="6">
        <f>SUMIFS($E:$E,$C:$C,$Y97,$J:$J,$Z97,$F:$F,$AI$2,$H:$H,AJ$3)</f>
        <v>0</v>
      </c>
      <c r="AK97" s="6">
        <f>SUMIFS($E:$E,$C:$C,$Y97,$J:$J,$Z97,$F:$F,$AI$2,$H:$H,AK$3)</f>
        <v>0</v>
      </c>
      <c r="AL97" s="10">
        <f>AH97+AI97+AJ97+AK97</f>
        <v>0</v>
      </c>
      <c r="AM97" s="6">
        <f>SUMIFS($E:$E,$C:$C,$Y97,$J:$J,$Z97,$F:$F,$AI$2,$H:$H,AM$3)</f>
        <v>0</v>
      </c>
      <c r="AN97" s="106">
        <f>AH97+AI97+AJ97+AK97+AM97</f>
        <v>0</v>
      </c>
      <c r="AO97" s="13">
        <f>AA97/365*0.5</f>
        <v>0</v>
      </c>
      <c r="AP97" s="13">
        <f>AB97/365*0.5</f>
        <v>0</v>
      </c>
      <c r="AQ97" s="13">
        <f>AC97/365*0.5</f>
        <v>0</v>
      </c>
      <c r="AR97" s="13">
        <f>AD97/365*0.5</f>
        <v>0</v>
      </c>
      <c r="AS97" s="14">
        <f>AE97/365*0.5</f>
        <v>0</v>
      </c>
      <c r="AT97" s="13">
        <f>AF97/365*0.5</f>
        <v>0</v>
      </c>
      <c r="AU97" s="14">
        <f>AG97/365*0.5</f>
        <v>0</v>
      </c>
      <c r="AV97" s="13">
        <f>AH97/365*0.5</f>
        <v>0</v>
      </c>
      <c r="AW97" s="13">
        <f>AI97/365*0.5</f>
        <v>0</v>
      </c>
      <c r="AX97" s="13">
        <f>AJ97/365*0.5</f>
        <v>0</v>
      </c>
      <c r="AY97" s="13">
        <f>AK97/365*0.5</f>
        <v>0</v>
      </c>
      <c r="AZ97" s="14">
        <f>AL97/365*0.5</f>
        <v>0</v>
      </c>
      <c r="BA97" s="13">
        <f>AM97/365*0.5</f>
        <v>0</v>
      </c>
      <c r="BB97" s="14">
        <f>AN97/365*0.5</f>
        <v>0</v>
      </c>
    </row>
    <row r="98" spans="1:54">
      <c r="A98" s="19" t="s">
        <v>4901</v>
      </c>
      <c r="B98" s="20" t="s">
        <v>4370</v>
      </c>
      <c r="C98" s="20" t="s">
        <v>15</v>
      </c>
      <c r="D98" s="20"/>
      <c r="E98" s="21">
        <v>-8129.41674517829</v>
      </c>
      <c r="F98" s="22" t="s">
        <v>5</v>
      </c>
      <c r="G98" s="23">
        <v>2009</v>
      </c>
      <c r="H98" s="22" t="s">
        <v>66</v>
      </c>
      <c r="I98" s="28" t="s">
        <v>380</v>
      </c>
      <c r="J98" s="28" t="s">
        <v>254</v>
      </c>
      <c r="L98" s="29">
        <v>-8129.41674517827</v>
      </c>
      <c r="M98" s="29">
        <v>0</v>
      </c>
      <c r="W98" s="65"/>
      <c r="X98" s="61" t="s">
        <v>228</v>
      </c>
      <c r="Y98" s="61" t="s">
        <v>22</v>
      </c>
      <c r="Z98" s="61" t="s">
        <v>215</v>
      </c>
      <c r="AA98" s="9">
        <f>SUMIFS($E:$E,$C:$C,$Y98,$J:$J,$Z98,$F:$F,$Z$2,$H:$H,AA$3)</f>
        <v>0</v>
      </c>
      <c r="AB98" s="9">
        <f>SUMIFS($E:$E,$C:$C,$Y98,$J:$J,$Z98,$F:$F,$Z$2,$H:$H,AB$3)</f>
        <v>0</v>
      </c>
      <c r="AC98" s="9">
        <f>SUMIFS($E:$E,$C:$C,$Y98,$J:$J,$Z98,$F:$F,$Z$2,$H:$H,AC$3)</f>
        <v>0</v>
      </c>
      <c r="AD98" s="9">
        <f>SUMIFS($E:$E,$C:$C,$Y98,$J:$J,$Z98,$F:$F,$Z$2,$H:$H,AD$3)</f>
        <v>0</v>
      </c>
      <c r="AE98" s="10">
        <f>AA98+AB98+AC98+AD98</f>
        <v>0</v>
      </c>
      <c r="AF98" s="9">
        <f>SUMIFS($E:$E,$C:$C,$Y98,$J:$J,$Z98,$F:$F,$Z$2,$H:$H,AF$3)</f>
        <v>0</v>
      </c>
      <c r="AG98" s="106">
        <f>AA98+AB98+AC98+AD98+AF98</f>
        <v>0</v>
      </c>
      <c r="AH98" s="6">
        <f>SUMIFS($E:$E,$C:$C,$Y98,$J:$J,$Z98,$F:$F,$AI$2,$H:$H,AH$3)</f>
        <v>0</v>
      </c>
      <c r="AI98" s="6">
        <f>SUMIFS($E:$E,$C:$C,$Y98,$J:$J,$Z98,$F:$F,$AI$2,$H:$H,AI$3)</f>
        <v>0</v>
      </c>
      <c r="AJ98" s="6">
        <f>SUMIFS($E:$E,$C:$C,$Y98,$J:$J,$Z98,$F:$F,$AI$2,$H:$H,AJ$3)</f>
        <v>0</v>
      </c>
      <c r="AK98" s="6">
        <f>SUMIFS($E:$E,$C:$C,$Y98,$J:$J,$Z98,$F:$F,$AI$2,$H:$H,AK$3)</f>
        <v>0</v>
      </c>
      <c r="AL98" s="10">
        <f>AH98+AI98+AJ98+AK98</f>
        <v>0</v>
      </c>
      <c r="AM98" s="6">
        <f>SUMIFS($E:$E,$C:$C,$Y98,$J:$J,$Z98,$F:$F,$AI$2,$H:$H,AM$3)</f>
        <v>0</v>
      </c>
      <c r="AN98" s="106">
        <f>AH98+AI98+AJ98+AK98+AM98</f>
        <v>0</v>
      </c>
      <c r="AO98" s="13">
        <f>AA98/365*0.5</f>
        <v>0</v>
      </c>
      <c r="AP98" s="13">
        <f>AB98/365*0.5</f>
        <v>0</v>
      </c>
      <c r="AQ98" s="13">
        <f>AC98/365*0.5</f>
        <v>0</v>
      </c>
      <c r="AR98" s="13">
        <f>AD98/365*0.5</f>
        <v>0</v>
      </c>
      <c r="AS98" s="14">
        <f>AE98/365*0.5</f>
        <v>0</v>
      </c>
      <c r="AT98" s="13">
        <f>AF98/365*0.5</f>
        <v>0</v>
      </c>
      <c r="AU98" s="14">
        <f>AG98/365*0.5</f>
        <v>0</v>
      </c>
      <c r="AV98" s="13">
        <f>AH98/365*0.5</f>
        <v>0</v>
      </c>
      <c r="AW98" s="13">
        <f>AI98/365*0.5</f>
        <v>0</v>
      </c>
      <c r="AX98" s="13">
        <f>AJ98/365*0.5</f>
        <v>0</v>
      </c>
      <c r="AY98" s="13">
        <f>AK98/365*0.5</f>
        <v>0</v>
      </c>
      <c r="AZ98" s="14">
        <f>AL98/365*0.5</f>
        <v>0</v>
      </c>
      <c r="BA98" s="13">
        <f>AM98/365*0.5</f>
        <v>0</v>
      </c>
      <c r="BB98" s="14">
        <f>AN98/365*0.5</f>
        <v>0</v>
      </c>
    </row>
    <row r="99" spans="1:54">
      <c r="A99" s="19" t="s">
        <v>4902</v>
      </c>
      <c r="B99" s="20" t="s">
        <v>4301</v>
      </c>
      <c r="C99" s="20" t="s">
        <v>15</v>
      </c>
      <c r="D99" s="20"/>
      <c r="E99" s="21">
        <v>-11309.1897636899</v>
      </c>
      <c r="F99" s="22" t="s">
        <v>5</v>
      </c>
      <c r="G99" s="23">
        <v>2010</v>
      </c>
      <c r="H99" s="22" t="s">
        <v>66</v>
      </c>
      <c r="I99" s="28" t="s">
        <v>380</v>
      </c>
      <c r="J99" s="28" t="s">
        <v>254</v>
      </c>
      <c r="L99" s="29">
        <v>-11309.1897636899</v>
      </c>
      <c r="M99" s="29">
        <f>L99-E99</f>
        <v>0</v>
      </c>
      <c r="N99" s="57"/>
      <c r="O99" s="57"/>
      <c r="P99" s="7"/>
      <c r="Q99" s="7"/>
      <c r="R99" s="7"/>
      <c r="S99" s="7"/>
      <c r="T99" s="7"/>
      <c r="U99" s="66"/>
      <c r="V99" s="7"/>
      <c r="W99" s="67"/>
      <c r="X99" s="60" t="s">
        <v>27</v>
      </c>
      <c r="Y99" s="60"/>
      <c r="Z99" s="60"/>
      <c r="AA99" s="84">
        <f>SUM(AA95:AA98)</f>
        <v>0</v>
      </c>
      <c r="AB99" s="84">
        <f>SUM(AB95:AB98)</f>
        <v>0</v>
      </c>
      <c r="AC99" s="84">
        <f>SUM(AC95:AC98)</f>
        <v>0</v>
      </c>
      <c r="AD99" s="84">
        <f>SUM(AD95:AD98)</f>
        <v>0</v>
      </c>
      <c r="AE99" s="85">
        <f>AA99+AB99+AC99+AD99</f>
        <v>0</v>
      </c>
      <c r="AF99" s="84">
        <f>SUM(AF95:AF98)</f>
        <v>0</v>
      </c>
      <c r="AG99" s="106">
        <f>AA99+AB99+AC99+AD99+AF99</f>
        <v>0</v>
      </c>
      <c r="AH99" s="84">
        <f>SUM(AH95:AH98)</f>
        <v>0</v>
      </c>
      <c r="AI99" s="84">
        <f>SUM(AI95:AI98)</f>
        <v>0</v>
      </c>
      <c r="AJ99" s="84">
        <f>SUM(AJ95:AJ98)</f>
        <v>0</v>
      </c>
      <c r="AK99" s="84">
        <f>SUM(AK95:AK98)</f>
        <v>0</v>
      </c>
      <c r="AL99" s="84">
        <f>SUM(AL95:AL98)</f>
        <v>0</v>
      </c>
      <c r="AM99" s="84">
        <f>SUM(AM95:AM98)</f>
        <v>0</v>
      </c>
      <c r="AN99" s="84">
        <f>SUM(AN95:AN98)</f>
        <v>0</v>
      </c>
      <c r="AO99" s="13">
        <f>AA99/365*0.5</f>
        <v>0</v>
      </c>
      <c r="AP99" s="13">
        <f>AB99/365*0.5</f>
        <v>0</v>
      </c>
      <c r="AQ99" s="13">
        <f>AC99/365*0.5</f>
        <v>0</v>
      </c>
      <c r="AR99" s="13">
        <f>AD99/365*0.5</f>
        <v>0</v>
      </c>
      <c r="AS99" s="14">
        <f>AE99/365*0.5</f>
        <v>0</v>
      </c>
      <c r="AT99" s="13">
        <f>AF99/365*0.5</f>
        <v>0</v>
      </c>
      <c r="AU99" s="14">
        <f>AG99/365*0.5</f>
        <v>0</v>
      </c>
      <c r="AV99" s="13">
        <f>AH99/365*0.5</f>
        <v>0</v>
      </c>
      <c r="AW99" s="13">
        <f>AI99/365*0.5</f>
        <v>0</v>
      </c>
      <c r="AX99" s="13">
        <f>AJ99/365*0.5</f>
        <v>0</v>
      </c>
      <c r="AY99" s="13">
        <f>AK99/365*0.5</f>
        <v>0</v>
      </c>
      <c r="AZ99" s="14">
        <f>AL99/365*0.5</f>
        <v>0</v>
      </c>
      <c r="BA99" s="13">
        <f>AM99/365*0.5</f>
        <v>0</v>
      </c>
      <c r="BB99" s="14">
        <f>AN99/365*0.5</f>
        <v>0</v>
      </c>
    </row>
    <row r="100" spans="1:54">
      <c r="A100" s="19" t="s">
        <v>4903</v>
      </c>
      <c r="B100" s="20" t="s">
        <v>3978</v>
      </c>
      <c r="C100" s="20" t="s">
        <v>15</v>
      </c>
      <c r="D100" s="20"/>
      <c r="E100" s="21">
        <v>8330.86445063323</v>
      </c>
      <c r="F100" s="22" t="s">
        <v>5</v>
      </c>
      <c r="G100" s="23">
        <v>2010</v>
      </c>
      <c r="H100" s="22" t="s">
        <v>66</v>
      </c>
      <c r="I100" s="28" t="s">
        <v>380</v>
      </c>
      <c r="J100" s="28" t="s">
        <v>254</v>
      </c>
      <c r="K100" s="31"/>
      <c r="L100" s="29">
        <v>8330.86445063322</v>
      </c>
      <c r="M100" s="29">
        <f>L100-E100</f>
        <v>0</v>
      </c>
      <c r="N100" s="7" t="s">
        <v>0</v>
      </c>
      <c r="O100" s="7"/>
      <c r="P100" s="7" t="s">
        <v>4585</v>
      </c>
      <c r="Q100" s="55" t="s">
        <v>4589</v>
      </c>
      <c r="R100" s="55" t="s">
        <v>4590</v>
      </c>
      <c r="S100" s="55" t="s">
        <v>83</v>
      </c>
      <c r="T100" s="55" t="s">
        <v>84</v>
      </c>
      <c r="U100" s="66"/>
      <c r="V100" s="55" t="s">
        <v>85</v>
      </c>
      <c r="W100" s="66"/>
      <c r="X100" s="60" t="s">
        <v>29</v>
      </c>
      <c r="Y100" s="60" t="s">
        <v>8</v>
      </c>
      <c r="Z100" s="60" t="s">
        <v>65</v>
      </c>
      <c r="AA100" s="9">
        <f>SUMIFS($E:$E,$C:$C,$Y100,$J:$J,$Z100,$F:$F,$Z$2,$H:$H,AA$3)</f>
        <v>0</v>
      </c>
      <c r="AB100" s="9">
        <f>SUMIFS($E:$E,$C:$C,$Y100,$J:$J,$Z100,$F:$F,$Z$2,$H:$H,AB$3)</f>
        <v>0</v>
      </c>
      <c r="AC100" s="9">
        <f>SUMIFS($E:$E,$C:$C,$Y100,$J:$J,$Z100,$F:$F,$Z$2,$H:$H,AC$3)</f>
        <v>0</v>
      </c>
      <c r="AD100" s="9">
        <f>SUMIFS($E:$E,$C:$C,$Y100,$J:$J,$Z100,$F:$F,$Z$2,$H:$H,AD$3)</f>
        <v>0</v>
      </c>
      <c r="AE100" s="10">
        <f>AA100+AB100+AC100+AD100</f>
        <v>0</v>
      </c>
      <c r="AF100" s="9">
        <f>SUMIFS($E:$E,$C:$C,$Y100,$J:$J,$Z100,$F:$F,$Z$2,$H:$H,AF$3)</f>
        <v>0</v>
      </c>
      <c r="AG100" s="106">
        <f>AA100+AB100+AC100+AD100+AF100</f>
        <v>0</v>
      </c>
      <c r="AH100" s="6">
        <f>SUMIFS($E:$E,$C:$C,$Y100,$J:$J,$Z100,$F:$F,$AI$2,$H:$H,AH$3)</f>
        <v>0</v>
      </c>
      <c r="AI100" s="6">
        <f>SUMIFS($E:$E,$C:$C,$Y100,$J:$J,$Z100,$F:$F,$AI$2,$H:$H,AI$3)</f>
        <v>0</v>
      </c>
      <c r="AJ100" s="6">
        <f>SUMIFS($E:$E,$C:$C,$Y100,$J:$J,$Z100,$F:$F,$AI$2,$H:$H,AJ$3)</f>
        <v>0</v>
      </c>
      <c r="AK100" s="6">
        <f>SUMIFS($E:$E,$C:$C,$Y100,$J:$J,$Z100,$F:$F,$AI$2,$H:$H,AK$3)</f>
        <v>0</v>
      </c>
      <c r="AL100" s="10">
        <f>AH100+AI100+AJ100+AK100</f>
        <v>0</v>
      </c>
      <c r="AM100" s="6">
        <f>SUMIFS($E:$E,$C:$C,$Y100,$J:$J,$Z100,$F:$F,$AI$2,$H:$H,AM$3)</f>
        <v>0</v>
      </c>
      <c r="AN100" s="106">
        <f>AH100+AI100+AJ100+AK100+AM100</f>
        <v>0</v>
      </c>
      <c r="AO100" s="13">
        <f>AA100/365*0.5</f>
        <v>0</v>
      </c>
      <c r="AP100" s="13">
        <f>AB100/365*0.5</f>
        <v>0</v>
      </c>
      <c r="AQ100" s="13">
        <f>AC100/365*0.5</f>
        <v>0</v>
      </c>
      <c r="AR100" s="13">
        <f>AD100/365*0.5</f>
        <v>0</v>
      </c>
      <c r="AS100" s="14">
        <f>AE100/365*0.5</f>
        <v>0</v>
      </c>
      <c r="AT100" s="13">
        <f>AF100/365*0.5</f>
        <v>0</v>
      </c>
      <c r="AU100" s="14">
        <f>AG100/365*0.5</f>
        <v>0</v>
      </c>
      <c r="AV100" s="13">
        <f>AH100/365*0.5</f>
        <v>0</v>
      </c>
      <c r="AW100" s="13">
        <f>AI100/365*0.5</f>
        <v>0</v>
      </c>
      <c r="AX100" s="13">
        <f>AJ100/365*0.5</f>
        <v>0</v>
      </c>
      <c r="AY100" s="13">
        <f>AK100/365*0.5</f>
        <v>0</v>
      </c>
      <c r="AZ100" s="14">
        <f>AL100/365*0.5</f>
        <v>0</v>
      </c>
      <c r="BA100" s="13">
        <f>AM100/365*0.5</f>
        <v>0</v>
      </c>
      <c r="BB100" s="14">
        <f>AN100/365*0.5</f>
        <v>0</v>
      </c>
    </row>
    <row r="101" spans="1:54">
      <c r="A101" s="19" t="s">
        <v>4904</v>
      </c>
      <c r="B101" s="20" t="s">
        <v>437</v>
      </c>
      <c r="C101" s="20" t="s">
        <v>15</v>
      </c>
      <c r="D101" s="20"/>
      <c r="E101" s="21">
        <v>8330.86445063323</v>
      </c>
      <c r="F101" s="22" t="s">
        <v>5</v>
      </c>
      <c r="G101" s="23">
        <v>2011</v>
      </c>
      <c r="H101" s="22" t="s">
        <v>66</v>
      </c>
      <c r="I101" s="28" t="s">
        <v>380</v>
      </c>
      <c r="J101" s="28" t="s">
        <v>254</v>
      </c>
      <c r="K101" s="31"/>
      <c r="L101" s="29">
        <v>8330.86445063322</v>
      </c>
      <c r="M101" s="29">
        <f>L101-E101</f>
        <v>0</v>
      </c>
      <c r="N101" s="54" t="s">
        <v>8</v>
      </c>
      <c r="O101" s="54"/>
      <c r="P101" s="54" t="s">
        <v>5</v>
      </c>
      <c r="Q101" s="68">
        <f>Q76/365*0.5</f>
        <v>0</v>
      </c>
      <c r="R101" s="68">
        <f>R76/365*0.5</f>
        <v>0</v>
      </c>
      <c r="S101" s="68">
        <f>S76/365*0.5</f>
        <v>0</v>
      </c>
      <c r="T101" s="68">
        <f>T76/365*0.5</f>
        <v>0</v>
      </c>
      <c r="U101" s="69">
        <f>U76/365*0.5</f>
        <v>0</v>
      </c>
      <c r="V101" s="68">
        <f>V76/365*0.5</f>
        <v>0</v>
      </c>
      <c r="W101" s="69">
        <f>W76/365*0.5</f>
        <v>0</v>
      </c>
      <c r="X101" s="60" t="s">
        <v>31</v>
      </c>
      <c r="Y101" s="60" t="s">
        <v>15</v>
      </c>
      <c r="Z101" s="60" t="s">
        <v>65</v>
      </c>
      <c r="AA101" s="9">
        <f>SUMIFS($E:$E,$C:$C,$Y101,$J:$J,$Z101,$F:$F,$Z$2,$H:$H,AA$3)</f>
        <v>0</v>
      </c>
      <c r="AB101" s="9">
        <f>SUMIFS($E:$E,$C:$C,$Y101,$J:$J,$Z101,$F:$F,$Z$2,$H:$H,AB$3)</f>
        <v>0</v>
      </c>
      <c r="AC101" s="9">
        <f>SUMIFS($E:$E,$C:$C,$Y101,$J:$J,$Z101,$F:$F,$Z$2,$H:$H,AC$3)</f>
        <v>0</v>
      </c>
      <c r="AD101" s="9">
        <f>SUMIFS($E:$E,$C:$C,$Y101,$J:$J,$Z101,$F:$F,$Z$2,$H:$H,AD$3)</f>
        <v>0</v>
      </c>
      <c r="AE101" s="10">
        <f>AA101+AB101+AC101+AD101</f>
        <v>0</v>
      </c>
      <c r="AF101" s="9">
        <f>SUMIFS($E:$E,$C:$C,$Y101,$J:$J,$Z101,$F:$F,$Z$2,$H:$H,AF$3)</f>
        <v>0</v>
      </c>
      <c r="AG101" s="106">
        <f>AA101+AB101+AC101+AD101+AF101</f>
        <v>0</v>
      </c>
      <c r="AH101" s="6">
        <f>SUMIFS($E:$E,$C:$C,$Y101,$J:$J,$Z101,$F:$F,$AI$2,$H:$H,AH$3)</f>
        <v>0</v>
      </c>
      <c r="AI101" s="6">
        <f>SUMIFS($E:$E,$C:$C,$Y101,$J:$J,$Z101,$F:$F,$AI$2,$H:$H,AI$3)</f>
        <v>0</v>
      </c>
      <c r="AJ101" s="6">
        <f>SUMIFS($E:$E,$C:$C,$Y101,$J:$J,$Z101,$F:$F,$AI$2,$H:$H,AJ$3)</f>
        <v>0</v>
      </c>
      <c r="AK101" s="6">
        <f>SUMIFS($E:$E,$C:$C,$Y101,$J:$J,$Z101,$F:$F,$AI$2,$H:$H,AK$3)</f>
        <v>0</v>
      </c>
      <c r="AL101" s="10">
        <f>AH101+AI101+AJ101+AK101</f>
        <v>0</v>
      </c>
      <c r="AM101" s="6">
        <f>SUMIFS($E:$E,$C:$C,$Y101,$J:$J,$Z101,$F:$F,$AI$2,$H:$H,AM$3)</f>
        <v>0</v>
      </c>
      <c r="AN101" s="106">
        <f>AH101+AI101+AJ101+AK101+AM101</f>
        <v>0</v>
      </c>
      <c r="AO101" s="13">
        <f>AA101/365*0.5</f>
        <v>0</v>
      </c>
      <c r="AP101" s="13">
        <f>AB101/365*0.5</f>
        <v>0</v>
      </c>
      <c r="AQ101" s="13">
        <f>AC101/365*0.5</f>
        <v>0</v>
      </c>
      <c r="AR101" s="13">
        <f>AD101/365*0.5</f>
        <v>0</v>
      </c>
      <c r="AS101" s="14">
        <f>AE101/365*0.5</f>
        <v>0</v>
      </c>
      <c r="AT101" s="13">
        <f>AF101/365*0.5</f>
        <v>0</v>
      </c>
      <c r="AU101" s="14">
        <f>AG101/365*0.5</f>
        <v>0</v>
      </c>
      <c r="AV101" s="13">
        <f>AH101/365*0.5</f>
        <v>0</v>
      </c>
      <c r="AW101" s="13">
        <f>AI101/365*0.5</f>
        <v>0</v>
      </c>
      <c r="AX101" s="13">
        <f>AJ101/365*0.5</f>
        <v>0</v>
      </c>
      <c r="AY101" s="13">
        <f>AK101/365*0.5</f>
        <v>0</v>
      </c>
      <c r="AZ101" s="14">
        <f>AL101/365*0.5</f>
        <v>0</v>
      </c>
      <c r="BA101" s="13">
        <f>AM101/365*0.5</f>
        <v>0</v>
      </c>
      <c r="BB101" s="14">
        <f>AN101/365*0.5</f>
        <v>0</v>
      </c>
    </row>
    <row r="102" spans="1:54">
      <c r="A102" s="19" t="s">
        <v>4905</v>
      </c>
      <c r="B102" s="20" t="s">
        <v>4906</v>
      </c>
      <c r="C102" s="20" t="s">
        <v>16</v>
      </c>
      <c r="D102" s="20"/>
      <c r="E102" s="21">
        <v>22601.0754496476</v>
      </c>
      <c r="F102" s="22" t="s">
        <v>5</v>
      </c>
      <c r="G102" s="23">
        <v>2007</v>
      </c>
      <c r="H102" s="22" t="s">
        <v>66</v>
      </c>
      <c r="I102" s="28" t="s">
        <v>64</v>
      </c>
      <c r="J102" s="28" t="s">
        <v>178</v>
      </c>
      <c r="K102" s="31"/>
      <c r="L102" s="29">
        <v>22601.0754496475</v>
      </c>
      <c r="M102" s="29">
        <v>0</v>
      </c>
      <c r="N102" s="7" t="str">
        <f>N101</f>
        <v>鄂中公司</v>
      </c>
      <c r="P102" s="7" t="s">
        <v>6</v>
      </c>
      <c r="Q102" s="70">
        <f>Q77/365*0.5</f>
        <v>0</v>
      </c>
      <c r="R102" s="70">
        <f>R77/365*0.5</f>
        <v>0</v>
      </c>
      <c r="S102" s="70">
        <f>S77/365*0.5</f>
        <v>0</v>
      </c>
      <c r="T102" s="70">
        <f>T77/365*0.5</f>
        <v>0</v>
      </c>
      <c r="U102" s="71">
        <f>U77/365*0.5</f>
        <v>0</v>
      </c>
      <c r="V102" s="70">
        <f>V77/365*0.5</f>
        <v>0</v>
      </c>
      <c r="W102" s="71">
        <f>W77/365*0.5</f>
        <v>0</v>
      </c>
      <c r="X102" s="60" t="s">
        <v>33</v>
      </c>
      <c r="Y102" s="60" t="s">
        <v>26</v>
      </c>
      <c r="Z102" s="60" t="s">
        <v>65</v>
      </c>
      <c r="AA102" s="9">
        <f>SUMIFS($E:$E,$C:$C,$Y102,$J:$J,$Z102,$F:$F,$Z$2,$H:$H,AA$3)</f>
        <v>0</v>
      </c>
      <c r="AB102" s="9">
        <f>SUMIFS($E:$E,$C:$C,$Y102,$J:$J,$Z102,$F:$F,$Z$2,$H:$H,AB$3)</f>
        <v>0</v>
      </c>
      <c r="AC102" s="9">
        <f>SUMIFS($E:$E,$C:$C,$Y102,$J:$J,$Z102,$F:$F,$Z$2,$H:$H,AC$3)</f>
        <v>0</v>
      </c>
      <c r="AD102" s="9">
        <f>SUMIFS($E:$E,$C:$C,$Y102,$J:$J,$Z102,$F:$F,$Z$2,$H:$H,AD$3)</f>
        <v>0</v>
      </c>
      <c r="AE102" s="10">
        <f>AA102+AB102+AC102+AD102</f>
        <v>0</v>
      </c>
      <c r="AF102" s="9">
        <f>SUMIFS($E:$E,$C:$C,$Y102,$J:$J,$Z102,$F:$F,$Z$2,$H:$H,AF$3)</f>
        <v>0</v>
      </c>
      <c r="AG102" s="106">
        <f>AA102+AB102+AC102+AD102+AF102</f>
        <v>0</v>
      </c>
      <c r="AH102" s="6">
        <f>SUMIFS($E:$E,$C:$C,$Y102,$J:$J,$Z102,$F:$F,$AI$2,$H:$H,AH$3)</f>
        <v>0</v>
      </c>
      <c r="AI102" s="6">
        <f>SUMIFS($E:$E,$C:$C,$Y102,$J:$J,$Z102,$F:$F,$AI$2,$H:$H,AI$3)</f>
        <v>0</v>
      </c>
      <c r="AJ102" s="6">
        <f>SUMIFS($E:$E,$C:$C,$Y102,$J:$J,$Z102,$F:$F,$AI$2,$H:$H,AJ$3)</f>
        <v>0</v>
      </c>
      <c r="AK102" s="6">
        <f>SUMIFS($E:$E,$C:$C,$Y102,$J:$J,$Z102,$F:$F,$AI$2,$H:$H,AK$3)</f>
        <v>0</v>
      </c>
      <c r="AL102" s="10">
        <f>AH102+AI102+AJ102+AK102</f>
        <v>0</v>
      </c>
      <c r="AM102" s="6">
        <f>SUMIFS($E:$E,$C:$C,$Y102,$J:$J,$Z102,$F:$F,$AI$2,$H:$H,AM$3)</f>
        <v>0</v>
      </c>
      <c r="AN102" s="106">
        <f>AH102+AI102+AJ102+AK102+AM102</f>
        <v>0</v>
      </c>
      <c r="AO102" s="13">
        <f>AA102/365*0.5</f>
        <v>0</v>
      </c>
      <c r="AP102" s="13">
        <f>AB102/365*0.5</f>
        <v>0</v>
      </c>
      <c r="AQ102" s="13">
        <f>AC102/365*0.5</f>
        <v>0</v>
      </c>
      <c r="AR102" s="13">
        <f>AD102/365*0.5</f>
        <v>0</v>
      </c>
      <c r="AS102" s="14">
        <f>AE102/365*0.5</f>
        <v>0</v>
      </c>
      <c r="AT102" s="13">
        <f>AF102/365*0.5</f>
        <v>0</v>
      </c>
      <c r="AU102" s="14">
        <f>AG102/365*0.5</f>
        <v>0</v>
      </c>
      <c r="AV102" s="13">
        <f>AH102/365*0.5</f>
        <v>0</v>
      </c>
      <c r="AW102" s="13">
        <f>AI102/365*0.5</f>
        <v>0</v>
      </c>
      <c r="AX102" s="13">
        <f>AJ102/365*0.5</f>
        <v>0</v>
      </c>
      <c r="AY102" s="13">
        <f>AK102/365*0.5</f>
        <v>0</v>
      </c>
      <c r="AZ102" s="14">
        <f>AL102/365*0.5</f>
        <v>0</v>
      </c>
      <c r="BA102" s="13">
        <f>AM102/365*0.5</f>
        <v>0</v>
      </c>
      <c r="BB102" s="14">
        <f>AN102/365*0.5</f>
        <v>0</v>
      </c>
    </row>
    <row r="103" spans="1:54">
      <c r="A103" s="19" t="s">
        <v>4907</v>
      </c>
      <c r="B103" s="20" t="s">
        <v>4908</v>
      </c>
      <c r="C103" s="20" t="s">
        <v>16</v>
      </c>
      <c r="D103" s="20"/>
      <c r="E103" s="21">
        <v>-21972.882336236</v>
      </c>
      <c r="F103" s="22" t="s">
        <v>5</v>
      </c>
      <c r="G103" s="23">
        <v>2007</v>
      </c>
      <c r="H103" s="22" t="s">
        <v>66</v>
      </c>
      <c r="I103" s="28" t="s">
        <v>64</v>
      </c>
      <c r="J103" s="28" t="s">
        <v>178</v>
      </c>
      <c r="K103" s="31"/>
      <c r="L103" s="29">
        <v>-21972.882336236</v>
      </c>
      <c r="M103" s="29">
        <f>L103-E103</f>
        <v>0</v>
      </c>
      <c r="N103" s="54" t="s">
        <v>15</v>
      </c>
      <c r="O103" s="54"/>
      <c r="P103" s="54" t="s">
        <v>5</v>
      </c>
      <c r="Q103" s="68">
        <f>Q78/365*0.5</f>
        <v>0</v>
      </c>
      <c r="R103" s="68">
        <f>R78/365*0.5</f>
        <v>0</v>
      </c>
      <c r="S103" s="68">
        <f>S78/365*0.5</f>
        <v>0</v>
      </c>
      <c r="T103" s="68">
        <f>T78/365*0.5</f>
        <v>0</v>
      </c>
      <c r="U103" s="69">
        <f>U78/365*0.5</f>
        <v>0</v>
      </c>
      <c r="V103" s="68">
        <f>V78/365*0.5</f>
        <v>0</v>
      </c>
      <c r="W103" s="69">
        <f>W78/365*0.5</f>
        <v>0</v>
      </c>
      <c r="X103" s="72" t="s">
        <v>4635</v>
      </c>
      <c r="Y103" s="72"/>
      <c r="Z103" s="72"/>
      <c r="AA103" s="84">
        <f>AA102+AA101+AA100+AA99+AA94+AA89+AA83+AA77+AA76</f>
        <v>0</v>
      </c>
      <c r="AB103" s="84">
        <f>AB102+AB101+AB100+AB99+AB94+AB89+AB83+AB77+AB76</f>
        <v>0</v>
      </c>
      <c r="AC103" s="84">
        <f>AC102+AC101+AC100+AC99+AC94+AC89+AC83+AC77+AC76</f>
        <v>0</v>
      </c>
      <c r="AD103" s="84">
        <f>AD102+AD101+AD100+AD99+AD94+AD89+AD83+AD77+AD76</f>
        <v>0</v>
      </c>
      <c r="AE103" s="85">
        <f>AA103+AB103+AC103+AD103</f>
        <v>0</v>
      </c>
      <c r="AF103" s="84">
        <f>AF102+AF101+AF100+AF99+AF94+AF89+AF83+AF77+AF76</f>
        <v>0</v>
      </c>
      <c r="AG103" s="106">
        <f>AA103+AB103+AC103+AD103+AF103</f>
        <v>0</v>
      </c>
      <c r="AH103" s="84">
        <f>AH102+AH101+AH100+AH99+AH94+AH89+AH83+AH77+AH76</f>
        <v>0</v>
      </c>
      <c r="AI103" s="84">
        <f>AI102+AI101+AI100+AI99+AI94+AI89+AI83+AI77+AI76</f>
        <v>0</v>
      </c>
      <c r="AJ103" s="84">
        <f>AJ102+AJ101+AJ100+AJ99+AJ94+AJ89+AJ83+AJ77+AJ76</f>
        <v>0</v>
      </c>
      <c r="AK103" s="84">
        <f>AK102+AK101+AK100+AK99+AK94+AK89+AK83+AK77+AK76</f>
        <v>0</v>
      </c>
      <c r="AL103" s="84">
        <f>AL102+AL101+AL100+AL99+AL94+AL89+AL83+AL77+AL76</f>
        <v>0</v>
      </c>
      <c r="AM103" s="84">
        <f>AM102+AM101+AM100+AM99+AM94+AM89+AM83+AM77+AM76</f>
        <v>0</v>
      </c>
      <c r="AN103" s="84">
        <f>AN102+AN101+AN100+AN99+AN94+AN89+AN83+AN77+AN76</f>
        <v>0</v>
      </c>
      <c r="AO103" s="13">
        <f>AA103/365*0.5</f>
        <v>0</v>
      </c>
      <c r="AP103" s="13">
        <f>AB103/365*0.5</f>
        <v>0</v>
      </c>
      <c r="AQ103" s="13">
        <f>AC103/365*0.5</f>
        <v>0</v>
      </c>
      <c r="AR103" s="13">
        <f>AD103/365*0.5</f>
        <v>0</v>
      </c>
      <c r="AS103" s="14">
        <f>AE103/365*0.5</f>
        <v>0</v>
      </c>
      <c r="AT103" s="13">
        <f>AF103/365*0.5</f>
        <v>0</v>
      </c>
      <c r="AU103" s="14">
        <f>AG103/365*0.5</f>
        <v>0</v>
      </c>
      <c r="AV103" s="13">
        <f>AH103/365*0.5</f>
        <v>0</v>
      </c>
      <c r="AW103" s="13">
        <f>AI103/365*0.5</f>
        <v>0</v>
      </c>
      <c r="AX103" s="13">
        <f>AJ103/365*0.5</f>
        <v>0</v>
      </c>
      <c r="AY103" s="13">
        <f>AK103/365*0.5</f>
        <v>0</v>
      </c>
      <c r="AZ103" s="14">
        <f>AL103/365*0.5</f>
        <v>0</v>
      </c>
      <c r="BA103" s="13">
        <f>AM103/365*0.5</f>
        <v>0</v>
      </c>
      <c r="BB103" s="14">
        <f>AN103/365*0.5</f>
        <v>0</v>
      </c>
    </row>
    <row r="104" spans="1:23">
      <c r="A104" s="19" t="s">
        <v>4909</v>
      </c>
      <c r="B104" s="20" t="s">
        <v>4910</v>
      </c>
      <c r="C104" s="20" t="s">
        <v>16</v>
      </c>
      <c r="D104" s="20"/>
      <c r="E104" s="21">
        <v>-22869.060336236</v>
      </c>
      <c r="F104" s="22" t="s">
        <v>5</v>
      </c>
      <c r="G104" s="23">
        <v>2007</v>
      </c>
      <c r="H104" s="22" t="s">
        <v>66</v>
      </c>
      <c r="I104" s="28" t="s">
        <v>64</v>
      </c>
      <c r="J104" s="28" t="s">
        <v>178</v>
      </c>
      <c r="K104" s="31"/>
      <c r="L104" s="29">
        <v>-22869.060336236</v>
      </c>
      <c r="M104" s="29">
        <f>L104-E104</f>
        <v>0</v>
      </c>
      <c r="N104" s="7" t="str">
        <f>N103</f>
        <v>广东公司</v>
      </c>
      <c r="P104" s="7" t="s">
        <v>6</v>
      </c>
      <c r="Q104" s="70">
        <f>Q79/365*0.5</f>
        <v>0</v>
      </c>
      <c r="R104" s="70">
        <f>R79/365*0.5</f>
        <v>0</v>
      </c>
      <c r="S104" s="70">
        <f>S79/365*0.5</f>
        <v>0</v>
      </c>
      <c r="T104" s="70">
        <f>T79/365*0.5</f>
        <v>0</v>
      </c>
      <c r="U104" s="71">
        <f>U79/365*0.5</f>
        <v>0</v>
      </c>
      <c r="V104" s="70">
        <f>V79/365*0.5</f>
        <v>0</v>
      </c>
      <c r="W104" s="71">
        <f>W79/365*0.5</f>
        <v>0</v>
      </c>
    </row>
    <row r="105" spans="1:54">
      <c r="A105" s="19" t="s">
        <v>4911</v>
      </c>
      <c r="B105" s="20" t="s">
        <v>4912</v>
      </c>
      <c r="C105" s="20" t="s">
        <v>16</v>
      </c>
      <c r="D105" s="20"/>
      <c r="E105" s="21">
        <v>22110.6346949947</v>
      </c>
      <c r="F105" s="22" t="s">
        <v>5</v>
      </c>
      <c r="G105" s="23">
        <v>2008</v>
      </c>
      <c r="H105" s="22" t="s">
        <v>66</v>
      </c>
      <c r="I105" s="28" t="s">
        <v>64</v>
      </c>
      <c r="J105" s="28" t="s">
        <v>178</v>
      </c>
      <c r="K105" s="31"/>
      <c r="L105" s="29">
        <v>22110.6346949946</v>
      </c>
      <c r="M105" s="29">
        <v>0</v>
      </c>
      <c r="N105" s="54" t="s">
        <v>16</v>
      </c>
      <c r="O105" s="54"/>
      <c r="P105" s="54" t="s">
        <v>5</v>
      </c>
      <c r="Q105" s="68">
        <f>Q80/365*0.5</f>
        <v>0</v>
      </c>
      <c r="R105" s="68">
        <f>R80/365*0.5</f>
        <v>0</v>
      </c>
      <c r="S105" s="68">
        <f>S80/365*0.5</f>
        <v>0</v>
      </c>
      <c r="T105" s="68">
        <f>T80/365*0.5</f>
        <v>0</v>
      </c>
      <c r="U105" s="69">
        <f>U80/365*0.5</f>
        <v>0</v>
      </c>
      <c r="V105" s="68">
        <f>V80/365*0.5</f>
        <v>0</v>
      </c>
      <c r="W105" s="69">
        <f>W80/365*0.5</f>
        <v>0</v>
      </c>
      <c r="AA105" s="9" t="s">
        <v>66</v>
      </c>
      <c r="AB105" s="9" t="s">
        <v>82</v>
      </c>
      <c r="AC105" s="9" t="s">
        <v>83</v>
      </c>
      <c r="AD105" s="9" t="s">
        <v>84</v>
      </c>
      <c r="AE105" s="10" t="s">
        <v>86</v>
      </c>
      <c r="AF105" s="9" t="s">
        <v>85</v>
      </c>
      <c r="AG105" s="10" t="s">
        <v>87</v>
      </c>
      <c r="AH105" s="9" t="s">
        <v>66</v>
      </c>
      <c r="AI105" s="9" t="s">
        <v>82</v>
      </c>
      <c r="AJ105" s="9" t="s">
        <v>83</v>
      </c>
      <c r="AK105" s="9" t="s">
        <v>84</v>
      </c>
      <c r="AL105" s="10" t="s">
        <v>86</v>
      </c>
      <c r="AM105" s="9" t="s">
        <v>85</v>
      </c>
      <c r="AN105" s="10" t="s">
        <v>87</v>
      </c>
      <c r="AO105" s="13"/>
      <c r="AP105" s="13"/>
      <c r="AQ105" s="13"/>
      <c r="AR105" s="13"/>
      <c r="AS105" s="14"/>
      <c r="AT105" s="13"/>
      <c r="AV105" s="13"/>
      <c r="AW105" s="13"/>
      <c r="AX105" s="13"/>
      <c r="AY105" s="13"/>
      <c r="AZ105" s="14"/>
      <c r="BA105" s="13"/>
      <c r="BB105" s="14"/>
    </row>
    <row r="106" spans="1:54">
      <c r="A106" s="19" t="s">
        <v>4913</v>
      </c>
      <c r="B106" s="20" t="s">
        <v>4914</v>
      </c>
      <c r="C106" s="20" t="s">
        <v>16</v>
      </c>
      <c r="D106" s="20"/>
      <c r="E106" s="21">
        <v>22601.0754496476</v>
      </c>
      <c r="F106" s="22" t="s">
        <v>5</v>
      </c>
      <c r="G106" s="23">
        <v>2008</v>
      </c>
      <c r="H106" s="22" t="s">
        <v>66</v>
      </c>
      <c r="I106" s="28" t="s">
        <v>64</v>
      </c>
      <c r="J106" s="28" t="s">
        <v>65</v>
      </c>
      <c r="K106" s="31"/>
      <c r="L106" s="29">
        <v>22601.0754496475</v>
      </c>
      <c r="M106" s="29">
        <v>0</v>
      </c>
      <c r="N106" s="7" t="str">
        <f>N105</f>
        <v>江苏公司</v>
      </c>
      <c r="P106" s="7" t="s">
        <v>6</v>
      </c>
      <c r="Q106" s="70">
        <f>Q81/365*0.5</f>
        <v>0</v>
      </c>
      <c r="R106" s="70">
        <f>R81/365*0.5</f>
        <v>0</v>
      </c>
      <c r="S106" s="70">
        <f>S81/365*0.5</f>
        <v>0</v>
      </c>
      <c r="T106" s="70">
        <f>T81/365*0.5</f>
        <v>0</v>
      </c>
      <c r="U106" s="71">
        <f>U81/365*0.5</f>
        <v>0</v>
      </c>
      <c r="V106" s="70">
        <f>V81/365*0.5</f>
        <v>0</v>
      </c>
      <c r="W106" s="71">
        <f>W81/365*0.5</f>
        <v>0</v>
      </c>
      <c r="Y106" s="86" t="s">
        <v>24</v>
      </c>
      <c r="Z106" s="87" t="s">
        <v>95</v>
      </c>
      <c r="AA106" s="9">
        <f>SUMIFS($E:$E,$J:$J,$Z106,$F:$F,$Z$2,$H:$H,AA$3)</f>
        <v>0</v>
      </c>
      <c r="AB106" s="9">
        <f>SUMIFS($E:$E,$J:$J,$Z106,$F:$F,$Z$2,$H:$H,AB$3)</f>
        <v>0</v>
      </c>
      <c r="AC106" s="9">
        <f>SUMIFS($E:$E,$J:$J,$Z106,$F:$F,$Z$2,$H:$H,AC$3)</f>
        <v>0</v>
      </c>
      <c r="AD106" s="9">
        <f>SUMIFS($E:$E,$J:$J,$Z106,$F:$F,$Z$2,$H:$H,AD$3)</f>
        <v>0</v>
      </c>
      <c r="AE106" s="10">
        <f>AA106+AB106+AC106+AD106</f>
        <v>0</v>
      </c>
      <c r="AF106" s="9">
        <f>SUMIFS($E:$E,$J:$J,$Z106,$F:$F,$Z$2,$H:$H,AF$3)</f>
        <v>0</v>
      </c>
      <c r="AG106" s="10">
        <f>AA106+AB106+AC106+AD106+AF106</f>
        <v>0</v>
      </c>
      <c r="AH106" s="10">
        <f>SUMIFS($E:$E,$J:$J,$Z106,$F:$F,$AI$2,$H:$H,AH$3)</f>
        <v>0</v>
      </c>
      <c r="AI106" s="10">
        <f>SUMIFS($E:$E,$J:$J,$Z106,$F:$F,$AI$2,$H:$H,AI$3)</f>
        <v>0</v>
      </c>
      <c r="AJ106" s="10">
        <f>SUMIFS($E:$E,$J:$J,$Z106,$F:$F,$AI$2,$H:$H,AJ$3)</f>
        <v>0</v>
      </c>
      <c r="AK106" s="10">
        <f>SUMIFS($E:$E,$J:$J,$Z106,$F:$F,$AI$2,$H:$H,AK$3)</f>
        <v>0</v>
      </c>
      <c r="AL106" s="10">
        <f>AH106+AI106+AJ106+AK106</f>
        <v>0</v>
      </c>
      <c r="AM106" s="10">
        <f>SUMIFS($E:$E,$J:$J,$Z106,$F:$F,$AI$2,$H:$H,AM$3)</f>
        <v>0</v>
      </c>
      <c r="AN106" s="10">
        <f>AH106+AI106+AJ106+AK106+AM106</f>
        <v>0</v>
      </c>
      <c r="AO106" s="13">
        <f>AA106/365*0.5</f>
        <v>0</v>
      </c>
      <c r="AP106" s="13">
        <f>AB106/365*0.5</f>
        <v>0</v>
      </c>
      <c r="AQ106" s="13">
        <f>AC106/365*0.5</f>
        <v>0</v>
      </c>
      <c r="AR106" s="13">
        <f>AD106/365*0.5</f>
        <v>0</v>
      </c>
      <c r="AS106" s="14">
        <f>AE106/365*0.5</f>
        <v>0</v>
      </c>
      <c r="AT106" s="13">
        <f>AF106/365*0.5</f>
        <v>0</v>
      </c>
      <c r="AU106" s="14">
        <f>AG106/365*0.5</f>
        <v>0</v>
      </c>
      <c r="AV106" s="13">
        <f>AH106/365*0.5</f>
        <v>0</v>
      </c>
      <c r="AW106" s="13">
        <f>AI106/365*0.5</f>
        <v>0</v>
      </c>
      <c r="AX106" s="13">
        <f>AJ106/365*0.5</f>
        <v>0</v>
      </c>
      <c r="AY106" s="13">
        <f>AK106/365*0.5</f>
        <v>0</v>
      </c>
      <c r="AZ106" s="14">
        <f>AL106/365*0.5</f>
        <v>0</v>
      </c>
      <c r="BA106" s="13">
        <f>AM106/365*0.5</f>
        <v>0</v>
      </c>
      <c r="BB106" s="14">
        <f>AN106/365*0.5</f>
        <v>0</v>
      </c>
    </row>
    <row r="107" spans="1:54">
      <c r="A107" s="19" t="s">
        <v>4915</v>
      </c>
      <c r="B107" s="20" t="s">
        <v>4916</v>
      </c>
      <c r="C107" s="20" t="s">
        <v>16</v>
      </c>
      <c r="D107" s="20"/>
      <c r="E107" s="21">
        <v>-22869.060336236</v>
      </c>
      <c r="F107" s="22" t="s">
        <v>5</v>
      </c>
      <c r="G107" s="23">
        <v>2008</v>
      </c>
      <c r="H107" s="22" t="s">
        <v>66</v>
      </c>
      <c r="I107" s="28" t="s">
        <v>64</v>
      </c>
      <c r="J107" s="28" t="s">
        <v>178</v>
      </c>
      <c r="K107" s="31"/>
      <c r="L107" s="29">
        <v>-22869.060336236</v>
      </c>
      <c r="M107" s="29">
        <f>L107-E107</f>
        <v>0</v>
      </c>
      <c r="N107" s="54" t="s">
        <v>18</v>
      </c>
      <c r="O107" s="54"/>
      <c r="P107" s="54" t="s">
        <v>5</v>
      </c>
      <c r="Q107" s="68">
        <f>Q82/365*0.5</f>
        <v>0</v>
      </c>
      <c r="R107" s="68">
        <f>R82/365*0.5</f>
        <v>0</v>
      </c>
      <c r="S107" s="68">
        <f>S82/365*0.5</f>
        <v>0</v>
      </c>
      <c r="T107" s="68">
        <f>T82/365*0.5</f>
        <v>0</v>
      </c>
      <c r="U107" s="69">
        <f>U82/365*0.5</f>
        <v>0</v>
      </c>
      <c r="V107" s="68">
        <f>V82/365*0.5</f>
        <v>0</v>
      </c>
      <c r="W107" s="69">
        <f>W82/365*0.5</f>
        <v>0</v>
      </c>
      <c r="Y107" s="88"/>
      <c r="Z107" s="89" t="s">
        <v>98</v>
      </c>
      <c r="AA107" s="9">
        <f>SUMIFS($E:$E,$J:$J,$Z107,$F:$F,$Z$2,$H:$H,AA$3)</f>
        <v>0</v>
      </c>
      <c r="AB107" s="9">
        <f>SUMIFS($E:$E,$J:$J,$Z107,$F:$F,$Z$2,$H:$H,AB$3)</f>
        <v>0</v>
      </c>
      <c r="AC107" s="9">
        <f>SUMIFS($E:$E,$J:$J,$Z107,$F:$F,$Z$2,$H:$H,AC$3)</f>
        <v>0</v>
      </c>
      <c r="AD107" s="9">
        <f>SUMIFS($E:$E,$J:$J,$Z107,$F:$F,$Z$2,$H:$H,AD$3)</f>
        <v>0</v>
      </c>
      <c r="AE107" s="10">
        <f>AA107+AB107+AC107+AD107</f>
        <v>0</v>
      </c>
      <c r="AF107" s="9">
        <f>SUMIFS($E:$E,$J:$J,$Z107,$F:$F,$Z$2,$H:$H,AF$3)</f>
        <v>0</v>
      </c>
      <c r="AG107" s="10">
        <f>AA107+AB107+AC107+AD107+AF107</f>
        <v>0</v>
      </c>
      <c r="AH107" s="10">
        <f>SUMIFS($E:$E,$J:$J,$Z107,$F:$F,$AI$2,$H:$H,AH$3)</f>
        <v>0</v>
      </c>
      <c r="AI107" s="10">
        <f>SUMIFS($E:$E,$J:$J,$Z107,$F:$F,$AI$2,$H:$H,AI$3)</f>
        <v>0</v>
      </c>
      <c r="AJ107" s="10">
        <f>SUMIFS($E:$E,$J:$J,$Z107,$F:$F,$AI$2,$H:$H,AJ$3)</f>
        <v>0</v>
      </c>
      <c r="AK107" s="10">
        <f>SUMIFS($E:$E,$J:$J,$Z107,$F:$F,$AI$2,$H:$H,AK$3)</f>
        <v>0</v>
      </c>
      <c r="AL107" s="10">
        <f>AH107+AI107+AJ107+AK107</f>
        <v>0</v>
      </c>
      <c r="AM107" s="10">
        <f>SUMIFS($E:$E,$J:$J,$Z107,$F:$F,$AI$2,$H:$H,AM$3)</f>
        <v>0</v>
      </c>
      <c r="AN107" s="10">
        <f>AH107+AI107+AJ107+AK107+AM107</f>
        <v>0</v>
      </c>
      <c r="AO107" s="13">
        <f>AA107/365*0.5</f>
        <v>0</v>
      </c>
      <c r="AP107" s="13">
        <f>AB107/365*0.5</f>
        <v>0</v>
      </c>
      <c r="AQ107" s="13">
        <f>AC107/365*0.5</f>
        <v>0</v>
      </c>
      <c r="AR107" s="13">
        <f>AD107/365*0.5</f>
        <v>0</v>
      </c>
      <c r="AS107" s="14">
        <f>AE107/365*0.5</f>
        <v>0</v>
      </c>
      <c r="AT107" s="13">
        <f>AF107/365*0.5</f>
        <v>0</v>
      </c>
      <c r="AU107" s="14">
        <f>AG107/365*0.5</f>
        <v>0</v>
      </c>
      <c r="AV107" s="13">
        <f>AH107/365*0.5</f>
        <v>0</v>
      </c>
      <c r="AW107" s="13">
        <f>AI107/365*0.5</f>
        <v>0</v>
      </c>
      <c r="AX107" s="13">
        <f>AJ107/365*0.5</f>
        <v>0</v>
      </c>
      <c r="AY107" s="13">
        <f>AK107/365*0.5</f>
        <v>0</v>
      </c>
      <c r="AZ107" s="14">
        <f>AL107/365*0.5</f>
        <v>0</v>
      </c>
      <c r="BA107" s="13">
        <f>AM107/365*0.5</f>
        <v>0</v>
      </c>
      <c r="BB107" s="14">
        <f>AN107/365*0.5</f>
        <v>0</v>
      </c>
    </row>
    <row r="108" spans="1:54">
      <c r="A108" s="19" t="s">
        <v>4917</v>
      </c>
      <c r="B108" s="20" t="s">
        <v>4918</v>
      </c>
      <c r="C108" s="20" t="s">
        <v>16</v>
      </c>
      <c r="D108" s="20"/>
      <c r="E108" s="21">
        <v>22601.0754496476</v>
      </c>
      <c r="F108" s="22" t="s">
        <v>5</v>
      </c>
      <c r="G108" s="23">
        <v>2008</v>
      </c>
      <c r="H108" s="22" t="s">
        <v>66</v>
      </c>
      <c r="I108" s="28" t="s">
        <v>64</v>
      </c>
      <c r="J108" s="28" t="s">
        <v>187</v>
      </c>
      <c r="K108" s="31"/>
      <c r="L108" s="29">
        <v>22601.0754496475</v>
      </c>
      <c r="M108" s="29">
        <v>0</v>
      </c>
      <c r="N108" s="7" t="str">
        <f>N107</f>
        <v>江西公司</v>
      </c>
      <c r="P108" s="7" t="s">
        <v>6</v>
      </c>
      <c r="Q108" s="70">
        <f>Q83/365*0.5</f>
        <v>0</v>
      </c>
      <c r="R108" s="70">
        <f>R83/365*0.5</f>
        <v>0</v>
      </c>
      <c r="S108" s="70">
        <f>S83/365*0.5</f>
        <v>0</v>
      </c>
      <c r="T108" s="70">
        <f>T83/365*0.5</f>
        <v>0</v>
      </c>
      <c r="U108" s="71">
        <f>U83/365*0.5</f>
        <v>0</v>
      </c>
      <c r="V108" s="70">
        <f>V83/365*0.5</f>
        <v>0</v>
      </c>
      <c r="W108" s="71">
        <f>W83/365*0.5</f>
        <v>0</v>
      </c>
      <c r="Y108" s="90" t="s">
        <v>17</v>
      </c>
      <c r="Z108" s="91" t="s">
        <v>87</v>
      </c>
      <c r="AA108" s="92">
        <f>AA106+AA107</f>
        <v>0</v>
      </c>
      <c r="AB108" s="92">
        <f>AB106+AB107</f>
        <v>0</v>
      </c>
      <c r="AC108" s="92">
        <f>AC106+AC107</f>
        <v>0</v>
      </c>
      <c r="AD108" s="92">
        <f>AD106+AD107</f>
        <v>0</v>
      </c>
      <c r="AE108" s="93">
        <f>AA108+AB108+AC108+AD108</f>
        <v>0</v>
      </c>
      <c r="AF108" s="92">
        <f>AF106+AF107</f>
        <v>0</v>
      </c>
      <c r="AG108" s="93">
        <f>AA108+AB108+AC108+AD108+AF108</f>
        <v>0</v>
      </c>
      <c r="AH108" s="92">
        <f>AH106+AH107</f>
        <v>0</v>
      </c>
      <c r="AI108" s="92">
        <f>AI106+AI107</f>
        <v>0</v>
      </c>
      <c r="AJ108" s="92">
        <f>AJ106+AJ107</f>
        <v>0</v>
      </c>
      <c r="AK108" s="92">
        <f>AK106+AK107</f>
        <v>0</v>
      </c>
      <c r="AL108" s="92">
        <f>AL106+AL107</f>
        <v>0</v>
      </c>
      <c r="AM108" s="92">
        <f>AM106+AM107</f>
        <v>0</v>
      </c>
      <c r="AN108" s="92">
        <f>AN106+AN107</f>
        <v>0</v>
      </c>
      <c r="AO108" s="13">
        <f>AA108/365*0.5</f>
        <v>0</v>
      </c>
      <c r="AP108" s="13">
        <f>AB108/365*0.5</f>
        <v>0</v>
      </c>
      <c r="AQ108" s="13">
        <f>AC108/365*0.5</f>
        <v>0</v>
      </c>
      <c r="AR108" s="13">
        <f>AD108/365*0.5</f>
        <v>0</v>
      </c>
      <c r="AS108" s="14">
        <f>AE108/365*0.5</f>
        <v>0</v>
      </c>
      <c r="AT108" s="13">
        <f>AF108/365*0.5</f>
        <v>0</v>
      </c>
      <c r="AU108" s="14">
        <f>AG108/365*0.5</f>
        <v>0</v>
      </c>
      <c r="AV108" s="13">
        <f>AH108/365*0.5</f>
        <v>0</v>
      </c>
      <c r="AW108" s="13">
        <f>AI108/365*0.5</f>
        <v>0</v>
      </c>
      <c r="AX108" s="13">
        <f>AJ108/365*0.5</f>
        <v>0</v>
      </c>
      <c r="AY108" s="13">
        <f>AK108/365*0.5</f>
        <v>0</v>
      </c>
      <c r="AZ108" s="14">
        <f>AL108/365*0.5</f>
        <v>0</v>
      </c>
      <c r="BA108" s="13">
        <f>AM108/365*0.5</f>
        <v>0</v>
      </c>
      <c r="BB108" s="14">
        <f>AN108/365*0.5</f>
        <v>0</v>
      </c>
    </row>
    <row r="109" spans="1:54">
      <c r="A109" s="19" t="s">
        <v>4919</v>
      </c>
      <c r="B109" s="20" t="s">
        <v>4920</v>
      </c>
      <c r="C109" s="20" t="s">
        <v>16</v>
      </c>
      <c r="D109" s="20"/>
      <c r="E109" s="21">
        <v>22601.0754496476</v>
      </c>
      <c r="F109" s="22" t="s">
        <v>5</v>
      </c>
      <c r="G109" s="23">
        <v>2008</v>
      </c>
      <c r="H109" s="22" t="s">
        <v>66</v>
      </c>
      <c r="I109" s="28" t="s">
        <v>64</v>
      </c>
      <c r="J109" s="28" t="s">
        <v>178</v>
      </c>
      <c r="K109" s="31"/>
      <c r="L109" s="29">
        <v>22601.0754496475</v>
      </c>
      <c r="M109" s="29">
        <v>0</v>
      </c>
      <c r="N109" s="54" t="s">
        <v>20</v>
      </c>
      <c r="O109" s="54"/>
      <c r="P109" s="54" t="s">
        <v>5</v>
      </c>
      <c r="Q109" s="68">
        <f>Q84/365*0.5</f>
        <v>0</v>
      </c>
      <c r="R109" s="68">
        <f>R84/365*0.5</f>
        <v>0</v>
      </c>
      <c r="S109" s="68">
        <f>S84/365*0.5</f>
        <v>0</v>
      </c>
      <c r="T109" s="68">
        <f>T84/365*0.5</f>
        <v>0</v>
      </c>
      <c r="U109" s="69">
        <f>U84/365*0.5</f>
        <v>0</v>
      </c>
      <c r="V109" s="68">
        <f>V84/365*0.5</f>
        <v>0</v>
      </c>
      <c r="W109" s="69">
        <f>W84/365*0.5</f>
        <v>0</v>
      </c>
      <c r="Y109" s="86" t="s">
        <v>28</v>
      </c>
      <c r="Z109" s="89" t="s">
        <v>105</v>
      </c>
      <c r="AA109" s="9">
        <f>SUMIFS($E:$E,$J:$J,$Z109,$F:$F,$Z$2,$H:$H,AA$3)</f>
        <v>0</v>
      </c>
      <c r="AB109" s="9">
        <f>SUMIFS($E:$E,$J:$J,$Z109,$F:$F,$Z$2,$H:$H,AB$3)</f>
        <v>0</v>
      </c>
      <c r="AC109" s="9">
        <f>SUMIFS($E:$E,$J:$J,$Z109,$F:$F,$Z$2,$H:$H,AC$3)</f>
        <v>0</v>
      </c>
      <c r="AD109" s="9">
        <f>SUMIFS($E:$E,$J:$J,$Z109,$F:$F,$Z$2,$H:$H,AD$3)</f>
        <v>0</v>
      </c>
      <c r="AE109" s="10">
        <f>AA109+AB109+AC109+AD109</f>
        <v>0</v>
      </c>
      <c r="AF109" s="9">
        <f>SUMIFS($E:$E,$J:$J,$Z109,$F:$F,$Z$2,$H:$H,AF$3)</f>
        <v>0</v>
      </c>
      <c r="AG109" s="10">
        <f>AA109+AB109+AC109+AD109+AF109</f>
        <v>0</v>
      </c>
      <c r="AH109" s="10">
        <f>SUMIFS($E:$E,$J:$J,$Z109,$F:$F,$AI$2,$H:$H,AH$3)</f>
        <v>0</v>
      </c>
      <c r="AI109" s="10">
        <f>SUMIFS($E:$E,$J:$J,$Z109,$F:$F,$AI$2,$H:$H,AI$3)</f>
        <v>0</v>
      </c>
      <c r="AJ109" s="10">
        <f>SUMIFS($E:$E,$J:$J,$Z109,$F:$F,$AI$2,$H:$H,AJ$3)</f>
        <v>0</v>
      </c>
      <c r="AK109" s="10">
        <f>SUMIFS($E:$E,$J:$J,$Z109,$F:$F,$AI$2,$H:$H,AK$3)</f>
        <v>0</v>
      </c>
      <c r="AL109" s="10">
        <f>AH109+AI109+AJ109+AK109</f>
        <v>0</v>
      </c>
      <c r="AM109" s="10">
        <f>SUMIFS($E:$E,$J:$J,$Z109,$F:$F,$AI$2,$H:$H,AM$3)</f>
        <v>0</v>
      </c>
      <c r="AN109" s="10">
        <f>AH109+AI109+AJ109+AK109+AM109</f>
        <v>0</v>
      </c>
      <c r="AO109" s="13">
        <f>AA109/365*0.5</f>
        <v>0</v>
      </c>
      <c r="AP109" s="13">
        <f>AB109/365*0.5</f>
        <v>0</v>
      </c>
      <c r="AQ109" s="13">
        <f>AC109/365*0.5</f>
        <v>0</v>
      </c>
      <c r="AR109" s="13">
        <f>AD109/365*0.5</f>
        <v>0</v>
      </c>
      <c r="AS109" s="14">
        <f>AE109/365*0.5</f>
        <v>0</v>
      </c>
      <c r="AT109" s="13">
        <f>AF109/365*0.5</f>
        <v>0</v>
      </c>
      <c r="AU109" s="14">
        <f>AG109/365*0.5</f>
        <v>0</v>
      </c>
      <c r="AV109" s="13">
        <f>AH109/365*0.5</f>
        <v>0</v>
      </c>
      <c r="AW109" s="13">
        <f>AI109/365*0.5</f>
        <v>0</v>
      </c>
      <c r="AX109" s="13">
        <f>AJ109/365*0.5</f>
        <v>0</v>
      </c>
      <c r="AY109" s="13">
        <f>AK109/365*0.5</f>
        <v>0</v>
      </c>
      <c r="AZ109" s="14">
        <f>AL109/365*0.5</f>
        <v>0</v>
      </c>
      <c r="BA109" s="13">
        <f>AM109/365*0.5</f>
        <v>0</v>
      </c>
      <c r="BB109" s="14">
        <f>AN109/365*0.5</f>
        <v>0</v>
      </c>
    </row>
    <row r="110" spans="1:54">
      <c r="A110" s="19" t="s">
        <v>4921</v>
      </c>
      <c r="B110" s="20" t="s">
        <v>4922</v>
      </c>
      <c r="C110" s="20" t="s">
        <v>16</v>
      </c>
      <c r="D110" s="20"/>
      <c r="E110" s="21">
        <v>-11117.6752371015</v>
      </c>
      <c r="F110" s="22" t="s">
        <v>5</v>
      </c>
      <c r="G110" s="23">
        <v>2009</v>
      </c>
      <c r="H110" s="22" t="s">
        <v>66</v>
      </c>
      <c r="I110" s="28" t="s">
        <v>64</v>
      </c>
      <c r="J110" s="28" t="s">
        <v>65</v>
      </c>
      <c r="K110" s="31"/>
      <c r="L110" s="29">
        <v>-11117.6752371015</v>
      </c>
      <c r="M110" s="29">
        <f>L110-E110</f>
        <v>0</v>
      </c>
      <c r="N110" s="7" t="str">
        <f>N109</f>
        <v>上海公司</v>
      </c>
      <c r="P110" s="7" t="s">
        <v>6</v>
      </c>
      <c r="Q110" s="70">
        <f>Q85/365*0.5</f>
        <v>0</v>
      </c>
      <c r="R110" s="70">
        <f>R85/365*0.5</f>
        <v>0</v>
      </c>
      <c r="S110" s="70">
        <f>S85/365*0.5</f>
        <v>0</v>
      </c>
      <c r="T110" s="70">
        <f>T85/365*0.5</f>
        <v>0</v>
      </c>
      <c r="U110" s="71">
        <f>U85/365*0.5</f>
        <v>0</v>
      </c>
      <c r="V110" s="70">
        <f>V85/365*0.5</f>
        <v>0</v>
      </c>
      <c r="W110" s="71">
        <f>W85/365*0.5</f>
        <v>0</v>
      </c>
      <c r="Y110" s="88"/>
      <c r="Z110" s="89" t="s">
        <v>108</v>
      </c>
      <c r="AA110" s="9">
        <f>SUMIFS($E:$E,$J:$J,$Z110,$F:$F,$Z$2,$H:$H,AA$3)</f>
        <v>0</v>
      </c>
      <c r="AB110" s="9">
        <f>SUMIFS($E:$E,$J:$J,$Z110,$F:$F,$Z$2,$H:$H,AB$3)</f>
        <v>0</v>
      </c>
      <c r="AC110" s="9">
        <f>SUMIFS($E:$E,$J:$J,$Z110,$F:$F,$Z$2,$H:$H,AC$3)</f>
        <v>0</v>
      </c>
      <c r="AD110" s="9">
        <f>SUMIFS($E:$E,$J:$J,$Z110,$F:$F,$Z$2,$H:$H,AD$3)</f>
        <v>0</v>
      </c>
      <c r="AE110" s="10">
        <f>AA110+AB110+AC110+AD110</f>
        <v>0</v>
      </c>
      <c r="AF110" s="9">
        <f>SUMIFS($E:$E,$J:$J,$Z110,$F:$F,$Z$2,$H:$H,AF$3)</f>
        <v>0</v>
      </c>
      <c r="AG110" s="10">
        <f>AA110+AB110+AC110+AD110+AF110</f>
        <v>0</v>
      </c>
      <c r="AH110" s="10">
        <f>SUMIFS($E:$E,$J:$J,$Z110,$F:$F,$AI$2,$H:$H,AH$3)</f>
        <v>0</v>
      </c>
      <c r="AI110" s="10">
        <f>SUMIFS($E:$E,$J:$J,$Z110,$F:$F,$AI$2,$H:$H,AI$3)</f>
        <v>0</v>
      </c>
      <c r="AJ110" s="10">
        <f>SUMIFS($E:$E,$J:$J,$Z110,$F:$F,$AI$2,$H:$H,AJ$3)</f>
        <v>0</v>
      </c>
      <c r="AK110" s="10">
        <f>SUMIFS($E:$E,$J:$J,$Z110,$F:$F,$AI$2,$H:$H,AK$3)</f>
        <v>0</v>
      </c>
      <c r="AL110" s="10">
        <f>AH110+AI110+AJ110+AK110</f>
        <v>0</v>
      </c>
      <c r="AM110" s="10">
        <f>SUMIFS($E:$E,$J:$J,$Z110,$F:$F,$AI$2,$H:$H,AM$3)</f>
        <v>0</v>
      </c>
      <c r="AN110" s="10">
        <f>AH110+AI110+AJ110+AK110+AM110</f>
        <v>0</v>
      </c>
      <c r="AO110" s="13">
        <f>AA110/365*0.5</f>
        <v>0</v>
      </c>
      <c r="AP110" s="13">
        <f>AB110/365*0.5</f>
        <v>0</v>
      </c>
      <c r="AQ110" s="13">
        <f>AC110/365*0.5</f>
        <v>0</v>
      </c>
      <c r="AR110" s="13">
        <f>AD110/365*0.5</f>
        <v>0</v>
      </c>
      <c r="AS110" s="14">
        <f>AE110/365*0.5</f>
        <v>0</v>
      </c>
      <c r="AT110" s="13">
        <f>AF110/365*0.5</f>
        <v>0</v>
      </c>
      <c r="AU110" s="14">
        <f>AG110/365*0.5</f>
        <v>0</v>
      </c>
      <c r="AV110" s="13">
        <f>AH110/365*0.5</f>
        <v>0</v>
      </c>
      <c r="AW110" s="13">
        <f>AI110/365*0.5</f>
        <v>0</v>
      </c>
      <c r="AX110" s="13">
        <f>AJ110/365*0.5</f>
        <v>0</v>
      </c>
      <c r="AY110" s="13">
        <f>AK110/365*0.5</f>
        <v>0</v>
      </c>
      <c r="AZ110" s="14">
        <f>AL110/365*0.5</f>
        <v>0</v>
      </c>
      <c r="BA110" s="13">
        <f>AM110/365*0.5</f>
        <v>0</v>
      </c>
      <c r="BB110" s="14">
        <f>AN110/365*0.5</f>
        <v>0</v>
      </c>
    </row>
    <row r="111" spans="1:54">
      <c r="A111" s="19" t="s">
        <v>4923</v>
      </c>
      <c r="B111" s="20" t="s">
        <v>4924</v>
      </c>
      <c r="C111" s="20" t="s">
        <v>16</v>
      </c>
      <c r="D111" s="20"/>
      <c r="E111" s="21">
        <v>-22869.060336236</v>
      </c>
      <c r="F111" s="22" t="s">
        <v>5</v>
      </c>
      <c r="G111" s="23">
        <v>2009</v>
      </c>
      <c r="H111" s="22" t="s">
        <v>66</v>
      </c>
      <c r="I111" s="28" t="s">
        <v>64</v>
      </c>
      <c r="J111" s="28" t="s">
        <v>178</v>
      </c>
      <c r="K111" s="31"/>
      <c r="L111" s="29">
        <v>-22869.060336236</v>
      </c>
      <c r="M111" s="29">
        <f>L111-E111</f>
        <v>0</v>
      </c>
      <c r="N111" s="54" t="s">
        <v>22</v>
      </c>
      <c r="O111" s="54"/>
      <c r="P111" s="54" t="s">
        <v>5</v>
      </c>
      <c r="Q111" s="68">
        <f>Q86/365*0.5</f>
        <v>0</v>
      </c>
      <c r="R111" s="68">
        <f>R86/365*0.5</f>
        <v>0</v>
      </c>
      <c r="S111" s="68">
        <f>S86/365*0.5</f>
        <v>0</v>
      </c>
      <c r="T111" s="68">
        <f>T86/365*0.5</f>
        <v>0</v>
      </c>
      <c r="U111" s="69">
        <f>U86/365*0.5</f>
        <v>0</v>
      </c>
      <c r="V111" s="68">
        <f>V86/365*0.5</f>
        <v>0</v>
      </c>
      <c r="W111" s="69">
        <f>W86/365*0.5</f>
        <v>0</v>
      </c>
      <c r="Y111" s="88"/>
      <c r="Z111" s="89" t="s">
        <v>112</v>
      </c>
      <c r="AA111" s="9">
        <f>SUMIFS($E:$E,$J:$J,$Z111,$F:$F,$Z$2,$H:$H,AA$3)</f>
        <v>0</v>
      </c>
      <c r="AB111" s="9">
        <f>SUMIFS($E:$E,$J:$J,$Z111,$F:$F,$Z$2,$H:$H,AB$3)</f>
        <v>0</v>
      </c>
      <c r="AC111" s="9">
        <f>SUMIFS($E:$E,$J:$J,$Z111,$F:$F,$Z$2,$H:$H,AC$3)</f>
        <v>0</v>
      </c>
      <c r="AD111" s="9">
        <f>SUMIFS($E:$E,$J:$J,$Z111,$F:$F,$Z$2,$H:$H,AD$3)</f>
        <v>0</v>
      </c>
      <c r="AE111" s="10">
        <f>AA111+AB111+AC111+AD111</f>
        <v>0</v>
      </c>
      <c r="AF111" s="9">
        <f>SUMIFS($E:$E,$J:$J,$Z111,$F:$F,$Z$2,$H:$H,AF$3)</f>
        <v>0</v>
      </c>
      <c r="AG111" s="10">
        <f>AA111+AB111+AC111+AD111+AF111</f>
        <v>0</v>
      </c>
      <c r="AH111" s="10">
        <f>SUMIFS($E:$E,$J:$J,$Z111,$F:$F,$AI$2,$H:$H,AH$3)</f>
        <v>0</v>
      </c>
      <c r="AI111" s="10">
        <f>SUMIFS($E:$E,$J:$J,$Z111,$F:$F,$AI$2,$H:$H,AI$3)</f>
        <v>0</v>
      </c>
      <c r="AJ111" s="10">
        <f>SUMIFS($E:$E,$J:$J,$Z111,$F:$F,$AI$2,$H:$H,AJ$3)</f>
        <v>0</v>
      </c>
      <c r="AK111" s="10">
        <f>SUMIFS($E:$E,$J:$J,$Z111,$F:$F,$AI$2,$H:$H,AK$3)</f>
        <v>0</v>
      </c>
      <c r="AL111" s="10">
        <f>AH111+AI111+AJ111+AK111</f>
        <v>0</v>
      </c>
      <c r="AM111" s="10">
        <f>SUMIFS($E:$E,$J:$J,$Z111,$F:$F,$AI$2,$H:$H,AM$3)</f>
        <v>0</v>
      </c>
      <c r="AN111" s="10">
        <f>AH111+AI111+AJ111+AK111+AM111</f>
        <v>0</v>
      </c>
      <c r="AO111" s="13">
        <f>AA111/365*0.5</f>
        <v>0</v>
      </c>
      <c r="AP111" s="13">
        <f>AB111/365*0.5</f>
        <v>0</v>
      </c>
      <c r="AQ111" s="13">
        <f>AC111/365*0.5</f>
        <v>0</v>
      </c>
      <c r="AR111" s="13">
        <f>AD111/365*0.5</f>
        <v>0</v>
      </c>
      <c r="AS111" s="14">
        <f>AE111/365*0.5</f>
        <v>0</v>
      </c>
      <c r="AT111" s="13">
        <f>AF111/365*0.5</f>
        <v>0</v>
      </c>
      <c r="AU111" s="14">
        <f>AG111/365*0.5</f>
        <v>0</v>
      </c>
      <c r="AV111" s="13">
        <f>AH111/365*0.5</f>
        <v>0</v>
      </c>
      <c r="AW111" s="13">
        <f>AI111/365*0.5</f>
        <v>0</v>
      </c>
      <c r="AX111" s="13">
        <f>AJ111/365*0.5</f>
        <v>0</v>
      </c>
      <c r="AY111" s="13">
        <f>AK111/365*0.5</f>
        <v>0</v>
      </c>
      <c r="AZ111" s="14">
        <f>AL111/365*0.5</f>
        <v>0</v>
      </c>
      <c r="BA111" s="13">
        <f>AM111/365*0.5</f>
        <v>0</v>
      </c>
      <c r="BB111" s="14">
        <f>AN111/365*0.5</f>
        <v>0</v>
      </c>
    </row>
    <row r="112" spans="1:54">
      <c r="A112" s="19" t="s">
        <v>4925</v>
      </c>
      <c r="B112" s="20" t="s">
        <v>4926</v>
      </c>
      <c r="C112" s="20" t="s">
        <v>16</v>
      </c>
      <c r="D112" s="20"/>
      <c r="E112" s="21">
        <v>22110.6346949947</v>
      </c>
      <c r="F112" s="22" t="s">
        <v>5</v>
      </c>
      <c r="G112" s="23">
        <v>2009</v>
      </c>
      <c r="H112" s="22" t="s">
        <v>66</v>
      </c>
      <c r="I112" s="28" t="s">
        <v>64</v>
      </c>
      <c r="J112" s="28" t="s">
        <v>65</v>
      </c>
      <c r="K112" s="31"/>
      <c r="L112" s="29">
        <v>22110.6346949946</v>
      </c>
      <c r="M112" s="29">
        <v>0</v>
      </c>
      <c r="N112" s="7" t="str">
        <f>N111</f>
        <v>武汉公司</v>
      </c>
      <c r="P112" s="7" t="s">
        <v>6</v>
      </c>
      <c r="Q112" s="70">
        <f>Q87/365*0.5</f>
        <v>0</v>
      </c>
      <c r="R112" s="70">
        <f>R87/365*0.5</f>
        <v>0</v>
      </c>
      <c r="S112" s="70">
        <f>S87/365*0.5</f>
        <v>0</v>
      </c>
      <c r="T112" s="70">
        <f>T87/365*0.5</f>
        <v>0</v>
      </c>
      <c r="U112" s="71">
        <f>U87/365*0.5</f>
        <v>0</v>
      </c>
      <c r="V112" s="70">
        <f>V87/365*0.5</f>
        <v>0</v>
      </c>
      <c r="W112" s="71">
        <f>W87/365*0.5</f>
        <v>0</v>
      </c>
      <c r="Y112" s="88"/>
      <c r="Z112" s="89" t="s">
        <v>115</v>
      </c>
      <c r="AA112" s="9">
        <f>SUMIFS($E:$E,$J:$J,$Z112,$F:$F,$Z$2,$H:$H,AA$3)</f>
        <v>0</v>
      </c>
      <c r="AB112" s="9">
        <f>SUMIFS($E:$E,$J:$J,$Z112,$F:$F,$Z$2,$H:$H,AB$3)</f>
        <v>0</v>
      </c>
      <c r="AC112" s="9">
        <f>SUMIFS($E:$E,$J:$J,$Z112,$F:$F,$Z$2,$H:$H,AC$3)</f>
        <v>0</v>
      </c>
      <c r="AD112" s="9">
        <f>SUMIFS($E:$E,$J:$J,$Z112,$F:$F,$Z$2,$H:$H,AD$3)</f>
        <v>0</v>
      </c>
      <c r="AE112" s="10">
        <f>AA112+AB112+AC112+AD112</f>
        <v>0</v>
      </c>
      <c r="AF112" s="9">
        <f>SUMIFS($E:$E,$J:$J,$Z112,$F:$F,$Z$2,$H:$H,AF$3)</f>
        <v>0</v>
      </c>
      <c r="AG112" s="10">
        <f>AA112+AB112+AC112+AD112+AF112</f>
        <v>0</v>
      </c>
      <c r="AH112" s="10">
        <f>SUMIFS($E:$E,$J:$J,$Z112,$F:$F,$AI$2,$H:$H,AH$3)</f>
        <v>0</v>
      </c>
      <c r="AI112" s="10">
        <f>SUMIFS($E:$E,$J:$J,$Z112,$F:$F,$AI$2,$H:$H,AI$3)</f>
        <v>0</v>
      </c>
      <c r="AJ112" s="10">
        <f>SUMIFS($E:$E,$J:$J,$Z112,$F:$F,$AI$2,$H:$H,AJ$3)</f>
        <v>0</v>
      </c>
      <c r="AK112" s="10">
        <f>SUMIFS($E:$E,$J:$J,$Z112,$F:$F,$AI$2,$H:$H,AK$3)</f>
        <v>0</v>
      </c>
      <c r="AL112" s="10">
        <f>AH112+AI112+AJ112+AK112</f>
        <v>0</v>
      </c>
      <c r="AM112" s="10">
        <f>SUMIFS($E:$E,$J:$J,$Z112,$F:$F,$AI$2,$H:$H,AM$3)</f>
        <v>0</v>
      </c>
      <c r="AN112" s="10">
        <f>AH112+AI112+AJ112+AK112+AM112</f>
        <v>0</v>
      </c>
      <c r="AO112" s="13">
        <f>AA112/365*0.5</f>
        <v>0</v>
      </c>
      <c r="AP112" s="13">
        <f>AB112/365*0.5</f>
        <v>0</v>
      </c>
      <c r="AQ112" s="13">
        <f>AC112/365*0.5</f>
        <v>0</v>
      </c>
      <c r="AR112" s="13">
        <f>AD112/365*0.5</f>
        <v>0</v>
      </c>
      <c r="AS112" s="14">
        <f>AE112/365*0.5</f>
        <v>0</v>
      </c>
      <c r="AT112" s="13">
        <f>AF112/365*0.5</f>
        <v>0</v>
      </c>
      <c r="AU112" s="14">
        <f>AG112/365*0.5</f>
        <v>0</v>
      </c>
      <c r="AV112" s="13">
        <f>AH112/365*0.5</f>
        <v>0</v>
      </c>
      <c r="AW112" s="13">
        <f>AI112/365*0.5</f>
        <v>0</v>
      </c>
      <c r="AX112" s="13">
        <f>AJ112/365*0.5</f>
        <v>0</v>
      </c>
      <c r="AY112" s="13">
        <f>AK112/365*0.5</f>
        <v>0</v>
      </c>
      <c r="AZ112" s="14">
        <f>AL112/365*0.5</f>
        <v>0</v>
      </c>
      <c r="BA112" s="13">
        <f>AM112/365*0.5</f>
        <v>0</v>
      </c>
      <c r="BB112" s="14">
        <f>AN112/365*0.5</f>
        <v>0</v>
      </c>
    </row>
    <row r="113" spans="1:54">
      <c r="A113" s="19" t="s">
        <v>4927</v>
      </c>
      <c r="B113" s="20" t="s">
        <v>4928</v>
      </c>
      <c r="C113" s="20" t="s">
        <v>16</v>
      </c>
      <c r="D113" s="20"/>
      <c r="E113" s="21">
        <v>22110.6346949947</v>
      </c>
      <c r="F113" s="22" t="s">
        <v>5</v>
      </c>
      <c r="G113" s="23">
        <v>2009</v>
      </c>
      <c r="H113" s="22" t="s">
        <v>66</v>
      </c>
      <c r="I113" s="28" t="s">
        <v>64</v>
      </c>
      <c r="J113" s="28" t="s">
        <v>178</v>
      </c>
      <c r="L113" s="29">
        <v>22110.6346949946</v>
      </c>
      <c r="M113" s="29">
        <v>0</v>
      </c>
      <c r="N113" s="54" t="s">
        <v>24</v>
      </c>
      <c r="O113" s="54"/>
      <c r="P113" s="54" t="s">
        <v>5</v>
      </c>
      <c r="Q113" s="68">
        <f>Q88/365*0.5</f>
        <v>0</v>
      </c>
      <c r="R113" s="68">
        <f>R88/365*0.5</f>
        <v>0</v>
      </c>
      <c r="S113" s="68">
        <f>S88/365*0.5</f>
        <v>0</v>
      </c>
      <c r="T113" s="68">
        <f>T88/365*0.5</f>
        <v>0</v>
      </c>
      <c r="U113" s="69">
        <f>U88/365*0.5</f>
        <v>0</v>
      </c>
      <c r="V113" s="68">
        <f>V88/365*0.5</f>
        <v>0</v>
      </c>
      <c r="W113" s="69">
        <f>W88/365*0.5</f>
        <v>0</v>
      </c>
      <c r="Y113" s="88"/>
      <c r="Z113" s="89" t="s">
        <v>4584</v>
      </c>
      <c r="AA113" s="9">
        <f>SUMIFS($E:$E,$J:$J,$Z113,$F:$F,$Z$2,$H:$H,AA$3)</f>
        <v>0</v>
      </c>
      <c r="AB113" s="9">
        <f>SUMIFS($E:$E,$J:$J,$Z113,$F:$F,$Z$2,$H:$H,AB$3)</f>
        <v>0</v>
      </c>
      <c r="AC113" s="9">
        <f>SUMIFS($E:$E,$J:$J,$Z113,$F:$F,$Z$2,$H:$H,AC$3)</f>
        <v>0</v>
      </c>
      <c r="AD113" s="9">
        <f>SUMIFS($E:$E,$J:$J,$Z113,$F:$F,$Z$2,$H:$H,AD$3)</f>
        <v>0</v>
      </c>
      <c r="AE113" s="10">
        <f>AA113+AB113+AC113+AD113</f>
        <v>0</v>
      </c>
      <c r="AF113" s="9">
        <f>SUMIFS($E:$E,$J:$J,$Z113,$F:$F,$Z$2,$H:$H,AF$3)</f>
        <v>0</v>
      </c>
      <c r="AG113" s="10">
        <f>AA113+AB113+AC113+AD113+AF113</f>
        <v>0</v>
      </c>
      <c r="AH113" s="10">
        <f>SUMIFS($E:$E,$J:$J,$Z113,$F:$F,$AI$2,$H:$H,AH$3)</f>
        <v>0</v>
      </c>
      <c r="AI113" s="10">
        <f>SUMIFS($E:$E,$J:$J,$Z113,$F:$F,$AI$2,$H:$H,AI$3)</f>
        <v>0</v>
      </c>
      <c r="AJ113" s="10">
        <f>SUMIFS($E:$E,$J:$J,$Z113,$F:$F,$AI$2,$H:$H,AJ$3)</f>
        <v>0</v>
      </c>
      <c r="AK113" s="10">
        <f>SUMIFS($E:$E,$J:$J,$Z113,$F:$F,$AI$2,$H:$H,AK$3)</f>
        <v>0</v>
      </c>
      <c r="AL113" s="10">
        <f>AH113+AI113+AJ113+AK113</f>
        <v>0</v>
      </c>
      <c r="AM113" s="10">
        <f>SUMIFS($E:$E,$J:$J,$Z113,$F:$F,$AI$2,$H:$H,AM$3)</f>
        <v>0</v>
      </c>
      <c r="AN113" s="10">
        <f>AH113+AI113+AJ113+AK113+AM113</f>
        <v>0</v>
      </c>
      <c r="AO113" s="13">
        <f>AA113/365*0.5</f>
        <v>0</v>
      </c>
      <c r="AP113" s="13">
        <f>AB113/365*0.5</f>
        <v>0</v>
      </c>
      <c r="AQ113" s="13">
        <f>AC113/365*0.5</f>
        <v>0</v>
      </c>
      <c r="AR113" s="13">
        <f>AD113/365*0.5</f>
        <v>0</v>
      </c>
      <c r="AS113" s="14">
        <f>AE113/365*0.5</f>
        <v>0</v>
      </c>
      <c r="AT113" s="13">
        <f>AF113/365*0.5</f>
        <v>0</v>
      </c>
      <c r="AU113" s="14">
        <f>AG113/365*0.5</f>
        <v>0</v>
      </c>
      <c r="AV113" s="13">
        <f>AH113/365*0.5</f>
        <v>0</v>
      </c>
      <c r="AW113" s="13">
        <f>AI113/365*0.5</f>
        <v>0</v>
      </c>
      <c r="AX113" s="13">
        <f>AJ113/365*0.5</f>
        <v>0</v>
      </c>
      <c r="AY113" s="13">
        <f>AK113/365*0.5</f>
        <v>0</v>
      </c>
      <c r="AZ113" s="14">
        <f>AL113/365*0.5</f>
        <v>0</v>
      </c>
      <c r="BA113" s="13">
        <f>AM113/365*0.5</f>
        <v>0</v>
      </c>
      <c r="BB113" s="14">
        <f>AN113/365*0.5</f>
        <v>0</v>
      </c>
    </row>
    <row r="114" spans="1:54">
      <c r="A114" s="19" t="s">
        <v>4929</v>
      </c>
      <c r="B114" s="20" t="s">
        <v>4930</v>
      </c>
      <c r="C114" s="20" t="s">
        <v>16</v>
      </c>
      <c r="D114" s="20"/>
      <c r="E114" s="21">
        <v>-11117.6752371015</v>
      </c>
      <c r="F114" s="22" t="s">
        <v>5</v>
      </c>
      <c r="G114" s="23">
        <v>2009</v>
      </c>
      <c r="H114" s="22" t="s">
        <v>66</v>
      </c>
      <c r="I114" s="28" t="s">
        <v>64</v>
      </c>
      <c r="J114" s="28" t="s">
        <v>65</v>
      </c>
      <c r="L114" s="29">
        <v>-11117.6752371015</v>
      </c>
      <c r="M114" s="29">
        <f>L114-E114</f>
        <v>0</v>
      </c>
      <c r="N114" s="7" t="str">
        <f>N113</f>
        <v>湘北公司</v>
      </c>
      <c r="P114" s="7" t="s">
        <v>6</v>
      </c>
      <c r="Q114" s="70">
        <f>Q89/365*0.5</f>
        <v>0</v>
      </c>
      <c r="R114" s="70">
        <f>R89/365*0.5</f>
        <v>0</v>
      </c>
      <c r="S114" s="70">
        <f>S89/365*0.5</f>
        <v>0</v>
      </c>
      <c r="T114" s="70">
        <f>T89/365*0.5</f>
        <v>0</v>
      </c>
      <c r="U114" s="71">
        <f>U89/365*0.5</f>
        <v>0</v>
      </c>
      <c r="V114" s="70">
        <f>V89/365*0.5</f>
        <v>0</v>
      </c>
      <c r="W114" s="71">
        <f>W89/365*0.5</f>
        <v>0</v>
      </c>
      <c r="Y114" s="88"/>
      <c r="Z114" s="89" t="s">
        <v>4593</v>
      </c>
      <c r="AA114" s="9">
        <f>SUMIFS($E:$E,$J:$J,$Z114,$F:$F,$Z$2,$H:$H,AA$3)</f>
        <v>0</v>
      </c>
      <c r="AB114" s="9">
        <f>SUMIFS($E:$E,$J:$J,$Z114,$F:$F,$Z$2,$H:$H,AB$3)</f>
        <v>0</v>
      </c>
      <c r="AC114" s="9">
        <f>SUMIFS($E:$E,$J:$J,$Z114,$F:$F,$Z$2,$H:$H,AC$3)</f>
        <v>0</v>
      </c>
      <c r="AD114" s="9">
        <f>SUMIFS($E:$E,$J:$J,$Z114,$F:$F,$Z$2,$H:$H,AD$3)</f>
        <v>0</v>
      </c>
      <c r="AE114" s="10">
        <f>AA114+AB114+AC114+AD114</f>
        <v>0</v>
      </c>
      <c r="AF114" s="9">
        <f>SUMIFS($E:$E,$J:$J,$Z114,$F:$F,$Z$2,$H:$H,AF$3)</f>
        <v>0</v>
      </c>
      <c r="AG114" s="10">
        <f>AA114+AB114+AC114+AD114+AF114</f>
        <v>0</v>
      </c>
      <c r="AH114" s="10">
        <f>SUMIFS($E:$E,$J:$J,$Z114,$F:$F,$AI$2,$H:$H,AH$3)</f>
        <v>0</v>
      </c>
      <c r="AI114" s="10">
        <f>SUMIFS($E:$E,$J:$J,$Z114,$F:$F,$AI$2,$H:$H,AI$3)</f>
        <v>0</v>
      </c>
      <c r="AJ114" s="10">
        <f>SUMIFS($E:$E,$J:$J,$Z114,$F:$F,$AI$2,$H:$H,AJ$3)</f>
        <v>0</v>
      </c>
      <c r="AK114" s="10">
        <f>SUMIFS($E:$E,$J:$J,$Z114,$F:$F,$AI$2,$H:$H,AK$3)</f>
        <v>0</v>
      </c>
      <c r="AL114" s="10">
        <f>AH114+AI114+AJ114+AK114</f>
        <v>0</v>
      </c>
      <c r="AM114" s="10">
        <f>SUMIFS($E:$E,$J:$J,$Z114,$F:$F,$AI$2,$H:$H,AM$3)</f>
        <v>0</v>
      </c>
      <c r="AN114" s="10">
        <f>AH114+AI114+AJ114+AK114+AM114</f>
        <v>0</v>
      </c>
      <c r="AO114" s="13">
        <f>AA114/365*0.5</f>
        <v>0</v>
      </c>
      <c r="AP114" s="13">
        <f>AB114/365*0.5</f>
        <v>0</v>
      </c>
      <c r="AQ114" s="13">
        <f>AC114/365*0.5</f>
        <v>0</v>
      </c>
      <c r="AR114" s="13">
        <f>AD114/365*0.5</f>
        <v>0</v>
      </c>
      <c r="AS114" s="14">
        <f>AE114/365*0.5</f>
        <v>0</v>
      </c>
      <c r="AT114" s="13">
        <f>AF114/365*0.5</f>
        <v>0</v>
      </c>
      <c r="AU114" s="14">
        <f>AG114/365*0.5</f>
        <v>0</v>
      </c>
      <c r="AV114" s="13">
        <f>AH114/365*0.5</f>
        <v>0</v>
      </c>
      <c r="AW114" s="13">
        <f>AI114/365*0.5</f>
        <v>0</v>
      </c>
      <c r="AX114" s="13">
        <f>AJ114/365*0.5</f>
        <v>0</v>
      </c>
      <c r="AY114" s="13">
        <f>AK114/365*0.5</f>
        <v>0</v>
      </c>
      <c r="AZ114" s="14">
        <f>AL114/365*0.5</f>
        <v>0</v>
      </c>
      <c r="BA114" s="13">
        <f>AM114/365*0.5</f>
        <v>0</v>
      </c>
      <c r="BB114" s="14">
        <f>AN114/365*0.5</f>
        <v>0</v>
      </c>
    </row>
    <row r="115" spans="1:54">
      <c r="A115" s="19" t="s">
        <v>4931</v>
      </c>
      <c r="B115" s="20" t="s">
        <v>4932</v>
      </c>
      <c r="C115" s="20" t="s">
        <v>16</v>
      </c>
      <c r="D115" s="20"/>
      <c r="E115" s="21">
        <v>-30777.9614136642</v>
      </c>
      <c r="F115" s="22" t="s">
        <v>5</v>
      </c>
      <c r="G115" s="23">
        <v>2009</v>
      </c>
      <c r="H115" s="22" t="s">
        <v>66</v>
      </c>
      <c r="I115" s="28" t="s">
        <v>64</v>
      </c>
      <c r="J115" s="28" t="s">
        <v>65</v>
      </c>
      <c r="L115" s="29">
        <v>-30777.9614136642</v>
      </c>
      <c r="M115" s="29">
        <f>L115-E115</f>
        <v>0</v>
      </c>
      <c r="N115" s="54" t="s">
        <v>26</v>
      </c>
      <c r="O115" s="54"/>
      <c r="P115" s="54" t="s">
        <v>5</v>
      </c>
      <c r="Q115" s="68">
        <f>Q90/365*0.5</f>
        <v>0</v>
      </c>
      <c r="R115" s="68">
        <f>R90/365*0.5</f>
        <v>0</v>
      </c>
      <c r="S115" s="68">
        <f>S90/365*0.5</f>
        <v>0</v>
      </c>
      <c r="T115" s="68">
        <f>T90/365*0.5</f>
        <v>0</v>
      </c>
      <c r="U115" s="69">
        <f>U90/365*0.5</f>
        <v>0</v>
      </c>
      <c r="V115" s="68">
        <f>V90/365*0.5</f>
        <v>0</v>
      </c>
      <c r="W115" s="69">
        <f>W90/365*0.5</f>
        <v>0</v>
      </c>
      <c r="Y115" s="88"/>
      <c r="Z115" s="89" t="s">
        <v>118</v>
      </c>
      <c r="AA115" s="9">
        <f>SUMIFS($E:$E,$J:$J,$Z115,$F:$F,$Z$2,$H:$H,AA$3)</f>
        <v>0</v>
      </c>
      <c r="AB115" s="9">
        <f>SUMIFS($E:$E,$J:$J,$Z115,$F:$F,$Z$2,$H:$H,AB$3)</f>
        <v>0</v>
      </c>
      <c r="AC115" s="9">
        <f>SUMIFS($E:$E,$J:$J,$Z115,$F:$F,$Z$2,$H:$H,AC$3)</f>
        <v>0</v>
      </c>
      <c r="AD115" s="9">
        <f>SUMIFS($E:$E,$J:$J,$Z115,$F:$F,$Z$2,$H:$H,AD$3)</f>
        <v>0</v>
      </c>
      <c r="AE115" s="10">
        <f>AA115+AB115+AC115+AD115</f>
        <v>0</v>
      </c>
      <c r="AF115" s="9">
        <f>SUMIFS($E:$E,$J:$J,$Z115,$F:$F,$Z$2,$H:$H,AF$3)</f>
        <v>0</v>
      </c>
      <c r="AG115" s="10">
        <f>AA115+AB115+AC115+AD115+AF115</f>
        <v>0</v>
      </c>
      <c r="AH115" s="10">
        <f>SUMIFS($E:$E,$J:$J,$Z115,$F:$F,$AI$2,$H:$H,AH$3)</f>
        <v>0</v>
      </c>
      <c r="AI115" s="10">
        <f>SUMIFS($E:$E,$J:$J,$Z115,$F:$F,$AI$2,$H:$H,AI$3)</f>
        <v>0</v>
      </c>
      <c r="AJ115" s="10">
        <f>SUMIFS($E:$E,$J:$J,$Z115,$F:$F,$AI$2,$H:$H,AJ$3)</f>
        <v>0</v>
      </c>
      <c r="AK115" s="10">
        <f>SUMIFS($E:$E,$J:$J,$Z115,$F:$F,$AI$2,$H:$H,AK$3)</f>
        <v>0</v>
      </c>
      <c r="AL115" s="10">
        <f>AH115+AI115+AJ115+AK115</f>
        <v>0</v>
      </c>
      <c r="AM115" s="10">
        <f>SUMIFS($E:$E,$J:$J,$Z115,$F:$F,$AI$2,$H:$H,AM$3)</f>
        <v>0</v>
      </c>
      <c r="AN115" s="10">
        <f>AH115+AI115+AJ115+AK115+AM115</f>
        <v>0</v>
      </c>
      <c r="AO115" s="13">
        <f>AA115/365*0.5</f>
        <v>0</v>
      </c>
      <c r="AP115" s="13">
        <f>AB115/365*0.5</f>
        <v>0</v>
      </c>
      <c r="AQ115" s="13">
        <f>AC115/365*0.5</f>
        <v>0</v>
      </c>
      <c r="AR115" s="13">
        <f>AD115/365*0.5</f>
        <v>0</v>
      </c>
      <c r="AS115" s="14">
        <f>AE115/365*0.5</f>
        <v>0</v>
      </c>
      <c r="AT115" s="13">
        <f>AF115/365*0.5</f>
        <v>0</v>
      </c>
      <c r="AU115" s="14">
        <f>AG115/365*0.5</f>
        <v>0</v>
      </c>
      <c r="AV115" s="13">
        <f>AH115/365*0.5</f>
        <v>0</v>
      </c>
      <c r="AW115" s="13">
        <f>AI115/365*0.5</f>
        <v>0</v>
      </c>
      <c r="AX115" s="13">
        <f>AJ115/365*0.5</f>
        <v>0</v>
      </c>
      <c r="AY115" s="13">
        <f>AK115/365*0.5</f>
        <v>0</v>
      </c>
      <c r="AZ115" s="14">
        <f>AL115/365*0.5</f>
        <v>0</v>
      </c>
      <c r="BA115" s="13">
        <f>AM115/365*0.5</f>
        <v>0</v>
      </c>
      <c r="BB115" s="14">
        <f>AN115/365*0.5</f>
        <v>0</v>
      </c>
    </row>
    <row r="116" spans="1:54">
      <c r="A116" s="19" t="s">
        <v>4933</v>
      </c>
      <c r="B116" s="20" t="s">
        <v>4934</v>
      </c>
      <c r="C116" s="20" t="s">
        <v>16</v>
      </c>
      <c r="D116" s="20"/>
      <c r="E116" s="21">
        <v>22567.0601011985</v>
      </c>
      <c r="F116" s="22" t="s">
        <v>5</v>
      </c>
      <c r="G116" s="23">
        <v>2009</v>
      </c>
      <c r="H116" s="22" t="s">
        <v>66</v>
      </c>
      <c r="I116" s="28" t="s">
        <v>64</v>
      </c>
      <c r="J116" s="28" t="s">
        <v>187</v>
      </c>
      <c r="L116" s="29">
        <v>22567.0601011984</v>
      </c>
      <c r="M116" s="29">
        <v>0</v>
      </c>
      <c r="N116" s="7" t="str">
        <f>N115</f>
        <v>湘南公司</v>
      </c>
      <c r="P116" s="7" t="s">
        <v>6</v>
      </c>
      <c r="Q116" s="70">
        <f>Q91/365*0.5</f>
        <v>0</v>
      </c>
      <c r="R116" s="70">
        <f>R91/365*0.5</f>
        <v>0</v>
      </c>
      <c r="S116" s="70">
        <f>S91/365*0.5</f>
        <v>0</v>
      </c>
      <c r="T116" s="70">
        <f>T91/365*0.5</f>
        <v>0</v>
      </c>
      <c r="U116" s="71">
        <f>U91/365*0.5</f>
        <v>0</v>
      </c>
      <c r="V116" s="70">
        <f>V91/365*0.5</f>
        <v>0</v>
      </c>
      <c r="W116" s="71">
        <f>W91/365*0.5</f>
        <v>0</v>
      </c>
      <c r="Y116" s="90" t="s">
        <v>19</v>
      </c>
      <c r="Z116" s="91" t="s">
        <v>87</v>
      </c>
      <c r="AA116" s="92">
        <f>SUM(AA109:AA115)</f>
        <v>0</v>
      </c>
      <c r="AB116" s="92">
        <f>SUM(AB109:AB115)</f>
        <v>0</v>
      </c>
      <c r="AC116" s="92">
        <f>SUM(AC109:AC115)</f>
        <v>0</v>
      </c>
      <c r="AD116" s="92">
        <f>SUM(AD109:AD115)</f>
        <v>0</v>
      </c>
      <c r="AE116" s="93">
        <f>AA116+AB116+AC116+AD116</f>
        <v>0</v>
      </c>
      <c r="AF116" s="92">
        <f>SUM(AF109:AF115)</f>
        <v>0</v>
      </c>
      <c r="AG116" s="93">
        <f>AA116+AB116+AC116+AD116+AF116</f>
        <v>0</v>
      </c>
      <c r="AH116" s="92">
        <f>SUM(AH109:AH115)</f>
        <v>0</v>
      </c>
      <c r="AI116" s="92">
        <f>SUM(AI109:AI115)</f>
        <v>0</v>
      </c>
      <c r="AJ116" s="92">
        <f>SUM(AJ109:AJ115)</f>
        <v>0</v>
      </c>
      <c r="AK116" s="92">
        <f>SUM(AK109:AK115)</f>
        <v>0</v>
      </c>
      <c r="AL116" s="92">
        <f>SUM(AL109:AL115)</f>
        <v>0</v>
      </c>
      <c r="AM116" s="92">
        <f>SUM(AM109:AM115)</f>
        <v>0</v>
      </c>
      <c r="AN116" s="92">
        <f>SUM(AN109:AN115)</f>
        <v>0</v>
      </c>
      <c r="AO116" s="13">
        <f>AA116/365*0.5</f>
        <v>0</v>
      </c>
      <c r="AP116" s="13">
        <f>AB116/365*0.5</f>
        <v>0</v>
      </c>
      <c r="AQ116" s="13">
        <f>AC116/365*0.5</f>
        <v>0</v>
      </c>
      <c r="AR116" s="13">
        <f>AD116/365*0.5</f>
        <v>0</v>
      </c>
      <c r="AS116" s="14">
        <f>AE116/365*0.5</f>
        <v>0</v>
      </c>
      <c r="AT116" s="13">
        <f>AF116/365*0.5</f>
        <v>0</v>
      </c>
      <c r="AU116" s="14">
        <f>AG116/365*0.5</f>
        <v>0</v>
      </c>
      <c r="AV116" s="13">
        <f>AH116/365*0.5</f>
        <v>0</v>
      </c>
      <c r="AW116" s="13">
        <f>AI116/365*0.5</f>
        <v>0</v>
      </c>
      <c r="AX116" s="13">
        <f>AJ116/365*0.5</f>
        <v>0</v>
      </c>
      <c r="AY116" s="13">
        <f>AK116/365*0.5</f>
        <v>0</v>
      </c>
      <c r="AZ116" s="14">
        <f>AL116/365*0.5</f>
        <v>0</v>
      </c>
      <c r="BA116" s="13">
        <f>AM116/365*0.5</f>
        <v>0</v>
      </c>
      <c r="BB116" s="14">
        <f>AN116/365*0.5</f>
        <v>0</v>
      </c>
    </row>
    <row r="117" spans="1:54">
      <c r="A117" s="19" t="s">
        <v>4935</v>
      </c>
      <c r="B117" s="20" t="s">
        <v>4936</v>
      </c>
      <c r="C117" s="20" t="s">
        <v>16</v>
      </c>
      <c r="D117" s="20"/>
      <c r="E117" s="21">
        <v>22154.0754496476</v>
      </c>
      <c r="F117" s="22" t="s">
        <v>5</v>
      </c>
      <c r="G117" s="23">
        <v>2009</v>
      </c>
      <c r="H117" s="22" t="s">
        <v>66</v>
      </c>
      <c r="I117" s="28" t="s">
        <v>64</v>
      </c>
      <c r="J117" s="28" t="s">
        <v>65</v>
      </c>
      <c r="L117" s="29">
        <v>22154.0754496475</v>
      </c>
      <c r="M117" s="29">
        <v>0</v>
      </c>
      <c r="N117" s="54" t="s">
        <v>28</v>
      </c>
      <c r="O117" s="54"/>
      <c r="P117" s="54" t="s">
        <v>5</v>
      </c>
      <c r="Q117" s="68">
        <f>Q92/365*0.5</f>
        <v>0</v>
      </c>
      <c r="R117" s="68">
        <f>R92/365*0.5</f>
        <v>0</v>
      </c>
      <c r="S117" s="68">
        <f>S92/365*0.5</f>
        <v>0</v>
      </c>
      <c r="T117" s="68">
        <f>T92/365*0.5</f>
        <v>0</v>
      </c>
      <c r="U117" s="69">
        <f>U92/365*0.5</f>
        <v>0</v>
      </c>
      <c r="V117" s="68">
        <f>V92/365*0.5</f>
        <v>0</v>
      </c>
      <c r="W117" s="69">
        <f>W92/365*0.5</f>
        <v>0</v>
      </c>
      <c r="Y117" s="86" t="s">
        <v>20</v>
      </c>
      <c r="Z117" s="89" t="s">
        <v>150</v>
      </c>
      <c r="AA117" s="9">
        <f>SUMIFS($E:$E,$J:$J,$Z117,$F:$F,$Z$2,$H:$H,AA$3)</f>
        <v>0</v>
      </c>
      <c r="AB117" s="9">
        <f>SUMIFS($E:$E,$J:$J,$Z117,$F:$F,$Z$2,$H:$H,AB$3)</f>
        <v>0</v>
      </c>
      <c r="AC117" s="9">
        <f>SUMIFS($E:$E,$J:$J,$Z117,$F:$F,$Z$2,$H:$H,AC$3)</f>
        <v>0</v>
      </c>
      <c r="AD117" s="9">
        <f>SUMIFS($E:$E,$J:$J,$Z117,$F:$F,$Z$2,$H:$H,AD$3)</f>
        <v>0</v>
      </c>
      <c r="AE117" s="10">
        <f>AA117+AB117+AC117+AD117</f>
        <v>0</v>
      </c>
      <c r="AF117" s="9">
        <f>SUMIFS($E:$E,$J:$J,$Z117,$F:$F,$Z$2,$H:$H,AF$3)</f>
        <v>0</v>
      </c>
      <c r="AG117" s="10">
        <f>AA117+AB117+AC117+AD117+AF117</f>
        <v>0</v>
      </c>
      <c r="AH117" s="10">
        <f>SUMIFS($E:$E,$J:$J,$Z117,$F:$F,$AI$2,$H:$H,AH$3)</f>
        <v>0</v>
      </c>
      <c r="AI117" s="10">
        <f>SUMIFS($E:$E,$J:$J,$Z117,$F:$F,$AI$2,$H:$H,AI$3)</f>
        <v>0</v>
      </c>
      <c r="AJ117" s="10">
        <f>SUMIFS($E:$E,$J:$J,$Z117,$F:$F,$AI$2,$H:$H,AJ$3)</f>
        <v>0</v>
      </c>
      <c r="AK117" s="10">
        <f>SUMIFS($E:$E,$J:$J,$Z117,$F:$F,$AI$2,$H:$H,AK$3)</f>
        <v>0</v>
      </c>
      <c r="AL117" s="10">
        <f>AH117+AI117+AJ117+AK117</f>
        <v>0</v>
      </c>
      <c r="AM117" s="10">
        <f>SUMIFS($E:$E,$J:$J,$Z117,$F:$F,$AI$2,$H:$H,AM$3)</f>
        <v>0</v>
      </c>
      <c r="AN117" s="10">
        <f>AH117+AI117+AJ117+AK117+AM117</f>
        <v>0</v>
      </c>
      <c r="AO117" s="13">
        <f>AA117/365*0.5</f>
        <v>0</v>
      </c>
      <c r="AP117" s="13">
        <f>AB117/365*0.5</f>
        <v>0</v>
      </c>
      <c r="AQ117" s="13">
        <f>AC117/365*0.5</f>
        <v>0</v>
      </c>
      <c r="AR117" s="13">
        <f>AD117/365*0.5</f>
        <v>0</v>
      </c>
      <c r="AS117" s="14">
        <f>AE117/365*0.5</f>
        <v>0</v>
      </c>
      <c r="AT117" s="13">
        <f>AF117/365*0.5</f>
        <v>0</v>
      </c>
      <c r="AU117" s="14">
        <f>AG117/365*0.5</f>
        <v>0</v>
      </c>
      <c r="AV117" s="13">
        <f>AH117/365*0.5</f>
        <v>0</v>
      </c>
      <c r="AW117" s="13">
        <f>AI117/365*0.5</f>
        <v>0</v>
      </c>
      <c r="AX117" s="13">
        <f>AJ117/365*0.5</f>
        <v>0</v>
      </c>
      <c r="AY117" s="13">
        <f>AK117/365*0.5</f>
        <v>0</v>
      </c>
      <c r="AZ117" s="14">
        <f>AL117/365*0.5</f>
        <v>0</v>
      </c>
      <c r="BA117" s="13">
        <f>AM117/365*0.5</f>
        <v>0</v>
      </c>
      <c r="BB117" s="14">
        <f>AN117/365*0.5</f>
        <v>0</v>
      </c>
    </row>
    <row r="118" spans="1:54">
      <c r="A118" s="19" t="s">
        <v>4937</v>
      </c>
      <c r="B118" s="20" t="s">
        <v>4938</v>
      </c>
      <c r="C118" s="20" t="s">
        <v>16</v>
      </c>
      <c r="D118" s="20"/>
      <c r="E118" s="21">
        <v>22601.0754496476</v>
      </c>
      <c r="F118" s="22" t="s">
        <v>5</v>
      </c>
      <c r="G118" s="23">
        <v>2009</v>
      </c>
      <c r="H118" s="22" t="s">
        <v>66</v>
      </c>
      <c r="I118" s="28" t="s">
        <v>64</v>
      </c>
      <c r="J118" s="28" t="s">
        <v>178</v>
      </c>
      <c r="L118" s="29">
        <v>22601.0754496475</v>
      </c>
      <c r="M118" s="29">
        <v>0</v>
      </c>
      <c r="N118" s="7" t="str">
        <f>N117</f>
        <v>长沙公司</v>
      </c>
      <c r="P118" s="7" t="s">
        <v>6</v>
      </c>
      <c r="Q118" s="70">
        <f>Q93/365*0.5</f>
        <v>0</v>
      </c>
      <c r="R118" s="70">
        <f>R93/365*0.5</f>
        <v>0</v>
      </c>
      <c r="S118" s="70">
        <f>S93/365*0.5</f>
        <v>0</v>
      </c>
      <c r="T118" s="70">
        <f>T93/365*0.5</f>
        <v>0</v>
      </c>
      <c r="U118" s="71">
        <f>U93/365*0.5</f>
        <v>0</v>
      </c>
      <c r="V118" s="70">
        <f>V93/365*0.5</f>
        <v>0</v>
      </c>
      <c r="W118" s="71">
        <f>W93/365*0.5</f>
        <v>0</v>
      </c>
      <c r="Y118" s="86"/>
      <c r="Z118" s="89" t="s">
        <v>153</v>
      </c>
      <c r="AA118" s="9">
        <f>SUMIFS($E:$E,$J:$J,$Z118,$F:$F,$Z$2,$H:$H,AA$3)</f>
        <v>0</v>
      </c>
      <c r="AB118" s="9">
        <f>SUMIFS($E:$E,$J:$J,$Z118,$F:$F,$Z$2,$H:$H,AB$3)</f>
        <v>0</v>
      </c>
      <c r="AC118" s="9">
        <f>SUMIFS($E:$E,$J:$J,$Z118,$F:$F,$Z$2,$H:$H,AC$3)</f>
        <v>0</v>
      </c>
      <c r="AD118" s="9">
        <f>SUMIFS($E:$E,$J:$J,$Z118,$F:$F,$Z$2,$H:$H,AD$3)</f>
        <v>0</v>
      </c>
      <c r="AE118" s="10">
        <f>AA118+AB118+AC118+AD118</f>
        <v>0</v>
      </c>
      <c r="AF118" s="9">
        <f>SUMIFS($E:$E,$J:$J,$Z118,$F:$F,$Z$2,$H:$H,AF$3)</f>
        <v>0</v>
      </c>
      <c r="AG118" s="10">
        <f>AA118+AB118+AC118+AD118+AF118</f>
        <v>0</v>
      </c>
      <c r="AH118" s="10">
        <f>SUMIFS($E:$E,$J:$J,$Z118,$F:$F,$AI$2,$H:$H,AH$3)</f>
        <v>0</v>
      </c>
      <c r="AI118" s="10">
        <f>SUMIFS($E:$E,$J:$J,$Z118,$F:$F,$AI$2,$H:$H,AI$3)</f>
        <v>0</v>
      </c>
      <c r="AJ118" s="10">
        <f>SUMIFS($E:$E,$J:$J,$Z118,$F:$F,$AI$2,$H:$H,AJ$3)</f>
        <v>0</v>
      </c>
      <c r="AK118" s="10">
        <f>SUMIFS($E:$E,$J:$J,$Z118,$F:$F,$AI$2,$H:$H,AK$3)</f>
        <v>0</v>
      </c>
      <c r="AL118" s="10">
        <f>AH118+AI118+AJ118+AK118</f>
        <v>0</v>
      </c>
      <c r="AM118" s="10">
        <f>SUMIFS($E:$E,$J:$J,$Z118,$F:$F,$AI$2,$H:$H,AM$3)</f>
        <v>0</v>
      </c>
      <c r="AN118" s="10">
        <f>AH118+AI118+AJ118+AK118+AM118</f>
        <v>0</v>
      </c>
      <c r="AO118" s="13">
        <f>AA118/365*0.5</f>
        <v>0</v>
      </c>
      <c r="AP118" s="13">
        <f>AB118/365*0.5</f>
        <v>0</v>
      </c>
      <c r="AQ118" s="13">
        <f>AC118/365*0.5</f>
        <v>0</v>
      </c>
      <c r="AR118" s="13">
        <f>AD118/365*0.5</f>
        <v>0</v>
      </c>
      <c r="AS118" s="14">
        <f>AE118/365*0.5</f>
        <v>0</v>
      </c>
      <c r="AT118" s="13">
        <f>AF118/365*0.5</f>
        <v>0</v>
      </c>
      <c r="AU118" s="14">
        <f>AG118/365*0.5</f>
        <v>0</v>
      </c>
      <c r="AV118" s="13">
        <f>AH118/365*0.5</f>
        <v>0</v>
      </c>
      <c r="AW118" s="13">
        <f>AI118/365*0.5</f>
        <v>0</v>
      </c>
      <c r="AX118" s="13">
        <f>AJ118/365*0.5</f>
        <v>0</v>
      </c>
      <c r="AY118" s="13">
        <f>AK118/365*0.5</f>
        <v>0</v>
      </c>
      <c r="AZ118" s="14">
        <f>AL118/365*0.5</f>
        <v>0</v>
      </c>
      <c r="BA118" s="13">
        <f>AM118/365*0.5</f>
        <v>0</v>
      </c>
      <c r="BB118" s="14">
        <f>AN118/365*0.5</f>
        <v>0</v>
      </c>
    </row>
    <row r="119" spans="1:54">
      <c r="A119" s="19" t="s">
        <v>4939</v>
      </c>
      <c r="B119" s="20" t="s">
        <v>4940</v>
      </c>
      <c r="C119" s="20" t="s">
        <v>16</v>
      </c>
      <c r="D119" s="20"/>
      <c r="E119" s="21">
        <v>19685.8347242325</v>
      </c>
      <c r="F119" s="22" t="s">
        <v>5</v>
      </c>
      <c r="G119" s="23">
        <v>2009</v>
      </c>
      <c r="H119" s="22" t="s">
        <v>66</v>
      </c>
      <c r="I119" s="28" t="s">
        <v>64</v>
      </c>
      <c r="J119" s="28" t="s">
        <v>178</v>
      </c>
      <c r="L119" s="29">
        <v>19685.8347242326</v>
      </c>
      <c r="M119" s="29">
        <v>0</v>
      </c>
      <c r="N119" s="54" t="s">
        <v>4722</v>
      </c>
      <c r="O119" s="54"/>
      <c r="P119" s="54" t="s">
        <v>5</v>
      </c>
      <c r="Q119" s="68">
        <f>Q94/365*0.5</f>
        <v>0</v>
      </c>
      <c r="R119" s="68">
        <f>R94/365*0.5</f>
        <v>0</v>
      </c>
      <c r="S119" s="68">
        <f>S94/365*0.5</f>
        <v>0</v>
      </c>
      <c r="T119" s="68">
        <f>T94/365*0.5</f>
        <v>0</v>
      </c>
      <c r="U119" s="69">
        <f>U94/365*0.5</f>
        <v>0</v>
      </c>
      <c r="V119" s="68">
        <f>V94/365*0.5</f>
        <v>0</v>
      </c>
      <c r="W119" s="69">
        <f>W94/365*0.5</f>
        <v>0</v>
      </c>
      <c r="Y119" s="88"/>
      <c r="Z119" s="87" t="s">
        <v>136</v>
      </c>
      <c r="AA119" s="9">
        <f>SUMIFS($E:$E,$J:$J,$Z119,$F:$F,$Z$2,$H:$H,AA$3)</f>
        <v>0</v>
      </c>
      <c r="AB119" s="9">
        <f>SUMIFS($E:$E,$J:$J,$Z119,$F:$F,$Z$2,$H:$H,AB$3)</f>
        <v>0</v>
      </c>
      <c r="AC119" s="9">
        <f>SUMIFS($E:$E,$J:$J,$Z119,$F:$F,$Z$2,$H:$H,AC$3)</f>
        <v>0</v>
      </c>
      <c r="AD119" s="9">
        <f>SUMIFS($E:$E,$J:$J,$Z119,$F:$F,$Z$2,$H:$H,AD$3)</f>
        <v>0</v>
      </c>
      <c r="AE119" s="10">
        <f>AA119+AB119+AC119+AD119</f>
        <v>0</v>
      </c>
      <c r="AF119" s="9">
        <f>SUMIFS($E:$E,$J:$J,$Z119,$F:$F,$Z$2,$H:$H,AF$3)</f>
        <v>0</v>
      </c>
      <c r="AG119" s="10">
        <f>AA119+AB119+AC119+AD119+AF119</f>
        <v>0</v>
      </c>
      <c r="AH119" s="10">
        <f>SUMIFS($E:$E,$J:$J,$Z119,$F:$F,$AI$2,$H:$H,AH$3)</f>
        <v>0</v>
      </c>
      <c r="AI119" s="10">
        <f>SUMIFS($E:$E,$J:$J,$Z119,$F:$F,$AI$2,$H:$H,AI$3)</f>
        <v>0</v>
      </c>
      <c r="AJ119" s="10">
        <f>SUMIFS($E:$E,$J:$J,$Z119,$F:$F,$AI$2,$H:$H,AJ$3)</f>
        <v>0</v>
      </c>
      <c r="AK119" s="10">
        <f>SUMIFS($E:$E,$J:$J,$Z119,$F:$F,$AI$2,$H:$H,AK$3)</f>
        <v>0</v>
      </c>
      <c r="AL119" s="10">
        <f>AH119+AI119+AJ119+AK119</f>
        <v>0</v>
      </c>
      <c r="AM119" s="10">
        <f>SUMIFS($E:$E,$J:$J,$Z119,$F:$F,$AI$2,$H:$H,AM$3)</f>
        <v>0</v>
      </c>
      <c r="AN119" s="10">
        <f>AH119+AI119+AJ119+AK119+AM119</f>
        <v>0</v>
      </c>
      <c r="AO119" s="13">
        <f>AA119/365*0.5</f>
        <v>0</v>
      </c>
      <c r="AP119" s="13">
        <f>AB119/365*0.5</f>
        <v>0</v>
      </c>
      <c r="AQ119" s="13">
        <f>AC119/365*0.5</f>
        <v>0</v>
      </c>
      <c r="AR119" s="13">
        <f>AD119/365*0.5</f>
        <v>0</v>
      </c>
      <c r="AS119" s="14">
        <f>AE119/365*0.5</f>
        <v>0</v>
      </c>
      <c r="AT119" s="13">
        <f>AF119/365*0.5</f>
        <v>0</v>
      </c>
      <c r="AU119" s="14">
        <f>AG119/365*0.5</f>
        <v>0</v>
      </c>
      <c r="AV119" s="13">
        <f>AH119/365*0.5</f>
        <v>0</v>
      </c>
      <c r="AW119" s="13">
        <f>AI119/365*0.5</f>
        <v>0</v>
      </c>
      <c r="AX119" s="13">
        <f>AJ119/365*0.5</f>
        <v>0</v>
      </c>
      <c r="AY119" s="13">
        <f>AK119/365*0.5</f>
        <v>0</v>
      </c>
      <c r="AZ119" s="14">
        <f>AL119/365*0.5</f>
        <v>0</v>
      </c>
      <c r="BA119" s="13">
        <f>AM119/365*0.5</f>
        <v>0</v>
      </c>
      <c r="BB119" s="14">
        <f>AN119/365*0.5</f>
        <v>0</v>
      </c>
    </row>
    <row r="120" spans="1:54">
      <c r="A120" s="19" t="s">
        <v>4941</v>
      </c>
      <c r="B120" s="20" t="s">
        <v>4942</v>
      </c>
      <c r="C120" s="20" t="s">
        <v>16</v>
      </c>
      <c r="D120" s="20"/>
      <c r="E120" s="21">
        <v>-22869.060336236</v>
      </c>
      <c r="F120" s="22" t="s">
        <v>5</v>
      </c>
      <c r="G120" s="23">
        <v>2009</v>
      </c>
      <c r="H120" s="22" t="s">
        <v>66</v>
      </c>
      <c r="I120" s="28" t="s">
        <v>64</v>
      </c>
      <c r="J120" s="28" t="s">
        <v>178</v>
      </c>
      <c r="L120" s="29">
        <v>-22869.060336236</v>
      </c>
      <c r="M120" s="29">
        <f>L120-E120</f>
        <v>0</v>
      </c>
      <c r="N120" s="55" t="s">
        <v>4722</v>
      </c>
      <c r="O120" s="55"/>
      <c r="P120" s="7" t="s">
        <v>6</v>
      </c>
      <c r="Q120" s="70">
        <f>Q95/365*0.5</f>
        <v>0</v>
      </c>
      <c r="R120" s="70">
        <f>R95/365*0.5</f>
        <v>0</v>
      </c>
      <c r="S120" s="70">
        <f>S95/365*0.5</f>
        <v>0</v>
      </c>
      <c r="T120" s="70">
        <f>T95/365*0.5</f>
        <v>0</v>
      </c>
      <c r="U120" s="71">
        <f>U95/365*0.5</f>
        <v>0</v>
      </c>
      <c r="V120" s="70">
        <f>V95/365*0.5</f>
        <v>0</v>
      </c>
      <c r="W120" s="71">
        <f>W95/365*0.5</f>
        <v>0</v>
      </c>
      <c r="Y120" s="88"/>
      <c r="Z120" s="87" t="s">
        <v>133</v>
      </c>
      <c r="AA120" s="9">
        <f>SUMIFS($E:$E,$J:$J,$Z120,$F:$F,$Z$2,$H:$H,AA$3)</f>
        <v>0</v>
      </c>
      <c r="AB120" s="9">
        <f>SUMIFS($E:$E,$J:$J,$Z120,$F:$F,$Z$2,$H:$H,AB$3)</f>
        <v>0</v>
      </c>
      <c r="AC120" s="9">
        <f>SUMIFS($E:$E,$J:$J,$Z120,$F:$F,$Z$2,$H:$H,AC$3)</f>
        <v>0</v>
      </c>
      <c r="AD120" s="9">
        <f>SUMIFS($E:$E,$J:$J,$Z120,$F:$F,$Z$2,$H:$H,AD$3)</f>
        <v>0</v>
      </c>
      <c r="AE120" s="10">
        <f>AA120+AB120+AC120+AD120</f>
        <v>0</v>
      </c>
      <c r="AF120" s="9">
        <f>SUMIFS($E:$E,$J:$J,$Z120,$F:$F,$Z$2,$H:$H,AF$3)</f>
        <v>0</v>
      </c>
      <c r="AG120" s="10">
        <f>AA120+AB120+AC120+AD120+AF120</f>
        <v>0</v>
      </c>
      <c r="AH120" s="10">
        <f>SUMIFS($E:$E,$J:$J,$Z120,$F:$F,$AI$2,$H:$H,AH$3)</f>
        <v>0</v>
      </c>
      <c r="AI120" s="10">
        <f>SUMIFS($E:$E,$J:$J,$Z120,$F:$F,$AI$2,$H:$H,AI$3)</f>
        <v>0</v>
      </c>
      <c r="AJ120" s="10">
        <f>SUMIFS($E:$E,$J:$J,$Z120,$F:$F,$AI$2,$H:$H,AJ$3)</f>
        <v>0</v>
      </c>
      <c r="AK120" s="10">
        <f>SUMIFS($E:$E,$J:$J,$Z120,$F:$F,$AI$2,$H:$H,AK$3)</f>
        <v>0</v>
      </c>
      <c r="AL120" s="10">
        <f>AH120+AI120+AJ120+AK120</f>
        <v>0</v>
      </c>
      <c r="AM120" s="10">
        <f>SUMIFS($E:$E,$J:$J,$Z120,$F:$F,$AI$2,$H:$H,AM$3)</f>
        <v>0</v>
      </c>
      <c r="AN120" s="10">
        <f>AH120+AI120+AJ120+AK120+AM120</f>
        <v>0</v>
      </c>
      <c r="AO120" s="13">
        <f>AA120/365*0.5</f>
        <v>0</v>
      </c>
      <c r="AP120" s="13">
        <f>AB120/365*0.5</f>
        <v>0</v>
      </c>
      <c r="AQ120" s="13">
        <f>AC120/365*0.5</f>
        <v>0</v>
      </c>
      <c r="AR120" s="13">
        <f>AD120/365*0.5</f>
        <v>0</v>
      </c>
      <c r="AS120" s="14">
        <f>AE120/365*0.5</f>
        <v>0</v>
      </c>
      <c r="AT120" s="13">
        <f>AF120/365*0.5</f>
        <v>0</v>
      </c>
      <c r="AU120" s="14">
        <f>AG120/365*0.5</f>
        <v>0</v>
      </c>
      <c r="AV120" s="13">
        <f>AH120/365*0.5</f>
        <v>0</v>
      </c>
      <c r="AW120" s="13">
        <f>AI120/365*0.5</f>
        <v>0</v>
      </c>
      <c r="AX120" s="13">
        <f>AJ120/365*0.5</f>
        <v>0</v>
      </c>
      <c r="AY120" s="13">
        <f>AK120/365*0.5</f>
        <v>0</v>
      </c>
      <c r="AZ120" s="14">
        <f>AL120/365*0.5</f>
        <v>0</v>
      </c>
      <c r="BA120" s="13">
        <f>AM120/365*0.5</f>
        <v>0</v>
      </c>
      <c r="BB120" s="14">
        <f>AN120/365*0.5</f>
        <v>0</v>
      </c>
    </row>
    <row r="121" spans="1:54">
      <c r="A121" s="19" t="s">
        <v>4943</v>
      </c>
      <c r="B121" s="20" t="s">
        <v>4944</v>
      </c>
      <c r="C121" s="20" t="s">
        <v>16</v>
      </c>
      <c r="D121" s="20"/>
      <c r="E121" s="21">
        <v>-21532.8249535639</v>
      </c>
      <c r="F121" s="22" t="s">
        <v>5</v>
      </c>
      <c r="G121" s="23">
        <v>2010</v>
      </c>
      <c r="H121" s="22" t="s">
        <v>66</v>
      </c>
      <c r="I121" s="28" t="s">
        <v>64</v>
      </c>
      <c r="J121" s="28" t="s">
        <v>178</v>
      </c>
      <c r="L121" s="29">
        <v>-21532.8249535639</v>
      </c>
      <c r="M121" s="29">
        <f>L121-E121</f>
        <v>0</v>
      </c>
      <c r="N121" s="56" t="s">
        <v>4635</v>
      </c>
      <c r="O121" s="56"/>
      <c r="P121" s="54" t="s">
        <v>5</v>
      </c>
      <c r="Q121" s="68">
        <f>SUMIFS(Q$29:Q$48,$P$29:$P$48,$P121)</f>
        <v>0</v>
      </c>
      <c r="R121" s="68">
        <f>SUMIFS(R$29:R$48,$P$29:$P$48,$P121)</f>
        <v>0</v>
      </c>
      <c r="S121" s="68">
        <f>SUMIFS(S$29:S$48,$P$29:$P$48,$P121)</f>
        <v>0</v>
      </c>
      <c r="T121" s="68">
        <f>SUMIFS(T$29:T$48,$P$29:$P$48,$P121)</f>
        <v>0</v>
      </c>
      <c r="U121" s="69">
        <f>SUMIFS(U$29:U$48,$P$29:$P$48,$P121)</f>
        <v>0</v>
      </c>
      <c r="V121" s="68">
        <f>SUMIFS(V$29:V$48,$P$29:$P$48,$P121)</f>
        <v>0</v>
      </c>
      <c r="W121" s="69">
        <f>SUMIFS(W$29:W$48,$P$29:$P$48,$P121)</f>
        <v>0</v>
      </c>
      <c r="Y121" s="88"/>
      <c r="Z121" s="89" t="s">
        <v>142</v>
      </c>
      <c r="AA121" s="9">
        <f>SUMIFS($E:$E,$J:$J,$Z121,$F:$F,$Z$2,$H:$H,AA$3)</f>
        <v>0</v>
      </c>
      <c r="AB121" s="9">
        <f>SUMIFS($E:$E,$J:$J,$Z121,$F:$F,$Z$2,$H:$H,AB$3)</f>
        <v>0</v>
      </c>
      <c r="AC121" s="9">
        <f>SUMIFS($E:$E,$J:$J,$Z121,$F:$F,$Z$2,$H:$H,AC$3)</f>
        <v>0</v>
      </c>
      <c r="AD121" s="9">
        <f>SUMIFS($E:$E,$J:$J,$Z121,$F:$F,$Z$2,$H:$H,AD$3)</f>
        <v>0</v>
      </c>
      <c r="AE121" s="10">
        <f>AA121+AB121+AC121+AD121</f>
        <v>0</v>
      </c>
      <c r="AF121" s="9">
        <f>SUMIFS($E:$E,$J:$J,$Z121,$F:$F,$Z$2,$H:$H,AF$3)</f>
        <v>0</v>
      </c>
      <c r="AG121" s="10">
        <f>AA121+AB121+AC121+AD121+AF121</f>
        <v>0</v>
      </c>
      <c r="AH121" s="10">
        <f>SUMIFS($E:$E,$J:$J,$Z121,$F:$F,$AI$2,$H:$H,AH$3)</f>
        <v>0</v>
      </c>
      <c r="AI121" s="10">
        <f>SUMIFS($E:$E,$J:$J,$Z121,$F:$F,$AI$2,$H:$H,AI$3)</f>
        <v>0</v>
      </c>
      <c r="AJ121" s="10">
        <f>SUMIFS($E:$E,$J:$J,$Z121,$F:$F,$AI$2,$H:$H,AJ$3)</f>
        <v>0</v>
      </c>
      <c r="AK121" s="10">
        <f>SUMIFS($E:$E,$J:$J,$Z121,$F:$F,$AI$2,$H:$H,AK$3)</f>
        <v>0</v>
      </c>
      <c r="AL121" s="10">
        <f>AH121+AI121+AJ121+AK121</f>
        <v>0</v>
      </c>
      <c r="AM121" s="10">
        <f>SUMIFS($E:$E,$J:$J,$Z121,$F:$F,$AI$2,$H:$H,AM$3)</f>
        <v>0</v>
      </c>
      <c r="AN121" s="10">
        <f>AH121+AI121+AJ121+AK121+AM121</f>
        <v>0</v>
      </c>
      <c r="AO121" s="13">
        <f>AA121/365*0.5</f>
        <v>0</v>
      </c>
      <c r="AP121" s="13">
        <f>AB121/365*0.5</f>
        <v>0</v>
      </c>
      <c r="AQ121" s="13">
        <f>AC121/365*0.5</f>
        <v>0</v>
      </c>
      <c r="AR121" s="13">
        <f>AD121/365*0.5</f>
        <v>0</v>
      </c>
      <c r="AS121" s="14">
        <f>AE121/365*0.5</f>
        <v>0</v>
      </c>
      <c r="AT121" s="13">
        <f>AF121/365*0.5</f>
        <v>0</v>
      </c>
      <c r="AU121" s="14">
        <f>AG121/365*0.5</f>
        <v>0</v>
      </c>
      <c r="AV121" s="13">
        <f>AH121/365*0.5</f>
        <v>0</v>
      </c>
      <c r="AW121" s="13">
        <f>AI121/365*0.5</f>
        <v>0</v>
      </c>
      <c r="AX121" s="13">
        <f>AJ121/365*0.5</f>
        <v>0</v>
      </c>
      <c r="AY121" s="13">
        <f>AK121/365*0.5</f>
        <v>0</v>
      </c>
      <c r="AZ121" s="14">
        <f>AL121/365*0.5</f>
        <v>0</v>
      </c>
      <c r="BA121" s="13">
        <f>AM121/365*0.5</f>
        <v>0</v>
      </c>
      <c r="BB121" s="14">
        <f>AN121/365*0.5</f>
        <v>0</v>
      </c>
    </row>
    <row r="122" spans="1:54">
      <c r="A122" s="19" t="s">
        <v>4945</v>
      </c>
      <c r="B122" s="20" t="s">
        <v>4946</v>
      </c>
      <c r="C122" s="20" t="s">
        <v>16</v>
      </c>
      <c r="D122" s="20"/>
      <c r="E122" s="21">
        <v>21498.6450019808</v>
      </c>
      <c r="F122" s="22" t="s">
        <v>5</v>
      </c>
      <c r="G122" s="23">
        <v>2010</v>
      </c>
      <c r="H122" s="22" t="s">
        <v>66</v>
      </c>
      <c r="I122" s="28" t="s">
        <v>64</v>
      </c>
      <c r="J122" s="28" t="s">
        <v>65</v>
      </c>
      <c r="L122" s="29">
        <v>21498.6450019809</v>
      </c>
      <c r="M122" s="29">
        <v>0</v>
      </c>
      <c r="N122" s="55" t="s">
        <v>4635</v>
      </c>
      <c r="O122" s="55"/>
      <c r="P122" s="7" t="s">
        <v>6</v>
      </c>
      <c r="Q122" s="73">
        <f>SUMIFS(Q$29:Q$48,$P$29:$P$48,$P122)</f>
        <v>0</v>
      </c>
      <c r="R122" s="73">
        <f>SUMIFS(R$29:R$48,$P$29:$P$48,$P122)</f>
        <v>0</v>
      </c>
      <c r="S122" s="73">
        <f>SUMIFS(S$29:S$48,$P$29:$P$48,$P122)</f>
        <v>0</v>
      </c>
      <c r="T122" s="73">
        <f>SUMIFS(T$29:T$48,$P$29:$P$48,$P122)</f>
        <v>0</v>
      </c>
      <c r="U122" s="71">
        <f>SUMIFS(U$29:U$48,$P$29:$P$48,$P122)</f>
        <v>0</v>
      </c>
      <c r="V122" s="70">
        <f>SUMIFS(V$29:V$48,$P$29:$P$48,$P122)</f>
        <v>0</v>
      </c>
      <c r="W122" s="71">
        <f>SUMIFS(W$29:W$48,$P$29:$P$48,$P122)</f>
        <v>0</v>
      </c>
      <c r="Y122" s="88"/>
      <c r="Z122" s="89" t="s">
        <v>139</v>
      </c>
      <c r="AA122" s="9">
        <f>SUMIFS($E:$E,$J:$J,$Z122,$F:$F,$Z$2,$H:$H,AA$3)</f>
        <v>0</v>
      </c>
      <c r="AB122" s="9">
        <f>SUMIFS($E:$E,$J:$J,$Z122,$F:$F,$Z$2,$H:$H,AB$3)</f>
        <v>0</v>
      </c>
      <c r="AC122" s="9">
        <f>SUMIFS($E:$E,$J:$J,$Z122,$F:$F,$Z$2,$H:$H,AC$3)</f>
        <v>0</v>
      </c>
      <c r="AD122" s="9">
        <f>SUMIFS($E:$E,$J:$J,$Z122,$F:$F,$Z$2,$H:$H,AD$3)</f>
        <v>0</v>
      </c>
      <c r="AE122" s="10">
        <f>AA122+AB122+AC122+AD122</f>
        <v>0</v>
      </c>
      <c r="AF122" s="9">
        <f>SUMIFS($E:$E,$J:$J,$Z122,$F:$F,$Z$2,$H:$H,AF$3)</f>
        <v>0</v>
      </c>
      <c r="AG122" s="10">
        <f>AA122+AB122+AC122+AD122+AF122</f>
        <v>0</v>
      </c>
      <c r="AH122" s="10">
        <f>SUMIFS($E:$E,$J:$J,$Z122,$F:$F,$AI$2,$H:$H,AH$3)</f>
        <v>0</v>
      </c>
      <c r="AI122" s="10">
        <f>SUMIFS($E:$E,$J:$J,$Z122,$F:$F,$AI$2,$H:$H,AI$3)</f>
        <v>0</v>
      </c>
      <c r="AJ122" s="10">
        <f>SUMIFS($E:$E,$J:$J,$Z122,$F:$F,$AI$2,$H:$H,AJ$3)</f>
        <v>0</v>
      </c>
      <c r="AK122" s="10">
        <f>SUMIFS($E:$E,$J:$J,$Z122,$F:$F,$AI$2,$H:$H,AK$3)</f>
        <v>0</v>
      </c>
      <c r="AL122" s="10">
        <f>AH122+AI122+AJ122+AK122</f>
        <v>0</v>
      </c>
      <c r="AM122" s="10">
        <f>SUMIFS($E:$E,$J:$J,$Z122,$F:$F,$AI$2,$H:$H,AM$3)</f>
        <v>0</v>
      </c>
      <c r="AN122" s="10">
        <f>AH122+AI122+AJ122+AK122+AM122</f>
        <v>0</v>
      </c>
      <c r="AO122" s="13">
        <f>AA122/365*0.5</f>
        <v>0</v>
      </c>
      <c r="AP122" s="13">
        <f>AB122/365*0.5</f>
        <v>0</v>
      </c>
      <c r="AQ122" s="13">
        <f>AC122/365*0.5</f>
        <v>0</v>
      </c>
      <c r="AR122" s="13">
        <f>AD122/365*0.5</f>
        <v>0</v>
      </c>
      <c r="AS122" s="14">
        <f>AE122/365*0.5</f>
        <v>0</v>
      </c>
      <c r="AT122" s="13">
        <f>AF122/365*0.5</f>
        <v>0</v>
      </c>
      <c r="AU122" s="14">
        <f>AG122/365*0.5</f>
        <v>0</v>
      </c>
      <c r="AV122" s="13">
        <f>AH122/365*0.5</f>
        <v>0</v>
      </c>
      <c r="AW122" s="13">
        <f>AI122/365*0.5</f>
        <v>0</v>
      </c>
      <c r="AX122" s="13">
        <f>AJ122/365*0.5</f>
        <v>0</v>
      </c>
      <c r="AY122" s="13">
        <f>AK122/365*0.5</f>
        <v>0</v>
      </c>
      <c r="AZ122" s="14">
        <f>AL122/365*0.5</f>
        <v>0</v>
      </c>
      <c r="BA122" s="13">
        <f>AM122/365*0.5</f>
        <v>0</v>
      </c>
      <c r="BB122" s="14">
        <f>AN122/365*0.5</f>
        <v>0</v>
      </c>
    </row>
    <row r="123" spans="1:54">
      <c r="A123" s="19" t="s">
        <v>4947</v>
      </c>
      <c r="B123" s="20" t="s">
        <v>4948</v>
      </c>
      <c r="C123" s="20" t="s">
        <v>16</v>
      </c>
      <c r="D123" s="20"/>
      <c r="E123" s="21">
        <v>-21972.882336236</v>
      </c>
      <c r="F123" s="22" t="s">
        <v>5</v>
      </c>
      <c r="G123" s="23">
        <v>2010</v>
      </c>
      <c r="H123" s="22" t="s">
        <v>66</v>
      </c>
      <c r="I123" s="28" t="s">
        <v>64</v>
      </c>
      <c r="J123" s="28" t="s">
        <v>65</v>
      </c>
      <c r="K123" s="31"/>
      <c r="L123" s="29">
        <v>-21972.882336236</v>
      </c>
      <c r="M123" s="29">
        <f>L123-E123</f>
        <v>0</v>
      </c>
      <c r="W123" s="71">
        <f>W96/365*0.5</f>
        <v>0</v>
      </c>
      <c r="Y123" s="90" t="s">
        <v>21</v>
      </c>
      <c r="Z123" s="91" t="s">
        <v>87</v>
      </c>
      <c r="AA123" s="92">
        <f>SUM(AA117:AA122)</f>
        <v>0</v>
      </c>
      <c r="AB123" s="92">
        <f>SUM(AB117:AB122)</f>
        <v>0</v>
      </c>
      <c r="AC123" s="92">
        <f>SUM(AC117:AC122)</f>
        <v>0</v>
      </c>
      <c r="AD123" s="92">
        <f>SUM(AD117:AD122)</f>
        <v>0</v>
      </c>
      <c r="AE123" s="93">
        <f>AA123+AB123+AC123+AD123</f>
        <v>0</v>
      </c>
      <c r="AF123" s="92">
        <f>SUM(AF117:AF122)</f>
        <v>0</v>
      </c>
      <c r="AG123" s="93">
        <f>AA123+AB123+AC123+AD123+AF123</f>
        <v>0</v>
      </c>
      <c r="AH123" s="92">
        <f>SUM(AH117:AH122)</f>
        <v>0</v>
      </c>
      <c r="AI123" s="92">
        <f>SUM(AI117:AI122)</f>
        <v>0</v>
      </c>
      <c r="AJ123" s="92">
        <f>SUM(AJ117:AJ122)</f>
        <v>0</v>
      </c>
      <c r="AK123" s="92">
        <f>SUM(AK117:AK122)</f>
        <v>0</v>
      </c>
      <c r="AL123" s="92">
        <f>SUM(AL117:AL122)</f>
        <v>0</v>
      </c>
      <c r="AM123" s="92">
        <f>SUM(AM117:AM122)</f>
        <v>0</v>
      </c>
      <c r="AN123" s="92">
        <f>SUM(AN117:AN122)</f>
        <v>0</v>
      </c>
      <c r="AO123" s="13">
        <f>AA123/365*0.5</f>
        <v>0</v>
      </c>
      <c r="AP123" s="13">
        <f>AB123/365*0.5</f>
        <v>0</v>
      </c>
      <c r="AQ123" s="13">
        <f>AC123/365*0.5</f>
        <v>0</v>
      </c>
      <c r="AR123" s="13">
        <f>AD123/365*0.5</f>
        <v>0</v>
      </c>
      <c r="AS123" s="14">
        <f>AE123/365*0.5</f>
        <v>0</v>
      </c>
      <c r="AT123" s="13">
        <f>AF123/365*0.5</f>
        <v>0</v>
      </c>
      <c r="AU123" s="14">
        <f>AG123/365*0.5</f>
        <v>0</v>
      </c>
      <c r="AV123" s="13">
        <f>AH123/365*0.5</f>
        <v>0</v>
      </c>
      <c r="AW123" s="13">
        <f>AI123/365*0.5</f>
        <v>0</v>
      </c>
      <c r="AX123" s="13">
        <f>AJ123/365*0.5</f>
        <v>0</v>
      </c>
      <c r="AY123" s="13">
        <f>AK123/365*0.5</f>
        <v>0</v>
      </c>
      <c r="AZ123" s="14">
        <f>AL123/365*0.5</f>
        <v>0</v>
      </c>
      <c r="BA123" s="13">
        <f>AM123/365*0.5</f>
        <v>0</v>
      </c>
      <c r="BB123" s="14">
        <f>AN123/365*0.5</f>
        <v>0</v>
      </c>
    </row>
    <row r="124" spans="1:54">
      <c r="A124" s="19" t="s">
        <v>4949</v>
      </c>
      <c r="B124" s="20" t="s">
        <v>4950</v>
      </c>
      <c r="C124" s="20" t="s">
        <v>16</v>
      </c>
      <c r="D124" s="20"/>
      <c r="E124" s="21">
        <v>-22077.060336236</v>
      </c>
      <c r="F124" s="22" t="s">
        <v>5</v>
      </c>
      <c r="G124" s="23">
        <v>2010</v>
      </c>
      <c r="H124" s="22" t="s">
        <v>66</v>
      </c>
      <c r="I124" s="28" t="s">
        <v>64</v>
      </c>
      <c r="J124" s="28" t="s">
        <v>178</v>
      </c>
      <c r="K124" s="31"/>
      <c r="L124" s="29">
        <v>-22077.060336236</v>
      </c>
      <c r="M124" s="29">
        <f>L124-E124</f>
        <v>0</v>
      </c>
      <c r="Y124" s="86" t="s">
        <v>16</v>
      </c>
      <c r="Z124" s="89" t="s">
        <v>199</v>
      </c>
      <c r="AA124" s="9">
        <f>SUMIFS($E:$E,$J:$J,$Z124,$F:$F,$Z$2,$H:$H,AA$3)</f>
        <v>0</v>
      </c>
      <c r="AB124" s="9">
        <f>SUMIFS($E:$E,$J:$J,$Z124,$F:$F,$Z$2,$H:$H,AB$3)</f>
        <v>0</v>
      </c>
      <c r="AC124" s="9">
        <f>SUMIFS($E:$E,$J:$J,$Z124,$F:$F,$Z$2,$H:$H,AC$3)</f>
        <v>0</v>
      </c>
      <c r="AD124" s="9">
        <f>SUMIFS($E:$E,$J:$J,$Z124,$F:$F,$Z$2,$H:$H,AD$3)</f>
        <v>0</v>
      </c>
      <c r="AE124" s="10">
        <f>AA124+AB124+AC124+AD124</f>
        <v>0</v>
      </c>
      <c r="AF124" s="9">
        <f>SUMIFS($E:$E,$J:$J,$Z124,$F:$F,$Z$2,$H:$H,AF$3)</f>
        <v>0</v>
      </c>
      <c r="AG124" s="10">
        <f>AA124+AB124+AC124+AD124+AF124</f>
        <v>0</v>
      </c>
      <c r="AH124" s="10">
        <f>SUMIFS($E:$E,$J:$J,$Z124,$F:$F,$AI$2,$H:$H,AH$3)</f>
        <v>0</v>
      </c>
      <c r="AI124" s="10">
        <f>SUMIFS($E:$E,$J:$J,$Z124,$F:$F,$AI$2,$H:$H,AI$3)</f>
        <v>0</v>
      </c>
      <c r="AJ124" s="10">
        <f>SUMIFS($E:$E,$J:$J,$Z124,$F:$F,$AI$2,$H:$H,AJ$3)</f>
        <v>0</v>
      </c>
      <c r="AK124" s="10">
        <f>SUMIFS($E:$E,$J:$J,$Z124,$F:$F,$AI$2,$H:$H,AK$3)</f>
        <v>0</v>
      </c>
      <c r="AL124" s="10">
        <f>AH124+AI124+AJ124+AK124</f>
        <v>0</v>
      </c>
      <c r="AM124" s="10">
        <f>SUMIFS($E:$E,$J:$J,$Z124,$F:$F,$AI$2,$H:$H,AM$3)</f>
        <v>0</v>
      </c>
      <c r="AN124" s="10">
        <f>AH124+AI124+AJ124+AK124+AM124</f>
        <v>0</v>
      </c>
      <c r="AO124" s="13">
        <f>AA124/365*0.5</f>
        <v>0</v>
      </c>
      <c r="AP124" s="13">
        <f>AB124/365*0.5</f>
        <v>0</v>
      </c>
      <c r="AQ124" s="13">
        <f>AC124/365*0.5</f>
        <v>0</v>
      </c>
      <c r="AR124" s="13">
        <f>AD124/365*0.5</f>
        <v>0</v>
      </c>
      <c r="AS124" s="14">
        <f>AE124/365*0.5</f>
        <v>0</v>
      </c>
      <c r="AT124" s="13">
        <f>AF124/365*0.5</f>
        <v>0</v>
      </c>
      <c r="AU124" s="14">
        <f>AG124/365*0.5</f>
        <v>0</v>
      </c>
      <c r="AV124" s="13">
        <f>AH124/365*0.5</f>
        <v>0</v>
      </c>
      <c r="AW124" s="13">
        <f>AI124/365*0.5</f>
        <v>0</v>
      </c>
      <c r="AX124" s="13">
        <f>AJ124/365*0.5</f>
        <v>0</v>
      </c>
      <c r="AY124" s="13">
        <f>AK124/365*0.5</f>
        <v>0</v>
      </c>
      <c r="AZ124" s="14">
        <f>AL124/365*0.5</f>
        <v>0</v>
      </c>
      <c r="BA124" s="13">
        <f>AM124/365*0.5</f>
        <v>0</v>
      </c>
      <c r="BB124" s="14">
        <f>AN124/365*0.5</f>
        <v>0</v>
      </c>
    </row>
    <row r="125" spans="1:54">
      <c r="A125" s="19" t="s">
        <v>4951</v>
      </c>
      <c r="B125" s="20" t="s">
        <v>4952</v>
      </c>
      <c r="C125" s="20" t="s">
        <v>16</v>
      </c>
      <c r="D125" s="20"/>
      <c r="E125" s="21">
        <v>-21030.7815660373</v>
      </c>
      <c r="F125" s="22" t="s">
        <v>5</v>
      </c>
      <c r="G125" s="23">
        <v>2010</v>
      </c>
      <c r="H125" s="22" t="s">
        <v>66</v>
      </c>
      <c r="I125" s="28" t="s">
        <v>64</v>
      </c>
      <c r="J125" s="28" t="s">
        <v>178</v>
      </c>
      <c r="K125" s="31"/>
      <c r="L125" s="29">
        <v>-21030.7815660373</v>
      </c>
      <c r="M125" s="29">
        <f>L125-E125</f>
        <v>0</v>
      </c>
      <c r="Y125" s="88"/>
      <c r="Z125" s="89" t="s">
        <v>190</v>
      </c>
      <c r="AA125" s="9">
        <f>SUMIFS($E:$E,$J:$J,$Z125,$F:$F,$Z$2,$H:$H,AA$3)</f>
        <v>0</v>
      </c>
      <c r="AB125" s="9">
        <f>SUMIFS($E:$E,$J:$J,$Z125,$F:$F,$Z$2,$H:$H,AB$3)</f>
        <v>0</v>
      </c>
      <c r="AC125" s="9">
        <f>SUMIFS($E:$E,$J:$J,$Z125,$F:$F,$Z$2,$H:$H,AC$3)</f>
        <v>0</v>
      </c>
      <c r="AD125" s="9">
        <f>SUMIFS($E:$E,$J:$J,$Z125,$F:$F,$Z$2,$H:$H,AD$3)</f>
        <v>0</v>
      </c>
      <c r="AE125" s="10">
        <f>AA125+AB125+AC125+AD125</f>
        <v>0</v>
      </c>
      <c r="AF125" s="9">
        <f>SUMIFS($E:$E,$J:$J,$Z125,$F:$F,$Z$2,$H:$H,AF$3)</f>
        <v>0</v>
      </c>
      <c r="AG125" s="10">
        <f>AA125+AB125+AC125+AD125+AF125</f>
        <v>0</v>
      </c>
      <c r="AH125" s="10">
        <f>SUMIFS($E:$E,$J:$J,$Z125,$F:$F,$AI$2,$H:$H,AH$3)</f>
        <v>0</v>
      </c>
      <c r="AI125" s="10">
        <f>SUMIFS($E:$E,$J:$J,$Z125,$F:$F,$AI$2,$H:$H,AI$3)</f>
        <v>0</v>
      </c>
      <c r="AJ125" s="10">
        <f>SUMIFS($E:$E,$J:$J,$Z125,$F:$F,$AI$2,$H:$H,AJ$3)</f>
        <v>0</v>
      </c>
      <c r="AK125" s="10">
        <f>SUMIFS($E:$E,$J:$J,$Z125,$F:$F,$AI$2,$H:$H,AK$3)</f>
        <v>0</v>
      </c>
      <c r="AL125" s="10">
        <f>AH125+AI125+AJ125+AK125</f>
        <v>0</v>
      </c>
      <c r="AM125" s="10">
        <f>SUMIFS($E:$E,$J:$J,$Z125,$F:$F,$AI$2,$H:$H,AM$3)</f>
        <v>0</v>
      </c>
      <c r="AN125" s="10">
        <f>AH125+AI125+AJ125+AK125+AM125</f>
        <v>0</v>
      </c>
      <c r="AO125" s="13">
        <f>AA125/365*0.5</f>
        <v>0</v>
      </c>
      <c r="AP125" s="13">
        <f>AB125/365*0.5</f>
        <v>0</v>
      </c>
      <c r="AQ125" s="13">
        <f>AC125/365*0.5</f>
        <v>0</v>
      </c>
      <c r="AR125" s="13">
        <f>AD125/365*0.5</f>
        <v>0</v>
      </c>
      <c r="AS125" s="14">
        <f>AE125/365*0.5</f>
        <v>0</v>
      </c>
      <c r="AT125" s="13">
        <f>AF125/365*0.5</f>
        <v>0</v>
      </c>
      <c r="AU125" s="14">
        <f>AG125/365*0.5</f>
        <v>0</v>
      </c>
      <c r="AV125" s="13">
        <f>AH125/365*0.5</f>
        <v>0</v>
      </c>
      <c r="AW125" s="13">
        <f>AI125/365*0.5</f>
        <v>0</v>
      </c>
      <c r="AX125" s="13">
        <f>AJ125/365*0.5</f>
        <v>0</v>
      </c>
      <c r="AY125" s="13">
        <f>AK125/365*0.5</f>
        <v>0</v>
      </c>
      <c r="AZ125" s="14">
        <f>AL125/365*0.5</f>
        <v>0</v>
      </c>
      <c r="BA125" s="13">
        <f>AM125/365*0.5</f>
        <v>0</v>
      </c>
      <c r="BB125" s="14">
        <f>AN125/365*0.5</f>
        <v>0</v>
      </c>
    </row>
    <row r="126" spans="1:54">
      <c r="A126" s="19" t="s">
        <v>4953</v>
      </c>
      <c r="B126" s="20" t="s">
        <v>4954</v>
      </c>
      <c r="C126" s="20" t="s">
        <v>16</v>
      </c>
      <c r="D126" s="20"/>
      <c r="E126" s="21">
        <v>-31350.8503062109</v>
      </c>
      <c r="F126" s="22" t="s">
        <v>5</v>
      </c>
      <c r="G126" s="23">
        <v>2011</v>
      </c>
      <c r="H126" s="22" t="s">
        <v>66</v>
      </c>
      <c r="I126" s="28" t="s">
        <v>64</v>
      </c>
      <c r="J126" s="28" t="s">
        <v>178</v>
      </c>
      <c r="K126" s="31"/>
      <c r="L126" s="29">
        <v>-31350.8503062109</v>
      </c>
      <c r="M126" s="29">
        <f>L126-E126</f>
        <v>0</v>
      </c>
      <c r="Y126" s="88"/>
      <c r="Z126" s="89" t="s">
        <v>193</v>
      </c>
      <c r="AA126" s="9">
        <f>SUMIFS($E:$E,$J:$J,$Z126,$F:$F,$Z$2,$H:$H,AA$3)</f>
        <v>0</v>
      </c>
      <c r="AB126" s="9">
        <f>SUMIFS($E:$E,$J:$J,$Z126,$F:$F,$Z$2,$H:$H,AB$3)</f>
        <v>0</v>
      </c>
      <c r="AC126" s="9">
        <f>SUMIFS($E:$E,$J:$J,$Z126,$F:$F,$Z$2,$H:$H,AC$3)</f>
        <v>0</v>
      </c>
      <c r="AD126" s="9">
        <f>SUMIFS($E:$E,$J:$J,$Z126,$F:$F,$Z$2,$H:$H,AD$3)</f>
        <v>0</v>
      </c>
      <c r="AE126" s="10">
        <f>AA126+AB126+AC126+AD126</f>
        <v>0</v>
      </c>
      <c r="AF126" s="9">
        <f>SUMIFS($E:$E,$J:$J,$Z126,$F:$F,$Z$2,$H:$H,AF$3)</f>
        <v>0</v>
      </c>
      <c r="AG126" s="10">
        <f>AA126+AB126+AC126+AD126+AF126</f>
        <v>0</v>
      </c>
      <c r="AH126" s="10">
        <f>SUMIFS($E:$E,$J:$J,$Z126,$F:$F,$AI$2,$H:$H,AH$3)</f>
        <v>0</v>
      </c>
      <c r="AI126" s="10">
        <f>SUMIFS($E:$E,$J:$J,$Z126,$F:$F,$AI$2,$H:$H,AI$3)</f>
        <v>0</v>
      </c>
      <c r="AJ126" s="10">
        <f>SUMIFS($E:$E,$J:$J,$Z126,$F:$F,$AI$2,$H:$H,AJ$3)</f>
        <v>0</v>
      </c>
      <c r="AK126" s="10">
        <f>SUMIFS($E:$E,$J:$J,$Z126,$F:$F,$AI$2,$H:$H,AK$3)</f>
        <v>0</v>
      </c>
      <c r="AL126" s="10">
        <f>AH126+AI126+AJ126+AK126</f>
        <v>0</v>
      </c>
      <c r="AM126" s="10">
        <f>SUMIFS($E:$E,$J:$J,$Z126,$F:$F,$AI$2,$H:$H,AM$3)</f>
        <v>0</v>
      </c>
      <c r="AN126" s="10">
        <f>AH126+AI126+AJ126+AK126+AM126</f>
        <v>0</v>
      </c>
      <c r="AO126" s="13">
        <f>AA126/365*0.5</f>
        <v>0</v>
      </c>
      <c r="AP126" s="13">
        <f>AB126/365*0.5</f>
        <v>0</v>
      </c>
      <c r="AQ126" s="13">
        <f>AC126/365*0.5</f>
        <v>0</v>
      </c>
      <c r="AR126" s="13">
        <f>AD126/365*0.5</f>
        <v>0</v>
      </c>
      <c r="AS126" s="14">
        <f>AE126/365*0.5</f>
        <v>0</v>
      </c>
      <c r="AT126" s="13">
        <f>AF126/365*0.5</f>
        <v>0</v>
      </c>
      <c r="AU126" s="14">
        <f>AG126/365*0.5</f>
        <v>0</v>
      </c>
      <c r="AV126" s="13">
        <f>AH126/365*0.5</f>
        <v>0</v>
      </c>
      <c r="AW126" s="13">
        <f>AI126/365*0.5</f>
        <v>0</v>
      </c>
      <c r="AX126" s="13">
        <f>AJ126/365*0.5</f>
        <v>0</v>
      </c>
      <c r="AY126" s="13">
        <f>AK126/365*0.5</f>
        <v>0</v>
      </c>
      <c r="AZ126" s="14">
        <f>AL126/365*0.5</f>
        <v>0</v>
      </c>
      <c r="BA126" s="13">
        <f>AM126/365*0.5</f>
        <v>0</v>
      </c>
      <c r="BB126" s="14">
        <f>AN126/365*0.5</f>
        <v>0</v>
      </c>
    </row>
    <row r="127" spans="1:54">
      <c r="A127" s="19" t="s">
        <v>4955</v>
      </c>
      <c r="B127" s="20" t="s">
        <v>4956</v>
      </c>
      <c r="C127" s="20" t="s">
        <v>16</v>
      </c>
      <c r="D127" s="20"/>
      <c r="E127" s="21">
        <v>-20262.7815660373</v>
      </c>
      <c r="F127" s="22" t="s">
        <v>5</v>
      </c>
      <c r="G127" s="23">
        <v>2011</v>
      </c>
      <c r="H127" s="22" t="s">
        <v>66</v>
      </c>
      <c r="I127" s="28" t="s">
        <v>64</v>
      </c>
      <c r="J127" s="28" t="s">
        <v>65</v>
      </c>
      <c r="K127" s="31"/>
      <c r="L127" s="29">
        <v>-20262.7815660373</v>
      </c>
      <c r="M127" s="29">
        <f>L127-E127</f>
        <v>0</v>
      </c>
      <c r="Y127" s="88"/>
      <c r="Z127" s="89" t="s">
        <v>196</v>
      </c>
      <c r="AA127" s="9">
        <f>SUMIFS($E:$E,$J:$J,$Z127,$F:$F,$Z$2,$H:$H,AA$3)</f>
        <v>0</v>
      </c>
      <c r="AB127" s="9">
        <f>SUMIFS($E:$E,$J:$J,$Z127,$F:$F,$Z$2,$H:$H,AB$3)</f>
        <v>0</v>
      </c>
      <c r="AC127" s="9">
        <f>SUMIFS($E:$E,$J:$J,$Z127,$F:$F,$Z$2,$H:$H,AC$3)</f>
        <v>0</v>
      </c>
      <c r="AD127" s="9">
        <f>SUMIFS($E:$E,$J:$J,$Z127,$F:$F,$Z$2,$H:$H,AD$3)</f>
        <v>0</v>
      </c>
      <c r="AE127" s="10">
        <f>AA127+AB127+AC127+AD127</f>
        <v>0</v>
      </c>
      <c r="AF127" s="9">
        <f>SUMIFS($E:$E,$J:$J,$Z127,$F:$F,$Z$2,$H:$H,AF$3)</f>
        <v>0</v>
      </c>
      <c r="AG127" s="10">
        <f>AA127+AB127+AC127+AD127+AF127</f>
        <v>0</v>
      </c>
      <c r="AH127" s="10">
        <f>SUMIFS($E:$E,$J:$J,$Z127,$F:$F,$AI$2,$H:$H,AH$3)</f>
        <v>0</v>
      </c>
      <c r="AI127" s="10">
        <f>SUMIFS($E:$E,$J:$J,$Z127,$F:$F,$AI$2,$H:$H,AI$3)</f>
        <v>0</v>
      </c>
      <c r="AJ127" s="10">
        <f>SUMIFS($E:$E,$J:$J,$Z127,$F:$F,$AI$2,$H:$H,AJ$3)</f>
        <v>0</v>
      </c>
      <c r="AK127" s="10">
        <f>SUMIFS($E:$E,$J:$J,$Z127,$F:$F,$AI$2,$H:$H,AK$3)</f>
        <v>0</v>
      </c>
      <c r="AL127" s="10">
        <f>AH127+AI127+AJ127+AK127</f>
        <v>0</v>
      </c>
      <c r="AM127" s="10">
        <f>SUMIFS($E:$E,$J:$J,$Z127,$F:$F,$AI$2,$H:$H,AM$3)</f>
        <v>0</v>
      </c>
      <c r="AN127" s="10">
        <f>AH127+AI127+AJ127+AK127+AM127</f>
        <v>0</v>
      </c>
      <c r="AO127" s="13">
        <f>AA127/365*0.5</f>
        <v>0</v>
      </c>
      <c r="AP127" s="13">
        <f>AB127/365*0.5</f>
        <v>0</v>
      </c>
      <c r="AQ127" s="13">
        <f>AC127/365*0.5</f>
        <v>0</v>
      </c>
      <c r="AR127" s="13">
        <f>AD127/365*0.5</f>
        <v>0</v>
      </c>
      <c r="AS127" s="14">
        <f>AE127/365*0.5</f>
        <v>0</v>
      </c>
      <c r="AT127" s="13">
        <f>AF127/365*0.5</f>
        <v>0</v>
      </c>
      <c r="AU127" s="14">
        <f>AG127/365*0.5</f>
        <v>0</v>
      </c>
      <c r="AV127" s="13">
        <f>AH127/365*0.5</f>
        <v>0</v>
      </c>
      <c r="AW127" s="13">
        <f>AI127/365*0.5</f>
        <v>0</v>
      </c>
      <c r="AX127" s="13">
        <f>AJ127/365*0.5</f>
        <v>0</v>
      </c>
      <c r="AY127" s="13">
        <f>AK127/365*0.5</f>
        <v>0</v>
      </c>
      <c r="AZ127" s="14">
        <f>AL127/365*0.5</f>
        <v>0</v>
      </c>
      <c r="BA127" s="13">
        <f>AM127/365*0.5</f>
        <v>0</v>
      </c>
      <c r="BB127" s="14">
        <f>AN127/365*0.5</f>
        <v>0</v>
      </c>
    </row>
    <row r="128" spans="1:54">
      <c r="A128" s="19" t="s">
        <v>4957</v>
      </c>
      <c r="B128" s="20" t="s">
        <v>4958</v>
      </c>
      <c r="C128" s="20" t="s">
        <v>16</v>
      </c>
      <c r="D128" s="20"/>
      <c r="E128" s="21">
        <v>-22077.060336236</v>
      </c>
      <c r="F128" s="22" t="s">
        <v>5</v>
      </c>
      <c r="G128" s="23">
        <v>2011</v>
      </c>
      <c r="H128" s="22" t="s">
        <v>66</v>
      </c>
      <c r="I128" s="28" t="s">
        <v>64</v>
      </c>
      <c r="J128" s="28" t="s">
        <v>178</v>
      </c>
      <c r="K128" s="31"/>
      <c r="L128" s="29">
        <v>-22077.060336236</v>
      </c>
      <c r="M128" s="29">
        <f>L128-E128</f>
        <v>0</v>
      </c>
      <c r="Y128" s="88"/>
      <c r="Z128" s="89" t="s">
        <v>160</v>
      </c>
      <c r="AA128" s="9">
        <f>SUMIFS($E:$E,$J:$J,$Z128,$F:$F,$Z$2,$H:$H,AA$3)</f>
        <v>0</v>
      </c>
      <c r="AB128" s="9">
        <f>SUMIFS($E:$E,$J:$J,$Z128,$F:$F,$Z$2,$H:$H,AB$3)</f>
        <v>0</v>
      </c>
      <c r="AC128" s="9">
        <f>SUMIFS($E:$E,$J:$J,$Z128,$F:$F,$Z$2,$H:$H,AC$3)</f>
        <v>0</v>
      </c>
      <c r="AD128" s="9">
        <f>SUMIFS($E:$E,$J:$J,$Z128,$F:$F,$Z$2,$H:$H,AD$3)</f>
        <v>0</v>
      </c>
      <c r="AE128" s="10">
        <f>AA128+AB128+AC128+AD128</f>
        <v>0</v>
      </c>
      <c r="AF128" s="9">
        <f>SUMIFS($E:$E,$J:$J,$Z128,$F:$F,$Z$2,$H:$H,AF$3)</f>
        <v>0</v>
      </c>
      <c r="AG128" s="10">
        <f>AA128+AB128+AC128+AD128+AF128</f>
        <v>0</v>
      </c>
      <c r="AH128" s="10">
        <f>SUMIFS($E:$E,$J:$J,$Z128,$F:$F,$AI$2,$H:$H,AH$3)</f>
        <v>0</v>
      </c>
      <c r="AI128" s="10">
        <f>SUMIFS($E:$E,$J:$J,$Z128,$F:$F,$AI$2,$H:$H,AI$3)</f>
        <v>0</v>
      </c>
      <c r="AJ128" s="10">
        <f>SUMIFS($E:$E,$J:$J,$Z128,$F:$F,$AI$2,$H:$H,AJ$3)</f>
        <v>0</v>
      </c>
      <c r="AK128" s="10">
        <f>SUMIFS($E:$E,$J:$J,$Z128,$F:$F,$AI$2,$H:$H,AK$3)</f>
        <v>0</v>
      </c>
      <c r="AL128" s="10">
        <f>AH128+AI128+AJ128+AK128</f>
        <v>0</v>
      </c>
      <c r="AM128" s="10">
        <f>SUMIFS($E:$E,$J:$J,$Z128,$F:$F,$AI$2,$H:$H,AM$3)</f>
        <v>0</v>
      </c>
      <c r="AN128" s="10">
        <f>AH128+AI128+AJ128+AK128+AM128</f>
        <v>0</v>
      </c>
      <c r="AO128" s="13">
        <f>AA128/365*0.5</f>
        <v>0</v>
      </c>
      <c r="AP128" s="13">
        <f>AB128/365*0.5</f>
        <v>0</v>
      </c>
      <c r="AQ128" s="13">
        <f>AC128/365*0.5</f>
        <v>0</v>
      </c>
      <c r="AR128" s="13">
        <f>AD128/365*0.5</f>
        <v>0</v>
      </c>
      <c r="AS128" s="14">
        <f>AE128/365*0.5</f>
        <v>0</v>
      </c>
      <c r="AT128" s="13">
        <f>AF128/365*0.5</f>
        <v>0</v>
      </c>
      <c r="AU128" s="14">
        <f>AG128/365*0.5</f>
        <v>0</v>
      </c>
      <c r="AV128" s="13">
        <f>AH128/365*0.5</f>
        <v>0</v>
      </c>
      <c r="AW128" s="13">
        <f>AI128/365*0.5</f>
        <v>0</v>
      </c>
      <c r="AX128" s="13">
        <f>AJ128/365*0.5</f>
        <v>0</v>
      </c>
      <c r="AY128" s="13">
        <f>AK128/365*0.5</f>
        <v>0</v>
      </c>
      <c r="AZ128" s="14">
        <f>AL128/365*0.5</f>
        <v>0</v>
      </c>
      <c r="BA128" s="13">
        <f>AM128/365*0.5</f>
        <v>0</v>
      </c>
      <c r="BB128" s="14">
        <f>AN128/365*0.5</f>
        <v>0</v>
      </c>
    </row>
    <row r="129" spans="1:54">
      <c r="A129" s="19" t="s">
        <v>4959</v>
      </c>
      <c r="B129" s="20" t="s">
        <v>4960</v>
      </c>
      <c r="C129" s="20" t="s">
        <v>16</v>
      </c>
      <c r="D129" s="20"/>
      <c r="E129" s="21">
        <v>-21972.882336236</v>
      </c>
      <c r="F129" s="22" t="s">
        <v>5</v>
      </c>
      <c r="G129" s="23">
        <v>2011</v>
      </c>
      <c r="H129" s="22" t="s">
        <v>66</v>
      </c>
      <c r="I129" s="28" t="s">
        <v>64</v>
      </c>
      <c r="J129" s="28" t="s">
        <v>65</v>
      </c>
      <c r="K129" s="31"/>
      <c r="L129" s="29">
        <v>-21972.882336236</v>
      </c>
      <c r="M129" s="29">
        <f>L129-E129</f>
        <v>0</v>
      </c>
      <c r="Y129" s="88"/>
      <c r="Z129" s="89" t="s">
        <v>163</v>
      </c>
      <c r="AA129" s="9">
        <f>SUMIFS($E:$E,$J:$J,$Z129,$F:$F,$Z$2,$H:$H,AA$3)</f>
        <v>0</v>
      </c>
      <c r="AB129" s="9">
        <f>SUMIFS($E:$E,$J:$J,$Z129,$F:$F,$Z$2,$H:$H,AB$3)</f>
        <v>0</v>
      </c>
      <c r="AC129" s="9">
        <f>SUMIFS($E:$E,$J:$J,$Z129,$F:$F,$Z$2,$H:$H,AC$3)</f>
        <v>0</v>
      </c>
      <c r="AD129" s="9">
        <f>SUMIFS($E:$E,$J:$J,$Z129,$F:$F,$Z$2,$H:$H,AD$3)</f>
        <v>0</v>
      </c>
      <c r="AE129" s="10">
        <f>AA129+AB129+AC129+AD129</f>
        <v>0</v>
      </c>
      <c r="AF129" s="9">
        <f>SUMIFS($E:$E,$J:$J,$Z129,$F:$F,$Z$2,$H:$H,AF$3)</f>
        <v>0</v>
      </c>
      <c r="AG129" s="10">
        <f>AA129+AB129+AC129+AD129+AF129</f>
        <v>0</v>
      </c>
      <c r="AH129" s="10">
        <f>SUMIFS($E:$E,$J:$J,$Z129,$F:$F,$AI$2,$H:$H,AH$3)</f>
        <v>0</v>
      </c>
      <c r="AI129" s="10">
        <f>SUMIFS($E:$E,$J:$J,$Z129,$F:$F,$AI$2,$H:$H,AI$3)</f>
        <v>0</v>
      </c>
      <c r="AJ129" s="10">
        <f>SUMIFS($E:$E,$J:$J,$Z129,$F:$F,$AI$2,$H:$H,AJ$3)</f>
        <v>0</v>
      </c>
      <c r="AK129" s="10">
        <f>SUMIFS($E:$E,$J:$J,$Z129,$F:$F,$AI$2,$H:$H,AK$3)</f>
        <v>0</v>
      </c>
      <c r="AL129" s="10">
        <f>AH129+AI129+AJ129+AK129</f>
        <v>0</v>
      </c>
      <c r="AM129" s="10">
        <f>SUMIFS($E:$E,$J:$J,$Z129,$F:$F,$AI$2,$H:$H,AM$3)</f>
        <v>0</v>
      </c>
      <c r="AN129" s="10">
        <f>AH129+AI129+AJ129+AK129+AM129</f>
        <v>0</v>
      </c>
      <c r="AO129" s="13">
        <f>AA129/365*0.5</f>
        <v>0</v>
      </c>
      <c r="AP129" s="13">
        <f>AB129/365*0.5</f>
        <v>0</v>
      </c>
      <c r="AQ129" s="13">
        <f>AC129/365*0.5</f>
        <v>0</v>
      </c>
      <c r="AR129" s="13">
        <f>AD129/365*0.5</f>
        <v>0</v>
      </c>
      <c r="AS129" s="14">
        <f>AE129/365*0.5</f>
        <v>0</v>
      </c>
      <c r="AT129" s="13">
        <f>AF129/365*0.5</f>
        <v>0</v>
      </c>
      <c r="AU129" s="14">
        <f>AG129/365*0.5</f>
        <v>0</v>
      </c>
      <c r="AV129" s="13">
        <f>AH129/365*0.5</f>
        <v>0</v>
      </c>
      <c r="AW129" s="13">
        <f>AI129/365*0.5</f>
        <v>0</v>
      </c>
      <c r="AX129" s="13">
        <f>AJ129/365*0.5</f>
        <v>0</v>
      </c>
      <c r="AY129" s="13">
        <f>AK129/365*0.5</f>
        <v>0</v>
      </c>
      <c r="AZ129" s="14">
        <f>AL129/365*0.5</f>
        <v>0</v>
      </c>
      <c r="BA129" s="13">
        <f>AM129/365*0.5</f>
        <v>0</v>
      </c>
      <c r="BB129" s="14">
        <f>AN129/365*0.5</f>
        <v>0</v>
      </c>
    </row>
    <row r="130" spans="1:54">
      <c r="A130" s="19" t="s">
        <v>4961</v>
      </c>
      <c r="B130" s="20" t="s">
        <v>4962</v>
      </c>
      <c r="C130" s="20" t="s">
        <v>16</v>
      </c>
      <c r="D130" s="20"/>
      <c r="E130" s="21">
        <v>-21596.2850887302</v>
      </c>
      <c r="F130" s="22" t="s">
        <v>5</v>
      </c>
      <c r="G130" s="23">
        <v>2011</v>
      </c>
      <c r="H130" s="22" t="s">
        <v>66</v>
      </c>
      <c r="I130" s="28" t="s">
        <v>64</v>
      </c>
      <c r="J130" s="28" t="s">
        <v>178</v>
      </c>
      <c r="K130" s="31"/>
      <c r="L130" s="29">
        <v>-21596.2850887302</v>
      </c>
      <c r="M130" s="29">
        <f>L130-E130</f>
        <v>0</v>
      </c>
      <c r="Y130" s="88"/>
      <c r="Z130" s="89" t="s">
        <v>166</v>
      </c>
      <c r="AA130" s="9">
        <f>SUMIFS($E:$E,$J:$J,$Z130,$F:$F,$Z$2,$H:$H,AA$3)</f>
        <v>0</v>
      </c>
      <c r="AB130" s="9">
        <f>SUMIFS($E:$E,$J:$J,$Z130,$F:$F,$Z$2,$H:$H,AB$3)</f>
        <v>0</v>
      </c>
      <c r="AC130" s="9">
        <f>SUMIFS($E:$E,$J:$J,$Z130,$F:$F,$Z$2,$H:$H,AC$3)</f>
        <v>0</v>
      </c>
      <c r="AD130" s="9">
        <f>SUMIFS($E:$E,$J:$J,$Z130,$F:$F,$Z$2,$H:$H,AD$3)</f>
        <v>0</v>
      </c>
      <c r="AE130" s="10">
        <f>AA130+AB130+AC130+AD130</f>
        <v>0</v>
      </c>
      <c r="AF130" s="9">
        <f>SUMIFS($E:$E,$J:$J,$Z130,$F:$F,$Z$2,$H:$H,AF$3)</f>
        <v>0</v>
      </c>
      <c r="AG130" s="10">
        <f>AA130+AB130+AC130+AD130+AF130</f>
        <v>0</v>
      </c>
      <c r="AH130" s="10">
        <f>SUMIFS($E:$E,$J:$J,$Z130,$F:$F,$AI$2,$H:$H,AH$3)</f>
        <v>0</v>
      </c>
      <c r="AI130" s="10">
        <f>SUMIFS($E:$E,$J:$J,$Z130,$F:$F,$AI$2,$H:$H,AI$3)</f>
        <v>0</v>
      </c>
      <c r="AJ130" s="10">
        <f>SUMIFS($E:$E,$J:$J,$Z130,$F:$F,$AI$2,$H:$H,AJ$3)</f>
        <v>0</v>
      </c>
      <c r="AK130" s="10">
        <f>SUMIFS($E:$E,$J:$J,$Z130,$F:$F,$AI$2,$H:$H,AK$3)</f>
        <v>0</v>
      </c>
      <c r="AL130" s="10">
        <f>AH130+AI130+AJ130+AK130</f>
        <v>0</v>
      </c>
      <c r="AM130" s="10">
        <f>SUMIFS($E:$E,$J:$J,$Z130,$F:$F,$AI$2,$H:$H,AM$3)</f>
        <v>0</v>
      </c>
      <c r="AN130" s="10">
        <f>AH130+AI130+AJ130+AK130+AM130</f>
        <v>0</v>
      </c>
      <c r="AO130" s="13">
        <f>AA130/365*0.5</f>
        <v>0</v>
      </c>
      <c r="AP130" s="13">
        <f>AB130/365*0.5</f>
        <v>0</v>
      </c>
      <c r="AQ130" s="13">
        <f>AC130/365*0.5</f>
        <v>0</v>
      </c>
      <c r="AR130" s="13">
        <f>AD130/365*0.5</f>
        <v>0</v>
      </c>
      <c r="AS130" s="14">
        <f>AE130/365*0.5</f>
        <v>0</v>
      </c>
      <c r="AT130" s="13">
        <f>AF130/365*0.5</f>
        <v>0</v>
      </c>
      <c r="AU130" s="14">
        <f>AG130/365*0.5</f>
        <v>0</v>
      </c>
      <c r="AV130" s="13">
        <f>AH130/365*0.5</f>
        <v>0</v>
      </c>
      <c r="AW130" s="13">
        <f>AI130/365*0.5</f>
        <v>0</v>
      </c>
      <c r="AX130" s="13">
        <f>AJ130/365*0.5</f>
        <v>0</v>
      </c>
      <c r="AY130" s="13">
        <f>AK130/365*0.5</f>
        <v>0</v>
      </c>
      <c r="AZ130" s="14">
        <f>AL130/365*0.5</f>
        <v>0</v>
      </c>
      <c r="BA130" s="13">
        <f>AM130/365*0.5</f>
        <v>0</v>
      </c>
      <c r="BB130" s="14">
        <f>AN130/365*0.5</f>
        <v>0</v>
      </c>
    </row>
    <row r="131" spans="1:54">
      <c r="A131" s="19" t="s">
        <v>4963</v>
      </c>
      <c r="B131" s="20" t="s">
        <v>4964</v>
      </c>
      <c r="C131" s="20" t="s">
        <v>16</v>
      </c>
      <c r="D131" s="20"/>
      <c r="E131" s="21">
        <v>-22077.060336236</v>
      </c>
      <c r="F131" s="22" t="s">
        <v>5</v>
      </c>
      <c r="G131" s="23">
        <v>2012</v>
      </c>
      <c r="H131" s="22" t="s">
        <v>66</v>
      </c>
      <c r="I131" s="28" t="s">
        <v>64</v>
      </c>
      <c r="J131" s="28" t="s">
        <v>178</v>
      </c>
      <c r="K131" s="31"/>
      <c r="L131" s="29">
        <v>-22077.060336236</v>
      </c>
      <c r="M131" s="29">
        <f>L131-E131</f>
        <v>0</v>
      </c>
      <c r="Y131" s="88"/>
      <c r="Z131" s="87" t="s">
        <v>169</v>
      </c>
      <c r="AA131" s="9">
        <f>SUMIFS($E:$E,$J:$J,$Z131,$F:$F,$Z$2,$H:$H,AA$3)</f>
        <v>0</v>
      </c>
      <c r="AB131" s="9">
        <f>SUMIFS($E:$E,$J:$J,$Z131,$F:$F,$Z$2,$H:$H,AB$3)</f>
        <v>0</v>
      </c>
      <c r="AC131" s="9">
        <f>SUMIFS($E:$E,$J:$J,$Z131,$F:$F,$Z$2,$H:$H,AC$3)</f>
        <v>0</v>
      </c>
      <c r="AD131" s="9">
        <f>SUMIFS($E:$E,$J:$J,$Z131,$F:$F,$Z$2,$H:$H,AD$3)</f>
        <v>0</v>
      </c>
      <c r="AE131" s="10">
        <f>AA131+AB131+AC131+AD131</f>
        <v>0</v>
      </c>
      <c r="AF131" s="9">
        <f>SUMIFS($E:$E,$J:$J,$Z131,$F:$F,$Z$2,$H:$H,AF$3)</f>
        <v>0</v>
      </c>
      <c r="AG131" s="10">
        <f>AA131+AB131+AC131+AD131+AF131</f>
        <v>0</v>
      </c>
      <c r="AH131" s="10">
        <f>SUMIFS($E:$E,$J:$J,$Z131,$F:$F,$AI$2,$H:$H,AH$3)</f>
        <v>0</v>
      </c>
      <c r="AI131" s="10">
        <f>SUMIFS($E:$E,$J:$J,$Z131,$F:$F,$AI$2,$H:$H,AI$3)</f>
        <v>0</v>
      </c>
      <c r="AJ131" s="10">
        <f>SUMIFS($E:$E,$J:$J,$Z131,$F:$F,$AI$2,$H:$H,AJ$3)</f>
        <v>0</v>
      </c>
      <c r="AK131" s="10">
        <f>SUMIFS($E:$E,$J:$J,$Z131,$F:$F,$AI$2,$H:$H,AK$3)</f>
        <v>0</v>
      </c>
      <c r="AL131" s="10">
        <f>AH131+AI131+AJ131+AK131</f>
        <v>0</v>
      </c>
      <c r="AM131" s="10">
        <f>SUMIFS($E:$E,$J:$J,$Z131,$F:$F,$AI$2,$H:$H,AM$3)</f>
        <v>0</v>
      </c>
      <c r="AN131" s="10">
        <f>AH131+AI131+AJ131+AK131+AM131</f>
        <v>0</v>
      </c>
      <c r="AO131" s="13">
        <f>AA131/365*0.5</f>
        <v>0</v>
      </c>
      <c r="AP131" s="13">
        <f>AB131/365*0.5</f>
        <v>0</v>
      </c>
      <c r="AQ131" s="13">
        <f>AC131/365*0.5</f>
        <v>0</v>
      </c>
      <c r="AR131" s="13">
        <f>AD131/365*0.5</f>
        <v>0</v>
      </c>
      <c r="AS131" s="14">
        <f>AE131/365*0.5</f>
        <v>0</v>
      </c>
      <c r="AT131" s="13">
        <f>AF131/365*0.5</f>
        <v>0</v>
      </c>
      <c r="AU131" s="14">
        <f>AG131/365*0.5</f>
        <v>0</v>
      </c>
      <c r="AV131" s="13">
        <f>AH131/365*0.5</f>
        <v>0</v>
      </c>
      <c r="AW131" s="13">
        <f>AI131/365*0.5</f>
        <v>0</v>
      </c>
      <c r="AX131" s="13">
        <f>AJ131/365*0.5</f>
        <v>0</v>
      </c>
      <c r="AY131" s="13">
        <f>AK131/365*0.5</f>
        <v>0</v>
      </c>
      <c r="AZ131" s="14">
        <f>AL131/365*0.5</f>
        <v>0</v>
      </c>
      <c r="BA131" s="13">
        <f>AM131/365*0.5</f>
        <v>0</v>
      </c>
      <c r="BB131" s="14">
        <f>AN131/365*0.5</f>
        <v>0</v>
      </c>
    </row>
    <row r="132" spans="1:54">
      <c r="A132" s="19" t="s">
        <v>4965</v>
      </c>
      <c r="B132" s="20" t="s">
        <v>4966</v>
      </c>
      <c r="C132" s="20" t="s">
        <v>16</v>
      </c>
      <c r="D132" s="20"/>
      <c r="E132" s="21">
        <v>21106.5995474354</v>
      </c>
      <c r="F132" s="22" t="s">
        <v>5</v>
      </c>
      <c r="G132" s="23">
        <v>2012</v>
      </c>
      <c r="H132" s="22" t="s">
        <v>66</v>
      </c>
      <c r="I132" s="28" t="s">
        <v>64</v>
      </c>
      <c r="J132" s="28" t="s">
        <v>65</v>
      </c>
      <c r="K132" s="31"/>
      <c r="L132" s="29">
        <v>21106.5995474354</v>
      </c>
      <c r="M132" s="29">
        <f>L132-E132</f>
        <v>0</v>
      </c>
      <c r="Y132" s="88"/>
      <c r="Z132" s="89" t="s">
        <v>172</v>
      </c>
      <c r="AA132" s="9">
        <f>SUMIFS($E:$E,$J:$J,$Z132,$F:$F,$Z$2,$H:$H,AA$3)</f>
        <v>0</v>
      </c>
      <c r="AB132" s="9">
        <f>SUMIFS($E:$E,$J:$J,$Z132,$F:$F,$Z$2,$H:$H,AB$3)</f>
        <v>0</v>
      </c>
      <c r="AC132" s="9">
        <f>SUMIFS($E:$E,$J:$J,$Z132,$F:$F,$Z$2,$H:$H,AC$3)</f>
        <v>0</v>
      </c>
      <c r="AD132" s="9">
        <f>SUMIFS($E:$E,$J:$J,$Z132,$F:$F,$Z$2,$H:$H,AD$3)</f>
        <v>0</v>
      </c>
      <c r="AE132" s="10">
        <f>AA132+AB132+AC132+AD132</f>
        <v>0</v>
      </c>
      <c r="AF132" s="9">
        <f>SUMIFS($E:$E,$J:$J,$Z132,$F:$F,$Z$2,$H:$H,AF$3)</f>
        <v>0</v>
      </c>
      <c r="AG132" s="10">
        <f>AA132+AB132+AC132+AD132+AF132</f>
        <v>0</v>
      </c>
      <c r="AH132" s="10">
        <f>SUMIFS($E:$E,$J:$J,$Z132,$F:$F,$AI$2,$H:$H,AH$3)</f>
        <v>0</v>
      </c>
      <c r="AI132" s="10">
        <f>SUMIFS($E:$E,$J:$J,$Z132,$F:$F,$AI$2,$H:$H,AI$3)</f>
        <v>0</v>
      </c>
      <c r="AJ132" s="10">
        <f>SUMIFS($E:$E,$J:$J,$Z132,$F:$F,$AI$2,$H:$H,AJ$3)</f>
        <v>0</v>
      </c>
      <c r="AK132" s="10">
        <f>SUMIFS($E:$E,$J:$J,$Z132,$F:$F,$AI$2,$H:$H,AK$3)</f>
        <v>0</v>
      </c>
      <c r="AL132" s="10">
        <f>AH132+AI132+AJ132+AK132</f>
        <v>0</v>
      </c>
      <c r="AM132" s="10">
        <f>SUMIFS($E:$E,$J:$J,$Z132,$F:$F,$AI$2,$H:$H,AM$3)</f>
        <v>0</v>
      </c>
      <c r="AN132" s="10">
        <f>AH132+AI132+AJ132+AK132+AM132</f>
        <v>0</v>
      </c>
      <c r="AO132" s="13">
        <f>AA132/365*0.5</f>
        <v>0</v>
      </c>
      <c r="AP132" s="13">
        <f>AB132/365*0.5</f>
        <v>0</v>
      </c>
      <c r="AQ132" s="13">
        <f>AC132/365*0.5</f>
        <v>0</v>
      </c>
      <c r="AR132" s="13">
        <f>AD132/365*0.5</f>
        <v>0</v>
      </c>
      <c r="AS132" s="14">
        <f>AE132/365*0.5</f>
        <v>0</v>
      </c>
      <c r="AT132" s="13">
        <f>AF132/365*0.5</f>
        <v>0</v>
      </c>
      <c r="AU132" s="14">
        <f>AG132/365*0.5</f>
        <v>0</v>
      </c>
      <c r="AV132" s="13">
        <f>AH132/365*0.5</f>
        <v>0</v>
      </c>
      <c r="AW132" s="13">
        <f>AI132/365*0.5</f>
        <v>0</v>
      </c>
      <c r="AX132" s="13">
        <f>AJ132/365*0.5</f>
        <v>0</v>
      </c>
      <c r="AY132" s="13">
        <f>AK132/365*0.5</f>
        <v>0</v>
      </c>
      <c r="AZ132" s="14">
        <f>AL132/365*0.5</f>
        <v>0</v>
      </c>
      <c r="BA132" s="13">
        <f>AM132/365*0.5</f>
        <v>0</v>
      </c>
      <c r="BB132" s="14">
        <f>AN132/365*0.5</f>
        <v>0</v>
      </c>
    </row>
    <row r="133" spans="1:54">
      <c r="A133" s="19" t="s">
        <v>4967</v>
      </c>
      <c r="B133" s="20" t="s">
        <v>4968</v>
      </c>
      <c r="C133" s="20" t="s">
        <v>16</v>
      </c>
      <c r="D133" s="20"/>
      <c r="E133" s="21">
        <v>-21030.7815660373</v>
      </c>
      <c r="F133" s="22" t="s">
        <v>5</v>
      </c>
      <c r="G133" s="23">
        <v>2012</v>
      </c>
      <c r="H133" s="22" t="s">
        <v>66</v>
      </c>
      <c r="I133" s="28" t="s">
        <v>64</v>
      </c>
      <c r="J133" s="28" t="s">
        <v>178</v>
      </c>
      <c r="K133" s="31"/>
      <c r="L133" s="29">
        <v>-21030.7815660373</v>
      </c>
      <c r="M133" s="29">
        <f>L133-E133</f>
        <v>0</v>
      </c>
      <c r="Y133" s="88"/>
      <c r="Z133" s="89" t="s">
        <v>175</v>
      </c>
      <c r="AA133" s="9">
        <f>SUMIFS($E:$E,$J:$J,$Z133,$F:$F,$Z$2,$H:$H,AA$3)</f>
        <v>0</v>
      </c>
      <c r="AB133" s="9">
        <f>SUMIFS($E:$E,$J:$J,$Z133,$F:$F,$Z$2,$H:$H,AB$3)</f>
        <v>0</v>
      </c>
      <c r="AC133" s="9">
        <f>SUMIFS($E:$E,$J:$J,$Z133,$F:$F,$Z$2,$H:$H,AC$3)</f>
        <v>0</v>
      </c>
      <c r="AD133" s="9">
        <f>SUMIFS($E:$E,$J:$J,$Z133,$F:$F,$Z$2,$H:$H,AD$3)</f>
        <v>0</v>
      </c>
      <c r="AE133" s="10">
        <f>AA133+AB133+AC133+AD133</f>
        <v>0</v>
      </c>
      <c r="AF133" s="9">
        <f>SUMIFS($E:$E,$J:$J,$Z133,$F:$F,$Z$2,$H:$H,AF$3)</f>
        <v>0</v>
      </c>
      <c r="AG133" s="10">
        <f>AA133+AB133+AC133+AD133+AF133</f>
        <v>0</v>
      </c>
      <c r="AH133" s="10">
        <f>SUMIFS($E:$E,$J:$J,$Z133,$F:$F,$AI$2,$H:$H,AH$3)</f>
        <v>0</v>
      </c>
      <c r="AI133" s="10">
        <f>SUMIFS($E:$E,$J:$J,$Z133,$F:$F,$AI$2,$H:$H,AI$3)</f>
        <v>0</v>
      </c>
      <c r="AJ133" s="10">
        <f>SUMIFS($E:$E,$J:$J,$Z133,$F:$F,$AI$2,$H:$H,AJ$3)</f>
        <v>0</v>
      </c>
      <c r="AK133" s="10">
        <f>SUMIFS($E:$E,$J:$J,$Z133,$F:$F,$AI$2,$H:$H,AK$3)</f>
        <v>0</v>
      </c>
      <c r="AL133" s="10">
        <f>AH133+AI133+AJ133+AK133</f>
        <v>0</v>
      </c>
      <c r="AM133" s="10">
        <f>SUMIFS($E:$E,$J:$J,$Z133,$F:$F,$AI$2,$H:$H,AM$3)</f>
        <v>0</v>
      </c>
      <c r="AN133" s="10">
        <f>AH133+AI133+AJ133+AK133+AM133</f>
        <v>0</v>
      </c>
      <c r="AO133" s="13">
        <f>AA133/365*0.5</f>
        <v>0</v>
      </c>
      <c r="AP133" s="13">
        <f>AB133/365*0.5</f>
        <v>0</v>
      </c>
      <c r="AQ133" s="13">
        <f>AC133/365*0.5</f>
        <v>0</v>
      </c>
      <c r="AR133" s="13">
        <f>AD133/365*0.5</f>
        <v>0</v>
      </c>
      <c r="AS133" s="14">
        <f>AE133/365*0.5</f>
        <v>0</v>
      </c>
      <c r="AT133" s="13">
        <f>AF133/365*0.5</f>
        <v>0</v>
      </c>
      <c r="AU133" s="14">
        <f>AG133/365*0.5</f>
        <v>0</v>
      </c>
      <c r="AV133" s="13">
        <f>AH133/365*0.5</f>
        <v>0</v>
      </c>
      <c r="AW133" s="13">
        <f>AI133/365*0.5</f>
        <v>0</v>
      </c>
      <c r="AX133" s="13">
        <f>AJ133/365*0.5</f>
        <v>0</v>
      </c>
      <c r="AY133" s="13">
        <f>AK133/365*0.5</f>
        <v>0</v>
      </c>
      <c r="AZ133" s="14">
        <f>AL133/365*0.5</f>
        <v>0</v>
      </c>
      <c r="BA133" s="13">
        <f>AM133/365*0.5</f>
        <v>0</v>
      </c>
      <c r="BB133" s="14">
        <f>AN133/365*0.5</f>
        <v>0</v>
      </c>
    </row>
    <row r="134" spans="1:54">
      <c r="A134" s="19" t="s">
        <v>4969</v>
      </c>
      <c r="B134" s="20" t="s">
        <v>4970</v>
      </c>
      <c r="C134" s="20" t="s">
        <v>16</v>
      </c>
      <c r="D134" s="20"/>
      <c r="E134" s="21">
        <v>-20262.7815660373</v>
      </c>
      <c r="F134" s="22" t="s">
        <v>5</v>
      </c>
      <c r="G134" s="23">
        <v>2012</v>
      </c>
      <c r="H134" s="22" t="s">
        <v>66</v>
      </c>
      <c r="I134" s="28" t="s">
        <v>64</v>
      </c>
      <c r="J134" s="28" t="s">
        <v>65</v>
      </c>
      <c r="K134" s="31"/>
      <c r="L134" s="29">
        <v>-20262.7815660373</v>
      </c>
      <c r="M134" s="29">
        <f>L134-E134</f>
        <v>0</v>
      </c>
      <c r="Y134" s="88"/>
      <c r="Z134" s="89" t="s">
        <v>4708</v>
      </c>
      <c r="AA134" s="9">
        <f>SUMIFS($E:$E,$J:$J,$Z134,$F:$F,$Z$2,$H:$H,AA$3)</f>
        <v>0</v>
      </c>
      <c r="AB134" s="9">
        <f>SUMIFS($E:$E,$J:$J,$Z134,$F:$F,$Z$2,$H:$H,AB$3)</f>
        <v>0</v>
      </c>
      <c r="AC134" s="9">
        <f>SUMIFS($E:$E,$J:$J,$Z134,$F:$F,$Z$2,$H:$H,AC$3)</f>
        <v>0</v>
      </c>
      <c r="AD134" s="9">
        <f>SUMIFS($E:$E,$J:$J,$Z134,$F:$F,$Z$2,$H:$H,AD$3)</f>
        <v>0</v>
      </c>
      <c r="AE134" s="10">
        <f>AA134+AB134+AC134+AD134</f>
        <v>0</v>
      </c>
      <c r="AF134" s="9">
        <f>SUMIFS($E:$E,$J:$J,$Z134,$F:$F,$Z$2,$H:$H,AF$3)</f>
        <v>0</v>
      </c>
      <c r="AG134" s="10">
        <f>AA134+AB134+AC134+AD134+AF134</f>
        <v>0</v>
      </c>
      <c r="AH134" s="10">
        <f>SUMIFS($E:$E,$J:$J,$Z134,$F:$F,$AI$2,$H:$H,AH$3)</f>
        <v>0</v>
      </c>
      <c r="AI134" s="10">
        <f>SUMIFS($E:$E,$J:$J,$Z134,$F:$F,$AI$2,$H:$H,AI$3)</f>
        <v>0</v>
      </c>
      <c r="AJ134" s="10">
        <f>SUMIFS($E:$E,$J:$J,$Z134,$F:$F,$AI$2,$H:$H,AJ$3)</f>
        <v>0</v>
      </c>
      <c r="AK134" s="10">
        <f>SUMIFS($E:$E,$J:$J,$Z134,$F:$F,$AI$2,$H:$H,AK$3)</f>
        <v>0</v>
      </c>
      <c r="AL134" s="10">
        <f>AH134+AI134+AJ134+AK134</f>
        <v>0</v>
      </c>
      <c r="AM134" s="10">
        <f>SUMIFS($E:$E,$J:$J,$Z134,$F:$F,$AI$2,$H:$H,AM$3)</f>
        <v>0</v>
      </c>
      <c r="AN134" s="10">
        <f>AH134+AI134+AJ134+AK134+AM134</f>
        <v>0</v>
      </c>
      <c r="AO134" s="13">
        <f>AA134/365*0.5</f>
        <v>0</v>
      </c>
      <c r="AP134" s="13">
        <f>AB134/365*0.5</f>
        <v>0</v>
      </c>
      <c r="AQ134" s="13">
        <f>AC134/365*0.5</f>
        <v>0</v>
      </c>
      <c r="AR134" s="13">
        <f>AD134/365*0.5</f>
        <v>0</v>
      </c>
      <c r="AS134" s="14">
        <f>AE134/365*0.5</f>
        <v>0</v>
      </c>
      <c r="AT134" s="13">
        <f>AF134/365*0.5</f>
        <v>0</v>
      </c>
      <c r="AU134" s="14">
        <f>AG134/365*0.5</f>
        <v>0</v>
      </c>
      <c r="AV134" s="13">
        <f>AH134/365*0.5</f>
        <v>0</v>
      </c>
      <c r="AW134" s="13">
        <f>AI134/365*0.5</f>
        <v>0</v>
      </c>
      <c r="AX134" s="13">
        <f>AJ134/365*0.5</f>
        <v>0</v>
      </c>
      <c r="AY134" s="13">
        <f>AK134/365*0.5</f>
        <v>0</v>
      </c>
      <c r="AZ134" s="14">
        <f>AL134/365*0.5</f>
        <v>0</v>
      </c>
      <c r="BA134" s="13">
        <f>AM134/365*0.5</f>
        <v>0</v>
      </c>
      <c r="BB134" s="14">
        <f>AN134/365*0.5</f>
        <v>0</v>
      </c>
    </row>
    <row r="135" spans="1:54">
      <c r="A135" s="19" t="s">
        <v>4971</v>
      </c>
      <c r="B135" s="20" t="s">
        <v>4972</v>
      </c>
      <c r="C135" s="20" t="s">
        <v>16</v>
      </c>
      <c r="D135" s="20"/>
      <c r="E135" s="21">
        <v>-20772.5049535639</v>
      </c>
      <c r="F135" s="22" t="s">
        <v>5</v>
      </c>
      <c r="G135" s="23">
        <v>2013</v>
      </c>
      <c r="H135" s="22" t="s">
        <v>66</v>
      </c>
      <c r="I135" s="28" t="s">
        <v>64</v>
      </c>
      <c r="J135" s="28" t="s">
        <v>65</v>
      </c>
      <c r="K135" s="31"/>
      <c r="L135" s="29">
        <v>-20772.5049535639</v>
      </c>
      <c r="M135" s="29">
        <f>L135-E135</f>
        <v>0</v>
      </c>
      <c r="Y135" s="88"/>
      <c r="Z135" s="89" t="s">
        <v>4710</v>
      </c>
      <c r="AA135" s="9">
        <f>SUMIFS($E:$E,$J:$J,$Z135,$F:$F,$Z$2,$H:$H,AA$3)</f>
        <v>0</v>
      </c>
      <c r="AB135" s="9">
        <f>SUMIFS($E:$E,$J:$J,$Z135,$F:$F,$Z$2,$H:$H,AB$3)</f>
        <v>0</v>
      </c>
      <c r="AC135" s="9">
        <f>SUMIFS($E:$E,$J:$J,$Z135,$F:$F,$Z$2,$H:$H,AC$3)</f>
        <v>0</v>
      </c>
      <c r="AD135" s="9">
        <f>SUMIFS($E:$E,$J:$J,$Z135,$F:$F,$Z$2,$H:$H,AD$3)</f>
        <v>0</v>
      </c>
      <c r="AE135" s="10">
        <f>AA135+AB135+AC135+AD135</f>
        <v>0</v>
      </c>
      <c r="AF135" s="9">
        <f>SUMIFS($E:$E,$J:$J,$Z135,$F:$F,$Z$2,$H:$H,AF$3)</f>
        <v>0</v>
      </c>
      <c r="AG135" s="10">
        <f>AA135+AB135+AC135+AD135+AF135</f>
        <v>0</v>
      </c>
      <c r="AH135" s="10">
        <f>SUMIFS($E:$E,$J:$J,$Z135,$F:$F,$AI$2,$H:$H,AH$3)</f>
        <v>0</v>
      </c>
      <c r="AI135" s="10">
        <f>SUMIFS($E:$E,$J:$J,$Z135,$F:$F,$AI$2,$H:$H,AI$3)</f>
        <v>0</v>
      </c>
      <c r="AJ135" s="10">
        <f>SUMIFS($E:$E,$J:$J,$Z135,$F:$F,$AI$2,$H:$H,AJ$3)</f>
        <v>0</v>
      </c>
      <c r="AK135" s="10">
        <f>SUMIFS($E:$E,$J:$J,$Z135,$F:$F,$AI$2,$H:$H,AK$3)</f>
        <v>0</v>
      </c>
      <c r="AL135" s="10">
        <f>AH135+AI135+AJ135+AK135</f>
        <v>0</v>
      </c>
      <c r="AM135" s="10">
        <f>SUMIFS($E:$E,$J:$J,$Z135,$F:$F,$AI$2,$H:$H,AM$3)</f>
        <v>0</v>
      </c>
      <c r="AN135" s="10">
        <f>AH135+AI135+AJ135+AK135+AM135</f>
        <v>0</v>
      </c>
      <c r="AO135" s="13">
        <f>AA135/365*0.5</f>
        <v>0</v>
      </c>
      <c r="AP135" s="13">
        <f>AB135/365*0.5</f>
        <v>0</v>
      </c>
      <c r="AQ135" s="13">
        <f>AC135/365*0.5</f>
        <v>0</v>
      </c>
      <c r="AR135" s="13">
        <f>AD135/365*0.5</f>
        <v>0</v>
      </c>
      <c r="AS135" s="14">
        <f>AE135/365*0.5</f>
        <v>0</v>
      </c>
      <c r="AT135" s="13">
        <f>AF135/365*0.5</f>
        <v>0</v>
      </c>
      <c r="AU135" s="14">
        <f>AG135/365*0.5</f>
        <v>0</v>
      </c>
      <c r="AV135" s="13">
        <f>AH135/365*0.5</f>
        <v>0</v>
      </c>
      <c r="AW135" s="13">
        <f>AI135/365*0.5</f>
        <v>0</v>
      </c>
      <c r="AX135" s="13">
        <f>AJ135/365*0.5</f>
        <v>0</v>
      </c>
      <c r="AY135" s="13">
        <f>AK135/365*0.5</f>
        <v>0</v>
      </c>
      <c r="AZ135" s="14">
        <f>AL135/365*0.5</f>
        <v>0</v>
      </c>
      <c r="BA135" s="13">
        <f>AM135/365*0.5</f>
        <v>0</v>
      </c>
      <c r="BB135" s="14">
        <f>AN135/365*0.5</f>
        <v>0</v>
      </c>
    </row>
    <row r="136" spans="1:54">
      <c r="A136" s="19" t="s">
        <v>4973</v>
      </c>
      <c r="B136" s="20" t="s">
        <v>4974</v>
      </c>
      <c r="C136" s="20" t="s">
        <v>16</v>
      </c>
      <c r="D136" s="20"/>
      <c r="E136" s="21">
        <v>-21972.882336236</v>
      </c>
      <c r="F136" s="22" t="s">
        <v>5</v>
      </c>
      <c r="G136" s="23">
        <v>2013</v>
      </c>
      <c r="H136" s="22" t="s">
        <v>66</v>
      </c>
      <c r="I136" s="28" t="s">
        <v>64</v>
      </c>
      <c r="J136" s="28" t="s">
        <v>65</v>
      </c>
      <c r="K136" s="31"/>
      <c r="L136" s="29">
        <v>-21972.882336236</v>
      </c>
      <c r="M136" s="29">
        <f>L136-E136</f>
        <v>0</v>
      </c>
      <c r="Y136" s="90" t="s">
        <v>23</v>
      </c>
      <c r="Z136" s="91" t="s">
        <v>87</v>
      </c>
      <c r="AA136" s="92">
        <f>SUM(AA124:AA135)</f>
        <v>0</v>
      </c>
      <c r="AB136" s="92">
        <f>SUM(AB124:AB135)</f>
        <v>0</v>
      </c>
      <c r="AC136" s="92">
        <f>SUM(AC124:AC135)</f>
        <v>0</v>
      </c>
      <c r="AD136" s="92">
        <f>SUM(AD124:AD135)</f>
        <v>0</v>
      </c>
      <c r="AE136" s="93">
        <f>SUM(AE124:AE135)</f>
        <v>0</v>
      </c>
      <c r="AF136" s="92">
        <f>SUM(AF124:AF135)</f>
        <v>0</v>
      </c>
      <c r="AG136" s="93">
        <f>SUM(AG124:AG135)</f>
        <v>0</v>
      </c>
      <c r="AH136" s="92">
        <f>SUM(AH124:AH135)</f>
        <v>0</v>
      </c>
      <c r="AI136" s="92">
        <f>SUM(AI124:AI135)</f>
        <v>0</v>
      </c>
      <c r="AJ136" s="92">
        <f>SUM(AJ124:AJ135)</f>
        <v>0</v>
      </c>
      <c r="AK136" s="92">
        <f>SUM(AK124:AK135)</f>
        <v>0</v>
      </c>
      <c r="AL136" s="92">
        <f>SUM(AL124:AL135)</f>
        <v>0</v>
      </c>
      <c r="AM136" s="92">
        <f>SUM(AM124:AM135)</f>
        <v>0</v>
      </c>
      <c r="AN136" s="92">
        <f>SUM(AN124:AN135)</f>
        <v>0</v>
      </c>
      <c r="AO136" s="13">
        <f>AA136/365*0.5</f>
        <v>0</v>
      </c>
      <c r="AP136" s="13">
        <f>AB136/365*0.5</f>
        <v>0</v>
      </c>
      <c r="AQ136" s="13">
        <f>AC136/365*0.5</f>
        <v>0</v>
      </c>
      <c r="AR136" s="13">
        <f>AD136/365*0.5</f>
        <v>0</v>
      </c>
      <c r="AS136" s="14">
        <f>AE136/365*0.5</f>
        <v>0</v>
      </c>
      <c r="AT136" s="13">
        <f>AF136/365*0.5</f>
        <v>0</v>
      </c>
      <c r="AU136" s="14">
        <f>AG136/365*0.5</f>
        <v>0</v>
      </c>
      <c r="AV136" s="13">
        <f>AH136/365*0.5</f>
        <v>0</v>
      </c>
      <c r="AW136" s="13">
        <f>AI136/365*0.5</f>
        <v>0</v>
      </c>
      <c r="AX136" s="13">
        <f>AJ136/365*0.5</f>
        <v>0</v>
      </c>
      <c r="AY136" s="13">
        <f>AK136/365*0.5</f>
        <v>0</v>
      </c>
      <c r="AZ136" s="14">
        <f>AL136/365*0.5</f>
        <v>0</v>
      </c>
      <c r="BA136" s="13">
        <f>AM136/365*0.5</f>
        <v>0</v>
      </c>
      <c r="BB136" s="14">
        <f>AN136/365*0.5</f>
        <v>0</v>
      </c>
    </row>
    <row r="137" spans="1:54">
      <c r="A137" s="19" t="s">
        <v>4975</v>
      </c>
      <c r="B137" s="20" t="s">
        <v>4976</v>
      </c>
      <c r="C137" s="20" t="s">
        <v>16</v>
      </c>
      <c r="D137" s="20"/>
      <c r="E137" s="21">
        <v>22567.0601011985</v>
      </c>
      <c r="F137" s="22" t="s">
        <v>5</v>
      </c>
      <c r="G137" s="23">
        <v>2013</v>
      </c>
      <c r="H137" s="22" t="s">
        <v>66</v>
      </c>
      <c r="I137" s="28" t="s">
        <v>64</v>
      </c>
      <c r="J137" s="28" t="s">
        <v>178</v>
      </c>
      <c r="K137" s="31"/>
      <c r="L137" s="29">
        <v>22567.0601011984</v>
      </c>
      <c r="M137" s="29">
        <v>0</v>
      </c>
      <c r="Y137" s="90" t="s">
        <v>25</v>
      </c>
      <c r="Z137" s="91" t="s">
        <v>212</v>
      </c>
      <c r="AA137" s="92">
        <f>SUMIFS($E:$E,$J:$J,$Z137,$F:$F,$Z$2,$H:$H,AA$3)</f>
        <v>0</v>
      </c>
      <c r="AB137" s="92">
        <f>SUMIFS($E:$E,$J:$J,$Z137,$F:$F,$Z$2,$H:$H,AB$3)</f>
        <v>0</v>
      </c>
      <c r="AC137" s="92">
        <f>SUMIFS($E:$E,$J:$J,$Z137,$F:$F,$Z$2,$H:$H,AC$3)</f>
        <v>0</v>
      </c>
      <c r="AD137" s="92">
        <f>SUMIFS($E:$E,$J:$J,$Z137,$F:$F,$Z$2,$H:$H,AD$3)</f>
        <v>0</v>
      </c>
      <c r="AE137" s="93">
        <f>AA137+AB137+AC137+AD137</f>
        <v>0</v>
      </c>
      <c r="AF137" s="92">
        <f>SUMIFS($E:$E,$J:$J,$Z137,$F:$F,$Z$2,$H:$H,AF$3)</f>
        <v>0</v>
      </c>
      <c r="AG137" s="93">
        <f>AA137+AB137+AC137+AD137+AF137</f>
        <v>0</v>
      </c>
      <c r="AH137" s="93">
        <f>SUMIFS($E:$E,$J:$J,$Z137,$F:$F,$AI$2,$H:$H,AH$3)</f>
        <v>0</v>
      </c>
      <c r="AI137" s="93">
        <f>SUMIFS($E:$E,$J:$J,$Z137,$F:$F,$AI$2,$H:$H,AI$3)</f>
        <v>0</v>
      </c>
      <c r="AJ137" s="93">
        <f>SUMIFS($E:$E,$J:$J,$Z137,$F:$F,$AI$2,$H:$H,AJ$3)</f>
        <v>0</v>
      </c>
      <c r="AK137" s="93">
        <f>SUMIFS($E:$E,$J:$J,$Z137,$F:$F,$AI$2,$H:$H,AK$3)</f>
        <v>0</v>
      </c>
      <c r="AL137" s="93">
        <f>AH137+AI137+AJ137+AK137</f>
        <v>0</v>
      </c>
      <c r="AM137" s="93">
        <f>SUMIFS($E:$E,$J:$J,$Z137,$F:$F,$AI$2,$H:$H,AM$3)</f>
        <v>0</v>
      </c>
      <c r="AN137" s="93">
        <f>AH137+AI137+AJ137+AK137+AM137</f>
        <v>0</v>
      </c>
      <c r="AO137" s="13">
        <f>AA137/365*0.5</f>
        <v>0</v>
      </c>
      <c r="AP137" s="13">
        <f>AB137/365*0.5</f>
        <v>0</v>
      </c>
      <c r="AQ137" s="13">
        <f>AC137/365*0.5</f>
        <v>0</v>
      </c>
      <c r="AR137" s="13">
        <f>AD137/365*0.5</f>
        <v>0</v>
      </c>
      <c r="AS137" s="14">
        <f>AE137/365*0.5</f>
        <v>0</v>
      </c>
      <c r="AT137" s="13">
        <f>AF137/365*0.5</f>
        <v>0</v>
      </c>
      <c r="AU137" s="14">
        <f>AG137/365*0.5</f>
        <v>0</v>
      </c>
      <c r="AV137" s="13">
        <f>AH137/365*0.5</f>
        <v>0</v>
      </c>
      <c r="AW137" s="13">
        <f>AI137/365*0.5</f>
        <v>0</v>
      </c>
      <c r="AX137" s="13">
        <f>AJ137/365*0.5</f>
        <v>0</v>
      </c>
      <c r="AY137" s="13">
        <f>AK137/365*0.5</f>
        <v>0</v>
      </c>
      <c r="AZ137" s="14">
        <f>AL137/365*0.5</f>
        <v>0</v>
      </c>
      <c r="BA137" s="13">
        <f>AM137/365*0.5</f>
        <v>0</v>
      </c>
      <c r="BB137" s="14">
        <f>AN137/365*0.5</f>
        <v>0</v>
      </c>
    </row>
    <row r="138" spans="1:54">
      <c r="A138" s="19" t="s">
        <v>4977</v>
      </c>
      <c r="B138" s="20" t="s">
        <v>4978</v>
      </c>
      <c r="C138" s="20" t="s">
        <v>16</v>
      </c>
      <c r="D138" s="20"/>
      <c r="E138" s="21">
        <v>-30912.2463068991</v>
      </c>
      <c r="F138" s="22" t="s">
        <v>5</v>
      </c>
      <c r="G138" s="23">
        <v>2013</v>
      </c>
      <c r="H138" s="22" t="s">
        <v>66</v>
      </c>
      <c r="I138" s="28" t="s">
        <v>64</v>
      </c>
      <c r="J138" s="28" t="s">
        <v>65</v>
      </c>
      <c r="K138" s="31"/>
      <c r="L138" s="29">
        <v>-30912.2463068991</v>
      </c>
      <c r="M138" s="29">
        <f>L138-E138</f>
        <v>0</v>
      </c>
      <c r="Y138" s="86" t="s">
        <v>22</v>
      </c>
      <c r="Z138" s="89" t="s">
        <v>231</v>
      </c>
      <c r="AA138" s="9">
        <f>SUMIFS($E:$E,$J:$J,$Z138,$F:$F,$Z$2,$H:$H,AA$3)</f>
        <v>0</v>
      </c>
      <c r="AB138" s="9">
        <f>SUMIFS($E:$E,$J:$J,$Z138,$F:$F,$Z$2,$H:$H,AB$3)</f>
        <v>0</v>
      </c>
      <c r="AC138" s="9">
        <f>SUMIFS($E:$E,$J:$J,$Z138,$F:$F,$Z$2,$H:$H,AC$3)</f>
        <v>0</v>
      </c>
      <c r="AD138" s="9">
        <f>SUMIFS($E:$E,$J:$J,$Z138,$F:$F,$Z$2,$H:$H,AD$3)</f>
        <v>0</v>
      </c>
      <c r="AE138" s="10">
        <f>AA138+AB138+AC138+AD138</f>
        <v>0</v>
      </c>
      <c r="AF138" s="9">
        <f>SUMIFS($E:$E,$J:$J,$Z138,$F:$F,$Z$2,$H:$H,AF$3)</f>
        <v>0</v>
      </c>
      <c r="AG138" s="10">
        <f>AA138+AB138+AC138+AD138+AF138</f>
        <v>0</v>
      </c>
      <c r="AH138" s="10">
        <f>SUMIFS($E:$E,$J:$J,$Z138,$F:$F,$AI$2,$H:$H,AH$3)</f>
        <v>0</v>
      </c>
      <c r="AI138" s="10">
        <f>SUMIFS($E:$E,$J:$J,$Z138,$F:$F,$AI$2,$H:$H,AI$3)</f>
        <v>0</v>
      </c>
      <c r="AJ138" s="10">
        <f>SUMIFS($E:$E,$J:$J,$Z138,$F:$F,$AI$2,$H:$H,AJ$3)</f>
        <v>0</v>
      </c>
      <c r="AK138" s="10">
        <f>SUMIFS($E:$E,$J:$J,$Z138,$F:$F,$AI$2,$H:$H,AK$3)</f>
        <v>0</v>
      </c>
      <c r="AL138" s="10">
        <f>AH138+AI138+AJ138+AK138</f>
        <v>0</v>
      </c>
      <c r="AM138" s="10">
        <f>SUMIFS($E:$E,$J:$J,$Z138,$F:$F,$AI$2,$H:$H,AM$3)</f>
        <v>0</v>
      </c>
      <c r="AN138" s="10">
        <f>AH138+AI138+AJ138+AK138+AM138</f>
        <v>0</v>
      </c>
      <c r="AO138" s="13">
        <f>AA138/365*0.5</f>
        <v>0</v>
      </c>
      <c r="AP138" s="13">
        <f>AB138/365*0.5</f>
        <v>0</v>
      </c>
      <c r="AQ138" s="13">
        <f>AC138/365*0.5</f>
        <v>0</v>
      </c>
      <c r="AR138" s="13">
        <f>AD138/365*0.5</f>
        <v>0</v>
      </c>
      <c r="AS138" s="14">
        <f>AE138/365*0.5</f>
        <v>0</v>
      </c>
      <c r="AT138" s="13">
        <f>AF138/365*0.5</f>
        <v>0</v>
      </c>
      <c r="AU138" s="14">
        <f>AG138/365*0.5</f>
        <v>0</v>
      </c>
      <c r="AV138" s="13">
        <f>AH138/365*0.5</f>
        <v>0</v>
      </c>
      <c r="AW138" s="13">
        <f>AI138/365*0.5</f>
        <v>0</v>
      </c>
      <c r="AX138" s="13">
        <f>AJ138/365*0.5</f>
        <v>0</v>
      </c>
      <c r="AY138" s="13">
        <f>AK138/365*0.5</f>
        <v>0</v>
      </c>
      <c r="AZ138" s="14">
        <f>AL138/365*0.5</f>
        <v>0</v>
      </c>
      <c r="BA138" s="13">
        <f>AM138/365*0.5</f>
        <v>0</v>
      </c>
      <c r="BB138" s="14">
        <f>AN138/365*0.5</f>
        <v>0</v>
      </c>
    </row>
    <row r="139" spans="1:54">
      <c r="A139" s="19" t="s">
        <v>4979</v>
      </c>
      <c r="B139" s="20" t="s">
        <v>4980</v>
      </c>
      <c r="C139" s="20" t="s">
        <v>16</v>
      </c>
      <c r="D139" s="20"/>
      <c r="E139" s="21">
        <v>-29640.7495360123</v>
      </c>
      <c r="F139" s="22" t="s">
        <v>5</v>
      </c>
      <c r="G139" s="23">
        <v>2014</v>
      </c>
      <c r="H139" s="22" t="s">
        <v>66</v>
      </c>
      <c r="I139" s="28" t="s">
        <v>64</v>
      </c>
      <c r="J139" s="28" t="s">
        <v>178</v>
      </c>
      <c r="K139" s="31"/>
      <c r="L139" s="29">
        <v>-29640.7495360122</v>
      </c>
      <c r="M139" s="29">
        <v>0</v>
      </c>
      <c r="Y139" s="88"/>
      <c r="Z139" s="87" t="s">
        <v>226</v>
      </c>
      <c r="AA139" s="9">
        <f>SUMIFS($E:$E,$J:$J,$Z139,$F:$F,$Z$2,$H:$H,AA$3)</f>
        <v>0</v>
      </c>
      <c r="AB139" s="9">
        <f>SUMIFS($E:$E,$J:$J,$Z139,$F:$F,$Z$2,$H:$H,AB$3)</f>
        <v>0</v>
      </c>
      <c r="AC139" s="9">
        <f>SUMIFS($E:$E,$J:$J,$Z139,$F:$F,$Z$2,$H:$H,AC$3)</f>
        <v>0</v>
      </c>
      <c r="AD139" s="9">
        <f>SUMIFS($E:$E,$J:$J,$Z139,$F:$F,$Z$2,$H:$H,AD$3)</f>
        <v>0</v>
      </c>
      <c r="AE139" s="10">
        <f>AA139+AB139+AC139+AD139</f>
        <v>0</v>
      </c>
      <c r="AF139" s="9">
        <f>SUMIFS($E:$E,$J:$J,$Z139,$F:$F,$Z$2,$H:$H,AF$3)</f>
        <v>0</v>
      </c>
      <c r="AG139" s="10">
        <f>AA139+AB139+AC139+AD139+AF139</f>
        <v>0</v>
      </c>
      <c r="AH139" s="10">
        <f>SUMIFS($E:$E,$J:$J,$Z139,$F:$F,$AI$2,$H:$H,AH$3)</f>
        <v>0</v>
      </c>
      <c r="AI139" s="10">
        <f>SUMIFS($E:$E,$J:$J,$Z139,$F:$F,$AI$2,$H:$H,AI$3)</f>
        <v>0</v>
      </c>
      <c r="AJ139" s="10">
        <f>SUMIFS($E:$E,$J:$J,$Z139,$F:$F,$AI$2,$H:$H,AJ$3)</f>
        <v>0</v>
      </c>
      <c r="AK139" s="10">
        <f>SUMIFS($E:$E,$J:$J,$Z139,$F:$F,$AI$2,$H:$H,AK$3)</f>
        <v>0</v>
      </c>
      <c r="AL139" s="10">
        <f>AH139+AI139+AJ139+AK139</f>
        <v>0</v>
      </c>
      <c r="AM139" s="10">
        <f>SUMIFS($E:$E,$J:$J,$Z139,$F:$F,$AI$2,$H:$H,AM$3)</f>
        <v>0</v>
      </c>
      <c r="AN139" s="10">
        <f>AH139+AI139+AJ139+AK139+AM139</f>
        <v>0</v>
      </c>
      <c r="AO139" s="13">
        <f>AA139/365*0.5</f>
        <v>0</v>
      </c>
      <c r="AP139" s="13">
        <f>AB139/365*0.5</f>
        <v>0</v>
      </c>
      <c r="AQ139" s="13">
        <f>AC139/365*0.5</f>
        <v>0</v>
      </c>
      <c r="AR139" s="13">
        <f>AD139/365*0.5</f>
        <v>0</v>
      </c>
      <c r="AS139" s="14">
        <f>AE139/365*0.5</f>
        <v>0</v>
      </c>
      <c r="AT139" s="13">
        <f>AF139/365*0.5</f>
        <v>0</v>
      </c>
      <c r="AU139" s="14">
        <f>AG139/365*0.5</f>
        <v>0</v>
      </c>
      <c r="AV139" s="13">
        <f>AH139/365*0.5</f>
        <v>0</v>
      </c>
      <c r="AW139" s="13">
        <f>AI139/365*0.5</f>
        <v>0</v>
      </c>
      <c r="AX139" s="13">
        <f>AJ139/365*0.5</f>
        <v>0</v>
      </c>
      <c r="AY139" s="13">
        <f>AK139/365*0.5</f>
        <v>0</v>
      </c>
      <c r="AZ139" s="14">
        <f>AL139/365*0.5</f>
        <v>0</v>
      </c>
      <c r="BA139" s="13">
        <f>AM139/365*0.5</f>
        <v>0</v>
      </c>
      <c r="BB139" s="14">
        <f>AN139/365*0.5</f>
        <v>0</v>
      </c>
    </row>
    <row r="140" spans="1:54">
      <c r="A140" s="19" t="s">
        <v>4981</v>
      </c>
      <c r="B140" s="20" t="s">
        <v>4982</v>
      </c>
      <c r="C140" s="20" t="s">
        <v>16</v>
      </c>
      <c r="D140" s="20"/>
      <c r="E140" s="21">
        <v>-20772.5049535639</v>
      </c>
      <c r="F140" s="22" t="s">
        <v>5</v>
      </c>
      <c r="G140" s="23">
        <v>2014</v>
      </c>
      <c r="H140" s="22" t="s">
        <v>66</v>
      </c>
      <c r="I140" s="28" t="s">
        <v>64</v>
      </c>
      <c r="J140" s="28" t="s">
        <v>65</v>
      </c>
      <c r="K140" s="31"/>
      <c r="L140" s="29">
        <v>-20772.5049535639</v>
      </c>
      <c r="M140" s="29">
        <f>L140-E140</f>
        <v>0</v>
      </c>
      <c r="Y140" s="90" t="s">
        <v>27</v>
      </c>
      <c r="Z140" s="91" t="s">
        <v>87</v>
      </c>
      <c r="AA140" s="92">
        <f>SUM(AA138:AA139)</f>
        <v>0</v>
      </c>
      <c r="AB140" s="92">
        <f>SUM(AB138:AB139)</f>
        <v>0</v>
      </c>
      <c r="AC140" s="92">
        <f>SUM(AC138:AC139)</f>
        <v>0</v>
      </c>
      <c r="AD140" s="92">
        <f>SUM(AD138:AD139)</f>
        <v>0</v>
      </c>
      <c r="AE140" s="93">
        <f>AA140+AB140+AC140+AD140</f>
        <v>0</v>
      </c>
      <c r="AF140" s="92">
        <f>SUM(AF138:AF139)</f>
        <v>0</v>
      </c>
      <c r="AG140" s="93">
        <f>AA140+AB140+AC140+AD140+AF140</f>
        <v>0</v>
      </c>
      <c r="AH140" s="92">
        <f>SUM(AH138:AH139)</f>
        <v>0</v>
      </c>
      <c r="AI140" s="92">
        <f>SUM(AI138:AI139)</f>
        <v>0</v>
      </c>
      <c r="AJ140" s="92">
        <f>SUM(AJ138:AJ139)</f>
        <v>0</v>
      </c>
      <c r="AK140" s="92">
        <f>SUM(AK138:AK139)</f>
        <v>0</v>
      </c>
      <c r="AL140" s="92">
        <f>SUM(AL138:AL139)</f>
        <v>0</v>
      </c>
      <c r="AM140" s="92">
        <f>SUM(AM138:AM139)</f>
        <v>0</v>
      </c>
      <c r="AN140" s="92">
        <f>SUM(AN138:AN139)</f>
        <v>0</v>
      </c>
      <c r="AO140" s="13">
        <f>AA140/365*0.5</f>
        <v>0</v>
      </c>
      <c r="AP140" s="13">
        <f>AB140/365*0.5</f>
        <v>0</v>
      </c>
      <c r="AQ140" s="13">
        <f>AC140/365*0.5</f>
        <v>0</v>
      </c>
      <c r="AR140" s="13">
        <f>AD140/365*0.5</f>
        <v>0</v>
      </c>
      <c r="AS140" s="14">
        <f>AE140/365*0.5</f>
        <v>0</v>
      </c>
      <c r="AT140" s="13">
        <f>AF140/365*0.5</f>
        <v>0</v>
      </c>
      <c r="AU140" s="14">
        <f>AG140/365*0.5</f>
        <v>0</v>
      </c>
      <c r="AV140" s="13">
        <f>AH140/365*0.5</f>
        <v>0</v>
      </c>
      <c r="AW140" s="13">
        <f>AI140/365*0.5</f>
        <v>0</v>
      </c>
      <c r="AX140" s="13">
        <f>AJ140/365*0.5</f>
        <v>0</v>
      </c>
      <c r="AY140" s="13">
        <f>AK140/365*0.5</f>
        <v>0</v>
      </c>
      <c r="AZ140" s="14">
        <f>AL140/365*0.5</f>
        <v>0</v>
      </c>
      <c r="BA140" s="13">
        <f>AM140/365*0.5</f>
        <v>0</v>
      </c>
      <c r="BB140" s="14">
        <f>AN140/365*0.5</f>
        <v>0</v>
      </c>
    </row>
    <row r="141" spans="1:54">
      <c r="A141" s="19" t="s">
        <v>4983</v>
      </c>
      <c r="B141" s="20" t="s">
        <v>4984</v>
      </c>
      <c r="C141" s="20" t="s">
        <v>16</v>
      </c>
      <c r="D141" s="20"/>
      <c r="E141" s="21">
        <v>19598.8525196871</v>
      </c>
      <c r="F141" s="22" t="s">
        <v>5</v>
      </c>
      <c r="G141" s="23">
        <v>2015</v>
      </c>
      <c r="H141" s="22" t="s">
        <v>66</v>
      </c>
      <c r="I141" s="28" t="s">
        <v>64</v>
      </c>
      <c r="J141" s="28" t="s">
        <v>178</v>
      </c>
      <c r="K141" s="31"/>
      <c r="L141" s="29">
        <v>19598.8525196871</v>
      </c>
      <c r="M141" s="29">
        <f>L141-E141</f>
        <v>0</v>
      </c>
      <c r="Y141" s="86" t="s">
        <v>8</v>
      </c>
      <c r="Z141" s="89" t="s">
        <v>241</v>
      </c>
      <c r="AA141" s="9">
        <f>SUMIFS($E:$E,$J:$J,$Z141,$F:$F,$Z$2,$H:$H,AA$3)</f>
        <v>0</v>
      </c>
      <c r="AB141" s="9">
        <f>SUMIFS($E:$E,$J:$J,$Z141,$F:$F,$Z$2,$H:$H,AB$3)</f>
        <v>0</v>
      </c>
      <c r="AC141" s="9">
        <f>SUMIFS($E:$E,$J:$J,$Z141,$F:$F,$Z$2,$H:$H,AC$3)</f>
        <v>0</v>
      </c>
      <c r="AD141" s="9">
        <f>SUMIFS($E:$E,$J:$J,$Z141,$F:$F,$Z$2,$H:$H,AD$3)</f>
        <v>0</v>
      </c>
      <c r="AE141" s="10">
        <f>AA141+AB141+AC141+AD141</f>
        <v>0</v>
      </c>
      <c r="AF141" s="9">
        <f>SUMIFS($E:$E,$J:$J,$Z141,$F:$F,$Z$2,$H:$H,AF$3)</f>
        <v>0</v>
      </c>
      <c r="AG141" s="10">
        <f>AA141+AB141+AC141+AD141+AF141</f>
        <v>0</v>
      </c>
      <c r="AH141" s="10">
        <f>SUMIFS($E:$E,$J:$J,$Z141,$F:$F,$AI$2,$H:$H,AH$3)</f>
        <v>0</v>
      </c>
      <c r="AI141" s="10">
        <f>SUMIFS($E:$E,$J:$J,$Z141,$F:$F,$AI$2,$H:$H,AI$3)</f>
        <v>0</v>
      </c>
      <c r="AJ141" s="10">
        <f>SUMIFS($E:$E,$J:$J,$Z141,$F:$F,$AI$2,$H:$H,AJ$3)</f>
        <v>0</v>
      </c>
      <c r="AK141" s="10">
        <f>SUMIFS($E:$E,$J:$J,$Z141,$F:$F,$AI$2,$H:$H,AK$3)</f>
        <v>0</v>
      </c>
      <c r="AL141" s="10">
        <f>AH141+AI141+AJ141+AK141</f>
        <v>0</v>
      </c>
      <c r="AM141" s="10">
        <f>SUMIFS($E:$E,$J:$J,$Z141,$F:$F,$AI$2,$H:$H,AM$3)</f>
        <v>0</v>
      </c>
      <c r="AN141" s="10">
        <f>AH141+AI141+AJ141+AK141+AM141</f>
        <v>0</v>
      </c>
      <c r="AO141" s="13">
        <f>AA141/365*0.5</f>
        <v>0</v>
      </c>
      <c r="AP141" s="13">
        <f>AB141/365*0.5</f>
        <v>0</v>
      </c>
      <c r="AQ141" s="13">
        <f>AC141/365*0.5</f>
        <v>0</v>
      </c>
      <c r="AR141" s="13">
        <f>AD141/365*0.5</f>
        <v>0</v>
      </c>
      <c r="AS141" s="14">
        <f>AE141/365*0.5</f>
        <v>0</v>
      </c>
      <c r="AT141" s="13">
        <f>AF141/365*0.5</f>
        <v>0</v>
      </c>
      <c r="AU141" s="14">
        <f>AG141/365*0.5</f>
        <v>0</v>
      </c>
      <c r="AV141" s="13">
        <f>AH141/365*0.5</f>
        <v>0</v>
      </c>
      <c r="AW141" s="13">
        <f>AI141/365*0.5</f>
        <v>0</v>
      </c>
      <c r="AX141" s="13">
        <f>AJ141/365*0.5</f>
        <v>0</v>
      </c>
      <c r="AY141" s="13">
        <f>AK141/365*0.5</f>
        <v>0</v>
      </c>
      <c r="AZ141" s="14">
        <f>AL141/365*0.5</f>
        <v>0</v>
      </c>
      <c r="BA141" s="13">
        <f>AM141/365*0.5</f>
        <v>0</v>
      </c>
      <c r="BB141" s="14">
        <f>AN141/365*0.5</f>
        <v>0</v>
      </c>
    </row>
    <row r="142" spans="1:54">
      <c r="A142" s="19" t="s">
        <v>4985</v>
      </c>
      <c r="B142" s="20" t="s">
        <v>4986</v>
      </c>
      <c r="C142" s="20" t="s">
        <v>16</v>
      </c>
      <c r="D142" s="20"/>
      <c r="E142" s="21">
        <v>22110.6346949947</v>
      </c>
      <c r="F142" s="22" t="s">
        <v>5</v>
      </c>
      <c r="G142" s="23">
        <v>2015</v>
      </c>
      <c r="H142" s="22" t="s">
        <v>66</v>
      </c>
      <c r="I142" s="28" t="s">
        <v>64</v>
      </c>
      <c r="J142" s="28" t="s">
        <v>178</v>
      </c>
      <c r="K142" s="31"/>
      <c r="L142" s="29">
        <v>22110.6346949946</v>
      </c>
      <c r="M142" s="29">
        <v>0</v>
      </c>
      <c r="Y142" s="88"/>
      <c r="Z142" s="87" t="s">
        <v>244</v>
      </c>
      <c r="AA142" s="9">
        <f>SUMIFS($E:$E,$J:$J,$Z142,$F:$F,$Z$2,$H:$H,AA$3)</f>
        <v>0</v>
      </c>
      <c r="AB142" s="9">
        <f>SUMIFS($E:$E,$J:$J,$Z142,$F:$F,$Z$2,$H:$H,AB$3)</f>
        <v>0</v>
      </c>
      <c r="AC142" s="9">
        <f>SUMIFS($E:$E,$J:$J,$Z142,$F:$F,$Z$2,$H:$H,AC$3)</f>
        <v>0</v>
      </c>
      <c r="AD142" s="9">
        <f>SUMIFS($E:$E,$J:$J,$Z142,$F:$F,$Z$2,$H:$H,AD$3)</f>
        <v>0</v>
      </c>
      <c r="AE142" s="10">
        <f>AA142+AB142+AC142+AD142</f>
        <v>0</v>
      </c>
      <c r="AF142" s="9">
        <f>SUMIFS($E:$E,$J:$J,$Z142,$F:$F,$Z$2,$H:$H,AF$3)</f>
        <v>0</v>
      </c>
      <c r="AG142" s="10">
        <f>AA142+AB142+AC142+AD142+AF142</f>
        <v>0</v>
      </c>
      <c r="AH142" s="10">
        <f>SUMIFS($E:$E,$J:$J,$Z142,$F:$F,$AI$2,$H:$H,AH$3)</f>
        <v>0</v>
      </c>
      <c r="AI142" s="10">
        <f>SUMIFS($E:$E,$J:$J,$Z142,$F:$F,$AI$2,$H:$H,AI$3)</f>
        <v>0</v>
      </c>
      <c r="AJ142" s="10">
        <f>SUMIFS($E:$E,$J:$J,$Z142,$F:$F,$AI$2,$H:$H,AJ$3)</f>
        <v>0</v>
      </c>
      <c r="AK142" s="10">
        <f>SUMIFS($E:$E,$J:$J,$Z142,$F:$F,$AI$2,$H:$H,AK$3)</f>
        <v>0</v>
      </c>
      <c r="AL142" s="10">
        <f>AH142+AI142+AJ142+AK142</f>
        <v>0</v>
      </c>
      <c r="AM142" s="10">
        <f>SUMIFS($E:$E,$J:$J,$Z142,$F:$F,$AI$2,$H:$H,AM$3)</f>
        <v>0</v>
      </c>
      <c r="AN142" s="10">
        <f>AH142+AI142+AJ142+AK142+AM142</f>
        <v>0</v>
      </c>
      <c r="AO142" s="13">
        <f>AA142/365*0.5</f>
        <v>0</v>
      </c>
      <c r="AP142" s="13">
        <f>AB142/365*0.5</f>
        <v>0</v>
      </c>
      <c r="AQ142" s="13">
        <f>AC142/365*0.5</f>
        <v>0</v>
      </c>
      <c r="AR142" s="13">
        <f>AD142/365*0.5</f>
        <v>0</v>
      </c>
      <c r="AS142" s="14">
        <f>AE142/365*0.5</f>
        <v>0</v>
      </c>
      <c r="AT142" s="13">
        <f>AF142/365*0.5</f>
        <v>0</v>
      </c>
      <c r="AU142" s="14">
        <f>AG142/365*0.5</f>
        <v>0</v>
      </c>
      <c r="AV142" s="13">
        <f>AH142/365*0.5</f>
        <v>0</v>
      </c>
      <c r="AW142" s="13">
        <f>AI142/365*0.5</f>
        <v>0</v>
      </c>
      <c r="AX142" s="13">
        <f>AJ142/365*0.5</f>
        <v>0</v>
      </c>
      <c r="AY142" s="13">
        <f>AK142/365*0.5</f>
        <v>0</v>
      </c>
      <c r="AZ142" s="14">
        <f>AL142/365*0.5</f>
        <v>0</v>
      </c>
      <c r="BA142" s="13">
        <f>AM142/365*0.5</f>
        <v>0</v>
      </c>
      <c r="BB142" s="14">
        <f>AN142/365*0.5</f>
        <v>0</v>
      </c>
    </row>
    <row r="143" spans="1:54">
      <c r="A143" s="19" t="s">
        <v>4987</v>
      </c>
      <c r="B143" s="20" t="s">
        <v>4988</v>
      </c>
      <c r="C143" s="20" t="s">
        <v>16</v>
      </c>
      <c r="D143" s="20"/>
      <c r="E143" s="21">
        <v>-20772.5049535639</v>
      </c>
      <c r="F143" s="22" t="s">
        <v>5</v>
      </c>
      <c r="G143" s="23">
        <v>2015</v>
      </c>
      <c r="H143" s="22" t="s">
        <v>66</v>
      </c>
      <c r="I143" s="28" t="s">
        <v>64</v>
      </c>
      <c r="J143" s="28" t="s">
        <v>65</v>
      </c>
      <c r="K143" s="28"/>
      <c r="L143" s="29">
        <v>-20772.5049535639</v>
      </c>
      <c r="M143" s="29">
        <f>L143-E143</f>
        <v>0</v>
      </c>
      <c r="N143"/>
      <c r="Y143" s="88"/>
      <c r="Z143" s="89" t="s">
        <v>247</v>
      </c>
      <c r="AA143" s="9">
        <f>SUMIFS($E:$E,$J:$J,$Z143,$F:$F,$Z$2,$H:$H,AA$3)</f>
        <v>0</v>
      </c>
      <c r="AB143" s="9">
        <f>SUMIFS($E:$E,$J:$J,$Z143,$F:$F,$Z$2,$H:$H,AB$3)</f>
        <v>0</v>
      </c>
      <c r="AC143" s="9">
        <f>SUMIFS($E:$E,$J:$J,$Z143,$F:$F,$Z$2,$H:$H,AC$3)</f>
        <v>0</v>
      </c>
      <c r="AD143" s="9">
        <f>SUMIFS($E:$E,$J:$J,$Z143,$F:$F,$Z$2,$H:$H,AD$3)</f>
        <v>0</v>
      </c>
      <c r="AE143" s="10">
        <f>AA143+AB143+AC143+AD143</f>
        <v>0</v>
      </c>
      <c r="AF143" s="9">
        <f>SUMIFS($E:$E,$J:$J,$Z143,$F:$F,$Z$2,$H:$H,AF$3)</f>
        <v>0</v>
      </c>
      <c r="AG143" s="10">
        <f>AA143+AB143+AC143+AD143+AF143</f>
        <v>0</v>
      </c>
      <c r="AH143" s="10">
        <f>SUMIFS($E:$E,$J:$J,$Z143,$F:$F,$AI$2,$H:$H,AH$3)</f>
        <v>0</v>
      </c>
      <c r="AI143" s="10">
        <f>SUMIFS($E:$E,$J:$J,$Z143,$F:$F,$AI$2,$H:$H,AI$3)</f>
        <v>0</v>
      </c>
      <c r="AJ143" s="10">
        <f>SUMIFS($E:$E,$J:$J,$Z143,$F:$F,$AI$2,$H:$H,AJ$3)</f>
        <v>0</v>
      </c>
      <c r="AK143" s="10">
        <f>SUMIFS($E:$E,$J:$J,$Z143,$F:$F,$AI$2,$H:$H,AK$3)</f>
        <v>0</v>
      </c>
      <c r="AL143" s="10">
        <f>AH143+AI143+AJ143+AK143</f>
        <v>0</v>
      </c>
      <c r="AM143" s="10">
        <f>SUMIFS($E:$E,$J:$J,$Z143,$F:$F,$AI$2,$H:$H,AM$3)</f>
        <v>0</v>
      </c>
      <c r="AN143" s="10">
        <f>AH143+AI143+AJ143+AK143+AM143</f>
        <v>0</v>
      </c>
      <c r="AO143" s="13">
        <f>AA143/365*0.5</f>
        <v>0</v>
      </c>
      <c r="AP143" s="13">
        <f>AB143/365*0.5</f>
        <v>0</v>
      </c>
      <c r="AQ143" s="13">
        <f>AC143/365*0.5</f>
        <v>0</v>
      </c>
      <c r="AR143" s="13">
        <f>AD143/365*0.5</f>
        <v>0</v>
      </c>
      <c r="AS143" s="14">
        <f>AE143/365*0.5</f>
        <v>0</v>
      </c>
      <c r="AT143" s="13">
        <f>AF143/365*0.5</f>
        <v>0</v>
      </c>
      <c r="AU143" s="14">
        <f>AG143/365*0.5</f>
        <v>0</v>
      </c>
      <c r="AV143" s="13">
        <f>AH143/365*0.5</f>
        <v>0</v>
      </c>
      <c r="AW143" s="13">
        <f>AI143/365*0.5</f>
        <v>0</v>
      </c>
      <c r="AX143" s="13">
        <f>AJ143/365*0.5</f>
        <v>0</v>
      </c>
      <c r="AY143" s="13">
        <f>AK143/365*0.5</f>
        <v>0</v>
      </c>
      <c r="AZ143" s="14">
        <f>AL143/365*0.5</f>
        <v>0</v>
      </c>
      <c r="BA143" s="13">
        <f>AM143/365*0.5</f>
        <v>0</v>
      </c>
      <c r="BB143" s="14">
        <f>AN143/365*0.5</f>
        <v>0</v>
      </c>
    </row>
    <row r="144" spans="1:54">
      <c r="A144" s="19" t="s">
        <v>4989</v>
      </c>
      <c r="B144" s="20" t="s">
        <v>4990</v>
      </c>
      <c r="C144" s="20" t="s">
        <v>16</v>
      </c>
      <c r="D144" s="20"/>
      <c r="E144" s="21">
        <v>19990.8979742325</v>
      </c>
      <c r="F144" s="22" t="s">
        <v>5</v>
      </c>
      <c r="G144" s="23">
        <v>2003</v>
      </c>
      <c r="H144" s="22" t="s">
        <v>66</v>
      </c>
      <c r="I144" s="28" t="s">
        <v>380</v>
      </c>
      <c r="J144" s="28" t="s">
        <v>199</v>
      </c>
      <c r="K144" s="28"/>
      <c r="L144" s="29">
        <v>19990.8979742326</v>
      </c>
      <c r="M144" s="29">
        <v>0</v>
      </c>
      <c r="N144"/>
      <c r="Y144" s="88"/>
      <c r="Z144" s="89" t="s">
        <v>238</v>
      </c>
      <c r="AA144" s="9">
        <f>SUMIFS($E:$E,$J:$J,$Z144,$F:$F,$Z$2,$H:$H,AA$3)</f>
        <v>0</v>
      </c>
      <c r="AB144" s="9">
        <f>SUMIFS($E:$E,$J:$J,$Z144,$F:$F,$Z$2,$H:$H,AB$3)</f>
        <v>0</v>
      </c>
      <c r="AC144" s="9">
        <f>SUMIFS($E:$E,$J:$J,$Z144,$F:$F,$Z$2,$H:$H,AC$3)</f>
        <v>0</v>
      </c>
      <c r="AD144" s="9">
        <f>SUMIFS($E:$E,$J:$J,$Z144,$F:$F,$Z$2,$H:$H,AD$3)</f>
        <v>0</v>
      </c>
      <c r="AE144" s="10">
        <f>AA144+AB144+AC144+AD144</f>
        <v>0</v>
      </c>
      <c r="AF144" s="9">
        <f>SUMIFS($E:$E,$J:$J,$Z144,$F:$F,$Z$2,$H:$H,AF$3)</f>
        <v>0</v>
      </c>
      <c r="AG144" s="10">
        <f>AA144+AB144+AC144+AD144+AF144</f>
        <v>0</v>
      </c>
      <c r="AH144" s="10">
        <f>SUMIFS($E:$E,$J:$J,$Z144,$F:$F,$AI$2,$H:$H,AH$3)</f>
        <v>0</v>
      </c>
      <c r="AI144" s="10">
        <f>SUMIFS($E:$E,$J:$J,$Z144,$F:$F,$AI$2,$H:$H,AI$3)</f>
        <v>0</v>
      </c>
      <c r="AJ144" s="10">
        <f>SUMIFS($E:$E,$J:$J,$Z144,$F:$F,$AI$2,$H:$H,AJ$3)</f>
        <v>0</v>
      </c>
      <c r="AK144" s="10">
        <f>SUMIFS($E:$E,$J:$J,$Z144,$F:$F,$AI$2,$H:$H,AK$3)</f>
        <v>0</v>
      </c>
      <c r="AL144" s="10">
        <f>AH144+AI144+AJ144+AK144</f>
        <v>0</v>
      </c>
      <c r="AM144" s="10">
        <f>SUMIFS($E:$E,$J:$J,$Z144,$F:$F,$AI$2,$H:$H,AM$3)</f>
        <v>0</v>
      </c>
      <c r="AN144" s="10">
        <f>AH144+AI144+AJ144+AK144+AM144</f>
        <v>0</v>
      </c>
      <c r="AO144" s="13">
        <f>AA144/365*0.5</f>
        <v>0</v>
      </c>
      <c r="AP144" s="13">
        <f>AB144/365*0.5</f>
        <v>0</v>
      </c>
      <c r="AQ144" s="13">
        <f>AC144/365*0.5</f>
        <v>0</v>
      </c>
      <c r="AR144" s="13">
        <f>AD144/365*0.5</f>
        <v>0</v>
      </c>
      <c r="AS144" s="14">
        <f>AE144/365*0.5</f>
        <v>0</v>
      </c>
      <c r="AT144" s="13">
        <f>AF144/365*0.5</f>
        <v>0</v>
      </c>
      <c r="AU144" s="14">
        <f>AG144/365*0.5</f>
        <v>0</v>
      </c>
      <c r="AV144" s="13">
        <f>AH144/365*0.5</f>
        <v>0</v>
      </c>
      <c r="AW144" s="13">
        <f>AI144/365*0.5</f>
        <v>0</v>
      </c>
      <c r="AX144" s="13">
        <f>AJ144/365*0.5</f>
        <v>0</v>
      </c>
      <c r="AY144" s="13">
        <f>AK144/365*0.5</f>
        <v>0</v>
      </c>
      <c r="AZ144" s="14">
        <f>AL144/365*0.5</f>
        <v>0</v>
      </c>
      <c r="BA144" s="13">
        <f>AM144/365*0.5</f>
        <v>0</v>
      </c>
      <c r="BB144" s="14">
        <f>AN144/365*0.5</f>
        <v>0</v>
      </c>
    </row>
    <row r="145" spans="1:54">
      <c r="A145" s="19" t="s">
        <v>4991</v>
      </c>
      <c r="B145" s="20" t="s">
        <v>4992</v>
      </c>
      <c r="C145" s="20" t="s">
        <v>16</v>
      </c>
      <c r="D145" s="20"/>
      <c r="E145" s="21">
        <v>-21972.882336236</v>
      </c>
      <c r="F145" s="22" t="s">
        <v>5</v>
      </c>
      <c r="G145" s="23">
        <v>2016</v>
      </c>
      <c r="H145" s="22" t="s">
        <v>82</v>
      </c>
      <c r="I145" s="28" t="s">
        <v>64</v>
      </c>
      <c r="J145" s="28" t="s">
        <v>65</v>
      </c>
      <c r="K145" s="28"/>
      <c r="L145" s="29">
        <v>-21972.882336236</v>
      </c>
      <c r="M145" s="29">
        <f>L145-E145</f>
        <v>0</v>
      </c>
      <c r="N145"/>
      <c r="Y145" s="88"/>
      <c r="Z145" s="89" t="s">
        <v>4721</v>
      </c>
      <c r="AA145" s="9">
        <f>SUMIFS($E:$E,$J:$J,$Z145,$F:$F,$Z$2,$H:$H,AA$3)</f>
        <v>0</v>
      </c>
      <c r="AB145" s="9">
        <f>SUMIFS($E:$E,$J:$J,$Z145,$F:$F,$Z$2,$H:$H,AB$3)</f>
        <v>0</v>
      </c>
      <c r="AC145" s="9">
        <f>SUMIFS($E:$E,$J:$J,$Z145,$F:$F,$Z$2,$H:$H,AC$3)</f>
        <v>0</v>
      </c>
      <c r="AD145" s="9">
        <f>SUMIFS($E:$E,$J:$J,$Z145,$F:$F,$Z$2,$H:$H,AD$3)</f>
        <v>0</v>
      </c>
      <c r="AE145" s="10">
        <f>AA145+AB145+AC145+AD145</f>
        <v>0</v>
      </c>
      <c r="AF145" s="9">
        <f>SUMIFS($E:$E,$J:$J,$Z145,$F:$F,$Z$2,$H:$H,AF$3)</f>
        <v>0</v>
      </c>
      <c r="AG145" s="10">
        <f>AA145+AB145+AC145+AD145+AF145</f>
        <v>0</v>
      </c>
      <c r="AH145" s="10">
        <f>SUMIFS($E:$E,$J:$J,$Z145,$F:$F,$AI$2,$H:$H,AH$3)</f>
        <v>0</v>
      </c>
      <c r="AI145" s="10">
        <f>SUMIFS($E:$E,$J:$J,$Z145,$F:$F,$AI$2,$H:$H,AI$3)</f>
        <v>0</v>
      </c>
      <c r="AJ145" s="10">
        <f>SUMIFS($E:$E,$J:$J,$Z145,$F:$F,$AI$2,$H:$H,AJ$3)</f>
        <v>0</v>
      </c>
      <c r="AK145" s="10">
        <f>SUMIFS($E:$E,$J:$J,$Z145,$F:$F,$AI$2,$H:$H,AK$3)</f>
        <v>0</v>
      </c>
      <c r="AL145" s="10">
        <f>AH145+AI145+AJ145+AK145</f>
        <v>0</v>
      </c>
      <c r="AM145" s="10">
        <f>SUMIFS($E:$E,$J:$J,$Z145,$F:$F,$AI$2,$H:$H,AM$3)</f>
        <v>0</v>
      </c>
      <c r="AN145" s="10">
        <f>AH145+AI145+AJ145+AK145+AM145</f>
        <v>0</v>
      </c>
      <c r="AO145" s="13">
        <f>AA145/365*0.5</f>
        <v>0</v>
      </c>
      <c r="AP145" s="13">
        <f>AB145/365*0.5</f>
        <v>0</v>
      </c>
      <c r="AQ145" s="13">
        <f>AC145/365*0.5</f>
        <v>0</v>
      </c>
      <c r="AR145" s="13">
        <f>AD145/365*0.5</f>
        <v>0</v>
      </c>
      <c r="AS145" s="14">
        <f>AE145/365*0.5</f>
        <v>0</v>
      </c>
      <c r="AT145" s="13">
        <f>AF145/365*0.5</f>
        <v>0</v>
      </c>
      <c r="AU145" s="14">
        <f>AG145/365*0.5</f>
        <v>0</v>
      </c>
      <c r="AV145" s="13">
        <f>AH145/365*0.5</f>
        <v>0</v>
      </c>
      <c r="AW145" s="13">
        <f>AI145/365*0.5</f>
        <v>0</v>
      </c>
      <c r="AX145" s="13">
        <f>AJ145/365*0.5</f>
        <v>0</v>
      </c>
      <c r="AY145" s="13">
        <f>AK145/365*0.5</f>
        <v>0</v>
      </c>
      <c r="AZ145" s="14">
        <f>AL145/365*0.5</f>
        <v>0</v>
      </c>
      <c r="BA145" s="13">
        <f>AM145/365*0.5</f>
        <v>0</v>
      </c>
      <c r="BB145" s="14">
        <f>AN145/365*0.5</f>
        <v>0</v>
      </c>
    </row>
    <row r="146" spans="1:54">
      <c r="A146" s="19" t="s">
        <v>4993</v>
      </c>
      <c r="B146" s="20" t="s">
        <v>4994</v>
      </c>
      <c r="C146" s="20" t="s">
        <v>16</v>
      </c>
      <c r="D146" s="20"/>
      <c r="E146" s="21">
        <v>19598.8525196871</v>
      </c>
      <c r="F146" s="22" t="s">
        <v>5</v>
      </c>
      <c r="G146" s="23">
        <v>2016</v>
      </c>
      <c r="H146" s="22" t="s">
        <v>82</v>
      </c>
      <c r="I146" s="28" t="s">
        <v>64</v>
      </c>
      <c r="J146" s="28" t="s">
        <v>65</v>
      </c>
      <c r="K146" s="28"/>
      <c r="L146" s="29">
        <v>19598.8525196871</v>
      </c>
      <c r="M146" s="29">
        <f>L146-E146</f>
        <v>0</v>
      </c>
      <c r="N146"/>
      <c r="Y146" s="90" t="s">
        <v>29</v>
      </c>
      <c r="Z146" s="91" t="s">
        <v>87</v>
      </c>
      <c r="AA146" s="92">
        <f>SUM(AA141:AA145)</f>
        <v>0</v>
      </c>
      <c r="AB146" s="92">
        <f>SUM(AB141:AB145)</f>
        <v>0</v>
      </c>
      <c r="AC146" s="92">
        <f>SUM(AC141:AC145)</f>
        <v>0</v>
      </c>
      <c r="AD146" s="92">
        <f>SUM(AD141:AD145)</f>
        <v>0</v>
      </c>
      <c r="AE146" s="93">
        <f>SUM(AE141:AE145)</f>
        <v>0</v>
      </c>
      <c r="AF146" s="92">
        <f>SUM(AF141:AF145)</f>
        <v>0</v>
      </c>
      <c r="AG146" s="93">
        <f>SUM(AG141:AG145)</f>
        <v>0</v>
      </c>
      <c r="AH146" s="92">
        <f>SUM(AH141:AH145)</f>
        <v>0</v>
      </c>
      <c r="AI146" s="92">
        <f>SUM(AI141:AI145)</f>
        <v>0</v>
      </c>
      <c r="AJ146" s="92">
        <f>SUM(AJ141:AJ145)</f>
        <v>0</v>
      </c>
      <c r="AK146" s="92">
        <f>SUM(AK141:AK145)</f>
        <v>0</v>
      </c>
      <c r="AL146" s="92">
        <f>SUM(AL141:AL145)</f>
        <v>0</v>
      </c>
      <c r="AM146" s="92">
        <f>SUM(AM141:AM145)</f>
        <v>0</v>
      </c>
      <c r="AN146" s="92">
        <f>SUM(AN141:AN145)</f>
        <v>0</v>
      </c>
      <c r="AO146" s="13">
        <f>AA146/365*0.5</f>
        <v>0</v>
      </c>
      <c r="AP146" s="13">
        <f>AB146/365*0.5</f>
        <v>0</v>
      </c>
      <c r="AQ146" s="13">
        <f>AC146/365*0.5</f>
        <v>0</v>
      </c>
      <c r="AR146" s="13">
        <f>AD146/365*0.5</f>
        <v>0</v>
      </c>
      <c r="AS146" s="14">
        <f>AE146/365*0.5</f>
        <v>0</v>
      </c>
      <c r="AT146" s="13">
        <f>AF146/365*0.5</f>
        <v>0</v>
      </c>
      <c r="AU146" s="14">
        <f>AG146/365*0.5</f>
        <v>0</v>
      </c>
      <c r="AV146" s="13">
        <f>AH146/365*0.5</f>
        <v>0</v>
      </c>
      <c r="AW146" s="13">
        <f>AI146/365*0.5</f>
        <v>0</v>
      </c>
      <c r="AX146" s="13">
        <f>AJ146/365*0.5</f>
        <v>0</v>
      </c>
      <c r="AY146" s="13">
        <f>AK146/365*0.5</f>
        <v>0</v>
      </c>
      <c r="AZ146" s="14">
        <f>AL146/365*0.5</f>
        <v>0</v>
      </c>
      <c r="BA146" s="13">
        <f>AM146/365*0.5</f>
        <v>0</v>
      </c>
      <c r="BB146" s="14">
        <f>AN146/365*0.5</f>
        <v>0</v>
      </c>
    </row>
    <row r="147" spans="1:54">
      <c r="A147" s="19" t="s">
        <v>4995</v>
      </c>
      <c r="B147" s="20" t="s">
        <v>4996</v>
      </c>
      <c r="C147" s="20" t="s">
        <v>16</v>
      </c>
      <c r="D147" s="20"/>
      <c r="E147" s="21">
        <v>19990.8979742325</v>
      </c>
      <c r="F147" s="22" t="s">
        <v>5</v>
      </c>
      <c r="G147" s="23">
        <v>2016</v>
      </c>
      <c r="H147" s="22" t="s">
        <v>82</v>
      </c>
      <c r="I147" s="28" t="s">
        <v>64</v>
      </c>
      <c r="J147" s="28" t="s">
        <v>65</v>
      </c>
      <c r="K147" s="28"/>
      <c r="L147" s="29">
        <v>19990.8979742326</v>
      </c>
      <c r="M147" s="29">
        <v>0</v>
      </c>
      <c r="N147"/>
      <c r="Y147" s="90" t="s">
        <v>31</v>
      </c>
      <c r="Z147" s="91" t="s">
        <v>254</v>
      </c>
      <c r="AA147" s="92">
        <f>SUMIFS($E:$E,$J:$J,$Z147,$F:$F,$Z$2,$H:$H,AA$3)</f>
        <v>0</v>
      </c>
      <c r="AB147" s="92">
        <f>SUMIFS($E:$E,$J:$J,$Z147,$F:$F,$Z$2,$H:$H,AB$3)</f>
        <v>0</v>
      </c>
      <c r="AC147" s="92">
        <f>SUMIFS($E:$E,$J:$J,$Z147,$F:$F,$Z$2,$H:$H,AC$3)</f>
        <v>0</v>
      </c>
      <c r="AD147" s="92">
        <f>SUMIFS($E:$E,$J:$J,$Z147,$F:$F,$Z$2,$H:$H,AD$3)</f>
        <v>0</v>
      </c>
      <c r="AE147" s="93">
        <f>AA147+AB147+AC147+AD147</f>
        <v>0</v>
      </c>
      <c r="AF147" s="92">
        <f>SUMIFS($E:$E,$J:$J,$Z147,$F:$F,$Z$2,$H:$H,AF$3)</f>
        <v>0</v>
      </c>
      <c r="AG147" s="93">
        <f>AA147+AB147+AC147+AD147+AF147</f>
        <v>0</v>
      </c>
      <c r="AH147" s="93">
        <f>SUMIFS($E:$E,$J:$J,$Z147,$F:$F,$AI$2,$H:$H,AH$3)</f>
        <v>0</v>
      </c>
      <c r="AI147" s="93">
        <f>SUMIFS($E:$E,$J:$J,$Z147,$F:$F,$AI$2,$H:$H,AI$3)</f>
        <v>0</v>
      </c>
      <c r="AJ147" s="93">
        <f>SUMIFS($E:$E,$J:$J,$Z147,$F:$F,$AI$2,$H:$H,AJ$3)</f>
        <v>0</v>
      </c>
      <c r="AK147" s="93">
        <f>SUMIFS($E:$E,$J:$J,$Z147,$F:$F,$AI$2,$H:$H,AK$3)</f>
        <v>0</v>
      </c>
      <c r="AL147" s="93">
        <f>AH147+AI147+AJ147+AK147</f>
        <v>0</v>
      </c>
      <c r="AM147" s="93">
        <f>SUMIFS($E:$E,$J:$J,$Z147,$F:$F,$AI$2,$H:$H,AM$3)</f>
        <v>0</v>
      </c>
      <c r="AN147" s="93">
        <f>AH147+AI147+AJ147+AK147+AM147</f>
        <v>0</v>
      </c>
      <c r="AO147" s="13">
        <f>AA147/365*0.5</f>
        <v>0</v>
      </c>
      <c r="AP147" s="13">
        <f>AB147/365*0.5</f>
        <v>0</v>
      </c>
      <c r="AQ147" s="13">
        <f>AC147/365*0.5</f>
        <v>0</v>
      </c>
      <c r="AR147" s="13">
        <f>AD147/365*0.5</f>
        <v>0</v>
      </c>
      <c r="AS147" s="14">
        <f>AE147/365*0.5</f>
        <v>0</v>
      </c>
      <c r="AT147" s="13">
        <f>AF147/365*0.5</f>
        <v>0</v>
      </c>
      <c r="AU147" s="14">
        <f>AG147/365*0.5</f>
        <v>0</v>
      </c>
      <c r="AV147" s="13">
        <f>AH147/365*0.5</f>
        <v>0</v>
      </c>
      <c r="AW147" s="13">
        <f>AI147/365*0.5</f>
        <v>0</v>
      </c>
      <c r="AX147" s="13">
        <f>AJ147/365*0.5</f>
        <v>0</v>
      </c>
      <c r="AY147" s="13">
        <f>AK147/365*0.5</f>
        <v>0</v>
      </c>
      <c r="AZ147" s="14">
        <f>AL147/365*0.5</f>
        <v>0</v>
      </c>
      <c r="BA147" s="13">
        <f>AM147/365*0.5</f>
        <v>0</v>
      </c>
      <c r="BB147" s="14">
        <f>AN147/365*0.5</f>
        <v>0</v>
      </c>
    </row>
    <row r="148" spans="1:54">
      <c r="A148" s="19" t="s">
        <v>4997</v>
      </c>
      <c r="B148" s="20" t="s">
        <v>4557</v>
      </c>
      <c r="C148" s="20" t="s">
        <v>16</v>
      </c>
      <c r="D148" s="20"/>
      <c r="E148" s="21">
        <v>-20262.7815660373</v>
      </c>
      <c r="F148" s="22" t="s">
        <v>5</v>
      </c>
      <c r="G148" s="23">
        <v>2016</v>
      </c>
      <c r="H148" s="22" t="s">
        <v>82</v>
      </c>
      <c r="I148" s="28" t="s">
        <v>64</v>
      </c>
      <c r="J148" s="28" t="s">
        <v>187</v>
      </c>
      <c r="K148" s="28"/>
      <c r="L148" s="29">
        <v>-20262.7815660373</v>
      </c>
      <c r="M148" s="29">
        <f>L148-E148</f>
        <v>0</v>
      </c>
      <c r="N148"/>
      <c r="Y148" s="86" t="s">
        <v>26</v>
      </c>
      <c r="Z148" s="89" t="s">
        <v>261</v>
      </c>
      <c r="AA148" s="9">
        <f>SUMIFS($E:$E,$J:$J,$Z148,$F:$F,$Z$2,$H:$H,AA$3)</f>
        <v>0</v>
      </c>
      <c r="AB148" s="9">
        <f>SUMIFS($E:$E,$J:$J,$Z148,$F:$F,$Z$2,$H:$H,AB$3)</f>
        <v>0</v>
      </c>
      <c r="AC148" s="9">
        <f>SUMIFS($E:$E,$J:$J,$Z148,$F:$F,$Z$2,$H:$H,AC$3)</f>
        <v>0</v>
      </c>
      <c r="AD148" s="9">
        <f>SUMIFS($E:$E,$J:$J,$Z148,$F:$F,$Z$2,$H:$H,AD$3)</f>
        <v>0</v>
      </c>
      <c r="AE148" s="10">
        <f>AA148+AB148+AC148+AD148</f>
        <v>0</v>
      </c>
      <c r="AF148" s="9">
        <f>SUMIFS($E:$E,$J:$J,$Z148,$F:$F,$Z$2,$H:$H,AF$3)</f>
        <v>0</v>
      </c>
      <c r="AG148" s="10">
        <f>AA148+AB148+AC148+AD148+AF148</f>
        <v>0</v>
      </c>
      <c r="AH148" s="10">
        <f>SUMIFS($E:$E,$J:$J,$Z148,$F:$F,$AI$2,$H:$H,AH$3)</f>
        <v>0</v>
      </c>
      <c r="AI148" s="10">
        <f>SUMIFS($E:$E,$J:$J,$Z148,$F:$F,$AI$2,$H:$H,AI$3)</f>
        <v>0</v>
      </c>
      <c r="AJ148" s="10">
        <f>SUMIFS($E:$E,$J:$J,$Z148,$F:$F,$AI$2,$H:$H,AJ$3)</f>
        <v>0</v>
      </c>
      <c r="AK148" s="10">
        <f>SUMIFS($E:$E,$J:$J,$Z148,$F:$F,$AI$2,$H:$H,AK$3)</f>
        <v>0</v>
      </c>
      <c r="AL148" s="10">
        <f>AH148+AI148+AJ148+AK148</f>
        <v>0</v>
      </c>
      <c r="AM148" s="10">
        <f>SUMIFS($E:$E,$J:$J,$Z148,$F:$F,$AI$2,$H:$H,AM$3)</f>
        <v>0</v>
      </c>
      <c r="AN148" s="10">
        <f>AH148+AI148+AJ148+AK148+AM148</f>
        <v>0</v>
      </c>
      <c r="AO148" s="13">
        <f>AA148/365*0.5</f>
        <v>0</v>
      </c>
      <c r="AP148" s="13">
        <f>AB148/365*0.5</f>
        <v>0</v>
      </c>
      <c r="AQ148" s="13">
        <f>AC148/365*0.5</f>
        <v>0</v>
      </c>
      <c r="AR148" s="13">
        <f>AD148/365*0.5</f>
        <v>0</v>
      </c>
      <c r="AS148" s="14">
        <f>AE148/365*0.5</f>
        <v>0</v>
      </c>
      <c r="AT148" s="13">
        <f>AF148/365*0.5</f>
        <v>0</v>
      </c>
      <c r="AU148" s="14">
        <f>AG148/365*0.5</f>
        <v>0</v>
      </c>
      <c r="AV148" s="13">
        <f>AH148/365*0.5</f>
        <v>0</v>
      </c>
      <c r="AW148" s="13">
        <f>AI148/365*0.5</f>
        <v>0</v>
      </c>
      <c r="AX148" s="13">
        <f>AJ148/365*0.5</f>
        <v>0</v>
      </c>
      <c r="AY148" s="13">
        <f>AK148/365*0.5</f>
        <v>0</v>
      </c>
      <c r="AZ148" s="14">
        <f>AL148/365*0.5</f>
        <v>0</v>
      </c>
      <c r="BA148" s="13">
        <f>AM148/365*0.5</f>
        <v>0</v>
      </c>
      <c r="BB148" s="14">
        <f>AN148/365*0.5</f>
        <v>0</v>
      </c>
    </row>
    <row r="149" spans="1:54">
      <c r="A149" s="19" t="s">
        <v>4998</v>
      </c>
      <c r="B149" s="20" t="s">
        <v>4999</v>
      </c>
      <c r="C149" s="20" t="s">
        <v>16</v>
      </c>
      <c r="D149" s="20"/>
      <c r="E149" s="21">
        <v>-20835.9650887302</v>
      </c>
      <c r="F149" s="22" t="s">
        <v>5</v>
      </c>
      <c r="G149" s="23">
        <v>2016</v>
      </c>
      <c r="H149" s="22" t="s">
        <v>82</v>
      </c>
      <c r="I149" s="28" t="s">
        <v>64</v>
      </c>
      <c r="J149" s="28" t="s">
        <v>178</v>
      </c>
      <c r="K149" s="28"/>
      <c r="L149" s="29">
        <v>-20835.9650887302</v>
      </c>
      <c r="M149" s="29">
        <f>L149-E149</f>
        <v>0</v>
      </c>
      <c r="N149"/>
      <c r="Y149" s="88"/>
      <c r="Z149" s="87" t="s">
        <v>264</v>
      </c>
      <c r="AA149" s="9">
        <f>SUMIFS($E:$E,$J:$J,$Z149,$F:$F,$Z$2,$H:$H,AA$3)</f>
        <v>0</v>
      </c>
      <c r="AB149" s="9">
        <f>SUMIFS($E:$E,$J:$J,$Z149,$F:$F,$Z$2,$H:$H,AB$3)</f>
        <v>0</v>
      </c>
      <c r="AC149" s="9">
        <f>SUMIFS($E:$E,$J:$J,$Z149,$F:$F,$Z$2,$H:$H,AC$3)</f>
        <v>0</v>
      </c>
      <c r="AD149" s="9">
        <f>SUMIFS($E:$E,$J:$J,$Z149,$F:$F,$Z$2,$H:$H,AD$3)</f>
        <v>0</v>
      </c>
      <c r="AE149" s="10">
        <f>AA149+AB149+AC149+AD149</f>
        <v>0</v>
      </c>
      <c r="AF149" s="9">
        <f>SUMIFS($E:$E,$J:$J,$Z149,$F:$F,$Z$2,$H:$H,AF$3)</f>
        <v>0</v>
      </c>
      <c r="AG149" s="10">
        <f>AA149+AB149+AC149+AD149+AF149</f>
        <v>0</v>
      </c>
      <c r="AH149" s="10">
        <f>SUMIFS($E:$E,$J:$J,$Z149,$F:$F,$AI$2,$H:$H,AH$3)</f>
        <v>0</v>
      </c>
      <c r="AI149" s="10">
        <f>SUMIFS($E:$E,$J:$J,$Z149,$F:$F,$AI$2,$H:$H,AI$3)</f>
        <v>0</v>
      </c>
      <c r="AJ149" s="10">
        <f>SUMIFS($E:$E,$J:$J,$Z149,$F:$F,$AI$2,$H:$H,AJ$3)</f>
        <v>0</v>
      </c>
      <c r="AK149" s="10">
        <f>SUMIFS($E:$E,$J:$J,$Z149,$F:$F,$AI$2,$H:$H,AK$3)</f>
        <v>0</v>
      </c>
      <c r="AL149" s="10">
        <f>AH149+AI149+AJ149+AK149</f>
        <v>0</v>
      </c>
      <c r="AM149" s="10">
        <f>SUMIFS($E:$E,$J:$J,$Z149,$F:$F,$AI$2,$H:$H,AM$3)</f>
        <v>0</v>
      </c>
      <c r="AN149" s="10">
        <f>AH149+AI149+AJ149+AK149+AM149</f>
        <v>0</v>
      </c>
      <c r="AO149" s="13">
        <f>AA149/365*0.5</f>
        <v>0</v>
      </c>
      <c r="AP149" s="13">
        <f>AB149/365*0.5</f>
        <v>0</v>
      </c>
      <c r="AQ149" s="13">
        <f>AC149/365*0.5</f>
        <v>0</v>
      </c>
      <c r="AR149" s="13">
        <f>AD149/365*0.5</f>
        <v>0</v>
      </c>
      <c r="AS149" s="14">
        <f>AE149/365*0.5</f>
        <v>0</v>
      </c>
      <c r="AT149" s="13">
        <f>AF149/365*0.5</f>
        <v>0</v>
      </c>
      <c r="AU149" s="14">
        <f>AG149/365*0.5</f>
        <v>0</v>
      </c>
      <c r="AV149" s="13">
        <f>AH149/365*0.5</f>
        <v>0</v>
      </c>
      <c r="AW149" s="13">
        <f>AI149/365*0.5</f>
        <v>0</v>
      </c>
      <c r="AX149" s="13">
        <f>AJ149/365*0.5</f>
        <v>0</v>
      </c>
      <c r="AY149" s="13">
        <f>AK149/365*0.5</f>
        <v>0</v>
      </c>
      <c r="AZ149" s="14">
        <f>AL149/365*0.5</f>
        <v>0</v>
      </c>
      <c r="BA149" s="13">
        <f>AM149/365*0.5</f>
        <v>0</v>
      </c>
      <c r="BB149" s="14">
        <f>AN149/365*0.5</f>
        <v>0</v>
      </c>
    </row>
    <row r="150" spans="1:54">
      <c r="A150" s="19" t="s">
        <v>5000</v>
      </c>
      <c r="B150" s="20" t="s">
        <v>5001</v>
      </c>
      <c r="C150" s="20" t="s">
        <v>16</v>
      </c>
      <c r="D150" s="20"/>
      <c r="E150" s="21">
        <v>-20262.7815660373</v>
      </c>
      <c r="F150" s="22" t="s">
        <v>5</v>
      </c>
      <c r="G150" s="23">
        <v>2016</v>
      </c>
      <c r="H150" s="22" t="s">
        <v>82</v>
      </c>
      <c r="I150" s="28" t="s">
        <v>64</v>
      </c>
      <c r="J150" s="28" t="s">
        <v>178</v>
      </c>
      <c r="K150" s="28"/>
      <c r="L150" s="29">
        <v>-20262.7815660373</v>
      </c>
      <c r="M150" s="29">
        <f>L150-E150</f>
        <v>0</v>
      </c>
      <c r="N150"/>
      <c r="Y150" s="90" t="s">
        <v>33</v>
      </c>
      <c r="Z150" s="91" t="s">
        <v>87</v>
      </c>
      <c r="AA150" s="92">
        <f>SUM(AA148:AA149)</f>
        <v>0</v>
      </c>
      <c r="AB150" s="92">
        <f>SUM(AB148:AB149)</f>
        <v>0</v>
      </c>
      <c r="AC150" s="92">
        <f>SUM(AC148:AC149)</f>
        <v>0</v>
      </c>
      <c r="AD150" s="92">
        <f>SUM(AD148:AD149)</f>
        <v>0</v>
      </c>
      <c r="AE150" s="93">
        <f>AA150+AB150+AC150+AD150</f>
        <v>0</v>
      </c>
      <c r="AF150" s="92">
        <f>SUM(AF148:AF149)</f>
        <v>0</v>
      </c>
      <c r="AG150" s="93">
        <f>AA150+AB150+AC150+AD150+AF150</f>
        <v>0</v>
      </c>
      <c r="AH150" s="92">
        <f>SUM(AH148:AH149)</f>
        <v>0</v>
      </c>
      <c r="AI150" s="92">
        <f>SUM(AI148:AI149)</f>
        <v>0</v>
      </c>
      <c r="AJ150" s="92">
        <f>SUM(AJ148:AJ149)</f>
        <v>0</v>
      </c>
      <c r="AK150" s="92">
        <f>SUM(AK148:AK149)</f>
        <v>0</v>
      </c>
      <c r="AL150" s="92">
        <f>SUM(AL148:AL149)</f>
        <v>0</v>
      </c>
      <c r="AM150" s="92">
        <f>SUM(AM148:AM149)</f>
        <v>0</v>
      </c>
      <c r="AN150" s="92">
        <f>SUM(AN148:AN149)</f>
        <v>0</v>
      </c>
      <c r="AO150" s="13">
        <f>AA150/365*0.5</f>
        <v>0</v>
      </c>
      <c r="AP150" s="13">
        <f>AB150/365*0.5</f>
        <v>0</v>
      </c>
      <c r="AQ150" s="13">
        <f>AC150/365*0.5</f>
        <v>0</v>
      </c>
      <c r="AR150" s="13">
        <f>AD150/365*0.5</f>
        <v>0</v>
      </c>
      <c r="AS150" s="14">
        <f>AE150/365*0.5</f>
        <v>0</v>
      </c>
      <c r="AT150" s="13">
        <f>AF150/365*0.5</f>
        <v>0</v>
      </c>
      <c r="AU150" s="14">
        <f>AG150/365*0.5</f>
        <v>0</v>
      </c>
      <c r="AV150" s="13">
        <f>AH150/365*0.5</f>
        <v>0</v>
      </c>
      <c r="AW150" s="13">
        <f>AI150/365*0.5</f>
        <v>0</v>
      </c>
      <c r="AX150" s="13">
        <f>AJ150/365*0.5</f>
        <v>0</v>
      </c>
      <c r="AY150" s="13">
        <f>AK150/365*0.5</f>
        <v>0</v>
      </c>
      <c r="AZ150" s="14">
        <f>AL150/365*0.5</f>
        <v>0</v>
      </c>
      <c r="BA150" s="13">
        <f>AM150/365*0.5</f>
        <v>0</v>
      </c>
      <c r="BB150" s="14">
        <f>AN150/365*0.5</f>
        <v>0</v>
      </c>
    </row>
    <row r="151" spans="1:54">
      <c r="A151" s="19" t="s">
        <v>5002</v>
      </c>
      <c r="B151" s="20" t="s">
        <v>4175</v>
      </c>
      <c r="C151" s="20" t="s">
        <v>16</v>
      </c>
      <c r="D151" s="20"/>
      <c r="E151" s="21">
        <v>-22114.0645483867</v>
      </c>
      <c r="F151" s="22" t="s">
        <v>5</v>
      </c>
      <c r="G151" s="23">
        <v>2016</v>
      </c>
      <c r="H151" s="22" t="s">
        <v>82</v>
      </c>
      <c r="I151" s="28" t="s">
        <v>64</v>
      </c>
      <c r="J151" s="28" t="s">
        <v>65</v>
      </c>
      <c r="K151" s="28"/>
      <c r="L151" s="29">
        <v>-22114.0645483867</v>
      </c>
      <c r="M151" s="29">
        <f>L151-E151</f>
        <v>0</v>
      </c>
      <c r="N151"/>
      <c r="Y151" s="113" t="s">
        <v>4722</v>
      </c>
      <c r="Z151" s="87" t="s">
        <v>279</v>
      </c>
      <c r="AA151" s="9">
        <f>SUMIFS($E:$E,$J:$J,$Z151,$F:$F,$Z$2,$H:$H,AA$3)</f>
        <v>0</v>
      </c>
      <c r="AB151" s="9">
        <f>SUMIFS($E:$E,$J:$J,$Z151,$F:$F,$Z$2,$H:$H,AB$3)</f>
        <v>0</v>
      </c>
      <c r="AC151" s="9">
        <f>SUMIFS($E:$E,$J:$J,$Z151,$F:$F,$Z$2,$H:$H,AC$3)</f>
        <v>0</v>
      </c>
      <c r="AD151" s="9">
        <f>SUMIFS($E:$E,$J:$J,$Z151,$F:$F,$Z$2,$H:$H,AD$3)</f>
        <v>0</v>
      </c>
      <c r="AE151" s="10">
        <f>AA151+AB151+AC151+AD151</f>
        <v>0</v>
      </c>
      <c r="AF151" s="9">
        <f>SUMIFS($E:$E,$J:$J,$Z151,$F:$F,$Z$2,$H:$H,AF$3)</f>
        <v>0</v>
      </c>
      <c r="AG151" s="10">
        <f>AA151+AB151+AC151+AD151+AF151</f>
        <v>0</v>
      </c>
      <c r="AH151" s="10">
        <f>SUMIFS($E:$E,$J:$J,$Z151,$F:$F,$AI$2,$H:$H,AH$3)</f>
        <v>0</v>
      </c>
      <c r="AI151" s="10">
        <f>SUMIFS($E:$E,$J:$J,$Z151,$F:$F,$AI$2,$H:$H,AI$3)</f>
        <v>0</v>
      </c>
      <c r="AJ151" s="10">
        <f>SUMIFS($E:$E,$J:$J,$Z151,$F:$F,$AI$2,$H:$H,AJ$3)</f>
        <v>0</v>
      </c>
      <c r="AK151" s="10">
        <f>SUMIFS($E:$E,$J:$J,$Z151,$F:$F,$AI$2,$H:$H,AK$3)</f>
        <v>0</v>
      </c>
      <c r="AL151" s="10">
        <f>AH151+AI151+AJ151+AK151</f>
        <v>0</v>
      </c>
      <c r="AM151" s="10">
        <f>SUMIFS($E:$E,$J:$J,$Z151,$F:$F,$AI$2,$H:$H,AM$3)</f>
        <v>0</v>
      </c>
      <c r="AN151" s="10">
        <f>AH151+AI151+AJ151+AK151+AM151</f>
        <v>0</v>
      </c>
      <c r="AO151" s="13">
        <f>AA151/365*0.5</f>
        <v>0</v>
      </c>
      <c r="AP151" s="13">
        <f>AB151/365*0.5</f>
        <v>0</v>
      </c>
      <c r="AQ151" s="13">
        <f>AC151/365*0.5</f>
        <v>0</v>
      </c>
      <c r="AR151" s="13">
        <f>AD151/365*0.5</f>
        <v>0</v>
      </c>
      <c r="AS151" s="14">
        <f>AE151/365*0.5</f>
        <v>0</v>
      </c>
      <c r="AT151" s="13">
        <f>AF151/365*0.5</f>
        <v>0</v>
      </c>
      <c r="AU151" s="14">
        <f>AG151/365*0.5</f>
        <v>0</v>
      </c>
      <c r="AV151" s="13">
        <f>AH151/365*0.5</f>
        <v>0</v>
      </c>
      <c r="AW151" s="13">
        <f>AI151/365*0.5</f>
        <v>0</v>
      </c>
      <c r="AX151" s="13">
        <f>AJ151/365*0.5</f>
        <v>0</v>
      </c>
      <c r="AY151" s="13">
        <f>AK151/365*0.5</f>
        <v>0</v>
      </c>
      <c r="AZ151" s="14">
        <f>AL151/365*0.5</f>
        <v>0</v>
      </c>
      <c r="BA151" s="13">
        <f>AM151/365*0.5</f>
        <v>0</v>
      </c>
      <c r="BB151" s="14">
        <f>AN151/365*0.5</f>
        <v>0</v>
      </c>
    </row>
    <row r="152" spans="1:54">
      <c r="A152" s="19" t="s">
        <v>5003</v>
      </c>
      <c r="B152" s="20" t="s">
        <v>3985</v>
      </c>
      <c r="C152" s="20" t="s">
        <v>16</v>
      </c>
      <c r="D152" s="20"/>
      <c r="E152" s="21">
        <v>-22114.0645483867</v>
      </c>
      <c r="F152" s="22" t="s">
        <v>5</v>
      </c>
      <c r="G152" s="23">
        <v>2016</v>
      </c>
      <c r="H152" s="22" t="s">
        <v>82</v>
      </c>
      <c r="I152" s="28" t="s">
        <v>64</v>
      </c>
      <c r="J152" s="28" t="s">
        <v>65</v>
      </c>
      <c r="K152" s="28"/>
      <c r="L152" s="29">
        <v>-22114.0645483867</v>
      </c>
      <c r="M152" s="29">
        <f>L152-E152</f>
        <v>0</v>
      </c>
      <c r="N152"/>
      <c r="Y152" s="113"/>
      <c r="Z152" s="87" t="s">
        <v>282</v>
      </c>
      <c r="AA152" s="9">
        <f>SUMIFS($E:$E,$J:$J,$Z152,$F:$F,$Z$2,$H:$H,AA$3)</f>
        <v>0</v>
      </c>
      <c r="AB152" s="9">
        <f>SUMIFS($E:$E,$J:$J,$Z152,$F:$F,$Z$2,$H:$H,AB$3)</f>
        <v>0</v>
      </c>
      <c r="AC152" s="9">
        <f>SUMIFS($E:$E,$J:$J,$Z152,$F:$F,$Z$2,$H:$H,AC$3)</f>
        <v>0</v>
      </c>
      <c r="AD152" s="9">
        <f>SUMIFS($E:$E,$J:$J,$Z152,$F:$F,$Z$2,$H:$H,AD$3)</f>
        <v>0</v>
      </c>
      <c r="AE152" s="10">
        <f>AA152+AB152+AC152+AD152</f>
        <v>0</v>
      </c>
      <c r="AF152" s="9">
        <f>SUMIFS($E:$E,$J:$J,$Z152,$F:$F,$Z$2,$H:$H,AF$3)</f>
        <v>0</v>
      </c>
      <c r="AG152" s="10">
        <f>AA152+AB152+AC152+AD152+AF152</f>
        <v>0</v>
      </c>
      <c r="AH152" s="10">
        <f>SUMIFS($E:$E,$J:$J,$Z152,$F:$F,$AI$2,$H:$H,AH$3)</f>
        <v>0</v>
      </c>
      <c r="AI152" s="10">
        <f>SUMIFS($E:$E,$J:$J,$Z152,$F:$F,$AI$2,$H:$H,AI$3)</f>
        <v>0</v>
      </c>
      <c r="AJ152" s="10">
        <f>SUMIFS($E:$E,$J:$J,$Z152,$F:$F,$AI$2,$H:$H,AJ$3)</f>
        <v>0</v>
      </c>
      <c r="AK152" s="10">
        <f>SUMIFS($E:$E,$J:$J,$Z152,$F:$F,$AI$2,$H:$H,AK$3)</f>
        <v>0</v>
      </c>
      <c r="AL152" s="10">
        <f>AH152+AI152+AJ152+AK152</f>
        <v>0</v>
      </c>
      <c r="AM152" s="10">
        <f>SUMIFS($E:$E,$J:$J,$Z152,$F:$F,$AI$2,$H:$H,AM$3)</f>
        <v>0</v>
      </c>
      <c r="AN152" s="10">
        <f>AH152+AI152+AJ152+AK152+AM152</f>
        <v>0</v>
      </c>
      <c r="AO152" s="13">
        <f>AA152/365*0.5</f>
        <v>0</v>
      </c>
      <c r="AP152" s="13">
        <f>AB152/365*0.5</f>
        <v>0</v>
      </c>
      <c r="AQ152" s="13">
        <f>AC152/365*0.5</f>
        <v>0</v>
      </c>
      <c r="AR152" s="13">
        <f>AD152/365*0.5</f>
        <v>0</v>
      </c>
      <c r="AS152" s="14">
        <f>AE152/365*0.5</f>
        <v>0</v>
      </c>
      <c r="AT152" s="13">
        <f>AF152/365*0.5</f>
        <v>0</v>
      </c>
      <c r="AU152" s="14">
        <f>AG152/365*0.5</f>
        <v>0</v>
      </c>
      <c r="AV152" s="13">
        <f>AH152/365*0.5</f>
        <v>0</v>
      </c>
      <c r="AW152" s="13">
        <f>AI152/365*0.5</f>
        <v>0</v>
      </c>
      <c r="AX152" s="13">
        <f>AJ152/365*0.5</f>
        <v>0</v>
      </c>
      <c r="AY152" s="13">
        <f>AK152/365*0.5</f>
        <v>0</v>
      </c>
      <c r="AZ152" s="14">
        <f>AL152/365*0.5</f>
        <v>0</v>
      </c>
      <c r="BA152" s="13">
        <f>AM152/365*0.5</f>
        <v>0</v>
      </c>
      <c r="BB152" s="14">
        <f>AN152/365*0.5</f>
        <v>0</v>
      </c>
    </row>
    <row r="153" spans="1:54">
      <c r="A153" s="19" t="s">
        <v>5004</v>
      </c>
      <c r="B153" s="20" t="s">
        <v>5005</v>
      </c>
      <c r="C153" s="20" t="s">
        <v>16</v>
      </c>
      <c r="D153" s="20"/>
      <c r="E153" s="21">
        <v>21106.5995474354</v>
      </c>
      <c r="F153" s="22" t="s">
        <v>5</v>
      </c>
      <c r="G153" s="23">
        <v>2016</v>
      </c>
      <c r="H153" s="22" t="s">
        <v>82</v>
      </c>
      <c r="I153" s="28" t="s">
        <v>64</v>
      </c>
      <c r="J153" s="28" t="s">
        <v>65</v>
      </c>
      <c r="K153" s="28"/>
      <c r="L153" s="29">
        <v>21106.5995474354</v>
      </c>
      <c r="M153" s="29">
        <f>L153-E153</f>
        <v>0</v>
      </c>
      <c r="N153"/>
      <c r="Y153" s="113"/>
      <c r="Z153" s="87" t="s">
        <v>269</v>
      </c>
      <c r="AA153" s="9">
        <f>SUMIFS($E:$E,$J:$J,$Z153,$F:$F,$Z$2,$H:$H,AA$3)</f>
        <v>0</v>
      </c>
      <c r="AB153" s="9">
        <f>SUMIFS($E:$E,$J:$J,$Z153,$F:$F,$Z$2,$H:$H,AB$3)</f>
        <v>0</v>
      </c>
      <c r="AC153" s="9">
        <f>SUMIFS($E:$E,$J:$J,$Z153,$F:$F,$Z$2,$H:$H,AC$3)</f>
        <v>0</v>
      </c>
      <c r="AD153" s="9">
        <f>SUMIFS($E:$E,$J:$J,$Z153,$F:$F,$Z$2,$H:$H,AD$3)</f>
        <v>0</v>
      </c>
      <c r="AE153" s="10">
        <f>AA153+AB153+AC153+AD153</f>
        <v>0</v>
      </c>
      <c r="AF153" s="9">
        <f>SUMIFS($E:$E,$J:$J,$Z153,$F:$F,$Z$2,$H:$H,AF$3)</f>
        <v>0</v>
      </c>
      <c r="AG153" s="10">
        <f>AA153+AB153+AC153+AD153+AF153</f>
        <v>0</v>
      </c>
      <c r="AH153" s="10">
        <f>SUMIFS($E:$E,$J:$J,$Z153,$F:$F,$AI$2,$H:$H,AH$3)</f>
        <v>0</v>
      </c>
      <c r="AI153" s="10">
        <f>SUMIFS($E:$E,$J:$J,$Z153,$F:$F,$AI$2,$H:$H,AI$3)</f>
        <v>0</v>
      </c>
      <c r="AJ153" s="10">
        <f>SUMIFS($E:$E,$J:$J,$Z153,$F:$F,$AI$2,$H:$H,AJ$3)</f>
        <v>0</v>
      </c>
      <c r="AK153" s="10">
        <f>SUMIFS($E:$E,$J:$J,$Z153,$F:$F,$AI$2,$H:$H,AK$3)</f>
        <v>0</v>
      </c>
      <c r="AL153" s="10">
        <f>AH153+AI153+AJ153+AK153</f>
        <v>0</v>
      </c>
      <c r="AM153" s="10">
        <f>SUMIFS($E:$E,$J:$J,$Z153,$F:$F,$AI$2,$H:$H,AM$3)</f>
        <v>0</v>
      </c>
      <c r="AN153" s="10">
        <f>AH153+AI153+AJ153+AK153+AM153</f>
        <v>0</v>
      </c>
      <c r="AO153" s="13">
        <f>AA153/365*0.5</f>
        <v>0</v>
      </c>
      <c r="AP153" s="13">
        <f>AB153/365*0.5</f>
        <v>0</v>
      </c>
      <c r="AQ153" s="13">
        <f>AC153/365*0.5</f>
        <v>0</v>
      </c>
      <c r="AR153" s="13">
        <f>AD153/365*0.5</f>
        <v>0</v>
      </c>
      <c r="AS153" s="14">
        <f>AE153/365*0.5</f>
        <v>0</v>
      </c>
      <c r="AT153" s="13">
        <f>AF153/365*0.5</f>
        <v>0</v>
      </c>
      <c r="AU153" s="14">
        <f>AG153/365*0.5</f>
        <v>0</v>
      </c>
      <c r="AV153" s="13">
        <f>AH153/365*0.5</f>
        <v>0</v>
      </c>
      <c r="AW153" s="13">
        <f>AI153/365*0.5</f>
        <v>0</v>
      </c>
      <c r="AX153" s="13">
        <f>AJ153/365*0.5</f>
        <v>0</v>
      </c>
      <c r="AY153" s="13">
        <f>AK153/365*0.5</f>
        <v>0</v>
      </c>
      <c r="AZ153" s="14">
        <f>AL153/365*0.5</f>
        <v>0</v>
      </c>
      <c r="BA153" s="13">
        <f>AM153/365*0.5</f>
        <v>0</v>
      </c>
      <c r="BB153" s="14">
        <f>AN153/365*0.5</f>
        <v>0</v>
      </c>
    </row>
    <row r="154" spans="1:54">
      <c r="A154" s="19" t="s">
        <v>5006</v>
      </c>
      <c r="B154" s="20" t="s">
        <v>5007</v>
      </c>
      <c r="C154" s="20" t="s">
        <v>16</v>
      </c>
      <c r="D154" s="20"/>
      <c r="E154" s="21">
        <v>-31479.0283062109</v>
      </c>
      <c r="F154" s="22" t="s">
        <v>5</v>
      </c>
      <c r="G154" s="23">
        <v>2016</v>
      </c>
      <c r="H154" s="22" t="s">
        <v>82</v>
      </c>
      <c r="I154" s="28" t="s">
        <v>64</v>
      </c>
      <c r="J154" s="28" t="s">
        <v>178</v>
      </c>
      <c r="K154" s="28"/>
      <c r="L154" s="29">
        <v>-31479.0283062109</v>
      </c>
      <c r="M154" s="29">
        <f>L154-E154</f>
        <v>0</v>
      </c>
      <c r="N154"/>
      <c r="Y154" s="113"/>
      <c r="Z154" s="87" t="s">
        <v>272</v>
      </c>
      <c r="AA154" s="9">
        <f>SUMIFS($E:$E,$J:$J,$Z154,$F:$F,$Z$2,$H:$H,AA$3)</f>
        <v>0</v>
      </c>
      <c r="AB154" s="9">
        <f>SUMIFS($E:$E,$J:$J,$Z154,$F:$F,$Z$2,$H:$H,AB$3)</f>
        <v>0</v>
      </c>
      <c r="AC154" s="9">
        <f>SUMIFS($E:$E,$J:$J,$Z154,$F:$F,$Z$2,$H:$H,AC$3)</f>
        <v>0</v>
      </c>
      <c r="AD154" s="9">
        <f>SUMIFS($E:$E,$J:$J,$Z154,$F:$F,$Z$2,$H:$H,AD$3)</f>
        <v>0</v>
      </c>
      <c r="AE154" s="10">
        <f>AA154+AB154+AC154+AD154</f>
        <v>0</v>
      </c>
      <c r="AF154" s="9">
        <f>SUMIFS($E:$E,$J:$J,$Z154,$F:$F,$Z$2,$H:$H,AF$3)</f>
        <v>0</v>
      </c>
      <c r="AG154" s="10">
        <f>AA154+AB154+AC154+AD154+AF154</f>
        <v>0</v>
      </c>
      <c r="AH154" s="10">
        <f>SUMIFS($E:$E,$J:$J,$Z154,$F:$F,$AI$2,$H:$H,AH$3)</f>
        <v>0</v>
      </c>
      <c r="AI154" s="10">
        <f>SUMIFS($E:$E,$J:$J,$Z154,$F:$F,$AI$2,$H:$H,AI$3)</f>
        <v>0</v>
      </c>
      <c r="AJ154" s="10">
        <f>SUMIFS($E:$E,$J:$J,$Z154,$F:$F,$AI$2,$H:$H,AJ$3)</f>
        <v>0</v>
      </c>
      <c r="AK154" s="10">
        <f>SUMIFS($E:$E,$J:$J,$Z154,$F:$F,$AI$2,$H:$H,AK$3)</f>
        <v>0</v>
      </c>
      <c r="AL154" s="10">
        <f>AH154+AI154+AJ154+AK154</f>
        <v>0</v>
      </c>
      <c r="AM154" s="10">
        <f>SUMIFS($E:$E,$J:$J,$Z154,$F:$F,$AI$2,$H:$H,AM$3)</f>
        <v>0</v>
      </c>
      <c r="AN154" s="10">
        <f>AH154+AI154+AJ154+AK154+AM154</f>
        <v>0</v>
      </c>
      <c r="AO154" s="13">
        <f>AA154/365*0.5</f>
        <v>0</v>
      </c>
      <c r="AP154" s="13">
        <f>AB154/365*0.5</f>
        <v>0</v>
      </c>
      <c r="AQ154" s="13">
        <f>AC154/365*0.5</f>
        <v>0</v>
      </c>
      <c r="AR154" s="13">
        <f>AD154/365*0.5</f>
        <v>0</v>
      </c>
      <c r="AS154" s="14">
        <f>AE154/365*0.5</f>
        <v>0</v>
      </c>
      <c r="AT154" s="13">
        <f>AF154/365*0.5</f>
        <v>0</v>
      </c>
      <c r="AU154" s="14">
        <f>AG154/365*0.5</f>
        <v>0</v>
      </c>
      <c r="AV154" s="13">
        <f>AH154/365*0.5</f>
        <v>0</v>
      </c>
      <c r="AW154" s="13">
        <f>AI154/365*0.5</f>
        <v>0</v>
      </c>
      <c r="AX154" s="13">
        <f>AJ154/365*0.5</f>
        <v>0</v>
      </c>
      <c r="AY154" s="13">
        <f>AK154/365*0.5</f>
        <v>0</v>
      </c>
      <c r="AZ154" s="14">
        <f>AL154/365*0.5</f>
        <v>0</v>
      </c>
      <c r="BA154" s="13">
        <f>AM154/365*0.5</f>
        <v>0</v>
      </c>
      <c r="BB154" s="14">
        <f>AN154/365*0.5</f>
        <v>0</v>
      </c>
    </row>
    <row r="155" spans="1:54">
      <c r="A155" s="19" t="s">
        <v>5008</v>
      </c>
      <c r="B155" s="20" t="s">
        <v>5009</v>
      </c>
      <c r="C155" s="20" t="s">
        <v>16</v>
      </c>
      <c r="D155" s="20"/>
      <c r="E155" s="21">
        <v>-28980.1201072647</v>
      </c>
      <c r="F155" s="22" t="s">
        <v>5</v>
      </c>
      <c r="G155" s="23">
        <v>2016</v>
      </c>
      <c r="H155" s="22" t="s">
        <v>82</v>
      </c>
      <c r="I155" s="28" t="s">
        <v>64</v>
      </c>
      <c r="J155" s="28" t="s">
        <v>178</v>
      </c>
      <c r="K155" s="28"/>
      <c r="L155" s="29">
        <v>-28980.1201072647</v>
      </c>
      <c r="M155" s="29">
        <f>L155-E155</f>
        <v>0</v>
      </c>
      <c r="N155"/>
      <c r="Y155" s="113"/>
      <c r="Z155" s="87" t="s">
        <v>276</v>
      </c>
      <c r="AA155" s="9">
        <f>SUMIFS($E:$E,$J:$J,$Z155,$F:$F,$Z$2,$H:$H,AA$3)</f>
        <v>0</v>
      </c>
      <c r="AB155" s="9">
        <f>SUMIFS($E:$E,$J:$J,$Z155,$F:$F,$Z$2,$H:$H,AB$3)</f>
        <v>0</v>
      </c>
      <c r="AC155" s="9">
        <f>SUMIFS($E:$E,$J:$J,$Z155,$F:$F,$Z$2,$H:$H,AC$3)</f>
        <v>0</v>
      </c>
      <c r="AD155" s="9">
        <f>SUMIFS($E:$E,$J:$J,$Z155,$F:$F,$Z$2,$H:$H,AD$3)</f>
        <v>0</v>
      </c>
      <c r="AE155" s="10">
        <f>AA155+AB155+AC155+AD155</f>
        <v>0</v>
      </c>
      <c r="AF155" s="9">
        <f>SUMIFS($E:$E,$J:$J,$Z155,$F:$F,$Z$2,$H:$H,AF$3)</f>
        <v>0</v>
      </c>
      <c r="AG155" s="10">
        <f>AA155+AB155+AC155+AD155+AF155</f>
        <v>0</v>
      </c>
      <c r="AH155" s="10">
        <f>SUMIFS($E:$E,$J:$J,$Z155,$F:$F,$AI$2,$H:$H,AH$3)</f>
        <v>0</v>
      </c>
      <c r="AI155" s="10">
        <f>SUMIFS($E:$E,$J:$J,$Z155,$F:$F,$AI$2,$H:$H,AI$3)</f>
        <v>0</v>
      </c>
      <c r="AJ155" s="10">
        <f>SUMIFS($E:$E,$J:$J,$Z155,$F:$F,$AI$2,$H:$H,AJ$3)</f>
        <v>0</v>
      </c>
      <c r="AK155" s="10">
        <f>SUMIFS($E:$E,$J:$J,$Z155,$F:$F,$AI$2,$H:$H,AK$3)</f>
        <v>0</v>
      </c>
      <c r="AL155" s="10">
        <f>AH155+AI155+AJ155+AK155</f>
        <v>0</v>
      </c>
      <c r="AM155" s="10">
        <f>SUMIFS($E:$E,$J:$J,$Z155,$F:$F,$AI$2,$H:$H,AM$3)</f>
        <v>0</v>
      </c>
      <c r="AN155" s="10">
        <f>AH155+AI155+AJ155+AK155+AM155</f>
        <v>0</v>
      </c>
      <c r="AO155" s="13">
        <f>AA155/365*0.5</f>
        <v>0</v>
      </c>
      <c r="AP155" s="13">
        <f>AB155/365*0.5</f>
        <v>0</v>
      </c>
      <c r="AQ155" s="13">
        <f>AC155/365*0.5</f>
        <v>0</v>
      </c>
      <c r="AR155" s="13">
        <f>AD155/365*0.5</f>
        <v>0</v>
      </c>
      <c r="AS155" s="14">
        <f>AE155/365*0.5</f>
        <v>0</v>
      </c>
      <c r="AT155" s="13">
        <f>AF155/365*0.5</f>
        <v>0</v>
      </c>
      <c r="AU155" s="14">
        <f>AG155/365*0.5</f>
        <v>0</v>
      </c>
      <c r="AV155" s="13">
        <f>AH155/365*0.5</f>
        <v>0</v>
      </c>
      <c r="AW155" s="13">
        <f>AI155/365*0.5</f>
        <v>0</v>
      </c>
      <c r="AX155" s="13">
        <f>AJ155/365*0.5</f>
        <v>0</v>
      </c>
      <c r="AY155" s="13">
        <f>AK155/365*0.5</f>
        <v>0</v>
      </c>
      <c r="AZ155" s="14">
        <f>AL155/365*0.5</f>
        <v>0</v>
      </c>
      <c r="BA155" s="13">
        <f>AM155/365*0.5</f>
        <v>0</v>
      </c>
      <c r="BB155" s="14">
        <f>AN155/365*0.5</f>
        <v>0</v>
      </c>
    </row>
    <row r="156" spans="1:54">
      <c r="A156" s="19" t="s">
        <v>5010</v>
      </c>
      <c r="B156" s="20" t="s">
        <v>5011</v>
      </c>
      <c r="C156" s="20" t="s">
        <v>16</v>
      </c>
      <c r="D156" s="20"/>
      <c r="E156" s="21">
        <v>-20772.5049535639</v>
      </c>
      <c r="F156" s="22" t="s">
        <v>5</v>
      </c>
      <c r="G156" s="23">
        <v>2016</v>
      </c>
      <c r="H156" s="22" t="s">
        <v>82</v>
      </c>
      <c r="I156" s="28" t="s">
        <v>64</v>
      </c>
      <c r="J156" s="28" t="s">
        <v>65</v>
      </c>
      <c r="K156" s="28"/>
      <c r="L156" s="29">
        <v>-20772.5049535639</v>
      </c>
      <c r="M156" s="29">
        <f>L156-E156</f>
        <v>0</v>
      </c>
      <c r="N156"/>
      <c r="Y156" s="114" t="s">
        <v>4723</v>
      </c>
      <c r="Z156" s="115" t="s">
        <v>87</v>
      </c>
      <c r="AA156" s="116">
        <f>SUM(AA151:AA155)</f>
        <v>0</v>
      </c>
      <c r="AB156" s="116">
        <f>SUM(AB151:AB155)</f>
        <v>0</v>
      </c>
      <c r="AC156" s="116">
        <f>SUM(AC151:AC155)</f>
        <v>0</v>
      </c>
      <c r="AD156" s="116">
        <f>SUM(AD151:AD155)</f>
        <v>0</v>
      </c>
      <c r="AE156" s="117">
        <f>AA156+AB156+AC156+AD156</f>
        <v>0</v>
      </c>
      <c r="AF156" s="116">
        <f>SUM(AF151:AF155)</f>
        <v>0</v>
      </c>
      <c r="AG156" s="117">
        <f>AA156+AB156+AC156+AD156+AF156</f>
        <v>0</v>
      </c>
      <c r="AH156" s="116">
        <f>SUM(AH151:AH155)</f>
        <v>0</v>
      </c>
      <c r="AI156" s="116">
        <f>SUM(AI151:AI155)</f>
        <v>0</v>
      </c>
      <c r="AJ156" s="116">
        <f>SUM(AJ151:AJ155)</f>
        <v>0</v>
      </c>
      <c r="AK156" s="116">
        <f>SUM(AK151:AK155)</f>
        <v>0</v>
      </c>
      <c r="AL156" s="116">
        <f>SUM(AL151:AL155)</f>
        <v>0</v>
      </c>
      <c r="AM156" s="116">
        <f>SUM(AM151:AM155)</f>
        <v>0</v>
      </c>
      <c r="AN156" s="116">
        <f>SUM(AN151:AN155)</f>
        <v>0</v>
      </c>
      <c r="AO156" s="13">
        <f>AA156/365*0.5</f>
        <v>0</v>
      </c>
      <c r="AP156" s="13">
        <f>AB156/365*0.5</f>
        <v>0</v>
      </c>
      <c r="AQ156" s="13">
        <f>AC156/365*0.5</f>
        <v>0</v>
      </c>
      <c r="AR156" s="13">
        <f>AD156/365*0.5</f>
        <v>0</v>
      </c>
      <c r="AS156" s="14">
        <f>AE156/365*0.5</f>
        <v>0</v>
      </c>
      <c r="AT156" s="13">
        <f>AF156/365*0.5</f>
        <v>0</v>
      </c>
      <c r="AU156" s="14">
        <f>AG156/365*0.5</f>
        <v>0</v>
      </c>
      <c r="AV156" s="13">
        <f>AH156/365*0.5</f>
        <v>0</v>
      </c>
      <c r="AW156" s="13">
        <f>AI156/365*0.5</f>
        <v>0</v>
      </c>
      <c r="AX156" s="13">
        <f>AJ156/365*0.5</f>
        <v>0</v>
      </c>
      <c r="AY156" s="13">
        <f>AK156/365*0.5</f>
        <v>0</v>
      </c>
      <c r="AZ156" s="14">
        <f>AL156/365*0.5</f>
        <v>0</v>
      </c>
      <c r="BA156" s="13">
        <f>AM156/365*0.5</f>
        <v>0</v>
      </c>
      <c r="BB156" s="14">
        <f>AN156/365*0.5</f>
        <v>0</v>
      </c>
    </row>
    <row r="157" spans="1:54">
      <c r="A157" s="19" t="s">
        <v>5012</v>
      </c>
      <c r="B157" s="20" t="s">
        <v>5013</v>
      </c>
      <c r="C157" s="20" t="s">
        <v>16</v>
      </c>
      <c r="D157" s="20"/>
      <c r="E157" s="21">
        <v>-24985.3250887302</v>
      </c>
      <c r="F157" s="22" t="s">
        <v>5</v>
      </c>
      <c r="G157" s="23">
        <v>2016</v>
      </c>
      <c r="H157" s="22" t="s">
        <v>82</v>
      </c>
      <c r="I157" s="28" t="s">
        <v>64</v>
      </c>
      <c r="J157" s="28" t="s">
        <v>65</v>
      </c>
      <c r="K157" s="28"/>
      <c r="L157" s="29">
        <v>-24985.3250887302</v>
      </c>
      <c r="M157" s="29">
        <f>L157-E157</f>
        <v>0</v>
      </c>
      <c r="N157"/>
      <c r="Y157" s="113" t="s">
        <v>4722</v>
      </c>
      <c r="Z157" s="87" t="s">
        <v>288</v>
      </c>
      <c r="AA157" s="9">
        <f>SUMIFS($E:$E,$J:$J,$Z157,$F:$F,$Z$2,$H:$H,AA$3)</f>
        <v>0</v>
      </c>
      <c r="AB157" s="9">
        <f>SUMIFS($E:$E,$J:$J,$Z157,$F:$F,$Z$2,$H:$H,AB$3)</f>
        <v>0</v>
      </c>
      <c r="AC157" s="9">
        <f>SUMIFS($E:$E,$J:$J,$Z157,$F:$F,$Z$2,$H:$H,AC$3)</f>
        <v>0</v>
      </c>
      <c r="AD157" s="9">
        <f>SUMIFS($E:$E,$J:$J,$Z157,$F:$F,$Z$2,$H:$H,AD$3)</f>
        <v>0</v>
      </c>
      <c r="AE157" s="10">
        <f>AA157+AB157+AC157+AD157</f>
        <v>0</v>
      </c>
      <c r="AF157" s="9">
        <f>SUMIFS($E:$E,$J:$J,$Z157,$F:$F,$Z$2,$H:$H,AF$3)</f>
        <v>0</v>
      </c>
      <c r="AG157" s="10">
        <f>AA157+AB157+AC157+AD157+AF157</f>
        <v>0</v>
      </c>
      <c r="AH157" s="10">
        <f>SUMIFS($E:$E,$J:$J,$Z157,$F:$F,$AI$2,$H:$H,AH$3)</f>
        <v>0</v>
      </c>
      <c r="AI157" s="10">
        <f>SUMIFS($E:$E,$J:$J,$Z157,$F:$F,$AI$2,$H:$H,AI$3)</f>
        <v>0</v>
      </c>
      <c r="AJ157" s="10">
        <f>SUMIFS($E:$E,$J:$J,$Z157,$F:$F,$AI$2,$H:$H,AJ$3)</f>
        <v>0</v>
      </c>
      <c r="AK157" s="10">
        <f>SUMIFS($E:$E,$J:$J,$Z157,$F:$F,$AI$2,$H:$H,AK$3)</f>
        <v>0</v>
      </c>
      <c r="AL157" s="10">
        <f>AH157+AI157+AJ157+AK157</f>
        <v>0</v>
      </c>
      <c r="AM157" s="10">
        <f>SUMIFS($E:$E,$J:$J,$Z157,$F:$F,$AI$2,$H:$H,AM$3)</f>
        <v>0</v>
      </c>
      <c r="AN157" s="10">
        <f>AH157+AI157+AJ157+AK157+AM157</f>
        <v>0</v>
      </c>
      <c r="AO157" s="13">
        <f>AA157/365*0.5</f>
        <v>0</v>
      </c>
      <c r="AP157" s="13">
        <f>AB157/365*0.5</f>
        <v>0</v>
      </c>
      <c r="AQ157" s="13">
        <f>AC157/365*0.5</f>
        <v>0</v>
      </c>
      <c r="AR157" s="13">
        <f>AD157/365*0.5</f>
        <v>0</v>
      </c>
      <c r="AS157" s="14">
        <f>AE157/365*0.5</f>
        <v>0</v>
      </c>
      <c r="AT157" s="13">
        <f>AF157/365*0.5</f>
        <v>0</v>
      </c>
      <c r="AU157" s="14">
        <f>AG157/365*0.5</f>
        <v>0</v>
      </c>
      <c r="AV157" s="13">
        <f>AH157/365*0.5</f>
        <v>0</v>
      </c>
      <c r="AW157" s="13">
        <f>AI157/365*0.5</f>
        <v>0</v>
      </c>
      <c r="AX157" s="13">
        <f>AJ157/365*0.5</f>
        <v>0</v>
      </c>
      <c r="AY157" s="13">
        <f>AK157/365*0.5</f>
        <v>0</v>
      </c>
      <c r="AZ157" s="14">
        <f>AL157/365*0.5</f>
        <v>0</v>
      </c>
      <c r="BA157" s="13">
        <f>AM157/365*0.5</f>
        <v>0</v>
      </c>
      <c r="BB157" s="14">
        <f>AN157/365*0.5</f>
        <v>0</v>
      </c>
    </row>
    <row r="158" spans="1:54">
      <c r="A158" s="19" t="s">
        <v>5014</v>
      </c>
      <c r="B158" s="20" t="s">
        <v>5015</v>
      </c>
      <c r="C158" s="20" t="s">
        <v>16</v>
      </c>
      <c r="D158" s="20"/>
      <c r="E158" s="21">
        <v>-31589.8584286072</v>
      </c>
      <c r="F158" s="22" t="s">
        <v>5</v>
      </c>
      <c r="G158" s="23">
        <v>2004</v>
      </c>
      <c r="H158" s="22" t="s">
        <v>66</v>
      </c>
      <c r="I158" s="28" t="s">
        <v>380</v>
      </c>
      <c r="J158" s="28" t="s">
        <v>196</v>
      </c>
      <c r="K158" s="28"/>
      <c r="L158" s="29">
        <v>-31589.8584286072</v>
      </c>
      <c r="M158" s="29">
        <f>L158-E158</f>
        <v>0</v>
      </c>
      <c r="N158"/>
      <c r="Y158" s="113"/>
      <c r="Z158" s="87" t="s">
        <v>291</v>
      </c>
      <c r="AA158" s="9">
        <f>SUMIFS($E:$E,$J:$J,$Z158,$F:$F,$Z$2,$H:$H,AA$3)</f>
        <v>0</v>
      </c>
      <c r="AB158" s="9">
        <f>SUMIFS($E:$E,$J:$J,$Z158,$F:$F,$Z$2,$H:$H,AB$3)</f>
        <v>0</v>
      </c>
      <c r="AC158" s="9">
        <f>SUMIFS($E:$E,$J:$J,$Z158,$F:$F,$Z$2,$H:$H,AC$3)</f>
        <v>0</v>
      </c>
      <c r="AD158" s="9">
        <f>SUMIFS($E:$E,$J:$J,$Z158,$F:$F,$Z$2,$H:$H,AD$3)</f>
        <v>0</v>
      </c>
      <c r="AE158" s="10">
        <f>AA158+AB158+AC158+AD158</f>
        <v>0</v>
      </c>
      <c r="AF158" s="9">
        <f>SUMIFS($E:$E,$J:$J,$Z158,$F:$F,$Z$2,$H:$H,AF$3)</f>
        <v>0</v>
      </c>
      <c r="AG158" s="10">
        <f>AA158+AB158+AC158+AD158+AF158</f>
        <v>0</v>
      </c>
      <c r="AH158" s="10">
        <f>SUMIFS($E:$E,$J:$J,$Z158,$F:$F,$AI$2,$H:$H,AH$3)</f>
        <v>0</v>
      </c>
      <c r="AI158" s="10">
        <f>SUMIFS($E:$E,$J:$J,$Z158,$F:$F,$AI$2,$H:$H,AI$3)</f>
        <v>0</v>
      </c>
      <c r="AJ158" s="10">
        <f>SUMIFS($E:$E,$J:$J,$Z158,$F:$F,$AI$2,$H:$H,AJ$3)</f>
        <v>0</v>
      </c>
      <c r="AK158" s="10">
        <f>SUMIFS($E:$E,$J:$J,$Z158,$F:$F,$AI$2,$H:$H,AK$3)</f>
        <v>0</v>
      </c>
      <c r="AL158" s="10">
        <f>AH158+AI158+AJ158+AK158</f>
        <v>0</v>
      </c>
      <c r="AM158" s="10">
        <f>SUMIFS($E:$E,$J:$J,$Z158,$F:$F,$AI$2,$H:$H,AM$3)</f>
        <v>0</v>
      </c>
      <c r="AN158" s="10">
        <f>AH158+AI158+AJ158+AK158+AM158</f>
        <v>0</v>
      </c>
      <c r="AO158" s="13">
        <f>AA158/365*0.5</f>
        <v>0</v>
      </c>
      <c r="AP158" s="13">
        <f>AB158/365*0.5</f>
        <v>0</v>
      </c>
      <c r="AQ158" s="13">
        <f>AC158/365*0.5</f>
        <v>0</v>
      </c>
      <c r="AR158" s="13">
        <f>AD158/365*0.5</f>
        <v>0</v>
      </c>
      <c r="AS158" s="14">
        <f>AE158/365*0.5</f>
        <v>0</v>
      </c>
      <c r="AT158" s="13">
        <f>AF158/365*0.5</f>
        <v>0</v>
      </c>
      <c r="AU158" s="14">
        <f>AG158/365*0.5</f>
        <v>0</v>
      </c>
      <c r="AV158" s="13">
        <f>AH158/365*0.5</f>
        <v>0</v>
      </c>
      <c r="AW158" s="13">
        <f>AI158/365*0.5</f>
        <v>0</v>
      </c>
      <c r="AX158" s="13">
        <f>AJ158/365*0.5</f>
        <v>0</v>
      </c>
      <c r="AY158" s="13">
        <f>AK158/365*0.5</f>
        <v>0</v>
      </c>
      <c r="AZ158" s="14">
        <f>AL158/365*0.5</f>
        <v>0</v>
      </c>
      <c r="BA158" s="13">
        <f>AM158/365*0.5</f>
        <v>0</v>
      </c>
      <c r="BB158" s="14">
        <f>AN158/365*0.5</f>
        <v>0</v>
      </c>
    </row>
    <row r="159" spans="1:54">
      <c r="A159" s="19" t="s">
        <v>5016</v>
      </c>
      <c r="B159" s="20" t="s">
        <v>440</v>
      </c>
      <c r="C159" s="20" t="s">
        <v>16</v>
      </c>
      <c r="D159" s="20"/>
      <c r="E159" s="21">
        <v>-23892.7262270443</v>
      </c>
      <c r="F159" s="22" t="s">
        <v>5</v>
      </c>
      <c r="G159" s="23">
        <v>2017</v>
      </c>
      <c r="H159" s="22" t="s">
        <v>83</v>
      </c>
      <c r="I159" s="28" t="s">
        <v>64</v>
      </c>
      <c r="J159" s="28" t="s">
        <v>65</v>
      </c>
      <c r="K159" s="28"/>
      <c r="L159" s="29">
        <v>-23892.7262270442</v>
      </c>
      <c r="M159" s="29">
        <v>0</v>
      </c>
      <c r="N159"/>
      <c r="Y159" s="113"/>
      <c r="Z159" s="87" t="s">
        <v>285</v>
      </c>
      <c r="AA159" s="9">
        <f>SUMIFS($E:$E,$J:$J,$Z159,$F:$F,$Z$2,$H:$H,AA$3)</f>
        <v>0</v>
      </c>
      <c r="AB159" s="9">
        <f>SUMIFS($E:$E,$J:$J,$Z159,$F:$F,$Z$2,$H:$H,AB$3)</f>
        <v>0</v>
      </c>
      <c r="AC159" s="9">
        <f>SUMIFS($E:$E,$J:$J,$Z159,$F:$F,$Z$2,$H:$H,AC$3)</f>
        <v>0</v>
      </c>
      <c r="AD159" s="9">
        <f>SUMIFS($E:$E,$J:$J,$Z159,$F:$F,$Z$2,$H:$H,AD$3)</f>
        <v>0</v>
      </c>
      <c r="AE159" s="10">
        <f>AA159+AB159+AC159+AD159</f>
        <v>0</v>
      </c>
      <c r="AF159" s="9">
        <f>SUMIFS($E:$E,$J:$J,$Z159,$F:$F,$Z$2,$H:$H,AF$3)</f>
        <v>0</v>
      </c>
      <c r="AG159" s="10">
        <f>AA159+AB159+AC159+AD159+AF159</f>
        <v>0</v>
      </c>
      <c r="AH159" s="10">
        <f>SUMIFS($E:$E,$J:$J,$Z159,$F:$F,$AI$2,$H:$H,AH$3)</f>
        <v>0</v>
      </c>
      <c r="AI159" s="10">
        <f>SUMIFS($E:$E,$J:$J,$Z159,$F:$F,$AI$2,$H:$H,AI$3)</f>
        <v>0</v>
      </c>
      <c r="AJ159" s="10">
        <f>SUMIFS($E:$E,$J:$J,$Z159,$F:$F,$AI$2,$H:$H,AJ$3)</f>
        <v>0</v>
      </c>
      <c r="AK159" s="10">
        <f>SUMIFS($E:$E,$J:$J,$Z159,$F:$F,$AI$2,$H:$H,AK$3)</f>
        <v>0</v>
      </c>
      <c r="AL159" s="10">
        <f>AH159+AI159+AJ159+AK159</f>
        <v>0</v>
      </c>
      <c r="AM159" s="10">
        <f>SUMIFS($E:$E,$J:$J,$Z159,$F:$F,$AI$2,$H:$H,AM$3)</f>
        <v>0</v>
      </c>
      <c r="AN159" s="10">
        <f>AH159+AI159+AJ159+AK159+AM159</f>
        <v>0</v>
      </c>
      <c r="AO159" s="13">
        <f>AA159/365*0.5</f>
        <v>0</v>
      </c>
      <c r="AP159" s="13">
        <f>AB159/365*0.5</f>
        <v>0</v>
      </c>
      <c r="AQ159" s="13">
        <f>AC159/365*0.5</f>
        <v>0</v>
      </c>
      <c r="AR159" s="13">
        <f>AD159/365*0.5</f>
        <v>0</v>
      </c>
      <c r="AS159" s="14">
        <f>AE159/365*0.5</f>
        <v>0</v>
      </c>
      <c r="AT159" s="13">
        <f>AF159/365*0.5</f>
        <v>0</v>
      </c>
      <c r="AU159" s="14">
        <f>AG159/365*0.5</f>
        <v>0</v>
      </c>
      <c r="AV159" s="13">
        <f>AH159/365*0.5</f>
        <v>0</v>
      </c>
      <c r="AW159" s="13">
        <f>AI159/365*0.5</f>
        <v>0</v>
      </c>
      <c r="AX159" s="13">
        <f>AJ159/365*0.5</f>
        <v>0</v>
      </c>
      <c r="AY159" s="13">
        <f>AK159/365*0.5</f>
        <v>0</v>
      </c>
      <c r="AZ159" s="14">
        <f>AL159/365*0.5</f>
        <v>0</v>
      </c>
      <c r="BA159" s="13">
        <f>AM159/365*0.5</f>
        <v>0</v>
      </c>
      <c r="BB159" s="14">
        <f>AN159/365*0.5</f>
        <v>0</v>
      </c>
    </row>
    <row r="160" spans="1:54">
      <c r="A160" s="19" t="s">
        <v>5017</v>
      </c>
      <c r="B160" s="20" t="s">
        <v>5018</v>
      </c>
      <c r="C160" s="20" t="s">
        <v>16</v>
      </c>
      <c r="D160" s="20"/>
      <c r="E160" s="21">
        <v>-19602.1521372898</v>
      </c>
      <c r="F160" s="22" t="s">
        <v>5</v>
      </c>
      <c r="G160" s="23">
        <v>1958</v>
      </c>
      <c r="H160" s="22" t="s">
        <v>66</v>
      </c>
      <c r="I160" s="28" t="s">
        <v>380</v>
      </c>
      <c r="J160" s="28" t="s">
        <v>193</v>
      </c>
      <c r="K160" s="28"/>
      <c r="L160" s="29">
        <v>-19602.1521372898</v>
      </c>
      <c r="M160" s="29">
        <f>L160-E160</f>
        <v>0</v>
      </c>
      <c r="N160"/>
      <c r="Y160" s="114" t="s">
        <v>4724</v>
      </c>
      <c r="Z160" s="115" t="s">
        <v>87</v>
      </c>
      <c r="AA160" s="116">
        <f>SUM(AA157:AA159)</f>
        <v>0</v>
      </c>
      <c r="AB160" s="116">
        <f>SUM(AB157:AB159)</f>
        <v>0</v>
      </c>
      <c r="AC160" s="116">
        <f>SUM(AC157:AC159)</f>
        <v>0</v>
      </c>
      <c r="AD160" s="116">
        <f>SUM(AD157:AD159)</f>
        <v>0</v>
      </c>
      <c r="AE160" s="117">
        <f>AA160+AB160+AC160+AD160</f>
        <v>0</v>
      </c>
      <c r="AF160" s="116">
        <f>SUM(AF157:AF159)</f>
        <v>0</v>
      </c>
      <c r="AG160" s="117">
        <f>AA160+AB160+AC160+AD160+AF160</f>
        <v>0</v>
      </c>
      <c r="AH160" s="116">
        <f>SUM(AH157:AH159)</f>
        <v>0</v>
      </c>
      <c r="AI160" s="116">
        <f>SUM(AI157:AI159)</f>
        <v>0</v>
      </c>
      <c r="AJ160" s="116">
        <f>SUM(AJ157:AJ159)</f>
        <v>0</v>
      </c>
      <c r="AK160" s="116">
        <f>SUM(AK157:AK159)</f>
        <v>0</v>
      </c>
      <c r="AL160" s="116">
        <f>SUM(AL157:AL159)</f>
        <v>0</v>
      </c>
      <c r="AM160" s="116">
        <f>SUM(AM157:AM159)</f>
        <v>0</v>
      </c>
      <c r="AN160" s="116">
        <f>SUM(AN157:AN159)</f>
        <v>0</v>
      </c>
      <c r="AO160" s="13">
        <f>AA160/365*0.5</f>
        <v>0</v>
      </c>
      <c r="AP160" s="13">
        <f>AB160/365*0.5</f>
        <v>0</v>
      </c>
      <c r="AQ160" s="13">
        <f>AC160/365*0.5</f>
        <v>0</v>
      </c>
      <c r="AR160" s="13">
        <f>AD160/365*0.5</f>
        <v>0</v>
      </c>
      <c r="AS160" s="14">
        <f>AE160/365*0.5</f>
        <v>0</v>
      </c>
      <c r="AT160" s="13">
        <f>AF160/365*0.5</f>
        <v>0</v>
      </c>
      <c r="AU160" s="14">
        <f>AG160/365*0.5</f>
        <v>0</v>
      </c>
      <c r="AV160" s="13">
        <f>AH160/365*0.5</f>
        <v>0</v>
      </c>
      <c r="AW160" s="13">
        <f>AI160/365*0.5</f>
        <v>0</v>
      </c>
      <c r="AX160" s="13">
        <f>AJ160/365*0.5</f>
        <v>0</v>
      </c>
      <c r="AY160" s="13">
        <f>AK160/365*0.5</f>
        <v>0</v>
      </c>
      <c r="AZ160" s="14">
        <f>AL160/365*0.5</f>
        <v>0</v>
      </c>
      <c r="BA160" s="13">
        <f>AM160/365*0.5</f>
        <v>0</v>
      </c>
      <c r="BB160" s="14">
        <f>AN160/365*0.5</f>
        <v>0</v>
      </c>
    </row>
    <row r="161" spans="1:54">
      <c r="A161" s="19" t="s">
        <v>5019</v>
      </c>
      <c r="B161" s="20" t="s">
        <v>455</v>
      </c>
      <c r="C161" s="20" t="s">
        <v>16</v>
      </c>
      <c r="D161" s="20"/>
      <c r="E161" s="21">
        <v>-20370.1521372898</v>
      </c>
      <c r="F161" s="22" t="s">
        <v>5</v>
      </c>
      <c r="G161" s="23">
        <v>2009</v>
      </c>
      <c r="H161" s="22" t="s">
        <v>66</v>
      </c>
      <c r="I161" s="28" t="s">
        <v>380</v>
      </c>
      <c r="J161" s="28" t="s">
        <v>190</v>
      </c>
      <c r="K161" s="28"/>
      <c r="L161" s="29">
        <v>-20370.1521372898</v>
      </c>
      <c r="M161" s="29">
        <f>L161-E161</f>
        <v>0</v>
      </c>
      <c r="N161"/>
      <c r="Y161" s="90" t="s">
        <v>34</v>
      </c>
      <c r="Z161" s="91" t="s">
        <v>4725</v>
      </c>
      <c r="AA161" s="92">
        <f>AA160+AA156</f>
        <v>0</v>
      </c>
      <c r="AB161" s="92">
        <f>AB160+AB156</f>
        <v>0</v>
      </c>
      <c r="AC161" s="92">
        <f>AC160+AC156</f>
        <v>0</v>
      </c>
      <c r="AD161" s="92">
        <f>AD160+AD156</f>
        <v>0</v>
      </c>
      <c r="AE161" s="93">
        <f>AA161+AB161+AC161+AD161</f>
        <v>0</v>
      </c>
      <c r="AF161" s="92">
        <f>AF160+AF156</f>
        <v>0</v>
      </c>
      <c r="AG161" s="93">
        <f>AA161+AB161+AC161+AD161+AF161</f>
        <v>0</v>
      </c>
      <c r="AH161" s="92">
        <f>AH160+AH156</f>
        <v>0</v>
      </c>
      <c r="AI161" s="92">
        <f>AI160+AI156</f>
        <v>0</v>
      </c>
      <c r="AJ161" s="92">
        <f>AJ160+AJ156</f>
        <v>0</v>
      </c>
      <c r="AK161" s="92">
        <f>AK160+AK156</f>
        <v>0</v>
      </c>
      <c r="AL161" s="92">
        <f>AL160+AL156</f>
        <v>0</v>
      </c>
      <c r="AM161" s="92">
        <f>AM160+AM156</f>
        <v>0</v>
      </c>
      <c r="AN161" s="92">
        <f>AN160+AN156</f>
        <v>0</v>
      </c>
      <c r="AO161" s="13">
        <f>AA161/365*0.5</f>
        <v>0</v>
      </c>
      <c r="AP161" s="13">
        <f>AB161/365*0.5</f>
        <v>0</v>
      </c>
      <c r="AQ161" s="13">
        <f>AC161/365*0.5</f>
        <v>0</v>
      </c>
      <c r="AR161" s="13">
        <f>AD161/365*0.5</f>
        <v>0</v>
      </c>
      <c r="AS161" s="14">
        <f>AE161/365*0.5</f>
        <v>0</v>
      </c>
      <c r="AT161" s="13">
        <f>AF161/365*0.5</f>
        <v>0</v>
      </c>
      <c r="AU161" s="14">
        <f>AG161/365*0.5</f>
        <v>0</v>
      </c>
      <c r="AV161" s="13">
        <f>AH161/365*0.5</f>
        <v>0</v>
      </c>
      <c r="AW161" s="13">
        <f>AI161/365*0.5</f>
        <v>0</v>
      </c>
      <c r="AX161" s="13">
        <f>AJ161/365*0.5</f>
        <v>0</v>
      </c>
      <c r="AY161" s="13">
        <f>AK161/365*0.5</f>
        <v>0</v>
      </c>
      <c r="AZ161" s="14">
        <f>AL161/365*0.5</f>
        <v>0</v>
      </c>
      <c r="BA161" s="13">
        <f>AM161/365*0.5</f>
        <v>0</v>
      </c>
      <c r="BB161" s="14">
        <f>AN161/365*0.5</f>
        <v>0</v>
      </c>
    </row>
    <row r="162" spans="1:54">
      <c r="A162" s="19" t="s">
        <v>5020</v>
      </c>
      <c r="B162" s="20" t="s">
        <v>457</v>
      </c>
      <c r="C162" s="20" t="s">
        <v>16</v>
      </c>
      <c r="D162" s="20"/>
      <c r="E162" s="21">
        <v>-12327.2649535639</v>
      </c>
      <c r="F162" s="22" t="s">
        <v>5</v>
      </c>
      <c r="G162" s="23">
        <v>2016</v>
      </c>
      <c r="H162" s="22" t="s">
        <v>82</v>
      </c>
      <c r="I162" s="28" t="s">
        <v>380</v>
      </c>
      <c r="J162" s="28" t="s">
        <v>190</v>
      </c>
      <c r="K162" s="28"/>
      <c r="L162" s="29">
        <v>-12327.2649535639</v>
      </c>
      <c r="M162" s="29">
        <f>L162-E162</f>
        <v>0</v>
      </c>
      <c r="N162"/>
      <c r="Y162" s="90" t="s">
        <v>4635</v>
      </c>
      <c r="Z162" s="91" t="s">
        <v>36</v>
      </c>
      <c r="AA162" s="92">
        <f>AA161+AA150+AA147+AA146+AA140+AA137+AA136+AA123+AA116+AA108</f>
        <v>0</v>
      </c>
      <c r="AB162" s="92">
        <f>AB161+AB150+AB147+AB146+AB140+AB137+AB136+AB123+AB116+AB108</f>
        <v>0</v>
      </c>
      <c r="AC162" s="92">
        <f>AC161+AC150+AC147+AC146+AC140+AC137+AC136+AC123+AC116+AC108</f>
        <v>0</v>
      </c>
      <c r="AD162" s="92">
        <f>AD161+AD150+AD147+AD146+AD140+AD137+AD136+AD123+AD116+AD108</f>
        <v>0</v>
      </c>
      <c r="AE162" s="93">
        <f>AA162+AB162+AC162+AD162</f>
        <v>0</v>
      </c>
      <c r="AF162" s="92">
        <f>AF161+AF150+AF147+AF146+AF140+AF137+AF136+AF123+AF116+AF108</f>
        <v>0</v>
      </c>
      <c r="AG162" s="93">
        <f>AA162+AB162+AC162+AD162+AF162</f>
        <v>0</v>
      </c>
      <c r="AH162" s="92">
        <f>AH161+AH150+AH147+AH146+AH140+AH137+AH136+AH123+AH116+AH108</f>
        <v>0</v>
      </c>
      <c r="AI162" s="92">
        <f>AI161+AI150+AI147+AI146+AI140+AI137+AI136+AI123+AI116+AI108</f>
        <v>0</v>
      </c>
      <c r="AJ162" s="92">
        <f>AJ161+AJ150+AJ147+AJ146+AJ140+AJ137+AJ136+AJ123+AJ116+AJ108</f>
        <v>0</v>
      </c>
      <c r="AK162" s="92">
        <f>AK161+AK150+AK147+AK146+AK140+AK137+AK136+AK123+AK116+AK108</f>
        <v>0</v>
      </c>
      <c r="AL162" s="92">
        <f>AL161+AL150+AL147+AL146+AL140+AL137+AL136+AL123+AL116+AL108</f>
        <v>0</v>
      </c>
      <c r="AM162" s="92">
        <f>AM161+AM150+AM147+AM146+AM140+AM137+AM136+AM123+AM116+AM108</f>
        <v>0</v>
      </c>
      <c r="AN162" s="92">
        <f>AN161+AN150+AN147+AN146+AN140+AN137+AN136+AN123+AN116+AN108</f>
        <v>0</v>
      </c>
      <c r="AO162" s="13">
        <f>AA162/365*0.5</f>
        <v>0</v>
      </c>
      <c r="AP162" s="13">
        <f>AB162/365*0.5</f>
        <v>0</v>
      </c>
      <c r="AQ162" s="13">
        <f>AC162/365*0.5</f>
        <v>0</v>
      </c>
      <c r="AR162" s="13">
        <f>AD162/365*0.5</f>
        <v>0</v>
      </c>
      <c r="AS162" s="14">
        <f>AE162/365*0.5</f>
        <v>0</v>
      </c>
      <c r="AT162" s="13">
        <f>AF162/365*0.5</f>
        <v>0</v>
      </c>
      <c r="AU162" s="14">
        <f>AG162/365*0.5</f>
        <v>0</v>
      </c>
      <c r="AV162" s="13">
        <f>AH162/365*0.5</f>
        <v>0</v>
      </c>
      <c r="AW162" s="13">
        <f>AI162/365*0.5</f>
        <v>0</v>
      </c>
      <c r="AX162" s="13">
        <f>AJ162/365*0.5</f>
        <v>0</v>
      </c>
      <c r="AY162" s="13">
        <f>AK162/365*0.5</f>
        <v>0</v>
      </c>
      <c r="AZ162" s="14">
        <f>AL162/365*0.5</f>
        <v>0</v>
      </c>
      <c r="BA162" s="13">
        <f>AM162/365*0.5</f>
        <v>0</v>
      </c>
      <c r="BB162" s="14">
        <f>AN162/365*0.5</f>
        <v>0</v>
      </c>
    </row>
    <row r="163" spans="1:54">
      <c r="A163" s="19" t="s">
        <v>5021</v>
      </c>
      <c r="B163" s="20" t="s">
        <v>5022</v>
      </c>
      <c r="C163" s="20" t="s">
        <v>16</v>
      </c>
      <c r="D163" s="20"/>
      <c r="E163" s="21">
        <v>22601.0754496476</v>
      </c>
      <c r="F163" s="22" t="s">
        <v>5</v>
      </c>
      <c r="G163" s="23">
        <v>2009</v>
      </c>
      <c r="H163" s="22" t="s">
        <v>66</v>
      </c>
      <c r="I163" s="28" t="s">
        <v>488</v>
      </c>
      <c r="J163" s="28" t="s">
        <v>160</v>
      </c>
      <c r="K163" s="28"/>
      <c r="L163" s="29">
        <v>22601.0754496475</v>
      </c>
      <c r="M163" s="29">
        <v>0</v>
      </c>
      <c r="N163"/>
      <c r="AG163" s="10">
        <f>AG162+AG103-W96</f>
        <v>0</v>
      </c>
      <c r="AN163" s="12">
        <f>AN162+AN103-W97</f>
        <v>0</v>
      </c>
      <c r="AU163" s="14">
        <f>AU162+AU103-W96/365*0.5</f>
        <v>0</v>
      </c>
      <c r="BB163" s="14">
        <f>BB162+BB103-W97/365*0.5</f>
        <v>0</v>
      </c>
    </row>
    <row r="164" spans="1:14">
      <c r="A164" s="19" t="s">
        <v>5023</v>
      </c>
      <c r="B164" s="20" t="s">
        <v>5024</v>
      </c>
      <c r="C164" s="20" t="s">
        <v>16</v>
      </c>
      <c r="D164" s="20"/>
      <c r="E164" s="21">
        <v>19293.789269687</v>
      </c>
      <c r="F164" s="22" t="s">
        <v>5</v>
      </c>
      <c r="G164" s="23">
        <v>2010</v>
      </c>
      <c r="H164" s="22" t="s">
        <v>66</v>
      </c>
      <c r="I164" s="28" t="s">
        <v>488</v>
      </c>
      <c r="J164" s="28" t="s">
        <v>160</v>
      </c>
      <c r="K164" s="28"/>
      <c r="L164" s="29">
        <v>19293.7892696871</v>
      </c>
      <c r="M164" s="29">
        <v>0</v>
      </c>
      <c r="N164"/>
    </row>
    <row r="165" spans="1:14">
      <c r="A165" s="19" t="s">
        <v>5025</v>
      </c>
      <c r="B165" s="20" t="s">
        <v>5026</v>
      </c>
      <c r="C165" s="20" t="s">
        <v>16</v>
      </c>
      <c r="D165" s="20"/>
      <c r="E165" s="21">
        <v>-23892.7262270443</v>
      </c>
      <c r="F165" s="22" t="s">
        <v>5</v>
      </c>
      <c r="G165" s="23">
        <v>2012</v>
      </c>
      <c r="H165" s="22" t="s">
        <v>66</v>
      </c>
      <c r="I165" s="28" t="s">
        <v>488</v>
      </c>
      <c r="J165" s="28" t="s">
        <v>160</v>
      </c>
      <c r="K165" s="28"/>
      <c r="L165" s="29">
        <v>-23892.7262270442</v>
      </c>
      <c r="M165" s="29">
        <v>0</v>
      </c>
      <c r="N165"/>
    </row>
    <row r="166" spans="1:14">
      <c r="A166" s="19" t="s">
        <v>5027</v>
      </c>
      <c r="B166" s="20" t="s">
        <v>5028</v>
      </c>
      <c r="C166" s="20" t="s">
        <v>16</v>
      </c>
      <c r="D166" s="20"/>
      <c r="E166" s="21">
        <v>-11117.6752371015</v>
      </c>
      <c r="F166" s="22" t="s">
        <v>5</v>
      </c>
      <c r="G166" s="23">
        <v>2014</v>
      </c>
      <c r="H166" s="22" t="s">
        <v>66</v>
      </c>
      <c r="I166" s="28" t="s">
        <v>488</v>
      </c>
      <c r="J166" s="28" t="s">
        <v>160</v>
      </c>
      <c r="K166" s="28"/>
      <c r="L166" s="29">
        <v>-11117.6752371016</v>
      </c>
      <c r="M166" s="29">
        <v>0</v>
      </c>
      <c r="N166"/>
    </row>
    <row r="167" spans="1:14">
      <c r="A167" s="19" t="s">
        <v>5029</v>
      </c>
      <c r="B167" s="20" t="s">
        <v>5030</v>
      </c>
      <c r="C167" s="20" t="s">
        <v>16</v>
      </c>
      <c r="D167" s="20"/>
      <c r="E167" s="21">
        <v>-11117.6752371015</v>
      </c>
      <c r="F167" s="22" t="s">
        <v>5</v>
      </c>
      <c r="G167" s="23">
        <v>2015</v>
      </c>
      <c r="H167" s="22" t="s">
        <v>66</v>
      </c>
      <c r="I167" s="28" t="s">
        <v>488</v>
      </c>
      <c r="J167" s="28" t="s">
        <v>160</v>
      </c>
      <c r="K167" s="28"/>
      <c r="L167" s="29">
        <v>-11117.6752371016</v>
      </c>
      <c r="M167" s="29">
        <v>0</v>
      </c>
      <c r="N167"/>
    </row>
    <row r="168" spans="1:14">
      <c r="A168" s="19" t="s">
        <v>5031</v>
      </c>
      <c r="B168" s="20" t="s">
        <v>5032</v>
      </c>
      <c r="C168" s="20" t="s">
        <v>16</v>
      </c>
      <c r="D168" s="20"/>
      <c r="E168" s="21">
        <v>-12327.2649535639</v>
      </c>
      <c r="F168" s="22" t="s">
        <v>5</v>
      </c>
      <c r="G168" s="23">
        <v>2016</v>
      </c>
      <c r="H168" s="22" t="s">
        <v>82</v>
      </c>
      <c r="I168" s="28" t="s">
        <v>488</v>
      </c>
      <c r="J168" s="28" t="s">
        <v>160</v>
      </c>
      <c r="K168" s="28"/>
      <c r="L168" s="29">
        <v>-12327.2649535638</v>
      </c>
      <c r="M168" s="29">
        <v>0</v>
      </c>
      <c r="N168"/>
    </row>
    <row r="169" spans="1:14">
      <c r="A169" s="19" t="s">
        <v>5033</v>
      </c>
      <c r="B169" s="20" t="s">
        <v>5034</v>
      </c>
      <c r="C169" s="20" t="s">
        <v>16</v>
      </c>
      <c r="D169" s="20"/>
      <c r="E169" s="21">
        <v>22567.0601011985</v>
      </c>
      <c r="F169" s="22" t="s">
        <v>5</v>
      </c>
      <c r="G169" s="23">
        <v>2007</v>
      </c>
      <c r="H169" s="22" t="s">
        <v>66</v>
      </c>
      <c r="I169" s="28" t="s">
        <v>488</v>
      </c>
      <c r="J169" s="28" t="s">
        <v>172</v>
      </c>
      <c r="K169" s="28"/>
      <c r="L169" s="29">
        <v>22567.0601011988</v>
      </c>
      <c r="M169" s="29">
        <v>0</v>
      </c>
      <c r="N169"/>
    </row>
    <row r="170" spans="1:14">
      <c r="A170" s="19" t="s">
        <v>5035</v>
      </c>
      <c r="B170" s="20" t="s">
        <v>5036</v>
      </c>
      <c r="C170" s="20" t="s">
        <v>16</v>
      </c>
      <c r="D170" s="20"/>
      <c r="E170" s="21">
        <v>22567.0601011985</v>
      </c>
      <c r="F170" s="22" t="s">
        <v>5</v>
      </c>
      <c r="G170" s="23">
        <v>2002</v>
      </c>
      <c r="H170" s="22" t="s">
        <v>66</v>
      </c>
      <c r="I170" s="28" t="s">
        <v>488</v>
      </c>
      <c r="J170" s="28" t="s">
        <v>172</v>
      </c>
      <c r="K170" s="28"/>
      <c r="L170" s="29">
        <v>22567.0601011988</v>
      </c>
      <c r="M170" s="29">
        <v>0</v>
      </c>
      <c r="N170"/>
    </row>
    <row r="171" spans="1:14">
      <c r="A171" s="19" t="s">
        <v>5037</v>
      </c>
      <c r="B171" s="20" t="s">
        <v>5038</v>
      </c>
      <c r="C171" s="20" t="s">
        <v>16</v>
      </c>
      <c r="D171" s="20"/>
      <c r="E171" s="21">
        <v>-23800.7098887636</v>
      </c>
      <c r="F171" s="22" t="s">
        <v>5</v>
      </c>
      <c r="G171" s="23">
        <v>2005</v>
      </c>
      <c r="H171" s="22" t="s">
        <v>66</v>
      </c>
      <c r="I171" s="28" t="s">
        <v>488</v>
      </c>
      <c r="J171" s="28" t="s">
        <v>172</v>
      </c>
      <c r="K171" s="28"/>
      <c r="L171" s="29">
        <v>-23800.7098887637</v>
      </c>
      <c r="M171" s="29">
        <v>0</v>
      </c>
      <c r="N171"/>
    </row>
    <row r="172" spans="1:14">
      <c r="A172" s="19" t="s">
        <v>5039</v>
      </c>
      <c r="B172" s="20" t="s">
        <v>5040</v>
      </c>
      <c r="C172" s="20" t="s">
        <v>16</v>
      </c>
      <c r="D172" s="20"/>
      <c r="E172" s="21">
        <v>-13116.2698887636</v>
      </c>
      <c r="F172" s="22" t="s">
        <v>5</v>
      </c>
      <c r="G172" s="23">
        <v>2007</v>
      </c>
      <c r="H172" s="22" t="s">
        <v>66</v>
      </c>
      <c r="I172" s="28" t="s">
        <v>488</v>
      </c>
      <c r="J172" s="28" t="s">
        <v>172</v>
      </c>
      <c r="K172" s="28"/>
      <c r="L172" s="29">
        <v>-13116.2698887637</v>
      </c>
      <c r="M172" s="29">
        <v>0</v>
      </c>
      <c r="N172"/>
    </row>
    <row r="173" spans="1:14">
      <c r="A173" s="19" t="s">
        <v>5041</v>
      </c>
      <c r="B173" s="20" t="s">
        <v>3412</v>
      </c>
      <c r="C173" s="20" t="s">
        <v>16</v>
      </c>
      <c r="D173" s="20"/>
      <c r="E173" s="21">
        <v>-13116.2698887636</v>
      </c>
      <c r="F173" s="22" t="s">
        <v>5</v>
      </c>
      <c r="G173" s="23">
        <v>2003</v>
      </c>
      <c r="H173" s="22" t="s">
        <v>66</v>
      </c>
      <c r="I173" s="28" t="s">
        <v>488</v>
      </c>
      <c r="J173" s="28" t="s">
        <v>166</v>
      </c>
      <c r="K173" s="28"/>
      <c r="L173" s="29">
        <v>-13116.2698887637</v>
      </c>
      <c r="M173" s="29">
        <v>0</v>
      </c>
      <c r="N173"/>
    </row>
    <row r="174" spans="1:14">
      <c r="A174" s="19" t="s">
        <v>5042</v>
      </c>
      <c r="B174" s="20" t="s">
        <v>4259</v>
      </c>
      <c r="C174" s="20" t="s">
        <v>16</v>
      </c>
      <c r="D174" s="20"/>
      <c r="E174" s="21">
        <v>-13116.2698887636</v>
      </c>
      <c r="F174" s="22" t="s">
        <v>5</v>
      </c>
      <c r="G174" s="23">
        <v>2008</v>
      </c>
      <c r="H174" s="22" t="s">
        <v>66</v>
      </c>
      <c r="I174" s="28" t="s">
        <v>488</v>
      </c>
      <c r="J174" s="28" t="s">
        <v>166</v>
      </c>
      <c r="K174" s="28"/>
      <c r="L174" s="29">
        <v>-13116.2698887637</v>
      </c>
      <c r="M174" s="29">
        <v>0</v>
      </c>
      <c r="N174"/>
    </row>
    <row r="175" spans="1:14">
      <c r="A175" s="19" t="s">
        <v>5043</v>
      </c>
      <c r="B175" s="20" t="s">
        <v>1080</v>
      </c>
      <c r="C175" s="20" t="s">
        <v>16</v>
      </c>
      <c r="D175" s="20"/>
      <c r="E175" s="21">
        <v>18883.2769422225</v>
      </c>
      <c r="F175" s="22" t="s">
        <v>5</v>
      </c>
      <c r="G175" s="23">
        <v>2003</v>
      </c>
      <c r="H175" s="22" t="s">
        <v>66</v>
      </c>
      <c r="I175" s="28" t="s">
        <v>488</v>
      </c>
      <c r="J175" s="28" t="s">
        <v>175</v>
      </c>
      <c r="K175"/>
      <c r="L175" s="29">
        <v>18883.2769422225</v>
      </c>
      <c r="M175" s="29">
        <f>L175-E175</f>
        <v>0</v>
      </c>
      <c r="N175"/>
    </row>
    <row r="176" spans="1:14">
      <c r="A176" s="19" t="s">
        <v>5044</v>
      </c>
      <c r="B176" s="20" t="s">
        <v>1082</v>
      </c>
      <c r="C176" s="20" t="s">
        <v>16</v>
      </c>
      <c r="D176" s="20"/>
      <c r="E176" s="21">
        <v>18486.5269422225</v>
      </c>
      <c r="F176" s="22" t="s">
        <v>5</v>
      </c>
      <c r="G176" s="23">
        <v>2004</v>
      </c>
      <c r="H176" s="22" t="s">
        <v>66</v>
      </c>
      <c r="I176" s="28" t="s">
        <v>488</v>
      </c>
      <c r="J176" s="28" t="s">
        <v>175</v>
      </c>
      <c r="K176"/>
      <c r="L176" s="29">
        <v>18486.5269422225</v>
      </c>
      <c r="M176" s="29">
        <f>L176-E176</f>
        <v>0</v>
      </c>
      <c r="N176"/>
    </row>
    <row r="177" spans="1:14">
      <c r="A177" s="19" t="s">
        <v>1554</v>
      </c>
      <c r="B177" s="20" t="s">
        <v>5045</v>
      </c>
      <c r="C177" s="20" t="s">
        <v>16</v>
      </c>
      <c r="D177" s="20"/>
      <c r="E177" s="21">
        <v>18486.5269422225</v>
      </c>
      <c r="F177" s="22" t="s">
        <v>5</v>
      </c>
      <c r="G177" s="23">
        <v>2019</v>
      </c>
      <c r="H177" s="22" t="s">
        <v>85</v>
      </c>
      <c r="I177" s="28" t="s">
        <v>64</v>
      </c>
      <c r="J177" s="28" t="s">
        <v>181</v>
      </c>
      <c r="K177" s="28"/>
      <c r="L177" s="29">
        <v>18486.5269422225</v>
      </c>
      <c r="M177" s="29">
        <f>L177-E177</f>
        <v>0</v>
      </c>
      <c r="N177"/>
    </row>
    <row r="178" spans="1:14">
      <c r="A178" s="19" t="s">
        <v>5046</v>
      </c>
      <c r="B178" s="20" t="s">
        <v>4355</v>
      </c>
      <c r="C178" s="20" t="s">
        <v>22</v>
      </c>
      <c r="D178" s="20"/>
      <c r="E178" s="21">
        <v>25292.9375000001</v>
      </c>
      <c r="F178" s="22" t="s">
        <v>5</v>
      </c>
      <c r="G178" s="23">
        <v>2015</v>
      </c>
      <c r="H178" s="22" t="s">
        <v>66</v>
      </c>
      <c r="I178" s="28" t="s">
        <v>64</v>
      </c>
      <c r="J178" s="28" t="s">
        <v>215</v>
      </c>
      <c r="K178" s="28"/>
      <c r="L178" s="29">
        <v>25292.9375</v>
      </c>
      <c r="M178" s="29">
        <v>0</v>
      </c>
      <c r="N178"/>
    </row>
    <row r="179" spans="1:14">
      <c r="A179" s="19" t="s">
        <v>5047</v>
      </c>
      <c r="B179" s="20" t="s">
        <v>5048</v>
      </c>
      <c r="C179" s="20" t="s">
        <v>22</v>
      </c>
      <c r="D179" s="20"/>
      <c r="E179" s="21">
        <v>28020.8252300001</v>
      </c>
      <c r="F179" s="22" t="s">
        <v>5</v>
      </c>
      <c r="G179" s="23">
        <v>2015</v>
      </c>
      <c r="H179" s="22" t="s">
        <v>66</v>
      </c>
      <c r="I179" s="28" t="s">
        <v>64</v>
      </c>
      <c r="J179" s="28" t="s">
        <v>215</v>
      </c>
      <c r="K179" s="28"/>
      <c r="L179" s="29">
        <v>28020.82523</v>
      </c>
      <c r="M179" s="29">
        <v>0</v>
      </c>
      <c r="N179"/>
    </row>
    <row r="180" spans="1:14">
      <c r="A180" s="19" t="s">
        <v>5049</v>
      </c>
      <c r="B180" s="20" t="s">
        <v>5050</v>
      </c>
      <c r="C180" s="20" t="s">
        <v>22</v>
      </c>
      <c r="D180" s="20"/>
      <c r="E180" s="21">
        <v>25686.090415</v>
      </c>
      <c r="F180" s="22" t="s">
        <v>5</v>
      </c>
      <c r="G180" s="23">
        <v>2015</v>
      </c>
      <c r="H180" s="22" t="s">
        <v>66</v>
      </c>
      <c r="I180" s="28" t="s">
        <v>64</v>
      </c>
      <c r="J180" s="28" t="s">
        <v>215</v>
      </c>
      <c r="K180" s="28"/>
      <c r="L180" s="29">
        <v>25686.090415</v>
      </c>
      <c r="M180" s="29">
        <f>L180-E180</f>
        <v>0</v>
      </c>
      <c r="N180"/>
    </row>
    <row r="181" spans="1:14">
      <c r="A181" s="19" t="s">
        <v>5051</v>
      </c>
      <c r="B181" s="20" t="s">
        <v>5052</v>
      </c>
      <c r="C181" s="20" t="s">
        <v>22</v>
      </c>
      <c r="D181" s="20"/>
      <c r="E181" s="21">
        <v>28020.8252300001</v>
      </c>
      <c r="F181" s="22" t="s">
        <v>5</v>
      </c>
      <c r="G181" s="23">
        <v>2015</v>
      </c>
      <c r="H181" s="22" t="s">
        <v>66</v>
      </c>
      <c r="I181" s="28" t="s">
        <v>64</v>
      </c>
      <c r="J181" s="28" t="s">
        <v>215</v>
      </c>
      <c r="K181" s="28"/>
      <c r="L181" s="29">
        <v>28020.82523</v>
      </c>
      <c r="M181" s="29">
        <v>0</v>
      </c>
      <c r="N181"/>
    </row>
    <row r="182" spans="1:14">
      <c r="A182" s="19" t="s">
        <v>5053</v>
      </c>
      <c r="B182" s="20" t="s">
        <v>5054</v>
      </c>
      <c r="C182" s="20" t="s">
        <v>22</v>
      </c>
      <c r="D182" s="20"/>
      <c r="E182" s="21">
        <v>14126.239295</v>
      </c>
      <c r="F182" s="22" t="s">
        <v>5</v>
      </c>
      <c r="G182" s="23">
        <v>2015</v>
      </c>
      <c r="H182" s="22" t="s">
        <v>66</v>
      </c>
      <c r="I182" s="28" t="s">
        <v>64</v>
      </c>
      <c r="J182" s="28" t="s">
        <v>215</v>
      </c>
      <c r="K182" s="28"/>
      <c r="L182" s="29">
        <v>14126.239295</v>
      </c>
      <c r="M182" s="29">
        <f>L182-E182</f>
        <v>0</v>
      </c>
      <c r="N182"/>
    </row>
    <row r="183" spans="1:14">
      <c r="A183" s="19" t="s">
        <v>5055</v>
      </c>
      <c r="B183" s="20" t="s">
        <v>2852</v>
      </c>
      <c r="C183" s="20" t="s">
        <v>22</v>
      </c>
      <c r="D183" s="20"/>
      <c r="E183" s="21">
        <v>25292.9375000001</v>
      </c>
      <c r="F183" s="22" t="s">
        <v>5</v>
      </c>
      <c r="G183" s="23">
        <v>2012</v>
      </c>
      <c r="H183" s="22" t="s">
        <v>66</v>
      </c>
      <c r="I183" s="28" t="s">
        <v>64</v>
      </c>
      <c r="J183" s="28" t="s">
        <v>215</v>
      </c>
      <c r="K183" s="28"/>
      <c r="L183" s="29">
        <v>25292.9375</v>
      </c>
      <c r="M183" s="29">
        <v>0</v>
      </c>
      <c r="N183"/>
    </row>
    <row r="184" spans="1:35">
      <c r="A184" s="19" t="s">
        <v>5056</v>
      </c>
      <c r="B184" s="20" t="s">
        <v>2337</v>
      </c>
      <c r="C184" s="20" t="s">
        <v>22</v>
      </c>
      <c r="D184" s="20"/>
      <c r="E184" s="21">
        <v>13966.51034</v>
      </c>
      <c r="F184" s="22" t="s">
        <v>5</v>
      </c>
      <c r="G184" s="23">
        <v>2012</v>
      </c>
      <c r="H184" s="22" t="s">
        <v>66</v>
      </c>
      <c r="I184" s="28" t="s">
        <v>64</v>
      </c>
      <c r="J184" s="28" t="s">
        <v>215</v>
      </c>
      <c r="K184"/>
      <c r="L184" s="29">
        <v>13966.51034</v>
      </c>
      <c r="M184" s="29">
        <f>L184-E184</f>
        <v>0</v>
      </c>
      <c r="N184"/>
      <c r="Y184" s="31"/>
      <c r="Z184" s="31"/>
      <c r="AH184" s="31"/>
      <c r="AI184" s="31"/>
    </row>
    <row r="185" spans="1:54">
      <c r="A185" s="19" t="s">
        <v>5057</v>
      </c>
      <c r="B185" s="20" t="s">
        <v>2720</v>
      </c>
      <c r="C185" s="20" t="s">
        <v>22</v>
      </c>
      <c r="D185" s="20"/>
      <c r="E185" s="21">
        <v>27127.81398</v>
      </c>
      <c r="F185" s="22" t="s">
        <v>5</v>
      </c>
      <c r="G185" s="23">
        <v>2012</v>
      </c>
      <c r="H185" s="22" t="s">
        <v>66</v>
      </c>
      <c r="I185" s="28" t="s">
        <v>64</v>
      </c>
      <c r="J185" s="28" t="s">
        <v>215</v>
      </c>
      <c r="K185"/>
      <c r="L185" s="29">
        <v>27127.81398</v>
      </c>
      <c r="M185" s="29">
        <f>L185-E185</f>
        <v>0</v>
      </c>
      <c r="N185" s="28"/>
      <c r="O185" s="31"/>
      <c r="P185" s="31"/>
      <c r="Q185" s="31"/>
      <c r="R185" s="31"/>
      <c r="S185" s="31"/>
      <c r="T185" s="31"/>
      <c r="U185" s="31"/>
      <c r="V185" s="31"/>
      <c r="W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</row>
    <row r="186" spans="1:54">
      <c r="A186" s="19" t="s">
        <v>5058</v>
      </c>
      <c r="B186" s="20" t="s">
        <v>5059</v>
      </c>
      <c r="C186" s="20" t="s">
        <v>22</v>
      </c>
      <c r="D186" s="20"/>
      <c r="E186" s="21">
        <v>25686.090415</v>
      </c>
      <c r="F186" s="22" t="s">
        <v>5</v>
      </c>
      <c r="G186" s="23">
        <v>2013</v>
      </c>
      <c r="H186" s="22" t="s">
        <v>66</v>
      </c>
      <c r="I186" s="28" t="s">
        <v>64</v>
      </c>
      <c r="J186" s="28" t="s">
        <v>215</v>
      </c>
      <c r="K186"/>
      <c r="L186" s="29">
        <v>25686.090415</v>
      </c>
      <c r="M186" s="29">
        <f>L186-E186</f>
        <v>0</v>
      </c>
      <c r="N186" s="28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</row>
    <row r="187" spans="1:54">
      <c r="A187" s="19" t="s">
        <v>5060</v>
      </c>
      <c r="B187" s="20" t="s">
        <v>5061</v>
      </c>
      <c r="C187" s="20" t="s">
        <v>22</v>
      </c>
      <c r="D187" s="20"/>
      <c r="E187" s="21">
        <v>25686.090415</v>
      </c>
      <c r="F187" s="22" t="s">
        <v>5</v>
      </c>
      <c r="G187" s="23">
        <v>2013</v>
      </c>
      <c r="H187" s="22" t="s">
        <v>66</v>
      </c>
      <c r="I187" s="28" t="s">
        <v>64</v>
      </c>
      <c r="J187" s="28" t="s">
        <v>215</v>
      </c>
      <c r="K187"/>
      <c r="L187" s="29">
        <v>25686.090415</v>
      </c>
      <c r="M187" s="29">
        <f>L187-E187</f>
        <v>0</v>
      </c>
      <c r="N187" s="28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</row>
    <row r="188" spans="1:54">
      <c r="A188" s="19" t="s">
        <v>5062</v>
      </c>
      <c r="B188" s="20" t="s">
        <v>5063</v>
      </c>
      <c r="C188" s="20" t="s">
        <v>22</v>
      </c>
      <c r="D188" s="20"/>
      <c r="E188" s="21">
        <v>25686.090415</v>
      </c>
      <c r="F188" s="22" t="s">
        <v>5</v>
      </c>
      <c r="G188" s="23">
        <v>2013</v>
      </c>
      <c r="H188" s="22" t="s">
        <v>66</v>
      </c>
      <c r="I188" s="28" t="s">
        <v>64</v>
      </c>
      <c r="J188" s="28" t="s">
        <v>215</v>
      </c>
      <c r="K188"/>
      <c r="L188" s="29">
        <v>25686.090415</v>
      </c>
      <c r="M188" s="29">
        <f>L188-E188</f>
        <v>0</v>
      </c>
      <c r="N188" s="28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</row>
    <row r="189" spans="1:54">
      <c r="A189" s="19" t="s">
        <v>5064</v>
      </c>
      <c r="B189" s="20" t="s">
        <v>5065</v>
      </c>
      <c r="C189" s="20" t="s">
        <v>22</v>
      </c>
      <c r="D189" s="20"/>
      <c r="E189" s="21">
        <v>25292.9375000001</v>
      </c>
      <c r="F189" s="22" t="s">
        <v>5</v>
      </c>
      <c r="G189" s="23">
        <v>2013</v>
      </c>
      <c r="H189" s="22" t="s">
        <v>66</v>
      </c>
      <c r="I189" s="28" t="s">
        <v>64</v>
      </c>
      <c r="J189" s="28" t="s">
        <v>215</v>
      </c>
      <c r="K189"/>
      <c r="L189" s="29">
        <v>25292.9375</v>
      </c>
      <c r="M189" s="29">
        <v>0</v>
      </c>
      <c r="N189" s="28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</row>
    <row r="190" spans="1:54">
      <c r="A190" s="19" t="s">
        <v>5066</v>
      </c>
      <c r="B190" s="20" t="s">
        <v>3662</v>
      </c>
      <c r="C190" s="20" t="s">
        <v>22</v>
      </c>
      <c r="D190" s="20"/>
      <c r="E190" s="21">
        <v>27989.89832</v>
      </c>
      <c r="F190" s="22" t="s">
        <v>5</v>
      </c>
      <c r="G190" s="23">
        <v>2013</v>
      </c>
      <c r="H190" s="22" t="s">
        <v>66</v>
      </c>
      <c r="I190" s="28" t="s">
        <v>64</v>
      </c>
      <c r="J190" s="28" t="s">
        <v>215</v>
      </c>
      <c r="K190"/>
      <c r="L190" s="29">
        <v>27989.89832</v>
      </c>
      <c r="M190" s="29">
        <f>L190-E190</f>
        <v>0</v>
      </c>
      <c r="N190" s="28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</row>
    <row r="191" spans="1:54">
      <c r="A191" s="19" t="s">
        <v>5067</v>
      </c>
      <c r="B191" s="20" t="s">
        <v>5068</v>
      </c>
      <c r="C191" s="20" t="s">
        <v>22</v>
      </c>
      <c r="D191" s="20"/>
      <c r="E191" s="21">
        <v>27413.793295</v>
      </c>
      <c r="F191" s="22" t="s">
        <v>5</v>
      </c>
      <c r="G191" s="23">
        <v>2014</v>
      </c>
      <c r="H191" s="22" t="s">
        <v>66</v>
      </c>
      <c r="I191" s="28" t="s">
        <v>64</v>
      </c>
      <c r="J191" s="28" t="s">
        <v>215</v>
      </c>
      <c r="K191"/>
      <c r="L191" s="29">
        <v>27413.793295</v>
      </c>
      <c r="M191" s="29">
        <f>L191-E191</f>
        <v>0</v>
      </c>
      <c r="N191" s="28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</row>
    <row r="192" spans="1:54">
      <c r="A192" s="19" t="s">
        <v>5069</v>
      </c>
      <c r="B192" s="20" t="s">
        <v>5070</v>
      </c>
      <c r="C192" s="20" t="s">
        <v>22</v>
      </c>
      <c r="D192" s="20"/>
      <c r="E192" s="21">
        <v>27413.793295</v>
      </c>
      <c r="F192" s="22" t="s">
        <v>5</v>
      </c>
      <c r="G192" s="23">
        <v>2014</v>
      </c>
      <c r="H192" s="22" t="s">
        <v>66</v>
      </c>
      <c r="I192" s="28" t="s">
        <v>64</v>
      </c>
      <c r="J192" s="28" t="s">
        <v>215</v>
      </c>
      <c r="K192"/>
      <c r="L192" s="29">
        <v>27413.793295</v>
      </c>
      <c r="M192" s="29">
        <f>L192-E192</f>
        <v>0</v>
      </c>
      <c r="N192" s="28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</row>
    <row r="193" spans="1:54">
      <c r="A193" s="19" t="s">
        <v>5071</v>
      </c>
      <c r="B193" s="20" t="s">
        <v>4010</v>
      </c>
      <c r="C193" s="20" t="s">
        <v>22</v>
      </c>
      <c r="D193" s="20"/>
      <c r="E193" s="21">
        <v>14270.415975</v>
      </c>
      <c r="F193" s="22" t="s">
        <v>5</v>
      </c>
      <c r="G193" s="23">
        <v>2014</v>
      </c>
      <c r="H193" s="22" t="s">
        <v>66</v>
      </c>
      <c r="I193" s="28" t="s">
        <v>64</v>
      </c>
      <c r="J193" s="28" t="s">
        <v>215</v>
      </c>
      <c r="K193"/>
      <c r="L193" s="29">
        <v>14270.415975</v>
      </c>
      <c r="M193" s="29">
        <f>L193-E193</f>
        <v>0</v>
      </c>
      <c r="N193" s="28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</row>
    <row r="194" spans="1:54">
      <c r="A194" s="19" t="s">
        <v>5072</v>
      </c>
      <c r="B194" s="20" t="s">
        <v>2654</v>
      </c>
      <c r="C194" s="20" t="s">
        <v>22</v>
      </c>
      <c r="D194" s="20"/>
      <c r="E194" s="21">
        <v>27989.89832</v>
      </c>
      <c r="F194" s="22" t="s">
        <v>5</v>
      </c>
      <c r="G194" s="23">
        <v>2014</v>
      </c>
      <c r="H194" s="22" t="s">
        <v>66</v>
      </c>
      <c r="I194" s="28" t="s">
        <v>64</v>
      </c>
      <c r="J194" s="28" t="s">
        <v>215</v>
      </c>
      <c r="K194"/>
      <c r="L194" s="29">
        <v>27989.89832</v>
      </c>
      <c r="M194" s="29">
        <f>L194-E194</f>
        <v>0</v>
      </c>
      <c r="N194" s="28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</row>
    <row r="195" spans="1:54">
      <c r="A195" s="19" t="s">
        <v>5073</v>
      </c>
      <c r="B195" s="20" t="s">
        <v>5074</v>
      </c>
      <c r="C195" s="20" t="s">
        <v>22</v>
      </c>
      <c r="D195" s="20"/>
      <c r="E195" s="21">
        <v>27989.89832</v>
      </c>
      <c r="F195" s="22" t="s">
        <v>5</v>
      </c>
      <c r="G195" s="23">
        <v>2015</v>
      </c>
      <c r="H195" s="22" t="s">
        <v>66</v>
      </c>
      <c r="I195" s="28" t="s">
        <v>64</v>
      </c>
      <c r="J195" s="28" t="s">
        <v>215</v>
      </c>
      <c r="K195"/>
      <c r="L195" s="29">
        <v>27989.89832</v>
      </c>
      <c r="M195" s="29">
        <f>L195-E195</f>
        <v>0</v>
      </c>
      <c r="N195" s="28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</row>
    <row r="196" spans="1:54">
      <c r="A196" s="19" t="s">
        <v>5075</v>
      </c>
      <c r="B196" s="20" t="s">
        <v>5076</v>
      </c>
      <c r="C196" s="20" t="s">
        <v>22</v>
      </c>
      <c r="D196" s="20"/>
      <c r="E196" s="21">
        <v>27413.793295</v>
      </c>
      <c r="F196" s="22" t="s">
        <v>5</v>
      </c>
      <c r="G196" s="23">
        <v>2015</v>
      </c>
      <c r="H196" s="22" t="s">
        <v>66</v>
      </c>
      <c r="I196" s="28" t="s">
        <v>64</v>
      </c>
      <c r="J196" s="28" t="s">
        <v>215</v>
      </c>
      <c r="K196"/>
      <c r="L196" s="29">
        <v>27413.793295</v>
      </c>
      <c r="M196" s="29">
        <f>L196-E196</f>
        <v>0</v>
      </c>
      <c r="N196" s="28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</row>
    <row r="197" spans="1:54">
      <c r="A197" s="19" t="s">
        <v>5077</v>
      </c>
      <c r="B197" s="20" t="s">
        <v>4028</v>
      </c>
      <c r="C197" s="20" t="s">
        <v>22</v>
      </c>
      <c r="D197" s="20"/>
      <c r="E197" s="21">
        <v>27989.89832</v>
      </c>
      <c r="F197" s="22" t="s">
        <v>5</v>
      </c>
      <c r="G197" s="23">
        <v>2015</v>
      </c>
      <c r="H197" s="22" t="s">
        <v>66</v>
      </c>
      <c r="I197" s="28" t="s">
        <v>64</v>
      </c>
      <c r="J197" s="28" t="s">
        <v>215</v>
      </c>
      <c r="K197"/>
      <c r="L197" s="29">
        <v>27989.89832</v>
      </c>
      <c r="M197" s="29">
        <f>L197-E197</f>
        <v>0</v>
      </c>
      <c r="N197" s="28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</row>
    <row r="198" spans="1:54">
      <c r="A198" s="19" t="s">
        <v>5078</v>
      </c>
      <c r="B198" s="20" t="s">
        <v>2949</v>
      </c>
      <c r="C198" s="20" t="s">
        <v>22</v>
      </c>
      <c r="D198" s="20"/>
      <c r="E198" s="21">
        <v>27989.89832</v>
      </c>
      <c r="F198" s="22" t="s">
        <v>5</v>
      </c>
      <c r="G198" s="23">
        <v>2016</v>
      </c>
      <c r="H198" s="22" t="s">
        <v>82</v>
      </c>
      <c r="I198" s="28" t="s">
        <v>64</v>
      </c>
      <c r="J198" s="28" t="s">
        <v>215</v>
      </c>
      <c r="K198"/>
      <c r="L198" s="29">
        <v>27989.89832</v>
      </c>
      <c r="M198" s="29">
        <f>L198-E198</f>
        <v>0</v>
      </c>
      <c r="N198" s="28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</row>
    <row r="199" spans="1:54">
      <c r="A199" s="19" t="s">
        <v>5079</v>
      </c>
      <c r="B199" s="20" t="s">
        <v>5080</v>
      </c>
      <c r="C199" s="20" t="s">
        <v>22</v>
      </c>
      <c r="D199" s="20"/>
      <c r="E199" s="21">
        <v>27413.793295</v>
      </c>
      <c r="F199" s="22" t="s">
        <v>5</v>
      </c>
      <c r="G199" s="23">
        <v>2016</v>
      </c>
      <c r="H199" s="22" t="s">
        <v>82</v>
      </c>
      <c r="I199" s="28" t="s">
        <v>64</v>
      </c>
      <c r="J199" s="28" t="s">
        <v>215</v>
      </c>
      <c r="K199"/>
      <c r="L199" s="29">
        <v>27413.793295</v>
      </c>
      <c r="M199" s="29">
        <f>L199-E199</f>
        <v>0</v>
      </c>
      <c r="N199" s="28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</row>
    <row r="200" spans="1:54">
      <c r="A200" s="19" t="s">
        <v>5081</v>
      </c>
      <c r="B200" s="20" t="s">
        <v>5082</v>
      </c>
      <c r="C200" s="20" t="s">
        <v>24</v>
      </c>
      <c r="D200" s="20"/>
      <c r="E200" s="21">
        <v>5802.19588760814</v>
      </c>
      <c r="F200" s="22" t="s">
        <v>5</v>
      </c>
      <c r="G200" s="23">
        <v>2011</v>
      </c>
      <c r="H200" s="22" t="s">
        <v>66</v>
      </c>
      <c r="I200" s="28" t="s">
        <v>64</v>
      </c>
      <c r="J200" s="28" t="s">
        <v>65</v>
      </c>
      <c r="K200"/>
      <c r="L200" s="29">
        <v>5802.19588760813</v>
      </c>
      <c r="M200" s="29">
        <v>0</v>
      </c>
      <c r="N200" s="28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</row>
    <row r="201" spans="1:54">
      <c r="A201" s="19" t="s">
        <v>5083</v>
      </c>
      <c r="B201" s="20" t="s">
        <v>5084</v>
      </c>
      <c r="C201" s="20" t="s">
        <v>26</v>
      </c>
      <c r="D201" s="20"/>
      <c r="E201" s="21">
        <v>112670.57052</v>
      </c>
      <c r="F201" s="22" t="s">
        <v>5</v>
      </c>
      <c r="G201" s="23">
        <v>2005</v>
      </c>
      <c r="H201" s="22" t="s">
        <v>66</v>
      </c>
      <c r="I201" s="28" t="s">
        <v>64</v>
      </c>
      <c r="J201" s="28" t="s">
        <v>65</v>
      </c>
      <c r="K201"/>
      <c r="L201" s="29">
        <v>112670.57052</v>
      </c>
      <c r="M201" s="29">
        <f>L201-E201</f>
        <v>0</v>
      </c>
      <c r="N201" s="28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</row>
    <row r="202" spans="1:54">
      <c r="A202" s="19" t="s">
        <v>5085</v>
      </c>
      <c r="B202" s="20" t="s">
        <v>5086</v>
      </c>
      <c r="C202" s="20" t="s">
        <v>26</v>
      </c>
      <c r="D202" s="20"/>
      <c r="E202" s="21">
        <v>21470.3958</v>
      </c>
      <c r="F202" s="22" t="s">
        <v>5</v>
      </c>
      <c r="G202" s="23">
        <v>2008</v>
      </c>
      <c r="H202" s="22" t="s">
        <v>66</v>
      </c>
      <c r="I202" s="28" t="s">
        <v>64</v>
      </c>
      <c r="J202" s="28" t="s">
        <v>65</v>
      </c>
      <c r="K202"/>
      <c r="L202" s="29">
        <v>21470.3958</v>
      </c>
      <c r="M202" s="29">
        <f>L202-E202</f>
        <v>0</v>
      </c>
      <c r="N202" s="28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</row>
    <row r="203" spans="1:54">
      <c r="A203" s="19" t="s">
        <v>5087</v>
      </c>
      <c r="B203" s="20" t="s">
        <v>3724</v>
      </c>
      <c r="C203" s="20" t="s">
        <v>26</v>
      </c>
      <c r="D203" s="20"/>
      <c r="E203" s="21">
        <v>-2502.04727799999</v>
      </c>
      <c r="F203" s="22" t="s">
        <v>5</v>
      </c>
      <c r="G203" s="23">
        <v>2008</v>
      </c>
      <c r="H203" s="22" t="s">
        <v>66</v>
      </c>
      <c r="I203" s="28" t="s">
        <v>64</v>
      </c>
      <c r="J203" s="28" t="s">
        <v>65</v>
      </c>
      <c r="K203"/>
      <c r="L203" s="29">
        <v>-2502.047278</v>
      </c>
      <c r="M203" s="29">
        <v>0</v>
      </c>
      <c r="N203" s="28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</row>
    <row r="204" spans="1:54">
      <c r="A204" s="19" t="s">
        <v>5088</v>
      </c>
      <c r="B204" s="20" t="s">
        <v>5089</v>
      </c>
      <c r="C204" s="20" t="s">
        <v>26</v>
      </c>
      <c r="D204" s="20"/>
      <c r="E204" s="21">
        <v>112670.57052</v>
      </c>
      <c r="F204" s="22" t="s">
        <v>5</v>
      </c>
      <c r="G204" s="23">
        <v>2009</v>
      </c>
      <c r="H204" s="22" t="s">
        <v>66</v>
      </c>
      <c r="I204" s="28" t="s">
        <v>64</v>
      </c>
      <c r="J204" s="28" t="s">
        <v>65</v>
      </c>
      <c r="K204"/>
      <c r="L204" s="29">
        <v>112670.57052</v>
      </c>
      <c r="M204" s="29">
        <f>L204-E204</f>
        <v>0</v>
      </c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</row>
    <row r="205" spans="1:54">
      <c r="A205" s="19" t="s">
        <v>5090</v>
      </c>
      <c r="B205" s="20" t="s">
        <v>2484</v>
      </c>
      <c r="C205" s="20" t="s">
        <v>26</v>
      </c>
      <c r="D205" s="20"/>
      <c r="E205" s="21">
        <v>-2502.04727799999</v>
      </c>
      <c r="F205" s="22" t="s">
        <v>5</v>
      </c>
      <c r="G205" s="23">
        <v>2010</v>
      </c>
      <c r="H205" s="22" t="s">
        <v>66</v>
      </c>
      <c r="I205" s="28" t="s">
        <v>64</v>
      </c>
      <c r="J205" s="28" t="s">
        <v>65</v>
      </c>
      <c r="K205"/>
      <c r="L205" s="29">
        <v>-2502.047278</v>
      </c>
      <c r="M205" s="29">
        <v>0</v>
      </c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</row>
    <row r="206" spans="1:54">
      <c r="A206" s="19" t="s">
        <v>5091</v>
      </c>
      <c r="B206" s="20" t="s">
        <v>3807</v>
      </c>
      <c r="C206" s="20" t="s">
        <v>26</v>
      </c>
      <c r="D206" s="20"/>
      <c r="E206" s="21">
        <v>-2502.04727799999</v>
      </c>
      <c r="F206" s="22" t="s">
        <v>5</v>
      </c>
      <c r="G206" s="23">
        <v>2011</v>
      </c>
      <c r="H206" s="22" t="s">
        <v>66</v>
      </c>
      <c r="I206" s="28" t="s">
        <v>64</v>
      </c>
      <c r="J206" s="28" t="s">
        <v>65</v>
      </c>
      <c r="K206"/>
      <c r="L206" s="29">
        <v>-2502.047278</v>
      </c>
      <c r="M206" s="29">
        <v>0</v>
      </c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</row>
    <row r="207" spans="1:54">
      <c r="A207" s="19" t="s">
        <v>5092</v>
      </c>
      <c r="B207" s="20" t="s">
        <v>5093</v>
      </c>
      <c r="C207" s="20" t="s">
        <v>26</v>
      </c>
      <c r="D207" s="20"/>
      <c r="E207" s="21">
        <v>118207.02728</v>
      </c>
      <c r="F207" s="22" t="s">
        <v>5</v>
      </c>
      <c r="G207" s="23">
        <v>2011</v>
      </c>
      <c r="H207" s="22" t="s">
        <v>66</v>
      </c>
      <c r="I207" s="28" t="s">
        <v>64</v>
      </c>
      <c r="J207" s="28" t="s">
        <v>65</v>
      </c>
      <c r="K207"/>
      <c r="L207" s="29">
        <v>118207.02728</v>
      </c>
      <c r="M207" s="29">
        <f>L207-E207</f>
        <v>0</v>
      </c>
      <c r="N207" s="28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</row>
    <row r="208" spans="1:54">
      <c r="A208" s="19" t="s">
        <v>5094</v>
      </c>
      <c r="B208" s="20" t="s">
        <v>2832</v>
      </c>
      <c r="C208" s="20" t="s">
        <v>26</v>
      </c>
      <c r="D208" s="20"/>
      <c r="E208" s="21">
        <v>-2502.04727799999</v>
      </c>
      <c r="F208" s="22" t="s">
        <v>5</v>
      </c>
      <c r="G208" s="23">
        <v>2012</v>
      </c>
      <c r="H208" s="22" t="s">
        <v>66</v>
      </c>
      <c r="I208" s="28" t="s">
        <v>64</v>
      </c>
      <c r="J208" s="28" t="s">
        <v>65</v>
      </c>
      <c r="K208"/>
      <c r="L208" s="29">
        <v>-2502.047278</v>
      </c>
      <c r="M208" s="29">
        <v>0</v>
      </c>
      <c r="N208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</row>
    <row r="209" spans="1:54">
      <c r="A209" s="19" t="s">
        <v>5095</v>
      </c>
      <c r="B209" s="20" t="s">
        <v>2818</v>
      </c>
      <c r="C209" s="20" t="s">
        <v>26</v>
      </c>
      <c r="D209" s="20"/>
      <c r="E209" s="21">
        <v>-2502.04727799999</v>
      </c>
      <c r="F209" s="22" t="s">
        <v>5</v>
      </c>
      <c r="G209" s="23">
        <v>2011</v>
      </c>
      <c r="H209" s="22" t="s">
        <v>66</v>
      </c>
      <c r="I209" s="28" t="s">
        <v>64</v>
      </c>
      <c r="J209" s="28" t="s">
        <v>65</v>
      </c>
      <c r="K209"/>
      <c r="L209" s="29">
        <v>-2502.047278</v>
      </c>
      <c r="M209" s="29">
        <v>0</v>
      </c>
      <c r="N209" s="28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</row>
    <row r="210" spans="1:54">
      <c r="A210" s="19" t="s">
        <v>5096</v>
      </c>
      <c r="B210" s="20" t="s">
        <v>4547</v>
      </c>
      <c r="C210" s="20" t="s">
        <v>26</v>
      </c>
      <c r="D210" s="20"/>
      <c r="E210" s="21">
        <v>3567.29406</v>
      </c>
      <c r="F210" s="22" t="s">
        <v>5</v>
      </c>
      <c r="G210" s="23">
        <v>2012</v>
      </c>
      <c r="H210" s="22" t="s">
        <v>66</v>
      </c>
      <c r="I210" s="28" t="s">
        <v>64</v>
      </c>
      <c r="J210" s="28" t="s">
        <v>65</v>
      </c>
      <c r="K210"/>
      <c r="L210" s="29">
        <v>3567.29406</v>
      </c>
      <c r="M210" s="29">
        <f>L210-E210</f>
        <v>0</v>
      </c>
      <c r="N210" s="28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</row>
    <row r="211" spans="1:54">
      <c r="A211" s="19" t="s">
        <v>5097</v>
      </c>
      <c r="B211" s="20" t="s">
        <v>5098</v>
      </c>
      <c r="C211" s="20" t="s">
        <v>26</v>
      </c>
      <c r="D211" s="20"/>
      <c r="E211" s="21">
        <v>28139.14818</v>
      </c>
      <c r="F211" s="22" t="s">
        <v>5</v>
      </c>
      <c r="G211" s="23">
        <v>2012</v>
      </c>
      <c r="H211" s="22" t="s">
        <v>66</v>
      </c>
      <c r="I211" s="28" t="s">
        <v>64</v>
      </c>
      <c r="J211" s="28" t="s">
        <v>65</v>
      </c>
      <c r="K211"/>
      <c r="L211" s="29">
        <v>28139.14818</v>
      </c>
      <c r="M211" s="29">
        <f>L211-E211</f>
        <v>0</v>
      </c>
      <c r="N211" s="28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</row>
    <row r="212" spans="1:54">
      <c r="A212" s="19" t="s">
        <v>5099</v>
      </c>
      <c r="B212" s="20" t="s">
        <v>4541</v>
      </c>
      <c r="C212" s="20" t="s">
        <v>26</v>
      </c>
      <c r="D212" s="20"/>
      <c r="E212" s="21">
        <v>-2502.04727799999</v>
      </c>
      <c r="F212" s="22" t="s">
        <v>5</v>
      </c>
      <c r="G212" s="23">
        <v>2012</v>
      </c>
      <c r="H212" s="22" t="s">
        <v>66</v>
      </c>
      <c r="I212" s="28" t="s">
        <v>64</v>
      </c>
      <c r="J212" s="28" t="s">
        <v>65</v>
      </c>
      <c r="K212"/>
      <c r="L212" s="29">
        <v>-2502.047278</v>
      </c>
      <c r="M212" s="29">
        <v>0</v>
      </c>
      <c r="N212" s="28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</row>
    <row r="213" spans="1:54">
      <c r="A213" s="19" t="s">
        <v>5100</v>
      </c>
      <c r="B213" s="20" t="s">
        <v>2145</v>
      </c>
      <c r="C213" s="20" t="s">
        <v>26</v>
      </c>
      <c r="D213" s="20"/>
      <c r="E213" s="21">
        <v>-2502.04727799999</v>
      </c>
      <c r="F213" s="22" t="s">
        <v>5</v>
      </c>
      <c r="G213" s="23">
        <v>2012</v>
      </c>
      <c r="H213" s="22" t="s">
        <v>66</v>
      </c>
      <c r="I213" s="28" t="s">
        <v>64</v>
      </c>
      <c r="J213" s="28" t="s">
        <v>65</v>
      </c>
      <c r="K213"/>
      <c r="L213" s="29">
        <v>-2502.047278</v>
      </c>
      <c r="M213" s="29">
        <v>0</v>
      </c>
      <c r="N213" s="28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</row>
    <row r="214" spans="1:23">
      <c r="A214" s="19" t="s">
        <v>5101</v>
      </c>
      <c r="B214" s="20" t="s">
        <v>3445</v>
      </c>
      <c r="C214" s="20" t="s">
        <v>26</v>
      </c>
      <c r="D214" s="20"/>
      <c r="E214" s="21">
        <v>-2502.04727799999</v>
      </c>
      <c r="F214" s="22" t="s">
        <v>5</v>
      </c>
      <c r="G214" s="23">
        <v>2014</v>
      </c>
      <c r="H214" s="22" t="s">
        <v>66</v>
      </c>
      <c r="I214" s="28" t="s">
        <v>64</v>
      </c>
      <c r="J214" s="28" t="s">
        <v>65</v>
      </c>
      <c r="K214"/>
      <c r="L214" s="29">
        <v>-2502.047278</v>
      </c>
      <c r="M214" s="29">
        <v>0</v>
      </c>
      <c r="N214" s="28"/>
      <c r="O214" s="31"/>
      <c r="P214" s="31"/>
      <c r="Q214" s="31"/>
      <c r="R214" s="31"/>
      <c r="S214" s="31"/>
      <c r="T214" s="31"/>
      <c r="U214" s="31"/>
      <c r="V214" s="31"/>
      <c r="W214" s="31"/>
    </row>
    <row r="215" spans="1:54">
      <c r="A215" s="19" t="s">
        <v>5102</v>
      </c>
      <c r="B215" s="20" t="s">
        <v>2825</v>
      </c>
      <c r="C215" s="20" t="s">
        <v>26</v>
      </c>
      <c r="D215" s="20"/>
      <c r="E215" s="21">
        <v>-2502.04727799999</v>
      </c>
      <c r="F215" s="22" t="s">
        <v>5</v>
      </c>
      <c r="G215" s="23">
        <v>2014</v>
      </c>
      <c r="H215" s="22" t="s">
        <v>66</v>
      </c>
      <c r="I215" s="28" t="s">
        <v>64</v>
      </c>
      <c r="J215" s="28" t="s">
        <v>65</v>
      </c>
      <c r="K215"/>
      <c r="L215" s="29">
        <v>-2502.047278</v>
      </c>
      <c r="M215" s="29">
        <v>0</v>
      </c>
      <c r="N215" s="28"/>
      <c r="O215" s="31"/>
      <c r="P215" s="31"/>
      <c r="Q215" s="31"/>
      <c r="R215" s="31"/>
      <c r="S215" s="31"/>
      <c r="T215" s="31"/>
      <c r="U215" s="31"/>
      <c r="V215" s="31"/>
      <c r="W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V215" s="31"/>
      <c r="AW215" s="31"/>
      <c r="AX215" s="31"/>
      <c r="AY215" s="31"/>
      <c r="AZ215" s="31"/>
      <c r="BA215" s="31"/>
      <c r="BB215" s="31"/>
    </row>
    <row r="216" spans="1:54">
      <c r="A216" s="19" t="s">
        <v>5103</v>
      </c>
      <c r="B216" s="20" t="s">
        <v>3539</v>
      </c>
      <c r="C216" s="20" t="s">
        <v>26</v>
      </c>
      <c r="D216" s="20"/>
      <c r="E216" s="21">
        <v>-2502.04727799999</v>
      </c>
      <c r="F216" s="22" t="s">
        <v>5</v>
      </c>
      <c r="G216" s="23">
        <v>2015</v>
      </c>
      <c r="H216" s="22" t="s">
        <v>66</v>
      </c>
      <c r="I216" s="28" t="s">
        <v>64</v>
      </c>
      <c r="J216" s="28" t="s">
        <v>65</v>
      </c>
      <c r="K216"/>
      <c r="L216" s="29">
        <v>-2502.047278</v>
      </c>
      <c r="M216" s="29">
        <v>0</v>
      </c>
      <c r="N216" s="28"/>
      <c r="O216" s="31"/>
      <c r="P216" s="31"/>
      <c r="Q216" s="31"/>
      <c r="R216" s="31"/>
      <c r="S216" s="31"/>
      <c r="T216" s="31"/>
      <c r="U216" s="31"/>
      <c r="V216" s="31"/>
      <c r="W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</row>
    <row r="217" spans="1:54">
      <c r="A217" s="19" t="s">
        <v>5104</v>
      </c>
      <c r="B217" s="20" t="s">
        <v>3627</v>
      </c>
      <c r="C217" s="20" t="s">
        <v>26</v>
      </c>
      <c r="D217" s="20"/>
      <c r="E217" s="21">
        <v>-2502.04727799999</v>
      </c>
      <c r="F217" s="22" t="s">
        <v>5</v>
      </c>
      <c r="G217" s="23">
        <v>2015</v>
      </c>
      <c r="H217" s="22" t="s">
        <v>66</v>
      </c>
      <c r="I217" s="28" t="s">
        <v>64</v>
      </c>
      <c r="J217" s="28" t="s">
        <v>65</v>
      </c>
      <c r="K217"/>
      <c r="L217" s="29">
        <v>-2502.047278</v>
      </c>
      <c r="M217" s="29">
        <v>0</v>
      </c>
      <c r="N217" s="28"/>
      <c r="O217" s="31"/>
      <c r="P217" s="31"/>
      <c r="Q217" s="31"/>
      <c r="R217" s="31"/>
      <c r="S217" s="31"/>
      <c r="T217" s="31"/>
      <c r="U217" s="31"/>
      <c r="V217" s="31"/>
      <c r="W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</row>
    <row r="218" spans="1:54">
      <c r="A218" s="19" t="s">
        <v>5105</v>
      </c>
      <c r="B218" s="20" t="s">
        <v>3408</v>
      </c>
      <c r="C218" s="20" t="s">
        <v>26</v>
      </c>
      <c r="D218" s="20"/>
      <c r="E218" s="21">
        <v>-2087.94736599998</v>
      </c>
      <c r="F218" s="22" t="s">
        <v>5</v>
      </c>
      <c r="G218" s="23">
        <v>2016</v>
      </c>
      <c r="H218" s="22" t="s">
        <v>82</v>
      </c>
      <c r="I218" s="28" t="s">
        <v>64</v>
      </c>
      <c r="J218" s="28" t="s">
        <v>65</v>
      </c>
      <c r="K218"/>
      <c r="L218" s="29">
        <v>-2087.94736599999</v>
      </c>
      <c r="M218" s="29">
        <v>0</v>
      </c>
      <c r="N218" s="28"/>
      <c r="O218" s="31"/>
      <c r="P218" s="31"/>
      <c r="Q218" s="31"/>
      <c r="R218" s="31"/>
      <c r="S218" s="31"/>
      <c r="T218" s="31"/>
      <c r="U218" s="31"/>
      <c r="V218" s="31"/>
      <c r="W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</row>
    <row r="219" spans="1:54">
      <c r="A219" s="19" t="s">
        <v>5106</v>
      </c>
      <c r="B219" s="20" t="s">
        <v>5107</v>
      </c>
      <c r="C219" s="20" t="s">
        <v>26</v>
      </c>
      <c r="D219" s="20"/>
      <c r="E219" s="21">
        <v>23146.45708</v>
      </c>
      <c r="F219" s="22" t="s">
        <v>5</v>
      </c>
      <c r="G219" s="23">
        <v>2017</v>
      </c>
      <c r="H219" s="22" t="s">
        <v>83</v>
      </c>
      <c r="I219" s="28" t="s">
        <v>64</v>
      </c>
      <c r="J219" s="28" t="s">
        <v>65</v>
      </c>
      <c r="K219"/>
      <c r="L219" s="29">
        <v>23146.45708</v>
      </c>
      <c r="M219" s="29">
        <f>L219-E219</f>
        <v>0</v>
      </c>
      <c r="N219" s="28"/>
      <c r="O219" s="31"/>
      <c r="P219" s="31"/>
      <c r="Q219" s="31"/>
      <c r="R219" s="31"/>
      <c r="S219" s="31"/>
      <c r="T219" s="31"/>
      <c r="U219" s="31"/>
      <c r="V219" s="31"/>
      <c r="W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</row>
    <row r="220" spans="1:54">
      <c r="A220" s="19" t="s">
        <v>5108</v>
      </c>
      <c r="B220" s="20" t="s">
        <v>3351</v>
      </c>
      <c r="C220" s="20" t="s">
        <v>26</v>
      </c>
      <c r="D220" s="20"/>
      <c r="E220" s="21">
        <v>-2087.94736599998</v>
      </c>
      <c r="F220" s="22" t="s">
        <v>5</v>
      </c>
      <c r="G220" s="23">
        <v>2017</v>
      </c>
      <c r="H220" s="22" t="s">
        <v>83</v>
      </c>
      <c r="I220" s="28" t="s">
        <v>64</v>
      </c>
      <c r="J220" s="28" t="s">
        <v>65</v>
      </c>
      <c r="K220"/>
      <c r="L220" s="29">
        <v>-2087.94736599999</v>
      </c>
      <c r="M220" s="29">
        <v>0</v>
      </c>
      <c r="N220" s="28"/>
      <c r="O220" s="31"/>
      <c r="P220" s="31"/>
      <c r="Q220" s="31"/>
      <c r="R220" s="31"/>
      <c r="S220" s="31"/>
      <c r="T220" s="31"/>
      <c r="U220" s="31"/>
      <c r="V220" s="31"/>
      <c r="W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</row>
    <row r="221" spans="1:54">
      <c r="A221" s="19" t="s">
        <v>5109</v>
      </c>
      <c r="B221" s="20" t="s">
        <v>899</v>
      </c>
      <c r="C221" s="20" t="s">
        <v>26</v>
      </c>
      <c r="D221" s="20"/>
      <c r="E221" s="21">
        <v>-2202.58828900002</v>
      </c>
      <c r="F221" s="22" t="s">
        <v>5</v>
      </c>
      <c r="G221" s="23">
        <v>2007</v>
      </c>
      <c r="H221" s="22" t="s">
        <v>66</v>
      </c>
      <c r="I221" s="28" t="s">
        <v>380</v>
      </c>
      <c r="J221" s="28" t="s">
        <v>264</v>
      </c>
      <c r="K221"/>
      <c r="L221" s="29">
        <v>-2202.58828900001</v>
      </c>
      <c r="M221" s="29">
        <v>0</v>
      </c>
      <c r="N221" s="28"/>
      <c r="O221" s="31"/>
      <c r="P221" s="31"/>
      <c r="Q221" s="31"/>
      <c r="R221" s="31"/>
      <c r="S221" s="31"/>
      <c r="T221" s="31"/>
      <c r="U221" s="31"/>
      <c r="V221" s="31"/>
      <c r="W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</row>
    <row r="222" spans="1:54">
      <c r="A222" s="19" t="s">
        <v>5110</v>
      </c>
      <c r="B222" s="20" t="s">
        <v>902</v>
      </c>
      <c r="C222" s="20" t="s">
        <v>26</v>
      </c>
      <c r="D222" s="20"/>
      <c r="E222" s="21">
        <v>-2202.58828900002</v>
      </c>
      <c r="F222" s="22" t="s">
        <v>5</v>
      </c>
      <c r="G222" s="23">
        <v>2009</v>
      </c>
      <c r="H222" s="22" t="s">
        <v>66</v>
      </c>
      <c r="I222" s="28" t="s">
        <v>380</v>
      </c>
      <c r="J222" s="28" t="s">
        <v>264</v>
      </c>
      <c r="K222"/>
      <c r="L222" s="29">
        <v>-2202.58828900001</v>
      </c>
      <c r="M222" s="29">
        <v>0</v>
      </c>
      <c r="N222" s="28"/>
      <c r="O222" s="31"/>
      <c r="P222" s="31"/>
      <c r="Q222" s="31"/>
      <c r="R222" s="31"/>
      <c r="S222" s="31"/>
      <c r="T222" s="31"/>
      <c r="U222" s="31"/>
      <c r="V222" s="31"/>
      <c r="W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</row>
    <row r="223" spans="1:54">
      <c r="A223" s="19" t="s">
        <v>5111</v>
      </c>
      <c r="B223" s="20" t="s">
        <v>5112</v>
      </c>
      <c r="C223" s="20" t="s">
        <v>28</v>
      </c>
      <c r="D223" s="20"/>
      <c r="E223" s="21">
        <v>11055.649875</v>
      </c>
      <c r="F223" s="22" t="s">
        <v>5</v>
      </c>
      <c r="G223" s="23">
        <v>2007</v>
      </c>
      <c r="H223" s="22" t="s">
        <v>66</v>
      </c>
      <c r="I223" s="28" t="s">
        <v>64</v>
      </c>
      <c r="J223" s="28" t="s">
        <v>65</v>
      </c>
      <c r="K223"/>
      <c r="L223" s="29">
        <v>11055.649875</v>
      </c>
      <c r="M223" s="29">
        <f>L223-E223</f>
        <v>0</v>
      </c>
      <c r="N223" s="28"/>
      <c r="O223" s="31"/>
      <c r="P223" s="31"/>
      <c r="Q223" s="31"/>
      <c r="R223" s="31"/>
      <c r="S223" s="31"/>
      <c r="T223" s="31"/>
      <c r="U223" s="31"/>
      <c r="V223" s="31"/>
      <c r="W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</row>
    <row r="224" spans="1:54">
      <c r="A224" s="19" t="s">
        <v>5113</v>
      </c>
      <c r="B224" s="20" t="s">
        <v>5114</v>
      </c>
      <c r="C224" s="20" t="s">
        <v>28</v>
      </c>
      <c r="D224" s="20"/>
      <c r="E224" s="21">
        <v>13437.9350475</v>
      </c>
      <c r="F224" s="22" t="s">
        <v>5</v>
      </c>
      <c r="G224" s="23">
        <v>2007</v>
      </c>
      <c r="H224" s="22" t="s">
        <v>66</v>
      </c>
      <c r="I224" s="28" t="s">
        <v>64</v>
      </c>
      <c r="J224" s="28" t="s">
        <v>65</v>
      </c>
      <c r="K224"/>
      <c r="L224" s="29">
        <v>13437.9350475</v>
      </c>
      <c r="M224" s="29">
        <f>L224-E224</f>
        <v>0</v>
      </c>
      <c r="N224" s="28"/>
      <c r="O224" s="31"/>
      <c r="P224" s="31"/>
      <c r="Q224" s="31"/>
      <c r="R224" s="31"/>
      <c r="S224" s="31"/>
      <c r="T224" s="31"/>
      <c r="U224" s="31"/>
      <c r="V224" s="31"/>
      <c r="W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</row>
    <row r="225" spans="1:54">
      <c r="A225" s="19" t="s">
        <v>5115</v>
      </c>
      <c r="B225" s="20" t="s">
        <v>5116</v>
      </c>
      <c r="C225" s="20" t="s">
        <v>28</v>
      </c>
      <c r="D225" s="20"/>
      <c r="E225" s="21">
        <v>13437.9350475</v>
      </c>
      <c r="F225" s="22" t="s">
        <v>5</v>
      </c>
      <c r="G225" s="23">
        <v>2008</v>
      </c>
      <c r="H225" s="22" t="s">
        <v>66</v>
      </c>
      <c r="I225" s="28" t="s">
        <v>64</v>
      </c>
      <c r="J225" s="28" t="s">
        <v>65</v>
      </c>
      <c r="K225"/>
      <c r="L225" s="29">
        <v>13437.9350475</v>
      </c>
      <c r="M225" s="29">
        <f>L225-E225</f>
        <v>0</v>
      </c>
      <c r="N225" s="28"/>
      <c r="O225" s="31"/>
      <c r="P225" s="31"/>
      <c r="Q225" s="31"/>
      <c r="R225" s="31"/>
      <c r="S225" s="31"/>
      <c r="T225" s="31"/>
      <c r="U225" s="31"/>
      <c r="V225" s="31"/>
      <c r="W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</row>
    <row r="226" spans="1:54">
      <c r="A226" s="19" t="s">
        <v>5117</v>
      </c>
      <c r="B226" s="20" t="s">
        <v>5118</v>
      </c>
      <c r="C226" s="20" t="s">
        <v>28</v>
      </c>
      <c r="D226" s="20"/>
      <c r="E226" s="21">
        <v>11055.649875</v>
      </c>
      <c r="F226" s="22" t="s">
        <v>5</v>
      </c>
      <c r="G226" s="23">
        <v>2008</v>
      </c>
      <c r="H226" s="22" t="s">
        <v>66</v>
      </c>
      <c r="I226" s="28" t="s">
        <v>64</v>
      </c>
      <c r="J226" s="28" t="s">
        <v>65</v>
      </c>
      <c r="K226"/>
      <c r="L226" s="29">
        <v>11055.649875</v>
      </c>
      <c r="M226" s="29">
        <f>L226-E226</f>
        <v>0</v>
      </c>
      <c r="N226" s="28"/>
      <c r="O226" s="31"/>
      <c r="P226" s="31"/>
      <c r="Q226" s="31"/>
      <c r="R226" s="31"/>
      <c r="S226" s="31"/>
      <c r="T226" s="31"/>
      <c r="U226" s="31"/>
      <c r="V226" s="31"/>
      <c r="W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</row>
    <row r="227" spans="1:54">
      <c r="A227" s="19" t="s">
        <v>5119</v>
      </c>
      <c r="B227" s="20" t="s">
        <v>5120</v>
      </c>
      <c r="C227" s="20" t="s">
        <v>28</v>
      </c>
      <c r="D227" s="20"/>
      <c r="E227" s="21">
        <v>11055.649875</v>
      </c>
      <c r="F227" s="22" t="s">
        <v>5</v>
      </c>
      <c r="G227" s="23">
        <v>2008</v>
      </c>
      <c r="H227" s="22" t="s">
        <v>66</v>
      </c>
      <c r="I227" s="28" t="s">
        <v>64</v>
      </c>
      <c r="J227" s="28" t="s">
        <v>65</v>
      </c>
      <c r="K227"/>
      <c r="L227" s="29">
        <v>11055.649875</v>
      </c>
      <c r="M227" s="29">
        <f>L227-E227</f>
        <v>0</v>
      </c>
      <c r="N227" s="28"/>
      <c r="O227" s="31"/>
      <c r="P227" s="31"/>
      <c r="Q227" s="31"/>
      <c r="R227" s="31"/>
      <c r="S227" s="31"/>
      <c r="T227" s="31"/>
      <c r="U227" s="31"/>
      <c r="V227" s="31"/>
      <c r="W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</row>
    <row r="228" spans="1:54">
      <c r="A228" s="19" t="s">
        <v>5121</v>
      </c>
      <c r="B228" s="20" t="s">
        <v>2151</v>
      </c>
      <c r="C228" s="20" t="s">
        <v>28</v>
      </c>
      <c r="D228" s="20"/>
      <c r="E228" s="21">
        <v>2217.76415</v>
      </c>
      <c r="F228" s="22" t="s">
        <v>5</v>
      </c>
      <c r="G228" s="23">
        <v>2009</v>
      </c>
      <c r="H228" s="22" t="s">
        <v>66</v>
      </c>
      <c r="I228" s="28" t="s">
        <v>64</v>
      </c>
      <c r="J228" s="28" t="s">
        <v>65</v>
      </c>
      <c r="K228"/>
      <c r="L228" s="29">
        <v>2217.76415</v>
      </c>
      <c r="M228" s="29">
        <f>L228-E228</f>
        <v>0</v>
      </c>
      <c r="N228" s="28"/>
      <c r="O228" s="31"/>
      <c r="P228" s="31"/>
      <c r="Q228" s="31"/>
      <c r="R228" s="31"/>
      <c r="S228" s="31"/>
      <c r="T228" s="31"/>
      <c r="U228" s="31"/>
      <c r="V228" s="31"/>
      <c r="W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</row>
    <row r="229" spans="1:54">
      <c r="A229" s="19" t="s">
        <v>5122</v>
      </c>
      <c r="B229" s="20" t="s">
        <v>5123</v>
      </c>
      <c r="C229" s="20" t="s">
        <v>28</v>
      </c>
      <c r="D229" s="20"/>
      <c r="E229" s="21">
        <v>11055.649875</v>
      </c>
      <c r="F229" s="22" t="s">
        <v>5</v>
      </c>
      <c r="G229" s="23">
        <v>2009</v>
      </c>
      <c r="H229" s="22" t="s">
        <v>66</v>
      </c>
      <c r="I229" s="28" t="s">
        <v>64</v>
      </c>
      <c r="J229" s="28" t="s">
        <v>65</v>
      </c>
      <c r="K229"/>
      <c r="L229" s="29">
        <v>11055.649875</v>
      </c>
      <c r="M229" s="29">
        <f>L229-E229</f>
        <v>0</v>
      </c>
      <c r="N229" s="28"/>
      <c r="O229" s="31"/>
      <c r="P229" s="31"/>
      <c r="Q229" s="31"/>
      <c r="R229" s="31"/>
      <c r="S229" s="31"/>
      <c r="T229" s="31"/>
      <c r="U229" s="31"/>
      <c r="V229" s="31"/>
      <c r="W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</row>
    <row r="230" spans="1:54">
      <c r="A230" s="19" t="s">
        <v>5124</v>
      </c>
      <c r="B230" s="20" t="s">
        <v>5125</v>
      </c>
      <c r="C230" s="20" t="s">
        <v>28</v>
      </c>
      <c r="D230" s="20"/>
      <c r="E230" s="21">
        <v>11055.649875</v>
      </c>
      <c r="F230" s="22" t="s">
        <v>5</v>
      </c>
      <c r="G230" s="23">
        <v>2010</v>
      </c>
      <c r="H230" s="22" t="s">
        <v>66</v>
      </c>
      <c r="I230" s="28" t="s">
        <v>64</v>
      </c>
      <c r="J230" s="28" t="s">
        <v>65</v>
      </c>
      <c r="K230"/>
      <c r="L230" s="29">
        <v>11055.649875</v>
      </c>
      <c r="M230" s="29">
        <f>L230-E230</f>
        <v>0</v>
      </c>
      <c r="N230" s="28"/>
      <c r="O230" s="31"/>
      <c r="P230" s="31"/>
      <c r="Q230" s="31"/>
      <c r="R230" s="31"/>
      <c r="S230" s="31"/>
      <c r="T230" s="31"/>
      <c r="U230" s="31"/>
      <c r="V230" s="31"/>
      <c r="W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</row>
    <row r="231" spans="1:54">
      <c r="A231" s="19" t="s">
        <v>5126</v>
      </c>
      <c r="B231" s="20" t="s">
        <v>5127</v>
      </c>
      <c r="C231" s="20" t="s">
        <v>28</v>
      </c>
      <c r="D231" s="20"/>
      <c r="E231" s="21">
        <v>11055.649875</v>
      </c>
      <c r="F231" s="22" t="s">
        <v>5</v>
      </c>
      <c r="G231" s="23">
        <v>2010</v>
      </c>
      <c r="H231" s="22" t="s">
        <v>66</v>
      </c>
      <c r="I231" s="28" t="s">
        <v>64</v>
      </c>
      <c r="J231" s="28" t="s">
        <v>65</v>
      </c>
      <c r="K231"/>
      <c r="L231" s="29">
        <v>11055.649875</v>
      </c>
      <c r="M231" s="29">
        <f>L231-E231</f>
        <v>0</v>
      </c>
      <c r="N231" s="28"/>
      <c r="O231" s="31"/>
      <c r="P231" s="31"/>
      <c r="Q231" s="31"/>
      <c r="R231" s="31"/>
      <c r="S231" s="31"/>
      <c r="T231" s="31"/>
      <c r="U231" s="31"/>
      <c r="V231" s="31"/>
      <c r="W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</row>
    <row r="232" spans="1:54">
      <c r="A232" s="19" t="s">
        <v>5128</v>
      </c>
      <c r="B232" s="20" t="s">
        <v>2474</v>
      </c>
      <c r="C232" s="20" t="s">
        <v>28</v>
      </c>
      <c r="D232" s="20"/>
      <c r="E232" s="21">
        <v>2217.76415</v>
      </c>
      <c r="F232" s="22" t="s">
        <v>5</v>
      </c>
      <c r="G232" s="23">
        <v>2010</v>
      </c>
      <c r="H232" s="22" t="s">
        <v>66</v>
      </c>
      <c r="I232" s="28" t="s">
        <v>64</v>
      </c>
      <c r="J232" s="28" t="s">
        <v>65</v>
      </c>
      <c r="K232"/>
      <c r="L232" s="29">
        <v>2217.76415</v>
      </c>
      <c r="M232" s="29">
        <f>L232-E232</f>
        <v>0</v>
      </c>
      <c r="N232" s="28"/>
      <c r="O232" s="31"/>
      <c r="P232" s="31"/>
      <c r="Q232" s="31"/>
      <c r="R232" s="31"/>
      <c r="S232" s="31"/>
      <c r="T232" s="31"/>
      <c r="U232" s="31"/>
      <c r="V232" s="31"/>
      <c r="W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</row>
    <row r="233" spans="1:54">
      <c r="A233" s="19" t="s">
        <v>5129</v>
      </c>
      <c r="B233" s="20" t="s">
        <v>5130</v>
      </c>
      <c r="C233" s="20" t="s">
        <v>28</v>
      </c>
      <c r="D233" s="20"/>
      <c r="E233" s="21">
        <v>11250.2385825</v>
      </c>
      <c r="F233" s="22" t="s">
        <v>5</v>
      </c>
      <c r="G233" s="23">
        <v>2010</v>
      </c>
      <c r="H233" s="22" t="s">
        <v>66</v>
      </c>
      <c r="I233" s="28" t="s">
        <v>64</v>
      </c>
      <c r="J233" s="28" t="s">
        <v>65</v>
      </c>
      <c r="K233"/>
      <c r="L233" s="29">
        <v>11250.2385825</v>
      </c>
      <c r="M233" s="29">
        <f>L233-E233</f>
        <v>0</v>
      </c>
      <c r="N233"/>
      <c r="W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</row>
    <row r="234" spans="1:54">
      <c r="A234" s="19" t="s">
        <v>5131</v>
      </c>
      <c r="B234" s="20" t="s">
        <v>5132</v>
      </c>
      <c r="C234" s="20" t="s">
        <v>28</v>
      </c>
      <c r="D234" s="20"/>
      <c r="E234" s="21">
        <v>11055.649875</v>
      </c>
      <c r="F234" s="22" t="s">
        <v>5</v>
      </c>
      <c r="G234" s="23">
        <v>2010</v>
      </c>
      <c r="H234" s="22" t="s">
        <v>66</v>
      </c>
      <c r="I234" s="28" t="s">
        <v>64</v>
      </c>
      <c r="J234" s="28" t="s">
        <v>65</v>
      </c>
      <c r="K234"/>
      <c r="L234" s="29">
        <v>11055.649875</v>
      </c>
      <c r="M234" s="29">
        <f>L234-E234</f>
        <v>0</v>
      </c>
      <c r="N234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</row>
    <row r="235" spans="1:54">
      <c r="A235" s="19" t="s">
        <v>5133</v>
      </c>
      <c r="B235" s="20" t="s">
        <v>5134</v>
      </c>
      <c r="C235" s="20" t="s">
        <v>28</v>
      </c>
      <c r="D235" s="20"/>
      <c r="E235" s="21">
        <v>13437.9350475</v>
      </c>
      <c r="F235" s="22" t="s">
        <v>5</v>
      </c>
      <c r="G235" s="23">
        <v>2011</v>
      </c>
      <c r="H235" s="22" t="s">
        <v>66</v>
      </c>
      <c r="I235" s="28" t="s">
        <v>64</v>
      </c>
      <c r="J235" s="28" t="s">
        <v>65</v>
      </c>
      <c r="K235"/>
      <c r="L235" s="29">
        <v>13437.9350475</v>
      </c>
      <c r="M235" s="29">
        <f>L235-E235</f>
        <v>0</v>
      </c>
      <c r="N235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</row>
    <row r="236" spans="1:54">
      <c r="A236" s="19" t="s">
        <v>5135</v>
      </c>
      <c r="B236" s="20" t="s">
        <v>4240</v>
      </c>
      <c r="C236" s="20" t="s">
        <v>28</v>
      </c>
      <c r="D236" s="20"/>
      <c r="E236" s="21">
        <v>2217.76415</v>
      </c>
      <c r="F236" s="22" t="s">
        <v>5</v>
      </c>
      <c r="G236" s="23">
        <v>2011</v>
      </c>
      <c r="H236" s="22" t="s">
        <v>66</v>
      </c>
      <c r="I236" s="28" t="s">
        <v>64</v>
      </c>
      <c r="J236" s="28" t="s">
        <v>65</v>
      </c>
      <c r="K236"/>
      <c r="L236" s="29">
        <v>2217.76415</v>
      </c>
      <c r="M236" s="29">
        <f>L236-E236</f>
        <v>0</v>
      </c>
      <c r="N236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</row>
    <row r="237" spans="1:54">
      <c r="A237" s="19" t="s">
        <v>5136</v>
      </c>
      <c r="B237" s="20" t="s">
        <v>5137</v>
      </c>
      <c r="C237" s="20" t="s">
        <v>28</v>
      </c>
      <c r="D237" s="20"/>
      <c r="E237" s="21">
        <v>11055.649875</v>
      </c>
      <c r="F237" s="22" t="s">
        <v>5</v>
      </c>
      <c r="G237" s="23">
        <v>2011</v>
      </c>
      <c r="H237" s="22" t="s">
        <v>66</v>
      </c>
      <c r="I237" s="28" t="s">
        <v>64</v>
      </c>
      <c r="J237" s="28" t="s">
        <v>65</v>
      </c>
      <c r="K237"/>
      <c r="L237" s="29">
        <v>11055.649875</v>
      </c>
      <c r="M237" s="29">
        <f>L237-E237</f>
        <v>0</v>
      </c>
      <c r="N237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</row>
    <row r="238" spans="1:54">
      <c r="A238" s="19" t="s">
        <v>5138</v>
      </c>
      <c r="B238" s="20" t="s">
        <v>5139</v>
      </c>
      <c r="C238" s="20" t="s">
        <v>28</v>
      </c>
      <c r="D238" s="20"/>
      <c r="E238" s="21">
        <v>11055.649875</v>
      </c>
      <c r="F238" s="22" t="s">
        <v>5</v>
      </c>
      <c r="G238" s="23">
        <v>2014</v>
      </c>
      <c r="H238" s="22" t="s">
        <v>66</v>
      </c>
      <c r="I238" s="28" t="s">
        <v>64</v>
      </c>
      <c r="J238" s="28" t="s">
        <v>65</v>
      </c>
      <c r="K238"/>
      <c r="L238" s="29">
        <v>11055.649875</v>
      </c>
      <c r="M238" s="29">
        <f>L238-E238</f>
        <v>0</v>
      </c>
      <c r="N238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</row>
    <row r="239" spans="1:54">
      <c r="A239" s="19" t="s">
        <v>5140</v>
      </c>
      <c r="B239" s="20" t="s">
        <v>2383</v>
      </c>
      <c r="C239" s="20" t="s">
        <v>28</v>
      </c>
      <c r="D239" s="20"/>
      <c r="E239" s="21">
        <v>2217.76415</v>
      </c>
      <c r="F239" s="22" t="s">
        <v>5</v>
      </c>
      <c r="G239" s="23">
        <v>2014</v>
      </c>
      <c r="H239" s="22" t="s">
        <v>66</v>
      </c>
      <c r="I239" s="28" t="s">
        <v>64</v>
      </c>
      <c r="J239" s="28" t="s">
        <v>65</v>
      </c>
      <c r="K239"/>
      <c r="L239" s="29">
        <v>2217.76415</v>
      </c>
      <c r="M239" s="29">
        <f>L239-E239</f>
        <v>0</v>
      </c>
      <c r="N239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</row>
    <row r="240" spans="1:54">
      <c r="A240" s="19" t="s">
        <v>5141</v>
      </c>
      <c r="B240" s="20" t="s">
        <v>2065</v>
      </c>
      <c r="C240" s="20" t="s">
        <v>28</v>
      </c>
      <c r="D240" s="20"/>
      <c r="E240" s="21">
        <v>2392.5024</v>
      </c>
      <c r="F240" s="22" t="s">
        <v>5</v>
      </c>
      <c r="G240" s="23">
        <v>2015</v>
      </c>
      <c r="H240" s="22" t="s">
        <v>66</v>
      </c>
      <c r="I240" s="28" t="s">
        <v>64</v>
      </c>
      <c r="J240" s="28" t="s">
        <v>65</v>
      </c>
      <c r="K240"/>
      <c r="L240" s="29">
        <v>2392.5024</v>
      </c>
      <c r="M240" s="29">
        <f>L240-E240</f>
        <v>0</v>
      </c>
      <c r="N240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</row>
    <row r="241" spans="1:54">
      <c r="A241" s="19" t="s">
        <v>5142</v>
      </c>
      <c r="B241" s="20" t="s">
        <v>5143</v>
      </c>
      <c r="C241" s="20" t="s">
        <v>28</v>
      </c>
      <c r="D241" s="20"/>
      <c r="E241" s="21">
        <v>17585.3559</v>
      </c>
      <c r="F241" s="22" t="s">
        <v>5</v>
      </c>
      <c r="G241" s="23">
        <v>2015</v>
      </c>
      <c r="H241" s="22" t="s">
        <v>66</v>
      </c>
      <c r="I241" s="28" t="s">
        <v>64</v>
      </c>
      <c r="J241" s="28" t="s">
        <v>65</v>
      </c>
      <c r="K241"/>
      <c r="L241" s="29">
        <v>17585.3559</v>
      </c>
      <c r="M241" s="29">
        <f>L241-E241</f>
        <v>0</v>
      </c>
      <c r="N24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</row>
    <row r="242" spans="1:54">
      <c r="A242" s="19" t="s">
        <v>5144</v>
      </c>
      <c r="B242" s="20" t="s">
        <v>2126</v>
      </c>
      <c r="C242" s="20" t="s">
        <v>28</v>
      </c>
      <c r="D242" s="20"/>
      <c r="E242" s="21">
        <v>2569.115925</v>
      </c>
      <c r="F242" s="22" t="s">
        <v>5</v>
      </c>
      <c r="G242" s="23">
        <v>2015</v>
      </c>
      <c r="H242" s="22" t="s">
        <v>66</v>
      </c>
      <c r="I242" s="28" t="s">
        <v>64</v>
      </c>
      <c r="J242" s="28" t="s">
        <v>65</v>
      </c>
      <c r="K242"/>
      <c r="L242" s="29">
        <v>2569.115925</v>
      </c>
      <c r="M242" s="29">
        <f>L242-E242</f>
        <v>0</v>
      </c>
      <c r="N242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</row>
    <row r="243" spans="1:54">
      <c r="A243" s="19" t="s">
        <v>5145</v>
      </c>
      <c r="B243" s="20" t="s">
        <v>5146</v>
      </c>
      <c r="C243" s="20" t="s">
        <v>28</v>
      </c>
      <c r="D243" s="20"/>
      <c r="E243" s="21">
        <v>14486.871825</v>
      </c>
      <c r="F243" s="22" t="s">
        <v>5</v>
      </c>
      <c r="G243" s="23">
        <v>2016</v>
      </c>
      <c r="H243" s="22" t="s">
        <v>82</v>
      </c>
      <c r="I243" s="28" t="s">
        <v>64</v>
      </c>
      <c r="J243" s="28" t="s">
        <v>65</v>
      </c>
      <c r="K243"/>
      <c r="L243" s="29">
        <v>14486.871825</v>
      </c>
      <c r="M243" s="29">
        <f>L243-E243</f>
        <v>0</v>
      </c>
      <c r="N243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</row>
    <row r="244" spans="1:54">
      <c r="A244" s="19" t="s">
        <v>5147</v>
      </c>
      <c r="B244" s="20" t="s">
        <v>5148</v>
      </c>
      <c r="C244" s="20" t="s">
        <v>28</v>
      </c>
      <c r="D244" s="20"/>
      <c r="E244" s="21">
        <v>14486.871825</v>
      </c>
      <c r="F244" s="22" t="s">
        <v>5</v>
      </c>
      <c r="G244" s="23">
        <v>2016</v>
      </c>
      <c r="H244" s="22" t="s">
        <v>82</v>
      </c>
      <c r="I244" s="28" t="s">
        <v>64</v>
      </c>
      <c r="J244" s="28" t="s">
        <v>65</v>
      </c>
      <c r="K244"/>
      <c r="L244" s="29">
        <v>14486.871825</v>
      </c>
      <c r="M244" s="29">
        <f>L244-E244</f>
        <v>0</v>
      </c>
      <c r="N244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</row>
    <row r="245" spans="1:54">
      <c r="A245" s="19" t="s">
        <v>5149</v>
      </c>
      <c r="B245" s="20" t="s">
        <v>3785</v>
      </c>
      <c r="C245" s="20" t="s">
        <v>28</v>
      </c>
      <c r="D245" s="20"/>
      <c r="E245" s="21">
        <v>2392.5024</v>
      </c>
      <c r="F245" s="22" t="s">
        <v>5</v>
      </c>
      <c r="G245" s="23">
        <v>2016</v>
      </c>
      <c r="H245" s="22" t="s">
        <v>82</v>
      </c>
      <c r="I245" s="28" t="s">
        <v>64</v>
      </c>
      <c r="J245" s="28" t="s">
        <v>65</v>
      </c>
      <c r="K245"/>
      <c r="L245" s="29">
        <v>2392.5024</v>
      </c>
      <c r="M245" s="29">
        <f>L245-E245</f>
        <v>0</v>
      </c>
      <c r="N245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</row>
    <row r="246" spans="1:54">
      <c r="A246" s="19" t="s">
        <v>5150</v>
      </c>
      <c r="B246" s="20" t="s">
        <v>2192</v>
      </c>
      <c r="C246" s="20" t="s">
        <v>28</v>
      </c>
      <c r="D246" s="20"/>
      <c r="E246" s="21">
        <v>2392.5024</v>
      </c>
      <c r="F246" s="22" t="s">
        <v>5</v>
      </c>
      <c r="G246" s="23">
        <v>2016</v>
      </c>
      <c r="H246" s="22" t="s">
        <v>82</v>
      </c>
      <c r="I246" s="28" t="s">
        <v>64</v>
      </c>
      <c r="J246" s="28" t="s">
        <v>65</v>
      </c>
      <c r="K246"/>
      <c r="L246" s="29">
        <v>2392.5024</v>
      </c>
      <c r="M246" s="29">
        <f>L246-E246</f>
        <v>0</v>
      </c>
      <c r="N246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</row>
    <row r="247" spans="1:54">
      <c r="A247" s="19" t="s">
        <v>5151</v>
      </c>
      <c r="B247" s="20" t="s">
        <v>2300</v>
      </c>
      <c r="C247" s="20" t="s">
        <v>28</v>
      </c>
      <c r="D247" s="20"/>
      <c r="E247" s="21">
        <v>2392.5024</v>
      </c>
      <c r="F247" s="22" t="s">
        <v>5</v>
      </c>
      <c r="G247" s="23">
        <v>2016</v>
      </c>
      <c r="H247" s="22" t="s">
        <v>82</v>
      </c>
      <c r="I247" s="28" t="s">
        <v>64</v>
      </c>
      <c r="J247" s="28" t="s">
        <v>65</v>
      </c>
      <c r="K247"/>
      <c r="L247" s="29">
        <v>2392.5024</v>
      </c>
      <c r="M247" s="29">
        <f>L247-E247</f>
        <v>0</v>
      </c>
      <c r="N247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</row>
    <row r="248" spans="1:54">
      <c r="A248" s="19" t="s">
        <v>5152</v>
      </c>
      <c r="B248" s="20" t="s">
        <v>2842</v>
      </c>
      <c r="C248" s="20" t="s">
        <v>28</v>
      </c>
      <c r="D248" s="20"/>
      <c r="E248" s="21">
        <v>2392.5024</v>
      </c>
      <c r="F248" s="22" t="s">
        <v>5</v>
      </c>
      <c r="G248" s="23">
        <v>2016</v>
      </c>
      <c r="H248" s="22" t="s">
        <v>82</v>
      </c>
      <c r="I248" s="28" t="s">
        <v>64</v>
      </c>
      <c r="J248" s="28" t="s">
        <v>65</v>
      </c>
      <c r="K248"/>
      <c r="L248" s="29">
        <v>2392.5024</v>
      </c>
      <c r="M248" s="29">
        <f>L248-E248</f>
        <v>0</v>
      </c>
      <c r="N248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</row>
    <row r="249" spans="1:54">
      <c r="A249" s="19" t="s">
        <v>5153</v>
      </c>
      <c r="B249" s="20" t="s">
        <v>5154</v>
      </c>
      <c r="C249" s="20" t="s">
        <v>28</v>
      </c>
      <c r="D249" s="20"/>
      <c r="E249" s="21">
        <v>14486.871825</v>
      </c>
      <c r="F249" s="22" t="s">
        <v>5</v>
      </c>
      <c r="G249" s="23">
        <v>2003</v>
      </c>
      <c r="H249" s="22" t="s">
        <v>66</v>
      </c>
      <c r="I249" s="28" t="s">
        <v>380</v>
      </c>
      <c r="J249" s="28" t="s">
        <v>108</v>
      </c>
      <c r="K249"/>
      <c r="L249" s="29">
        <v>14486.871825</v>
      </c>
      <c r="M249" s="29">
        <f>L249-E249</f>
        <v>0</v>
      </c>
      <c r="N249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</row>
    <row r="250" spans="1:54">
      <c r="A250" s="19" t="s">
        <v>5155</v>
      </c>
      <c r="B250" s="20" t="s">
        <v>5156</v>
      </c>
      <c r="C250" s="20" t="s">
        <v>28</v>
      </c>
      <c r="D250" s="20"/>
      <c r="E250" s="21">
        <v>17585.3559</v>
      </c>
      <c r="F250" s="22" t="s">
        <v>5</v>
      </c>
      <c r="G250" s="23">
        <v>2007</v>
      </c>
      <c r="H250" s="22" t="s">
        <v>66</v>
      </c>
      <c r="I250" s="28" t="s">
        <v>380</v>
      </c>
      <c r="J250" s="28" t="s">
        <v>108</v>
      </c>
      <c r="K250"/>
      <c r="L250" s="29">
        <v>17585.3559</v>
      </c>
      <c r="M250" s="29">
        <f>L250-E250</f>
        <v>0</v>
      </c>
      <c r="N250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</row>
    <row r="251" spans="1:54">
      <c r="A251" s="19" t="s">
        <v>5157</v>
      </c>
      <c r="B251" s="20" t="s">
        <v>2203</v>
      </c>
      <c r="C251" s="20" t="s">
        <v>28</v>
      </c>
      <c r="D251" s="20"/>
      <c r="E251" s="21">
        <v>2392.5024</v>
      </c>
      <c r="F251" s="22" t="s">
        <v>5</v>
      </c>
      <c r="G251" s="23">
        <v>2017</v>
      </c>
      <c r="H251" s="22" t="s">
        <v>83</v>
      </c>
      <c r="I251" s="28" t="s">
        <v>64</v>
      </c>
      <c r="J251" s="28" t="s">
        <v>65</v>
      </c>
      <c r="K251"/>
      <c r="L251" s="29">
        <v>2392.5024</v>
      </c>
      <c r="M251" s="29">
        <f>L251-E251</f>
        <v>0</v>
      </c>
      <c r="N25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</row>
    <row r="252" spans="1:54">
      <c r="A252" s="19" t="s">
        <v>5158</v>
      </c>
      <c r="B252" s="20" t="s">
        <v>2433</v>
      </c>
      <c r="C252" s="20" t="s">
        <v>28</v>
      </c>
      <c r="D252" s="20"/>
      <c r="E252" s="21">
        <v>2392.5024</v>
      </c>
      <c r="F252" s="22" t="s">
        <v>5</v>
      </c>
      <c r="G252" s="23">
        <v>2017</v>
      </c>
      <c r="H252" s="22" t="s">
        <v>83</v>
      </c>
      <c r="I252" s="28" t="s">
        <v>64</v>
      </c>
      <c r="J252" s="28" t="s">
        <v>65</v>
      </c>
      <c r="K252"/>
      <c r="L252" s="29">
        <v>2392.5024</v>
      </c>
      <c r="M252" s="29">
        <f>L252-E252</f>
        <v>0</v>
      </c>
      <c r="N252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</row>
    <row r="253" spans="1:54">
      <c r="A253" s="19" t="s">
        <v>5159</v>
      </c>
      <c r="B253" s="20" t="s">
        <v>2345</v>
      </c>
      <c r="C253" s="20" t="s">
        <v>28</v>
      </c>
      <c r="D253" s="20"/>
      <c r="E253" s="21">
        <v>2392.5024</v>
      </c>
      <c r="F253" s="22" t="s">
        <v>5</v>
      </c>
      <c r="G253" s="23">
        <v>2017</v>
      </c>
      <c r="H253" s="22" t="s">
        <v>83</v>
      </c>
      <c r="I253" s="28" t="s">
        <v>64</v>
      </c>
      <c r="J253" s="28" t="s">
        <v>65</v>
      </c>
      <c r="K253" s="28"/>
      <c r="L253" s="29">
        <v>2392.5024</v>
      </c>
      <c r="M253" s="29">
        <f>L253-E253</f>
        <v>0</v>
      </c>
      <c r="N253" s="28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</row>
    <row r="254" spans="1:54">
      <c r="A254" s="19" t="s">
        <v>5160</v>
      </c>
      <c r="B254" s="20" t="s">
        <v>565</v>
      </c>
      <c r="C254" s="20" t="s">
        <v>28</v>
      </c>
      <c r="D254" s="20"/>
      <c r="E254" s="21">
        <v>2392.5024</v>
      </c>
      <c r="F254" s="22" t="s">
        <v>5</v>
      </c>
      <c r="G254" s="23">
        <v>2008</v>
      </c>
      <c r="H254" s="22" t="s">
        <v>66</v>
      </c>
      <c r="I254" s="28" t="s">
        <v>380</v>
      </c>
      <c r="J254" s="28" t="s">
        <v>105</v>
      </c>
      <c r="K254" s="28"/>
      <c r="L254" s="29">
        <v>2392.5024</v>
      </c>
      <c r="M254" s="29">
        <f>L254-E254</f>
        <v>0</v>
      </c>
      <c r="N254" s="28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</row>
    <row r="255" spans="1:54">
      <c r="A255" s="19" t="s">
        <v>5161</v>
      </c>
      <c r="B255" s="20" t="s">
        <v>571</v>
      </c>
      <c r="C255" s="20" t="s">
        <v>28</v>
      </c>
      <c r="D255" s="20"/>
      <c r="E255" s="21">
        <v>2392.5024</v>
      </c>
      <c r="F255" s="22" t="s">
        <v>5</v>
      </c>
      <c r="G255" s="23">
        <v>2014</v>
      </c>
      <c r="H255" s="22" t="s">
        <v>66</v>
      </c>
      <c r="I255" s="28" t="s">
        <v>380</v>
      </c>
      <c r="J255" s="28" t="s">
        <v>105</v>
      </c>
      <c r="K255" s="28"/>
      <c r="L255" s="29">
        <v>2392.5024</v>
      </c>
      <c r="M255" s="29">
        <f>L255-E255</f>
        <v>0</v>
      </c>
      <c r="N255" s="28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</row>
    <row r="256" spans="1:54">
      <c r="A256" s="19" t="s">
        <v>5162</v>
      </c>
      <c r="B256" s="20" t="s">
        <v>2374</v>
      </c>
      <c r="C256" s="20" t="s">
        <v>28</v>
      </c>
      <c r="D256" s="20"/>
      <c r="E256" s="21">
        <v>2392.5024</v>
      </c>
      <c r="F256" s="22" t="s">
        <v>5</v>
      </c>
      <c r="G256" s="23">
        <v>2004</v>
      </c>
      <c r="H256" s="22" t="s">
        <v>66</v>
      </c>
      <c r="I256" s="28" t="s">
        <v>380</v>
      </c>
      <c r="J256" s="28" t="s">
        <v>112</v>
      </c>
      <c r="K256" s="28"/>
      <c r="L256" s="29">
        <v>2392.5024</v>
      </c>
      <c r="M256" s="29">
        <f>L256-E256</f>
        <v>0</v>
      </c>
      <c r="N256" s="28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</row>
    <row r="257" spans="1:54">
      <c r="A257" s="19" t="s">
        <v>5163</v>
      </c>
      <c r="B257" s="20" t="s">
        <v>3149</v>
      </c>
      <c r="C257" s="20" t="s">
        <v>28</v>
      </c>
      <c r="D257" s="20"/>
      <c r="E257" s="21">
        <v>2392.5024</v>
      </c>
      <c r="F257" s="22" t="s">
        <v>5</v>
      </c>
      <c r="G257" s="23">
        <v>2009</v>
      </c>
      <c r="H257" s="22" t="s">
        <v>66</v>
      </c>
      <c r="I257" s="28" t="s">
        <v>380</v>
      </c>
      <c r="J257" s="28" t="s">
        <v>115</v>
      </c>
      <c r="K257" s="28"/>
      <c r="L257" s="29">
        <v>2392.5024</v>
      </c>
      <c r="M257" s="29">
        <f>L257-E257</f>
        <v>0</v>
      </c>
      <c r="N257" s="28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</row>
    <row r="258" spans="1:54">
      <c r="A258" s="19" t="s">
        <v>5164</v>
      </c>
      <c r="B258" s="20" t="s">
        <v>3117</v>
      </c>
      <c r="C258" s="20" t="s">
        <v>8</v>
      </c>
      <c r="D258" s="20"/>
      <c r="E258" s="21">
        <v>20173.217412</v>
      </c>
      <c r="F258" s="22" t="s">
        <v>5</v>
      </c>
      <c r="G258" s="23">
        <v>2011</v>
      </c>
      <c r="H258" s="22" t="s">
        <v>66</v>
      </c>
      <c r="I258" s="28" t="s">
        <v>64</v>
      </c>
      <c r="J258" s="28" t="s">
        <v>65</v>
      </c>
      <c r="K258" s="28" t="s">
        <v>4766</v>
      </c>
      <c r="L258" s="29">
        <v>20173.217412</v>
      </c>
      <c r="M258" s="29">
        <f>L258-E258</f>
        <v>0</v>
      </c>
      <c r="N258" s="30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</row>
    <row r="259" spans="1:54">
      <c r="A259" s="19" t="s">
        <v>5165</v>
      </c>
      <c r="B259" s="20" t="s">
        <v>3514</v>
      </c>
      <c r="C259" s="20" t="s">
        <v>8</v>
      </c>
      <c r="D259" s="20"/>
      <c r="E259" s="21">
        <v>30617.848892</v>
      </c>
      <c r="F259" s="22" t="s">
        <v>5</v>
      </c>
      <c r="G259" s="23">
        <v>2016</v>
      </c>
      <c r="H259" s="22" t="s">
        <v>82</v>
      </c>
      <c r="I259" s="28" t="s">
        <v>64</v>
      </c>
      <c r="J259" s="28" t="s">
        <v>65</v>
      </c>
      <c r="K259" s="28" t="s">
        <v>4766</v>
      </c>
      <c r="L259" s="29">
        <v>30617.848892</v>
      </c>
      <c r="M259" s="29">
        <f>L259-E259</f>
        <v>0</v>
      </c>
      <c r="N259" s="30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</row>
    <row r="260" spans="1:54">
      <c r="A260" s="19" t="s">
        <v>5166</v>
      </c>
      <c r="B260" s="20" t="s">
        <v>2479</v>
      </c>
      <c r="C260" s="20" t="s">
        <v>8</v>
      </c>
      <c r="D260" s="20"/>
      <c r="E260" s="21">
        <v>-368506.259934</v>
      </c>
      <c r="F260" s="22" t="s">
        <v>5</v>
      </c>
      <c r="G260" s="23">
        <v>2016</v>
      </c>
      <c r="H260" s="22" t="s">
        <v>82</v>
      </c>
      <c r="I260" s="28" t="s">
        <v>64</v>
      </c>
      <c r="J260" s="28" t="s">
        <v>65</v>
      </c>
      <c r="K260" s="28" t="s">
        <v>4766</v>
      </c>
      <c r="L260" s="29">
        <v>-368506.259934</v>
      </c>
      <c r="M260" s="29">
        <f>L260-E260</f>
        <v>0</v>
      </c>
      <c r="N260" s="30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</row>
    <row r="261" spans="1:54">
      <c r="A261" s="19" t="s">
        <v>5167</v>
      </c>
      <c r="B261" s="20" t="s">
        <v>2558</v>
      </c>
      <c r="C261" s="20" t="s">
        <v>8</v>
      </c>
      <c r="D261" s="20"/>
      <c r="E261" s="21">
        <v>-13955.5642859999</v>
      </c>
      <c r="F261" s="22" t="s">
        <v>5</v>
      </c>
      <c r="G261" s="23">
        <v>2006</v>
      </c>
      <c r="H261" s="22" t="s">
        <v>66</v>
      </c>
      <c r="I261" s="28" t="s">
        <v>380</v>
      </c>
      <c r="J261" s="28" t="s">
        <v>241</v>
      </c>
      <c r="K261" s="28" t="s">
        <v>4766</v>
      </c>
      <c r="L261" s="29">
        <v>-13955.5642859999</v>
      </c>
      <c r="M261" s="29">
        <f>L261-E261</f>
        <v>0</v>
      </c>
      <c r="N261" s="30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</row>
    <row r="262" spans="1:54">
      <c r="A262" s="19" t="s">
        <v>5168</v>
      </c>
      <c r="B262" s="20" t="s">
        <v>2985</v>
      </c>
      <c r="C262" s="20" t="s">
        <v>8</v>
      </c>
      <c r="D262" s="20"/>
      <c r="E262" s="21">
        <v>13485.77299</v>
      </c>
      <c r="F262" s="22" t="s">
        <v>5</v>
      </c>
      <c r="G262" s="23">
        <v>2007</v>
      </c>
      <c r="H262" s="22" t="s">
        <v>66</v>
      </c>
      <c r="I262" s="28" t="s">
        <v>64</v>
      </c>
      <c r="J262" s="28" t="s">
        <v>65</v>
      </c>
      <c r="K262" s="28" t="s">
        <v>4766</v>
      </c>
      <c r="L262" s="29">
        <v>13485.77299</v>
      </c>
      <c r="M262" s="29">
        <f>L262-E262</f>
        <v>0</v>
      </c>
      <c r="N262" s="30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</row>
    <row r="263" spans="1:54">
      <c r="A263" s="19" t="s">
        <v>5169</v>
      </c>
      <c r="B263" s="20" t="s">
        <v>2766</v>
      </c>
      <c r="C263" s="20" t="s">
        <v>8</v>
      </c>
      <c r="D263" s="20"/>
      <c r="E263" s="21">
        <v>-141894.330172</v>
      </c>
      <c r="F263" s="22" t="s">
        <v>5</v>
      </c>
      <c r="G263" s="23">
        <v>2010</v>
      </c>
      <c r="H263" s="22" t="s">
        <v>66</v>
      </c>
      <c r="I263" s="28" t="s">
        <v>64</v>
      </c>
      <c r="J263" s="28" t="s">
        <v>65</v>
      </c>
      <c r="K263" s="28" t="s">
        <v>4766</v>
      </c>
      <c r="L263" s="29">
        <v>-141894.330172</v>
      </c>
      <c r="M263" s="29">
        <f>L263-E263</f>
        <v>0</v>
      </c>
      <c r="N263" s="30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</row>
    <row r="264" spans="1:54">
      <c r="A264" s="19" t="s">
        <v>5170</v>
      </c>
      <c r="B264" s="20" t="s">
        <v>2904</v>
      </c>
      <c r="C264" s="20" t="s">
        <v>8</v>
      </c>
      <c r="D264" s="20"/>
      <c r="E264" s="21">
        <v>-187175.010286</v>
      </c>
      <c r="F264" s="22" t="s">
        <v>5</v>
      </c>
      <c r="G264" s="23">
        <v>2016</v>
      </c>
      <c r="H264" s="22" t="s">
        <v>82</v>
      </c>
      <c r="I264" s="28" t="s">
        <v>64</v>
      </c>
      <c r="J264" s="28" t="s">
        <v>65</v>
      </c>
      <c r="K264" s="28" t="s">
        <v>4766</v>
      </c>
      <c r="L264" s="29">
        <v>-187175.010286</v>
      </c>
      <c r="M264" s="29">
        <f>L264-E264</f>
        <v>0</v>
      </c>
      <c r="N264" s="30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</row>
    <row r="265" spans="1:54">
      <c r="A265" s="19" t="s">
        <v>5171</v>
      </c>
      <c r="B265" s="20" t="s">
        <v>2806</v>
      </c>
      <c r="C265" s="20" t="s">
        <v>8</v>
      </c>
      <c r="D265" s="20"/>
      <c r="E265" s="21">
        <v>-96595.80453</v>
      </c>
      <c r="F265" s="22" t="s">
        <v>5</v>
      </c>
      <c r="G265" s="23">
        <v>2005</v>
      </c>
      <c r="H265" s="22" t="s">
        <v>66</v>
      </c>
      <c r="I265" s="28" t="s">
        <v>64</v>
      </c>
      <c r="J265" s="28" t="s">
        <v>65</v>
      </c>
      <c r="K265" s="28" t="s">
        <v>4766</v>
      </c>
      <c r="L265" s="29">
        <v>-96595.80453</v>
      </c>
      <c r="M265" s="29">
        <f>L265-E265</f>
        <v>0</v>
      </c>
      <c r="N265" s="30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</row>
    <row r="266" spans="1:54">
      <c r="A266" s="19" t="s">
        <v>5172</v>
      </c>
      <c r="B266" s="20" t="s">
        <v>3003</v>
      </c>
      <c r="C266" s="20" t="s">
        <v>8</v>
      </c>
      <c r="D266" s="20"/>
      <c r="E266" s="21">
        <v>-87546.182988</v>
      </c>
      <c r="F266" s="22" t="s">
        <v>5</v>
      </c>
      <c r="G266" s="23">
        <v>2008</v>
      </c>
      <c r="H266" s="22" t="s">
        <v>66</v>
      </c>
      <c r="I266" s="28" t="s">
        <v>64</v>
      </c>
      <c r="J266" s="28" t="s">
        <v>65</v>
      </c>
      <c r="K266" s="28" t="s">
        <v>4766</v>
      </c>
      <c r="L266" s="29">
        <v>-87546.182988</v>
      </c>
      <c r="M266" s="29">
        <f>L266-E266</f>
        <v>0</v>
      </c>
      <c r="N266" s="30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</row>
    <row r="267" spans="1:54">
      <c r="A267" s="19" t="s">
        <v>5173</v>
      </c>
      <c r="B267" s="20" t="s">
        <v>2333</v>
      </c>
      <c r="C267" s="20" t="s">
        <v>8</v>
      </c>
      <c r="D267" s="20"/>
      <c r="E267" s="21">
        <v>38159.9216760001</v>
      </c>
      <c r="F267" s="22" t="s">
        <v>5</v>
      </c>
      <c r="G267" s="23">
        <v>2016</v>
      </c>
      <c r="H267" s="22" t="s">
        <v>82</v>
      </c>
      <c r="I267" s="28" t="s">
        <v>64</v>
      </c>
      <c r="J267" s="28" t="s">
        <v>65</v>
      </c>
      <c r="K267" s="28" t="s">
        <v>4766</v>
      </c>
      <c r="L267" s="29">
        <v>38159.9216759998</v>
      </c>
      <c r="M267" s="29">
        <v>0</v>
      </c>
      <c r="N267" s="30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</row>
    <row r="268" spans="1:54">
      <c r="A268" s="19" t="s">
        <v>5174</v>
      </c>
      <c r="B268" s="20" t="s">
        <v>3110</v>
      </c>
      <c r="C268" s="20" t="s">
        <v>15</v>
      </c>
      <c r="D268" s="20"/>
      <c r="E268" s="21">
        <v>19642.8484992134</v>
      </c>
      <c r="F268" s="22" t="s">
        <v>5</v>
      </c>
      <c r="G268" s="23">
        <v>2016</v>
      </c>
      <c r="H268" s="22" t="s">
        <v>82</v>
      </c>
      <c r="I268" s="28" t="s">
        <v>64</v>
      </c>
      <c r="J268" s="28" t="s">
        <v>65</v>
      </c>
      <c r="K268" s="28" t="s">
        <v>4766</v>
      </c>
      <c r="L268" s="29">
        <v>19642.8484992134</v>
      </c>
      <c r="M268" s="29">
        <f>L268-E268</f>
        <v>0</v>
      </c>
      <c r="N268" s="30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</row>
    <row r="269" spans="1:54">
      <c r="A269" s="19" t="s">
        <v>5175</v>
      </c>
      <c r="B269" s="20" t="s">
        <v>3857</v>
      </c>
      <c r="C269" s="20" t="s">
        <v>15</v>
      </c>
      <c r="D269" s="20"/>
      <c r="E269" s="21">
        <v>313842.926133234</v>
      </c>
      <c r="F269" s="22" t="s">
        <v>5</v>
      </c>
      <c r="G269" s="23">
        <v>2016</v>
      </c>
      <c r="H269" s="22" t="s">
        <v>82</v>
      </c>
      <c r="I269" s="28" t="s">
        <v>64</v>
      </c>
      <c r="J269" s="28" t="s">
        <v>65</v>
      </c>
      <c r="K269" s="28" t="s">
        <v>4766</v>
      </c>
      <c r="L269" s="29">
        <v>313842.926133234</v>
      </c>
      <c r="M269" s="29">
        <f>L269-E269</f>
        <v>0</v>
      </c>
      <c r="N269" s="30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</row>
    <row r="270" spans="1:54">
      <c r="A270" s="19" t="s">
        <v>5176</v>
      </c>
      <c r="B270" s="20" t="s">
        <v>4463</v>
      </c>
      <c r="C270" s="20" t="s">
        <v>15</v>
      </c>
      <c r="D270" s="20"/>
      <c r="E270" s="21">
        <v>-84559.937040075</v>
      </c>
      <c r="F270" s="22" t="s">
        <v>5</v>
      </c>
      <c r="G270" s="23">
        <v>2005</v>
      </c>
      <c r="H270" s="22" t="s">
        <v>66</v>
      </c>
      <c r="I270" s="28" t="s">
        <v>380</v>
      </c>
      <c r="J270" s="28" t="s">
        <v>254</v>
      </c>
      <c r="K270" s="28" t="s">
        <v>4766</v>
      </c>
      <c r="L270" s="29">
        <v>-84559.9370400751</v>
      </c>
      <c r="M270" s="29">
        <f>L270-E270</f>
        <v>0</v>
      </c>
      <c r="N270" s="30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</row>
    <row r="271" spans="1:54">
      <c r="A271" s="19" t="s">
        <v>5177</v>
      </c>
      <c r="B271" s="20" t="s">
        <v>4348</v>
      </c>
      <c r="C271" s="20" t="s">
        <v>15</v>
      </c>
      <c r="D271" s="20"/>
      <c r="E271" s="21">
        <v>-200042.244218368</v>
      </c>
      <c r="F271" s="22" t="s">
        <v>5</v>
      </c>
      <c r="G271" s="23">
        <v>2005</v>
      </c>
      <c r="H271" s="22" t="s">
        <v>66</v>
      </c>
      <c r="I271" s="28" t="s">
        <v>380</v>
      </c>
      <c r="J271" s="28" t="s">
        <v>254</v>
      </c>
      <c r="K271" s="28" t="s">
        <v>4766</v>
      </c>
      <c r="L271" s="29">
        <v>-200042.244218368</v>
      </c>
      <c r="M271" s="29">
        <f>L271-E271</f>
        <v>0</v>
      </c>
      <c r="N271" s="30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</row>
    <row r="272" spans="1:54">
      <c r="A272" s="19" t="s">
        <v>5178</v>
      </c>
      <c r="B272" s="20" t="s">
        <v>4060</v>
      </c>
      <c r="C272" s="20" t="s">
        <v>15</v>
      </c>
      <c r="D272" s="20"/>
      <c r="E272" s="21">
        <v>69792.8459320808</v>
      </c>
      <c r="F272" s="22" t="s">
        <v>5</v>
      </c>
      <c r="G272" s="23">
        <v>2005</v>
      </c>
      <c r="H272" s="22" t="s">
        <v>66</v>
      </c>
      <c r="I272" s="28" t="s">
        <v>380</v>
      </c>
      <c r="J272" s="28" t="s">
        <v>254</v>
      </c>
      <c r="K272" s="28" t="s">
        <v>4766</v>
      </c>
      <c r="L272" s="29">
        <v>69792.8459320809</v>
      </c>
      <c r="M272" s="29">
        <f>L272-E272</f>
        <v>0</v>
      </c>
      <c r="N272" s="30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</row>
    <row r="273" spans="1:54">
      <c r="A273" s="19" t="s">
        <v>5179</v>
      </c>
      <c r="B273" s="20" t="s">
        <v>2653</v>
      </c>
      <c r="C273" s="20" t="s">
        <v>4722</v>
      </c>
      <c r="D273" s="20"/>
      <c r="E273" s="21">
        <v>33015.6801521</v>
      </c>
      <c r="F273" s="22" t="s">
        <v>5</v>
      </c>
      <c r="G273" s="23">
        <v>2006</v>
      </c>
      <c r="H273" s="22" t="s">
        <v>66</v>
      </c>
      <c r="I273" s="28" t="s">
        <v>488</v>
      </c>
      <c r="J273" s="28" t="s">
        <v>291</v>
      </c>
      <c r="K273" s="28" t="s">
        <v>4766</v>
      </c>
      <c r="L273" s="29">
        <v>33015.6801521</v>
      </c>
      <c r="M273" s="29">
        <f>L273-E273</f>
        <v>0</v>
      </c>
      <c r="N273" s="30"/>
      <c r="AG273" s="31"/>
      <c r="AN273" s="31"/>
      <c r="AU273" s="31"/>
      <c r="BB273" s="31"/>
    </row>
    <row r="274" spans="1:14">
      <c r="A274" s="19" t="s">
        <v>5180</v>
      </c>
      <c r="B274" s="20" t="s">
        <v>1028</v>
      </c>
      <c r="C274" s="20" t="s">
        <v>4722</v>
      </c>
      <c r="D274" s="20"/>
      <c r="E274" s="21">
        <v>584367.23416005</v>
      </c>
      <c r="F274" s="22" t="s">
        <v>5</v>
      </c>
      <c r="G274" s="23">
        <v>2005</v>
      </c>
      <c r="H274" s="22" t="s">
        <v>66</v>
      </c>
      <c r="I274" s="28" t="s">
        <v>488</v>
      </c>
      <c r="J274" s="28" t="s">
        <v>291</v>
      </c>
      <c r="K274" s="28" t="s">
        <v>4766</v>
      </c>
      <c r="L274" s="29">
        <v>584367.23416005</v>
      </c>
      <c r="M274" s="29">
        <f>L274-E274</f>
        <v>0</v>
      </c>
      <c r="N274" s="30"/>
    </row>
    <row r="275" spans="1:14">
      <c r="A275" s="19" t="s">
        <v>5181</v>
      </c>
      <c r="B275" s="20" t="s">
        <v>2086</v>
      </c>
      <c r="C275" s="20" t="s">
        <v>16</v>
      </c>
      <c r="D275" s="20"/>
      <c r="E275" s="21">
        <v>311583.992852539</v>
      </c>
      <c r="F275" s="22" t="s">
        <v>5</v>
      </c>
      <c r="G275" s="23">
        <v>2006</v>
      </c>
      <c r="H275" s="22" t="s">
        <v>66</v>
      </c>
      <c r="I275" s="28" t="s">
        <v>64</v>
      </c>
      <c r="J275" s="28" t="s">
        <v>187</v>
      </c>
      <c r="K275" s="28" t="s">
        <v>4766</v>
      </c>
      <c r="L275" s="29">
        <v>311583.992852539</v>
      </c>
      <c r="M275" s="29">
        <f>L275-E275</f>
        <v>0</v>
      </c>
      <c r="N275" s="30"/>
    </row>
    <row r="276" spans="1:14">
      <c r="A276" s="19" t="s">
        <v>5182</v>
      </c>
      <c r="B276" s="20" t="s">
        <v>2423</v>
      </c>
      <c r="C276" s="20" t="s">
        <v>16</v>
      </c>
      <c r="D276" s="20"/>
      <c r="E276" s="21">
        <v>117953.713873309</v>
      </c>
      <c r="F276" s="22" t="s">
        <v>5</v>
      </c>
      <c r="G276" s="23">
        <v>2008</v>
      </c>
      <c r="H276" s="22" t="s">
        <v>66</v>
      </c>
      <c r="I276" s="28" t="s">
        <v>64</v>
      </c>
      <c r="J276" s="28" t="s">
        <v>187</v>
      </c>
      <c r="K276" s="28" t="s">
        <v>4766</v>
      </c>
      <c r="L276" s="29">
        <v>117953.713873309</v>
      </c>
      <c r="M276" s="29">
        <f>L276-E276</f>
        <v>0</v>
      </c>
      <c r="N276" s="30"/>
    </row>
    <row r="277" spans="1:14">
      <c r="A277" s="19" t="s">
        <v>5183</v>
      </c>
      <c r="B277" s="20" t="s">
        <v>3983</v>
      </c>
      <c r="C277" s="20" t="s">
        <v>16</v>
      </c>
      <c r="D277" s="20"/>
      <c r="E277" s="21">
        <v>95234.4200564793</v>
      </c>
      <c r="F277" s="22" t="s">
        <v>5</v>
      </c>
      <c r="G277" s="23">
        <v>2009</v>
      </c>
      <c r="H277" s="22" t="s">
        <v>66</v>
      </c>
      <c r="I277" s="28" t="s">
        <v>64</v>
      </c>
      <c r="J277" s="28" t="s">
        <v>65</v>
      </c>
      <c r="K277" s="28" t="s">
        <v>4766</v>
      </c>
      <c r="L277" s="29">
        <v>95234.4200564792</v>
      </c>
      <c r="M277" s="29">
        <f>L277-E277</f>
        <v>0</v>
      </c>
      <c r="N277" s="30"/>
    </row>
    <row r="278" spans="1:14">
      <c r="A278" s="19" t="s">
        <v>5184</v>
      </c>
      <c r="B278" s="20" t="s">
        <v>2217</v>
      </c>
      <c r="C278" s="20" t="s">
        <v>16</v>
      </c>
      <c r="D278" s="20"/>
      <c r="E278" s="21">
        <v>124446.383265955</v>
      </c>
      <c r="F278" s="22" t="s">
        <v>5</v>
      </c>
      <c r="G278" s="23">
        <v>2010</v>
      </c>
      <c r="H278" s="22" t="s">
        <v>66</v>
      </c>
      <c r="I278" s="28" t="s">
        <v>64</v>
      </c>
      <c r="J278" s="28" t="s">
        <v>65</v>
      </c>
      <c r="K278" s="28" t="s">
        <v>4766</v>
      </c>
      <c r="L278" s="29">
        <v>124446.383265955</v>
      </c>
      <c r="M278" s="29">
        <f>L278-E278</f>
        <v>0</v>
      </c>
      <c r="N278" s="30"/>
    </row>
    <row r="279" spans="1:14">
      <c r="A279" s="19" t="s">
        <v>5185</v>
      </c>
      <c r="B279" s="20" t="s">
        <v>2968</v>
      </c>
      <c r="C279" s="20" t="s">
        <v>16</v>
      </c>
      <c r="D279" s="20"/>
      <c r="E279" s="21">
        <v>55687.209951233</v>
      </c>
      <c r="F279" s="22" t="s">
        <v>5</v>
      </c>
      <c r="G279" s="23">
        <v>2010</v>
      </c>
      <c r="H279" s="22" t="s">
        <v>66</v>
      </c>
      <c r="I279" s="28" t="s">
        <v>64</v>
      </c>
      <c r="J279" s="28" t="s">
        <v>178</v>
      </c>
      <c r="K279" s="28" t="s">
        <v>4766</v>
      </c>
      <c r="L279" s="29">
        <v>55687.209951233</v>
      </c>
      <c r="M279" s="29">
        <f>L279-E279</f>
        <v>0</v>
      </c>
      <c r="N279" s="30"/>
    </row>
    <row r="280" spans="1:14">
      <c r="A280" s="19" t="s">
        <v>5186</v>
      </c>
      <c r="B280" s="20" t="s">
        <v>3166</v>
      </c>
      <c r="C280" s="20" t="s">
        <v>16</v>
      </c>
      <c r="D280" s="20"/>
      <c r="E280" s="21">
        <v>158175.232441293</v>
      </c>
      <c r="F280" s="22" t="s">
        <v>5</v>
      </c>
      <c r="G280" s="23">
        <v>2012</v>
      </c>
      <c r="H280" s="22" t="s">
        <v>66</v>
      </c>
      <c r="I280" s="28" t="s">
        <v>64</v>
      </c>
      <c r="J280" s="28" t="s">
        <v>65</v>
      </c>
      <c r="K280" s="28" t="s">
        <v>4766</v>
      </c>
      <c r="L280" s="29">
        <v>158175.232441293</v>
      </c>
      <c r="M280" s="29">
        <f>L280-E280</f>
        <v>0</v>
      </c>
      <c r="N280" s="30"/>
    </row>
    <row r="281" spans="1:14">
      <c r="A281" s="19" t="s">
        <v>5187</v>
      </c>
      <c r="B281" s="20" t="s">
        <v>2717</v>
      </c>
      <c r="C281" s="20" t="s">
        <v>16</v>
      </c>
      <c r="D281" s="20"/>
      <c r="E281" s="21">
        <v>123573.790004129</v>
      </c>
      <c r="F281" s="22" t="s">
        <v>5</v>
      </c>
      <c r="G281" s="23">
        <v>2012</v>
      </c>
      <c r="H281" s="22" t="s">
        <v>66</v>
      </c>
      <c r="I281" s="28" t="s">
        <v>64</v>
      </c>
      <c r="J281" s="28" t="s">
        <v>178</v>
      </c>
      <c r="K281" s="28" t="s">
        <v>4766</v>
      </c>
      <c r="L281" s="29">
        <v>123573.790004129</v>
      </c>
      <c r="M281" s="29">
        <f>L281-E281</f>
        <v>0</v>
      </c>
      <c r="N281" s="30"/>
    </row>
    <row r="282" spans="1:14">
      <c r="A282" s="19" t="s">
        <v>5188</v>
      </c>
      <c r="B282" s="20" t="s">
        <v>3098</v>
      </c>
      <c r="C282" s="20" t="s">
        <v>16</v>
      </c>
      <c r="D282" s="20"/>
      <c r="E282" s="21">
        <v>94494.1141417858</v>
      </c>
      <c r="F282" s="22" t="s">
        <v>5</v>
      </c>
      <c r="G282" s="23">
        <v>2016</v>
      </c>
      <c r="H282" s="22" t="s">
        <v>82</v>
      </c>
      <c r="I282" s="28" t="s">
        <v>64</v>
      </c>
      <c r="J282" s="28" t="s">
        <v>178</v>
      </c>
      <c r="K282" s="28" t="s">
        <v>4766</v>
      </c>
      <c r="L282" s="29">
        <v>94494.1141417858</v>
      </c>
      <c r="M282" s="29">
        <f>L282-E282</f>
        <v>0</v>
      </c>
      <c r="N282" s="30"/>
    </row>
    <row r="283" spans="1:14">
      <c r="A283" s="19" t="s">
        <v>5189</v>
      </c>
      <c r="B283" s="20" t="s">
        <v>2625</v>
      </c>
      <c r="C283" s="20" t="s">
        <v>16</v>
      </c>
      <c r="D283" s="20"/>
      <c r="E283" s="21">
        <v>2520.25301434887</v>
      </c>
      <c r="F283" s="22" t="s">
        <v>5</v>
      </c>
      <c r="G283" s="23">
        <v>2008</v>
      </c>
      <c r="H283" s="22" t="s">
        <v>66</v>
      </c>
      <c r="I283" s="28" t="s">
        <v>380</v>
      </c>
      <c r="J283" s="28" t="s">
        <v>196</v>
      </c>
      <c r="K283" s="28" t="s">
        <v>4766</v>
      </c>
      <c r="L283" s="29">
        <v>2520.25301434889</v>
      </c>
      <c r="M283" s="29">
        <v>0</v>
      </c>
      <c r="N283" s="30"/>
    </row>
    <row r="284" spans="1:14">
      <c r="A284" s="19" t="s">
        <v>5190</v>
      </c>
      <c r="B284" s="20" t="s">
        <v>5191</v>
      </c>
      <c r="C284" s="20" t="s">
        <v>18</v>
      </c>
      <c r="D284" s="20"/>
      <c r="E284" s="21">
        <v>217082.5437392</v>
      </c>
      <c r="F284" s="22" t="s">
        <v>5</v>
      </c>
      <c r="G284" s="23">
        <v>2011</v>
      </c>
      <c r="H284" s="22" t="s">
        <v>66</v>
      </c>
      <c r="I284" s="28" t="s">
        <v>64</v>
      </c>
      <c r="J284" s="28" t="s">
        <v>215</v>
      </c>
      <c r="K284" s="28" t="s">
        <v>4766</v>
      </c>
      <c r="L284" s="29">
        <v>217082.5437392</v>
      </c>
      <c r="M284" s="29">
        <f>L284-E284</f>
        <v>0</v>
      </c>
      <c r="N284" s="30"/>
    </row>
    <row r="285" spans="1:14">
      <c r="A285" s="19" t="s">
        <v>5192</v>
      </c>
      <c r="B285" s="20" t="s">
        <v>3960</v>
      </c>
      <c r="C285" s="20" t="s">
        <v>18</v>
      </c>
      <c r="D285" s="20"/>
      <c r="E285" s="21">
        <v>527413.2147801</v>
      </c>
      <c r="F285" s="22" t="s">
        <v>5</v>
      </c>
      <c r="G285" s="23">
        <v>2015</v>
      </c>
      <c r="H285" s="22" t="s">
        <v>66</v>
      </c>
      <c r="I285" s="28" t="s">
        <v>64</v>
      </c>
      <c r="J285" s="28" t="s">
        <v>204</v>
      </c>
      <c r="K285" s="28" t="s">
        <v>4766</v>
      </c>
      <c r="L285" s="29">
        <v>527413.2147801</v>
      </c>
      <c r="M285" s="29">
        <f>L285-E285</f>
        <v>0</v>
      </c>
      <c r="N285" s="30"/>
    </row>
    <row r="286" spans="1:14">
      <c r="A286" s="19" t="s">
        <v>5193</v>
      </c>
      <c r="B286" s="20" t="s">
        <v>5194</v>
      </c>
      <c r="C286" s="20" t="s">
        <v>18</v>
      </c>
      <c r="D286" s="20"/>
      <c r="E286" s="21">
        <v>22589.6906327</v>
      </c>
      <c r="F286" s="22" t="s">
        <v>5</v>
      </c>
      <c r="G286" s="23">
        <v>2015</v>
      </c>
      <c r="H286" s="22" t="s">
        <v>66</v>
      </c>
      <c r="I286" s="28" t="s">
        <v>64</v>
      </c>
      <c r="J286" s="28" t="s">
        <v>204</v>
      </c>
      <c r="K286" s="28" t="s">
        <v>4766</v>
      </c>
      <c r="L286" s="29">
        <v>22589.6906327</v>
      </c>
      <c r="M286" s="29">
        <f>L286-E286</f>
        <v>0</v>
      </c>
      <c r="N286" s="30"/>
    </row>
    <row r="287" spans="1:14">
      <c r="A287" s="19" t="s">
        <v>5195</v>
      </c>
      <c r="B287" s="20" t="s">
        <v>5196</v>
      </c>
      <c r="C287" s="20" t="s">
        <v>18</v>
      </c>
      <c r="D287" s="20"/>
      <c r="E287" s="21">
        <v>51225.01668515</v>
      </c>
      <c r="F287" s="22" t="s">
        <v>5</v>
      </c>
      <c r="G287" s="23">
        <v>2011</v>
      </c>
      <c r="H287" s="22" t="s">
        <v>66</v>
      </c>
      <c r="I287" s="28" t="s">
        <v>64</v>
      </c>
      <c r="J287" s="28" t="s">
        <v>215</v>
      </c>
      <c r="K287" s="28" t="s">
        <v>4766</v>
      </c>
      <c r="L287" s="29">
        <v>51225.01668515</v>
      </c>
      <c r="M287" s="29">
        <f>L287-E287</f>
        <v>0</v>
      </c>
      <c r="N287" s="30"/>
    </row>
    <row r="288" spans="1:14">
      <c r="A288" s="19" t="s">
        <v>5197</v>
      </c>
      <c r="B288" s="20" t="s">
        <v>5198</v>
      </c>
      <c r="C288" s="20" t="s">
        <v>18</v>
      </c>
      <c r="D288" s="20"/>
      <c r="E288" s="21">
        <v>-131455.7673531</v>
      </c>
      <c r="F288" s="22" t="s">
        <v>5</v>
      </c>
      <c r="G288" s="23">
        <v>2012</v>
      </c>
      <c r="H288" s="22" t="s">
        <v>66</v>
      </c>
      <c r="I288" s="28" t="s">
        <v>64</v>
      </c>
      <c r="J288" s="28" t="s">
        <v>215</v>
      </c>
      <c r="K288" s="28" t="s">
        <v>4766</v>
      </c>
      <c r="L288" s="29">
        <v>-131455.7673531</v>
      </c>
      <c r="M288" s="29">
        <f>L288-E288</f>
        <v>0</v>
      </c>
      <c r="N288" s="30"/>
    </row>
    <row r="289" spans="1:14">
      <c r="A289" s="19" t="s">
        <v>5199</v>
      </c>
      <c r="B289" s="20" t="s">
        <v>5200</v>
      </c>
      <c r="C289" s="20" t="s">
        <v>18</v>
      </c>
      <c r="D289" s="20"/>
      <c r="E289" s="21">
        <v>64100.75842995</v>
      </c>
      <c r="F289" s="22" t="s">
        <v>5</v>
      </c>
      <c r="G289" s="23">
        <v>2015</v>
      </c>
      <c r="H289" s="22" t="s">
        <v>66</v>
      </c>
      <c r="I289" s="28" t="s">
        <v>64</v>
      </c>
      <c r="J289" s="28" t="s">
        <v>215</v>
      </c>
      <c r="K289" s="28" t="s">
        <v>4766</v>
      </c>
      <c r="L289" s="29">
        <v>64100.75842995</v>
      </c>
      <c r="M289" s="29">
        <f>L289-E289</f>
        <v>0</v>
      </c>
      <c r="N289" s="30"/>
    </row>
    <row r="290" spans="1:14">
      <c r="A290" s="19" t="s">
        <v>5201</v>
      </c>
      <c r="B290" s="20" t="s">
        <v>5202</v>
      </c>
      <c r="C290" s="20" t="s">
        <v>18</v>
      </c>
      <c r="D290" s="20"/>
      <c r="E290" s="21">
        <v>-88847.28793605</v>
      </c>
      <c r="F290" s="22" t="s">
        <v>5</v>
      </c>
      <c r="G290" s="23">
        <v>2011</v>
      </c>
      <c r="H290" s="22" t="s">
        <v>66</v>
      </c>
      <c r="I290" s="28" t="s">
        <v>64</v>
      </c>
      <c r="J290" s="28" t="s">
        <v>215</v>
      </c>
      <c r="K290" s="28" t="s">
        <v>4766</v>
      </c>
      <c r="L290" s="29">
        <v>-88847.28793605</v>
      </c>
      <c r="M290" s="29">
        <f>L290-E290</f>
        <v>0</v>
      </c>
      <c r="N290" s="30"/>
    </row>
    <row r="291" spans="1:14">
      <c r="A291" s="19" t="s">
        <v>5203</v>
      </c>
      <c r="B291" s="20" t="s">
        <v>5204</v>
      </c>
      <c r="C291" s="20" t="s">
        <v>18</v>
      </c>
      <c r="D291" s="20"/>
      <c r="E291" s="21">
        <v>-164725.91920005</v>
      </c>
      <c r="F291" s="22" t="s">
        <v>5</v>
      </c>
      <c r="G291" s="23">
        <v>2011</v>
      </c>
      <c r="H291" s="22" t="s">
        <v>66</v>
      </c>
      <c r="I291" s="28" t="s">
        <v>64</v>
      </c>
      <c r="J291" s="28" t="s">
        <v>215</v>
      </c>
      <c r="K291" s="28" t="s">
        <v>4766</v>
      </c>
      <c r="L291" s="29">
        <v>-164725.91920005</v>
      </c>
      <c r="M291" s="29">
        <f>L291-E291</f>
        <v>0</v>
      </c>
      <c r="N291" s="30"/>
    </row>
    <row r="292" spans="1:14">
      <c r="A292" s="19" t="s">
        <v>5205</v>
      </c>
      <c r="B292" s="20" t="s">
        <v>5206</v>
      </c>
      <c r="C292" s="20" t="s">
        <v>18</v>
      </c>
      <c r="D292" s="20"/>
      <c r="E292" s="21">
        <v>-211122.31756675</v>
      </c>
      <c r="F292" s="22" t="s">
        <v>5</v>
      </c>
      <c r="G292" s="23">
        <v>2011</v>
      </c>
      <c r="H292" s="22" t="s">
        <v>66</v>
      </c>
      <c r="I292" s="28" t="s">
        <v>64</v>
      </c>
      <c r="J292" s="28" t="s">
        <v>215</v>
      </c>
      <c r="K292" s="28" t="s">
        <v>4766</v>
      </c>
      <c r="L292" s="29">
        <v>-211122.31756675</v>
      </c>
      <c r="M292" s="29">
        <f>L292-E292</f>
        <v>0</v>
      </c>
      <c r="N292" s="30"/>
    </row>
    <row r="293" spans="1:14">
      <c r="A293" s="19" t="s">
        <v>5207</v>
      </c>
      <c r="B293" s="20" t="s">
        <v>5208</v>
      </c>
      <c r="C293" s="20" t="s">
        <v>18</v>
      </c>
      <c r="D293" s="20"/>
      <c r="E293" s="21">
        <v>-33746.7643623</v>
      </c>
      <c r="F293" s="22" t="s">
        <v>5</v>
      </c>
      <c r="G293" s="23">
        <v>2009</v>
      </c>
      <c r="H293" s="22" t="s">
        <v>66</v>
      </c>
      <c r="I293" s="28" t="s">
        <v>64</v>
      </c>
      <c r="J293" s="28" t="s">
        <v>215</v>
      </c>
      <c r="K293" s="28" t="s">
        <v>4766</v>
      </c>
      <c r="L293" s="29">
        <v>-33746.7643623</v>
      </c>
      <c r="M293" s="29">
        <f>L293-E293</f>
        <v>0</v>
      </c>
      <c r="N293" s="30"/>
    </row>
    <row r="294" spans="1:14">
      <c r="A294" s="19" t="s">
        <v>5209</v>
      </c>
      <c r="B294" s="20" t="s">
        <v>5210</v>
      </c>
      <c r="C294" s="20" t="s">
        <v>18</v>
      </c>
      <c r="D294" s="20"/>
      <c r="E294" s="21">
        <v>-241671.01064205</v>
      </c>
      <c r="F294" s="22" t="s">
        <v>5</v>
      </c>
      <c r="G294" s="23">
        <v>2008</v>
      </c>
      <c r="H294" s="22" t="s">
        <v>66</v>
      </c>
      <c r="I294" s="28" t="s">
        <v>64</v>
      </c>
      <c r="J294" s="28" t="s">
        <v>215</v>
      </c>
      <c r="K294" s="28" t="s">
        <v>4766</v>
      </c>
      <c r="L294" s="29">
        <v>-241671.01064205</v>
      </c>
      <c r="M294" s="29">
        <f>L294-E294</f>
        <v>0</v>
      </c>
      <c r="N294" s="30"/>
    </row>
    <row r="295" spans="1:14">
      <c r="A295" s="19" t="s">
        <v>5211</v>
      </c>
      <c r="B295" s="20" t="s">
        <v>3403</v>
      </c>
      <c r="C295" s="20" t="s">
        <v>24</v>
      </c>
      <c r="D295" s="20"/>
      <c r="E295" s="21">
        <v>-98905.404975388</v>
      </c>
      <c r="F295" s="22" t="s">
        <v>5</v>
      </c>
      <c r="G295" s="23">
        <v>2011</v>
      </c>
      <c r="H295" s="22" t="s">
        <v>66</v>
      </c>
      <c r="I295" s="28" t="s">
        <v>64</v>
      </c>
      <c r="J295" s="28" t="s">
        <v>65</v>
      </c>
      <c r="K295" s="28" t="s">
        <v>4766</v>
      </c>
      <c r="L295" s="29">
        <v>-98905.404975388</v>
      </c>
      <c r="M295" s="29">
        <f>L295-E295</f>
        <v>0</v>
      </c>
      <c r="N295" s="30"/>
    </row>
    <row r="296" spans="1:14">
      <c r="A296" s="19" t="s">
        <v>5212</v>
      </c>
      <c r="B296" s="20" t="s">
        <v>4493</v>
      </c>
      <c r="C296" s="20" t="s">
        <v>24</v>
      </c>
      <c r="D296" s="20"/>
      <c r="E296" s="21">
        <v>186574.073398967</v>
      </c>
      <c r="F296" s="22" t="s">
        <v>5</v>
      </c>
      <c r="G296" s="23">
        <v>2010</v>
      </c>
      <c r="H296" s="22" t="s">
        <v>66</v>
      </c>
      <c r="I296" s="28" t="s">
        <v>64</v>
      </c>
      <c r="J296" s="28" t="s">
        <v>65</v>
      </c>
      <c r="K296" s="28" t="s">
        <v>4766</v>
      </c>
      <c r="L296" s="29">
        <v>186574.073398967</v>
      </c>
      <c r="M296" s="29">
        <f>L296-E296</f>
        <v>0</v>
      </c>
      <c r="N296" s="30"/>
    </row>
    <row r="297" spans="1:14">
      <c r="A297" s="19" t="s">
        <v>5213</v>
      </c>
      <c r="B297" s="20" t="s">
        <v>4367</v>
      </c>
      <c r="C297" s="20" t="s">
        <v>24</v>
      </c>
      <c r="D297" s="20"/>
      <c r="E297" s="21">
        <v>131021.786741644</v>
      </c>
      <c r="F297" s="22" t="s">
        <v>5</v>
      </c>
      <c r="G297" s="23">
        <v>2002</v>
      </c>
      <c r="H297" s="22" t="s">
        <v>66</v>
      </c>
      <c r="I297" s="28" t="s">
        <v>64</v>
      </c>
      <c r="J297" s="28" t="s">
        <v>65</v>
      </c>
      <c r="K297" s="28" t="s">
        <v>4766</v>
      </c>
      <c r="L297" s="29">
        <v>131021.786741644</v>
      </c>
      <c r="M297" s="29">
        <f>L297-E297</f>
        <v>0</v>
      </c>
      <c r="N297" s="30"/>
    </row>
    <row r="298" spans="1:14">
      <c r="A298" s="19" t="s">
        <v>5214</v>
      </c>
      <c r="B298" s="20" t="s">
        <v>2457</v>
      </c>
      <c r="C298" s="20" t="s">
        <v>24</v>
      </c>
      <c r="D298" s="20"/>
      <c r="E298" s="21">
        <v>-163002.059227992</v>
      </c>
      <c r="F298" s="22" t="s">
        <v>5</v>
      </c>
      <c r="G298" s="23">
        <v>2002</v>
      </c>
      <c r="H298" s="22" t="s">
        <v>66</v>
      </c>
      <c r="I298" s="28" t="s">
        <v>64</v>
      </c>
      <c r="J298" s="28" t="s">
        <v>65</v>
      </c>
      <c r="K298" s="28" t="s">
        <v>4766</v>
      </c>
      <c r="L298" s="29">
        <v>-163002.059227992</v>
      </c>
      <c r="M298" s="29">
        <f>L298-E298</f>
        <v>0</v>
      </c>
      <c r="N298" s="30"/>
    </row>
    <row r="299" spans="1:14">
      <c r="A299" s="19" t="s">
        <v>5215</v>
      </c>
      <c r="B299" s="20" t="s">
        <v>2565</v>
      </c>
      <c r="C299" s="20" t="s">
        <v>24</v>
      </c>
      <c r="D299" s="20"/>
      <c r="E299" s="21">
        <v>797.911778311789</v>
      </c>
      <c r="F299" s="22" t="s">
        <v>5</v>
      </c>
      <c r="G299" s="23">
        <v>2006</v>
      </c>
      <c r="H299" s="22" t="s">
        <v>66</v>
      </c>
      <c r="I299" s="28" t="s">
        <v>64</v>
      </c>
      <c r="J299" s="28" t="s">
        <v>65</v>
      </c>
      <c r="K299" s="28" t="s">
        <v>4766</v>
      </c>
      <c r="L299" s="29">
        <v>797.911778311782</v>
      </c>
      <c r="M299" s="29">
        <v>0</v>
      </c>
      <c r="N299" s="30"/>
    </row>
    <row r="300" spans="1:14">
      <c r="A300" s="19" t="s">
        <v>5216</v>
      </c>
      <c r="B300" s="20" t="s">
        <v>4158</v>
      </c>
      <c r="C300" s="20" t="s">
        <v>24</v>
      </c>
      <c r="D300" s="20"/>
      <c r="E300" s="21">
        <v>-355500.652080408</v>
      </c>
      <c r="F300" s="22" t="s">
        <v>5</v>
      </c>
      <c r="G300" s="23">
        <v>2009</v>
      </c>
      <c r="H300" s="22" t="s">
        <v>66</v>
      </c>
      <c r="I300" s="28" t="s">
        <v>64</v>
      </c>
      <c r="J300" s="28" t="s">
        <v>65</v>
      </c>
      <c r="K300" s="28" t="s">
        <v>4766</v>
      </c>
      <c r="L300" s="29">
        <v>-355500.652080407</v>
      </c>
      <c r="M300" s="29">
        <v>0</v>
      </c>
      <c r="N300" s="30"/>
    </row>
    <row r="301" spans="1:14">
      <c r="A301" s="19" t="s">
        <v>5217</v>
      </c>
      <c r="B301" s="20" t="s">
        <v>3841</v>
      </c>
      <c r="C301" s="20" t="s">
        <v>24</v>
      </c>
      <c r="D301" s="20"/>
      <c r="E301" s="21">
        <v>-96974.7717904752</v>
      </c>
      <c r="F301" s="22" t="s">
        <v>5</v>
      </c>
      <c r="G301" s="23">
        <v>2011</v>
      </c>
      <c r="H301" s="22" t="s">
        <v>66</v>
      </c>
      <c r="I301" s="28" t="s">
        <v>64</v>
      </c>
      <c r="J301" s="28" t="s">
        <v>65</v>
      </c>
      <c r="K301" s="28" t="s">
        <v>4766</v>
      </c>
      <c r="L301" s="29">
        <v>-96974.7717904753</v>
      </c>
      <c r="M301" s="29">
        <f>L301-E301</f>
        <v>0</v>
      </c>
      <c r="N301" s="30"/>
    </row>
    <row r="302" spans="1:14">
      <c r="A302" s="19" t="s">
        <v>5218</v>
      </c>
      <c r="B302" s="20" t="s">
        <v>3486</v>
      </c>
      <c r="C302" s="20" t="s">
        <v>24</v>
      </c>
      <c r="D302" s="20"/>
      <c r="E302" s="21">
        <v>-145487.528777024</v>
      </c>
      <c r="F302" s="22" t="s">
        <v>5</v>
      </c>
      <c r="G302" s="23">
        <v>2003</v>
      </c>
      <c r="H302" s="22" t="s">
        <v>66</v>
      </c>
      <c r="I302" s="28" t="s">
        <v>64</v>
      </c>
      <c r="J302" s="28" t="s">
        <v>65</v>
      </c>
      <c r="K302" s="28" t="s">
        <v>4766</v>
      </c>
      <c r="L302" s="29">
        <v>-145487.528777024</v>
      </c>
      <c r="M302" s="29">
        <f>L302-E302</f>
        <v>0</v>
      </c>
      <c r="N302" s="30"/>
    </row>
    <row r="303" spans="1:14">
      <c r="A303" s="19" t="s">
        <v>5219</v>
      </c>
      <c r="B303" s="20" t="s">
        <v>3733</v>
      </c>
      <c r="C303" s="20" t="s">
        <v>24</v>
      </c>
      <c r="D303" s="20"/>
      <c r="E303" s="21">
        <v>207061.036569146</v>
      </c>
      <c r="F303" s="22" t="s">
        <v>5</v>
      </c>
      <c r="G303" s="23">
        <v>2004</v>
      </c>
      <c r="H303" s="22" t="s">
        <v>66</v>
      </c>
      <c r="I303" s="28" t="s">
        <v>64</v>
      </c>
      <c r="J303" s="28" t="s">
        <v>65</v>
      </c>
      <c r="K303" s="28" t="s">
        <v>4766</v>
      </c>
      <c r="L303" s="29">
        <v>207061.036569146</v>
      </c>
      <c r="M303" s="29">
        <f>L303-E303</f>
        <v>0</v>
      </c>
      <c r="N303" s="30"/>
    </row>
    <row r="304" spans="1:14">
      <c r="A304" s="19" t="s">
        <v>5220</v>
      </c>
      <c r="B304" s="20" t="s">
        <v>2233</v>
      </c>
      <c r="C304" s="20" t="s">
        <v>24</v>
      </c>
      <c r="D304" s="20"/>
      <c r="E304" s="21">
        <v>226466.260837577</v>
      </c>
      <c r="F304" s="22" t="s">
        <v>5</v>
      </c>
      <c r="G304" s="23">
        <v>2014</v>
      </c>
      <c r="H304" s="22" t="s">
        <v>66</v>
      </c>
      <c r="I304" s="28" t="s">
        <v>64</v>
      </c>
      <c r="J304" s="28" t="s">
        <v>65</v>
      </c>
      <c r="K304" s="28" t="s">
        <v>4766</v>
      </c>
      <c r="L304" s="29">
        <v>226466.260837577</v>
      </c>
      <c r="M304" s="29">
        <f>L304-E304</f>
        <v>0</v>
      </c>
      <c r="N304" s="30"/>
    </row>
    <row r="305" spans="1:14">
      <c r="A305" s="19" t="s">
        <v>5221</v>
      </c>
      <c r="B305" s="20" t="s">
        <v>3450</v>
      </c>
      <c r="C305" s="20" t="s">
        <v>24</v>
      </c>
      <c r="D305" s="20"/>
      <c r="E305" s="21">
        <v>-189793.250981414</v>
      </c>
      <c r="F305" s="22" t="s">
        <v>5</v>
      </c>
      <c r="G305" s="23">
        <v>2016</v>
      </c>
      <c r="H305" s="22" t="s">
        <v>82</v>
      </c>
      <c r="I305" s="28" t="s">
        <v>64</v>
      </c>
      <c r="J305" s="28" t="s">
        <v>65</v>
      </c>
      <c r="K305" s="28" t="s">
        <v>4766</v>
      </c>
      <c r="L305" s="29">
        <v>-189793.250981414</v>
      </c>
      <c r="M305" s="29">
        <f>L305-E305</f>
        <v>0</v>
      </c>
      <c r="N305" s="30"/>
    </row>
    <row r="306" spans="1:14">
      <c r="A306" s="19" t="s">
        <v>5222</v>
      </c>
      <c r="B306" s="20" t="s">
        <v>4132</v>
      </c>
      <c r="C306" s="20" t="s">
        <v>24</v>
      </c>
      <c r="D306" s="20"/>
      <c r="E306" s="21">
        <v>-18262.457060056</v>
      </c>
      <c r="F306" s="22" t="s">
        <v>5</v>
      </c>
      <c r="G306" s="23">
        <v>2009</v>
      </c>
      <c r="H306" s="22" t="s">
        <v>66</v>
      </c>
      <c r="I306" s="28" t="s">
        <v>64</v>
      </c>
      <c r="J306" s="28" t="s">
        <v>65</v>
      </c>
      <c r="K306" s="28" t="s">
        <v>4766</v>
      </c>
      <c r="L306" s="29">
        <v>-18262.457060056</v>
      </c>
      <c r="M306" s="29">
        <f>L306-E306</f>
        <v>0</v>
      </c>
      <c r="N306" s="30"/>
    </row>
    <row r="307" spans="1:14">
      <c r="A307" s="19" t="s">
        <v>5223</v>
      </c>
      <c r="B307" s="20" t="s">
        <v>3549</v>
      </c>
      <c r="C307" s="20" t="s">
        <v>24</v>
      </c>
      <c r="D307" s="20"/>
      <c r="E307" s="21">
        <v>-369772.636073103</v>
      </c>
      <c r="F307" s="22" t="s">
        <v>5</v>
      </c>
      <c r="G307" s="23">
        <v>2012</v>
      </c>
      <c r="H307" s="22" t="s">
        <v>66</v>
      </c>
      <c r="I307" s="28" t="s">
        <v>64</v>
      </c>
      <c r="J307" s="28" t="s">
        <v>65</v>
      </c>
      <c r="K307" s="28" t="s">
        <v>4766</v>
      </c>
      <c r="L307" s="29">
        <v>-369772.636073103</v>
      </c>
      <c r="M307" s="29">
        <f>L307-E307</f>
        <v>0</v>
      </c>
      <c r="N307" s="30"/>
    </row>
    <row r="308" spans="1:14">
      <c r="A308" s="19" t="s">
        <v>5224</v>
      </c>
      <c r="B308" s="20" t="s">
        <v>3731</v>
      </c>
      <c r="C308" s="20" t="s">
        <v>24</v>
      </c>
      <c r="D308" s="20"/>
      <c r="E308" s="21">
        <v>-137178.421175884</v>
      </c>
      <c r="F308" s="22" t="s">
        <v>5</v>
      </c>
      <c r="G308" s="23">
        <v>2012</v>
      </c>
      <c r="H308" s="22" t="s">
        <v>66</v>
      </c>
      <c r="I308" s="28" t="s">
        <v>64</v>
      </c>
      <c r="J308" s="28" t="s">
        <v>65</v>
      </c>
      <c r="K308" s="28" t="s">
        <v>4766</v>
      </c>
      <c r="L308" s="29">
        <v>-137178.421175883</v>
      </c>
      <c r="M308" s="29">
        <v>0</v>
      </c>
      <c r="N308" s="30"/>
    </row>
    <row r="309" spans="1:14">
      <c r="A309" s="19" t="s">
        <v>5225</v>
      </c>
      <c r="B309" s="20" t="s">
        <v>4529</v>
      </c>
      <c r="C309" s="20" t="s">
        <v>24</v>
      </c>
      <c r="D309" s="20"/>
      <c r="E309" s="21">
        <v>512340.812264034</v>
      </c>
      <c r="F309" s="22" t="s">
        <v>5</v>
      </c>
      <c r="G309" s="23">
        <v>2010</v>
      </c>
      <c r="H309" s="22" t="s">
        <v>66</v>
      </c>
      <c r="I309" s="28" t="s">
        <v>64</v>
      </c>
      <c r="J309" s="28" t="s">
        <v>65</v>
      </c>
      <c r="K309" s="28" t="s">
        <v>4766</v>
      </c>
      <c r="L309" s="29">
        <v>512340.812264034</v>
      </c>
      <c r="M309" s="29">
        <f>L309-E309</f>
        <v>0</v>
      </c>
      <c r="N309" s="30"/>
    </row>
    <row r="310" spans="1:14">
      <c r="A310" s="19" t="s">
        <v>5226</v>
      </c>
      <c r="B310" s="20" t="s">
        <v>4443</v>
      </c>
      <c r="C310" s="20" t="s">
        <v>24</v>
      </c>
      <c r="D310" s="20"/>
      <c r="E310" s="21">
        <v>-401711.965242545</v>
      </c>
      <c r="F310" s="22" t="s">
        <v>5</v>
      </c>
      <c r="G310" s="23">
        <v>2009</v>
      </c>
      <c r="H310" s="22" t="s">
        <v>66</v>
      </c>
      <c r="I310" s="28" t="s">
        <v>64</v>
      </c>
      <c r="J310" s="28" t="s">
        <v>65</v>
      </c>
      <c r="K310" s="28" t="s">
        <v>4766</v>
      </c>
      <c r="L310" s="29">
        <v>-401711.965242545</v>
      </c>
      <c r="M310" s="29">
        <f>L310-E310</f>
        <v>0</v>
      </c>
      <c r="N310" s="30"/>
    </row>
    <row r="311" spans="1:14">
      <c r="A311" s="19" t="s">
        <v>5227</v>
      </c>
      <c r="B311" s="20" t="s">
        <v>3714</v>
      </c>
      <c r="C311" s="20" t="s">
        <v>24</v>
      </c>
      <c r="D311" s="20"/>
      <c r="E311" s="21">
        <v>-302983.04645269</v>
      </c>
      <c r="F311" s="22" t="s">
        <v>5</v>
      </c>
      <c r="G311" s="23">
        <v>2010</v>
      </c>
      <c r="H311" s="22" t="s">
        <v>66</v>
      </c>
      <c r="I311" s="28" t="s">
        <v>64</v>
      </c>
      <c r="J311" s="28" t="s">
        <v>65</v>
      </c>
      <c r="K311" s="28" t="s">
        <v>4766</v>
      </c>
      <c r="L311" s="29">
        <v>-302983.04645269</v>
      </c>
      <c r="M311" s="29">
        <f>L311-E311</f>
        <v>0</v>
      </c>
      <c r="N311" s="30"/>
    </row>
    <row r="312" spans="1:14">
      <c r="A312" s="19" t="s">
        <v>5228</v>
      </c>
      <c r="B312" s="20" t="s">
        <v>2628</v>
      </c>
      <c r="C312" s="20" t="s">
        <v>24</v>
      </c>
      <c r="D312" s="20"/>
      <c r="E312" s="21">
        <v>-82355.6036137033</v>
      </c>
      <c r="F312" s="22" t="s">
        <v>5</v>
      </c>
      <c r="G312" s="23">
        <v>2012</v>
      </c>
      <c r="H312" s="22" t="s">
        <v>66</v>
      </c>
      <c r="I312" s="28" t="s">
        <v>64</v>
      </c>
      <c r="J312" s="28" t="s">
        <v>65</v>
      </c>
      <c r="K312" s="28" t="s">
        <v>4766</v>
      </c>
      <c r="L312" s="29">
        <v>-82355.6036137032</v>
      </c>
      <c r="M312" s="29">
        <f>L312-E312</f>
        <v>0</v>
      </c>
      <c r="N312" s="30"/>
    </row>
    <row r="313" spans="1:14">
      <c r="A313" s="19" t="s">
        <v>5229</v>
      </c>
      <c r="B313" s="20" t="s">
        <v>2697</v>
      </c>
      <c r="C313" s="20" t="s">
        <v>24</v>
      </c>
      <c r="D313" s="20"/>
      <c r="E313" s="21">
        <v>43048.8001492192</v>
      </c>
      <c r="F313" s="22" t="s">
        <v>5</v>
      </c>
      <c r="G313" s="23">
        <v>2017</v>
      </c>
      <c r="H313" s="22" t="s">
        <v>83</v>
      </c>
      <c r="I313" s="28" t="s">
        <v>64</v>
      </c>
      <c r="J313" s="28" t="s">
        <v>65</v>
      </c>
      <c r="K313" s="28" t="s">
        <v>4766</v>
      </c>
      <c r="L313" s="29">
        <v>43048.8001492193</v>
      </c>
      <c r="M313" s="29">
        <v>0</v>
      </c>
      <c r="N313" s="30"/>
    </row>
    <row r="314" spans="1:13">
      <c r="A314" s="19" t="s">
        <v>5230</v>
      </c>
      <c r="B314" s="20" t="s">
        <v>3661</v>
      </c>
      <c r="C314" s="20" t="s">
        <v>24</v>
      </c>
      <c r="D314" s="20"/>
      <c r="E314" s="21">
        <v>40134.6499361804</v>
      </c>
      <c r="F314" s="22" t="s">
        <v>5</v>
      </c>
      <c r="G314" s="23">
        <v>2012</v>
      </c>
      <c r="H314" s="22" t="s">
        <v>66</v>
      </c>
      <c r="I314" s="28" t="s">
        <v>64</v>
      </c>
      <c r="J314" s="28" t="s">
        <v>65</v>
      </c>
      <c r="K314" s="28" t="s">
        <v>4766</v>
      </c>
      <c r="L314" s="29">
        <v>40134.6499361806</v>
      </c>
      <c r="M314" s="29">
        <v>0</v>
      </c>
    </row>
    <row r="315" spans="1:13">
      <c r="A315" s="19" t="s">
        <v>5231</v>
      </c>
      <c r="B315" s="20" t="s">
        <v>2254</v>
      </c>
      <c r="C315" s="20" t="s">
        <v>24</v>
      </c>
      <c r="D315" s="20"/>
      <c r="E315" s="21">
        <v>303344.88964247</v>
      </c>
      <c r="F315" s="22" t="s">
        <v>5</v>
      </c>
      <c r="G315" s="23">
        <v>2013</v>
      </c>
      <c r="H315" s="22" t="s">
        <v>66</v>
      </c>
      <c r="I315" s="28" t="s">
        <v>64</v>
      </c>
      <c r="J315" s="28" t="s">
        <v>65</v>
      </c>
      <c r="K315" s="28" t="s">
        <v>4766</v>
      </c>
      <c r="L315" s="29">
        <v>303344.88964247</v>
      </c>
      <c r="M315" s="29">
        <f>L315-E315</f>
        <v>0</v>
      </c>
    </row>
    <row r="316" spans="1:13">
      <c r="A316" s="19" t="s">
        <v>5232</v>
      </c>
      <c r="B316" s="20" t="s">
        <v>3769</v>
      </c>
      <c r="C316" s="20" t="s">
        <v>24</v>
      </c>
      <c r="D316" s="20"/>
      <c r="E316" s="21">
        <v>44235.9887573966</v>
      </c>
      <c r="F316" s="22" t="s">
        <v>5</v>
      </c>
      <c r="G316" s="23">
        <v>2014</v>
      </c>
      <c r="H316" s="22" t="s">
        <v>66</v>
      </c>
      <c r="I316" s="28" t="s">
        <v>64</v>
      </c>
      <c r="J316" s="28" t="s">
        <v>65</v>
      </c>
      <c r="K316" s="28" t="s">
        <v>4766</v>
      </c>
      <c r="L316" s="29">
        <v>44235.9887573966</v>
      </c>
      <c r="M316" s="29">
        <f>L316-E316</f>
        <v>0</v>
      </c>
    </row>
    <row r="317" spans="1:14">
      <c r="A317" s="19" t="s">
        <v>5233</v>
      </c>
      <c r="B317" s="20" t="s">
        <v>2541</v>
      </c>
      <c r="C317" s="20" t="s">
        <v>24</v>
      </c>
      <c r="D317" s="20"/>
      <c r="E317" s="21">
        <v>-248461.630563061</v>
      </c>
      <c r="F317" s="22" t="s">
        <v>5</v>
      </c>
      <c r="G317" s="23">
        <v>2012</v>
      </c>
      <c r="H317" s="22" t="s">
        <v>66</v>
      </c>
      <c r="I317" s="28" t="s">
        <v>64</v>
      </c>
      <c r="J317" s="28" t="s">
        <v>65</v>
      </c>
      <c r="K317" s="28" t="s">
        <v>4766</v>
      </c>
      <c r="L317" s="29">
        <v>-248461.630563061</v>
      </c>
      <c r="M317" s="29">
        <f>L317-E317</f>
        <v>0</v>
      </c>
      <c r="N317" s="30"/>
    </row>
    <row r="318" spans="1:14">
      <c r="A318" s="19" t="s">
        <v>5234</v>
      </c>
      <c r="B318" s="20" t="s">
        <v>2935</v>
      </c>
      <c r="C318" s="20" t="s">
        <v>24</v>
      </c>
      <c r="D318" s="20"/>
      <c r="E318" s="21">
        <v>-121942.804466216</v>
      </c>
      <c r="F318" s="22" t="s">
        <v>5</v>
      </c>
      <c r="G318" s="23">
        <v>2012</v>
      </c>
      <c r="H318" s="22" t="s">
        <v>66</v>
      </c>
      <c r="I318" s="28" t="s">
        <v>64</v>
      </c>
      <c r="J318" s="28" t="s">
        <v>65</v>
      </c>
      <c r="K318" s="28" t="s">
        <v>4766</v>
      </c>
      <c r="L318" s="29">
        <v>-121942.804466216</v>
      </c>
      <c r="M318" s="29">
        <f>L318-E318</f>
        <v>0</v>
      </c>
      <c r="N318" s="30"/>
    </row>
    <row r="319" spans="1:14">
      <c r="A319" s="19" t="s">
        <v>5235</v>
      </c>
      <c r="B319" s="20" t="s">
        <v>63</v>
      </c>
      <c r="C319" s="20" t="s">
        <v>24</v>
      </c>
      <c r="D319" s="20"/>
      <c r="E319" s="21">
        <v>238098.630148865</v>
      </c>
      <c r="F319" s="22" t="s">
        <v>5</v>
      </c>
      <c r="G319" s="23">
        <v>2002</v>
      </c>
      <c r="H319" s="22" t="s">
        <v>66</v>
      </c>
      <c r="I319" s="28" t="s">
        <v>64</v>
      </c>
      <c r="J319" s="28" t="s">
        <v>65</v>
      </c>
      <c r="K319" s="28" t="s">
        <v>4766</v>
      </c>
      <c r="L319" s="29">
        <v>238098.630148865</v>
      </c>
      <c r="M319" s="29">
        <f>L319-E319</f>
        <v>0</v>
      </c>
      <c r="N319" s="30"/>
    </row>
    <row r="320" spans="1:14">
      <c r="A320" s="19" t="s">
        <v>5236</v>
      </c>
      <c r="B320" s="20" t="s">
        <v>3862</v>
      </c>
      <c r="C320" s="20" t="s">
        <v>24</v>
      </c>
      <c r="D320" s="20"/>
      <c r="E320" s="21">
        <v>34467.2010285103</v>
      </c>
      <c r="F320" s="22" t="s">
        <v>5</v>
      </c>
      <c r="G320" s="23">
        <v>2014</v>
      </c>
      <c r="H320" s="22" t="s">
        <v>66</v>
      </c>
      <c r="I320" s="28" t="s">
        <v>64</v>
      </c>
      <c r="J320" s="28" t="s">
        <v>65</v>
      </c>
      <c r="K320" s="28" t="s">
        <v>4766</v>
      </c>
      <c r="L320" s="29">
        <v>34467.2010285104</v>
      </c>
      <c r="M320" s="29">
        <v>0</v>
      </c>
      <c r="N320" s="30"/>
    </row>
    <row r="321" spans="1:14">
      <c r="A321" s="19" t="s">
        <v>5237</v>
      </c>
      <c r="B321" s="20" t="s">
        <v>3835</v>
      </c>
      <c r="C321" s="20" t="s">
        <v>24</v>
      </c>
      <c r="D321" s="20"/>
      <c r="E321" s="21">
        <v>115633.332249039</v>
      </c>
      <c r="F321" s="22" t="s">
        <v>5</v>
      </c>
      <c r="G321" s="23">
        <v>2010</v>
      </c>
      <c r="H321" s="22" t="s">
        <v>66</v>
      </c>
      <c r="I321" s="28" t="s">
        <v>64</v>
      </c>
      <c r="J321" s="28" t="s">
        <v>65</v>
      </c>
      <c r="K321" s="28" t="s">
        <v>4766</v>
      </c>
      <c r="L321" s="29">
        <v>115633.332249039</v>
      </c>
      <c r="M321" s="29">
        <f>L321-E321</f>
        <v>0</v>
      </c>
      <c r="N321" s="30"/>
    </row>
    <row r="322" spans="1:14">
      <c r="A322" s="19" t="s">
        <v>5238</v>
      </c>
      <c r="B322" s="20" t="s">
        <v>3263</v>
      </c>
      <c r="C322" s="20" t="s">
        <v>24</v>
      </c>
      <c r="D322" s="20"/>
      <c r="E322" s="21">
        <v>179967.412245187</v>
      </c>
      <c r="F322" s="22" t="s">
        <v>5</v>
      </c>
      <c r="G322" s="23">
        <v>2001</v>
      </c>
      <c r="H322" s="22" t="s">
        <v>66</v>
      </c>
      <c r="I322" s="28" t="s">
        <v>64</v>
      </c>
      <c r="J322" s="28" t="s">
        <v>65</v>
      </c>
      <c r="K322" s="28" t="s">
        <v>4766</v>
      </c>
      <c r="L322" s="29">
        <v>179967.412245187</v>
      </c>
      <c r="M322" s="29">
        <f>L322-E322</f>
        <v>0</v>
      </c>
      <c r="N322" s="30"/>
    </row>
    <row r="323" spans="1:14">
      <c r="A323" s="19" t="s">
        <v>5239</v>
      </c>
      <c r="B323" s="20" t="s">
        <v>4337</v>
      </c>
      <c r="C323" s="20" t="s">
        <v>24</v>
      </c>
      <c r="D323" s="20"/>
      <c r="E323" s="21">
        <v>-44918.2962882976</v>
      </c>
      <c r="F323" s="22" t="s">
        <v>5</v>
      </c>
      <c r="G323" s="23">
        <v>2002</v>
      </c>
      <c r="H323" s="22" t="s">
        <v>66</v>
      </c>
      <c r="I323" s="28" t="s">
        <v>64</v>
      </c>
      <c r="J323" s="28" t="s">
        <v>65</v>
      </c>
      <c r="K323" s="28" t="s">
        <v>4766</v>
      </c>
      <c r="L323" s="29">
        <v>-44918.2962882976</v>
      </c>
      <c r="M323" s="29">
        <f>L323-E323</f>
        <v>0</v>
      </c>
      <c r="N323" s="30"/>
    </row>
    <row r="324" spans="1:14">
      <c r="A324" s="19" t="s">
        <v>5240</v>
      </c>
      <c r="B324" s="20" t="s">
        <v>4075</v>
      </c>
      <c r="C324" s="20" t="s">
        <v>24</v>
      </c>
      <c r="D324" s="20"/>
      <c r="E324" s="21">
        <v>326157.354094739</v>
      </c>
      <c r="F324" s="22" t="s">
        <v>5</v>
      </c>
      <c r="G324" s="23">
        <v>2002</v>
      </c>
      <c r="H324" s="22" t="s">
        <v>66</v>
      </c>
      <c r="I324" s="28" t="s">
        <v>64</v>
      </c>
      <c r="J324" s="28" t="s">
        <v>65</v>
      </c>
      <c r="K324" s="28" t="s">
        <v>4766</v>
      </c>
      <c r="L324" s="29">
        <v>326157.354094739</v>
      </c>
      <c r="M324" s="29">
        <f>L324-E324</f>
        <v>0</v>
      </c>
      <c r="N324" s="30"/>
    </row>
    <row r="325" spans="1:14">
      <c r="A325" s="19" t="s">
        <v>5241</v>
      </c>
      <c r="B325" s="20" t="s">
        <v>2304</v>
      </c>
      <c r="C325" s="20" t="s">
        <v>24</v>
      </c>
      <c r="D325" s="20"/>
      <c r="E325" s="21">
        <v>482596.597679922</v>
      </c>
      <c r="F325" s="22" t="s">
        <v>5</v>
      </c>
      <c r="G325" s="23">
        <v>2015</v>
      </c>
      <c r="H325" s="22" t="s">
        <v>66</v>
      </c>
      <c r="I325" s="28" t="s">
        <v>64</v>
      </c>
      <c r="J325" s="28" t="s">
        <v>65</v>
      </c>
      <c r="K325" s="28" t="s">
        <v>4766</v>
      </c>
      <c r="L325" s="29">
        <v>482596.597679922</v>
      </c>
      <c r="M325" s="29">
        <f>L325-E325</f>
        <v>0</v>
      </c>
      <c r="N325" s="30"/>
    </row>
    <row r="326" spans="1:14">
      <c r="A326" s="19" t="s">
        <v>5242</v>
      </c>
      <c r="B326" s="20" t="s">
        <v>4092</v>
      </c>
      <c r="C326" s="20" t="s">
        <v>24</v>
      </c>
      <c r="D326" s="20"/>
      <c r="E326" s="21">
        <v>33644.6399925274</v>
      </c>
      <c r="F326" s="22" t="s">
        <v>5</v>
      </c>
      <c r="G326" s="23">
        <v>2007</v>
      </c>
      <c r="H326" s="22" t="s">
        <v>66</v>
      </c>
      <c r="I326" s="28" t="s">
        <v>64</v>
      </c>
      <c r="J326" s="28" t="s">
        <v>65</v>
      </c>
      <c r="K326" s="28" t="s">
        <v>4766</v>
      </c>
      <c r="L326" s="29">
        <v>33644.6399925276</v>
      </c>
      <c r="M326" s="29">
        <v>0</v>
      </c>
      <c r="N326" s="30"/>
    </row>
    <row r="327" spans="1:14">
      <c r="A327" s="19" t="s">
        <v>5243</v>
      </c>
      <c r="B327" s="20" t="s">
        <v>2575</v>
      </c>
      <c r="C327" s="20" t="s">
        <v>24</v>
      </c>
      <c r="D327" s="20"/>
      <c r="E327" s="21">
        <v>-416015.667662673</v>
      </c>
      <c r="F327" s="22" t="s">
        <v>5</v>
      </c>
      <c r="G327" s="23">
        <v>2001</v>
      </c>
      <c r="H327" s="22" t="s">
        <v>66</v>
      </c>
      <c r="I327" s="28" t="s">
        <v>64</v>
      </c>
      <c r="J327" s="28" t="s">
        <v>65</v>
      </c>
      <c r="K327" s="28" t="s">
        <v>4766</v>
      </c>
      <c r="L327" s="29">
        <v>-416015.667662673</v>
      </c>
      <c r="M327" s="29">
        <f>L327-E327</f>
        <v>0</v>
      </c>
      <c r="N327" s="30"/>
    </row>
    <row r="328" spans="1:14">
      <c r="A328" s="19" t="s">
        <v>5244</v>
      </c>
      <c r="B328" s="20" t="s">
        <v>2561</v>
      </c>
      <c r="C328" s="20" t="s">
        <v>24</v>
      </c>
      <c r="D328" s="20"/>
      <c r="E328" s="21">
        <v>-194795.791257102</v>
      </c>
      <c r="F328" s="22" t="s">
        <v>5</v>
      </c>
      <c r="G328" s="23">
        <v>2003</v>
      </c>
      <c r="H328" s="22" t="s">
        <v>66</v>
      </c>
      <c r="I328" s="28" t="s">
        <v>64</v>
      </c>
      <c r="J328" s="28" t="s">
        <v>65</v>
      </c>
      <c r="K328" s="28" t="s">
        <v>4766</v>
      </c>
      <c r="L328" s="29">
        <v>-194795.791257102</v>
      </c>
      <c r="M328" s="29">
        <f>L328-E328</f>
        <v>0</v>
      </c>
      <c r="N328" s="30"/>
    </row>
    <row r="329" spans="1:14">
      <c r="A329" s="19" t="s">
        <v>5245</v>
      </c>
      <c r="B329" s="20" t="s">
        <v>3558</v>
      </c>
      <c r="C329" s="20" t="s">
        <v>24</v>
      </c>
      <c r="D329" s="20"/>
      <c r="E329" s="21">
        <v>576407.327100808</v>
      </c>
      <c r="F329" s="22" t="s">
        <v>5</v>
      </c>
      <c r="G329" s="23">
        <v>2004</v>
      </c>
      <c r="H329" s="22" t="s">
        <v>66</v>
      </c>
      <c r="I329" s="28" t="s">
        <v>64</v>
      </c>
      <c r="J329" s="28" t="s">
        <v>65</v>
      </c>
      <c r="K329" s="28" t="s">
        <v>4766</v>
      </c>
      <c r="L329" s="29">
        <v>576407.327100809</v>
      </c>
      <c r="M329" s="29">
        <v>0</v>
      </c>
      <c r="N329" s="30"/>
    </row>
    <row r="330" spans="1:14">
      <c r="A330" s="19" t="s">
        <v>5246</v>
      </c>
      <c r="B330" s="20" t="s">
        <v>4061</v>
      </c>
      <c r="C330" s="20" t="s">
        <v>24</v>
      </c>
      <c r="D330" s="20"/>
      <c r="E330" s="21">
        <v>-44685.9521489092</v>
      </c>
      <c r="F330" s="22" t="s">
        <v>5</v>
      </c>
      <c r="G330" s="23">
        <v>2004</v>
      </c>
      <c r="H330" s="22" t="s">
        <v>66</v>
      </c>
      <c r="I330" s="28" t="s">
        <v>64</v>
      </c>
      <c r="J330" s="28" t="s">
        <v>65</v>
      </c>
      <c r="K330" s="28" t="s">
        <v>4766</v>
      </c>
      <c r="L330" s="29">
        <v>-44685.9521489092</v>
      </c>
      <c r="M330" s="29">
        <f>L330-E330</f>
        <v>0</v>
      </c>
      <c r="N330" s="30"/>
    </row>
    <row r="331" spans="1:14">
      <c r="A331" s="19" t="s">
        <v>5247</v>
      </c>
      <c r="B331" s="20" t="s">
        <v>88</v>
      </c>
      <c r="C331" s="20" t="s">
        <v>24</v>
      </c>
      <c r="D331" s="20"/>
      <c r="E331" s="21">
        <v>244412.545145573</v>
      </c>
      <c r="F331" s="22" t="s">
        <v>5</v>
      </c>
      <c r="G331" s="23">
        <v>2004</v>
      </c>
      <c r="H331" s="22" t="s">
        <v>66</v>
      </c>
      <c r="I331" s="28" t="s">
        <v>64</v>
      </c>
      <c r="J331" s="28" t="s">
        <v>65</v>
      </c>
      <c r="K331" s="28" t="s">
        <v>4766</v>
      </c>
      <c r="L331" s="29">
        <v>244412.545145573</v>
      </c>
      <c r="M331" s="29">
        <f>L331-E331</f>
        <v>0</v>
      </c>
      <c r="N331" s="30"/>
    </row>
    <row r="332" spans="1:14">
      <c r="A332" s="19" t="s">
        <v>5248</v>
      </c>
      <c r="B332" s="20" t="s">
        <v>3574</v>
      </c>
      <c r="C332" s="20" t="s">
        <v>24</v>
      </c>
      <c r="D332" s="20"/>
      <c r="E332" s="21">
        <v>-21043.1465092392</v>
      </c>
      <c r="F332" s="22" t="s">
        <v>5</v>
      </c>
      <c r="G332" s="23">
        <v>2008</v>
      </c>
      <c r="H332" s="22" t="s">
        <v>66</v>
      </c>
      <c r="I332" s="28" t="s">
        <v>64</v>
      </c>
      <c r="J332" s="28" t="s">
        <v>65</v>
      </c>
      <c r="K332" s="28" t="s">
        <v>4766</v>
      </c>
      <c r="L332" s="29">
        <v>-21043.1465092392</v>
      </c>
      <c r="M332" s="29">
        <f>L332-E332</f>
        <v>0</v>
      </c>
      <c r="N332" s="30"/>
    </row>
    <row r="333" spans="1:14">
      <c r="A333" s="19" t="s">
        <v>5249</v>
      </c>
      <c r="B333" s="20" t="s">
        <v>2352</v>
      </c>
      <c r="C333" s="20" t="s">
        <v>24</v>
      </c>
      <c r="D333" s="20"/>
      <c r="E333" s="21">
        <v>139755.952268382</v>
      </c>
      <c r="F333" s="22" t="s">
        <v>5</v>
      </c>
      <c r="G333" s="23">
        <v>2012</v>
      </c>
      <c r="H333" s="22" t="s">
        <v>66</v>
      </c>
      <c r="I333" s="28" t="s">
        <v>64</v>
      </c>
      <c r="J333" s="28" t="s">
        <v>65</v>
      </c>
      <c r="K333" s="28" t="s">
        <v>4766</v>
      </c>
      <c r="L333" s="29">
        <v>139755.952268382</v>
      </c>
      <c r="M333" s="29">
        <f>L333-E333</f>
        <v>0</v>
      </c>
      <c r="N333" s="30"/>
    </row>
    <row r="334" spans="1:14">
      <c r="A334" s="19" t="s">
        <v>5250</v>
      </c>
      <c r="B334" s="20" t="s">
        <v>3481</v>
      </c>
      <c r="C334" s="20" t="s">
        <v>24</v>
      </c>
      <c r="D334" s="20"/>
      <c r="E334" s="21">
        <v>340146.749375341</v>
      </c>
      <c r="F334" s="22" t="s">
        <v>5</v>
      </c>
      <c r="G334" s="23">
        <v>2006</v>
      </c>
      <c r="H334" s="22" t="s">
        <v>66</v>
      </c>
      <c r="I334" s="28" t="s">
        <v>64</v>
      </c>
      <c r="J334" s="28" t="s">
        <v>65</v>
      </c>
      <c r="K334" s="28" t="s">
        <v>4766</v>
      </c>
      <c r="L334" s="29">
        <v>340146.749375341</v>
      </c>
      <c r="M334" s="29">
        <f>L334-E334</f>
        <v>0</v>
      </c>
      <c r="N334" s="30"/>
    </row>
    <row r="335" spans="1:14">
      <c r="A335" s="19" t="s">
        <v>5251</v>
      </c>
      <c r="B335" s="20" t="s">
        <v>91</v>
      </c>
      <c r="C335" s="20" t="s">
        <v>24</v>
      </c>
      <c r="D335" s="20"/>
      <c r="E335" s="21">
        <v>468066.497231311</v>
      </c>
      <c r="F335" s="22" t="s">
        <v>5</v>
      </c>
      <c r="G335" s="23">
        <v>2006</v>
      </c>
      <c r="H335" s="22" t="s">
        <v>66</v>
      </c>
      <c r="I335" s="28" t="s">
        <v>64</v>
      </c>
      <c r="J335" s="28" t="s">
        <v>65</v>
      </c>
      <c r="K335" s="28" t="s">
        <v>4766</v>
      </c>
      <c r="L335" s="29">
        <v>468066.497231311</v>
      </c>
      <c r="M335" s="29">
        <f>L335-E335</f>
        <v>0</v>
      </c>
      <c r="N335" s="30"/>
    </row>
    <row r="336" spans="1:14">
      <c r="A336" s="19" t="s">
        <v>5252</v>
      </c>
      <c r="B336" s="20" t="s">
        <v>3750</v>
      </c>
      <c r="C336" s="20" t="s">
        <v>24</v>
      </c>
      <c r="D336" s="20"/>
      <c r="E336" s="21">
        <v>80381.7591938462</v>
      </c>
      <c r="F336" s="22" t="s">
        <v>5</v>
      </c>
      <c r="G336" s="23">
        <v>2008</v>
      </c>
      <c r="H336" s="22" t="s">
        <v>66</v>
      </c>
      <c r="I336" s="28" t="s">
        <v>64</v>
      </c>
      <c r="J336" s="28" t="s">
        <v>65</v>
      </c>
      <c r="K336" s="28" t="s">
        <v>4766</v>
      </c>
      <c r="L336" s="29">
        <v>80381.7591938462</v>
      </c>
      <c r="M336" s="29">
        <f>L336-E336</f>
        <v>0</v>
      </c>
      <c r="N336" s="30"/>
    </row>
    <row r="337" spans="1:14">
      <c r="A337" s="19" t="s">
        <v>5253</v>
      </c>
      <c r="B337" s="20" t="s">
        <v>3743</v>
      </c>
      <c r="C337" s="20" t="s">
        <v>24</v>
      </c>
      <c r="D337" s="20"/>
      <c r="E337" s="21">
        <v>318869.38259852</v>
      </c>
      <c r="F337" s="22" t="s">
        <v>5</v>
      </c>
      <c r="G337" s="23">
        <v>2009</v>
      </c>
      <c r="H337" s="22" t="s">
        <v>66</v>
      </c>
      <c r="I337" s="28" t="s">
        <v>64</v>
      </c>
      <c r="J337" s="28" t="s">
        <v>65</v>
      </c>
      <c r="K337" s="28" t="s">
        <v>4766</v>
      </c>
      <c r="L337" s="29">
        <v>318869.38259852</v>
      </c>
      <c r="M337" s="29">
        <f>L337-E337</f>
        <v>0</v>
      </c>
      <c r="N337" s="30"/>
    </row>
    <row r="338" spans="1:14">
      <c r="A338" s="19" t="s">
        <v>5254</v>
      </c>
      <c r="B338" s="20" t="s">
        <v>3707</v>
      </c>
      <c r="C338" s="20" t="s">
        <v>24</v>
      </c>
      <c r="D338" s="20"/>
      <c r="E338" s="21">
        <v>426094.517570468</v>
      </c>
      <c r="F338" s="22" t="s">
        <v>5</v>
      </c>
      <c r="G338" s="23">
        <v>2010</v>
      </c>
      <c r="H338" s="22" t="s">
        <v>66</v>
      </c>
      <c r="I338" s="28" t="s">
        <v>64</v>
      </c>
      <c r="J338" s="28" t="s">
        <v>65</v>
      </c>
      <c r="K338" s="28" t="s">
        <v>4766</v>
      </c>
      <c r="L338" s="29">
        <v>426094.517570467</v>
      </c>
      <c r="M338" s="29">
        <v>0</v>
      </c>
      <c r="N338" s="30"/>
    </row>
    <row r="339" spans="1:14">
      <c r="A339" s="19" t="s">
        <v>5255</v>
      </c>
      <c r="B339" s="20" t="s">
        <v>3963</v>
      </c>
      <c r="C339" s="20" t="s">
        <v>24</v>
      </c>
      <c r="D339" s="20"/>
      <c r="E339" s="21">
        <v>-59124.5618057745</v>
      </c>
      <c r="F339" s="22" t="s">
        <v>5</v>
      </c>
      <c r="G339" s="23">
        <v>2004</v>
      </c>
      <c r="H339" s="22" t="s">
        <v>66</v>
      </c>
      <c r="I339" s="28" t="s">
        <v>64</v>
      </c>
      <c r="J339" s="28" t="s">
        <v>65</v>
      </c>
      <c r="K339" s="28" t="s">
        <v>4766</v>
      </c>
      <c r="L339" s="29">
        <v>-59124.5618057745</v>
      </c>
      <c r="M339" s="29">
        <f>L339-E339</f>
        <v>0</v>
      </c>
      <c r="N339" s="30"/>
    </row>
    <row r="340" spans="1:14">
      <c r="A340" s="19" t="s">
        <v>5256</v>
      </c>
      <c r="B340" s="20" t="s">
        <v>3301</v>
      </c>
      <c r="C340" s="20" t="s">
        <v>24</v>
      </c>
      <c r="D340" s="20"/>
      <c r="E340" s="21">
        <v>209954.872813224</v>
      </c>
      <c r="F340" s="22" t="s">
        <v>5</v>
      </c>
      <c r="G340" s="23">
        <v>2009</v>
      </c>
      <c r="H340" s="22" t="s">
        <v>66</v>
      </c>
      <c r="I340" s="28" t="s">
        <v>64</v>
      </c>
      <c r="J340" s="28" t="s">
        <v>65</v>
      </c>
      <c r="K340" s="28" t="s">
        <v>4766</v>
      </c>
      <c r="L340" s="29">
        <v>209954.872813224</v>
      </c>
      <c r="M340" s="29">
        <f>L340-E340</f>
        <v>0</v>
      </c>
      <c r="N340" s="30"/>
    </row>
    <row r="341" spans="1:14">
      <c r="A341" s="19" t="s">
        <v>5257</v>
      </c>
      <c r="B341" s="20" t="s">
        <v>93</v>
      </c>
      <c r="C341" s="20" t="s">
        <v>24</v>
      </c>
      <c r="D341" s="20"/>
      <c r="E341" s="21">
        <v>291127.791095993</v>
      </c>
      <c r="F341" s="22" t="s">
        <v>5</v>
      </c>
      <c r="G341" s="23">
        <v>2007</v>
      </c>
      <c r="H341" s="22" t="s">
        <v>66</v>
      </c>
      <c r="I341" s="28" t="s">
        <v>64</v>
      </c>
      <c r="J341" s="28" t="s">
        <v>65</v>
      </c>
      <c r="K341" s="28" t="s">
        <v>4766</v>
      </c>
      <c r="L341" s="29">
        <v>291127.791095993</v>
      </c>
      <c r="M341" s="29">
        <f>L341-E341</f>
        <v>0</v>
      </c>
      <c r="N341" s="30"/>
    </row>
    <row r="342" spans="1:14">
      <c r="A342" s="19" t="s">
        <v>5258</v>
      </c>
      <c r="B342" s="20" t="s">
        <v>3096</v>
      </c>
      <c r="C342" s="20" t="s">
        <v>24</v>
      </c>
      <c r="D342" s="20"/>
      <c r="E342" s="21">
        <v>245363.837200036</v>
      </c>
      <c r="F342" s="22" t="s">
        <v>5</v>
      </c>
      <c r="G342" s="23">
        <v>2010</v>
      </c>
      <c r="H342" s="22" t="s">
        <v>66</v>
      </c>
      <c r="I342" s="28" t="s">
        <v>64</v>
      </c>
      <c r="J342" s="28" t="s">
        <v>65</v>
      </c>
      <c r="K342" s="28" t="s">
        <v>4766</v>
      </c>
      <c r="L342" s="29">
        <v>245363.837200036</v>
      </c>
      <c r="M342" s="29">
        <f>L342-E342</f>
        <v>0</v>
      </c>
      <c r="N342" s="30"/>
    </row>
    <row r="343" spans="1:14">
      <c r="A343" s="19" t="s">
        <v>5259</v>
      </c>
      <c r="B343" s="20" t="s">
        <v>3294</v>
      </c>
      <c r="C343" s="20" t="s">
        <v>24</v>
      </c>
      <c r="D343" s="20"/>
      <c r="E343" s="21">
        <v>140474.892486466</v>
      </c>
      <c r="F343" s="22" t="s">
        <v>5</v>
      </c>
      <c r="G343" s="23">
        <v>2008</v>
      </c>
      <c r="H343" s="22" t="s">
        <v>66</v>
      </c>
      <c r="I343" s="28" t="s">
        <v>64</v>
      </c>
      <c r="J343" s="28" t="s">
        <v>65</v>
      </c>
      <c r="K343" s="28" t="s">
        <v>4766</v>
      </c>
      <c r="L343" s="29">
        <v>140474.892486466</v>
      </c>
      <c r="M343" s="29">
        <f>L343-E343</f>
        <v>0</v>
      </c>
      <c r="N343" s="30"/>
    </row>
    <row r="344" spans="1:14">
      <c r="A344" s="19" t="s">
        <v>5260</v>
      </c>
      <c r="B344" s="20" t="s">
        <v>2929</v>
      </c>
      <c r="C344" s="20" t="s">
        <v>24</v>
      </c>
      <c r="D344" s="20"/>
      <c r="E344" s="21">
        <v>-95053.1224426213</v>
      </c>
      <c r="F344" s="22" t="s">
        <v>5</v>
      </c>
      <c r="G344" s="23">
        <v>2002</v>
      </c>
      <c r="H344" s="22" t="s">
        <v>66</v>
      </c>
      <c r="I344" s="28" t="s">
        <v>64</v>
      </c>
      <c r="J344" s="28" t="s">
        <v>65</v>
      </c>
      <c r="K344" s="28" t="s">
        <v>4766</v>
      </c>
      <c r="L344" s="29">
        <v>-95053.1224426213</v>
      </c>
      <c r="M344" s="29">
        <f>L344-E344</f>
        <v>0</v>
      </c>
      <c r="N344" s="30"/>
    </row>
    <row r="345" spans="1:14">
      <c r="A345" s="19" t="s">
        <v>5261</v>
      </c>
      <c r="B345" s="20" t="s">
        <v>4288</v>
      </c>
      <c r="C345" s="20" t="s">
        <v>24</v>
      </c>
      <c r="D345" s="20"/>
      <c r="E345" s="21">
        <v>45755.2762419596</v>
      </c>
      <c r="F345" s="22" t="s">
        <v>5</v>
      </c>
      <c r="G345" s="23">
        <v>2007</v>
      </c>
      <c r="H345" s="22" t="s">
        <v>66</v>
      </c>
      <c r="I345" s="28" t="s">
        <v>64</v>
      </c>
      <c r="J345" s="28" t="s">
        <v>65</v>
      </c>
      <c r="K345" s="28" t="s">
        <v>4766</v>
      </c>
      <c r="L345" s="29">
        <v>45755.2762419596</v>
      </c>
      <c r="M345" s="29">
        <f>L345-E345</f>
        <v>0</v>
      </c>
      <c r="N345" s="30"/>
    </row>
    <row r="346" spans="1:14">
      <c r="A346" s="19" t="s">
        <v>5262</v>
      </c>
      <c r="B346" s="20" t="s">
        <v>3852</v>
      </c>
      <c r="C346" s="20" t="s">
        <v>24</v>
      </c>
      <c r="D346" s="20"/>
      <c r="E346" s="21">
        <v>-109604.064511096</v>
      </c>
      <c r="F346" s="22" t="s">
        <v>5</v>
      </c>
      <c r="G346" s="23">
        <v>2008</v>
      </c>
      <c r="H346" s="22" t="s">
        <v>66</v>
      </c>
      <c r="I346" s="28" t="s">
        <v>64</v>
      </c>
      <c r="J346" s="28" t="s">
        <v>65</v>
      </c>
      <c r="K346" s="28" t="s">
        <v>4766</v>
      </c>
      <c r="L346" s="29">
        <v>-109604.064511096</v>
      </c>
      <c r="M346" s="29">
        <f>L346-E346</f>
        <v>0</v>
      </c>
      <c r="N346" s="30"/>
    </row>
    <row r="347" spans="1:14">
      <c r="A347" s="19" t="s">
        <v>5263</v>
      </c>
      <c r="B347" s="20" t="s">
        <v>4488</v>
      </c>
      <c r="C347" s="20" t="s">
        <v>24</v>
      </c>
      <c r="D347" s="20"/>
      <c r="E347" s="21">
        <v>36610.806640005</v>
      </c>
      <c r="F347" s="22" t="s">
        <v>5</v>
      </c>
      <c r="G347" s="23">
        <v>2006</v>
      </c>
      <c r="H347" s="22" t="s">
        <v>66</v>
      </c>
      <c r="I347" s="28" t="s">
        <v>64</v>
      </c>
      <c r="J347" s="28" t="s">
        <v>65</v>
      </c>
      <c r="K347" s="28" t="s">
        <v>4766</v>
      </c>
      <c r="L347" s="29">
        <v>36610.8066400049</v>
      </c>
      <c r="M347" s="29">
        <v>0</v>
      </c>
      <c r="N347" s="30"/>
    </row>
    <row r="348" spans="1:14">
      <c r="A348" s="19" t="s">
        <v>5264</v>
      </c>
      <c r="B348" s="20" t="s">
        <v>2836</v>
      </c>
      <c r="C348" s="20" t="s">
        <v>26</v>
      </c>
      <c r="D348" s="20"/>
      <c r="E348" s="21">
        <v>113674.884773944</v>
      </c>
      <c r="F348" s="22" t="s">
        <v>5</v>
      </c>
      <c r="G348" s="23">
        <v>2012</v>
      </c>
      <c r="H348" s="22" t="s">
        <v>66</v>
      </c>
      <c r="I348" s="28" t="s">
        <v>64</v>
      </c>
      <c r="J348" s="28" t="s">
        <v>65</v>
      </c>
      <c r="K348" s="28" t="s">
        <v>4766</v>
      </c>
      <c r="L348" s="29">
        <v>113674.884773944</v>
      </c>
      <c r="M348" s="29">
        <f>L348-E348</f>
        <v>0</v>
      </c>
      <c r="N348" s="30"/>
    </row>
    <row r="349" spans="1:14">
      <c r="A349" s="19" t="s">
        <v>5265</v>
      </c>
      <c r="B349" s="20" t="s">
        <v>182</v>
      </c>
      <c r="C349" s="20" t="s">
        <v>26</v>
      </c>
      <c r="D349" s="20"/>
      <c r="E349" s="21">
        <v>173203.899893878</v>
      </c>
      <c r="F349" s="22" t="s">
        <v>5</v>
      </c>
      <c r="G349" s="23">
        <v>2013</v>
      </c>
      <c r="H349" s="22" t="s">
        <v>66</v>
      </c>
      <c r="I349" s="28" t="s">
        <v>64</v>
      </c>
      <c r="J349" s="28" t="s">
        <v>65</v>
      </c>
      <c r="K349" s="28" t="s">
        <v>4766</v>
      </c>
      <c r="L349" s="29">
        <v>173203.899893878</v>
      </c>
      <c r="M349" s="29">
        <f>L349-E349</f>
        <v>0</v>
      </c>
      <c r="N349" s="30"/>
    </row>
    <row r="350" spans="1:14">
      <c r="A350" s="19" t="s">
        <v>5266</v>
      </c>
      <c r="B350" s="20" t="s">
        <v>3516</v>
      </c>
      <c r="C350" s="20" t="s">
        <v>26</v>
      </c>
      <c r="D350" s="20"/>
      <c r="E350" s="21">
        <v>-9450.94451081516</v>
      </c>
      <c r="F350" s="22" t="s">
        <v>5</v>
      </c>
      <c r="G350" s="23">
        <v>2009</v>
      </c>
      <c r="H350" s="22" t="s">
        <v>66</v>
      </c>
      <c r="I350" s="28" t="s">
        <v>64</v>
      </c>
      <c r="J350" s="28" t="s">
        <v>65</v>
      </c>
      <c r="K350" s="28" t="s">
        <v>4766</v>
      </c>
      <c r="L350" s="29">
        <v>-9450.94451081517</v>
      </c>
      <c r="M350" s="29">
        <f>L350-E350</f>
        <v>0</v>
      </c>
      <c r="N350" s="30"/>
    </row>
    <row r="351" spans="1:14">
      <c r="A351" s="19" t="s">
        <v>5267</v>
      </c>
      <c r="B351" s="20" t="s">
        <v>4445</v>
      </c>
      <c r="C351" s="20" t="s">
        <v>26</v>
      </c>
      <c r="D351" s="20"/>
      <c r="E351" s="21">
        <v>94024.719102162</v>
      </c>
      <c r="F351" s="22" t="s">
        <v>5</v>
      </c>
      <c r="G351" s="23">
        <v>2011</v>
      </c>
      <c r="H351" s="22" t="s">
        <v>66</v>
      </c>
      <c r="I351" s="28" t="s">
        <v>64</v>
      </c>
      <c r="J351" s="28" t="s">
        <v>65</v>
      </c>
      <c r="K351" s="28" t="s">
        <v>4766</v>
      </c>
      <c r="L351" s="29">
        <v>94024.719102162</v>
      </c>
      <c r="M351" s="29">
        <f>L351-E351</f>
        <v>0</v>
      </c>
      <c r="N351" s="30"/>
    </row>
    <row r="352" spans="1:14">
      <c r="A352" s="19" t="s">
        <v>5268</v>
      </c>
      <c r="B352" s="20" t="s">
        <v>3137</v>
      </c>
      <c r="C352" s="20" t="s">
        <v>26</v>
      </c>
      <c r="D352" s="20"/>
      <c r="E352" s="21">
        <v>-277790.099687377</v>
      </c>
      <c r="F352" s="22" t="s">
        <v>5</v>
      </c>
      <c r="G352" s="23">
        <v>2012</v>
      </c>
      <c r="H352" s="22" t="s">
        <v>66</v>
      </c>
      <c r="I352" s="28" t="s">
        <v>64</v>
      </c>
      <c r="J352" s="28" t="s">
        <v>65</v>
      </c>
      <c r="K352" s="28" t="s">
        <v>4766</v>
      </c>
      <c r="L352" s="29">
        <v>-277790.099687377</v>
      </c>
      <c r="M352" s="29">
        <f>L352-E352</f>
        <v>0</v>
      </c>
      <c r="N352" s="30"/>
    </row>
    <row r="353" spans="1:14">
      <c r="A353" s="19" t="s">
        <v>5269</v>
      </c>
      <c r="B353" s="20" t="s">
        <v>2071</v>
      </c>
      <c r="C353" s="20" t="s">
        <v>26</v>
      </c>
      <c r="D353" s="20"/>
      <c r="E353" s="21">
        <v>-223499.1571568</v>
      </c>
      <c r="F353" s="22" t="s">
        <v>5</v>
      </c>
      <c r="G353" s="23">
        <v>2005</v>
      </c>
      <c r="H353" s="22" t="s">
        <v>66</v>
      </c>
      <c r="I353" s="28" t="s">
        <v>380</v>
      </c>
      <c r="J353" s="28" t="s">
        <v>264</v>
      </c>
      <c r="K353" s="28" t="s">
        <v>4766</v>
      </c>
      <c r="L353" s="29">
        <v>-223499.1571568</v>
      </c>
      <c r="M353" s="29">
        <f>L353-E353</f>
        <v>0</v>
      </c>
      <c r="N353" s="30"/>
    </row>
    <row r="354" spans="1:14">
      <c r="A354" s="19" t="s">
        <v>5270</v>
      </c>
      <c r="B354" s="20" t="s">
        <v>3082</v>
      </c>
      <c r="C354" s="20" t="s">
        <v>26</v>
      </c>
      <c r="D354" s="20"/>
      <c r="E354" s="21">
        <v>16116.8661801266</v>
      </c>
      <c r="F354" s="22" t="s">
        <v>5</v>
      </c>
      <c r="G354" s="23">
        <v>2010</v>
      </c>
      <c r="H354" s="22" t="s">
        <v>66</v>
      </c>
      <c r="I354" s="28" t="s">
        <v>64</v>
      </c>
      <c r="J354" s="28" t="s">
        <v>65</v>
      </c>
      <c r="K354" s="28" t="s">
        <v>4766</v>
      </c>
      <c r="L354" s="29">
        <v>16116.8661801266</v>
      </c>
      <c r="M354" s="29">
        <f>L354-E354</f>
        <v>0</v>
      </c>
      <c r="N354" s="30"/>
    </row>
    <row r="355" spans="1:14">
      <c r="A355" s="19" t="s">
        <v>5271</v>
      </c>
      <c r="B355" s="20" t="s">
        <v>2144</v>
      </c>
      <c r="C355" s="20" t="s">
        <v>26</v>
      </c>
      <c r="D355" s="20"/>
      <c r="E355" s="21">
        <v>-298765.8847172</v>
      </c>
      <c r="F355" s="22" t="s">
        <v>5</v>
      </c>
      <c r="G355" s="23">
        <v>2010</v>
      </c>
      <c r="H355" s="22" t="s">
        <v>66</v>
      </c>
      <c r="I355" s="28" t="s">
        <v>64</v>
      </c>
      <c r="J355" s="28" t="s">
        <v>65</v>
      </c>
      <c r="K355" s="28" t="s">
        <v>4766</v>
      </c>
      <c r="L355" s="29">
        <v>-298765.8847172</v>
      </c>
      <c r="M355" s="29">
        <f>L355-E355</f>
        <v>0</v>
      </c>
      <c r="N355" s="30"/>
    </row>
    <row r="356" spans="1:14">
      <c r="A356" s="19" t="s">
        <v>5272</v>
      </c>
      <c r="B356" s="20" t="s">
        <v>3404</v>
      </c>
      <c r="C356" s="20" t="s">
        <v>26</v>
      </c>
      <c r="D356" s="20"/>
      <c r="E356" s="21">
        <v>271386.635783762</v>
      </c>
      <c r="F356" s="22" t="s">
        <v>5</v>
      </c>
      <c r="G356" s="23">
        <v>2008</v>
      </c>
      <c r="H356" s="22" t="s">
        <v>66</v>
      </c>
      <c r="I356" s="28" t="s">
        <v>64</v>
      </c>
      <c r="J356" s="28" t="s">
        <v>65</v>
      </c>
      <c r="K356" s="28" t="s">
        <v>4766</v>
      </c>
      <c r="L356" s="29">
        <v>271386.635783762</v>
      </c>
      <c r="M356" s="29">
        <f>L356-E356</f>
        <v>0</v>
      </c>
      <c r="N356" s="30"/>
    </row>
    <row r="357" spans="1:14">
      <c r="A357" s="19" t="s">
        <v>5273</v>
      </c>
      <c r="B357" s="20" t="s">
        <v>154</v>
      </c>
      <c r="C357" s="20" t="s">
        <v>26</v>
      </c>
      <c r="D357" s="20"/>
      <c r="E357" s="21">
        <v>291891.4874504</v>
      </c>
      <c r="F357" s="22" t="s">
        <v>5</v>
      </c>
      <c r="G357" s="23">
        <v>2012</v>
      </c>
      <c r="H357" s="22" t="s">
        <v>66</v>
      </c>
      <c r="I357" s="28" t="s">
        <v>64</v>
      </c>
      <c r="J357" s="28" t="s">
        <v>65</v>
      </c>
      <c r="K357" s="28" t="s">
        <v>4766</v>
      </c>
      <c r="L357" s="29">
        <v>291891.4874504</v>
      </c>
      <c r="M357" s="29">
        <f>L357-E357</f>
        <v>0</v>
      </c>
      <c r="N357" s="30"/>
    </row>
    <row r="358" spans="1:14">
      <c r="A358" s="19" t="s">
        <v>5274</v>
      </c>
      <c r="B358" s="20" t="s">
        <v>3057</v>
      </c>
      <c r="C358" s="20" t="s">
        <v>26</v>
      </c>
      <c r="D358" s="20"/>
      <c r="E358" s="21">
        <v>144529.884836096</v>
      </c>
      <c r="F358" s="22" t="s">
        <v>5</v>
      </c>
      <c r="G358" s="23">
        <v>2012</v>
      </c>
      <c r="H358" s="22" t="s">
        <v>66</v>
      </c>
      <c r="I358" s="28" t="s">
        <v>64</v>
      </c>
      <c r="J358" s="28" t="s">
        <v>65</v>
      </c>
      <c r="K358" s="28" t="s">
        <v>4766</v>
      </c>
      <c r="L358" s="29">
        <v>144529.884836096</v>
      </c>
      <c r="M358" s="29">
        <f>L358-E358</f>
        <v>0</v>
      </c>
      <c r="N358" s="30"/>
    </row>
    <row r="359" spans="1:14">
      <c r="A359" s="19" t="s">
        <v>5275</v>
      </c>
      <c r="B359" s="20" t="s">
        <v>3044</v>
      </c>
      <c r="C359" s="20" t="s">
        <v>26</v>
      </c>
      <c r="D359" s="20"/>
      <c r="E359" s="21">
        <v>223913.5619484</v>
      </c>
      <c r="F359" s="22" t="s">
        <v>5</v>
      </c>
      <c r="G359" s="23">
        <v>2010</v>
      </c>
      <c r="H359" s="22" t="s">
        <v>66</v>
      </c>
      <c r="I359" s="28" t="s">
        <v>64</v>
      </c>
      <c r="J359" s="28" t="s">
        <v>65</v>
      </c>
      <c r="K359" s="28" t="s">
        <v>4766</v>
      </c>
      <c r="L359" s="29">
        <v>223913.5619484</v>
      </c>
      <c r="M359" s="29">
        <f>L359-E359</f>
        <v>0</v>
      </c>
      <c r="N359" s="30"/>
    </row>
    <row r="360" spans="1:14">
      <c r="A360" s="19" t="s">
        <v>5276</v>
      </c>
      <c r="B360" s="20" t="s">
        <v>103</v>
      </c>
      <c r="C360" s="20" t="s">
        <v>26</v>
      </c>
      <c r="D360" s="20"/>
      <c r="E360" s="21">
        <v>116414.4894748</v>
      </c>
      <c r="F360" s="22" t="s">
        <v>5</v>
      </c>
      <c r="G360" s="23">
        <v>2010</v>
      </c>
      <c r="H360" s="22" t="s">
        <v>66</v>
      </c>
      <c r="I360" s="28" t="s">
        <v>64</v>
      </c>
      <c r="J360" s="28" t="s">
        <v>65</v>
      </c>
      <c r="K360" s="28" t="s">
        <v>4766</v>
      </c>
      <c r="L360" s="29">
        <v>116414.4894748</v>
      </c>
      <c r="M360" s="29">
        <f>L360-E360</f>
        <v>0</v>
      </c>
      <c r="N360" s="30"/>
    </row>
    <row r="361" spans="1:14">
      <c r="A361" s="19" t="s">
        <v>5277</v>
      </c>
      <c r="B361" s="20" t="s">
        <v>4548</v>
      </c>
      <c r="C361" s="20" t="s">
        <v>26</v>
      </c>
      <c r="D361" s="20"/>
      <c r="E361" s="21">
        <v>-280726.291716</v>
      </c>
      <c r="F361" s="22" t="s">
        <v>5</v>
      </c>
      <c r="G361" s="23">
        <v>2012</v>
      </c>
      <c r="H361" s="22" t="s">
        <v>66</v>
      </c>
      <c r="I361" s="28" t="s">
        <v>64</v>
      </c>
      <c r="J361" s="28" t="s">
        <v>65</v>
      </c>
      <c r="K361" s="28" t="s">
        <v>4766</v>
      </c>
      <c r="L361" s="29">
        <v>-280726.291716</v>
      </c>
      <c r="M361" s="29">
        <f>L361-E361</f>
        <v>0</v>
      </c>
      <c r="N361" s="30"/>
    </row>
    <row r="362" spans="1:14">
      <c r="A362" s="19" t="s">
        <v>5278</v>
      </c>
      <c r="B362" s="20" t="s">
        <v>5279</v>
      </c>
      <c r="C362" s="20" t="s">
        <v>28</v>
      </c>
      <c r="D362" s="20"/>
      <c r="E362" s="21">
        <v>149093.4158508</v>
      </c>
      <c r="F362" s="22" t="s">
        <v>5</v>
      </c>
      <c r="G362" s="23">
        <v>2007</v>
      </c>
      <c r="H362" s="22" t="s">
        <v>66</v>
      </c>
      <c r="I362" s="28" t="s">
        <v>64</v>
      </c>
      <c r="J362" s="28" t="s">
        <v>65</v>
      </c>
      <c r="K362" s="28" t="s">
        <v>4766</v>
      </c>
      <c r="L362" s="29">
        <v>149093.4158508</v>
      </c>
      <c r="M362" s="29">
        <f>L362-E362</f>
        <v>0</v>
      </c>
      <c r="N362" s="30"/>
    </row>
    <row r="363" spans="1:14">
      <c r="A363" s="19" t="s">
        <v>5280</v>
      </c>
      <c r="B363" s="20" t="s">
        <v>5281</v>
      </c>
      <c r="C363" s="20" t="s">
        <v>28</v>
      </c>
      <c r="D363" s="20"/>
      <c r="E363" s="21">
        <v>48304.5268212</v>
      </c>
      <c r="F363" s="22" t="s">
        <v>5</v>
      </c>
      <c r="G363" s="23">
        <v>2008</v>
      </c>
      <c r="H363" s="22" t="s">
        <v>66</v>
      </c>
      <c r="I363" s="28" t="s">
        <v>64</v>
      </c>
      <c r="J363" s="28" t="s">
        <v>65</v>
      </c>
      <c r="K363" s="28" t="s">
        <v>4766</v>
      </c>
      <c r="L363" s="29">
        <v>48304.5268212</v>
      </c>
      <c r="M363" s="29">
        <f>L363-E363</f>
        <v>0</v>
      </c>
      <c r="N363" s="30"/>
    </row>
    <row r="364" spans="1:14">
      <c r="A364" s="19" t="s">
        <v>5282</v>
      </c>
      <c r="B364" s="20" t="s">
        <v>5283</v>
      </c>
      <c r="C364" s="20" t="s">
        <v>28</v>
      </c>
      <c r="D364" s="20"/>
      <c r="E364" s="21">
        <v>42546.4357644</v>
      </c>
      <c r="F364" s="22" t="s">
        <v>5</v>
      </c>
      <c r="G364" s="23">
        <v>2005</v>
      </c>
      <c r="H364" s="22" t="s">
        <v>66</v>
      </c>
      <c r="I364" s="28" t="s">
        <v>64</v>
      </c>
      <c r="J364" s="28" t="s">
        <v>65</v>
      </c>
      <c r="K364" s="28" t="s">
        <v>4766</v>
      </c>
      <c r="L364" s="29">
        <v>42546.4357644</v>
      </c>
      <c r="M364" s="29">
        <f>L364-E364</f>
        <v>0</v>
      </c>
      <c r="N364" s="30"/>
    </row>
    <row r="365" spans="1:14">
      <c r="A365" s="19" t="s">
        <v>5284</v>
      </c>
      <c r="B365" s="20" t="s">
        <v>5285</v>
      </c>
      <c r="C365" s="20" t="s">
        <v>28</v>
      </c>
      <c r="D365" s="20"/>
      <c r="E365" s="21">
        <v>95135.43238</v>
      </c>
      <c r="F365" s="22" t="s">
        <v>5</v>
      </c>
      <c r="G365" s="23">
        <v>2011</v>
      </c>
      <c r="H365" s="22" t="s">
        <v>66</v>
      </c>
      <c r="I365" s="28" t="s">
        <v>64</v>
      </c>
      <c r="J365" s="28" t="s">
        <v>65</v>
      </c>
      <c r="K365" s="28" t="s">
        <v>4766</v>
      </c>
      <c r="L365" s="29">
        <v>95135.43238</v>
      </c>
      <c r="M365" s="29">
        <f>L365-E365</f>
        <v>0</v>
      </c>
      <c r="N365" s="30"/>
    </row>
    <row r="366" spans="1:14">
      <c r="A366" s="19" t="s">
        <v>5286</v>
      </c>
      <c r="B366" s="20" t="s">
        <v>5287</v>
      </c>
      <c r="C366" s="20" t="s">
        <v>28</v>
      </c>
      <c r="D366" s="20"/>
      <c r="E366" s="21">
        <v>337.598056000006</v>
      </c>
      <c r="F366" s="22" t="s">
        <v>5</v>
      </c>
      <c r="G366" s="23">
        <v>2011</v>
      </c>
      <c r="H366" s="22" t="s">
        <v>66</v>
      </c>
      <c r="I366" s="28" t="s">
        <v>64</v>
      </c>
      <c r="J366" s="28" t="s">
        <v>65</v>
      </c>
      <c r="K366" s="28" t="s">
        <v>4766</v>
      </c>
      <c r="L366" s="29">
        <v>337.598056000023</v>
      </c>
      <c r="M366" s="29">
        <v>0</v>
      </c>
      <c r="N366" s="30"/>
    </row>
    <row r="367" spans="1:14">
      <c r="A367" s="19" t="s">
        <v>5288</v>
      </c>
      <c r="B367" s="20" t="s">
        <v>5289</v>
      </c>
      <c r="C367" s="20" t="s">
        <v>28</v>
      </c>
      <c r="D367" s="20"/>
      <c r="E367" s="21">
        <v>87726.820692</v>
      </c>
      <c r="F367" s="22" t="s">
        <v>5</v>
      </c>
      <c r="G367" s="23">
        <v>2010</v>
      </c>
      <c r="H367" s="22" t="s">
        <v>66</v>
      </c>
      <c r="I367" s="28" t="s">
        <v>64</v>
      </c>
      <c r="J367" s="28" t="s">
        <v>65</v>
      </c>
      <c r="K367" s="28" t="s">
        <v>4766</v>
      </c>
      <c r="L367" s="29">
        <v>87726.820692</v>
      </c>
      <c r="M367" s="29">
        <f>L367-E367</f>
        <v>0</v>
      </c>
      <c r="N367" s="30"/>
    </row>
    <row r="368" spans="1:14">
      <c r="A368" s="19" t="s">
        <v>5290</v>
      </c>
      <c r="B368" s="20" t="s">
        <v>5291</v>
      </c>
      <c r="C368" s="20" t="s">
        <v>28</v>
      </c>
      <c r="D368" s="20"/>
      <c r="E368" s="21">
        <v>519941.2378744</v>
      </c>
      <c r="F368" s="22" t="s">
        <v>5</v>
      </c>
      <c r="G368" s="23">
        <v>2002</v>
      </c>
      <c r="H368" s="22" t="s">
        <v>66</v>
      </c>
      <c r="I368" s="28" t="s">
        <v>380</v>
      </c>
      <c r="J368" s="28" t="s">
        <v>118</v>
      </c>
      <c r="K368" s="28" t="s">
        <v>4766</v>
      </c>
      <c r="L368" s="29">
        <v>519941.2378744</v>
      </c>
      <c r="M368" s="29">
        <f>L368-E368</f>
        <v>0</v>
      </c>
      <c r="N368" s="30"/>
    </row>
    <row r="369" spans="1:14">
      <c r="A369" s="19" t="s">
        <v>5292</v>
      </c>
      <c r="B369" s="20" t="s">
        <v>5293</v>
      </c>
      <c r="C369" s="20" t="s">
        <v>28</v>
      </c>
      <c r="D369" s="20"/>
      <c r="E369" s="21">
        <v>78923.2670888</v>
      </c>
      <c r="F369" s="22" t="s">
        <v>5</v>
      </c>
      <c r="G369" s="23">
        <v>2009</v>
      </c>
      <c r="H369" s="22" t="s">
        <v>66</v>
      </c>
      <c r="I369" s="28" t="s">
        <v>64</v>
      </c>
      <c r="J369" s="28" t="s">
        <v>65</v>
      </c>
      <c r="K369" s="28" t="s">
        <v>4766</v>
      </c>
      <c r="L369" s="29">
        <v>78923.2670888</v>
      </c>
      <c r="M369" s="29">
        <f>L369-E369</f>
        <v>0</v>
      </c>
      <c r="N369" s="30"/>
    </row>
    <row r="370" spans="1:14">
      <c r="A370" s="19" t="s">
        <v>5294</v>
      </c>
      <c r="B370" s="20" t="s">
        <v>5295</v>
      </c>
      <c r="C370" s="20" t="s">
        <v>28</v>
      </c>
      <c r="D370" s="20"/>
      <c r="E370" s="21">
        <v>-5725.29504279999</v>
      </c>
      <c r="F370" s="22" t="s">
        <v>5</v>
      </c>
      <c r="G370" s="23">
        <v>2006</v>
      </c>
      <c r="H370" s="22" t="s">
        <v>66</v>
      </c>
      <c r="I370" s="28" t="s">
        <v>64</v>
      </c>
      <c r="J370" s="28" t="s">
        <v>65</v>
      </c>
      <c r="K370" s="28" t="s">
        <v>4766</v>
      </c>
      <c r="L370" s="29">
        <v>-5725.2950428</v>
      </c>
      <c r="M370" s="29">
        <v>0</v>
      </c>
      <c r="N370" s="30"/>
    </row>
    <row r="371" spans="1:14">
      <c r="A371" s="19" t="s">
        <v>5296</v>
      </c>
      <c r="B371" s="20" t="s">
        <v>5297</v>
      </c>
      <c r="C371" s="20" t="s">
        <v>28</v>
      </c>
      <c r="D371" s="20"/>
      <c r="E371" s="21">
        <v>202155.7145408</v>
      </c>
      <c r="F371" s="22" t="s">
        <v>5</v>
      </c>
      <c r="G371" s="23">
        <v>2009</v>
      </c>
      <c r="H371" s="22" t="s">
        <v>66</v>
      </c>
      <c r="I371" s="28" t="s">
        <v>64</v>
      </c>
      <c r="J371" s="28" t="s">
        <v>65</v>
      </c>
      <c r="K371" s="28" t="s">
        <v>4766</v>
      </c>
      <c r="L371" s="29">
        <v>202155.7145408</v>
      </c>
      <c r="M371" s="29">
        <f>L371-E371</f>
        <v>0</v>
      </c>
      <c r="N371" s="30"/>
    </row>
    <row r="372" spans="1:14">
      <c r="A372" s="19" t="s">
        <v>5298</v>
      </c>
      <c r="B372" s="20" t="s">
        <v>5299</v>
      </c>
      <c r="C372" s="20" t="s">
        <v>28</v>
      </c>
      <c r="D372" s="20"/>
      <c r="E372" s="21">
        <v>190251.9890852</v>
      </c>
      <c r="F372" s="22" t="s">
        <v>5</v>
      </c>
      <c r="G372" s="23">
        <v>2015</v>
      </c>
      <c r="H372" s="22" t="s">
        <v>66</v>
      </c>
      <c r="I372" s="28" t="s">
        <v>64</v>
      </c>
      <c r="J372" s="28" t="s">
        <v>65</v>
      </c>
      <c r="K372" s="28" t="s">
        <v>4766</v>
      </c>
      <c r="L372" s="29">
        <v>190251.9890852</v>
      </c>
      <c r="M372" s="29">
        <f>L372-E372</f>
        <v>0</v>
      </c>
      <c r="N372" s="30"/>
    </row>
    <row r="373" spans="1:14">
      <c r="A373" s="19" t="s">
        <v>5300</v>
      </c>
      <c r="B373" s="20" t="s">
        <v>5301</v>
      </c>
      <c r="C373" s="20" t="s">
        <v>28</v>
      </c>
      <c r="D373" s="20"/>
      <c r="E373" s="21">
        <v>-62726.3166124</v>
      </c>
      <c r="F373" s="22" t="s">
        <v>5</v>
      </c>
      <c r="G373" s="23">
        <v>2006</v>
      </c>
      <c r="H373" s="22" t="s">
        <v>66</v>
      </c>
      <c r="I373" s="28" t="s">
        <v>64</v>
      </c>
      <c r="J373" s="28" t="s">
        <v>65</v>
      </c>
      <c r="K373" s="28" t="s">
        <v>4766</v>
      </c>
      <c r="L373" s="29">
        <v>-62726.3166124</v>
      </c>
      <c r="M373" s="29">
        <f>L373-E373</f>
        <v>0</v>
      </c>
      <c r="N373" s="30"/>
    </row>
    <row r="374" spans="1:14">
      <c r="A374" s="19" t="s">
        <v>5302</v>
      </c>
      <c r="B374" s="20" t="s">
        <v>5303</v>
      </c>
      <c r="C374" s="20" t="s">
        <v>28</v>
      </c>
      <c r="D374" s="20"/>
      <c r="E374" s="21">
        <v>478720.2556436</v>
      </c>
      <c r="F374" s="22" t="s">
        <v>5</v>
      </c>
      <c r="G374" s="23">
        <v>2012</v>
      </c>
      <c r="H374" s="22" t="s">
        <v>66</v>
      </c>
      <c r="I374" s="28" t="s">
        <v>64</v>
      </c>
      <c r="J374" s="28" t="s">
        <v>65</v>
      </c>
      <c r="K374" s="28" t="s">
        <v>4766</v>
      </c>
      <c r="L374" s="29">
        <v>478720.2556436</v>
      </c>
      <c r="M374" s="29">
        <f>L374-E374</f>
        <v>0</v>
      </c>
      <c r="N374" s="30"/>
    </row>
    <row r="375" spans="1:14">
      <c r="A375" s="19" t="s">
        <v>5304</v>
      </c>
      <c r="B375" s="20" t="s">
        <v>5305</v>
      </c>
      <c r="C375" s="20" t="s">
        <v>28</v>
      </c>
      <c r="D375" s="20"/>
      <c r="E375" s="21">
        <v>113098.859538</v>
      </c>
      <c r="F375" s="22" t="s">
        <v>5</v>
      </c>
      <c r="G375" s="23">
        <v>2010</v>
      </c>
      <c r="H375" s="22" t="s">
        <v>66</v>
      </c>
      <c r="I375" s="28" t="s">
        <v>64</v>
      </c>
      <c r="J375" s="28" t="s">
        <v>65</v>
      </c>
      <c r="K375" s="28" t="s">
        <v>4766</v>
      </c>
      <c r="L375" s="29">
        <v>113098.859538</v>
      </c>
      <c r="M375" s="29">
        <f>L375-E375</f>
        <v>0</v>
      </c>
      <c r="N375" s="30"/>
    </row>
    <row r="376" spans="1:14">
      <c r="A376" s="19" t="s">
        <v>5306</v>
      </c>
      <c r="B376" s="20" t="s">
        <v>5307</v>
      </c>
      <c r="C376" s="20" t="s">
        <v>28</v>
      </c>
      <c r="D376" s="20"/>
      <c r="E376" s="21">
        <v>4950.3875084</v>
      </c>
      <c r="F376" s="22" t="s">
        <v>5</v>
      </c>
      <c r="G376" s="23">
        <v>2007</v>
      </c>
      <c r="H376" s="22" t="s">
        <v>66</v>
      </c>
      <c r="I376" s="28" t="s">
        <v>64</v>
      </c>
      <c r="J376" s="28" t="s">
        <v>65</v>
      </c>
      <c r="K376" s="28" t="s">
        <v>4766</v>
      </c>
      <c r="L376" s="29">
        <v>4950.38750839999</v>
      </c>
      <c r="M376" s="29">
        <v>0</v>
      </c>
      <c r="N376" s="30"/>
    </row>
    <row r="377" spans="1:14">
      <c r="A377" s="19" t="s">
        <v>5308</v>
      </c>
      <c r="B377" s="20" t="s">
        <v>5309</v>
      </c>
      <c r="C377" s="20" t="s">
        <v>28</v>
      </c>
      <c r="D377" s="20"/>
      <c r="E377" s="21">
        <v>82556.6842508</v>
      </c>
      <c r="F377" s="22" t="s">
        <v>5</v>
      </c>
      <c r="G377" s="23">
        <v>2004</v>
      </c>
      <c r="H377" s="22" t="s">
        <v>66</v>
      </c>
      <c r="I377" s="28" t="s">
        <v>64</v>
      </c>
      <c r="J377" s="28" t="s">
        <v>65</v>
      </c>
      <c r="K377" s="28" t="s">
        <v>4766</v>
      </c>
      <c r="L377" s="29">
        <v>82556.6842508</v>
      </c>
      <c r="M377" s="29">
        <f>L377-E377</f>
        <v>0</v>
      </c>
      <c r="N377" s="30"/>
    </row>
    <row r="378" spans="1:14">
      <c r="A378" s="19" t="s">
        <v>5310</v>
      </c>
      <c r="B378" s="20" t="s">
        <v>5311</v>
      </c>
      <c r="C378" s="20" t="s">
        <v>28</v>
      </c>
      <c r="D378" s="20"/>
      <c r="E378" s="21">
        <v>-8058.68355279998</v>
      </c>
      <c r="F378" s="22" t="s">
        <v>5</v>
      </c>
      <c r="G378" s="23">
        <v>2007</v>
      </c>
      <c r="H378" s="22" t="s">
        <v>66</v>
      </c>
      <c r="I378" s="28" t="s">
        <v>64</v>
      </c>
      <c r="J378" s="28" t="s">
        <v>65</v>
      </c>
      <c r="K378" s="28" t="s">
        <v>4766</v>
      </c>
      <c r="L378" s="29">
        <v>-8058.68355279997</v>
      </c>
      <c r="M378" s="29">
        <v>0</v>
      </c>
      <c r="N378" s="30"/>
    </row>
    <row r="379" spans="1:14">
      <c r="A379" s="19" t="s">
        <v>5312</v>
      </c>
      <c r="B379" s="20" t="s">
        <v>5313</v>
      </c>
      <c r="C379" s="20" t="s">
        <v>28</v>
      </c>
      <c r="D379" s="20"/>
      <c r="E379" s="21">
        <v>-58875.5576432</v>
      </c>
      <c r="F379" s="22" t="s">
        <v>5</v>
      </c>
      <c r="G379" s="23">
        <v>2008</v>
      </c>
      <c r="H379" s="22" t="s">
        <v>66</v>
      </c>
      <c r="I379" s="28" t="s">
        <v>64</v>
      </c>
      <c r="J379" s="28" t="s">
        <v>65</v>
      </c>
      <c r="K379" s="28" t="s">
        <v>4766</v>
      </c>
      <c r="L379" s="29">
        <v>-58875.5576432</v>
      </c>
      <c r="M379" s="29">
        <f>L379-E379</f>
        <v>0</v>
      </c>
      <c r="N379" s="30"/>
    </row>
    <row r="380" spans="1:14">
      <c r="A380" s="19" t="s">
        <v>5314</v>
      </c>
      <c r="B380" s="20" t="s">
        <v>5315</v>
      </c>
      <c r="C380" s="20" t="s">
        <v>28</v>
      </c>
      <c r="D380" s="20"/>
      <c r="E380" s="21">
        <v>7257.27021799993</v>
      </c>
      <c r="F380" s="22" t="s">
        <v>5</v>
      </c>
      <c r="G380" s="23">
        <v>2012</v>
      </c>
      <c r="H380" s="22" t="s">
        <v>66</v>
      </c>
      <c r="I380" s="28" t="s">
        <v>64</v>
      </c>
      <c r="J380" s="28" t="s">
        <v>65</v>
      </c>
      <c r="K380" s="28" t="s">
        <v>4766</v>
      </c>
      <c r="L380" s="29">
        <v>7257.27021799986</v>
      </c>
      <c r="M380" s="29">
        <v>0</v>
      </c>
      <c r="N380" s="30"/>
    </row>
    <row r="381" spans="1:14">
      <c r="A381" s="19" t="s">
        <v>5316</v>
      </c>
      <c r="B381" s="20" t="s">
        <v>5317</v>
      </c>
      <c r="C381" s="20" t="s">
        <v>28</v>
      </c>
      <c r="D381" s="20"/>
      <c r="E381" s="21">
        <v>-37163.9956336</v>
      </c>
      <c r="F381" s="22" t="s">
        <v>5</v>
      </c>
      <c r="G381" s="23">
        <v>2008</v>
      </c>
      <c r="H381" s="22" t="s">
        <v>66</v>
      </c>
      <c r="I381" s="28" t="s">
        <v>64</v>
      </c>
      <c r="J381" s="28" t="s">
        <v>65</v>
      </c>
      <c r="K381" s="28" t="s">
        <v>4766</v>
      </c>
      <c r="L381" s="29">
        <v>-37163.9956336</v>
      </c>
      <c r="M381" s="29">
        <f>L381-E381</f>
        <v>0</v>
      </c>
      <c r="N381" s="30"/>
    </row>
    <row r="382" spans="1:14">
      <c r="A382" s="19" t="s">
        <v>5318</v>
      </c>
      <c r="B382" s="20" t="s">
        <v>5319</v>
      </c>
      <c r="C382" s="20" t="s">
        <v>28</v>
      </c>
      <c r="D382" s="20"/>
      <c r="E382" s="21">
        <v>-32299.5537299999</v>
      </c>
      <c r="F382" s="22" t="s">
        <v>5</v>
      </c>
      <c r="G382" s="23">
        <v>2006</v>
      </c>
      <c r="H382" s="22" t="s">
        <v>66</v>
      </c>
      <c r="I382" s="28" t="s">
        <v>64</v>
      </c>
      <c r="J382" s="28" t="s">
        <v>65</v>
      </c>
      <c r="K382" s="28" t="s">
        <v>4766</v>
      </c>
      <c r="L382" s="29">
        <v>-32299.5537299998</v>
      </c>
      <c r="M382" s="29">
        <v>0</v>
      </c>
      <c r="N382" s="30"/>
    </row>
    <row r="383" spans="1:14">
      <c r="A383" s="19" t="s">
        <v>5320</v>
      </c>
      <c r="B383" s="20" t="s">
        <v>5321</v>
      </c>
      <c r="C383" s="20" t="s">
        <v>28</v>
      </c>
      <c r="D383" s="20"/>
      <c r="E383" s="21">
        <v>46077.3438268</v>
      </c>
      <c r="F383" s="22" t="s">
        <v>5</v>
      </c>
      <c r="G383" s="23">
        <v>2008</v>
      </c>
      <c r="H383" s="22" t="s">
        <v>66</v>
      </c>
      <c r="I383" s="28" t="s">
        <v>64</v>
      </c>
      <c r="J383" s="28" t="s">
        <v>65</v>
      </c>
      <c r="K383" s="28" t="s">
        <v>4766</v>
      </c>
      <c r="L383" s="29">
        <v>46077.3438268</v>
      </c>
      <c r="M383" s="29">
        <f>L383-E383</f>
        <v>0</v>
      </c>
      <c r="N383" s="30"/>
    </row>
    <row r="384" spans="1:14">
      <c r="A384" s="19" t="s">
        <v>5173</v>
      </c>
      <c r="B384" s="20" t="s">
        <v>2333</v>
      </c>
      <c r="C384" s="20" t="s">
        <v>8</v>
      </c>
      <c r="D384" s="20"/>
      <c r="E384" s="21">
        <v>77997.877472</v>
      </c>
      <c r="F384" s="22" t="s">
        <v>5</v>
      </c>
      <c r="G384" s="23">
        <v>2016</v>
      </c>
      <c r="H384" s="22" t="s">
        <v>82</v>
      </c>
      <c r="I384" s="28" t="s">
        <v>64</v>
      </c>
      <c r="J384" s="28" t="s">
        <v>65</v>
      </c>
      <c r="K384" s="28"/>
      <c r="L384" s="29">
        <v>77997.877472</v>
      </c>
      <c r="M384" s="29">
        <f>L384-E384</f>
        <v>0</v>
      </c>
      <c r="N384" s="28"/>
    </row>
    <row r="385" spans="1:14">
      <c r="A385" s="19" t="s">
        <v>5166</v>
      </c>
      <c r="B385" s="20" t="s">
        <v>2479</v>
      </c>
      <c r="C385" s="20" t="s">
        <v>8</v>
      </c>
      <c r="D385" s="20"/>
      <c r="E385" s="21">
        <v>9625.82406399999</v>
      </c>
      <c r="F385" s="22" t="s">
        <v>5</v>
      </c>
      <c r="G385" s="23">
        <v>2016</v>
      </c>
      <c r="H385" s="22" t="s">
        <v>82</v>
      </c>
      <c r="I385" s="28" t="s">
        <v>64</v>
      </c>
      <c r="J385" s="28" t="s">
        <v>65</v>
      </c>
      <c r="K385" s="28"/>
      <c r="L385" s="29">
        <v>9625.824064</v>
      </c>
      <c r="M385" s="29">
        <f>L385-E385</f>
        <v>0</v>
      </c>
      <c r="N385" s="28"/>
    </row>
    <row r="386" spans="1:14">
      <c r="A386" s="19" t="s">
        <v>5165</v>
      </c>
      <c r="B386" s="20" t="s">
        <v>3514</v>
      </c>
      <c r="C386" s="20" t="s">
        <v>8</v>
      </c>
      <c r="D386" s="20"/>
      <c r="E386" s="21">
        <v>9625.82406399999</v>
      </c>
      <c r="F386" s="22" t="s">
        <v>5</v>
      </c>
      <c r="G386" s="23">
        <v>2016</v>
      </c>
      <c r="H386" s="22" t="s">
        <v>82</v>
      </c>
      <c r="I386" s="28" t="s">
        <v>64</v>
      </c>
      <c r="J386" s="28" t="s">
        <v>65</v>
      </c>
      <c r="K386" s="28"/>
      <c r="L386" s="29">
        <v>9625.824064</v>
      </c>
      <c r="M386" s="29">
        <f>L386-E386</f>
        <v>0</v>
      </c>
      <c r="N386" s="28"/>
    </row>
    <row r="387" spans="1:14">
      <c r="A387" s="19" t="s">
        <v>5170</v>
      </c>
      <c r="B387" s="20" t="s">
        <v>2904</v>
      </c>
      <c r="C387" s="20" t="s">
        <v>8</v>
      </c>
      <c r="D387" s="20"/>
      <c r="E387" s="21">
        <v>9625.82406399999</v>
      </c>
      <c r="F387" s="22" t="s">
        <v>5</v>
      </c>
      <c r="G387" s="23">
        <v>2016</v>
      </c>
      <c r="H387" s="22" t="s">
        <v>82</v>
      </c>
      <c r="I387" s="28" t="s">
        <v>64</v>
      </c>
      <c r="J387" s="28" t="s">
        <v>65</v>
      </c>
      <c r="K387" s="28"/>
      <c r="L387" s="29">
        <v>9625.824064</v>
      </c>
      <c r="M387" s="29">
        <f>L387-E387</f>
        <v>0</v>
      </c>
      <c r="N387" s="28"/>
    </row>
    <row r="388" spans="1:14">
      <c r="A388" s="19" t="s">
        <v>5322</v>
      </c>
      <c r="B388" s="20" t="s">
        <v>3833</v>
      </c>
      <c r="C388" s="20" t="s">
        <v>8</v>
      </c>
      <c r="D388" s="20"/>
      <c r="E388" s="21">
        <v>77997.877472</v>
      </c>
      <c r="F388" s="22" t="s">
        <v>5</v>
      </c>
      <c r="G388" s="23">
        <v>2016</v>
      </c>
      <c r="H388" s="22" t="s">
        <v>82</v>
      </c>
      <c r="I388" s="28" t="s">
        <v>64</v>
      </c>
      <c r="J388" s="28" t="s">
        <v>65</v>
      </c>
      <c r="K388" s="28"/>
      <c r="L388" s="29">
        <v>77997.877472</v>
      </c>
      <c r="M388" s="29">
        <f>L388-E388</f>
        <v>0</v>
      </c>
      <c r="N388" s="28"/>
    </row>
    <row r="389" spans="1:14">
      <c r="A389" s="19" t="s">
        <v>5323</v>
      </c>
      <c r="B389" s="20" t="s">
        <v>2579</v>
      </c>
      <c r="C389" s="20" t="s">
        <v>8</v>
      </c>
      <c r="D389" s="20"/>
      <c r="E389" s="21">
        <v>77997.877472</v>
      </c>
      <c r="F389" s="22" t="s">
        <v>5</v>
      </c>
      <c r="G389" s="23">
        <v>2002</v>
      </c>
      <c r="H389" s="22" t="s">
        <v>66</v>
      </c>
      <c r="I389" s="28" t="s">
        <v>380</v>
      </c>
      <c r="J389" s="28" t="s">
        <v>241</v>
      </c>
      <c r="K389" s="28"/>
      <c r="L389" s="29">
        <v>77997.877472</v>
      </c>
      <c r="M389" s="29">
        <f>L389-E389</f>
        <v>0</v>
      </c>
      <c r="N389" s="28"/>
    </row>
    <row r="390" spans="1:14">
      <c r="A390" s="19" t="s">
        <v>5167</v>
      </c>
      <c r="B390" s="20" t="s">
        <v>2558</v>
      </c>
      <c r="C390" s="20" t="s">
        <v>8</v>
      </c>
      <c r="D390" s="20"/>
      <c r="E390" s="21">
        <v>9625.82406399999</v>
      </c>
      <c r="F390" s="22" t="s">
        <v>5</v>
      </c>
      <c r="G390" s="23">
        <v>2006</v>
      </c>
      <c r="H390" s="22" t="s">
        <v>66</v>
      </c>
      <c r="I390" s="28" t="s">
        <v>380</v>
      </c>
      <c r="J390" s="28" t="s">
        <v>241</v>
      </c>
      <c r="K390" s="28"/>
      <c r="L390" s="29">
        <v>9625.824064</v>
      </c>
      <c r="M390" s="29">
        <f>L390-E390</f>
        <v>0</v>
      </c>
      <c r="N390" s="28"/>
    </row>
    <row r="391" spans="1:14">
      <c r="A391" s="19" t="s">
        <v>5324</v>
      </c>
      <c r="B391" s="20" t="s">
        <v>4407</v>
      </c>
      <c r="C391" s="20" t="s">
        <v>8</v>
      </c>
      <c r="D391" s="20"/>
      <c r="E391" s="21">
        <v>9625.82406399999</v>
      </c>
      <c r="F391" s="22" t="s">
        <v>5</v>
      </c>
      <c r="G391" s="23">
        <v>2012</v>
      </c>
      <c r="H391" s="22" t="s">
        <v>66</v>
      </c>
      <c r="I391" s="28" t="s">
        <v>380</v>
      </c>
      <c r="J391" s="28" t="s">
        <v>241</v>
      </c>
      <c r="K391" s="28"/>
      <c r="L391" s="29">
        <v>9625.824064</v>
      </c>
      <c r="M391" s="29">
        <f>L391-E391</f>
        <v>0</v>
      </c>
      <c r="N391" s="28"/>
    </row>
    <row r="392" spans="1:14">
      <c r="A392" s="19" t="s">
        <v>5171</v>
      </c>
      <c r="B392" s="20" t="s">
        <v>2806</v>
      </c>
      <c r="C392" s="20" t="s">
        <v>8</v>
      </c>
      <c r="D392" s="20"/>
      <c r="E392" s="21">
        <v>77997.877472</v>
      </c>
      <c r="F392" s="22" t="s">
        <v>5</v>
      </c>
      <c r="G392" s="23">
        <v>2005</v>
      </c>
      <c r="H392" s="22" t="s">
        <v>66</v>
      </c>
      <c r="I392" s="28" t="s">
        <v>64</v>
      </c>
      <c r="J392" s="28" t="s">
        <v>65</v>
      </c>
      <c r="K392" s="28"/>
      <c r="L392" s="29">
        <v>77997.877472</v>
      </c>
      <c r="M392" s="29">
        <f>L392-E392</f>
        <v>0</v>
      </c>
      <c r="N392" s="28"/>
    </row>
    <row r="393" spans="1:14">
      <c r="A393" s="19" t="s">
        <v>5168</v>
      </c>
      <c r="B393" s="20" t="s">
        <v>2985</v>
      </c>
      <c r="C393" s="20" t="s">
        <v>8</v>
      </c>
      <c r="D393" s="20"/>
      <c r="E393" s="21">
        <v>9625.82406399999</v>
      </c>
      <c r="F393" s="22" t="s">
        <v>5</v>
      </c>
      <c r="G393" s="23">
        <v>2007</v>
      </c>
      <c r="H393" s="22" t="s">
        <v>66</v>
      </c>
      <c r="I393" s="28" t="s">
        <v>64</v>
      </c>
      <c r="J393" s="28" t="s">
        <v>65</v>
      </c>
      <c r="K393" s="28"/>
      <c r="L393" s="29">
        <v>9625.824064</v>
      </c>
      <c r="M393" s="29">
        <f>L393-E393</f>
        <v>0</v>
      </c>
      <c r="N393" s="28"/>
    </row>
    <row r="394" spans="1:14">
      <c r="A394" s="19" t="s">
        <v>5325</v>
      </c>
      <c r="B394" s="20" t="s">
        <v>2408</v>
      </c>
      <c r="C394" s="20" t="s">
        <v>8</v>
      </c>
      <c r="D394" s="20"/>
      <c r="E394" s="21">
        <v>77997.877472</v>
      </c>
      <c r="F394" s="22" t="s">
        <v>5</v>
      </c>
      <c r="G394" s="23">
        <v>2008</v>
      </c>
      <c r="H394" s="22" t="s">
        <v>66</v>
      </c>
      <c r="I394" s="28" t="s">
        <v>64</v>
      </c>
      <c r="J394" s="28" t="s">
        <v>65</v>
      </c>
      <c r="K394" s="28"/>
      <c r="L394" s="29">
        <v>77997.877472</v>
      </c>
      <c r="M394" s="29">
        <f>L394-E394</f>
        <v>0</v>
      </c>
      <c r="N394" s="28"/>
    </row>
    <row r="395" spans="1:14">
      <c r="A395" s="19" t="s">
        <v>5172</v>
      </c>
      <c r="B395" s="20" t="s">
        <v>3003</v>
      </c>
      <c r="C395" s="20" t="s">
        <v>8</v>
      </c>
      <c r="D395" s="20"/>
      <c r="E395" s="21">
        <v>77997.877472</v>
      </c>
      <c r="F395" s="22" t="s">
        <v>5</v>
      </c>
      <c r="G395" s="23">
        <v>2008</v>
      </c>
      <c r="H395" s="22" t="s">
        <v>66</v>
      </c>
      <c r="I395" s="28" t="s">
        <v>64</v>
      </c>
      <c r="J395" s="28" t="s">
        <v>65</v>
      </c>
      <c r="K395" s="28"/>
      <c r="L395" s="29">
        <v>77997.877472</v>
      </c>
      <c r="M395" s="29">
        <f>L395-E395</f>
        <v>0</v>
      </c>
      <c r="N395" s="28"/>
    </row>
    <row r="396" spans="1:14">
      <c r="A396" s="19" t="s">
        <v>5169</v>
      </c>
      <c r="B396" s="20" t="s">
        <v>2766</v>
      </c>
      <c r="C396" s="20" t="s">
        <v>8</v>
      </c>
      <c r="D396" s="20"/>
      <c r="E396" s="21">
        <v>9625.82406399999</v>
      </c>
      <c r="F396" s="22" t="s">
        <v>5</v>
      </c>
      <c r="G396" s="23">
        <v>2010</v>
      </c>
      <c r="H396" s="22" t="s">
        <v>66</v>
      </c>
      <c r="I396" s="28" t="s">
        <v>64</v>
      </c>
      <c r="J396" s="28" t="s">
        <v>65</v>
      </c>
      <c r="K396" s="28"/>
      <c r="L396" s="29">
        <v>9625.824064</v>
      </c>
      <c r="M396" s="29">
        <f>L396-E396</f>
        <v>0</v>
      </c>
      <c r="N396" s="28"/>
    </row>
    <row r="397" spans="1:14">
      <c r="A397" s="19" t="s">
        <v>5326</v>
      </c>
      <c r="B397" s="20" t="s">
        <v>3068</v>
      </c>
      <c r="C397" s="20" t="s">
        <v>8</v>
      </c>
      <c r="D397" s="20"/>
      <c r="E397" s="21">
        <v>9625.82406399999</v>
      </c>
      <c r="F397" s="22" t="s">
        <v>5</v>
      </c>
      <c r="G397" s="23">
        <v>2010</v>
      </c>
      <c r="H397" s="22" t="s">
        <v>66</v>
      </c>
      <c r="I397" s="28" t="s">
        <v>64</v>
      </c>
      <c r="J397" s="28" t="s">
        <v>65</v>
      </c>
      <c r="K397" s="28"/>
      <c r="L397" s="29">
        <v>9625.824064</v>
      </c>
      <c r="M397" s="29">
        <f>L397-E397</f>
        <v>0</v>
      </c>
      <c r="N397" s="28"/>
    </row>
    <row r="398" spans="1:14">
      <c r="A398" s="19" t="s">
        <v>5164</v>
      </c>
      <c r="B398" s="20" t="s">
        <v>3117</v>
      </c>
      <c r="C398" s="20" t="s">
        <v>8</v>
      </c>
      <c r="D398" s="20"/>
      <c r="E398" s="21">
        <v>9625.82406399999</v>
      </c>
      <c r="F398" s="22" t="s">
        <v>5</v>
      </c>
      <c r="G398" s="23">
        <v>2011</v>
      </c>
      <c r="H398" s="22" t="s">
        <v>66</v>
      </c>
      <c r="I398" s="28" t="s">
        <v>64</v>
      </c>
      <c r="J398" s="28" t="s">
        <v>65</v>
      </c>
      <c r="K398" s="28"/>
      <c r="L398" s="29">
        <v>9625.824064</v>
      </c>
      <c r="M398" s="29">
        <f>L398-E398</f>
        <v>0</v>
      </c>
      <c r="N398" s="28"/>
    </row>
    <row r="399" spans="1:14">
      <c r="A399" s="19" t="s">
        <v>5327</v>
      </c>
      <c r="B399" s="20" t="s">
        <v>2500</v>
      </c>
      <c r="C399" s="20" t="s">
        <v>8</v>
      </c>
      <c r="D399" s="20"/>
      <c r="E399" s="21">
        <v>9625.82406399999</v>
      </c>
      <c r="F399" s="22" t="s">
        <v>5</v>
      </c>
      <c r="G399" s="23">
        <v>2016</v>
      </c>
      <c r="H399" s="22" t="s">
        <v>82</v>
      </c>
      <c r="I399" s="28" t="s">
        <v>64</v>
      </c>
      <c r="J399" s="28" t="s">
        <v>65</v>
      </c>
      <c r="K399" s="28"/>
      <c r="L399" s="29">
        <v>9625.824064</v>
      </c>
      <c r="M399" s="29">
        <f>L399-E399</f>
        <v>0</v>
      </c>
      <c r="N399" s="28"/>
    </row>
    <row r="400" spans="1:14">
      <c r="A400" s="19" t="s">
        <v>5174</v>
      </c>
      <c r="B400" s="20" t="s">
        <v>3110</v>
      </c>
      <c r="C400" s="20" t="s">
        <v>15</v>
      </c>
      <c r="D400" s="20"/>
      <c r="E400" s="21">
        <v>44767.1384007868</v>
      </c>
      <c r="F400" s="22" t="s">
        <v>5</v>
      </c>
      <c r="G400" s="23">
        <v>2016</v>
      </c>
      <c r="H400" s="22" t="s">
        <v>82</v>
      </c>
      <c r="I400" s="28" t="s">
        <v>64</v>
      </c>
      <c r="J400" s="28" t="s">
        <v>65</v>
      </c>
      <c r="K400" s="28"/>
      <c r="L400" s="29">
        <v>44767.1384007868</v>
      </c>
      <c r="M400" s="29">
        <f>L400-E400</f>
        <v>0</v>
      </c>
      <c r="N400" s="28"/>
    </row>
    <row r="401" spans="1:14">
      <c r="A401" s="19" t="s">
        <v>5175</v>
      </c>
      <c r="B401" s="20" t="s">
        <v>3857</v>
      </c>
      <c r="C401" s="20" t="s">
        <v>15</v>
      </c>
      <c r="D401" s="20"/>
      <c r="E401" s="21">
        <v>44767.1384007868</v>
      </c>
      <c r="F401" s="22" t="s">
        <v>5</v>
      </c>
      <c r="G401" s="23">
        <v>2016</v>
      </c>
      <c r="H401" s="22" t="s">
        <v>82</v>
      </c>
      <c r="I401" s="28" t="s">
        <v>64</v>
      </c>
      <c r="J401" s="28" t="s">
        <v>65</v>
      </c>
      <c r="K401" s="28"/>
      <c r="L401" s="29">
        <v>44767.1384007868</v>
      </c>
      <c r="M401" s="29">
        <f>L401-E401</f>
        <v>0</v>
      </c>
      <c r="N401" s="28"/>
    </row>
    <row r="402" spans="1:14">
      <c r="A402" s="19" t="s">
        <v>5176</v>
      </c>
      <c r="B402" s="20" t="s">
        <v>4463</v>
      </c>
      <c r="C402" s="20" t="s">
        <v>15</v>
      </c>
      <c r="D402" s="20"/>
      <c r="E402" s="21">
        <v>44767.1384007868</v>
      </c>
      <c r="F402" s="22" t="s">
        <v>5</v>
      </c>
      <c r="G402" s="23">
        <v>2005</v>
      </c>
      <c r="H402" s="22" t="s">
        <v>66</v>
      </c>
      <c r="I402" s="28" t="s">
        <v>380</v>
      </c>
      <c r="J402" s="28" t="s">
        <v>254</v>
      </c>
      <c r="K402" s="28"/>
      <c r="L402" s="29">
        <v>44767.1384007868</v>
      </c>
      <c r="M402" s="29">
        <f>L402-E402</f>
        <v>0</v>
      </c>
      <c r="N402" s="28"/>
    </row>
    <row r="403" spans="1:14">
      <c r="A403" s="19" t="s">
        <v>5177</v>
      </c>
      <c r="B403" s="20" t="s">
        <v>4348</v>
      </c>
      <c r="C403" s="20" t="s">
        <v>15</v>
      </c>
      <c r="D403" s="20"/>
      <c r="E403" s="21">
        <v>44767.1384007868</v>
      </c>
      <c r="F403" s="22" t="s">
        <v>5</v>
      </c>
      <c r="G403" s="23">
        <v>2005</v>
      </c>
      <c r="H403" s="22" t="s">
        <v>66</v>
      </c>
      <c r="I403" s="28" t="s">
        <v>380</v>
      </c>
      <c r="J403" s="28" t="s">
        <v>254</v>
      </c>
      <c r="K403" s="28"/>
      <c r="L403" s="29">
        <v>44767.1384007868</v>
      </c>
      <c r="M403" s="29">
        <f>L403-E403</f>
        <v>0</v>
      </c>
      <c r="N403" s="28"/>
    </row>
    <row r="404" spans="1:14">
      <c r="A404" s="19" t="s">
        <v>5178</v>
      </c>
      <c r="B404" s="20" t="s">
        <v>4060</v>
      </c>
      <c r="C404" s="20" t="s">
        <v>15</v>
      </c>
      <c r="D404" s="20"/>
      <c r="E404" s="21">
        <v>44767.1384007868</v>
      </c>
      <c r="F404" s="22" t="s">
        <v>5</v>
      </c>
      <c r="G404" s="23">
        <v>2005</v>
      </c>
      <c r="H404" s="22" t="s">
        <v>66</v>
      </c>
      <c r="I404" s="28" t="s">
        <v>380</v>
      </c>
      <c r="J404" s="28" t="s">
        <v>254</v>
      </c>
      <c r="K404" s="28"/>
      <c r="L404" s="29">
        <v>44767.1384007868</v>
      </c>
      <c r="M404" s="29">
        <f>L404-E404</f>
        <v>0</v>
      </c>
      <c r="N404" s="28"/>
    </row>
    <row r="405" spans="1:14">
      <c r="A405" s="19" t="s">
        <v>4785</v>
      </c>
      <c r="B405" s="20" t="s">
        <v>2928</v>
      </c>
      <c r="C405" s="20" t="s">
        <v>4722</v>
      </c>
      <c r="D405" s="20"/>
      <c r="E405" s="21">
        <v>9099.52656000001</v>
      </c>
      <c r="F405" s="22" t="s">
        <v>5</v>
      </c>
      <c r="G405" s="23">
        <v>2013</v>
      </c>
      <c r="H405" s="22" t="s">
        <v>66</v>
      </c>
      <c r="I405" s="28" t="s">
        <v>488</v>
      </c>
      <c r="J405" s="28" t="s">
        <v>282</v>
      </c>
      <c r="K405" s="28"/>
      <c r="L405" s="29">
        <v>9099.52655999997</v>
      </c>
      <c r="M405" s="29">
        <v>0</v>
      </c>
      <c r="N405" s="28"/>
    </row>
    <row r="406" spans="1:14">
      <c r="A406" s="19" t="s">
        <v>5328</v>
      </c>
      <c r="B406" s="20" t="s">
        <v>3396</v>
      </c>
      <c r="C406" s="20" t="s">
        <v>4722</v>
      </c>
      <c r="D406" s="20"/>
      <c r="E406" s="21">
        <v>9099.52656000001</v>
      </c>
      <c r="F406" s="22" t="s">
        <v>5</v>
      </c>
      <c r="G406" s="23">
        <v>2009</v>
      </c>
      <c r="H406" s="22" t="s">
        <v>66</v>
      </c>
      <c r="I406" s="28" t="s">
        <v>488</v>
      </c>
      <c r="J406" s="28" t="s">
        <v>282</v>
      </c>
      <c r="K406" s="28"/>
      <c r="L406" s="29">
        <v>9099.52655999997</v>
      </c>
      <c r="M406" s="29">
        <v>0</v>
      </c>
      <c r="N406" s="28"/>
    </row>
    <row r="407" spans="1:14">
      <c r="A407" s="19" t="s">
        <v>4774</v>
      </c>
      <c r="B407" s="20" t="s">
        <v>943</v>
      </c>
      <c r="C407" s="20" t="s">
        <v>4722</v>
      </c>
      <c r="D407" s="20"/>
      <c r="E407" s="21">
        <v>75410.70692</v>
      </c>
      <c r="F407" s="22" t="s">
        <v>5</v>
      </c>
      <c r="G407" s="23">
        <v>2007</v>
      </c>
      <c r="H407" s="22" t="s">
        <v>66</v>
      </c>
      <c r="I407" s="28" t="s">
        <v>488</v>
      </c>
      <c r="J407" s="28" t="s">
        <v>291</v>
      </c>
      <c r="K407" s="28"/>
      <c r="L407" s="29">
        <v>75410.70692</v>
      </c>
      <c r="M407" s="29">
        <f>L407-E407</f>
        <v>0</v>
      </c>
      <c r="N407" s="28"/>
    </row>
    <row r="408" spans="1:14">
      <c r="A408" s="19" t="s">
        <v>5179</v>
      </c>
      <c r="B408" s="20" t="s">
        <v>2653</v>
      </c>
      <c r="C408" s="20" t="s">
        <v>4722</v>
      </c>
      <c r="D408" s="20"/>
      <c r="E408" s="21">
        <v>75410.70692</v>
      </c>
      <c r="F408" s="22" t="s">
        <v>5</v>
      </c>
      <c r="G408" s="23">
        <v>2006</v>
      </c>
      <c r="H408" s="22" t="s">
        <v>66</v>
      </c>
      <c r="I408" s="28" t="s">
        <v>488</v>
      </c>
      <c r="J408" s="28" t="s">
        <v>291</v>
      </c>
      <c r="K408" s="28"/>
      <c r="L408" s="29">
        <v>75410.70692</v>
      </c>
      <c r="M408" s="29">
        <f>L408-E408</f>
        <v>0</v>
      </c>
      <c r="N408" s="28"/>
    </row>
    <row r="409" spans="1:14">
      <c r="A409" s="19" t="s">
        <v>5180</v>
      </c>
      <c r="B409" s="20" t="s">
        <v>1028</v>
      </c>
      <c r="C409" s="20" t="s">
        <v>4722</v>
      </c>
      <c r="D409" s="20"/>
      <c r="E409" s="21">
        <v>75410.70692</v>
      </c>
      <c r="F409" s="22" t="s">
        <v>5</v>
      </c>
      <c r="G409" s="23">
        <v>2005</v>
      </c>
      <c r="H409" s="22" t="s">
        <v>66</v>
      </c>
      <c r="I409" s="28" t="s">
        <v>488</v>
      </c>
      <c r="J409" s="28" t="s">
        <v>291</v>
      </c>
      <c r="K409" s="28"/>
      <c r="L409" s="29">
        <v>75410.70692</v>
      </c>
      <c r="M409" s="29">
        <f>L409-E409</f>
        <v>0</v>
      </c>
      <c r="N409" s="28"/>
    </row>
    <row r="410" spans="1:14">
      <c r="A410" s="19" t="s">
        <v>5181</v>
      </c>
      <c r="B410" s="20" t="s">
        <v>2086</v>
      </c>
      <c r="C410" s="20" t="s">
        <v>16</v>
      </c>
      <c r="D410" s="20"/>
      <c r="E410" s="21">
        <v>-6298.52951133672</v>
      </c>
      <c r="F410" s="22" t="s">
        <v>5</v>
      </c>
      <c r="G410" s="23">
        <v>2006</v>
      </c>
      <c r="H410" s="22" t="s">
        <v>66</v>
      </c>
      <c r="I410" s="28" t="s">
        <v>64</v>
      </c>
      <c r="J410" s="28" t="s">
        <v>187</v>
      </c>
      <c r="K410" s="28"/>
      <c r="L410" s="29">
        <v>-6298.52951133674</v>
      </c>
      <c r="M410" s="29">
        <v>0</v>
      </c>
      <c r="N410" s="28"/>
    </row>
    <row r="411" spans="1:14">
      <c r="A411" s="19" t="s">
        <v>5182</v>
      </c>
      <c r="B411" s="20" t="s">
        <v>2423</v>
      </c>
      <c r="C411" s="20" t="s">
        <v>16</v>
      </c>
      <c r="D411" s="20"/>
      <c r="E411" s="21">
        <v>-6298.52951133672</v>
      </c>
      <c r="F411" s="22" t="s">
        <v>5</v>
      </c>
      <c r="G411" s="23">
        <v>2008</v>
      </c>
      <c r="H411" s="22" t="s">
        <v>66</v>
      </c>
      <c r="I411" s="28" t="s">
        <v>64</v>
      </c>
      <c r="J411" s="28" t="s">
        <v>187</v>
      </c>
      <c r="K411" s="28"/>
      <c r="L411" s="29">
        <v>-6298.52951133674</v>
      </c>
      <c r="M411" s="29">
        <v>0</v>
      </c>
      <c r="N411" s="28"/>
    </row>
    <row r="412" spans="1:14">
      <c r="A412" s="19" t="s">
        <v>5183</v>
      </c>
      <c r="B412" s="20" t="s">
        <v>3983</v>
      </c>
      <c r="C412" s="20" t="s">
        <v>16</v>
      </c>
      <c r="D412" s="20"/>
      <c r="E412" s="21">
        <v>-6298.52951133672</v>
      </c>
      <c r="F412" s="22" t="s">
        <v>5</v>
      </c>
      <c r="G412" s="23">
        <v>2009</v>
      </c>
      <c r="H412" s="22" t="s">
        <v>66</v>
      </c>
      <c r="I412" s="28" t="s">
        <v>64</v>
      </c>
      <c r="J412" s="28" t="s">
        <v>65</v>
      </c>
      <c r="K412" s="28"/>
      <c r="L412" s="29">
        <v>-6298.52951133674</v>
      </c>
      <c r="M412" s="29">
        <v>0</v>
      </c>
      <c r="N412" s="28"/>
    </row>
    <row r="413" spans="1:14">
      <c r="A413" s="19" t="s">
        <v>5329</v>
      </c>
      <c r="B413" s="20" t="s">
        <v>2448</v>
      </c>
      <c r="C413" s="20" t="s">
        <v>16</v>
      </c>
      <c r="D413" s="20"/>
      <c r="E413" s="21">
        <v>-6298.52951133672</v>
      </c>
      <c r="F413" s="22" t="s">
        <v>5</v>
      </c>
      <c r="G413" s="23">
        <v>2009</v>
      </c>
      <c r="H413" s="22" t="s">
        <v>66</v>
      </c>
      <c r="I413" s="28" t="s">
        <v>64</v>
      </c>
      <c r="J413" s="28" t="s">
        <v>178</v>
      </c>
      <c r="K413" s="28"/>
      <c r="L413" s="29">
        <v>-6298.52951133674</v>
      </c>
      <c r="M413" s="29">
        <v>0</v>
      </c>
      <c r="N413" s="28"/>
    </row>
    <row r="414" spans="1:14">
      <c r="A414" s="19" t="s">
        <v>5330</v>
      </c>
      <c r="B414" s="20" t="s">
        <v>2504</v>
      </c>
      <c r="C414" s="20" t="s">
        <v>16</v>
      </c>
      <c r="D414" s="20"/>
      <c r="E414" s="21">
        <v>-6298.52951133672</v>
      </c>
      <c r="F414" s="22" t="s">
        <v>5</v>
      </c>
      <c r="G414" s="23">
        <v>2010</v>
      </c>
      <c r="H414" s="22" t="s">
        <v>66</v>
      </c>
      <c r="I414" s="28" t="s">
        <v>64</v>
      </c>
      <c r="J414" s="28" t="s">
        <v>178</v>
      </c>
      <c r="K414" s="28"/>
      <c r="L414" s="29">
        <v>-6298.52951133674</v>
      </c>
      <c r="M414" s="29">
        <v>0</v>
      </c>
      <c r="N414" s="28"/>
    </row>
    <row r="415" spans="1:14">
      <c r="A415" s="19" t="s">
        <v>5331</v>
      </c>
      <c r="B415" s="20" t="s">
        <v>2176</v>
      </c>
      <c r="C415" s="20" t="s">
        <v>16</v>
      </c>
      <c r="D415" s="20"/>
      <c r="E415" s="21">
        <v>-6298.52951133672</v>
      </c>
      <c r="F415" s="22" t="s">
        <v>5</v>
      </c>
      <c r="G415" s="23">
        <v>2010</v>
      </c>
      <c r="H415" s="22" t="s">
        <v>66</v>
      </c>
      <c r="I415" s="28" t="s">
        <v>64</v>
      </c>
      <c r="J415" s="28" t="s">
        <v>65</v>
      </c>
      <c r="K415" s="28"/>
      <c r="L415" s="29">
        <v>-6298.52951133674</v>
      </c>
      <c r="M415" s="29">
        <v>0</v>
      </c>
      <c r="N415" s="28"/>
    </row>
    <row r="416" spans="1:14">
      <c r="A416" s="19" t="s">
        <v>5184</v>
      </c>
      <c r="B416" s="20" t="s">
        <v>2217</v>
      </c>
      <c r="C416" s="20" t="s">
        <v>16</v>
      </c>
      <c r="D416" s="20"/>
      <c r="E416" s="21">
        <v>-6298.52951133672</v>
      </c>
      <c r="F416" s="22" t="s">
        <v>5</v>
      </c>
      <c r="G416" s="23">
        <v>2010</v>
      </c>
      <c r="H416" s="22" t="s">
        <v>66</v>
      </c>
      <c r="I416" s="28" t="s">
        <v>64</v>
      </c>
      <c r="J416" s="28" t="s">
        <v>65</v>
      </c>
      <c r="K416" s="28"/>
      <c r="L416" s="29">
        <v>-6298.52951133674</v>
      </c>
      <c r="M416" s="29">
        <v>0</v>
      </c>
      <c r="N416" s="28"/>
    </row>
    <row r="417" spans="1:14">
      <c r="A417" s="19" t="s">
        <v>5185</v>
      </c>
      <c r="B417" s="20" t="s">
        <v>2968</v>
      </c>
      <c r="C417" s="20" t="s">
        <v>16</v>
      </c>
      <c r="D417" s="20"/>
      <c r="E417" s="21">
        <v>121781.356260208</v>
      </c>
      <c r="F417" s="22" t="s">
        <v>5</v>
      </c>
      <c r="G417" s="23">
        <v>2010</v>
      </c>
      <c r="H417" s="22" t="s">
        <v>66</v>
      </c>
      <c r="I417" s="28" t="s">
        <v>64</v>
      </c>
      <c r="J417" s="28" t="s">
        <v>178</v>
      </c>
      <c r="K417" s="28"/>
      <c r="L417" s="29">
        <v>121781.356260208</v>
      </c>
      <c r="M417" s="29">
        <f>L417-E417</f>
        <v>0</v>
      </c>
      <c r="N417" s="28"/>
    </row>
    <row r="418" spans="1:14">
      <c r="A418" s="19" t="s">
        <v>4788</v>
      </c>
      <c r="B418" s="20" t="s">
        <v>2581</v>
      </c>
      <c r="C418" s="20" t="s">
        <v>16</v>
      </c>
      <c r="D418" s="20"/>
      <c r="E418" s="21">
        <v>121781.356260208</v>
      </c>
      <c r="F418" s="22" t="s">
        <v>5</v>
      </c>
      <c r="G418" s="23">
        <v>2011</v>
      </c>
      <c r="H418" s="22" t="s">
        <v>66</v>
      </c>
      <c r="I418" s="28" t="s">
        <v>64</v>
      </c>
      <c r="J418" s="28" t="s">
        <v>65</v>
      </c>
      <c r="K418" s="28"/>
      <c r="L418" s="29">
        <v>121781.356260208</v>
      </c>
      <c r="M418" s="29">
        <f>L418-E418</f>
        <v>0</v>
      </c>
      <c r="N418" s="28"/>
    </row>
    <row r="419" spans="1:14">
      <c r="A419" s="19" t="s">
        <v>5186</v>
      </c>
      <c r="B419" s="20" t="s">
        <v>3166</v>
      </c>
      <c r="C419" s="20" t="s">
        <v>16</v>
      </c>
      <c r="D419" s="20"/>
      <c r="E419" s="21">
        <v>121781.356260208</v>
      </c>
      <c r="F419" s="22" t="s">
        <v>5</v>
      </c>
      <c r="G419" s="23">
        <v>2012</v>
      </c>
      <c r="H419" s="22" t="s">
        <v>66</v>
      </c>
      <c r="I419" s="28" t="s">
        <v>64</v>
      </c>
      <c r="J419" s="28" t="s">
        <v>65</v>
      </c>
      <c r="K419" s="28"/>
      <c r="L419" s="29">
        <v>121781.356260208</v>
      </c>
      <c r="M419" s="29">
        <f>L419-E419</f>
        <v>0</v>
      </c>
      <c r="N419" s="28"/>
    </row>
    <row r="420" spans="1:14">
      <c r="A420" s="19" t="s">
        <v>5187</v>
      </c>
      <c r="B420" s="20" t="s">
        <v>2717</v>
      </c>
      <c r="C420" s="20" t="s">
        <v>16</v>
      </c>
      <c r="D420" s="20"/>
      <c r="E420" s="21">
        <v>121781.356260208</v>
      </c>
      <c r="F420" s="22" t="s">
        <v>5</v>
      </c>
      <c r="G420" s="23">
        <v>2012</v>
      </c>
      <c r="H420" s="22" t="s">
        <v>66</v>
      </c>
      <c r="I420" s="28" t="s">
        <v>64</v>
      </c>
      <c r="J420" s="28" t="s">
        <v>178</v>
      </c>
      <c r="K420" s="28"/>
      <c r="L420" s="29">
        <v>121781.356260208</v>
      </c>
      <c r="M420" s="29">
        <f>L420-E420</f>
        <v>0</v>
      </c>
      <c r="N420" s="28"/>
    </row>
    <row r="421" spans="1:14">
      <c r="A421" s="19" t="s">
        <v>4775</v>
      </c>
      <c r="B421" s="20" t="s">
        <v>3510</v>
      </c>
      <c r="C421" s="20" t="s">
        <v>16</v>
      </c>
      <c r="D421" s="20"/>
      <c r="E421" s="21">
        <v>121781.356260208</v>
      </c>
      <c r="F421" s="22" t="s">
        <v>5</v>
      </c>
      <c r="G421" s="23">
        <v>2013</v>
      </c>
      <c r="H421" s="22" t="s">
        <v>66</v>
      </c>
      <c r="I421" s="28" t="s">
        <v>64</v>
      </c>
      <c r="J421" s="28" t="s">
        <v>65</v>
      </c>
      <c r="K421" s="28"/>
      <c r="L421" s="29">
        <v>121781.356260208</v>
      </c>
      <c r="M421" s="29">
        <f>L421-E421</f>
        <v>0</v>
      </c>
      <c r="N421" s="28"/>
    </row>
    <row r="422" spans="1:14">
      <c r="A422" s="19" t="s">
        <v>5332</v>
      </c>
      <c r="B422" s="20" t="s">
        <v>2438</v>
      </c>
      <c r="C422" s="20" t="s">
        <v>16</v>
      </c>
      <c r="D422" s="20"/>
      <c r="E422" s="21">
        <v>121781.356260208</v>
      </c>
      <c r="F422" s="22" t="s">
        <v>5</v>
      </c>
      <c r="G422" s="23">
        <v>2014</v>
      </c>
      <c r="H422" s="22" t="s">
        <v>66</v>
      </c>
      <c r="I422" s="28" t="s">
        <v>64</v>
      </c>
      <c r="J422" s="28" t="s">
        <v>65</v>
      </c>
      <c r="K422" s="28"/>
      <c r="L422" s="29">
        <v>121781.356260208</v>
      </c>
      <c r="M422" s="29">
        <f>L422-E422</f>
        <v>0</v>
      </c>
      <c r="N422" s="28"/>
    </row>
    <row r="423" spans="1:14">
      <c r="A423" s="19" t="s">
        <v>5333</v>
      </c>
      <c r="B423" s="20" t="s">
        <v>3170</v>
      </c>
      <c r="C423" s="20" t="s">
        <v>16</v>
      </c>
      <c r="D423" s="20"/>
      <c r="E423" s="21">
        <v>121781.356260208</v>
      </c>
      <c r="F423" s="22" t="s">
        <v>5</v>
      </c>
      <c r="G423" s="23">
        <v>2015</v>
      </c>
      <c r="H423" s="22" t="s">
        <v>66</v>
      </c>
      <c r="I423" s="28" t="s">
        <v>64</v>
      </c>
      <c r="J423" s="28" t="s">
        <v>65</v>
      </c>
      <c r="K423" s="28"/>
      <c r="L423" s="29">
        <v>121781.356260208</v>
      </c>
      <c r="M423" s="29">
        <f>L423-E423</f>
        <v>0</v>
      </c>
      <c r="N423" s="28"/>
    </row>
    <row r="424" spans="1:14">
      <c r="A424" s="19" t="s">
        <v>5334</v>
      </c>
      <c r="B424" s="20" t="s">
        <v>3230</v>
      </c>
      <c r="C424" s="20" t="s">
        <v>16</v>
      </c>
      <c r="D424" s="20"/>
      <c r="E424" s="21">
        <v>121781.356260208</v>
      </c>
      <c r="F424" s="22" t="s">
        <v>5</v>
      </c>
      <c r="G424" s="23">
        <v>2016</v>
      </c>
      <c r="H424" s="22" t="s">
        <v>82</v>
      </c>
      <c r="I424" s="28" t="s">
        <v>64</v>
      </c>
      <c r="J424" s="28" t="s">
        <v>178</v>
      </c>
      <c r="K424" s="28"/>
      <c r="L424" s="29">
        <v>121781.356260208</v>
      </c>
      <c r="M424" s="29">
        <f>L424-E424</f>
        <v>0</v>
      </c>
      <c r="N424" s="28"/>
    </row>
    <row r="425" spans="1:14">
      <c r="A425" s="19" t="s">
        <v>5188</v>
      </c>
      <c r="B425" s="20" t="s">
        <v>3098</v>
      </c>
      <c r="C425" s="20" t="s">
        <v>16</v>
      </c>
      <c r="D425" s="20"/>
      <c r="E425" s="21">
        <v>121781.356260208</v>
      </c>
      <c r="F425" s="22" t="s">
        <v>5</v>
      </c>
      <c r="G425" s="23">
        <v>2016</v>
      </c>
      <c r="H425" s="22" t="s">
        <v>82</v>
      </c>
      <c r="I425" s="28" t="s">
        <v>64</v>
      </c>
      <c r="J425" s="28" t="s">
        <v>178</v>
      </c>
      <c r="K425" s="28"/>
      <c r="L425" s="29">
        <v>121781.356260208</v>
      </c>
      <c r="M425" s="29">
        <f>L425-E425</f>
        <v>0</v>
      </c>
      <c r="N425" s="28"/>
    </row>
    <row r="426" spans="1:14">
      <c r="A426" s="19" t="s">
        <v>4781</v>
      </c>
      <c r="B426" s="20" t="s">
        <v>2527</v>
      </c>
      <c r="C426" s="20" t="s">
        <v>16</v>
      </c>
      <c r="D426" s="20"/>
      <c r="E426" s="21">
        <v>-6298.52951133672</v>
      </c>
      <c r="F426" s="22" t="s">
        <v>5</v>
      </c>
      <c r="G426" s="23">
        <v>2016</v>
      </c>
      <c r="H426" s="22" t="s">
        <v>82</v>
      </c>
      <c r="I426" s="28" t="s">
        <v>64</v>
      </c>
      <c r="J426" s="28" t="s">
        <v>65</v>
      </c>
      <c r="K426" s="28"/>
      <c r="L426" s="29">
        <v>-6298.52951133674</v>
      </c>
      <c r="M426" s="29">
        <v>0</v>
      </c>
      <c r="N426" s="28"/>
    </row>
    <row r="427" spans="1:14">
      <c r="A427" s="19" t="s">
        <v>4767</v>
      </c>
      <c r="B427" s="20" t="s">
        <v>4366</v>
      </c>
      <c r="C427" s="20" t="s">
        <v>16</v>
      </c>
      <c r="D427" s="20"/>
      <c r="E427" s="21">
        <v>-6298.52951133672</v>
      </c>
      <c r="F427" s="22" t="s">
        <v>5</v>
      </c>
      <c r="G427" s="23">
        <v>2016</v>
      </c>
      <c r="H427" s="22" t="s">
        <v>82</v>
      </c>
      <c r="I427" s="28" t="s">
        <v>64</v>
      </c>
      <c r="J427" s="28" t="s">
        <v>65</v>
      </c>
      <c r="K427" s="28"/>
      <c r="L427" s="29">
        <v>-6298.52951133674</v>
      </c>
      <c r="M427" s="29">
        <v>0</v>
      </c>
      <c r="N427" s="28"/>
    </row>
    <row r="428" spans="1:14">
      <c r="A428" s="19" t="s">
        <v>4771</v>
      </c>
      <c r="B428" s="20" t="s">
        <v>4457</v>
      </c>
      <c r="C428" s="20" t="s">
        <v>16</v>
      </c>
      <c r="D428" s="20"/>
      <c r="E428" s="21">
        <v>121781.356260208</v>
      </c>
      <c r="F428" s="22" t="s">
        <v>5</v>
      </c>
      <c r="G428" s="23">
        <v>2016</v>
      </c>
      <c r="H428" s="22" t="s">
        <v>82</v>
      </c>
      <c r="I428" s="28" t="s">
        <v>64</v>
      </c>
      <c r="J428" s="28" t="s">
        <v>65</v>
      </c>
      <c r="K428" s="28"/>
      <c r="L428" s="29">
        <v>121781.356260208</v>
      </c>
      <c r="M428" s="29">
        <f>L428-E428</f>
        <v>0</v>
      </c>
      <c r="N428" s="28"/>
    </row>
    <row r="429" spans="1:14">
      <c r="A429" s="19" t="s">
        <v>4768</v>
      </c>
      <c r="B429" s="20" t="s">
        <v>3638</v>
      </c>
      <c r="C429" s="20" t="s">
        <v>16</v>
      </c>
      <c r="D429" s="20"/>
      <c r="E429" s="21">
        <v>-6298.52951133672</v>
      </c>
      <c r="F429" s="22" t="s">
        <v>5</v>
      </c>
      <c r="G429" s="23">
        <v>2016</v>
      </c>
      <c r="H429" s="22" t="s">
        <v>82</v>
      </c>
      <c r="I429" s="28" t="s">
        <v>64</v>
      </c>
      <c r="J429" s="28" t="s">
        <v>65</v>
      </c>
      <c r="K429" s="28"/>
      <c r="L429" s="29">
        <v>-6298.52951133674</v>
      </c>
      <c r="M429" s="29">
        <v>0</v>
      </c>
      <c r="N429" s="28"/>
    </row>
    <row r="430" spans="1:14">
      <c r="A430" s="19" t="s">
        <v>4769</v>
      </c>
      <c r="B430" s="20" t="s">
        <v>4770</v>
      </c>
      <c r="C430" s="20" t="s">
        <v>16</v>
      </c>
      <c r="D430" s="20"/>
      <c r="E430" s="21">
        <v>121781.356260208</v>
      </c>
      <c r="F430" s="22" t="s">
        <v>5</v>
      </c>
      <c r="G430" s="23">
        <v>2016</v>
      </c>
      <c r="H430" s="22" t="s">
        <v>82</v>
      </c>
      <c r="I430" s="28" t="s">
        <v>64</v>
      </c>
      <c r="J430" s="28" t="s">
        <v>65</v>
      </c>
      <c r="K430" s="28"/>
      <c r="L430" s="29">
        <v>121781.356260208</v>
      </c>
      <c r="M430" s="29">
        <f>L430-E430</f>
        <v>0</v>
      </c>
      <c r="N430" s="28"/>
    </row>
    <row r="431" spans="1:14">
      <c r="A431" s="19" t="s">
        <v>5189</v>
      </c>
      <c r="B431" s="20" t="s">
        <v>2625</v>
      </c>
      <c r="C431" s="20" t="s">
        <v>16</v>
      </c>
      <c r="D431" s="20"/>
      <c r="E431" s="21">
        <v>121781.356260208</v>
      </c>
      <c r="F431" s="22" t="s">
        <v>5</v>
      </c>
      <c r="G431" s="23">
        <v>2008</v>
      </c>
      <c r="H431" s="22" t="s">
        <v>66</v>
      </c>
      <c r="I431" s="28" t="s">
        <v>380</v>
      </c>
      <c r="J431" s="28" t="s">
        <v>196</v>
      </c>
      <c r="K431" s="28"/>
      <c r="L431" s="29">
        <v>121781.356260208</v>
      </c>
      <c r="M431" s="29">
        <f>L431-E431</f>
        <v>0</v>
      </c>
      <c r="N431" s="28"/>
    </row>
    <row r="432" spans="1:14">
      <c r="A432" s="19" t="s">
        <v>4765</v>
      </c>
      <c r="B432" s="20" t="s">
        <v>4190</v>
      </c>
      <c r="C432" s="20" t="s">
        <v>16</v>
      </c>
      <c r="D432" s="20"/>
      <c r="E432" s="21">
        <v>-6298.52951133672</v>
      </c>
      <c r="F432" s="22" t="s">
        <v>5</v>
      </c>
      <c r="G432" s="23">
        <v>1998</v>
      </c>
      <c r="H432" s="22" t="s">
        <v>66</v>
      </c>
      <c r="I432" s="28" t="s">
        <v>380</v>
      </c>
      <c r="J432" s="28" t="s">
        <v>193</v>
      </c>
      <c r="K432" s="28"/>
      <c r="L432" s="29">
        <v>-6298.52951133674</v>
      </c>
      <c r="M432" s="29">
        <v>0</v>
      </c>
      <c r="N432" s="28"/>
    </row>
    <row r="433" spans="1:14">
      <c r="A433" s="19" t="s">
        <v>5335</v>
      </c>
      <c r="B433" s="20" t="s">
        <v>798</v>
      </c>
      <c r="C433" s="20" t="s">
        <v>16</v>
      </c>
      <c r="D433" s="20"/>
      <c r="E433" s="21">
        <v>-6298.52951133672</v>
      </c>
      <c r="F433" s="22" t="s">
        <v>5</v>
      </c>
      <c r="G433" s="23">
        <v>2011</v>
      </c>
      <c r="H433" s="22" t="s">
        <v>66</v>
      </c>
      <c r="I433" s="28" t="s">
        <v>488</v>
      </c>
      <c r="J433" s="28" t="s">
        <v>166</v>
      </c>
      <c r="K433" s="28"/>
      <c r="L433" s="29">
        <v>-6298.52951133674</v>
      </c>
      <c r="M433" s="29">
        <v>0</v>
      </c>
      <c r="N433" s="31"/>
    </row>
    <row r="434" spans="1:14">
      <c r="A434" s="19" t="s">
        <v>5190</v>
      </c>
      <c r="B434" s="20" t="s">
        <v>5191</v>
      </c>
      <c r="C434" s="20" t="s">
        <v>18</v>
      </c>
      <c r="D434" s="20"/>
      <c r="E434" s="21">
        <v>-13176.838592</v>
      </c>
      <c r="F434" s="22" t="s">
        <v>5</v>
      </c>
      <c r="G434" s="23">
        <v>2011</v>
      </c>
      <c r="H434" s="22" t="s">
        <v>66</v>
      </c>
      <c r="I434" s="28" t="s">
        <v>64</v>
      </c>
      <c r="J434" s="28" t="s">
        <v>215</v>
      </c>
      <c r="K434" s="28"/>
      <c r="L434" s="29">
        <v>-13176.838592</v>
      </c>
      <c r="M434" s="29">
        <f>L434-E434</f>
        <v>0</v>
      </c>
      <c r="N434" s="31"/>
    </row>
    <row r="435" spans="1:14">
      <c r="A435" s="19" t="s">
        <v>5192</v>
      </c>
      <c r="B435" s="20" t="s">
        <v>3960</v>
      </c>
      <c r="C435" s="20" t="s">
        <v>18</v>
      </c>
      <c r="D435" s="20"/>
      <c r="E435" s="21">
        <v>-13176.838592</v>
      </c>
      <c r="F435" s="22" t="s">
        <v>5</v>
      </c>
      <c r="G435" s="23">
        <v>2015</v>
      </c>
      <c r="H435" s="22" t="s">
        <v>66</v>
      </c>
      <c r="I435" s="28" t="s">
        <v>64</v>
      </c>
      <c r="J435" s="28" t="s">
        <v>204</v>
      </c>
      <c r="K435" s="28"/>
      <c r="L435" s="29">
        <v>-13176.838592</v>
      </c>
      <c r="M435" s="29">
        <f>L435-E435</f>
        <v>0</v>
      </c>
      <c r="N435" s="31"/>
    </row>
    <row r="436" spans="1:14">
      <c r="A436" s="19" t="s">
        <v>5193</v>
      </c>
      <c r="B436" s="20" t="s">
        <v>5194</v>
      </c>
      <c r="C436" s="20" t="s">
        <v>18</v>
      </c>
      <c r="D436" s="20"/>
      <c r="E436" s="21">
        <v>41173.655392</v>
      </c>
      <c r="F436" s="22" t="s">
        <v>5</v>
      </c>
      <c r="G436" s="23">
        <v>2015</v>
      </c>
      <c r="H436" s="22" t="s">
        <v>66</v>
      </c>
      <c r="I436" s="28" t="s">
        <v>64</v>
      </c>
      <c r="J436" s="28" t="s">
        <v>204</v>
      </c>
      <c r="K436" s="28"/>
      <c r="L436" s="29">
        <v>41173.655392</v>
      </c>
      <c r="M436" s="29">
        <f>L436-E436</f>
        <v>0</v>
      </c>
      <c r="N436" s="31"/>
    </row>
    <row r="437" spans="1:14">
      <c r="A437" s="19" t="s">
        <v>5195</v>
      </c>
      <c r="B437" s="20" t="s">
        <v>5196</v>
      </c>
      <c r="C437" s="20" t="s">
        <v>18</v>
      </c>
      <c r="D437" s="20"/>
      <c r="E437" s="21">
        <v>-13176.838592</v>
      </c>
      <c r="F437" s="22" t="s">
        <v>5</v>
      </c>
      <c r="G437" s="23">
        <v>2011</v>
      </c>
      <c r="H437" s="22" t="s">
        <v>66</v>
      </c>
      <c r="I437" s="28" t="s">
        <v>64</v>
      </c>
      <c r="J437" s="28" t="s">
        <v>215</v>
      </c>
      <c r="K437" s="28"/>
      <c r="L437" s="29">
        <v>-13176.838592</v>
      </c>
      <c r="M437" s="29">
        <f>L437-E437</f>
        <v>0</v>
      </c>
      <c r="N437" s="31"/>
    </row>
    <row r="438" spans="1:14">
      <c r="A438" s="19" t="s">
        <v>5197</v>
      </c>
      <c r="B438" s="20" t="s">
        <v>5198</v>
      </c>
      <c r="C438" s="20" t="s">
        <v>18</v>
      </c>
      <c r="D438" s="20"/>
      <c r="E438" s="21">
        <v>61674.64896</v>
      </c>
      <c r="F438" s="22" t="s">
        <v>5</v>
      </c>
      <c r="G438" s="23">
        <v>2012</v>
      </c>
      <c r="H438" s="22" t="s">
        <v>66</v>
      </c>
      <c r="I438" s="28" t="s">
        <v>64</v>
      </c>
      <c r="J438" s="28" t="s">
        <v>215</v>
      </c>
      <c r="K438" s="28"/>
      <c r="L438" s="29">
        <v>61674.64896</v>
      </c>
      <c r="M438" s="29">
        <f>L438-E438</f>
        <v>0</v>
      </c>
      <c r="N438" s="31"/>
    </row>
    <row r="439" spans="1:14">
      <c r="A439" s="19" t="s">
        <v>5199</v>
      </c>
      <c r="B439" s="20" t="s">
        <v>5200</v>
      </c>
      <c r="C439" s="20" t="s">
        <v>18</v>
      </c>
      <c r="D439" s="20"/>
      <c r="E439" s="21">
        <v>-13176.838592</v>
      </c>
      <c r="F439" s="22" t="s">
        <v>5</v>
      </c>
      <c r="G439" s="23">
        <v>2015</v>
      </c>
      <c r="H439" s="22" t="s">
        <v>66</v>
      </c>
      <c r="I439" s="28" t="s">
        <v>64</v>
      </c>
      <c r="J439" s="28" t="s">
        <v>215</v>
      </c>
      <c r="K439" s="28"/>
      <c r="L439" s="29">
        <v>-13176.838592</v>
      </c>
      <c r="M439" s="29">
        <f>L439-E439</f>
        <v>0</v>
      </c>
      <c r="N439" s="31"/>
    </row>
    <row r="440" spans="1:14">
      <c r="A440" s="19" t="s">
        <v>5201</v>
      </c>
      <c r="B440" s="20" t="s">
        <v>5202</v>
      </c>
      <c r="C440" s="20" t="s">
        <v>18</v>
      </c>
      <c r="D440" s="20"/>
      <c r="E440" s="21">
        <v>61674.64896</v>
      </c>
      <c r="F440" s="22" t="s">
        <v>5</v>
      </c>
      <c r="G440" s="23">
        <v>2011</v>
      </c>
      <c r="H440" s="22" t="s">
        <v>66</v>
      </c>
      <c r="I440" s="28" t="s">
        <v>64</v>
      </c>
      <c r="J440" s="28" t="s">
        <v>215</v>
      </c>
      <c r="K440" s="28"/>
      <c r="L440" s="29">
        <v>61674.64896</v>
      </c>
      <c r="M440" s="29">
        <f>L440-E440</f>
        <v>0</v>
      </c>
      <c r="N440" s="31"/>
    </row>
    <row r="441" spans="1:14">
      <c r="A441" s="19" t="s">
        <v>5203</v>
      </c>
      <c r="B441" s="20" t="s">
        <v>5204</v>
      </c>
      <c r="C441" s="20" t="s">
        <v>18</v>
      </c>
      <c r="D441" s="20"/>
      <c r="E441" s="21">
        <v>61674.64896</v>
      </c>
      <c r="F441" s="22" t="s">
        <v>5</v>
      </c>
      <c r="G441" s="23">
        <v>2011</v>
      </c>
      <c r="H441" s="22" t="s">
        <v>66</v>
      </c>
      <c r="I441" s="28" t="s">
        <v>64</v>
      </c>
      <c r="J441" s="28" t="s">
        <v>215</v>
      </c>
      <c r="K441" s="28"/>
      <c r="L441" s="29">
        <v>61674.64896</v>
      </c>
      <c r="M441" s="29">
        <f>L441-E441</f>
        <v>0</v>
      </c>
      <c r="N441" s="31"/>
    </row>
    <row r="442" spans="1:14">
      <c r="A442" s="19" t="s">
        <v>5205</v>
      </c>
      <c r="B442" s="20" t="s">
        <v>5206</v>
      </c>
      <c r="C442" s="20" t="s">
        <v>18</v>
      </c>
      <c r="D442" s="20"/>
      <c r="E442" s="21">
        <v>61674.64896</v>
      </c>
      <c r="F442" s="22" t="s">
        <v>5</v>
      </c>
      <c r="G442" s="23">
        <v>2011</v>
      </c>
      <c r="H442" s="22" t="s">
        <v>66</v>
      </c>
      <c r="I442" s="28" t="s">
        <v>64</v>
      </c>
      <c r="J442" s="28" t="s">
        <v>215</v>
      </c>
      <c r="K442" s="28"/>
      <c r="L442" s="29">
        <v>61674.64896</v>
      </c>
      <c r="M442" s="29">
        <f>L442-E442</f>
        <v>0</v>
      </c>
      <c r="N442" s="31"/>
    </row>
    <row r="443" spans="1:14">
      <c r="A443" s="19" t="s">
        <v>5207</v>
      </c>
      <c r="B443" s="20" t="s">
        <v>5208</v>
      </c>
      <c r="C443" s="20" t="s">
        <v>18</v>
      </c>
      <c r="D443" s="20"/>
      <c r="E443" s="21">
        <v>-13176.838592</v>
      </c>
      <c r="F443" s="22" t="s">
        <v>5</v>
      </c>
      <c r="G443" s="23">
        <v>2009</v>
      </c>
      <c r="H443" s="22" t="s">
        <v>66</v>
      </c>
      <c r="I443" s="28" t="s">
        <v>64</v>
      </c>
      <c r="J443" s="28" t="s">
        <v>215</v>
      </c>
      <c r="K443" s="28"/>
      <c r="L443" s="29">
        <v>-13176.838592</v>
      </c>
      <c r="M443" s="29">
        <f>L443-E443</f>
        <v>0</v>
      </c>
      <c r="N443" s="31"/>
    </row>
    <row r="444" spans="1:14">
      <c r="A444" s="19" t="s">
        <v>5209</v>
      </c>
      <c r="B444" s="20" t="s">
        <v>5210</v>
      </c>
      <c r="C444" s="20" t="s">
        <v>18</v>
      </c>
      <c r="D444" s="20"/>
      <c r="E444" s="21">
        <v>-13176.838592</v>
      </c>
      <c r="F444" s="22" t="s">
        <v>5</v>
      </c>
      <c r="G444" s="23">
        <v>2008</v>
      </c>
      <c r="H444" s="22" t="s">
        <v>66</v>
      </c>
      <c r="I444" s="28" t="s">
        <v>64</v>
      </c>
      <c r="J444" s="28" t="s">
        <v>215</v>
      </c>
      <c r="K444" s="28"/>
      <c r="L444" s="29">
        <v>-13176.838592</v>
      </c>
      <c r="M444" s="29">
        <f>L444-E444</f>
        <v>0</v>
      </c>
      <c r="N444" s="31"/>
    </row>
    <row r="445" spans="1:14">
      <c r="A445" s="19" t="s">
        <v>4783</v>
      </c>
      <c r="B445" s="20" t="s">
        <v>2675</v>
      </c>
      <c r="C445" s="20" t="s">
        <v>22</v>
      </c>
      <c r="D445" s="20"/>
      <c r="E445" s="21">
        <v>15643.88144</v>
      </c>
      <c r="F445" s="22" t="s">
        <v>5</v>
      </c>
      <c r="G445" s="23">
        <v>2014</v>
      </c>
      <c r="H445" s="22" t="s">
        <v>66</v>
      </c>
      <c r="I445" s="28" t="s">
        <v>64</v>
      </c>
      <c r="J445" s="28" t="s">
        <v>215</v>
      </c>
      <c r="K445" s="28"/>
      <c r="L445" s="29">
        <v>15643.88144</v>
      </c>
      <c r="M445" s="29">
        <f>L445-E445</f>
        <v>0</v>
      </c>
      <c r="N445" s="31"/>
    </row>
    <row r="446" spans="1:14">
      <c r="A446" s="19" t="s">
        <v>4779</v>
      </c>
      <c r="B446" s="20" t="s">
        <v>2540</v>
      </c>
      <c r="C446" s="20" t="s">
        <v>22</v>
      </c>
      <c r="D446" s="20"/>
      <c r="E446" s="21">
        <v>15643.88144</v>
      </c>
      <c r="F446" s="22" t="s">
        <v>5</v>
      </c>
      <c r="G446" s="23">
        <v>2015</v>
      </c>
      <c r="H446" s="22" t="s">
        <v>66</v>
      </c>
      <c r="I446" s="28" t="s">
        <v>64</v>
      </c>
      <c r="J446" s="28" t="s">
        <v>215</v>
      </c>
      <c r="K446" s="28"/>
      <c r="L446" s="29">
        <v>15643.88144</v>
      </c>
      <c r="M446" s="29">
        <f>L446-E446</f>
        <v>0</v>
      </c>
      <c r="N446" s="31"/>
    </row>
    <row r="447" spans="1:14">
      <c r="A447" s="19" t="s">
        <v>4787</v>
      </c>
      <c r="B447" s="20" t="s">
        <v>2088</v>
      </c>
      <c r="C447" s="20" t="s">
        <v>22</v>
      </c>
      <c r="D447" s="20"/>
      <c r="E447" s="21">
        <v>15643.88144</v>
      </c>
      <c r="F447" s="22" t="s">
        <v>5</v>
      </c>
      <c r="G447" s="23">
        <v>2012</v>
      </c>
      <c r="H447" s="22" t="s">
        <v>66</v>
      </c>
      <c r="I447" s="28" t="s">
        <v>64</v>
      </c>
      <c r="J447" s="28" t="s">
        <v>215</v>
      </c>
      <c r="K447" s="28"/>
      <c r="L447" s="29">
        <v>15643.88144</v>
      </c>
      <c r="M447" s="29">
        <f>L447-E447</f>
        <v>0</v>
      </c>
      <c r="N447" s="31"/>
    </row>
    <row r="448" spans="1:14">
      <c r="A448" s="19" t="s">
        <v>4786</v>
      </c>
      <c r="B448" s="20" t="s">
        <v>4449</v>
      </c>
      <c r="C448" s="20" t="s">
        <v>22</v>
      </c>
      <c r="D448" s="20"/>
      <c r="E448" s="21">
        <v>15643.88144</v>
      </c>
      <c r="F448" s="22" t="s">
        <v>5</v>
      </c>
      <c r="G448" s="23">
        <v>2014</v>
      </c>
      <c r="H448" s="22" t="s">
        <v>66</v>
      </c>
      <c r="I448" s="28" t="s">
        <v>64</v>
      </c>
      <c r="J448" s="28" t="s">
        <v>215</v>
      </c>
      <c r="K448" s="28"/>
      <c r="L448" s="29">
        <v>15643.88144</v>
      </c>
      <c r="M448" s="29">
        <f>L448-E448</f>
        <v>0</v>
      </c>
      <c r="N448" s="31"/>
    </row>
    <row r="449" spans="1:14">
      <c r="A449" s="19" t="s">
        <v>4784</v>
      </c>
      <c r="B449" s="20" t="s">
        <v>3593</v>
      </c>
      <c r="C449" s="20" t="s">
        <v>22</v>
      </c>
      <c r="D449" s="20"/>
      <c r="E449" s="21">
        <v>46723.1735600001</v>
      </c>
      <c r="F449" s="22" t="s">
        <v>5</v>
      </c>
      <c r="G449" s="23">
        <v>2013</v>
      </c>
      <c r="H449" s="22" t="s">
        <v>66</v>
      </c>
      <c r="I449" s="28" t="s">
        <v>64</v>
      </c>
      <c r="J449" s="28" t="s">
        <v>215</v>
      </c>
      <c r="K449" s="28"/>
      <c r="L449" s="29">
        <v>46723.17356</v>
      </c>
      <c r="M449" s="29">
        <v>0</v>
      </c>
      <c r="N449" s="31"/>
    </row>
    <row r="450" spans="1:14">
      <c r="A450" s="19" t="s">
        <v>4782</v>
      </c>
      <c r="B450" s="20" t="s">
        <v>2797</v>
      </c>
      <c r="C450" s="20" t="s">
        <v>22</v>
      </c>
      <c r="D450" s="20"/>
      <c r="E450" s="21">
        <v>38031.52386</v>
      </c>
      <c r="F450" s="22" t="s">
        <v>5</v>
      </c>
      <c r="G450" s="23">
        <v>2014</v>
      </c>
      <c r="H450" s="22" t="s">
        <v>66</v>
      </c>
      <c r="I450" s="28" t="s">
        <v>64</v>
      </c>
      <c r="J450" s="28" t="s">
        <v>215</v>
      </c>
      <c r="K450" s="28"/>
      <c r="L450" s="29">
        <v>38031.52386</v>
      </c>
      <c r="M450" s="29">
        <f>L450-E450</f>
        <v>0</v>
      </c>
      <c r="N450" s="31"/>
    </row>
    <row r="451" spans="1:14">
      <c r="A451" s="19" t="s">
        <v>5336</v>
      </c>
      <c r="B451" s="20" t="s">
        <v>3946</v>
      </c>
      <c r="C451" s="20" t="s">
        <v>26</v>
      </c>
      <c r="D451" s="20"/>
      <c r="E451" s="21">
        <v>73193.64532</v>
      </c>
      <c r="F451" s="22" t="s">
        <v>5</v>
      </c>
      <c r="G451" s="23">
        <v>2009</v>
      </c>
      <c r="H451" s="22" t="s">
        <v>66</v>
      </c>
      <c r="I451" s="28" t="s">
        <v>64</v>
      </c>
      <c r="J451" s="28" t="s">
        <v>65</v>
      </c>
      <c r="K451" s="28"/>
      <c r="L451" s="29">
        <v>73193.64532</v>
      </c>
      <c r="M451" s="29">
        <f>L451-E451</f>
        <v>0</v>
      </c>
      <c r="N451" s="31"/>
    </row>
    <row r="452" spans="1:14">
      <c r="A452" s="19" t="s">
        <v>5273</v>
      </c>
      <c r="B452" s="20" t="s">
        <v>154</v>
      </c>
      <c r="C452" s="20" t="s">
        <v>26</v>
      </c>
      <c r="D452" s="20"/>
      <c r="E452" s="21">
        <v>73193.64532</v>
      </c>
      <c r="F452" s="22" t="s">
        <v>5</v>
      </c>
      <c r="G452" s="23">
        <v>2012</v>
      </c>
      <c r="H452" s="22" t="s">
        <v>66</v>
      </c>
      <c r="I452" s="28" t="s">
        <v>64</v>
      </c>
      <c r="J452" s="28" t="s">
        <v>65</v>
      </c>
      <c r="K452" s="28"/>
      <c r="L452" s="29">
        <v>73193.64532</v>
      </c>
      <c r="M452" s="29">
        <f>L452-E452</f>
        <v>0</v>
      </c>
      <c r="N452" s="31"/>
    </row>
    <row r="453" spans="1:14">
      <c r="A453" s="19" t="s">
        <v>5271</v>
      </c>
      <c r="B453" s="20" t="s">
        <v>2144</v>
      </c>
      <c r="C453" s="20" t="s">
        <v>26</v>
      </c>
      <c r="D453" s="20"/>
      <c r="E453" s="21">
        <v>73193.64532</v>
      </c>
      <c r="F453" s="22" t="s">
        <v>5</v>
      </c>
      <c r="G453" s="23">
        <v>2010</v>
      </c>
      <c r="H453" s="22" t="s">
        <v>66</v>
      </c>
      <c r="I453" s="28" t="s">
        <v>64</v>
      </c>
      <c r="J453" s="28" t="s">
        <v>65</v>
      </c>
      <c r="K453" s="28"/>
      <c r="L453" s="29">
        <v>73193.64532</v>
      </c>
      <c r="M453" s="29">
        <f>L453-E453</f>
        <v>0</v>
      </c>
      <c r="N453" s="31"/>
    </row>
    <row r="454" spans="1:14">
      <c r="A454" s="19" t="s">
        <v>5269</v>
      </c>
      <c r="B454" s="20" t="s">
        <v>2071</v>
      </c>
      <c r="C454" s="20" t="s">
        <v>26</v>
      </c>
      <c r="D454" s="20"/>
      <c r="E454" s="21">
        <v>73193.64532</v>
      </c>
      <c r="F454" s="22" t="s">
        <v>5</v>
      </c>
      <c r="G454" s="23">
        <v>2005</v>
      </c>
      <c r="H454" s="22" t="s">
        <v>66</v>
      </c>
      <c r="I454" s="28" t="s">
        <v>380</v>
      </c>
      <c r="J454" s="28" t="s">
        <v>264</v>
      </c>
      <c r="K454" s="28"/>
      <c r="L454" s="29">
        <v>73193.64532</v>
      </c>
      <c r="M454" s="29">
        <f>L454-E454</f>
        <v>0</v>
      </c>
      <c r="N454" s="31"/>
    </row>
    <row r="455" spans="1:14">
      <c r="A455" s="19" t="s">
        <v>4793</v>
      </c>
      <c r="B455" s="20" t="s">
        <v>596</v>
      </c>
      <c r="C455" s="20" t="s">
        <v>26</v>
      </c>
      <c r="D455" s="20"/>
      <c r="E455" s="21">
        <v>73193.64532</v>
      </c>
      <c r="F455" s="22" t="s">
        <v>5</v>
      </c>
      <c r="G455" s="23">
        <v>2016</v>
      </c>
      <c r="H455" s="22" t="s">
        <v>82</v>
      </c>
      <c r="I455" s="28" t="s">
        <v>380</v>
      </c>
      <c r="J455" s="28" t="s">
        <v>261</v>
      </c>
      <c r="K455" s="28"/>
      <c r="L455" s="29">
        <v>73193.64532</v>
      </c>
      <c r="M455" s="29">
        <f>L455-E455</f>
        <v>0</v>
      </c>
      <c r="N455" s="31"/>
    </row>
    <row r="456" spans="1:14">
      <c r="A456" s="19" t="s">
        <v>5275</v>
      </c>
      <c r="B456" s="20" t="s">
        <v>3044</v>
      </c>
      <c r="C456" s="20" t="s">
        <v>26</v>
      </c>
      <c r="D456" s="20"/>
      <c r="E456" s="21">
        <v>18844.25608</v>
      </c>
      <c r="F456" s="22" t="s">
        <v>5</v>
      </c>
      <c r="G456" s="23">
        <v>2010</v>
      </c>
      <c r="H456" s="22" t="s">
        <v>66</v>
      </c>
      <c r="I456" s="28" t="s">
        <v>64</v>
      </c>
      <c r="J456" s="28" t="s">
        <v>65</v>
      </c>
      <c r="K456" s="28"/>
      <c r="L456" s="29">
        <v>18844.25608</v>
      </c>
      <c r="M456" s="29">
        <f>L456-E456</f>
        <v>0</v>
      </c>
      <c r="N456" s="31"/>
    </row>
    <row r="457" spans="1:14">
      <c r="A457" s="19" t="s">
        <v>5276</v>
      </c>
      <c r="B457" s="20" t="s">
        <v>103</v>
      </c>
      <c r="C457" s="20" t="s">
        <v>26</v>
      </c>
      <c r="D457" s="20"/>
      <c r="E457" s="21">
        <v>18844.25608</v>
      </c>
      <c r="F457" s="22" t="s">
        <v>5</v>
      </c>
      <c r="G457" s="23">
        <v>2010</v>
      </c>
      <c r="H457" s="22" t="s">
        <v>66</v>
      </c>
      <c r="I457" s="28" t="s">
        <v>64</v>
      </c>
      <c r="J457" s="28" t="s">
        <v>65</v>
      </c>
      <c r="K457" s="28"/>
      <c r="L457" s="29">
        <v>18844.25608</v>
      </c>
      <c r="M457" s="29">
        <f>L457-E457</f>
        <v>0</v>
      </c>
      <c r="N457" s="31"/>
    </row>
    <row r="458" spans="1:14">
      <c r="A458" s="19" t="s">
        <v>5277</v>
      </c>
      <c r="B458" s="20" t="s">
        <v>4548</v>
      </c>
      <c r="C458" s="20" t="s">
        <v>26</v>
      </c>
      <c r="D458" s="20"/>
      <c r="E458" s="21">
        <v>18844.25608</v>
      </c>
      <c r="F458" s="22" t="s">
        <v>5</v>
      </c>
      <c r="G458" s="23">
        <v>2012</v>
      </c>
      <c r="H458" s="22" t="s">
        <v>66</v>
      </c>
      <c r="I458" s="28" t="s">
        <v>64</v>
      </c>
      <c r="J458" s="28" t="s">
        <v>65</v>
      </c>
      <c r="K458" s="28"/>
      <c r="L458" s="29">
        <v>18844.25608</v>
      </c>
      <c r="M458" s="29">
        <f>L458-E458</f>
        <v>0</v>
      </c>
      <c r="N458" s="31"/>
    </row>
    <row r="459" spans="1:14">
      <c r="A459" s="19" t="s">
        <v>5272</v>
      </c>
      <c r="B459" s="20" t="s">
        <v>3404</v>
      </c>
      <c r="C459" s="20" t="s">
        <v>26</v>
      </c>
      <c r="D459" s="20"/>
      <c r="E459" s="21">
        <v>18844.25608</v>
      </c>
      <c r="F459" s="22" t="s">
        <v>5</v>
      </c>
      <c r="G459" s="23">
        <v>2008</v>
      </c>
      <c r="H459" s="22" t="s">
        <v>66</v>
      </c>
      <c r="I459" s="28" t="s">
        <v>64</v>
      </c>
      <c r="J459" s="28" t="s">
        <v>65</v>
      </c>
      <c r="K459" s="28"/>
      <c r="L459" s="29">
        <v>18844.25608</v>
      </c>
      <c r="M459" s="29">
        <f>L459-E459</f>
        <v>0</v>
      </c>
      <c r="N459" s="31"/>
    </row>
    <row r="460" spans="1:14">
      <c r="A460" s="19" t="s">
        <v>4789</v>
      </c>
      <c r="B460" s="20" t="s">
        <v>3331</v>
      </c>
      <c r="C460" s="20" t="s">
        <v>26</v>
      </c>
      <c r="D460" s="20"/>
      <c r="E460" s="21">
        <v>18844.25608</v>
      </c>
      <c r="F460" s="22" t="s">
        <v>5</v>
      </c>
      <c r="G460" s="23">
        <v>2011</v>
      </c>
      <c r="H460" s="22" t="s">
        <v>66</v>
      </c>
      <c r="I460" s="28" t="s">
        <v>64</v>
      </c>
      <c r="J460" s="28" t="s">
        <v>65</v>
      </c>
      <c r="K460" s="28"/>
      <c r="L460" s="29">
        <v>18844.25608</v>
      </c>
      <c r="M460" s="29">
        <f>L460-E460</f>
        <v>0</v>
      </c>
      <c r="N460" s="31"/>
    </row>
    <row r="461" spans="1:14">
      <c r="A461" s="19" t="s">
        <v>5274</v>
      </c>
      <c r="B461" s="20" t="s">
        <v>3057</v>
      </c>
      <c r="C461" s="20" t="s">
        <v>26</v>
      </c>
      <c r="D461" s="20"/>
      <c r="E461" s="21">
        <v>18844.25608</v>
      </c>
      <c r="F461" s="22" t="s">
        <v>5</v>
      </c>
      <c r="G461" s="23">
        <v>2012</v>
      </c>
      <c r="H461" s="22" t="s">
        <v>66</v>
      </c>
      <c r="I461" s="28" t="s">
        <v>64</v>
      </c>
      <c r="J461" s="28" t="s">
        <v>65</v>
      </c>
      <c r="K461" s="28"/>
      <c r="L461" s="29">
        <v>18844.25608</v>
      </c>
      <c r="M461" s="29">
        <f>L461-E461</f>
        <v>0</v>
      </c>
      <c r="N461" s="31"/>
    </row>
    <row r="462" spans="1:14">
      <c r="A462" s="19" t="s">
        <v>5337</v>
      </c>
      <c r="B462" s="20" t="s">
        <v>3941</v>
      </c>
      <c r="C462" s="20" t="s">
        <v>26</v>
      </c>
      <c r="D462" s="20"/>
      <c r="E462" s="21">
        <v>18844.25608</v>
      </c>
      <c r="F462" s="22" t="s">
        <v>5</v>
      </c>
      <c r="G462" s="23">
        <v>2013</v>
      </c>
      <c r="H462" s="22" t="s">
        <v>66</v>
      </c>
      <c r="I462" s="28" t="s">
        <v>64</v>
      </c>
      <c r="J462" s="28" t="s">
        <v>65</v>
      </c>
      <c r="K462" s="28"/>
      <c r="L462" s="29">
        <v>18844.25608</v>
      </c>
      <c r="M462" s="29">
        <f>L462-E462</f>
        <v>0</v>
      </c>
      <c r="N462" s="31"/>
    </row>
    <row r="463" spans="1:14">
      <c r="A463" s="19" t="s">
        <v>5338</v>
      </c>
      <c r="B463" s="20" t="s">
        <v>2602</v>
      </c>
      <c r="C463" s="20" t="s">
        <v>26</v>
      </c>
      <c r="D463" s="20"/>
      <c r="E463" s="21">
        <v>18844.25608</v>
      </c>
      <c r="F463" s="22" t="s">
        <v>5</v>
      </c>
      <c r="G463" s="23">
        <v>2016</v>
      </c>
      <c r="H463" s="22" t="s">
        <v>82</v>
      </c>
      <c r="I463" s="28" t="s">
        <v>64</v>
      </c>
      <c r="J463" s="28" t="s">
        <v>65</v>
      </c>
      <c r="K463" s="28"/>
      <c r="L463" s="29">
        <v>18844.25608</v>
      </c>
      <c r="M463" s="29">
        <f>L463-E463</f>
        <v>0</v>
      </c>
      <c r="N463" s="31"/>
    </row>
    <row r="464" spans="1:14">
      <c r="A464" s="19" t="s">
        <v>5270</v>
      </c>
      <c r="B464" s="20" t="s">
        <v>3082</v>
      </c>
      <c r="C464" s="20" t="s">
        <v>26</v>
      </c>
      <c r="D464" s="20"/>
      <c r="E464" s="21">
        <v>18844.25608</v>
      </c>
      <c r="F464" s="22" t="s">
        <v>5</v>
      </c>
      <c r="G464" s="23">
        <v>2010</v>
      </c>
      <c r="H464" s="22" t="s">
        <v>66</v>
      </c>
      <c r="I464" s="28" t="s">
        <v>64</v>
      </c>
      <c r="J464" s="28" t="s">
        <v>65</v>
      </c>
      <c r="K464" s="28"/>
      <c r="L464" s="29">
        <v>18844.25608</v>
      </c>
      <c r="M464" s="29">
        <f>L464-E464</f>
        <v>0</v>
      </c>
      <c r="N464" s="31"/>
    </row>
    <row r="465" spans="1:14">
      <c r="A465" s="19" t="s">
        <v>5339</v>
      </c>
      <c r="B465" s="20" t="s">
        <v>3387</v>
      </c>
      <c r="C465" s="20" t="s">
        <v>26</v>
      </c>
      <c r="D465" s="20"/>
      <c r="E465" s="21">
        <v>18844.25608</v>
      </c>
      <c r="F465" s="22" t="s">
        <v>5</v>
      </c>
      <c r="G465" s="23">
        <v>2010</v>
      </c>
      <c r="H465" s="22" t="s">
        <v>66</v>
      </c>
      <c r="I465" s="28" t="s">
        <v>64</v>
      </c>
      <c r="J465" s="28" t="s">
        <v>65</v>
      </c>
      <c r="K465" s="28"/>
      <c r="L465" s="29">
        <v>18844.25608</v>
      </c>
      <c r="M465" s="29">
        <f>L465-E465</f>
        <v>0</v>
      </c>
      <c r="N465" s="31"/>
    </row>
    <row r="466" spans="1:14">
      <c r="A466" s="19" t="s">
        <v>5268</v>
      </c>
      <c r="B466" s="20" t="s">
        <v>3137</v>
      </c>
      <c r="C466" s="20" t="s">
        <v>26</v>
      </c>
      <c r="D466" s="20"/>
      <c r="E466" s="21">
        <v>18844.25608</v>
      </c>
      <c r="F466" s="22" t="s">
        <v>5</v>
      </c>
      <c r="G466" s="23">
        <v>2012</v>
      </c>
      <c r="H466" s="22" t="s">
        <v>66</v>
      </c>
      <c r="I466" s="28" t="s">
        <v>64</v>
      </c>
      <c r="J466" s="28" t="s">
        <v>65</v>
      </c>
      <c r="K466" s="28"/>
      <c r="L466" s="29">
        <v>18844.25608</v>
      </c>
      <c r="M466" s="29">
        <f>L466-E466</f>
        <v>0</v>
      </c>
      <c r="N466" s="31"/>
    </row>
    <row r="467" spans="1:14">
      <c r="A467" s="19" t="s">
        <v>5266</v>
      </c>
      <c r="B467" s="20" t="s">
        <v>3516</v>
      </c>
      <c r="C467" s="20" t="s">
        <v>26</v>
      </c>
      <c r="D467" s="20"/>
      <c r="E467" s="21">
        <v>18844.25608</v>
      </c>
      <c r="F467" s="22" t="s">
        <v>5</v>
      </c>
      <c r="G467" s="23">
        <v>2009</v>
      </c>
      <c r="H467" s="22" t="s">
        <v>66</v>
      </c>
      <c r="I467" s="28" t="s">
        <v>64</v>
      </c>
      <c r="J467" s="28" t="s">
        <v>65</v>
      </c>
      <c r="K467" s="28"/>
      <c r="L467" s="29">
        <v>18844.25608</v>
      </c>
      <c r="M467" s="29">
        <f>L467-E467</f>
        <v>0</v>
      </c>
      <c r="N467" s="31"/>
    </row>
    <row r="468" spans="1:14">
      <c r="A468" s="19" t="s">
        <v>5267</v>
      </c>
      <c r="B468" s="20" t="s">
        <v>4445</v>
      </c>
      <c r="C468" s="20" t="s">
        <v>26</v>
      </c>
      <c r="D468" s="20"/>
      <c r="E468" s="21">
        <v>18844.25608</v>
      </c>
      <c r="F468" s="22" t="s">
        <v>5</v>
      </c>
      <c r="G468" s="23">
        <v>2011</v>
      </c>
      <c r="H468" s="22" t="s">
        <v>66</v>
      </c>
      <c r="I468" s="28" t="s">
        <v>64</v>
      </c>
      <c r="J468" s="28" t="s">
        <v>65</v>
      </c>
      <c r="K468" s="28"/>
      <c r="L468" s="29">
        <v>18844.25608</v>
      </c>
      <c r="M468" s="29">
        <f>L468-E468</f>
        <v>0</v>
      </c>
      <c r="N468" s="31"/>
    </row>
    <row r="469" spans="1:14">
      <c r="A469" s="19" t="s">
        <v>4813</v>
      </c>
      <c r="B469" s="20" t="s">
        <v>4555</v>
      </c>
      <c r="C469" s="20" t="s">
        <v>26</v>
      </c>
      <c r="D469" s="20"/>
      <c r="E469" s="21">
        <v>18844.25608</v>
      </c>
      <c r="F469" s="22" t="s">
        <v>5</v>
      </c>
      <c r="G469" s="23">
        <v>2015</v>
      </c>
      <c r="H469" s="22" t="s">
        <v>66</v>
      </c>
      <c r="I469" s="28" t="s">
        <v>64</v>
      </c>
      <c r="J469" s="28" t="s">
        <v>65</v>
      </c>
      <c r="K469" s="28"/>
      <c r="L469" s="29">
        <v>18844.25608</v>
      </c>
      <c r="M469" s="29">
        <f>L469-E469</f>
        <v>0</v>
      </c>
      <c r="N469" s="31"/>
    </row>
    <row r="470" spans="1:14">
      <c r="A470" s="19" t="s">
        <v>5265</v>
      </c>
      <c r="B470" s="20" t="s">
        <v>182</v>
      </c>
      <c r="C470" s="20" t="s">
        <v>26</v>
      </c>
      <c r="D470" s="20"/>
      <c r="E470" s="21">
        <v>18844.25608</v>
      </c>
      <c r="F470" s="22" t="s">
        <v>5</v>
      </c>
      <c r="G470" s="23">
        <v>2013</v>
      </c>
      <c r="H470" s="22" t="s">
        <v>66</v>
      </c>
      <c r="I470" s="28" t="s">
        <v>64</v>
      </c>
      <c r="J470" s="28" t="s">
        <v>65</v>
      </c>
      <c r="K470" s="28"/>
      <c r="L470" s="29">
        <v>18844.25608</v>
      </c>
      <c r="M470" s="29">
        <f>L470-E470</f>
        <v>0</v>
      </c>
      <c r="N470" s="31"/>
    </row>
    <row r="471" spans="1:14">
      <c r="A471" s="19" t="s">
        <v>5264</v>
      </c>
      <c r="B471" s="20" t="s">
        <v>2836</v>
      </c>
      <c r="C471" s="20" t="s">
        <v>26</v>
      </c>
      <c r="D471" s="20"/>
      <c r="E471" s="21">
        <v>18844.25608</v>
      </c>
      <c r="F471" s="22" t="s">
        <v>5</v>
      </c>
      <c r="G471" s="23">
        <v>2012</v>
      </c>
      <c r="H471" s="22" t="s">
        <v>66</v>
      </c>
      <c r="I471" s="28" t="s">
        <v>64</v>
      </c>
      <c r="J471" s="28" t="s">
        <v>65</v>
      </c>
      <c r="K471" s="28"/>
      <c r="L471" s="29">
        <v>18844.25608</v>
      </c>
      <c r="M471" s="29">
        <f>L471-E471</f>
        <v>0</v>
      </c>
      <c r="N471" s="31"/>
    </row>
    <row r="472" spans="1:14">
      <c r="A472" s="19" t="s">
        <v>5340</v>
      </c>
      <c r="B472" s="20" t="s">
        <v>5341</v>
      </c>
      <c r="C472" s="20" t="s">
        <v>28</v>
      </c>
      <c r="D472" s="20"/>
      <c r="E472" s="21">
        <v>41374.2322</v>
      </c>
      <c r="F472" s="22" t="s">
        <v>5</v>
      </c>
      <c r="G472" s="23">
        <v>2008</v>
      </c>
      <c r="H472" s="22" t="s">
        <v>66</v>
      </c>
      <c r="I472" s="28" t="s">
        <v>64</v>
      </c>
      <c r="J472" s="28" t="s">
        <v>65</v>
      </c>
      <c r="K472" s="28"/>
      <c r="L472" s="29">
        <v>41374.2322</v>
      </c>
      <c r="M472" s="29">
        <f>L472-E472</f>
        <v>0</v>
      </c>
      <c r="N472" s="31"/>
    </row>
    <row r="473" spans="1:14">
      <c r="A473" s="19" t="s">
        <v>5278</v>
      </c>
      <c r="B473" s="20" t="s">
        <v>5279</v>
      </c>
      <c r="C473" s="20" t="s">
        <v>28</v>
      </c>
      <c r="D473" s="20"/>
      <c r="E473" s="21">
        <v>41374.2322</v>
      </c>
      <c r="F473" s="22" t="s">
        <v>5</v>
      </c>
      <c r="G473" s="23">
        <v>2007</v>
      </c>
      <c r="H473" s="22" t="s">
        <v>66</v>
      </c>
      <c r="I473" s="28" t="s">
        <v>64</v>
      </c>
      <c r="J473" s="28" t="s">
        <v>65</v>
      </c>
      <c r="K473" s="28"/>
      <c r="L473" s="29">
        <v>41374.2322</v>
      </c>
      <c r="M473" s="29">
        <f>L473-E473</f>
        <v>0</v>
      </c>
      <c r="N473" s="31"/>
    </row>
    <row r="474" spans="1:14">
      <c r="A474" s="19" t="s">
        <v>5342</v>
      </c>
      <c r="B474" s="20" t="s">
        <v>5343</v>
      </c>
      <c r="C474" s="20" t="s">
        <v>28</v>
      </c>
      <c r="D474" s="20"/>
      <c r="E474" s="21">
        <v>41374.2322</v>
      </c>
      <c r="F474" s="22" t="s">
        <v>5</v>
      </c>
      <c r="G474" s="23">
        <v>2014</v>
      </c>
      <c r="H474" s="22" t="s">
        <v>66</v>
      </c>
      <c r="I474" s="28" t="s">
        <v>64</v>
      </c>
      <c r="J474" s="28" t="s">
        <v>65</v>
      </c>
      <c r="K474" s="28"/>
      <c r="L474" s="29">
        <v>41374.2322</v>
      </c>
      <c r="M474" s="29">
        <f>L474-E474</f>
        <v>0</v>
      </c>
      <c r="N474" s="31"/>
    </row>
    <row r="475" spans="1:14">
      <c r="A475" s="19" t="s">
        <v>5280</v>
      </c>
      <c r="B475" s="20" t="s">
        <v>5281</v>
      </c>
      <c r="C475" s="20" t="s">
        <v>28</v>
      </c>
      <c r="D475" s="20"/>
      <c r="E475" s="21">
        <v>15170.4728625</v>
      </c>
      <c r="F475" s="22" t="s">
        <v>5</v>
      </c>
      <c r="G475" s="23">
        <v>2008</v>
      </c>
      <c r="H475" s="22" t="s">
        <v>66</v>
      </c>
      <c r="I475" s="28" t="s">
        <v>64</v>
      </c>
      <c r="J475" s="28" t="s">
        <v>65</v>
      </c>
      <c r="K475" s="28"/>
      <c r="L475" s="29">
        <v>15170.4728625</v>
      </c>
      <c r="M475" s="29">
        <f>L475-E475</f>
        <v>0</v>
      </c>
      <c r="N475" s="31"/>
    </row>
    <row r="476" spans="1:14">
      <c r="A476" s="19" t="s">
        <v>5282</v>
      </c>
      <c r="B476" s="20" t="s">
        <v>5283</v>
      </c>
      <c r="C476" s="20" t="s">
        <v>28</v>
      </c>
      <c r="D476" s="20"/>
      <c r="E476" s="21">
        <v>41374.2322</v>
      </c>
      <c r="F476" s="22" t="s">
        <v>5</v>
      </c>
      <c r="G476" s="23">
        <v>2005</v>
      </c>
      <c r="H476" s="22" t="s">
        <v>66</v>
      </c>
      <c r="I476" s="28" t="s">
        <v>64</v>
      </c>
      <c r="J476" s="28" t="s">
        <v>65</v>
      </c>
      <c r="K476" s="28"/>
      <c r="L476" s="29">
        <v>41374.2322</v>
      </c>
      <c r="M476" s="29">
        <f>L476-E476</f>
        <v>0</v>
      </c>
      <c r="N476" s="31"/>
    </row>
    <row r="477" spans="1:14">
      <c r="A477" s="19" t="s">
        <v>5284</v>
      </c>
      <c r="B477" s="20" t="s">
        <v>5285</v>
      </c>
      <c r="C477" s="20" t="s">
        <v>28</v>
      </c>
      <c r="D477" s="20"/>
      <c r="E477" s="21">
        <v>15170.4728625</v>
      </c>
      <c r="F477" s="22" t="s">
        <v>5</v>
      </c>
      <c r="G477" s="23">
        <v>2011</v>
      </c>
      <c r="H477" s="22" t="s">
        <v>66</v>
      </c>
      <c r="I477" s="28" t="s">
        <v>64</v>
      </c>
      <c r="J477" s="28" t="s">
        <v>65</v>
      </c>
      <c r="K477" s="28"/>
      <c r="L477" s="29">
        <v>15170.4728625</v>
      </c>
      <c r="M477" s="29">
        <f>L477-E477</f>
        <v>0</v>
      </c>
      <c r="N477" s="31"/>
    </row>
    <row r="478" spans="1:14">
      <c r="A478" s="19" t="s">
        <v>5286</v>
      </c>
      <c r="B478" s="20" t="s">
        <v>5287</v>
      </c>
      <c r="C478" s="20" t="s">
        <v>28</v>
      </c>
      <c r="D478" s="20"/>
      <c r="E478" s="21">
        <v>15170.4728625</v>
      </c>
      <c r="F478" s="22" t="s">
        <v>5</v>
      </c>
      <c r="G478" s="23">
        <v>2011</v>
      </c>
      <c r="H478" s="22" t="s">
        <v>66</v>
      </c>
      <c r="I478" s="28" t="s">
        <v>64</v>
      </c>
      <c r="J478" s="28" t="s">
        <v>65</v>
      </c>
      <c r="K478" s="28"/>
      <c r="L478" s="29">
        <v>15170.4728625</v>
      </c>
      <c r="M478" s="29">
        <f>L478-E478</f>
        <v>0</v>
      </c>
      <c r="N478" s="31"/>
    </row>
    <row r="479" spans="1:14">
      <c r="A479" s="19" t="s">
        <v>5288</v>
      </c>
      <c r="B479" s="20" t="s">
        <v>5289</v>
      </c>
      <c r="C479" s="20" t="s">
        <v>28</v>
      </c>
      <c r="D479" s="20"/>
      <c r="E479" s="21">
        <v>15170.4728625</v>
      </c>
      <c r="F479" s="22" t="s">
        <v>5</v>
      </c>
      <c r="G479" s="23">
        <v>2010</v>
      </c>
      <c r="H479" s="22" t="s">
        <v>66</v>
      </c>
      <c r="I479" s="28" t="s">
        <v>64</v>
      </c>
      <c r="J479" s="28" t="s">
        <v>65</v>
      </c>
      <c r="K479" s="28"/>
      <c r="L479" s="29">
        <v>15170.4728625</v>
      </c>
      <c r="M479" s="29">
        <f>L479-E479</f>
        <v>0</v>
      </c>
      <c r="N479" s="31"/>
    </row>
    <row r="480" spans="1:14">
      <c r="A480" s="19" t="s">
        <v>5290</v>
      </c>
      <c r="B480" s="20" t="s">
        <v>5291</v>
      </c>
      <c r="C480" s="20" t="s">
        <v>28</v>
      </c>
      <c r="D480" s="20"/>
      <c r="E480" s="21">
        <v>41374.2322</v>
      </c>
      <c r="F480" s="22" t="s">
        <v>5</v>
      </c>
      <c r="G480" s="23">
        <v>2002</v>
      </c>
      <c r="H480" s="22" t="s">
        <v>66</v>
      </c>
      <c r="I480" s="28" t="s">
        <v>380</v>
      </c>
      <c r="J480" s="28" t="s">
        <v>118</v>
      </c>
      <c r="K480" s="28"/>
      <c r="L480" s="29">
        <v>41374.2322</v>
      </c>
      <c r="M480" s="29">
        <f>L480-E480</f>
        <v>0</v>
      </c>
      <c r="N480" s="31"/>
    </row>
    <row r="481" spans="1:14">
      <c r="A481" s="19" t="s">
        <v>5292</v>
      </c>
      <c r="B481" s="20" t="s">
        <v>5293</v>
      </c>
      <c r="C481" s="20" t="s">
        <v>28</v>
      </c>
      <c r="D481" s="20"/>
      <c r="E481" s="21">
        <v>15170.4728625</v>
      </c>
      <c r="F481" s="22" t="s">
        <v>5</v>
      </c>
      <c r="G481" s="23">
        <v>2009</v>
      </c>
      <c r="H481" s="22" t="s">
        <v>66</v>
      </c>
      <c r="I481" s="28" t="s">
        <v>64</v>
      </c>
      <c r="J481" s="28" t="s">
        <v>65</v>
      </c>
      <c r="K481" s="28"/>
      <c r="L481" s="29">
        <v>15170.4728625</v>
      </c>
      <c r="M481" s="29">
        <f>L481-E481</f>
        <v>0</v>
      </c>
      <c r="N481" s="31"/>
    </row>
    <row r="482" spans="1:14">
      <c r="A482" s="19" t="s">
        <v>5294</v>
      </c>
      <c r="B482" s="20" t="s">
        <v>5295</v>
      </c>
      <c r="C482" s="20" t="s">
        <v>28</v>
      </c>
      <c r="D482" s="20"/>
      <c r="E482" s="21">
        <v>15170.4728625</v>
      </c>
      <c r="F482" s="22" t="s">
        <v>5</v>
      </c>
      <c r="G482" s="23">
        <v>2006</v>
      </c>
      <c r="H482" s="22" t="s">
        <v>66</v>
      </c>
      <c r="I482" s="28" t="s">
        <v>64</v>
      </c>
      <c r="J482" s="28" t="s">
        <v>65</v>
      </c>
      <c r="K482" s="28"/>
      <c r="L482" s="29">
        <v>15170.4728625</v>
      </c>
      <c r="M482" s="29">
        <f>L482-E482</f>
        <v>0</v>
      </c>
      <c r="N482" s="31"/>
    </row>
    <row r="483" spans="1:14">
      <c r="A483" s="19" t="s">
        <v>5344</v>
      </c>
      <c r="B483" s="20" t="s">
        <v>3371</v>
      </c>
      <c r="C483" s="20" t="s">
        <v>28</v>
      </c>
      <c r="D483" s="20"/>
      <c r="E483" s="21">
        <v>15170.4728625</v>
      </c>
      <c r="F483" s="22" t="s">
        <v>5</v>
      </c>
      <c r="G483" s="23">
        <v>2009</v>
      </c>
      <c r="H483" s="22" t="s">
        <v>66</v>
      </c>
      <c r="I483" s="28" t="s">
        <v>64</v>
      </c>
      <c r="J483" s="28" t="s">
        <v>65</v>
      </c>
      <c r="K483" s="28"/>
      <c r="L483" s="29">
        <v>15170.4728625</v>
      </c>
      <c r="M483" s="29">
        <f>L483-E483</f>
        <v>0</v>
      </c>
      <c r="N483" s="31"/>
    </row>
    <row r="484" spans="1:14">
      <c r="A484" s="19" t="s">
        <v>5296</v>
      </c>
      <c r="B484" s="20" t="s">
        <v>5297</v>
      </c>
      <c r="C484" s="20" t="s">
        <v>28</v>
      </c>
      <c r="D484" s="20"/>
      <c r="E484" s="21">
        <v>41374.2322</v>
      </c>
      <c r="F484" s="22" t="s">
        <v>5</v>
      </c>
      <c r="G484" s="23">
        <v>2009</v>
      </c>
      <c r="H484" s="22" t="s">
        <v>66</v>
      </c>
      <c r="I484" s="28" t="s">
        <v>64</v>
      </c>
      <c r="J484" s="28" t="s">
        <v>65</v>
      </c>
      <c r="K484" s="28"/>
      <c r="L484" s="29">
        <v>41374.2322</v>
      </c>
      <c r="M484" s="29">
        <f>L484-E484</f>
        <v>0</v>
      </c>
      <c r="N484" s="31"/>
    </row>
    <row r="485" spans="1:14">
      <c r="A485" s="19" t="s">
        <v>5298</v>
      </c>
      <c r="B485" s="20" t="s">
        <v>5299</v>
      </c>
      <c r="C485" s="20" t="s">
        <v>28</v>
      </c>
      <c r="D485" s="20"/>
      <c r="E485" s="21">
        <v>15170.4728625</v>
      </c>
      <c r="F485" s="22" t="s">
        <v>5</v>
      </c>
      <c r="G485" s="23">
        <v>2015</v>
      </c>
      <c r="H485" s="22" t="s">
        <v>66</v>
      </c>
      <c r="I485" s="28" t="s">
        <v>64</v>
      </c>
      <c r="J485" s="28" t="s">
        <v>65</v>
      </c>
      <c r="K485" s="28"/>
      <c r="L485" s="29">
        <v>15170.4728625</v>
      </c>
      <c r="M485" s="29">
        <f>L485-E485</f>
        <v>0</v>
      </c>
      <c r="N485" s="31"/>
    </row>
    <row r="486" spans="1:14">
      <c r="A486" s="19" t="s">
        <v>5300</v>
      </c>
      <c r="B486" s="20" t="s">
        <v>5301</v>
      </c>
      <c r="C486" s="20" t="s">
        <v>28</v>
      </c>
      <c r="D486" s="20"/>
      <c r="E486" s="21">
        <v>15170.4728625</v>
      </c>
      <c r="F486" s="22" t="s">
        <v>5</v>
      </c>
      <c r="G486" s="23">
        <v>2006</v>
      </c>
      <c r="H486" s="22" t="s">
        <v>66</v>
      </c>
      <c r="I486" s="28" t="s">
        <v>64</v>
      </c>
      <c r="J486" s="28" t="s">
        <v>65</v>
      </c>
      <c r="K486" s="28"/>
      <c r="L486" s="29">
        <v>15170.4728625</v>
      </c>
      <c r="M486" s="29">
        <f>L486-E486</f>
        <v>0</v>
      </c>
      <c r="N486" s="31"/>
    </row>
    <row r="487" spans="1:14">
      <c r="A487" s="19" t="s">
        <v>5302</v>
      </c>
      <c r="B487" s="20" t="s">
        <v>5303</v>
      </c>
      <c r="C487" s="20" t="s">
        <v>28</v>
      </c>
      <c r="D487" s="20"/>
      <c r="E487" s="21">
        <v>15170.4728625</v>
      </c>
      <c r="F487" s="22" t="s">
        <v>5</v>
      </c>
      <c r="G487" s="23">
        <v>2012</v>
      </c>
      <c r="H487" s="22" t="s">
        <v>66</v>
      </c>
      <c r="I487" s="28" t="s">
        <v>64</v>
      </c>
      <c r="J487" s="28" t="s">
        <v>65</v>
      </c>
      <c r="K487" s="28"/>
      <c r="L487" s="29">
        <v>15170.4728625</v>
      </c>
      <c r="M487" s="29">
        <f>L487-E487</f>
        <v>0</v>
      </c>
      <c r="N487" s="31"/>
    </row>
    <row r="488" spans="1:14">
      <c r="A488" s="19" t="s">
        <v>5304</v>
      </c>
      <c r="B488" s="20" t="s">
        <v>5305</v>
      </c>
      <c r="C488" s="20" t="s">
        <v>28</v>
      </c>
      <c r="D488" s="20"/>
      <c r="E488" s="21">
        <v>41374.2322</v>
      </c>
      <c r="F488" s="22" t="s">
        <v>5</v>
      </c>
      <c r="G488" s="23">
        <v>2010</v>
      </c>
      <c r="H488" s="22" t="s">
        <v>66</v>
      </c>
      <c r="I488" s="28" t="s">
        <v>64</v>
      </c>
      <c r="J488" s="28" t="s">
        <v>65</v>
      </c>
      <c r="K488" s="28"/>
      <c r="L488" s="29">
        <v>41374.2322</v>
      </c>
      <c r="M488" s="29">
        <f>L488-E488</f>
        <v>0</v>
      </c>
      <c r="N488" s="31"/>
    </row>
    <row r="489" spans="1:14">
      <c r="A489" s="19" t="s">
        <v>4791</v>
      </c>
      <c r="B489" s="20" t="s">
        <v>4792</v>
      </c>
      <c r="C489" s="20" t="s">
        <v>28</v>
      </c>
      <c r="D489" s="20"/>
      <c r="E489" s="21">
        <v>15170.4728625</v>
      </c>
      <c r="F489" s="22" t="s">
        <v>5</v>
      </c>
      <c r="G489" s="23">
        <v>2008</v>
      </c>
      <c r="H489" s="22" t="s">
        <v>66</v>
      </c>
      <c r="I489" s="28" t="s">
        <v>64</v>
      </c>
      <c r="J489" s="28" t="s">
        <v>65</v>
      </c>
      <c r="K489" s="28"/>
      <c r="L489" s="29">
        <v>15170.4728625</v>
      </c>
      <c r="M489" s="29">
        <f>L489-E489</f>
        <v>0</v>
      </c>
      <c r="N489" s="31"/>
    </row>
    <row r="490" spans="1:14">
      <c r="A490" s="19" t="s">
        <v>5306</v>
      </c>
      <c r="B490" s="20" t="s">
        <v>5307</v>
      </c>
      <c r="C490" s="20" t="s">
        <v>28</v>
      </c>
      <c r="D490" s="20"/>
      <c r="E490" s="21">
        <v>15170.4728625</v>
      </c>
      <c r="F490" s="22" t="s">
        <v>5</v>
      </c>
      <c r="G490" s="23">
        <v>2007</v>
      </c>
      <c r="H490" s="22" t="s">
        <v>66</v>
      </c>
      <c r="I490" s="28" t="s">
        <v>64</v>
      </c>
      <c r="J490" s="28" t="s">
        <v>65</v>
      </c>
      <c r="K490" s="28"/>
      <c r="L490" s="29">
        <v>15170.4728625</v>
      </c>
      <c r="M490" s="29">
        <f>L490-E490</f>
        <v>0</v>
      </c>
      <c r="N490" s="31"/>
    </row>
    <row r="491" spans="1:14">
      <c r="A491" s="19" t="s">
        <v>5308</v>
      </c>
      <c r="B491" s="20" t="s">
        <v>5309</v>
      </c>
      <c r="C491" s="20" t="s">
        <v>28</v>
      </c>
      <c r="D491" s="20"/>
      <c r="E491" s="21">
        <v>41374.2322</v>
      </c>
      <c r="F491" s="22" t="s">
        <v>5</v>
      </c>
      <c r="G491" s="23">
        <v>2004</v>
      </c>
      <c r="H491" s="22" t="s">
        <v>66</v>
      </c>
      <c r="I491" s="28" t="s">
        <v>64</v>
      </c>
      <c r="J491" s="28" t="s">
        <v>65</v>
      </c>
      <c r="K491" s="28"/>
      <c r="L491" s="29">
        <v>41374.2322</v>
      </c>
      <c r="M491" s="29">
        <f>L491-E491</f>
        <v>0</v>
      </c>
      <c r="N491" s="31"/>
    </row>
    <row r="492" spans="1:14">
      <c r="A492" s="19" t="s">
        <v>5310</v>
      </c>
      <c r="B492" s="20" t="s">
        <v>5311</v>
      </c>
      <c r="C492" s="20" t="s">
        <v>28</v>
      </c>
      <c r="D492" s="20"/>
      <c r="E492" s="21">
        <v>41374.2322</v>
      </c>
      <c r="F492" s="22" t="s">
        <v>5</v>
      </c>
      <c r="G492" s="23">
        <v>2007</v>
      </c>
      <c r="H492" s="22" t="s">
        <v>66</v>
      </c>
      <c r="I492" s="28" t="s">
        <v>64</v>
      </c>
      <c r="J492" s="28" t="s">
        <v>65</v>
      </c>
      <c r="K492" s="28"/>
      <c r="L492" s="29">
        <v>41374.2322</v>
      </c>
      <c r="M492" s="29">
        <f>L492-E492</f>
        <v>0</v>
      </c>
      <c r="N492" s="31"/>
    </row>
    <row r="493" spans="1:14">
      <c r="A493" s="19" t="s">
        <v>5312</v>
      </c>
      <c r="B493" s="20" t="s">
        <v>5313</v>
      </c>
      <c r="C493" s="20" t="s">
        <v>28</v>
      </c>
      <c r="D493" s="20"/>
      <c r="E493" s="21">
        <v>41374.2322</v>
      </c>
      <c r="F493" s="22" t="s">
        <v>5</v>
      </c>
      <c r="G493" s="23">
        <v>2008</v>
      </c>
      <c r="H493" s="22" t="s">
        <v>66</v>
      </c>
      <c r="I493" s="28" t="s">
        <v>64</v>
      </c>
      <c r="J493" s="28" t="s">
        <v>65</v>
      </c>
      <c r="K493" s="28"/>
      <c r="L493" s="29">
        <v>41374.2322</v>
      </c>
      <c r="M493" s="29">
        <f>L493-E493</f>
        <v>0</v>
      </c>
      <c r="N493" s="31"/>
    </row>
    <row r="494" spans="1:13">
      <c r="A494" s="19" t="s">
        <v>4811</v>
      </c>
      <c r="B494" s="20" t="s">
        <v>4812</v>
      </c>
      <c r="C494" s="20" t="s">
        <v>28</v>
      </c>
      <c r="D494" s="20"/>
      <c r="E494" s="21">
        <v>41374.2322</v>
      </c>
      <c r="F494" s="22" t="s">
        <v>5</v>
      </c>
      <c r="G494" s="23">
        <v>2002</v>
      </c>
      <c r="H494" s="22" t="s">
        <v>66</v>
      </c>
      <c r="I494" s="28" t="s">
        <v>380</v>
      </c>
      <c r="J494" s="28" t="s">
        <v>108</v>
      </c>
      <c r="K494" s="28"/>
      <c r="L494" s="29">
        <v>41374.2322</v>
      </c>
      <c r="M494" s="29">
        <f>L494-E494</f>
        <v>0</v>
      </c>
    </row>
    <row r="495" spans="1:13">
      <c r="A495" s="19" t="s">
        <v>4776</v>
      </c>
      <c r="B495" s="20" t="s">
        <v>4777</v>
      </c>
      <c r="C495" s="20" t="s">
        <v>28</v>
      </c>
      <c r="D495" s="20"/>
      <c r="E495" s="21">
        <v>41374.2322</v>
      </c>
      <c r="F495" s="22" t="s">
        <v>5</v>
      </c>
      <c r="G495" s="23">
        <v>2014</v>
      </c>
      <c r="H495" s="22" t="s">
        <v>66</v>
      </c>
      <c r="I495" s="28" t="s">
        <v>64</v>
      </c>
      <c r="J495" s="28" t="s">
        <v>65</v>
      </c>
      <c r="K495" s="28"/>
      <c r="L495" s="29">
        <v>41374.2322</v>
      </c>
      <c r="M495" s="29">
        <f>L495-E495</f>
        <v>0</v>
      </c>
    </row>
    <row r="496" spans="1:13">
      <c r="A496" s="19" t="s">
        <v>5314</v>
      </c>
      <c r="B496" s="20" t="s">
        <v>5315</v>
      </c>
      <c r="C496" s="20" t="s">
        <v>28</v>
      </c>
      <c r="D496" s="20"/>
      <c r="E496" s="21">
        <v>15170.4728625</v>
      </c>
      <c r="F496" s="22" t="s">
        <v>5</v>
      </c>
      <c r="G496" s="23">
        <v>2012</v>
      </c>
      <c r="H496" s="22" t="s">
        <v>66</v>
      </c>
      <c r="I496" s="28" t="s">
        <v>64</v>
      </c>
      <c r="J496" s="28" t="s">
        <v>65</v>
      </c>
      <c r="K496" s="28"/>
      <c r="L496" s="29">
        <v>15170.4728625</v>
      </c>
      <c r="M496" s="29">
        <f>L496-E496</f>
        <v>0</v>
      </c>
    </row>
    <row r="497" spans="1:13">
      <c r="A497" s="19" t="s">
        <v>5316</v>
      </c>
      <c r="B497" s="20" t="s">
        <v>5317</v>
      </c>
      <c r="C497" s="20" t="s">
        <v>28</v>
      </c>
      <c r="D497" s="20"/>
      <c r="E497" s="21">
        <v>15170.4728625</v>
      </c>
      <c r="F497" s="22" t="s">
        <v>5</v>
      </c>
      <c r="G497" s="23">
        <v>2008</v>
      </c>
      <c r="H497" s="22" t="s">
        <v>66</v>
      </c>
      <c r="I497" s="28" t="s">
        <v>64</v>
      </c>
      <c r="J497" s="28" t="s">
        <v>65</v>
      </c>
      <c r="K497" s="28"/>
      <c r="L497" s="29">
        <v>15170.4728625</v>
      </c>
      <c r="M497" s="29">
        <f>L497-E497</f>
        <v>0</v>
      </c>
    </row>
    <row r="498" spans="1:13">
      <c r="A498" s="19" t="s">
        <v>5318</v>
      </c>
      <c r="B498" s="20" t="s">
        <v>5319</v>
      </c>
      <c r="C498" s="20" t="s">
        <v>28</v>
      </c>
      <c r="D498" s="20"/>
      <c r="E498" s="21">
        <v>41374.2322</v>
      </c>
      <c r="F498" s="22" t="s">
        <v>5</v>
      </c>
      <c r="G498" s="23">
        <v>2006</v>
      </c>
      <c r="H498" s="22" t="s">
        <v>66</v>
      </c>
      <c r="I498" s="28" t="s">
        <v>64</v>
      </c>
      <c r="J498" s="28" t="s">
        <v>65</v>
      </c>
      <c r="K498" s="28"/>
      <c r="L498" s="29">
        <v>41374.2322</v>
      </c>
      <c r="M498" s="29">
        <f>L498-E498</f>
        <v>0</v>
      </c>
    </row>
    <row r="499" spans="1:13">
      <c r="A499" s="19" t="s">
        <v>5320</v>
      </c>
      <c r="B499" s="20" t="s">
        <v>5321</v>
      </c>
      <c r="C499" s="20" t="s">
        <v>28</v>
      </c>
      <c r="D499" s="20"/>
      <c r="E499" s="21">
        <v>41374.2322</v>
      </c>
      <c r="F499" s="22" t="s">
        <v>5</v>
      </c>
      <c r="G499" s="23">
        <v>2008</v>
      </c>
      <c r="H499" s="22" t="s">
        <v>66</v>
      </c>
      <c r="I499" s="28" t="s">
        <v>64</v>
      </c>
      <c r="J499" s="28" t="s">
        <v>65</v>
      </c>
      <c r="K499" s="28"/>
      <c r="L499" s="29">
        <v>41374.2322</v>
      </c>
      <c r="M499" s="29">
        <f>L499-E499</f>
        <v>0</v>
      </c>
    </row>
    <row r="500" spans="1:13">
      <c r="A500" s="19" t="s">
        <v>4794</v>
      </c>
      <c r="B500" s="20" t="s">
        <v>4795</v>
      </c>
      <c r="C500" s="20" t="s">
        <v>28</v>
      </c>
      <c r="D500" s="20"/>
      <c r="E500" s="21">
        <v>41374.2322</v>
      </c>
      <c r="F500" s="22" t="s">
        <v>5</v>
      </c>
      <c r="G500" s="23">
        <v>2006</v>
      </c>
      <c r="H500" s="22" t="s">
        <v>66</v>
      </c>
      <c r="I500" s="28" t="s">
        <v>64</v>
      </c>
      <c r="J500" s="28" t="s">
        <v>65</v>
      </c>
      <c r="K500" s="28"/>
      <c r="L500" s="29">
        <v>41374.2322</v>
      </c>
      <c r="M500" s="29">
        <f>L500-E500</f>
        <v>0</v>
      </c>
    </row>
    <row r="501" spans="1:13">
      <c r="A501" s="19" t="s">
        <v>4799</v>
      </c>
      <c r="B501" s="20" t="s">
        <v>4800</v>
      </c>
      <c r="C501" s="20" t="s">
        <v>28</v>
      </c>
      <c r="D501" s="20"/>
      <c r="E501" s="21">
        <v>41374.2322</v>
      </c>
      <c r="F501" s="22" t="s">
        <v>5</v>
      </c>
      <c r="G501" s="23">
        <v>2005</v>
      </c>
      <c r="H501" s="22" t="s">
        <v>66</v>
      </c>
      <c r="I501" s="28" t="s">
        <v>64</v>
      </c>
      <c r="J501" s="28" t="s">
        <v>65</v>
      </c>
      <c r="K501" s="28"/>
      <c r="L501" s="29">
        <v>41374.2322</v>
      </c>
      <c r="M501" s="29">
        <f>L501-E501</f>
        <v>0</v>
      </c>
    </row>
    <row r="502" spans="1:13">
      <c r="A502" s="19" t="s">
        <v>4772</v>
      </c>
      <c r="B502" s="20" t="s">
        <v>4773</v>
      </c>
      <c r="C502" s="20" t="s">
        <v>28</v>
      </c>
      <c r="D502" s="20"/>
      <c r="E502" s="21">
        <v>41374.2322</v>
      </c>
      <c r="F502" s="22" t="s">
        <v>5</v>
      </c>
      <c r="G502" s="23">
        <v>2004</v>
      </c>
      <c r="H502" s="22" t="s">
        <v>66</v>
      </c>
      <c r="I502" s="28" t="s">
        <v>64</v>
      </c>
      <c r="J502" s="28" t="s">
        <v>65</v>
      </c>
      <c r="K502" s="28"/>
      <c r="L502" s="29">
        <v>41374.2322</v>
      </c>
      <c r="M502" s="29">
        <f>L502-E502</f>
        <v>0</v>
      </c>
    </row>
    <row r="503" spans="1:13">
      <c r="A503" s="19" t="s">
        <v>4796</v>
      </c>
      <c r="B503" s="20" t="s">
        <v>4797</v>
      </c>
      <c r="C503" s="20" t="s">
        <v>28</v>
      </c>
      <c r="D503" s="20"/>
      <c r="E503" s="21">
        <v>15170.4728625</v>
      </c>
      <c r="F503" s="22" t="s">
        <v>5</v>
      </c>
      <c r="G503" s="23">
        <v>2009</v>
      </c>
      <c r="H503" s="22" t="s">
        <v>66</v>
      </c>
      <c r="I503" s="28" t="s">
        <v>64</v>
      </c>
      <c r="J503" s="28" t="s">
        <v>65</v>
      </c>
      <c r="K503" s="28"/>
      <c r="L503" s="29">
        <v>15170.4728625</v>
      </c>
      <c r="M503" s="29">
        <f>L503-E503</f>
        <v>0</v>
      </c>
    </row>
    <row r="504" spans="1:13">
      <c r="A504" s="19" t="s">
        <v>5345</v>
      </c>
      <c r="B504" s="20" t="s">
        <v>5346</v>
      </c>
      <c r="C504" s="20" t="s">
        <v>24</v>
      </c>
      <c r="D504" s="20"/>
      <c r="E504" s="21">
        <v>5802.19588760814</v>
      </c>
      <c r="F504" s="22" t="s">
        <v>5</v>
      </c>
      <c r="G504" s="23">
        <v>2002</v>
      </c>
      <c r="H504" s="22" t="s">
        <v>66</v>
      </c>
      <c r="I504" s="28" t="s">
        <v>64</v>
      </c>
      <c r="J504" s="28" t="s">
        <v>65</v>
      </c>
      <c r="K504" s="28"/>
      <c r="L504" s="29">
        <v>4580.79399672901</v>
      </c>
      <c r="M504" s="29">
        <f>L504-E504</f>
        <v>-1221.40189087913</v>
      </c>
    </row>
    <row r="505" spans="1:13">
      <c r="A505" s="19" t="s">
        <v>5347</v>
      </c>
      <c r="B505" s="20" t="s">
        <v>5348</v>
      </c>
      <c r="C505" s="20" t="s">
        <v>24</v>
      </c>
      <c r="D505" s="20"/>
      <c r="E505" s="21">
        <v>5802.19588760814</v>
      </c>
      <c r="F505" s="22" t="s">
        <v>5</v>
      </c>
      <c r="G505" s="23">
        <v>2003</v>
      </c>
      <c r="H505" s="22" t="s">
        <v>66</v>
      </c>
      <c r="I505" s="28" t="s">
        <v>64</v>
      </c>
      <c r="J505" s="28" t="s">
        <v>65</v>
      </c>
      <c r="K505" s="28"/>
      <c r="L505" s="29">
        <v>4580.79399672901</v>
      </c>
      <c r="M505" s="29">
        <f>L505-E505</f>
        <v>-1221.40189087913</v>
      </c>
    </row>
    <row r="506" spans="1:13">
      <c r="A506" s="19" t="s">
        <v>5349</v>
      </c>
      <c r="B506" s="20" t="s">
        <v>5350</v>
      </c>
      <c r="C506" s="20" t="s">
        <v>24</v>
      </c>
      <c r="D506" s="20"/>
      <c r="E506" s="21">
        <v>5802.19588760814</v>
      </c>
      <c r="F506" s="22" t="s">
        <v>5</v>
      </c>
      <c r="G506" s="23">
        <v>2009</v>
      </c>
      <c r="H506" s="22" t="s">
        <v>66</v>
      </c>
      <c r="I506" s="28" t="s">
        <v>64</v>
      </c>
      <c r="J506" s="28" t="s">
        <v>65</v>
      </c>
      <c r="K506" s="28"/>
      <c r="L506" s="29">
        <v>4580.79399672901</v>
      </c>
      <c r="M506" s="29">
        <f>L506-E506</f>
        <v>-1221.40189087913</v>
      </c>
    </row>
    <row r="507" spans="1:13">
      <c r="A507" s="19" t="s">
        <v>5351</v>
      </c>
      <c r="B507" s="20" t="s">
        <v>5352</v>
      </c>
      <c r="C507" s="20" t="s">
        <v>24</v>
      </c>
      <c r="D507" s="20"/>
      <c r="E507" s="21">
        <v>5802.19588760814</v>
      </c>
      <c r="F507" s="22" t="s">
        <v>5</v>
      </c>
      <c r="G507" s="23">
        <v>2009</v>
      </c>
      <c r="H507" s="22" t="s">
        <v>66</v>
      </c>
      <c r="I507" s="28" t="s">
        <v>64</v>
      </c>
      <c r="J507" s="28" t="s">
        <v>65</v>
      </c>
      <c r="K507" s="28"/>
      <c r="L507" s="29">
        <v>4580.79399672901</v>
      </c>
      <c r="M507" s="29">
        <f>L507-E507</f>
        <v>-1221.40189087913</v>
      </c>
    </row>
    <row r="508" spans="1:13">
      <c r="A508" s="19" t="s">
        <v>5353</v>
      </c>
      <c r="B508" s="20" t="s">
        <v>5354</v>
      </c>
      <c r="C508" s="20" t="s">
        <v>24</v>
      </c>
      <c r="D508" s="20"/>
      <c r="E508" s="21">
        <v>5802.19588760814</v>
      </c>
      <c r="F508" s="22" t="s">
        <v>5</v>
      </c>
      <c r="G508" s="23">
        <v>2009</v>
      </c>
      <c r="H508" s="22" t="s">
        <v>66</v>
      </c>
      <c r="I508" s="28" t="s">
        <v>64</v>
      </c>
      <c r="J508" s="28" t="s">
        <v>65</v>
      </c>
      <c r="K508" s="28"/>
      <c r="L508" s="29">
        <v>4580.79399672901</v>
      </c>
      <c r="M508" s="29">
        <f>L508-E508</f>
        <v>-1221.40189087913</v>
      </c>
    </row>
    <row r="509" spans="1:13">
      <c r="A509" s="19" t="s">
        <v>5342</v>
      </c>
      <c r="B509" s="20" t="s">
        <v>5343</v>
      </c>
      <c r="C509" s="20" t="s">
        <v>28</v>
      </c>
      <c r="D509" s="20"/>
      <c r="E509" s="21">
        <v>224046.4740516</v>
      </c>
      <c r="F509" s="22" t="s">
        <v>5</v>
      </c>
      <c r="G509" s="23">
        <v>2014</v>
      </c>
      <c r="H509" s="22" t="s">
        <v>66</v>
      </c>
      <c r="I509" s="28" t="s">
        <v>64</v>
      </c>
      <c r="J509" s="28" t="s">
        <v>65</v>
      </c>
      <c r="K509" s="28" t="s">
        <v>4766</v>
      </c>
      <c r="L509" s="29">
        <v>222099.9140516</v>
      </c>
      <c r="M509" s="29">
        <f>L509-E509</f>
        <v>-1946.56</v>
      </c>
    </row>
    <row r="510" spans="1:13">
      <c r="A510" s="19" t="s">
        <v>5355</v>
      </c>
      <c r="B510" s="20" t="s">
        <v>5356</v>
      </c>
      <c r="C510" s="20" t="s">
        <v>4722</v>
      </c>
      <c r="D510" s="20"/>
      <c r="E510" s="21">
        <v>-3395.1654</v>
      </c>
      <c r="F510" s="22" t="s">
        <v>5</v>
      </c>
      <c r="G510" s="23">
        <v>2014</v>
      </c>
      <c r="H510" s="22" t="s">
        <v>66</v>
      </c>
      <c r="I510" s="28" t="s">
        <v>488</v>
      </c>
      <c r="J510" s="28" t="s">
        <v>282</v>
      </c>
      <c r="K510" s="28"/>
      <c r="L510" s="29">
        <v>-6586.66688</v>
      </c>
      <c r="M510" s="29">
        <f>L510-E510</f>
        <v>-3191.50148</v>
      </c>
    </row>
    <row r="511" spans="1:13">
      <c r="A511" s="19" t="s">
        <v>5357</v>
      </c>
      <c r="B511" s="20" t="s">
        <v>5358</v>
      </c>
      <c r="C511" s="20" t="s">
        <v>4722</v>
      </c>
      <c r="D511" s="20"/>
      <c r="E511" s="21">
        <v>-3395.1654</v>
      </c>
      <c r="F511" s="22" t="s">
        <v>5</v>
      </c>
      <c r="G511" s="23">
        <v>2013</v>
      </c>
      <c r="H511" s="22" t="s">
        <v>66</v>
      </c>
      <c r="I511" s="28" t="s">
        <v>488</v>
      </c>
      <c r="J511" s="28" t="s">
        <v>282</v>
      </c>
      <c r="K511" s="28"/>
      <c r="L511" s="29">
        <v>-6586.66688</v>
      </c>
      <c r="M511" s="29">
        <f>L511-E511</f>
        <v>-3191.50148</v>
      </c>
    </row>
    <row r="512" spans="1:13">
      <c r="A512" s="19" t="s">
        <v>5359</v>
      </c>
      <c r="B512" s="20" t="s">
        <v>5360</v>
      </c>
      <c r="C512" s="20" t="s">
        <v>4722</v>
      </c>
      <c r="D512" s="20"/>
      <c r="E512" s="21">
        <v>-3395.1654</v>
      </c>
      <c r="F512" s="22" t="s">
        <v>5</v>
      </c>
      <c r="G512" s="23">
        <v>2013</v>
      </c>
      <c r="H512" s="22" t="s">
        <v>66</v>
      </c>
      <c r="I512" s="28" t="s">
        <v>488</v>
      </c>
      <c r="J512" s="28" t="s">
        <v>269</v>
      </c>
      <c r="K512" s="28"/>
      <c r="L512" s="29">
        <v>-6586.66688</v>
      </c>
      <c r="M512" s="29">
        <f>L512-E512</f>
        <v>-3191.50148</v>
      </c>
    </row>
    <row r="513" spans="1:13">
      <c r="A513" s="19" t="s">
        <v>5361</v>
      </c>
      <c r="B513" s="20" t="s">
        <v>5362</v>
      </c>
      <c r="C513" s="20" t="s">
        <v>4722</v>
      </c>
      <c r="D513" s="20"/>
      <c r="E513" s="21">
        <v>-3395.1654</v>
      </c>
      <c r="F513" s="22" t="s">
        <v>5</v>
      </c>
      <c r="G513" s="23">
        <v>2006</v>
      </c>
      <c r="H513" s="22" t="s">
        <v>66</v>
      </c>
      <c r="I513" s="28" t="s">
        <v>488</v>
      </c>
      <c r="J513" s="28" t="s">
        <v>282</v>
      </c>
      <c r="K513" s="28"/>
      <c r="L513" s="29">
        <v>-6586.66688</v>
      </c>
      <c r="M513" s="29">
        <f>L513-E513</f>
        <v>-3191.50148</v>
      </c>
    </row>
    <row r="514" spans="1:13">
      <c r="A514" s="19" t="s">
        <v>5363</v>
      </c>
      <c r="B514" s="20" t="s">
        <v>5364</v>
      </c>
      <c r="C514" s="20" t="s">
        <v>4722</v>
      </c>
      <c r="D514" s="20"/>
      <c r="E514" s="21">
        <v>-3395.1654</v>
      </c>
      <c r="F514" s="22" t="s">
        <v>5</v>
      </c>
      <c r="G514" s="23">
        <v>2008</v>
      </c>
      <c r="H514" s="22" t="s">
        <v>66</v>
      </c>
      <c r="I514" s="28" t="s">
        <v>488</v>
      </c>
      <c r="J514" s="28" t="s">
        <v>282</v>
      </c>
      <c r="K514" s="28"/>
      <c r="L514" s="29">
        <v>-6586.66688</v>
      </c>
      <c r="M514" s="29">
        <f>L514-E514</f>
        <v>-3191.50148</v>
      </c>
    </row>
    <row r="515" spans="1:13">
      <c r="A515" s="19" t="s">
        <v>5365</v>
      </c>
      <c r="B515" s="20" t="s">
        <v>5366</v>
      </c>
      <c r="C515" s="20" t="s">
        <v>4722</v>
      </c>
      <c r="D515" s="20"/>
      <c r="E515" s="21">
        <v>-3395.1654</v>
      </c>
      <c r="F515" s="22" t="s">
        <v>5</v>
      </c>
      <c r="G515" s="23">
        <v>2010</v>
      </c>
      <c r="H515" s="22" t="s">
        <v>66</v>
      </c>
      <c r="I515" s="28" t="s">
        <v>488</v>
      </c>
      <c r="J515" s="28" t="s">
        <v>282</v>
      </c>
      <c r="K515" s="28"/>
      <c r="L515" s="29">
        <v>-6586.66688</v>
      </c>
      <c r="M515" s="29">
        <f>L515-E515</f>
        <v>-3191.50148</v>
      </c>
    </row>
    <row r="516" spans="1:13">
      <c r="A516" s="19" t="s">
        <v>5367</v>
      </c>
      <c r="B516" s="20" t="s">
        <v>5368</v>
      </c>
      <c r="C516" s="20" t="s">
        <v>4722</v>
      </c>
      <c r="D516" s="20"/>
      <c r="E516" s="21">
        <v>-6124.209</v>
      </c>
      <c r="F516" s="22" t="s">
        <v>5</v>
      </c>
      <c r="G516" s="23">
        <v>2017</v>
      </c>
      <c r="H516" s="22" t="s">
        <v>83</v>
      </c>
      <c r="I516" s="28" t="s">
        <v>488</v>
      </c>
      <c r="J516" s="28" t="s">
        <v>269</v>
      </c>
      <c r="K516" s="28"/>
      <c r="L516" s="29">
        <v>-12359.4848</v>
      </c>
      <c r="M516" s="29">
        <f>L516-E516</f>
        <v>-6235.2758</v>
      </c>
    </row>
    <row r="517" spans="1:13">
      <c r="A517" s="19" t="s">
        <v>5369</v>
      </c>
      <c r="B517" s="20" t="s">
        <v>5370</v>
      </c>
      <c r="C517" s="20" t="s">
        <v>4722</v>
      </c>
      <c r="D517" s="20"/>
      <c r="E517" s="21">
        <v>-6124.209</v>
      </c>
      <c r="F517" s="22" t="s">
        <v>5</v>
      </c>
      <c r="G517" s="23">
        <v>2011</v>
      </c>
      <c r="H517" s="22" t="s">
        <v>66</v>
      </c>
      <c r="I517" s="28" t="s">
        <v>488</v>
      </c>
      <c r="J517" s="28" t="s">
        <v>282</v>
      </c>
      <c r="K517" s="28"/>
      <c r="L517" s="29">
        <v>-12359.4848</v>
      </c>
      <c r="M517" s="29">
        <f>L517-E517</f>
        <v>-6235.2758</v>
      </c>
    </row>
    <row r="518" spans="1:13">
      <c r="A518" s="19" t="s">
        <v>5371</v>
      </c>
      <c r="B518" s="20" t="s">
        <v>5372</v>
      </c>
      <c r="C518" s="20" t="s">
        <v>4722</v>
      </c>
      <c r="D518" s="20"/>
      <c r="E518" s="21">
        <v>-6124.209</v>
      </c>
      <c r="F518" s="22" t="s">
        <v>5</v>
      </c>
      <c r="G518" s="23">
        <v>2012</v>
      </c>
      <c r="H518" s="22" t="s">
        <v>66</v>
      </c>
      <c r="I518" s="28" t="s">
        <v>488</v>
      </c>
      <c r="J518" s="28" t="s">
        <v>282</v>
      </c>
      <c r="K518" s="28"/>
      <c r="L518" s="29">
        <v>-12359.4848</v>
      </c>
      <c r="M518" s="29">
        <f>L518-E518</f>
        <v>-6235.2758</v>
      </c>
    </row>
    <row r="519" spans="1:13">
      <c r="A519" s="19" t="s">
        <v>5373</v>
      </c>
      <c r="B519" s="20" t="s">
        <v>5374</v>
      </c>
      <c r="C519" s="20" t="s">
        <v>4722</v>
      </c>
      <c r="D519" s="20"/>
      <c r="E519" s="21">
        <v>-6124.209</v>
      </c>
      <c r="F519" s="22" t="s">
        <v>5</v>
      </c>
      <c r="G519" s="23">
        <v>2013</v>
      </c>
      <c r="H519" s="22" t="s">
        <v>66</v>
      </c>
      <c r="I519" s="28" t="s">
        <v>488</v>
      </c>
      <c r="J519" s="28" t="s">
        <v>276</v>
      </c>
      <c r="K519" s="28"/>
      <c r="L519" s="29">
        <v>-12359.4848</v>
      </c>
      <c r="M519" s="29">
        <f>L519-E519</f>
        <v>-6235.2758</v>
      </c>
    </row>
    <row r="520" spans="1:13">
      <c r="A520" s="19" t="s">
        <v>5375</v>
      </c>
      <c r="B520" s="20" t="s">
        <v>5376</v>
      </c>
      <c r="C520" s="20" t="s">
        <v>4722</v>
      </c>
      <c r="D520" s="20"/>
      <c r="E520" s="21">
        <v>-6124.209</v>
      </c>
      <c r="F520" s="22" t="s">
        <v>5</v>
      </c>
      <c r="G520" s="23">
        <v>2006</v>
      </c>
      <c r="H520" s="22" t="s">
        <v>66</v>
      </c>
      <c r="I520" s="28" t="s">
        <v>488</v>
      </c>
      <c r="J520" s="28" t="s">
        <v>282</v>
      </c>
      <c r="K520" s="28"/>
      <c r="L520" s="29">
        <v>-12359.4848</v>
      </c>
      <c r="M520" s="29">
        <f>L520-E520</f>
        <v>-6235.2758</v>
      </c>
    </row>
    <row r="521" spans="1:13">
      <c r="A521" s="19" t="s">
        <v>5377</v>
      </c>
      <c r="B521" s="20" t="s">
        <v>5378</v>
      </c>
      <c r="C521" s="20" t="s">
        <v>4722</v>
      </c>
      <c r="D521" s="20"/>
      <c r="E521" s="21">
        <v>-6124.209</v>
      </c>
      <c r="F521" s="22" t="s">
        <v>5</v>
      </c>
      <c r="G521" s="23">
        <v>2006</v>
      </c>
      <c r="H521" s="22" t="s">
        <v>66</v>
      </c>
      <c r="I521" s="28" t="s">
        <v>488</v>
      </c>
      <c r="J521" s="28" t="s">
        <v>282</v>
      </c>
      <c r="K521" s="28"/>
      <c r="L521" s="29">
        <v>-12359.4848</v>
      </c>
      <c r="M521" s="29">
        <f>L521-E521</f>
        <v>-6235.2758</v>
      </c>
    </row>
    <row r="522" spans="1:13">
      <c r="A522" s="19" t="s">
        <v>5379</v>
      </c>
      <c r="B522" s="20" t="s">
        <v>5380</v>
      </c>
      <c r="C522" s="20" t="s">
        <v>4722</v>
      </c>
      <c r="D522" s="20"/>
      <c r="E522" s="21">
        <v>-6124.209</v>
      </c>
      <c r="F522" s="22" t="s">
        <v>5</v>
      </c>
      <c r="G522" s="23">
        <v>2008</v>
      </c>
      <c r="H522" s="22" t="s">
        <v>66</v>
      </c>
      <c r="I522" s="28" t="s">
        <v>488</v>
      </c>
      <c r="J522" s="28" t="s">
        <v>272</v>
      </c>
      <c r="K522" s="28"/>
      <c r="L522" s="29">
        <v>-12359.4848</v>
      </c>
      <c r="M522" s="29">
        <f>L522-E522</f>
        <v>-6235.2758</v>
      </c>
    </row>
    <row r="523" spans="1:13">
      <c r="A523" s="19" t="s">
        <v>5381</v>
      </c>
      <c r="B523" s="20" t="s">
        <v>5382</v>
      </c>
      <c r="C523" s="20" t="s">
        <v>4722</v>
      </c>
      <c r="D523" s="20"/>
      <c r="E523" s="21">
        <v>-6124.209</v>
      </c>
      <c r="F523" s="22" t="s">
        <v>5</v>
      </c>
      <c r="G523" s="23">
        <v>2010</v>
      </c>
      <c r="H523" s="22" t="s">
        <v>66</v>
      </c>
      <c r="I523" s="28" t="s">
        <v>488</v>
      </c>
      <c r="J523" s="28" t="s">
        <v>272</v>
      </c>
      <c r="K523" s="28"/>
      <c r="L523" s="29">
        <v>-12359.4848</v>
      </c>
      <c r="M523" s="29">
        <f>L523-E523</f>
        <v>-6235.2758</v>
      </c>
    </row>
    <row r="524" spans="1:13">
      <c r="A524" s="19" t="s">
        <v>5383</v>
      </c>
      <c r="B524" s="20" t="s">
        <v>5384</v>
      </c>
      <c r="C524" s="20" t="s">
        <v>4722</v>
      </c>
      <c r="D524" s="20"/>
      <c r="E524" s="21">
        <v>-6124.209</v>
      </c>
      <c r="F524" s="22" t="s">
        <v>5</v>
      </c>
      <c r="G524" s="23">
        <v>2010</v>
      </c>
      <c r="H524" s="22" t="s">
        <v>66</v>
      </c>
      <c r="I524" s="28" t="s">
        <v>488</v>
      </c>
      <c r="J524" s="28" t="s">
        <v>282</v>
      </c>
      <c r="K524" s="28"/>
      <c r="L524" s="29">
        <v>-12359.4848</v>
      </c>
      <c r="M524" s="29">
        <f>L524-E524</f>
        <v>-6235.2758</v>
      </c>
    </row>
    <row r="525" spans="1:13">
      <c r="A525" s="19" t="s">
        <v>5385</v>
      </c>
      <c r="B525" s="20" t="s">
        <v>5386</v>
      </c>
      <c r="C525" s="20" t="s">
        <v>4722</v>
      </c>
      <c r="D525" s="20"/>
      <c r="E525" s="21">
        <v>-3662.72920000002</v>
      </c>
      <c r="F525" s="22" t="s">
        <v>5</v>
      </c>
      <c r="G525" s="23">
        <v>1999</v>
      </c>
      <c r="H525" s="22" t="s">
        <v>66</v>
      </c>
      <c r="I525" s="28" t="s">
        <v>488</v>
      </c>
      <c r="J525" s="28" t="s">
        <v>282</v>
      </c>
      <c r="K525" s="28"/>
      <c r="L525" s="29">
        <v>-15883.99824</v>
      </c>
      <c r="M525" s="29">
        <f>L525-E525</f>
        <v>-12221.26904</v>
      </c>
    </row>
    <row r="526" spans="1:13">
      <c r="A526" s="19" t="s">
        <v>5235</v>
      </c>
      <c r="B526" s="20" t="s">
        <v>63</v>
      </c>
      <c r="C526" s="20" t="s">
        <v>24</v>
      </c>
      <c r="D526" s="20"/>
      <c r="E526" s="21">
        <v>65401.3424</v>
      </c>
      <c r="F526" s="22" t="s">
        <v>5</v>
      </c>
      <c r="G526" s="23">
        <v>2002</v>
      </c>
      <c r="H526" s="22" t="s">
        <v>66</v>
      </c>
      <c r="I526" s="28" t="s">
        <v>64</v>
      </c>
      <c r="J526" s="28" t="s">
        <v>65</v>
      </c>
      <c r="K526" s="28"/>
      <c r="L526" s="29">
        <v>48454.4924</v>
      </c>
      <c r="M526" s="29">
        <f>L526-E526</f>
        <v>-16946.85</v>
      </c>
    </row>
    <row r="527" spans="1:13">
      <c r="A527" s="19" t="s">
        <v>5213</v>
      </c>
      <c r="B527" s="20" t="s">
        <v>4367</v>
      </c>
      <c r="C527" s="20" t="s">
        <v>24</v>
      </c>
      <c r="D527" s="20"/>
      <c r="E527" s="21">
        <v>65401.3424</v>
      </c>
      <c r="F527" s="22" t="s">
        <v>5</v>
      </c>
      <c r="G527" s="23">
        <v>2002</v>
      </c>
      <c r="H527" s="22" t="s">
        <v>66</v>
      </c>
      <c r="I527" s="28" t="s">
        <v>64</v>
      </c>
      <c r="J527" s="28" t="s">
        <v>65</v>
      </c>
      <c r="K527" s="28"/>
      <c r="L527" s="29">
        <v>48454.4924</v>
      </c>
      <c r="M527" s="29">
        <f>L527-E527</f>
        <v>-16946.85</v>
      </c>
    </row>
    <row r="528" spans="1:13">
      <c r="A528" s="19" t="s">
        <v>5214</v>
      </c>
      <c r="B528" s="20" t="s">
        <v>2457</v>
      </c>
      <c r="C528" s="20" t="s">
        <v>24</v>
      </c>
      <c r="D528" s="20"/>
      <c r="E528" s="21">
        <v>65401.3424</v>
      </c>
      <c r="F528" s="22" t="s">
        <v>5</v>
      </c>
      <c r="G528" s="23">
        <v>2002</v>
      </c>
      <c r="H528" s="22" t="s">
        <v>66</v>
      </c>
      <c r="I528" s="28" t="s">
        <v>64</v>
      </c>
      <c r="J528" s="28" t="s">
        <v>65</v>
      </c>
      <c r="K528" s="28"/>
      <c r="L528" s="29">
        <v>48454.4924</v>
      </c>
      <c r="M528" s="29">
        <f>L528-E528</f>
        <v>-16946.85</v>
      </c>
    </row>
    <row r="529" spans="1:13">
      <c r="A529" s="19" t="s">
        <v>5218</v>
      </c>
      <c r="B529" s="20" t="s">
        <v>3486</v>
      </c>
      <c r="C529" s="20" t="s">
        <v>24</v>
      </c>
      <c r="D529" s="20"/>
      <c r="E529" s="21">
        <v>65401.3424</v>
      </c>
      <c r="F529" s="22" t="s">
        <v>5</v>
      </c>
      <c r="G529" s="23">
        <v>2003</v>
      </c>
      <c r="H529" s="22" t="s">
        <v>66</v>
      </c>
      <c r="I529" s="28" t="s">
        <v>64</v>
      </c>
      <c r="J529" s="28" t="s">
        <v>65</v>
      </c>
      <c r="K529" s="28"/>
      <c r="L529" s="29">
        <v>48454.4924</v>
      </c>
      <c r="M529" s="29">
        <f>L529-E529</f>
        <v>-16946.85</v>
      </c>
    </row>
    <row r="530" spans="1:13">
      <c r="A530" s="19" t="s">
        <v>5219</v>
      </c>
      <c r="B530" s="20" t="s">
        <v>3733</v>
      </c>
      <c r="C530" s="20" t="s">
        <v>24</v>
      </c>
      <c r="D530" s="20"/>
      <c r="E530" s="21">
        <v>65401.3424</v>
      </c>
      <c r="F530" s="22" t="s">
        <v>5</v>
      </c>
      <c r="G530" s="23">
        <v>2004</v>
      </c>
      <c r="H530" s="22" t="s">
        <v>66</v>
      </c>
      <c r="I530" s="28" t="s">
        <v>64</v>
      </c>
      <c r="J530" s="28" t="s">
        <v>65</v>
      </c>
      <c r="K530" s="28"/>
      <c r="L530" s="29">
        <v>48454.4924</v>
      </c>
      <c r="M530" s="29">
        <f>L530-E530</f>
        <v>-16946.85</v>
      </c>
    </row>
    <row r="531" spans="1:13">
      <c r="A531" s="19" t="s">
        <v>5215</v>
      </c>
      <c r="B531" s="20" t="s">
        <v>2565</v>
      </c>
      <c r="C531" s="20" t="s">
        <v>24</v>
      </c>
      <c r="D531" s="20"/>
      <c r="E531" s="21">
        <v>65401.3424</v>
      </c>
      <c r="F531" s="22" t="s">
        <v>5</v>
      </c>
      <c r="G531" s="23">
        <v>2006</v>
      </c>
      <c r="H531" s="22" t="s">
        <v>66</v>
      </c>
      <c r="I531" s="28" t="s">
        <v>64</v>
      </c>
      <c r="J531" s="28" t="s">
        <v>65</v>
      </c>
      <c r="K531" s="28"/>
      <c r="L531" s="29">
        <v>48454.4924</v>
      </c>
      <c r="M531" s="29">
        <f>L531-E531</f>
        <v>-16946.85</v>
      </c>
    </row>
    <row r="532" spans="1:13">
      <c r="A532" s="19" t="s">
        <v>5387</v>
      </c>
      <c r="B532" s="20" t="s">
        <v>3270</v>
      </c>
      <c r="C532" s="20" t="s">
        <v>24</v>
      </c>
      <c r="D532" s="20"/>
      <c r="E532" s="21">
        <v>65401.3424</v>
      </c>
      <c r="F532" s="22" t="s">
        <v>5</v>
      </c>
      <c r="G532" s="23">
        <v>2009</v>
      </c>
      <c r="H532" s="22" t="s">
        <v>66</v>
      </c>
      <c r="I532" s="28" t="s">
        <v>64</v>
      </c>
      <c r="J532" s="28" t="s">
        <v>65</v>
      </c>
      <c r="K532" s="28"/>
      <c r="L532" s="29">
        <v>48454.4924</v>
      </c>
      <c r="M532" s="29">
        <f>L532-E532</f>
        <v>-16946.85</v>
      </c>
    </row>
    <row r="533" spans="1:13">
      <c r="A533" s="19" t="s">
        <v>5388</v>
      </c>
      <c r="B533" s="20" t="s">
        <v>2701</v>
      </c>
      <c r="C533" s="20" t="s">
        <v>24</v>
      </c>
      <c r="D533" s="20"/>
      <c r="E533" s="21">
        <v>65401.3424</v>
      </c>
      <c r="F533" s="22" t="s">
        <v>5</v>
      </c>
      <c r="G533" s="23">
        <v>2009</v>
      </c>
      <c r="H533" s="22" t="s">
        <v>66</v>
      </c>
      <c r="I533" s="28" t="s">
        <v>64</v>
      </c>
      <c r="J533" s="28" t="s">
        <v>65</v>
      </c>
      <c r="K533" s="28"/>
      <c r="L533" s="29">
        <v>48454.4924</v>
      </c>
      <c r="M533" s="29">
        <f>L533-E533</f>
        <v>-16946.85</v>
      </c>
    </row>
    <row r="534" spans="1:13">
      <c r="A534" s="19" t="s">
        <v>5216</v>
      </c>
      <c r="B534" s="20" t="s">
        <v>4158</v>
      </c>
      <c r="C534" s="20" t="s">
        <v>24</v>
      </c>
      <c r="D534" s="20"/>
      <c r="E534" s="21">
        <v>65401.3424</v>
      </c>
      <c r="F534" s="22" t="s">
        <v>5</v>
      </c>
      <c r="G534" s="23">
        <v>2009</v>
      </c>
      <c r="H534" s="22" t="s">
        <v>66</v>
      </c>
      <c r="I534" s="28" t="s">
        <v>64</v>
      </c>
      <c r="J534" s="28" t="s">
        <v>65</v>
      </c>
      <c r="K534" s="28"/>
      <c r="L534" s="29">
        <v>48454.4924</v>
      </c>
      <c r="M534" s="29">
        <f>L534-E534</f>
        <v>-16946.85</v>
      </c>
    </row>
    <row r="535" spans="1:13">
      <c r="A535" s="19" t="s">
        <v>5226</v>
      </c>
      <c r="B535" s="20" t="s">
        <v>4443</v>
      </c>
      <c r="C535" s="20" t="s">
        <v>24</v>
      </c>
      <c r="D535" s="20"/>
      <c r="E535" s="21">
        <v>65401.3424</v>
      </c>
      <c r="F535" s="22" t="s">
        <v>5</v>
      </c>
      <c r="G535" s="23">
        <v>2009</v>
      </c>
      <c r="H535" s="22" t="s">
        <v>66</v>
      </c>
      <c r="I535" s="28" t="s">
        <v>64</v>
      </c>
      <c r="J535" s="28" t="s">
        <v>65</v>
      </c>
      <c r="K535" s="28"/>
      <c r="L535" s="29">
        <v>48454.4924</v>
      </c>
      <c r="M535" s="29">
        <f>L535-E535</f>
        <v>-16946.85</v>
      </c>
    </row>
    <row r="536" spans="1:13">
      <c r="A536" s="19" t="s">
        <v>5222</v>
      </c>
      <c r="B536" s="20" t="s">
        <v>4132</v>
      </c>
      <c r="C536" s="20" t="s">
        <v>24</v>
      </c>
      <c r="D536" s="20"/>
      <c r="E536" s="21">
        <v>65401.3424</v>
      </c>
      <c r="F536" s="22" t="s">
        <v>5</v>
      </c>
      <c r="G536" s="23">
        <v>2009</v>
      </c>
      <c r="H536" s="22" t="s">
        <v>66</v>
      </c>
      <c r="I536" s="28" t="s">
        <v>64</v>
      </c>
      <c r="J536" s="28" t="s">
        <v>65</v>
      </c>
      <c r="K536" s="28"/>
      <c r="L536" s="29">
        <v>48454.4924</v>
      </c>
      <c r="M536" s="29">
        <f>L536-E536</f>
        <v>-16946.85</v>
      </c>
    </row>
    <row r="537" spans="1:13">
      <c r="A537" s="19" t="s">
        <v>5227</v>
      </c>
      <c r="B537" s="20" t="s">
        <v>3714</v>
      </c>
      <c r="C537" s="20" t="s">
        <v>24</v>
      </c>
      <c r="D537" s="20"/>
      <c r="E537" s="21">
        <v>65401.3424</v>
      </c>
      <c r="F537" s="22" t="s">
        <v>5</v>
      </c>
      <c r="G537" s="23">
        <v>2010</v>
      </c>
      <c r="H537" s="22" t="s">
        <v>66</v>
      </c>
      <c r="I537" s="28" t="s">
        <v>64</v>
      </c>
      <c r="J537" s="28" t="s">
        <v>65</v>
      </c>
      <c r="K537" s="28"/>
      <c r="L537" s="29">
        <v>48454.4924</v>
      </c>
      <c r="M537" s="29">
        <f>L537-E537</f>
        <v>-16946.85</v>
      </c>
    </row>
    <row r="538" spans="1:13">
      <c r="A538" s="19" t="s">
        <v>5225</v>
      </c>
      <c r="B538" s="20" t="s">
        <v>4529</v>
      </c>
      <c r="C538" s="20" t="s">
        <v>24</v>
      </c>
      <c r="D538" s="20"/>
      <c r="E538" s="21">
        <v>65401.3424</v>
      </c>
      <c r="F538" s="22" t="s">
        <v>5</v>
      </c>
      <c r="G538" s="23">
        <v>2010</v>
      </c>
      <c r="H538" s="22" t="s">
        <v>66</v>
      </c>
      <c r="I538" s="28" t="s">
        <v>64</v>
      </c>
      <c r="J538" s="28" t="s">
        <v>65</v>
      </c>
      <c r="K538" s="28"/>
      <c r="L538" s="29">
        <v>48454.4924</v>
      </c>
      <c r="M538" s="29">
        <f>L538-E538</f>
        <v>-16946.85</v>
      </c>
    </row>
    <row r="539" spans="1:13">
      <c r="A539" s="19" t="s">
        <v>5212</v>
      </c>
      <c r="B539" s="20" t="s">
        <v>4493</v>
      </c>
      <c r="C539" s="20" t="s">
        <v>24</v>
      </c>
      <c r="D539" s="20"/>
      <c r="E539" s="21">
        <v>65401.3424</v>
      </c>
      <c r="F539" s="22" t="s">
        <v>5</v>
      </c>
      <c r="G539" s="23">
        <v>2010</v>
      </c>
      <c r="H539" s="22" t="s">
        <v>66</v>
      </c>
      <c r="I539" s="28" t="s">
        <v>64</v>
      </c>
      <c r="J539" s="28" t="s">
        <v>65</v>
      </c>
      <c r="K539" s="28"/>
      <c r="L539" s="29">
        <v>48454.4924</v>
      </c>
      <c r="M539" s="29">
        <f>L539-E539</f>
        <v>-16946.85</v>
      </c>
    </row>
    <row r="540" spans="1:13">
      <c r="A540" s="19" t="s">
        <v>5237</v>
      </c>
      <c r="B540" s="20" t="s">
        <v>3835</v>
      </c>
      <c r="C540" s="20" t="s">
        <v>24</v>
      </c>
      <c r="D540" s="20"/>
      <c r="E540" s="21">
        <v>65401.3424</v>
      </c>
      <c r="F540" s="22" t="s">
        <v>5</v>
      </c>
      <c r="G540" s="23">
        <v>2010</v>
      </c>
      <c r="H540" s="22" t="s">
        <v>66</v>
      </c>
      <c r="I540" s="28" t="s">
        <v>64</v>
      </c>
      <c r="J540" s="28" t="s">
        <v>65</v>
      </c>
      <c r="K540" s="28"/>
      <c r="L540" s="29">
        <v>48454.4924</v>
      </c>
      <c r="M540" s="29">
        <f>L540-E540</f>
        <v>-16946.85</v>
      </c>
    </row>
    <row r="541" spans="1:13">
      <c r="A541" s="19" t="s">
        <v>5211</v>
      </c>
      <c r="B541" s="20" t="s">
        <v>3403</v>
      </c>
      <c r="C541" s="20" t="s">
        <v>24</v>
      </c>
      <c r="D541" s="20"/>
      <c r="E541" s="21">
        <v>65401.3424</v>
      </c>
      <c r="F541" s="22" t="s">
        <v>5</v>
      </c>
      <c r="G541" s="23">
        <v>2011</v>
      </c>
      <c r="H541" s="22" t="s">
        <v>66</v>
      </c>
      <c r="I541" s="28" t="s">
        <v>64</v>
      </c>
      <c r="J541" s="28" t="s">
        <v>65</v>
      </c>
      <c r="K541" s="28"/>
      <c r="L541" s="29">
        <v>48454.4924</v>
      </c>
      <c r="M541" s="29">
        <f>L541-E541</f>
        <v>-16946.85</v>
      </c>
    </row>
    <row r="542" spans="1:13">
      <c r="A542" s="19" t="s">
        <v>5217</v>
      </c>
      <c r="B542" s="20" t="s">
        <v>3841</v>
      </c>
      <c r="C542" s="20" t="s">
        <v>24</v>
      </c>
      <c r="D542" s="20"/>
      <c r="E542" s="21">
        <v>65401.3424</v>
      </c>
      <c r="F542" s="22" t="s">
        <v>5</v>
      </c>
      <c r="G542" s="23">
        <v>2011</v>
      </c>
      <c r="H542" s="22" t="s">
        <v>66</v>
      </c>
      <c r="I542" s="28" t="s">
        <v>64</v>
      </c>
      <c r="J542" s="28" t="s">
        <v>65</v>
      </c>
      <c r="K542" s="28"/>
      <c r="L542" s="29">
        <v>48454.4924</v>
      </c>
      <c r="M542" s="29">
        <f>L542-E542</f>
        <v>-16946.85</v>
      </c>
    </row>
    <row r="543" spans="1:13">
      <c r="A543" s="19" t="s">
        <v>5233</v>
      </c>
      <c r="B543" s="20" t="s">
        <v>2541</v>
      </c>
      <c r="C543" s="20" t="s">
        <v>24</v>
      </c>
      <c r="D543" s="20"/>
      <c r="E543" s="21">
        <v>65401.3424</v>
      </c>
      <c r="F543" s="22" t="s">
        <v>5</v>
      </c>
      <c r="G543" s="23">
        <v>2012</v>
      </c>
      <c r="H543" s="22" t="s">
        <v>66</v>
      </c>
      <c r="I543" s="28" t="s">
        <v>64</v>
      </c>
      <c r="J543" s="28" t="s">
        <v>65</v>
      </c>
      <c r="K543" s="28"/>
      <c r="L543" s="29">
        <v>48454.4924</v>
      </c>
      <c r="M543" s="29">
        <f>L543-E543</f>
        <v>-16946.85</v>
      </c>
    </row>
    <row r="544" spans="1:13">
      <c r="A544" s="19" t="s">
        <v>5230</v>
      </c>
      <c r="B544" s="20" t="s">
        <v>3661</v>
      </c>
      <c r="C544" s="20" t="s">
        <v>24</v>
      </c>
      <c r="D544" s="20"/>
      <c r="E544" s="21">
        <v>65401.3424</v>
      </c>
      <c r="F544" s="22" t="s">
        <v>5</v>
      </c>
      <c r="G544" s="23">
        <v>2012</v>
      </c>
      <c r="H544" s="22" t="s">
        <v>66</v>
      </c>
      <c r="I544" s="28" t="s">
        <v>64</v>
      </c>
      <c r="J544" s="28" t="s">
        <v>65</v>
      </c>
      <c r="K544" s="28"/>
      <c r="L544" s="29">
        <v>48454.4924</v>
      </c>
      <c r="M544" s="29">
        <f>L544-E544</f>
        <v>-16946.85</v>
      </c>
    </row>
    <row r="545" spans="1:13">
      <c r="A545" s="19" t="s">
        <v>5228</v>
      </c>
      <c r="B545" s="20" t="s">
        <v>2628</v>
      </c>
      <c r="C545" s="20" t="s">
        <v>24</v>
      </c>
      <c r="D545" s="20"/>
      <c r="E545" s="21">
        <v>65401.3424</v>
      </c>
      <c r="F545" s="22" t="s">
        <v>5</v>
      </c>
      <c r="G545" s="23">
        <v>2012</v>
      </c>
      <c r="H545" s="22" t="s">
        <v>66</v>
      </c>
      <c r="I545" s="28" t="s">
        <v>64</v>
      </c>
      <c r="J545" s="28" t="s">
        <v>65</v>
      </c>
      <c r="K545" s="28"/>
      <c r="L545" s="29">
        <v>48454.4924</v>
      </c>
      <c r="M545" s="29">
        <f>L545-E545</f>
        <v>-16946.85</v>
      </c>
    </row>
    <row r="546" spans="1:13">
      <c r="A546" s="19" t="s">
        <v>5223</v>
      </c>
      <c r="B546" s="20" t="s">
        <v>3549</v>
      </c>
      <c r="C546" s="20" t="s">
        <v>24</v>
      </c>
      <c r="D546" s="20"/>
      <c r="E546" s="21">
        <v>65401.3424</v>
      </c>
      <c r="F546" s="22" t="s">
        <v>5</v>
      </c>
      <c r="G546" s="23">
        <v>2012</v>
      </c>
      <c r="H546" s="22" t="s">
        <v>66</v>
      </c>
      <c r="I546" s="28" t="s">
        <v>64</v>
      </c>
      <c r="J546" s="28" t="s">
        <v>65</v>
      </c>
      <c r="K546" s="28"/>
      <c r="L546" s="29">
        <v>48454.4924</v>
      </c>
      <c r="M546" s="29">
        <f>L546-E546</f>
        <v>-16946.85</v>
      </c>
    </row>
    <row r="547" spans="1:13">
      <c r="A547" s="19" t="s">
        <v>5224</v>
      </c>
      <c r="B547" s="20" t="s">
        <v>3731</v>
      </c>
      <c r="C547" s="20" t="s">
        <v>24</v>
      </c>
      <c r="D547" s="20"/>
      <c r="E547" s="21">
        <v>65401.3424</v>
      </c>
      <c r="F547" s="22" t="s">
        <v>5</v>
      </c>
      <c r="G547" s="23">
        <v>2012</v>
      </c>
      <c r="H547" s="22" t="s">
        <v>66</v>
      </c>
      <c r="I547" s="28" t="s">
        <v>64</v>
      </c>
      <c r="J547" s="28" t="s">
        <v>65</v>
      </c>
      <c r="K547" s="28"/>
      <c r="L547" s="29">
        <v>48454.4924</v>
      </c>
      <c r="M547" s="29">
        <f>L547-E547</f>
        <v>-16946.85</v>
      </c>
    </row>
    <row r="548" spans="1:13">
      <c r="A548" s="19" t="s">
        <v>5389</v>
      </c>
      <c r="B548" s="20" t="s">
        <v>3130</v>
      </c>
      <c r="C548" s="20" t="s">
        <v>24</v>
      </c>
      <c r="D548" s="20"/>
      <c r="E548" s="21">
        <v>65401.3424</v>
      </c>
      <c r="F548" s="22" t="s">
        <v>5</v>
      </c>
      <c r="G548" s="23">
        <v>2012</v>
      </c>
      <c r="H548" s="22" t="s">
        <v>66</v>
      </c>
      <c r="I548" s="28" t="s">
        <v>64</v>
      </c>
      <c r="J548" s="28" t="s">
        <v>65</v>
      </c>
      <c r="K548" s="28"/>
      <c r="L548" s="29">
        <v>48454.4924</v>
      </c>
      <c r="M548" s="29">
        <f>L548-E548</f>
        <v>-16946.85</v>
      </c>
    </row>
    <row r="549" spans="1:13">
      <c r="A549" s="19" t="s">
        <v>5234</v>
      </c>
      <c r="B549" s="20" t="s">
        <v>2935</v>
      </c>
      <c r="C549" s="20" t="s">
        <v>24</v>
      </c>
      <c r="D549" s="20"/>
      <c r="E549" s="21">
        <v>65401.3424</v>
      </c>
      <c r="F549" s="22" t="s">
        <v>5</v>
      </c>
      <c r="G549" s="23">
        <v>2012</v>
      </c>
      <c r="H549" s="22" t="s">
        <v>66</v>
      </c>
      <c r="I549" s="28" t="s">
        <v>64</v>
      </c>
      <c r="J549" s="28" t="s">
        <v>65</v>
      </c>
      <c r="K549" s="28"/>
      <c r="L549" s="29">
        <v>48454.4924</v>
      </c>
      <c r="M549" s="29">
        <f>L549-E549</f>
        <v>-16946.85</v>
      </c>
    </row>
    <row r="550" spans="1:13">
      <c r="A550" s="19" t="s">
        <v>5231</v>
      </c>
      <c r="B550" s="20" t="s">
        <v>2254</v>
      </c>
      <c r="C550" s="20" t="s">
        <v>24</v>
      </c>
      <c r="D550" s="20"/>
      <c r="E550" s="21">
        <v>65401.3424</v>
      </c>
      <c r="F550" s="22" t="s">
        <v>5</v>
      </c>
      <c r="G550" s="23">
        <v>2013</v>
      </c>
      <c r="H550" s="22" t="s">
        <v>66</v>
      </c>
      <c r="I550" s="28" t="s">
        <v>64</v>
      </c>
      <c r="J550" s="28" t="s">
        <v>65</v>
      </c>
      <c r="K550" s="28"/>
      <c r="L550" s="29">
        <v>48454.4924</v>
      </c>
      <c r="M550" s="29">
        <f>L550-E550</f>
        <v>-16946.85</v>
      </c>
    </row>
    <row r="551" spans="1:13">
      <c r="A551" s="19" t="s">
        <v>5232</v>
      </c>
      <c r="B551" s="20" t="s">
        <v>3769</v>
      </c>
      <c r="C551" s="20" t="s">
        <v>24</v>
      </c>
      <c r="D551" s="20"/>
      <c r="E551" s="21">
        <v>65401.3424</v>
      </c>
      <c r="F551" s="22" t="s">
        <v>5</v>
      </c>
      <c r="G551" s="23">
        <v>2014</v>
      </c>
      <c r="H551" s="22" t="s">
        <v>66</v>
      </c>
      <c r="I551" s="28" t="s">
        <v>64</v>
      </c>
      <c r="J551" s="28" t="s">
        <v>65</v>
      </c>
      <c r="K551" s="28"/>
      <c r="L551" s="29">
        <v>48454.4924</v>
      </c>
      <c r="M551" s="29">
        <f>L551-E551</f>
        <v>-16946.85</v>
      </c>
    </row>
    <row r="552" spans="1:13">
      <c r="A552" s="19" t="s">
        <v>5220</v>
      </c>
      <c r="B552" s="20" t="s">
        <v>2233</v>
      </c>
      <c r="C552" s="20" t="s">
        <v>24</v>
      </c>
      <c r="D552" s="20"/>
      <c r="E552" s="21">
        <v>65401.3424</v>
      </c>
      <c r="F552" s="22" t="s">
        <v>5</v>
      </c>
      <c r="G552" s="23">
        <v>2014</v>
      </c>
      <c r="H552" s="22" t="s">
        <v>66</v>
      </c>
      <c r="I552" s="28" t="s">
        <v>64</v>
      </c>
      <c r="J552" s="28" t="s">
        <v>65</v>
      </c>
      <c r="K552" s="28"/>
      <c r="L552" s="29">
        <v>48454.4924</v>
      </c>
      <c r="M552" s="29">
        <f>L552-E552</f>
        <v>-16946.85</v>
      </c>
    </row>
    <row r="553" spans="1:13">
      <c r="A553" s="19" t="s">
        <v>5236</v>
      </c>
      <c r="B553" s="20" t="s">
        <v>3862</v>
      </c>
      <c r="C553" s="20" t="s">
        <v>24</v>
      </c>
      <c r="D553" s="20"/>
      <c r="E553" s="21">
        <v>65401.3424</v>
      </c>
      <c r="F553" s="22" t="s">
        <v>5</v>
      </c>
      <c r="G553" s="23">
        <v>2014</v>
      </c>
      <c r="H553" s="22" t="s">
        <v>66</v>
      </c>
      <c r="I553" s="28" t="s">
        <v>64</v>
      </c>
      <c r="J553" s="28" t="s">
        <v>65</v>
      </c>
      <c r="K553" s="28"/>
      <c r="L553" s="29">
        <v>48454.4924</v>
      </c>
      <c r="M553" s="29">
        <f>L553-E553</f>
        <v>-16946.85</v>
      </c>
    </row>
    <row r="554" spans="1:13">
      <c r="A554" s="19" t="s">
        <v>5221</v>
      </c>
      <c r="B554" s="20" t="s">
        <v>3450</v>
      </c>
      <c r="C554" s="20" t="s">
        <v>24</v>
      </c>
      <c r="D554" s="20"/>
      <c r="E554" s="21">
        <v>65401.3424</v>
      </c>
      <c r="F554" s="22" t="s">
        <v>5</v>
      </c>
      <c r="G554" s="23">
        <v>2016</v>
      </c>
      <c r="H554" s="22" t="s">
        <v>82</v>
      </c>
      <c r="I554" s="28" t="s">
        <v>64</v>
      </c>
      <c r="J554" s="28" t="s">
        <v>65</v>
      </c>
      <c r="K554" s="28"/>
      <c r="L554" s="29">
        <v>48454.4924</v>
      </c>
      <c r="M554" s="29">
        <f>L554-E554</f>
        <v>-16946.85</v>
      </c>
    </row>
    <row r="555" spans="1:13">
      <c r="A555" s="19" t="s">
        <v>5229</v>
      </c>
      <c r="B555" s="20" t="s">
        <v>2697</v>
      </c>
      <c r="C555" s="20" t="s">
        <v>24</v>
      </c>
      <c r="D555" s="20"/>
      <c r="E555" s="21">
        <v>65401.3424</v>
      </c>
      <c r="F555" s="22" t="s">
        <v>5</v>
      </c>
      <c r="G555" s="23">
        <v>2017</v>
      </c>
      <c r="H555" s="22" t="s">
        <v>83</v>
      </c>
      <c r="I555" s="28" t="s">
        <v>64</v>
      </c>
      <c r="J555" s="28" t="s">
        <v>65</v>
      </c>
      <c r="K555" s="28"/>
      <c r="L555" s="29">
        <v>48454.4924</v>
      </c>
      <c r="M555" s="29">
        <f>L555-E555</f>
        <v>-16946.85</v>
      </c>
    </row>
    <row r="556" spans="1:13">
      <c r="A556" s="19" t="s">
        <v>5335</v>
      </c>
      <c r="B556" s="20" t="s">
        <v>798</v>
      </c>
      <c r="C556" s="20" t="s">
        <v>16</v>
      </c>
      <c r="D556" s="20"/>
      <c r="E556" s="21">
        <v>107040.81275694</v>
      </c>
      <c r="F556" s="22" t="s">
        <v>5</v>
      </c>
      <c r="G556" s="23">
        <v>2011</v>
      </c>
      <c r="H556" s="22" t="s">
        <v>66</v>
      </c>
      <c r="I556" s="28" t="s">
        <v>488</v>
      </c>
      <c r="J556" s="28" t="s">
        <v>166</v>
      </c>
      <c r="K556" s="28" t="s">
        <v>4766</v>
      </c>
      <c r="L556" s="29">
        <v>88209.6179566203</v>
      </c>
      <c r="M556" s="29">
        <f>L556-E556</f>
        <v>-18831.1948003197</v>
      </c>
    </row>
    <row r="557" spans="1:13">
      <c r="A557" s="19" t="s">
        <v>5390</v>
      </c>
      <c r="B557" s="20" t="s">
        <v>5391</v>
      </c>
      <c r="C557" s="20" t="s">
        <v>24</v>
      </c>
      <c r="D557" s="20"/>
      <c r="E557" s="21">
        <v>79098.0128136691</v>
      </c>
      <c r="F557" s="22" t="s">
        <v>5</v>
      </c>
      <c r="G557" s="23">
        <v>2009</v>
      </c>
      <c r="H557" s="22" t="s">
        <v>66</v>
      </c>
      <c r="I557" s="28" t="s">
        <v>64</v>
      </c>
      <c r="J557" s="28" t="s">
        <v>65</v>
      </c>
      <c r="K557" s="28"/>
      <c r="L557" s="29">
        <v>57658.3632054813</v>
      </c>
      <c r="M557" s="29">
        <f>L557-E557</f>
        <v>-21439.6496081878</v>
      </c>
    </row>
    <row r="558" spans="1:13">
      <c r="A558" s="19" t="s">
        <v>5392</v>
      </c>
      <c r="B558" s="20" t="s">
        <v>5393</v>
      </c>
      <c r="C558" s="20" t="s">
        <v>24</v>
      </c>
      <c r="D558" s="20"/>
      <c r="E558" s="21">
        <v>79098.0128136691</v>
      </c>
      <c r="F558" s="22" t="s">
        <v>5</v>
      </c>
      <c r="G558" s="23">
        <v>2011</v>
      </c>
      <c r="H558" s="22" t="s">
        <v>66</v>
      </c>
      <c r="I558" s="28" t="s">
        <v>64</v>
      </c>
      <c r="J558" s="28" t="s">
        <v>65</v>
      </c>
      <c r="K558" s="28"/>
      <c r="L558" s="29">
        <v>57658.3632054813</v>
      </c>
      <c r="M558" s="29">
        <f>L558-E558</f>
        <v>-21439.6496081878</v>
      </c>
    </row>
    <row r="559" spans="1:13">
      <c r="A559" s="19" t="s">
        <v>5394</v>
      </c>
      <c r="B559" s="20" t="s">
        <v>5395</v>
      </c>
      <c r="C559" s="20" t="s">
        <v>24</v>
      </c>
      <c r="D559" s="20"/>
      <c r="E559" s="21">
        <v>79098.0128136691</v>
      </c>
      <c r="F559" s="22" t="s">
        <v>5</v>
      </c>
      <c r="G559" s="23">
        <v>2011</v>
      </c>
      <c r="H559" s="22" t="s">
        <v>66</v>
      </c>
      <c r="I559" s="28" t="s">
        <v>64</v>
      </c>
      <c r="J559" s="28" t="s">
        <v>65</v>
      </c>
      <c r="K559" s="28"/>
      <c r="L559" s="29">
        <v>57658.3632054813</v>
      </c>
      <c r="M559" s="29">
        <f>L559-E559</f>
        <v>-21439.6496081878</v>
      </c>
    </row>
    <row r="560" spans="1:13">
      <c r="A560" s="19" t="s">
        <v>5396</v>
      </c>
      <c r="B560" s="20" t="s">
        <v>5397</v>
      </c>
      <c r="C560" s="20" t="s">
        <v>24</v>
      </c>
      <c r="D560" s="20"/>
      <c r="E560" s="21">
        <v>79098.0128136691</v>
      </c>
      <c r="F560" s="22" t="s">
        <v>5</v>
      </c>
      <c r="G560" s="23">
        <v>2012</v>
      </c>
      <c r="H560" s="22" t="s">
        <v>66</v>
      </c>
      <c r="I560" s="28" t="s">
        <v>64</v>
      </c>
      <c r="J560" s="28" t="s">
        <v>65</v>
      </c>
      <c r="K560" s="28"/>
      <c r="L560" s="29">
        <v>57658.3632054813</v>
      </c>
      <c r="M560" s="29">
        <f>L560-E560</f>
        <v>-21439.6496081878</v>
      </c>
    </row>
    <row r="561" spans="1:13">
      <c r="A561" s="19" t="s">
        <v>5398</v>
      </c>
      <c r="B561" s="20" t="s">
        <v>5399</v>
      </c>
      <c r="C561" s="20" t="s">
        <v>24</v>
      </c>
      <c r="D561" s="20"/>
      <c r="E561" s="21">
        <v>79098.0128136691</v>
      </c>
      <c r="F561" s="22" t="s">
        <v>5</v>
      </c>
      <c r="G561" s="23">
        <v>2012</v>
      </c>
      <c r="H561" s="22" t="s">
        <v>66</v>
      </c>
      <c r="I561" s="28" t="s">
        <v>64</v>
      </c>
      <c r="J561" s="28" t="s">
        <v>65</v>
      </c>
      <c r="K561" s="28"/>
      <c r="L561" s="29">
        <v>57658.3632054813</v>
      </c>
      <c r="M561" s="29">
        <f>L561-E561</f>
        <v>-21439.6496081878</v>
      </c>
    </row>
    <row r="562" spans="1:13">
      <c r="A562" s="19" t="s">
        <v>5400</v>
      </c>
      <c r="B562" s="20" t="s">
        <v>2497</v>
      </c>
      <c r="C562" s="20" t="s">
        <v>24</v>
      </c>
      <c r="D562" s="20"/>
      <c r="E562" s="21">
        <v>79098.0128136691</v>
      </c>
      <c r="F562" s="22" t="s">
        <v>5</v>
      </c>
      <c r="G562" s="23">
        <v>2013</v>
      </c>
      <c r="H562" s="22" t="s">
        <v>66</v>
      </c>
      <c r="I562" s="28" t="s">
        <v>64</v>
      </c>
      <c r="J562" s="28" t="s">
        <v>65</v>
      </c>
      <c r="K562" s="28"/>
      <c r="L562" s="29">
        <v>57658.3632054813</v>
      </c>
      <c r="M562" s="29">
        <f>L562-E562</f>
        <v>-21439.6496081878</v>
      </c>
    </row>
    <row r="563" spans="1:13">
      <c r="A563" s="19" t="s">
        <v>5401</v>
      </c>
      <c r="B563" s="20" t="s">
        <v>5402</v>
      </c>
      <c r="C563" s="20" t="s">
        <v>24</v>
      </c>
      <c r="D563" s="20"/>
      <c r="E563" s="21">
        <v>79098.0128136691</v>
      </c>
      <c r="F563" s="22" t="s">
        <v>5</v>
      </c>
      <c r="G563" s="23">
        <v>2017</v>
      </c>
      <c r="H563" s="22" t="s">
        <v>83</v>
      </c>
      <c r="I563" s="28" t="s">
        <v>64</v>
      </c>
      <c r="J563" s="28" t="s">
        <v>65</v>
      </c>
      <c r="K563" s="28"/>
      <c r="L563" s="29">
        <v>57658.3632054813</v>
      </c>
      <c r="M563" s="29">
        <f>L563-E563</f>
        <v>-21439.6496081878</v>
      </c>
    </row>
    <row r="564" spans="1:13">
      <c r="A564" s="19" t="s">
        <v>5327</v>
      </c>
      <c r="B564" s="20" t="s">
        <v>2500</v>
      </c>
      <c r="C564" s="20" t="s">
        <v>8</v>
      </c>
      <c r="D564" s="20"/>
      <c r="E564" s="21">
        <v>133407.608276</v>
      </c>
      <c r="F564" s="22" t="s">
        <v>5</v>
      </c>
      <c r="G564" s="23">
        <v>2016</v>
      </c>
      <c r="H564" s="22" t="s">
        <v>82</v>
      </c>
      <c r="I564" s="28" t="s">
        <v>64</v>
      </c>
      <c r="J564" s="28" t="s">
        <v>65</v>
      </c>
      <c r="K564" s="28" t="s">
        <v>4766</v>
      </c>
      <c r="L564" s="29">
        <v>88472.094276</v>
      </c>
      <c r="M564" s="29">
        <f>L564-E564</f>
        <v>-44935.514</v>
      </c>
    </row>
    <row r="565" spans="1:13">
      <c r="A565" s="19" t="s">
        <v>5243</v>
      </c>
      <c r="B565" s="20" t="s">
        <v>2575</v>
      </c>
      <c r="C565" s="20" t="s">
        <v>24</v>
      </c>
      <c r="D565" s="20"/>
      <c r="E565" s="21">
        <v>118897.986608</v>
      </c>
      <c r="F565" s="22" t="s">
        <v>5</v>
      </c>
      <c r="G565" s="23">
        <v>2001</v>
      </c>
      <c r="H565" s="22" t="s">
        <v>66</v>
      </c>
      <c r="I565" s="28" t="s">
        <v>64</v>
      </c>
      <c r="J565" s="28" t="s">
        <v>65</v>
      </c>
      <c r="K565" s="28"/>
      <c r="L565" s="29">
        <v>70391.046608</v>
      </c>
      <c r="M565" s="29">
        <f>L565-E565</f>
        <v>-48506.94</v>
      </c>
    </row>
    <row r="566" spans="1:13">
      <c r="A566" s="19" t="s">
        <v>5238</v>
      </c>
      <c r="B566" s="20" t="s">
        <v>3263</v>
      </c>
      <c r="C566" s="20" t="s">
        <v>24</v>
      </c>
      <c r="D566" s="20"/>
      <c r="E566" s="21">
        <v>118897.986608</v>
      </c>
      <c r="F566" s="22" t="s">
        <v>5</v>
      </c>
      <c r="G566" s="23">
        <v>2001</v>
      </c>
      <c r="H566" s="22" t="s">
        <v>66</v>
      </c>
      <c r="I566" s="28" t="s">
        <v>64</v>
      </c>
      <c r="J566" s="28" t="s">
        <v>65</v>
      </c>
      <c r="K566" s="28"/>
      <c r="L566" s="29">
        <v>70391.046608</v>
      </c>
      <c r="M566" s="29">
        <f>L566-E566</f>
        <v>-48506.94</v>
      </c>
    </row>
    <row r="567" spans="1:13">
      <c r="A567" s="19" t="s">
        <v>5239</v>
      </c>
      <c r="B567" s="20" t="s">
        <v>4337</v>
      </c>
      <c r="C567" s="20" t="s">
        <v>24</v>
      </c>
      <c r="D567" s="20"/>
      <c r="E567" s="21">
        <v>118897.986608</v>
      </c>
      <c r="F567" s="22" t="s">
        <v>5</v>
      </c>
      <c r="G567" s="23">
        <v>2002</v>
      </c>
      <c r="H567" s="22" t="s">
        <v>66</v>
      </c>
      <c r="I567" s="28" t="s">
        <v>64</v>
      </c>
      <c r="J567" s="28" t="s">
        <v>65</v>
      </c>
      <c r="K567" s="28"/>
      <c r="L567" s="29">
        <v>70391.046608</v>
      </c>
      <c r="M567" s="29">
        <f>L567-E567</f>
        <v>-48506.94</v>
      </c>
    </row>
    <row r="568" spans="1:13">
      <c r="A568" s="19" t="s">
        <v>5240</v>
      </c>
      <c r="B568" s="20" t="s">
        <v>4075</v>
      </c>
      <c r="C568" s="20" t="s">
        <v>24</v>
      </c>
      <c r="D568" s="20"/>
      <c r="E568" s="21">
        <v>118897.986608</v>
      </c>
      <c r="F568" s="22" t="s">
        <v>5</v>
      </c>
      <c r="G568" s="23">
        <v>2002</v>
      </c>
      <c r="H568" s="22" t="s">
        <v>66</v>
      </c>
      <c r="I568" s="28" t="s">
        <v>64</v>
      </c>
      <c r="J568" s="28" t="s">
        <v>65</v>
      </c>
      <c r="K568" s="28"/>
      <c r="L568" s="29">
        <v>70391.046608</v>
      </c>
      <c r="M568" s="29">
        <f>L568-E568</f>
        <v>-48506.94</v>
      </c>
    </row>
    <row r="569" spans="1:13">
      <c r="A569" s="19" t="s">
        <v>5260</v>
      </c>
      <c r="B569" s="20" t="s">
        <v>2929</v>
      </c>
      <c r="C569" s="20" t="s">
        <v>24</v>
      </c>
      <c r="D569" s="20"/>
      <c r="E569" s="21">
        <v>118897.986608</v>
      </c>
      <c r="F569" s="22" t="s">
        <v>5</v>
      </c>
      <c r="G569" s="23">
        <v>2002</v>
      </c>
      <c r="H569" s="22" t="s">
        <v>66</v>
      </c>
      <c r="I569" s="28" t="s">
        <v>64</v>
      </c>
      <c r="J569" s="28" t="s">
        <v>65</v>
      </c>
      <c r="K569" s="28"/>
      <c r="L569" s="29">
        <v>70391.046608</v>
      </c>
      <c r="M569" s="29">
        <f>L569-E569</f>
        <v>-48506.94</v>
      </c>
    </row>
    <row r="570" spans="1:13">
      <c r="A570" s="19" t="s">
        <v>5244</v>
      </c>
      <c r="B570" s="20" t="s">
        <v>2561</v>
      </c>
      <c r="C570" s="20" t="s">
        <v>24</v>
      </c>
      <c r="D570" s="20"/>
      <c r="E570" s="21">
        <v>118897.986608</v>
      </c>
      <c r="F570" s="22" t="s">
        <v>5</v>
      </c>
      <c r="G570" s="23">
        <v>2003</v>
      </c>
      <c r="H570" s="22" t="s">
        <v>66</v>
      </c>
      <c r="I570" s="28" t="s">
        <v>64</v>
      </c>
      <c r="J570" s="28" t="s">
        <v>65</v>
      </c>
      <c r="K570" s="28"/>
      <c r="L570" s="29">
        <v>70391.046608</v>
      </c>
      <c r="M570" s="29">
        <f>L570-E570</f>
        <v>-48506.94</v>
      </c>
    </row>
    <row r="571" spans="1:13">
      <c r="A571" s="19" t="s">
        <v>5255</v>
      </c>
      <c r="B571" s="20" t="s">
        <v>3963</v>
      </c>
      <c r="C571" s="20" t="s">
        <v>24</v>
      </c>
      <c r="D571" s="20"/>
      <c r="E571" s="21">
        <v>118897.986608</v>
      </c>
      <c r="F571" s="22" t="s">
        <v>5</v>
      </c>
      <c r="G571" s="23">
        <v>2004</v>
      </c>
      <c r="H571" s="22" t="s">
        <v>66</v>
      </c>
      <c r="I571" s="28" t="s">
        <v>64</v>
      </c>
      <c r="J571" s="28" t="s">
        <v>65</v>
      </c>
      <c r="K571" s="28"/>
      <c r="L571" s="29">
        <v>70391.046608</v>
      </c>
      <c r="M571" s="29">
        <f>L571-E571</f>
        <v>-48506.94</v>
      </c>
    </row>
    <row r="572" spans="1:13">
      <c r="A572" s="19" t="s">
        <v>5246</v>
      </c>
      <c r="B572" s="20" t="s">
        <v>4061</v>
      </c>
      <c r="C572" s="20" t="s">
        <v>24</v>
      </c>
      <c r="D572" s="20"/>
      <c r="E572" s="21">
        <v>118897.986608</v>
      </c>
      <c r="F572" s="22" t="s">
        <v>5</v>
      </c>
      <c r="G572" s="23">
        <v>2004</v>
      </c>
      <c r="H572" s="22" t="s">
        <v>66</v>
      </c>
      <c r="I572" s="28" t="s">
        <v>64</v>
      </c>
      <c r="J572" s="28" t="s">
        <v>65</v>
      </c>
      <c r="K572" s="28"/>
      <c r="L572" s="29">
        <v>70391.046608</v>
      </c>
      <c r="M572" s="29">
        <f>L572-E572</f>
        <v>-48506.94</v>
      </c>
    </row>
    <row r="573" spans="1:13">
      <c r="A573" s="19" t="s">
        <v>5245</v>
      </c>
      <c r="B573" s="20" t="s">
        <v>3558</v>
      </c>
      <c r="C573" s="20" t="s">
        <v>24</v>
      </c>
      <c r="D573" s="20"/>
      <c r="E573" s="21">
        <v>118897.986608</v>
      </c>
      <c r="F573" s="22" t="s">
        <v>5</v>
      </c>
      <c r="G573" s="23">
        <v>2004</v>
      </c>
      <c r="H573" s="22" t="s">
        <v>66</v>
      </c>
      <c r="I573" s="28" t="s">
        <v>64</v>
      </c>
      <c r="J573" s="28" t="s">
        <v>65</v>
      </c>
      <c r="K573" s="28"/>
      <c r="L573" s="29">
        <v>70391.046608</v>
      </c>
      <c r="M573" s="29">
        <f>L573-E573</f>
        <v>-48506.94</v>
      </c>
    </row>
    <row r="574" spans="1:13">
      <c r="A574" s="19" t="s">
        <v>5247</v>
      </c>
      <c r="B574" s="20" t="s">
        <v>88</v>
      </c>
      <c r="C574" s="20" t="s">
        <v>24</v>
      </c>
      <c r="D574" s="20"/>
      <c r="E574" s="21">
        <v>118897.986608</v>
      </c>
      <c r="F574" s="22" t="s">
        <v>5</v>
      </c>
      <c r="G574" s="23">
        <v>2004</v>
      </c>
      <c r="H574" s="22" t="s">
        <v>66</v>
      </c>
      <c r="I574" s="28" t="s">
        <v>64</v>
      </c>
      <c r="J574" s="28" t="s">
        <v>65</v>
      </c>
      <c r="K574" s="28"/>
      <c r="L574" s="29">
        <v>70391.046608</v>
      </c>
      <c r="M574" s="29">
        <f>L574-E574</f>
        <v>-48506.94</v>
      </c>
    </row>
    <row r="575" spans="1:13">
      <c r="A575" s="19" t="s">
        <v>5250</v>
      </c>
      <c r="B575" s="20" t="s">
        <v>3481</v>
      </c>
      <c r="C575" s="20" t="s">
        <v>24</v>
      </c>
      <c r="D575" s="20"/>
      <c r="E575" s="21">
        <v>118897.986608</v>
      </c>
      <c r="F575" s="22" t="s">
        <v>5</v>
      </c>
      <c r="G575" s="23">
        <v>2006</v>
      </c>
      <c r="H575" s="22" t="s">
        <v>66</v>
      </c>
      <c r="I575" s="28" t="s">
        <v>64</v>
      </c>
      <c r="J575" s="28" t="s">
        <v>65</v>
      </c>
      <c r="K575" s="28"/>
      <c r="L575" s="29">
        <v>70391.046608</v>
      </c>
      <c r="M575" s="29">
        <f>L575-E575</f>
        <v>-48506.94</v>
      </c>
    </row>
    <row r="576" spans="1:13">
      <c r="A576" s="19" t="s">
        <v>5251</v>
      </c>
      <c r="B576" s="20" t="s">
        <v>91</v>
      </c>
      <c r="C576" s="20" t="s">
        <v>24</v>
      </c>
      <c r="D576" s="20"/>
      <c r="E576" s="21">
        <v>118897.986608</v>
      </c>
      <c r="F576" s="22" t="s">
        <v>5</v>
      </c>
      <c r="G576" s="23">
        <v>2006</v>
      </c>
      <c r="H576" s="22" t="s">
        <v>66</v>
      </c>
      <c r="I576" s="28" t="s">
        <v>64</v>
      </c>
      <c r="J576" s="28" t="s">
        <v>65</v>
      </c>
      <c r="K576" s="28"/>
      <c r="L576" s="29">
        <v>70391.046608</v>
      </c>
      <c r="M576" s="29">
        <f>L576-E576</f>
        <v>-48506.94</v>
      </c>
    </row>
    <row r="577" spans="1:13">
      <c r="A577" s="19" t="s">
        <v>5263</v>
      </c>
      <c r="B577" s="20" t="s">
        <v>4488</v>
      </c>
      <c r="C577" s="20" t="s">
        <v>24</v>
      </c>
      <c r="D577" s="20"/>
      <c r="E577" s="21">
        <v>118897.986608</v>
      </c>
      <c r="F577" s="22" t="s">
        <v>5</v>
      </c>
      <c r="G577" s="23">
        <v>2006</v>
      </c>
      <c r="H577" s="22" t="s">
        <v>66</v>
      </c>
      <c r="I577" s="28" t="s">
        <v>64</v>
      </c>
      <c r="J577" s="28" t="s">
        <v>65</v>
      </c>
      <c r="K577" s="28"/>
      <c r="L577" s="29">
        <v>70391.046608</v>
      </c>
      <c r="M577" s="29">
        <f>L577-E577</f>
        <v>-48506.94</v>
      </c>
    </row>
    <row r="578" spans="1:13">
      <c r="A578" s="19" t="s">
        <v>5257</v>
      </c>
      <c r="B578" s="20" t="s">
        <v>93</v>
      </c>
      <c r="C578" s="20" t="s">
        <v>24</v>
      </c>
      <c r="D578" s="20"/>
      <c r="E578" s="21">
        <v>118897.986608</v>
      </c>
      <c r="F578" s="22" t="s">
        <v>5</v>
      </c>
      <c r="G578" s="23">
        <v>2007</v>
      </c>
      <c r="H578" s="22" t="s">
        <v>66</v>
      </c>
      <c r="I578" s="28" t="s">
        <v>64</v>
      </c>
      <c r="J578" s="28" t="s">
        <v>65</v>
      </c>
      <c r="K578" s="28"/>
      <c r="L578" s="29">
        <v>70391.046608</v>
      </c>
      <c r="M578" s="29">
        <f>L578-E578</f>
        <v>-48506.94</v>
      </c>
    </row>
    <row r="579" spans="1:13">
      <c r="A579" s="19" t="s">
        <v>5261</v>
      </c>
      <c r="B579" s="20" t="s">
        <v>4288</v>
      </c>
      <c r="C579" s="20" t="s">
        <v>24</v>
      </c>
      <c r="D579" s="20"/>
      <c r="E579" s="21">
        <v>118897.986608</v>
      </c>
      <c r="F579" s="22" t="s">
        <v>5</v>
      </c>
      <c r="G579" s="23">
        <v>2007</v>
      </c>
      <c r="H579" s="22" t="s">
        <v>66</v>
      </c>
      <c r="I579" s="28" t="s">
        <v>64</v>
      </c>
      <c r="J579" s="28" t="s">
        <v>65</v>
      </c>
      <c r="K579" s="28"/>
      <c r="L579" s="29">
        <v>70391.046608</v>
      </c>
      <c r="M579" s="29">
        <f>L579-E579</f>
        <v>-48506.94</v>
      </c>
    </row>
    <row r="580" spans="1:13">
      <c r="A580" s="19" t="s">
        <v>5242</v>
      </c>
      <c r="B580" s="20" t="s">
        <v>4092</v>
      </c>
      <c r="C580" s="20" t="s">
        <v>24</v>
      </c>
      <c r="D580" s="20"/>
      <c r="E580" s="21">
        <v>118897.986608</v>
      </c>
      <c r="F580" s="22" t="s">
        <v>5</v>
      </c>
      <c r="G580" s="23">
        <v>2007</v>
      </c>
      <c r="H580" s="22" t="s">
        <v>66</v>
      </c>
      <c r="I580" s="28" t="s">
        <v>64</v>
      </c>
      <c r="J580" s="28" t="s">
        <v>65</v>
      </c>
      <c r="K580" s="28"/>
      <c r="L580" s="29">
        <v>70391.046608</v>
      </c>
      <c r="M580" s="29">
        <f>L580-E580</f>
        <v>-48506.94</v>
      </c>
    </row>
    <row r="581" spans="1:13">
      <c r="A581" s="19" t="s">
        <v>5259</v>
      </c>
      <c r="B581" s="20" t="s">
        <v>3294</v>
      </c>
      <c r="C581" s="20" t="s">
        <v>24</v>
      </c>
      <c r="D581" s="20"/>
      <c r="E581" s="21">
        <v>118897.986608</v>
      </c>
      <c r="F581" s="22" t="s">
        <v>5</v>
      </c>
      <c r="G581" s="23">
        <v>2008</v>
      </c>
      <c r="H581" s="22" t="s">
        <v>66</v>
      </c>
      <c r="I581" s="28" t="s">
        <v>64</v>
      </c>
      <c r="J581" s="28" t="s">
        <v>65</v>
      </c>
      <c r="K581" s="28"/>
      <c r="L581" s="29">
        <v>70391.046608</v>
      </c>
      <c r="M581" s="29">
        <f>L581-E581</f>
        <v>-48506.94</v>
      </c>
    </row>
    <row r="582" spans="1:13">
      <c r="A582" s="19" t="s">
        <v>5248</v>
      </c>
      <c r="B582" s="20" t="s">
        <v>3574</v>
      </c>
      <c r="C582" s="20" t="s">
        <v>24</v>
      </c>
      <c r="D582" s="20"/>
      <c r="E582" s="21">
        <v>118897.986608</v>
      </c>
      <c r="F582" s="22" t="s">
        <v>5</v>
      </c>
      <c r="G582" s="23">
        <v>2008</v>
      </c>
      <c r="H582" s="22" t="s">
        <v>66</v>
      </c>
      <c r="I582" s="28" t="s">
        <v>64</v>
      </c>
      <c r="J582" s="28" t="s">
        <v>65</v>
      </c>
      <c r="K582" s="28"/>
      <c r="L582" s="29">
        <v>70391.046608</v>
      </c>
      <c r="M582" s="29">
        <f>L582-E582</f>
        <v>-48506.94</v>
      </c>
    </row>
    <row r="583" spans="1:13">
      <c r="A583" s="19" t="s">
        <v>5252</v>
      </c>
      <c r="B583" s="20" t="s">
        <v>3750</v>
      </c>
      <c r="C583" s="20" t="s">
        <v>24</v>
      </c>
      <c r="D583" s="20"/>
      <c r="E583" s="21">
        <v>118897.986608</v>
      </c>
      <c r="F583" s="22" t="s">
        <v>5</v>
      </c>
      <c r="G583" s="23">
        <v>2008</v>
      </c>
      <c r="H583" s="22" t="s">
        <v>66</v>
      </c>
      <c r="I583" s="28" t="s">
        <v>64</v>
      </c>
      <c r="J583" s="28" t="s">
        <v>65</v>
      </c>
      <c r="K583" s="28"/>
      <c r="L583" s="29">
        <v>70391.046608</v>
      </c>
      <c r="M583" s="29">
        <f>L583-E583</f>
        <v>-48506.94</v>
      </c>
    </row>
    <row r="584" spans="1:13">
      <c r="A584" s="19" t="s">
        <v>5262</v>
      </c>
      <c r="B584" s="20" t="s">
        <v>3852</v>
      </c>
      <c r="C584" s="20" t="s">
        <v>24</v>
      </c>
      <c r="D584" s="20"/>
      <c r="E584" s="21">
        <v>118897.986608</v>
      </c>
      <c r="F584" s="22" t="s">
        <v>5</v>
      </c>
      <c r="G584" s="23">
        <v>2008</v>
      </c>
      <c r="H584" s="22" t="s">
        <v>66</v>
      </c>
      <c r="I584" s="28" t="s">
        <v>64</v>
      </c>
      <c r="J584" s="28" t="s">
        <v>65</v>
      </c>
      <c r="K584" s="28"/>
      <c r="L584" s="29">
        <v>70391.046608</v>
      </c>
      <c r="M584" s="29">
        <f>L584-E584</f>
        <v>-48506.94</v>
      </c>
    </row>
    <row r="585" spans="1:13">
      <c r="A585" s="19" t="s">
        <v>5253</v>
      </c>
      <c r="B585" s="20" t="s">
        <v>3743</v>
      </c>
      <c r="C585" s="20" t="s">
        <v>24</v>
      </c>
      <c r="D585" s="20"/>
      <c r="E585" s="21">
        <v>118897.986608</v>
      </c>
      <c r="F585" s="22" t="s">
        <v>5</v>
      </c>
      <c r="G585" s="23">
        <v>2009</v>
      </c>
      <c r="H585" s="22" t="s">
        <v>66</v>
      </c>
      <c r="I585" s="28" t="s">
        <v>64</v>
      </c>
      <c r="J585" s="28" t="s">
        <v>65</v>
      </c>
      <c r="K585" s="28"/>
      <c r="L585" s="29">
        <v>70391.046608</v>
      </c>
      <c r="M585" s="29">
        <f>L585-E585</f>
        <v>-48506.94</v>
      </c>
    </row>
    <row r="586" spans="1:13">
      <c r="A586" s="19" t="s">
        <v>5256</v>
      </c>
      <c r="B586" s="20" t="s">
        <v>3301</v>
      </c>
      <c r="C586" s="20" t="s">
        <v>24</v>
      </c>
      <c r="D586" s="20"/>
      <c r="E586" s="21">
        <v>118897.986608</v>
      </c>
      <c r="F586" s="22" t="s">
        <v>5</v>
      </c>
      <c r="G586" s="23">
        <v>2009</v>
      </c>
      <c r="H586" s="22" t="s">
        <v>66</v>
      </c>
      <c r="I586" s="28" t="s">
        <v>64</v>
      </c>
      <c r="J586" s="28" t="s">
        <v>65</v>
      </c>
      <c r="K586" s="28"/>
      <c r="L586" s="29">
        <v>70391.046608</v>
      </c>
      <c r="M586" s="29">
        <f>L586-E586</f>
        <v>-48506.94</v>
      </c>
    </row>
    <row r="587" spans="1:13">
      <c r="A587" s="19" t="s">
        <v>5258</v>
      </c>
      <c r="B587" s="20" t="s">
        <v>3096</v>
      </c>
      <c r="C587" s="20" t="s">
        <v>24</v>
      </c>
      <c r="D587" s="20"/>
      <c r="E587" s="21">
        <v>118897.986608</v>
      </c>
      <c r="F587" s="22" t="s">
        <v>5</v>
      </c>
      <c r="G587" s="23">
        <v>2010</v>
      </c>
      <c r="H587" s="22" t="s">
        <v>66</v>
      </c>
      <c r="I587" s="28" t="s">
        <v>64</v>
      </c>
      <c r="J587" s="28" t="s">
        <v>65</v>
      </c>
      <c r="K587" s="28"/>
      <c r="L587" s="29">
        <v>70391.046608</v>
      </c>
      <c r="M587" s="29">
        <f>L587-E587</f>
        <v>-48506.94</v>
      </c>
    </row>
    <row r="588" spans="1:13">
      <c r="A588" s="19" t="s">
        <v>5254</v>
      </c>
      <c r="B588" s="20" t="s">
        <v>3707</v>
      </c>
      <c r="C588" s="20" t="s">
        <v>24</v>
      </c>
      <c r="D588" s="20"/>
      <c r="E588" s="21">
        <v>118897.986608</v>
      </c>
      <c r="F588" s="22" t="s">
        <v>5</v>
      </c>
      <c r="G588" s="23">
        <v>2010</v>
      </c>
      <c r="H588" s="22" t="s">
        <v>66</v>
      </c>
      <c r="I588" s="28" t="s">
        <v>64</v>
      </c>
      <c r="J588" s="28" t="s">
        <v>65</v>
      </c>
      <c r="K588" s="28"/>
      <c r="L588" s="29">
        <v>70391.046608</v>
      </c>
      <c r="M588" s="29">
        <f>L588-E588</f>
        <v>-48506.94</v>
      </c>
    </row>
    <row r="589" spans="1:13">
      <c r="A589" s="19" t="s">
        <v>5249</v>
      </c>
      <c r="B589" s="20" t="s">
        <v>2352</v>
      </c>
      <c r="C589" s="20" t="s">
        <v>24</v>
      </c>
      <c r="D589" s="20"/>
      <c r="E589" s="21">
        <v>118897.986608</v>
      </c>
      <c r="F589" s="22" t="s">
        <v>5</v>
      </c>
      <c r="G589" s="23">
        <v>2012</v>
      </c>
      <c r="H589" s="22" t="s">
        <v>66</v>
      </c>
      <c r="I589" s="28" t="s">
        <v>64</v>
      </c>
      <c r="J589" s="28" t="s">
        <v>65</v>
      </c>
      <c r="K589" s="28"/>
      <c r="L589" s="29">
        <v>70391.046608</v>
      </c>
      <c r="M589" s="29">
        <f>L589-E589</f>
        <v>-48506.94</v>
      </c>
    </row>
    <row r="590" spans="1:13">
      <c r="A590" s="19" t="s">
        <v>5241</v>
      </c>
      <c r="B590" s="20" t="s">
        <v>2304</v>
      </c>
      <c r="C590" s="20" t="s">
        <v>24</v>
      </c>
      <c r="D590" s="20"/>
      <c r="E590" s="21">
        <v>118897.986608</v>
      </c>
      <c r="F590" s="22" t="s">
        <v>5</v>
      </c>
      <c r="G590" s="23">
        <v>2015</v>
      </c>
      <c r="H590" s="22" t="s">
        <v>66</v>
      </c>
      <c r="I590" s="28" t="s">
        <v>64</v>
      </c>
      <c r="J590" s="28" t="s">
        <v>65</v>
      </c>
      <c r="K590" s="28"/>
      <c r="L590" s="29">
        <v>70391.046608</v>
      </c>
      <c r="M590" s="29">
        <f>L590-E590</f>
        <v>-48506.94</v>
      </c>
    </row>
    <row r="591" spans="1:13">
      <c r="A591" s="19" t="s">
        <v>5333</v>
      </c>
      <c r="B591" s="20" t="s">
        <v>3170</v>
      </c>
      <c r="C591" s="20" t="s">
        <v>16</v>
      </c>
      <c r="D591" s="20"/>
      <c r="E591" s="21">
        <v>204450.998959528</v>
      </c>
      <c r="F591" s="22" t="s">
        <v>5</v>
      </c>
      <c r="G591" s="23">
        <v>2015</v>
      </c>
      <c r="H591" s="22" t="s">
        <v>66</v>
      </c>
      <c r="I591" s="28" t="s">
        <v>64</v>
      </c>
      <c r="J591" s="28" t="s">
        <v>65</v>
      </c>
      <c r="K591" s="28" t="s">
        <v>4766</v>
      </c>
      <c r="L591" s="29">
        <v>136999.762436925</v>
      </c>
      <c r="M591" s="29">
        <f>L591-E591</f>
        <v>-67451.236522603</v>
      </c>
    </row>
    <row r="592" spans="1:13">
      <c r="A592" s="19" t="s">
        <v>5329</v>
      </c>
      <c r="B592" s="20" t="s">
        <v>2448</v>
      </c>
      <c r="C592" s="20" t="s">
        <v>16</v>
      </c>
      <c r="D592" s="20"/>
      <c r="E592" s="21">
        <v>228240.741601128</v>
      </c>
      <c r="F592" s="22" t="s">
        <v>5</v>
      </c>
      <c r="G592" s="23">
        <v>2009</v>
      </c>
      <c r="H592" s="22" t="s">
        <v>66</v>
      </c>
      <c r="I592" s="28" t="s">
        <v>64</v>
      </c>
      <c r="J592" s="28" t="s">
        <v>178</v>
      </c>
      <c r="K592" s="28" t="s">
        <v>4766</v>
      </c>
      <c r="L592" s="29">
        <v>116840.104926351</v>
      </c>
      <c r="M592" s="29">
        <f>L592-E592</f>
        <v>-111400.636674777</v>
      </c>
    </row>
    <row r="593" spans="1:13">
      <c r="A593" s="19" t="s">
        <v>5387</v>
      </c>
      <c r="B593" s="20" t="s">
        <v>3270</v>
      </c>
      <c r="C593" s="20" t="s">
        <v>24</v>
      </c>
      <c r="D593" s="20"/>
      <c r="E593" s="21">
        <v>296931.625235788</v>
      </c>
      <c r="F593" s="22" t="s">
        <v>5</v>
      </c>
      <c r="G593" s="23">
        <v>2009</v>
      </c>
      <c r="H593" s="22" t="s">
        <v>66</v>
      </c>
      <c r="I593" s="28" t="s">
        <v>64</v>
      </c>
      <c r="J593" s="28" t="s">
        <v>65</v>
      </c>
      <c r="K593" s="28" t="s">
        <v>4766</v>
      </c>
      <c r="L593" s="29">
        <v>179752.2432834</v>
      </c>
      <c r="M593" s="29">
        <f>L593-E593</f>
        <v>-117179.381952388</v>
      </c>
    </row>
    <row r="594" spans="1:13">
      <c r="A594" s="19" t="s">
        <v>5389</v>
      </c>
      <c r="B594" s="20" t="s">
        <v>3130</v>
      </c>
      <c r="C594" s="20" t="s">
        <v>24</v>
      </c>
      <c r="D594" s="20"/>
      <c r="E594" s="21">
        <v>290642.452448399</v>
      </c>
      <c r="F594" s="22" t="s">
        <v>5</v>
      </c>
      <c r="G594" s="23">
        <v>2012</v>
      </c>
      <c r="H594" s="22" t="s">
        <v>66</v>
      </c>
      <c r="I594" s="28" t="s">
        <v>64</v>
      </c>
      <c r="J594" s="28" t="s">
        <v>65</v>
      </c>
      <c r="K594" s="28" t="s">
        <v>4766</v>
      </c>
      <c r="L594" s="29">
        <v>159358.5431463</v>
      </c>
      <c r="M594" s="29">
        <f>L594-E594</f>
        <v>-131283.909302099</v>
      </c>
    </row>
    <row r="595" spans="1:13">
      <c r="A595" s="19" t="s">
        <v>5334</v>
      </c>
      <c r="B595" s="20" t="s">
        <v>3230</v>
      </c>
      <c r="C595" s="20" t="s">
        <v>16</v>
      </c>
      <c r="D595" s="20"/>
      <c r="E595" s="21">
        <v>323957.23310708</v>
      </c>
      <c r="F595" s="22" t="s">
        <v>5</v>
      </c>
      <c r="G595" s="23">
        <v>2016</v>
      </c>
      <c r="H595" s="22" t="s">
        <v>82</v>
      </c>
      <c r="I595" s="28" t="s">
        <v>64</v>
      </c>
      <c r="J595" s="28" t="s">
        <v>178</v>
      </c>
      <c r="K595" s="28" t="s">
        <v>4766</v>
      </c>
      <c r="L595" s="29">
        <v>191743.26192713</v>
      </c>
      <c r="M595" s="29">
        <f>L595-E595</f>
        <v>-132213.97117995</v>
      </c>
    </row>
    <row r="596" spans="1:13">
      <c r="A596" s="24" t="s">
        <v>4790</v>
      </c>
      <c r="B596" s="20" t="s">
        <v>651</v>
      </c>
      <c r="C596" s="20" t="s">
        <v>18</v>
      </c>
      <c r="D596" s="20"/>
      <c r="E596" s="21">
        <v>164584.587754</v>
      </c>
      <c r="F596" s="22" t="s">
        <v>5</v>
      </c>
      <c r="G596" s="23">
        <v>2008</v>
      </c>
      <c r="H596" s="22" t="s">
        <v>66</v>
      </c>
      <c r="I596" s="28" t="s">
        <v>488</v>
      </c>
      <c r="J596" s="28" t="s">
        <v>212</v>
      </c>
      <c r="K596" s="28" t="s">
        <v>4766</v>
      </c>
      <c r="L596" s="29">
        <v>26322.255754</v>
      </c>
      <c r="M596" s="29">
        <f>L596-E596</f>
        <v>-138262.332</v>
      </c>
    </row>
    <row r="597" spans="1:13">
      <c r="A597" s="19" t="s">
        <v>5328</v>
      </c>
      <c r="B597" s="20" t="s">
        <v>3396</v>
      </c>
      <c r="C597" s="20" t="s">
        <v>4722</v>
      </c>
      <c r="D597" s="20"/>
      <c r="E597" s="21">
        <v>233993.91807415</v>
      </c>
      <c r="F597" s="22" t="s">
        <v>5</v>
      </c>
      <c r="G597" s="23">
        <v>2009</v>
      </c>
      <c r="H597" s="22" t="s">
        <v>66</v>
      </c>
      <c r="I597" s="28" t="s">
        <v>488</v>
      </c>
      <c r="J597" s="28" t="s">
        <v>282</v>
      </c>
      <c r="K597" s="28" t="s">
        <v>4766</v>
      </c>
      <c r="L597" s="29">
        <v>63275.31807415</v>
      </c>
      <c r="M597" s="29">
        <f>L597-E597</f>
        <v>-170718.6</v>
      </c>
    </row>
    <row r="598" spans="1:13">
      <c r="A598" s="19" t="s">
        <v>5388</v>
      </c>
      <c r="B598" s="20" t="s">
        <v>2701</v>
      </c>
      <c r="C598" s="20" t="s">
        <v>24</v>
      </c>
      <c r="D598" s="20"/>
      <c r="E598" s="21">
        <v>262270.586319321</v>
      </c>
      <c r="F598" s="22" t="s">
        <v>5</v>
      </c>
      <c r="G598" s="23">
        <v>2009</v>
      </c>
      <c r="H598" s="22" t="s">
        <v>66</v>
      </c>
      <c r="I598" s="28" t="s">
        <v>64</v>
      </c>
      <c r="J598" s="28" t="s">
        <v>65</v>
      </c>
      <c r="K598" s="28" t="s">
        <v>4766</v>
      </c>
      <c r="L598" s="29">
        <v>60995.2803361</v>
      </c>
      <c r="M598" s="29">
        <f>L598-E598</f>
        <v>-201275.305983221</v>
      </c>
    </row>
    <row r="599" spans="1:13">
      <c r="A599" s="19" t="s">
        <v>5330</v>
      </c>
      <c r="B599" s="20" t="s">
        <v>2504</v>
      </c>
      <c r="C599" s="20" t="s">
        <v>16</v>
      </c>
      <c r="D599" s="20"/>
      <c r="E599" s="21">
        <v>311288.658458998</v>
      </c>
      <c r="F599" s="22" t="s">
        <v>5</v>
      </c>
      <c r="G599" s="23">
        <v>2010</v>
      </c>
      <c r="H599" s="22" t="s">
        <v>66</v>
      </c>
      <c r="I599" s="28" t="s">
        <v>64</v>
      </c>
      <c r="J599" s="28" t="s">
        <v>178</v>
      </c>
      <c r="K599" s="28" t="s">
        <v>4766</v>
      </c>
      <c r="L599" s="29">
        <v>102702.773498865</v>
      </c>
      <c r="M599" s="29">
        <f>L599-E599</f>
        <v>-208585.884960133</v>
      </c>
    </row>
    <row r="600" spans="1:13">
      <c r="A600" s="19" t="s">
        <v>5344</v>
      </c>
      <c r="B600" s="20" t="s">
        <v>3371</v>
      </c>
      <c r="C600" s="20" t="s">
        <v>28</v>
      </c>
      <c r="D600" s="20"/>
      <c r="E600" s="21">
        <v>334139.6125136</v>
      </c>
      <c r="F600" s="22" t="s">
        <v>5</v>
      </c>
      <c r="G600" s="23">
        <v>2009</v>
      </c>
      <c r="H600" s="22" t="s">
        <v>66</v>
      </c>
      <c r="I600" s="28" t="s">
        <v>64</v>
      </c>
      <c r="J600" s="28" t="s">
        <v>65</v>
      </c>
      <c r="K600" s="28" t="s">
        <v>4766</v>
      </c>
      <c r="L600" s="29">
        <v>125364.0035136</v>
      </c>
      <c r="M600" s="29">
        <f>L600-E600</f>
        <v>-208775.609</v>
      </c>
    </row>
    <row r="601" spans="1:13">
      <c r="A601" s="19" t="s">
        <v>5332</v>
      </c>
      <c r="B601" s="20" t="s">
        <v>2438</v>
      </c>
      <c r="C601" s="20" t="s">
        <v>16</v>
      </c>
      <c r="D601" s="20"/>
      <c r="E601" s="21">
        <v>342881.485533977</v>
      </c>
      <c r="F601" s="22" t="s">
        <v>5</v>
      </c>
      <c r="G601" s="23">
        <v>2014</v>
      </c>
      <c r="H601" s="22" t="s">
        <v>66</v>
      </c>
      <c r="I601" s="28" t="s">
        <v>64</v>
      </c>
      <c r="J601" s="28" t="s">
        <v>65</v>
      </c>
      <c r="K601" s="28" t="s">
        <v>4766</v>
      </c>
      <c r="L601" s="29">
        <v>129224.590868175</v>
      </c>
      <c r="M601" s="29">
        <f>L601-E601</f>
        <v>-213656.894665802</v>
      </c>
    </row>
    <row r="602" spans="1:13">
      <c r="A602" s="19" t="s">
        <v>5324</v>
      </c>
      <c r="B602" s="20" t="s">
        <v>4407</v>
      </c>
      <c r="C602" s="20" t="s">
        <v>8</v>
      </c>
      <c r="D602" s="20"/>
      <c r="E602" s="21">
        <v>397875.56971</v>
      </c>
      <c r="F602" s="22" t="s">
        <v>5</v>
      </c>
      <c r="G602" s="23">
        <v>2012</v>
      </c>
      <c r="H602" s="22" t="s">
        <v>66</v>
      </c>
      <c r="I602" s="28" t="s">
        <v>380</v>
      </c>
      <c r="J602" s="28" t="s">
        <v>241</v>
      </c>
      <c r="K602" s="28" t="s">
        <v>4766</v>
      </c>
      <c r="L602" s="29">
        <v>105999.49771</v>
      </c>
      <c r="M602" s="29">
        <f>L602-E602</f>
        <v>-291876.072</v>
      </c>
    </row>
    <row r="603" spans="1:13">
      <c r="A603" s="19" t="s">
        <v>5331</v>
      </c>
      <c r="B603" s="20" t="s">
        <v>2176</v>
      </c>
      <c r="C603" s="20" t="s">
        <v>16</v>
      </c>
      <c r="D603" s="20"/>
      <c r="E603" s="21">
        <v>470479.003215257</v>
      </c>
      <c r="F603" s="22" t="s">
        <v>5</v>
      </c>
      <c r="G603" s="23">
        <v>2010</v>
      </c>
      <c r="H603" s="22" t="s">
        <v>66</v>
      </c>
      <c r="I603" s="28" t="s">
        <v>64</v>
      </c>
      <c r="J603" s="28" t="s">
        <v>65</v>
      </c>
      <c r="K603" s="28" t="s">
        <v>4766</v>
      </c>
      <c r="L603" s="29">
        <v>170238.609428453</v>
      </c>
      <c r="M603" s="29">
        <f>L603-E603</f>
        <v>-300240.393786804</v>
      </c>
    </row>
    <row r="604" spans="1:13">
      <c r="A604" s="19" t="s">
        <v>5322</v>
      </c>
      <c r="B604" s="20" t="s">
        <v>3833</v>
      </c>
      <c r="C604" s="20" t="s">
        <v>8</v>
      </c>
      <c r="D604" s="20"/>
      <c r="E604" s="21">
        <v>687324.473742</v>
      </c>
      <c r="F604" s="22" t="s">
        <v>5</v>
      </c>
      <c r="G604" s="23">
        <v>2016</v>
      </c>
      <c r="H604" s="22" t="s">
        <v>82</v>
      </c>
      <c r="I604" s="28" t="s">
        <v>64</v>
      </c>
      <c r="J604" s="28" t="s">
        <v>65</v>
      </c>
      <c r="K604" s="28" t="s">
        <v>4766</v>
      </c>
      <c r="L604" s="29">
        <v>374550.613742</v>
      </c>
      <c r="M604" s="29">
        <f>L604-E604</f>
        <v>-312773.86</v>
      </c>
    </row>
    <row r="605" spans="1:13">
      <c r="A605" s="19" t="s">
        <v>5340</v>
      </c>
      <c r="B605" s="20" t="s">
        <v>5341</v>
      </c>
      <c r="C605" s="20" t="s">
        <v>28</v>
      </c>
      <c r="D605" s="20"/>
      <c r="E605" s="21">
        <v>592854.100884</v>
      </c>
      <c r="F605" s="22" t="s">
        <v>5</v>
      </c>
      <c r="G605" s="23">
        <v>2008</v>
      </c>
      <c r="H605" s="22" t="s">
        <v>66</v>
      </c>
      <c r="I605" s="28" t="s">
        <v>64</v>
      </c>
      <c r="J605" s="28" t="s">
        <v>65</v>
      </c>
      <c r="K605" s="28" t="s">
        <v>4766</v>
      </c>
      <c r="L605" s="29">
        <v>223086.132884</v>
      </c>
      <c r="M605" s="29">
        <f>L605-E605</f>
        <v>-369767.968</v>
      </c>
    </row>
    <row r="606" spans="1:13">
      <c r="A606" s="19" t="s">
        <v>5326</v>
      </c>
      <c r="B606" s="20" t="s">
        <v>3068</v>
      </c>
      <c r="C606" s="20" t="s">
        <v>8</v>
      </c>
      <c r="D606" s="20"/>
      <c r="E606" s="21">
        <v>534966.915426</v>
      </c>
      <c r="F606" s="22" t="s">
        <v>5</v>
      </c>
      <c r="G606" s="23">
        <v>2010</v>
      </c>
      <c r="H606" s="22" t="s">
        <v>66</v>
      </c>
      <c r="I606" s="28" t="s">
        <v>64</v>
      </c>
      <c r="J606" s="28" t="s">
        <v>65</v>
      </c>
      <c r="K606" s="28" t="s">
        <v>4766</v>
      </c>
      <c r="L606" s="29">
        <v>78194.931426</v>
      </c>
      <c r="M606" s="29">
        <f>L606-E606</f>
        <v>-456771.984</v>
      </c>
    </row>
    <row r="607" spans="1:13">
      <c r="A607" s="19" t="s">
        <v>5336</v>
      </c>
      <c r="B607" s="20" t="s">
        <v>3946</v>
      </c>
      <c r="C607" s="20" t="s">
        <v>26</v>
      </c>
      <c r="D607" s="20"/>
      <c r="E607" s="21">
        <v>600600.3715256</v>
      </c>
      <c r="F607" s="22" t="s">
        <v>5</v>
      </c>
      <c r="G607" s="23">
        <v>2009</v>
      </c>
      <c r="H607" s="22" t="s">
        <v>66</v>
      </c>
      <c r="I607" s="28" t="s">
        <v>64</v>
      </c>
      <c r="J607" s="28" t="s">
        <v>65</v>
      </c>
      <c r="K607" s="28" t="s">
        <v>4766</v>
      </c>
      <c r="L607" s="29">
        <v>115008.5635256</v>
      </c>
      <c r="M607" s="29">
        <f>L607-E607</f>
        <v>-485591.808</v>
      </c>
    </row>
    <row r="608" spans="1:13">
      <c r="A608" s="19" t="s">
        <v>5339</v>
      </c>
      <c r="B608" s="20" t="s">
        <v>3387</v>
      </c>
      <c r="C608" s="20" t="s">
        <v>26</v>
      </c>
      <c r="D608" s="20"/>
      <c r="E608" s="21">
        <v>687758.790338537</v>
      </c>
      <c r="F608" s="22" t="s">
        <v>5</v>
      </c>
      <c r="G608" s="23">
        <v>2010</v>
      </c>
      <c r="H608" s="22" t="s">
        <v>66</v>
      </c>
      <c r="I608" s="28" t="s">
        <v>64</v>
      </c>
      <c r="J608" s="28" t="s">
        <v>65</v>
      </c>
      <c r="K608" s="28" t="s">
        <v>4766</v>
      </c>
      <c r="L608" s="29">
        <v>66836.4027436001</v>
      </c>
      <c r="M608" s="29">
        <f>L608-E608</f>
        <v>-620922.387594937</v>
      </c>
    </row>
    <row r="609" spans="1:13">
      <c r="A609" s="19" t="s">
        <v>5337</v>
      </c>
      <c r="B609" s="20" t="s">
        <v>3941</v>
      </c>
      <c r="C609" s="20" t="s">
        <v>26</v>
      </c>
      <c r="D609" s="20"/>
      <c r="E609" s="21">
        <v>980988.249689818</v>
      </c>
      <c r="F609" s="22" t="s">
        <v>5</v>
      </c>
      <c r="G609" s="23">
        <v>2013</v>
      </c>
      <c r="H609" s="22" t="s">
        <v>66</v>
      </c>
      <c r="I609" s="28" t="s">
        <v>64</v>
      </c>
      <c r="J609" s="28" t="s">
        <v>65</v>
      </c>
      <c r="K609" s="28" t="s">
        <v>4766</v>
      </c>
      <c r="L609" s="29">
        <v>330966.2638164</v>
      </c>
      <c r="M609" s="29">
        <f>L609-E609</f>
        <v>-650021.985873418</v>
      </c>
    </row>
    <row r="610" spans="1:13">
      <c r="A610" s="19" t="s">
        <v>5338</v>
      </c>
      <c r="B610" s="20" t="s">
        <v>2602</v>
      </c>
      <c r="C610" s="20" t="s">
        <v>26</v>
      </c>
      <c r="D610" s="20"/>
      <c r="E610" s="21">
        <v>912632.925180425</v>
      </c>
      <c r="F610" s="22" t="s">
        <v>5</v>
      </c>
      <c r="G610" s="23">
        <v>2016</v>
      </c>
      <c r="H610" s="22" t="s">
        <v>82</v>
      </c>
      <c r="I610" s="28" t="s">
        <v>64</v>
      </c>
      <c r="J610" s="28" t="s">
        <v>65</v>
      </c>
      <c r="K610" s="28" t="s">
        <v>4766</v>
      </c>
      <c r="L610" s="29">
        <v>175636.8182184</v>
      </c>
      <c r="M610" s="29">
        <f>L610-E610</f>
        <v>-736996.106962025</v>
      </c>
    </row>
    <row r="611" spans="1:13">
      <c r="A611" s="19" t="s">
        <v>5325</v>
      </c>
      <c r="B611" s="20" t="s">
        <v>2408</v>
      </c>
      <c r="C611" s="20" t="s">
        <v>8</v>
      </c>
      <c r="D611" s="20"/>
      <c r="E611" s="21">
        <v>1150992.623506</v>
      </c>
      <c r="F611" s="22" t="s">
        <v>5</v>
      </c>
      <c r="G611" s="23">
        <v>2008</v>
      </c>
      <c r="H611" s="22" t="s">
        <v>66</v>
      </c>
      <c r="I611" s="28" t="s">
        <v>64</v>
      </c>
      <c r="J611" s="28" t="s">
        <v>65</v>
      </c>
      <c r="K611" s="28" t="s">
        <v>4766</v>
      </c>
      <c r="L611" s="29">
        <v>313940.023506</v>
      </c>
      <c r="M611" s="29">
        <f>L611-E611</f>
        <v>-837052.6</v>
      </c>
    </row>
    <row r="612" spans="1:13">
      <c r="A612" s="19" t="s">
        <v>5323</v>
      </c>
      <c r="B612" s="20" t="s">
        <v>2579</v>
      </c>
      <c r="C612" s="20" t="s">
        <v>8</v>
      </c>
      <c r="D612" s="20"/>
      <c r="E612" s="21">
        <v>2281129.368012</v>
      </c>
      <c r="F612" s="22" t="s">
        <v>5</v>
      </c>
      <c r="G612" s="23">
        <v>2002</v>
      </c>
      <c r="H612" s="22" t="s">
        <v>66</v>
      </c>
      <c r="I612" s="28" t="s">
        <v>380</v>
      </c>
      <c r="J612" s="28" t="s">
        <v>241</v>
      </c>
      <c r="K612" s="28" t="s">
        <v>4766</v>
      </c>
      <c r="L612" s="29">
        <v>453845.778012</v>
      </c>
      <c r="M612" s="29">
        <f>L612-E612</f>
        <v>-1827283.59</v>
      </c>
    </row>
    <row r="613" spans="1:54">
      <c r="A613" s="19" t="s">
        <v>4765</v>
      </c>
      <c r="B613" s="20" t="s">
        <v>4190</v>
      </c>
      <c r="C613" s="20" t="s">
        <v>16</v>
      </c>
      <c r="D613" s="20"/>
      <c r="E613" s="21">
        <v>-503347.569939186</v>
      </c>
      <c r="F613" s="22" t="s">
        <v>6</v>
      </c>
      <c r="G613" s="23">
        <v>1998</v>
      </c>
      <c r="H613" s="22" t="s">
        <v>66</v>
      </c>
      <c r="I613" s="28" t="s">
        <v>380</v>
      </c>
      <c r="J613" s="28" t="s">
        <v>193</v>
      </c>
      <c r="K613" s="28" t="s">
        <v>4766</v>
      </c>
      <c r="L613" s="29">
        <v>-48104.8519542384</v>
      </c>
      <c r="M613" s="29">
        <f>L613-E613</f>
        <v>455242.717984948</v>
      </c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</row>
    <row r="614" spans="1:54">
      <c r="A614" s="19" t="s">
        <v>4767</v>
      </c>
      <c r="B614" s="20" t="s">
        <v>4366</v>
      </c>
      <c r="C614" s="20" t="s">
        <v>16</v>
      </c>
      <c r="D614" s="20"/>
      <c r="E614" s="21">
        <v>-461313.47440047</v>
      </c>
      <c r="F614" s="22" t="s">
        <v>6</v>
      </c>
      <c r="G614" s="23">
        <v>2016</v>
      </c>
      <c r="H614" s="22" t="s">
        <v>82</v>
      </c>
      <c r="I614" s="28" t="s">
        <v>64</v>
      </c>
      <c r="J614" s="28" t="s">
        <v>65</v>
      </c>
      <c r="K614" s="28" t="s">
        <v>4766</v>
      </c>
      <c r="L614" s="29">
        <v>-94506.5727414913</v>
      </c>
      <c r="M614" s="29">
        <f>L614-E614</f>
        <v>366806.901658979</v>
      </c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</row>
    <row r="615" spans="1:54">
      <c r="A615" s="19" t="s">
        <v>4768</v>
      </c>
      <c r="B615" s="20" t="s">
        <v>3638</v>
      </c>
      <c r="C615" s="20" t="s">
        <v>16</v>
      </c>
      <c r="D615" s="20"/>
      <c r="E615" s="21">
        <v>-435048.880499303</v>
      </c>
      <c r="F615" s="22" t="s">
        <v>6</v>
      </c>
      <c r="G615" s="23">
        <v>2016</v>
      </c>
      <c r="H615" s="22" t="s">
        <v>82</v>
      </c>
      <c r="I615" s="28" t="s">
        <v>64</v>
      </c>
      <c r="J615" s="28" t="s">
        <v>65</v>
      </c>
      <c r="K615" s="28" t="s">
        <v>4766</v>
      </c>
      <c r="L615" s="29">
        <v>-111807.567855527</v>
      </c>
      <c r="M615" s="29">
        <f>L615-E615</f>
        <v>323241.312643776</v>
      </c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</row>
    <row r="616" spans="1:54">
      <c r="A616" s="19" t="s">
        <v>4769</v>
      </c>
      <c r="B616" s="20" t="s">
        <v>4770</v>
      </c>
      <c r="C616" s="20" t="s">
        <v>16</v>
      </c>
      <c r="D616" s="20"/>
      <c r="E616" s="21">
        <v>-364350.404402519</v>
      </c>
      <c r="F616" s="22" t="s">
        <v>6</v>
      </c>
      <c r="G616" s="23">
        <v>2016</v>
      </c>
      <c r="H616" s="22" t="s">
        <v>82</v>
      </c>
      <c r="I616" s="28" t="s">
        <v>64</v>
      </c>
      <c r="J616" s="28" t="s">
        <v>65</v>
      </c>
      <c r="K616" s="28" t="s">
        <v>4766</v>
      </c>
      <c r="L616" s="29">
        <v>-66049.2755744656</v>
      </c>
      <c r="M616" s="29">
        <f>L616-E616</f>
        <v>298301.128828053</v>
      </c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</row>
    <row r="617" spans="1:54">
      <c r="A617" s="19" t="s">
        <v>4771</v>
      </c>
      <c r="B617" s="20" t="s">
        <v>4457</v>
      </c>
      <c r="C617" s="20" t="s">
        <v>16</v>
      </c>
      <c r="D617" s="20"/>
      <c r="E617" s="21">
        <v>-290934.371481098</v>
      </c>
      <c r="F617" s="22" t="s">
        <v>6</v>
      </c>
      <c r="G617" s="23">
        <v>2016</v>
      </c>
      <c r="H617" s="22" t="s">
        <v>82</v>
      </c>
      <c r="I617" s="28" t="s">
        <v>64</v>
      </c>
      <c r="J617" s="28" t="s">
        <v>65</v>
      </c>
      <c r="K617" s="28" t="s">
        <v>4766</v>
      </c>
      <c r="L617" s="29">
        <v>-60683.6032375243</v>
      </c>
      <c r="M617" s="29">
        <f>L617-E617</f>
        <v>230250.768243574</v>
      </c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</row>
    <row r="618" spans="1:54">
      <c r="A618" s="19" t="s">
        <v>4772</v>
      </c>
      <c r="B618" s="20" t="s">
        <v>4773</v>
      </c>
      <c r="C618" s="20" t="s">
        <v>28</v>
      </c>
      <c r="D618" s="20"/>
      <c r="E618" s="21">
        <v>-359220.45924921</v>
      </c>
      <c r="F618" s="22" t="s">
        <v>6</v>
      </c>
      <c r="G618" s="23">
        <v>2004</v>
      </c>
      <c r="H618" s="22" t="s">
        <v>66</v>
      </c>
      <c r="I618" s="28" t="s">
        <v>64</v>
      </c>
      <c r="J618" s="28" t="s">
        <v>65</v>
      </c>
      <c r="K618" s="28" t="s">
        <v>4766</v>
      </c>
      <c r="L618" s="29">
        <v>-176808.38841921</v>
      </c>
      <c r="M618" s="29">
        <f>L618-E618</f>
        <v>182412.07083</v>
      </c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</row>
    <row r="619" spans="1:54">
      <c r="A619" s="19" t="s">
        <v>4774</v>
      </c>
      <c r="B619" s="20" t="s">
        <v>943</v>
      </c>
      <c r="C619" s="20" t="s">
        <v>4722</v>
      </c>
      <c r="D619" s="20"/>
      <c r="E619" s="21">
        <v>-253806.741176354</v>
      </c>
      <c r="F619" s="22" t="s">
        <v>6</v>
      </c>
      <c r="G619" s="23">
        <v>2007</v>
      </c>
      <c r="H619" s="22" t="s">
        <v>66</v>
      </c>
      <c r="I619" s="28" t="s">
        <v>488</v>
      </c>
      <c r="J619" s="28" t="s">
        <v>291</v>
      </c>
      <c r="K619" s="28" t="s">
        <v>4766</v>
      </c>
      <c r="L619" s="29">
        <v>-94856.0578343538</v>
      </c>
      <c r="M619" s="29">
        <f>L619-E619</f>
        <v>158950.683342</v>
      </c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</row>
    <row r="620" spans="1:54">
      <c r="A620" s="19" t="s">
        <v>4775</v>
      </c>
      <c r="B620" s="20" t="s">
        <v>3510</v>
      </c>
      <c r="C620" s="20" t="s">
        <v>16</v>
      </c>
      <c r="D620" s="20"/>
      <c r="E620" s="21">
        <v>-84243.9044035484</v>
      </c>
      <c r="F620" s="22" t="s">
        <v>6</v>
      </c>
      <c r="G620" s="23">
        <v>2013</v>
      </c>
      <c r="H620" s="22" t="s">
        <v>66</v>
      </c>
      <c r="I620" s="28" t="s">
        <v>64</v>
      </c>
      <c r="J620" s="28" t="s">
        <v>65</v>
      </c>
      <c r="K620" s="28" t="s">
        <v>4766</v>
      </c>
      <c r="L620" s="29">
        <v>28430.632675974</v>
      </c>
      <c r="M620" s="29">
        <f>L620-E620</f>
        <v>112674.537079522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</row>
    <row r="621" spans="1:54">
      <c r="A621" s="19" t="s">
        <v>4776</v>
      </c>
      <c r="B621" s="20" t="s">
        <v>4777</v>
      </c>
      <c r="C621" s="20" t="s">
        <v>28</v>
      </c>
      <c r="D621" s="20"/>
      <c r="E621" s="21">
        <v>-215286.341152571</v>
      </c>
      <c r="F621" s="22" t="s">
        <v>6</v>
      </c>
      <c r="G621" s="23">
        <v>2014</v>
      </c>
      <c r="H621" s="22" t="s">
        <v>66</v>
      </c>
      <c r="I621" s="28" t="s">
        <v>64</v>
      </c>
      <c r="J621" s="28" t="s">
        <v>65</v>
      </c>
      <c r="K621" s="28" t="s">
        <v>4766</v>
      </c>
      <c r="L621" s="29">
        <v>-119319.741113571</v>
      </c>
      <c r="M621" s="29">
        <f>L621-E621</f>
        <v>95966.600039</v>
      </c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</row>
    <row r="622" spans="1:54">
      <c r="A622" s="24" t="s">
        <v>4778</v>
      </c>
      <c r="B622" s="20" t="s">
        <v>3064</v>
      </c>
      <c r="C622" s="20" t="s">
        <v>18</v>
      </c>
      <c r="D622" s="20"/>
      <c r="E622" s="21">
        <v>-92576.9859029926</v>
      </c>
      <c r="F622" s="22" t="s">
        <v>6</v>
      </c>
      <c r="G622" s="23">
        <v>2015</v>
      </c>
      <c r="H622" s="22" t="s">
        <v>66</v>
      </c>
      <c r="I622" s="28" t="s">
        <v>488</v>
      </c>
      <c r="J622" s="28" t="s">
        <v>212</v>
      </c>
      <c r="K622" s="28"/>
      <c r="L622" s="29">
        <v>-2502.33260292</v>
      </c>
      <c r="M622" s="29">
        <f>L622-E622</f>
        <v>90074.6533000726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</row>
    <row r="623" spans="1:54">
      <c r="A623" s="19" t="s">
        <v>4779</v>
      </c>
      <c r="B623" s="20" t="s">
        <v>2540</v>
      </c>
      <c r="C623" s="20" t="s">
        <v>22</v>
      </c>
      <c r="D623" s="20"/>
      <c r="E623" s="21">
        <v>5303.70109364675</v>
      </c>
      <c r="F623" s="22" t="s">
        <v>6</v>
      </c>
      <c r="G623" s="23">
        <v>2015</v>
      </c>
      <c r="H623" s="22" t="s">
        <v>66</v>
      </c>
      <c r="I623" s="28" t="s">
        <v>64</v>
      </c>
      <c r="J623" s="28" t="s">
        <v>215</v>
      </c>
      <c r="K623" s="28" t="s">
        <v>4766</v>
      </c>
      <c r="L623" s="29">
        <v>60003.9035660823</v>
      </c>
      <c r="M623" s="29">
        <f>L623-E623</f>
        <v>54700.2024724356</v>
      </c>
      <c r="N623"/>
      <c r="O623"/>
      <c r="P623"/>
      <c r="Q623"/>
      <c r="R623"/>
      <c r="S623"/>
      <c r="T623"/>
      <c r="U623"/>
      <c r="V623"/>
      <c r="W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</row>
    <row r="624" spans="1:54">
      <c r="A624" s="24" t="s">
        <v>4780</v>
      </c>
      <c r="B624" s="20" t="s">
        <v>3840</v>
      </c>
      <c r="C624" s="20" t="s">
        <v>18</v>
      </c>
      <c r="D624" s="20"/>
      <c r="E624" s="21">
        <v>-34548.976674044</v>
      </c>
      <c r="F624" s="22" t="s">
        <v>6</v>
      </c>
      <c r="G624" s="23">
        <v>2007</v>
      </c>
      <c r="H624" s="22" t="s">
        <v>66</v>
      </c>
      <c r="I624" s="28" t="s">
        <v>488</v>
      </c>
      <c r="J624" s="28" t="s">
        <v>212</v>
      </c>
      <c r="K624" s="28"/>
      <c r="L624" s="29">
        <v>19187.2147728</v>
      </c>
      <c r="M624" s="29">
        <f>L624-E624</f>
        <v>53736.191446844</v>
      </c>
      <c r="N624"/>
      <c r="O624"/>
      <c r="P624"/>
      <c r="Q624"/>
      <c r="R624"/>
      <c r="S624"/>
      <c r="T624"/>
      <c r="U624"/>
      <c r="V624"/>
      <c r="W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</row>
    <row r="625" spans="1:54">
      <c r="A625" s="19" t="s">
        <v>4781</v>
      </c>
      <c r="B625" s="20" t="s">
        <v>2527</v>
      </c>
      <c r="C625" s="20" t="s">
        <v>16</v>
      </c>
      <c r="D625" s="20"/>
      <c r="E625" s="21">
        <v>-31573.4236633099</v>
      </c>
      <c r="F625" s="22" t="s">
        <v>6</v>
      </c>
      <c r="G625" s="23">
        <v>2016</v>
      </c>
      <c r="H625" s="22" t="s">
        <v>82</v>
      </c>
      <c r="I625" s="28" t="s">
        <v>64</v>
      </c>
      <c r="J625" s="28" t="s">
        <v>65</v>
      </c>
      <c r="K625" s="28" t="s">
        <v>4766</v>
      </c>
      <c r="L625" s="29">
        <v>13509.2159922843</v>
      </c>
      <c r="M625" s="29">
        <f>L625-E625</f>
        <v>45082.6396555942</v>
      </c>
      <c r="N625"/>
      <c r="O625"/>
      <c r="P625"/>
      <c r="Q625"/>
      <c r="R625"/>
      <c r="S625"/>
      <c r="T625"/>
      <c r="U625"/>
      <c r="V625"/>
      <c r="W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</row>
    <row r="626" spans="1:54">
      <c r="A626" s="19" t="s">
        <v>4785</v>
      </c>
      <c r="B626" s="20" t="s">
        <v>2928</v>
      </c>
      <c r="C626" s="20" t="s">
        <v>4722</v>
      </c>
      <c r="D626" s="20"/>
      <c r="E626" s="21">
        <v>-90371.4754656725</v>
      </c>
      <c r="F626" s="22" t="s">
        <v>6</v>
      </c>
      <c r="G626" s="23">
        <v>2013</v>
      </c>
      <c r="H626" s="22" t="s">
        <v>66</v>
      </c>
      <c r="I626" s="28" t="s">
        <v>488</v>
      </c>
      <c r="J626" s="28" t="s">
        <v>282</v>
      </c>
      <c r="K626" s="28" t="s">
        <v>4766</v>
      </c>
      <c r="L626" s="29">
        <v>-52448.4158106725</v>
      </c>
      <c r="M626" s="29">
        <f>L626-E626</f>
        <v>37923.059655</v>
      </c>
      <c r="N626"/>
      <c r="O626"/>
      <c r="P626"/>
      <c r="Q626"/>
      <c r="R626"/>
      <c r="S626"/>
      <c r="T626"/>
      <c r="U626"/>
      <c r="V626"/>
      <c r="W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</row>
    <row r="627" spans="1:54">
      <c r="A627" s="19" t="s">
        <v>4783</v>
      </c>
      <c r="B627" s="20" t="s">
        <v>2675</v>
      </c>
      <c r="C627" s="20" t="s">
        <v>22</v>
      </c>
      <c r="D627" s="20"/>
      <c r="E627" s="21">
        <v>-18887.0328778504</v>
      </c>
      <c r="F627" s="22" t="s">
        <v>6</v>
      </c>
      <c r="G627" s="23">
        <v>2014</v>
      </c>
      <c r="H627" s="22" t="s">
        <v>66</v>
      </c>
      <c r="I627" s="28" t="s">
        <v>64</v>
      </c>
      <c r="J627" s="28" t="s">
        <v>215</v>
      </c>
      <c r="K627" s="28" t="s">
        <v>4766</v>
      </c>
      <c r="L627" s="29">
        <v>14892.741280566</v>
      </c>
      <c r="M627" s="29">
        <f>L627-E627</f>
        <v>33779.7741584164</v>
      </c>
      <c r="W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</row>
    <row r="628" spans="1:54">
      <c r="A628" s="19" t="s">
        <v>4782</v>
      </c>
      <c r="B628" s="20" t="s">
        <v>2797</v>
      </c>
      <c r="C628" s="20" t="s">
        <v>22</v>
      </c>
      <c r="D628" s="20"/>
      <c r="E628" s="21">
        <v>-31005.4973616915</v>
      </c>
      <c r="F628" s="22" t="s">
        <v>6</v>
      </c>
      <c r="G628" s="23">
        <v>2014</v>
      </c>
      <c r="H628" s="22" t="s">
        <v>66</v>
      </c>
      <c r="I628" s="28" t="s">
        <v>64</v>
      </c>
      <c r="J628" s="28" t="s">
        <v>215</v>
      </c>
      <c r="K628" s="28" t="s">
        <v>4766</v>
      </c>
      <c r="L628" s="29">
        <v>1836.73993016208</v>
      </c>
      <c r="M628" s="29">
        <f>L628-E628</f>
        <v>32842.2372918536</v>
      </c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</row>
    <row r="629" spans="1:54">
      <c r="A629" s="19" t="s">
        <v>4788</v>
      </c>
      <c r="B629" s="20" t="s">
        <v>2581</v>
      </c>
      <c r="C629" s="20" t="s">
        <v>16</v>
      </c>
      <c r="D629" s="20"/>
      <c r="E629" s="21">
        <v>-69124.9309552439</v>
      </c>
      <c r="F629" s="22" t="s">
        <v>6</v>
      </c>
      <c r="G629" s="23">
        <v>2011</v>
      </c>
      <c r="H629" s="22" t="s">
        <v>66</v>
      </c>
      <c r="I629" s="28" t="s">
        <v>64</v>
      </c>
      <c r="J629" s="28" t="s">
        <v>65</v>
      </c>
      <c r="K629" s="28" t="s">
        <v>4766</v>
      </c>
      <c r="L629" s="29">
        <v>-37376.3107905763</v>
      </c>
      <c r="M629" s="29">
        <f>L629-E629</f>
        <v>31748.6201646676</v>
      </c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</row>
    <row r="630" spans="1:54">
      <c r="A630" s="19" t="s">
        <v>4786</v>
      </c>
      <c r="B630" s="20" t="s">
        <v>4449</v>
      </c>
      <c r="C630" s="20" t="s">
        <v>22</v>
      </c>
      <c r="D630" s="20"/>
      <c r="E630" s="21">
        <v>-24910.5466569066</v>
      </c>
      <c r="F630" s="22" t="s">
        <v>6</v>
      </c>
      <c r="G630" s="23">
        <v>2014</v>
      </c>
      <c r="H630" s="22" t="s">
        <v>66</v>
      </c>
      <c r="I630" s="28" t="s">
        <v>64</v>
      </c>
      <c r="J630" s="28" t="s">
        <v>215</v>
      </c>
      <c r="K630" s="28" t="s">
        <v>4766</v>
      </c>
      <c r="L630" s="29">
        <v>5710.01190703006</v>
      </c>
      <c r="M630" s="29">
        <f>L630-E630</f>
        <v>30620.5585639367</v>
      </c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</row>
    <row r="631" spans="1:54">
      <c r="A631" s="19" t="s">
        <v>4784</v>
      </c>
      <c r="B631" s="20" t="s">
        <v>3593</v>
      </c>
      <c r="C631" s="20" t="s">
        <v>22</v>
      </c>
      <c r="D631" s="20"/>
      <c r="E631" s="21">
        <v>-55092.7985706323</v>
      </c>
      <c r="F631" s="22" t="s">
        <v>6</v>
      </c>
      <c r="G631" s="23">
        <v>2013</v>
      </c>
      <c r="H631" s="22" t="s">
        <v>66</v>
      </c>
      <c r="I631" s="28" t="s">
        <v>64</v>
      </c>
      <c r="J631" s="28" t="s">
        <v>215</v>
      </c>
      <c r="K631" s="28" t="s">
        <v>4766</v>
      </c>
      <c r="L631" s="29">
        <v>-24847.7790237978</v>
      </c>
      <c r="M631" s="29">
        <f>L631-E631</f>
        <v>30245.0195468345</v>
      </c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</row>
    <row r="632" spans="1:54">
      <c r="A632" s="19" t="s">
        <v>4787</v>
      </c>
      <c r="B632" s="20" t="s">
        <v>2088</v>
      </c>
      <c r="C632" s="20" t="s">
        <v>22</v>
      </c>
      <c r="D632" s="20"/>
      <c r="E632" s="21">
        <v>-53994.2352528353</v>
      </c>
      <c r="F632" s="22" t="s">
        <v>6</v>
      </c>
      <c r="G632" s="23">
        <v>2012</v>
      </c>
      <c r="H632" s="22" t="s">
        <v>66</v>
      </c>
      <c r="I632" s="28" t="s">
        <v>64</v>
      </c>
      <c r="J632" s="28" t="s">
        <v>215</v>
      </c>
      <c r="K632" s="28" t="s">
        <v>4766</v>
      </c>
      <c r="L632" s="29">
        <v>-24628.863399212</v>
      </c>
      <c r="M632" s="29">
        <f>L632-E632</f>
        <v>29365.3718536233</v>
      </c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</row>
    <row r="633" spans="1:54">
      <c r="A633" s="19" t="s">
        <v>4789</v>
      </c>
      <c r="B633" s="20" t="s">
        <v>3331</v>
      </c>
      <c r="C633" s="20" t="s">
        <v>26</v>
      </c>
      <c r="D633" s="20"/>
      <c r="E633" s="21">
        <v>-54123.4949645245</v>
      </c>
      <c r="F633" s="22" t="s">
        <v>6</v>
      </c>
      <c r="G633" s="23">
        <v>2011</v>
      </c>
      <c r="H633" s="22" t="s">
        <v>66</v>
      </c>
      <c r="I633" s="28" t="s">
        <v>64</v>
      </c>
      <c r="J633" s="28" t="s">
        <v>65</v>
      </c>
      <c r="K633" s="28" t="s">
        <v>4766</v>
      </c>
      <c r="L633" s="29">
        <v>-27405.0022178245</v>
      </c>
      <c r="M633" s="29">
        <f>L633-E633</f>
        <v>26718.4927467</v>
      </c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</row>
    <row r="634" spans="1:54">
      <c r="A634" s="19" t="s">
        <v>4793</v>
      </c>
      <c r="B634" s="20" t="s">
        <v>596</v>
      </c>
      <c r="C634" s="20" t="s">
        <v>26</v>
      </c>
      <c r="D634" s="20"/>
      <c r="E634" s="21">
        <v>-40898.8144385713</v>
      </c>
      <c r="F634" s="22" t="s">
        <v>6</v>
      </c>
      <c r="G634" s="23">
        <v>2016</v>
      </c>
      <c r="H634" s="22" t="s">
        <v>82</v>
      </c>
      <c r="I634" s="28" t="s">
        <v>380</v>
      </c>
      <c r="J634" s="28" t="s">
        <v>261</v>
      </c>
      <c r="K634" s="28" t="s">
        <v>4766</v>
      </c>
      <c r="L634" s="29">
        <v>-15599.6299124429</v>
      </c>
      <c r="M634" s="29">
        <f>L634-E634</f>
        <v>25299.1845261284</v>
      </c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</row>
    <row r="635" spans="1:54">
      <c r="A635" s="19" t="s">
        <v>4791</v>
      </c>
      <c r="B635" s="20" t="s">
        <v>4792</v>
      </c>
      <c r="C635" s="20" t="s">
        <v>28</v>
      </c>
      <c r="D635" s="20"/>
      <c r="E635" s="21">
        <v>-87652.2445292704</v>
      </c>
      <c r="F635" s="22" t="s">
        <v>6</v>
      </c>
      <c r="G635" s="23">
        <v>2008</v>
      </c>
      <c r="H635" s="22" t="s">
        <v>66</v>
      </c>
      <c r="I635" s="28" t="s">
        <v>64</v>
      </c>
      <c r="J635" s="28" t="s">
        <v>65</v>
      </c>
      <c r="K635" s="28" t="s">
        <v>4766</v>
      </c>
      <c r="L635" s="29">
        <v>-62394.0399992704</v>
      </c>
      <c r="M635" s="29">
        <f>L635-E635</f>
        <v>25258.20453</v>
      </c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</row>
    <row r="636" spans="1:54">
      <c r="A636" s="24" t="s">
        <v>4790</v>
      </c>
      <c r="B636" s="20" t="s">
        <v>651</v>
      </c>
      <c r="C636" s="20" t="s">
        <v>18</v>
      </c>
      <c r="D636" s="20"/>
      <c r="E636" s="21">
        <v>-4748.7664358368</v>
      </c>
      <c r="F636" s="22" t="s">
        <v>6</v>
      </c>
      <c r="G636" s="23">
        <v>2008</v>
      </c>
      <c r="H636" s="22" t="s">
        <v>66</v>
      </c>
      <c r="I636" s="28" t="s">
        <v>488</v>
      </c>
      <c r="J636" s="28" t="s">
        <v>212</v>
      </c>
      <c r="K636" s="28"/>
      <c r="L636" s="29">
        <v>19187.2147728</v>
      </c>
      <c r="M636" s="29">
        <f>L636-E636</f>
        <v>23935.9812086368</v>
      </c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</row>
    <row r="637" spans="1:54">
      <c r="A637" s="24" t="s">
        <v>4778</v>
      </c>
      <c r="B637" s="20" t="s">
        <v>3064</v>
      </c>
      <c r="C637" s="20" t="s">
        <v>18</v>
      </c>
      <c r="D637" s="20"/>
      <c r="E637" s="21">
        <v>-14640.7577210016</v>
      </c>
      <c r="F637" s="22" t="s">
        <v>6</v>
      </c>
      <c r="G637" s="23">
        <v>2015</v>
      </c>
      <c r="H637" s="22" t="s">
        <v>66</v>
      </c>
      <c r="I637" s="28" t="s">
        <v>488</v>
      </c>
      <c r="J637" s="28" t="s">
        <v>212</v>
      </c>
      <c r="K637" s="28" t="s">
        <v>4766</v>
      </c>
      <c r="L637" s="29">
        <v>4986.61090562339</v>
      </c>
      <c r="M637" s="29">
        <f>L637-E637</f>
        <v>19627.368626625</v>
      </c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</row>
    <row r="638" spans="1:54">
      <c r="A638" s="19" t="s">
        <v>4794</v>
      </c>
      <c r="B638" s="20" t="s">
        <v>4795</v>
      </c>
      <c r="C638" s="20" t="s">
        <v>28</v>
      </c>
      <c r="D638" s="20"/>
      <c r="E638" s="21">
        <v>-115862.043471956</v>
      </c>
      <c r="F638" s="22" t="s">
        <v>6</v>
      </c>
      <c r="G638" s="23">
        <v>2006</v>
      </c>
      <c r="H638" s="22" t="s">
        <v>66</v>
      </c>
      <c r="I638" s="28" t="s">
        <v>64</v>
      </c>
      <c r="J638" s="28" t="s">
        <v>65</v>
      </c>
      <c r="K638" s="28" t="s">
        <v>4766</v>
      </c>
      <c r="L638" s="29">
        <v>-96751.757463956</v>
      </c>
      <c r="M638" s="29">
        <f>L638-E638</f>
        <v>19110.286008</v>
      </c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</row>
    <row r="639" spans="1:54">
      <c r="A639" s="19" t="s">
        <v>4798</v>
      </c>
      <c r="B639" s="20" t="s">
        <v>3012</v>
      </c>
      <c r="C639" s="20" t="s">
        <v>18</v>
      </c>
      <c r="D639" s="20"/>
      <c r="E639" s="21">
        <v>-4478.547296196</v>
      </c>
      <c r="F639" s="22" t="s">
        <v>6</v>
      </c>
      <c r="G639" s="23">
        <v>2006</v>
      </c>
      <c r="H639" s="22" t="s">
        <v>66</v>
      </c>
      <c r="I639" s="28" t="s">
        <v>488</v>
      </c>
      <c r="J639" s="28" t="s">
        <v>212</v>
      </c>
      <c r="K639" s="28" t="s">
        <v>4766</v>
      </c>
      <c r="L639" s="29">
        <v>13471.165698304</v>
      </c>
      <c r="M639" s="29">
        <f>L639-E639</f>
        <v>17949.7129945</v>
      </c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</row>
    <row r="640" spans="1:54">
      <c r="A640" s="19" t="s">
        <v>4796</v>
      </c>
      <c r="B640" s="20" t="s">
        <v>4797</v>
      </c>
      <c r="C640" s="20" t="s">
        <v>28</v>
      </c>
      <c r="D640" s="20"/>
      <c r="E640" s="21">
        <v>-7154.66674192</v>
      </c>
      <c r="F640" s="22" t="s">
        <v>6</v>
      </c>
      <c r="G640" s="23">
        <v>2009</v>
      </c>
      <c r="H640" s="22" t="s">
        <v>66</v>
      </c>
      <c r="I640" s="28" t="s">
        <v>64</v>
      </c>
      <c r="J640" s="28" t="s">
        <v>65</v>
      </c>
      <c r="K640" s="28" t="s">
        <v>4766</v>
      </c>
      <c r="L640" s="29">
        <v>10360.10545808</v>
      </c>
      <c r="M640" s="29">
        <f>L640-E640</f>
        <v>17514.7722</v>
      </c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</row>
    <row r="641" spans="1:54">
      <c r="A641" s="24" t="s">
        <v>4780</v>
      </c>
      <c r="B641" s="20" t="s">
        <v>3840</v>
      </c>
      <c r="C641" s="20" t="s">
        <v>18</v>
      </c>
      <c r="D641" s="20"/>
      <c r="E641" s="21">
        <v>-4748.7664358368</v>
      </c>
      <c r="F641" s="22" t="s">
        <v>6</v>
      </c>
      <c r="G641" s="23">
        <v>2007</v>
      </c>
      <c r="H641" s="22" t="s">
        <v>66</v>
      </c>
      <c r="I641" s="28" t="s">
        <v>488</v>
      </c>
      <c r="J641" s="28" t="s">
        <v>212</v>
      </c>
      <c r="K641" s="28" t="s">
        <v>4766</v>
      </c>
      <c r="L641" s="29">
        <v>9226.71012995599</v>
      </c>
      <c r="M641" s="29">
        <f>L641-E641</f>
        <v>13975.4765657928</v>
      </c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</row>
    <row r="642" spans="1:54">
      <c r="A642" s="19" t="s">
        <v>4798</v>
      </c>
      <c r="B642" s="20" t="s">
        <v>3012</v>
      </c>
      <c r="C642" s="20" t="s">
        <v>18</v>
      </c>
      <c r="D642" s="20"/>
      <c r="E642" s="21">
        <v>-14640.7577210016</v>
      </c>
      <c r="F642" s="22" t="s">
        <v>6</v>
      </c>
      <c r="G642" s="23">
        <v>2006</v>
      </c>
      <c r="H642" s="22" t="s">
        <v>66</v>
      </c>
      <c r="I642" s="28" t="s">
        <v>488</v>
      </c>
      <c r="J642" s="28" t="s">
        <v>212</v>
      </c>
      <c r="K642" s="28"/>
      <c r="L642" s="29">
        <v>-2502.33260292</v>
      </c>
      <c r="M642" s="29">
        <f>L642-E642</f>
        <v>12138.4251180816</v>
      </c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</row>
    <row r="643" spans="1:54">
      <c r="A643" s="19" t="s">
        <v>4801</v>
      </c>
      <c r="B643" s="20" t="s">
        <v>4802</v>
      </c>
      <c r="C643" s="20" t="s">
        <v>18</v>
      </c>
      <c r="D643" s="20"/>
      <c r="E643" s="21">
        <v>-12146.1921567264</v>
      </c>
      <c r="F643" s="22" t="s">
        <v>6</v>
      </c>
      <c r="G643" s="23">
        <v>2010</v>
      </c>
      <c r="H643" s="22" t="s">
        <v>66</v>
      </c>
      <c r="I643" s="28" t="s">
        <v>64</v>
      </c>
      <c r="J643" s="28" t="s">
        <v>215</v>
      </c>
      <c r="K643" s="28"/>
      <c r="L643" s="29">
        <v>-577.683646726401</v>
      </c>
      <c r="M643" s="29">
        <f>L643-E643</f>
        <v>11568.50851</v>
      </c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</row>
    <row r="644" spans="1:54">
      <c r="A644" s="19" t="s">
        <v>4803</v>
      </c>
      <c r="B644" s="20" t="s">
        <v>4804</v>
      </c>
      <c r="C644" s="20" t="s">
        <v>18</v>
      </c>
      <c r="D644" s="20"/>
      <c r="E644" s="21">
        <v>-12146.1921567264</v>
      </c>
      <c r="F644" s="22" t="s">
        <v>6</v>
      </c>
      <c r="G644" s="23">
        <v>2011</v>
      </c>
      <c r="H644" s="22" t="s">
        <v>66</v>
      </c>
      <c r="I644" s="28" t="s">
        <v>64</v>
      </c>
      <c r="J644" s="28" t="s">
        <v>215</v>
      </c>
      <c r="K644" s="28"/>
      <c r="L644" s="29">
        <v>-577.683646726401</v>
      </c>
      <c r="M644" s="29">
        <f>L644-E644</f>
        <v>11568.50851</v>
      </c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</row>
    <row r="645" spans="1:54">
      <c r="A645" s="19" t="s">
        <v>4805</v>
      </c>
      <c r="B645" s="20" t="s">
        <v>4806</v>
      </c>
      <c r="C645" s="20" t="s">
        <v>18</v>
      </c>
      <c r="D645" s="20"/>
      <c r="E645" s="21">
        <v>-12146.1921567264</v>
      </c>
      <c r="F645" s="22" t="s">
        <v>6</v>
      </c>
      <c r="G645" s="23">
        <v>2013</v>
      </c>
      <c r="H645" s="22" t="s">
        <v>66</v>
      </c>
      <c r="I645" s="28" t="s">
        <v>64</v>
      </c>
      <c r="J645" s="28" t="s">
        <v>204</v>
      </c>
      <c r="K645" s="28"/>
      <c r="L645" s="29">
        <v>-577.683646726401</v>
      </c>
      <c r="M645" s="29">
        <f>L645-E645</f>
        <v>11568.50851</v>
      </c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</row>
    <row r="646" spans="1:54">
      <c r="A646" s="19" t="s">
        <v>4807</v>
      </c>
      <c r="B646" s="20" t="s">
        <v>4808</v>
      </c>
      <c r="C646" s="20" t="s">
        <v>18</v>
      </c>
      <c r="D646" s="20"/>
      <c r="E646" s="21">
        <v>-12146.1921567264</v>
      </c>
      <c r="F646" s="22" t="s">
        <v>6</v>
      </c>
      <c r="G646" s="23">
        <v>2014</v>
      </c>
      <c r="H646" s="22" t="s">
        <v>66</v>
      </c>
      <c r="I646" s="28" t="s">
        <v>64</v>
      </c>
      <c r="J646" s="28" t="s">
        <v>215</v>
      </c>
      <c r="K646" s="28"/>
      <c r="L646" s="29">
        <v>-577.683646726401</v>
      </c>
      <c r="M646" s="29">
        <f>L646-E646</f>
        <v>11568.50851</v>
      </c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</row>
    <row r="647" spans="1:54">
      <c r="A647" s="19" t="s">
        <v>4799</v>
      </c>
      <c r="B647" s="20" t="s">
        <v>4800</v>
      </c>
      <c r="C647" s="20" t="s">
        <v>28</v>
      </c>
      <c r="D647" s="20"/>
      <c r="E647" s="21">
        <v>-35438.4935198436</v>
      </c>
      <c r="F647" s="22" t="s">
        <v>6</v>
      </c>
      <c r="G647" s="23">
        <v>2005</v>
      </c>
      <c r="H647" s="22" t="s">
        <v>66</v>
      </c>
      <c r="I647" s="28" t="s">
        <v>64</v>
      </c>
      <c r="J647" s="28" t="s">
        <v>65</v>
      </c>
      <c r="K647" s="28" t="s">
        <v>4766</v>
      </c>
      <c r="L647" s="29">
        <v>-23965.3790318436</v>
      </c>
      <c r="M647" s="29">
        <f>L647-E647</f>
        <v>11473.114488</v>
      </c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</row>
    <row r="648" spans="1:54">
      <c r="A648" s="19" t="s">
        <v>4809</v>
      </c>
      <c r="B648" s="20" t="s">
        <v>4810</v>
      </c>
      <c r="C648" s="20" t="s">
        <v>4722</v>
      </c>
      <c r="D648" s="20"/>
      <c r="E648" s="21">
        <v>-5000.64470214</v>
      </c>
      <c r="F648" s="22" t="s">
        <v>6</v>
      </c>
      <c r="G648" s="23">
        <v>2011</v>
      </c>
      <c r="H648" s="22" t="s">
        <v>66</v>
      </c>
      <c r="I648" s="28" t="s">
        <v>488</v>
      </c>
      <c r="J648" s="28" t="s">
        <v>282</v>
      </c>
      <c r="K648" s="28"/>
      <c r="L648" s="29">
        <v>2207.643980992</v>
      </c>
      <c r="M648" s="29">
        <f>L648-E648</f>
        <v>7208.288683132</v>
      </c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</row>
    <row r="649" spans="1:54">
      <c r="A649" s="19" t="s">
        <v>4811</v>
      </c>
      <c r="B649" s="20" t="s">
        <v>4812</v>
      </c>
      <c r="C649" s="20" t="s">
        <v>28</v>
      </c>
      <c r="D649" s="20"/>
      <c r="E649" s="21">
        <v>-78988.3278519134</v>
      </c>
      <c r="F649" s="22" t="s">
        <v>6</v>
      </c>
      <c r="G649" s="23">
        <v>2002</v>
      </c>
      <c r="H649" s="22" t="s">
        <v>66</v>
      </c>
      <c r="I649" s="28" t="s">
        <v>380</v>
      </c>
      <c r="J649" s="28" t="s">
        <v>108</v>
      </c>
      <c r="K649" s="28" t="s">
        <v>4766</v>
      </c>
      <c r="L649" s="29">
        <v>-72331.2359439134</v>
      </c>
      <c r="M649" s="29">
        <f>L649-E649</f>
        <v>6657.091908</v>
      </c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</row>
    <row r="650" spans="1:54">
      <c r="A650" s="19" t="s">
        <v>4813</v>
      </c>
      <c r="B650" s="20" t="s">
        <v>4555</v>
      </c>
      <c r="C650" s="20" t="s">
        <v>26</v>
      </c>
      <c r="D650" s="20"/>
      <c r="E650" s="21">
        <v>-31097.0484681787</v>
      </c>
      <c r="F650" s="22" t="s">
        <v>6</v>
      </c>
      <c r="G650" s="23">
        <v>2015</v>
      </c>
      <c r="H650" s="22" t="s">
        <v>66</v>
      </c>
      <c r="I650" s="28" t="s">
        <v>64</v>
      </c>
      <c r="J650" s="28" t="s">
        <v>65</v>
      </c>
      <c r="K650" s="28" t="s">
        <v>4766</v>
      </c>
      <c r="L650" s="29">
        <v>-24502.3958836154</v>
      </c>
      <c r="M650" s="29">
        <f>L650-E650</f>
        <v>6594.6525845633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</row>
    <row r="651" spans="1:13">
      <c r="A651" s="19" t="s">
        <v>4814</v>
      </c>
      <c r="B651" s="20" t="s">
        <v>3663</v>
      </c>
      <c r="C651" s="20" t="s">
        <v>18</v>
      </c>
      <c r="D651" s="20"/>
      <c r="E651" s="21">
        <v>-4637.872655316</v>
      </c>
      <c r="F651" s="22" t="s">
        <v>6</v>
      </c>
      <c r="G651" s="23">
        <v>2008</v>
      </c>
      <c r="H651" s="22" t="s">
        <v>66</v>
      </c>
      <c r="I651" s="28" t="s">
        <v>64</v>
      </c>
      <c r="J651" s="28" t="s">
        <v>215</v>
      </c>
      <c r="K651" s="28"/>
      <c r="L651" s="29">
        <v>-1664.023031316</v>
      </c>
      <c r="M651" s="29">
        <f>L651-E651</f>
        <v>2973.849624</v>
      </c>
    </row>
    <row r="652" spans="1:13">
      <c r="A652" s="19" t="s">
        <v>4815</v>
      </c>
      <c r="B652" s="20" t="s">
        <v>3348</v>
      </c>
      <c r="C652" s="20" t="s">
        <v>18</v>
      </c>
      <c r="D652" s="20"/>
      <c r="E652" s="21">
        <v>-4637.872655316</v>
      </c>
      <c r="F652" s="22" t="s">
        <v>6</v>
      </c>
      <c r="G652" s="23">
        <v>2010</v>
      </c>
      <c r="H652" s="22" t="s">
        <v>66</v>
      </c>
      <c r="I652" s="28" t="s">
        <v>64</v>
      </c>
      <c r="J652" s="28" t="s">
        <v>215</v>
      </c>
      <c r="K652" s="28"/>
      <c r="L652" s="29">
        <v>-1664.023031316</v>
      </c>
      <c r="M652" s="29">
        <f>L652-E652</f>
        <v>2973.849624</v>
      </c>
    </row>
    <row r="653" spans="1:13">
      <c r="A653" s="19" t="s">
        <v>4816</v>
      </c>
      <c r="B653" s="20" t="s">
        <v>3877</v>
      </c>
      <c r="C653" s="20" t="s">
        <v>18</v>
      </c>
      <c r="D653" s="20"/>
      <c r="E653" s="21">
        <v>-4637.872655316</v>
      </c>
      <c r="F653" s="22" t="s">
        <v>6</v>
      </c>
      <c r="G653" s="23">
        <v>2010</v>
      </c>
      <c r="H653" s="22" t="s">
        <v>66</v>
      </c>
      <c r="I653" s="28" t="s">
        <v>64</v>
      </c>
      <c r="J653" s="28" t="s">
        <v>215</v>
      </c>
      <c r="K653" s="28"/>
      <c r="L653" s="29">
        <v>-1664.023031316</v>
      </c>
      <c r="M653" s="29">
        <f>L653-E653</f>
        <v>2973.849624</v>
      </c>
    </row>
    <row r="654" spans="1:13">
      <c r="A654" s="19" t="s">
        <v>4817</v>
      </c>
      <c r="B654" s="20" t="s">
        <v>2064</v>
      </c>
      <c r="C654" s="20" t="s">
        <v>18</v>
      </c>
      <c r="D654" s="20"/>
      <c r="E654" s="21">
        <v>-4637.872655316</v>
      </c>
      <c r="F654" s="22" t="s">
        <v>6</v>
      </c>
      <c r="G654" s="23">
        <v>2012</v>
      </c>
      <c r="H654" s="22" t="s">
        <v>66</v>
      </c>
      <c r="I654" s="28" t="s">
        <v>64</v>
      </c>
      <c r="J654" s="28" t="s">
        <v>215</v>
      </c>
      <c r="K654" s="28"/>
      <c r="L654" s="29">
        <v>-1664.023031316</v>
      </c>
      <c r="M654" s="29">
        <f>L654-E654</f>
        <v>2973.849624</v>
      </c>
    </row>
    <row r="655" spans="1:13">
      <c r="A655" s="19" t="s">
        <v>4818</v>
      </c>
      <c r="B655" s="20" t="s">
        <v>3672</v>
      </c>
      <c r="C655" s="20" t="s">
        <v>18</v>
      </c>
      <c r="D655" s="20"/>
      <c r="E655" s="21">
        <v>-4637.872655316</v>
      </c>
      <c r="F655" s="22" t="s">
        <v>6</v>
      </c>
      <c r="G655" s="23">
        <v>2012</v>
      </c>
      <c r="H655" s="22" t="s">
        <v>66</v>
      </c>
      <c r="I655" s="28" t="s">
        <v>64</v>
      </c>
      <c r="J655" s="28" t="s">
        <v>215</v>
      </c>
      <c r="K655" s="28"/>
      <c r="L655" s="29">
        <v>-1664.023031316</v>
      </c>
      <c r="M655" s="29">
        <f>L655-E655</f>
        <v>2973.849624</v>
      </c>
    </row>
    <row r="656" spans="1:13">
      <c r="A656" s="19" t="s">
        <v>4819</v>
      </c>
      <c r="B656" s="20" t="s">
        <v>3065</v>
      </c>
      <c r="C656" s="20" t="s">
        <v>18</v>
      </c>
      <c r="D656" s="20"/>
      <c r="E656" s="21">
        <v>-4637.872655316</v>
      </c>
      <c r="F656" s="22" t="s">
        <v>6</v>
      </c>
      <c r="G656" s="23">
        <v>2012</v>
      </c>
      <c r="H656" s="22" t="s">
        <v>66</v>
      </c>
      <c r="I656" s="28" t="s">
        <v>64</v>
      </c>
      <c r="J656" s="28" t="s">
        <v>204</v>
      </c>
      <c r="K656" s="28"/>
      <c r="L656" s="29">
        <v>-1664.023031316</v>
      </c>
      <c r="M656" s="29">
        <f>L656-E656</f>
        <v>2973.849624</v>
      </c>
    </row>
    <row r="657" spans="1:13">
      <c r="A657" s="19" t="s">
        <v>4820</v>
      </c>
      <c r="B657" s="20" t="s">
        <v>2759</v>
      </c>
      <c r="C657" s="20" t="s">
        <v>18</v>
      </c>
      <c r="D657" s="20"/>
      <c r="E657" s="21">
        <v>-4637.872655316</v>
      </c>
      <c r="F657" s="22" t="s">
        <v>6</v>
      </c>
      <c r="G657" s="23">
        <v>2013</v>
      </c>
      <c r="H657" s="22" t="s">
        <v>66</v>
      </c>
      <c r="I657" s="28" t="s">
        <v>64</v>
      </c>
      <c r="J657" s="28" t="s">
        <v>215</v>
      </c>
      <c r="K657" s="28"/>
      <c r="L657" s="29">
        <v>-1664.023031316</v>
      </c>
      <c r="M657" s="29">
        <f>L657-E657</f>
        <v>2973.849624</v>
      </c>
    </row>
    <row r="658" spans="1:13">
      <c r="A658" s="19" t="s">
        <v>4821</v>
      </c>
      <c r="B658" s="20" t="s">
        <v>3849</v>
      </c>
      <c r="C658" s="20" t="s">
        <v>18</v>
      </c>
      <c r="D658" s="20"/>
      <c r="E658" s="21">
        <v>-4637.872655316</v>
      </c>
      <c r="F658" s="22" t="s">
        <v>6</v>
      </c>
      <c r="G658" s="23">
        <v>2014</v>
      </c>
      <c r="H658" s="22" t="s">
        <v>66</v>
      </c>
      <c r="I658" s="28" t="s">
        <v>64</v>
      </c>
      <c r="J658" s="28" t="s">
        <v>204</v>
      </c>
      <c r="K658" s="28"/>
      <c r="L658" s="29">
        <v>-1664.023031316</v>
      </c>
      <c r="M658" s="29">
        <f>L658-E658</f>
        <v>2973.849624</v>
      </c>
    </row>
    <row r="659" spans="1:13">
      <c r="A659" s="19" t="s">
        <v>5336</v>
      </c>
      <c r="B659" s="20" t="s">
        <v>3946</v>
      </c>
      <c r="C659" s="20" t="s">
        <v>26</v>
      </c>
      <c r="D659" s="20"/>
      <c r="E659" s="21">
        <v>21161.9351741364</v>
      </c>
      <c r="F659" s="22" t="s">
        <v>6</v>
      </c>
      <c r="G659" s="23">
        <v>2009</v>
      </c>
      <c r="H659" s="22" t="s">
        <v>66</v>
      </c>
      <c r="I659" s="28" t="s">
        <v>64</v>
      </c>
      <c r="J659" s="28" t="s">
        <v>65</v>
      </c>
      <c r="K659" s="28"/>
      <c r="L659" s="29">
        <v>24114.5144918925</v>
      </c>
      <c r="M659" s="29">
        <f>L659-E659</f>
        <v>2952.5793177561</v>
      </c>
    </row>
    <row r="660" spans="1:13">
      <c r="A660" s="19" t="s">
        <v>5273</v>
      </c>
      <c r="B660" s="20" t="s">
        <v>154</v>
      </c>
      <c r="C660" s="20" t="s">
        <v>26</v>
      </c>
      <c r="D660" s="20"/>
      <c r="E660" s="21">
        <v>21161.9351741364</v>
      </c>
      <c r="F660" s="22" t="s">
        <v>6</v>
      </c>
      <c r="G660" s="23">
        <v>2012</v>
      </c>
      <c r="H660" s="22" t="s">
        <v>66</v>
      </c>
      <c r="I660" s="28" t="s">
        <v>64</v>
      </c>
      <c r="J660" s="28" t="s">
        <v>65</v>
      </c>
      <c r="K660" s="28"/>
      <c r="L660" s="29">
        <v>24114.5144918925</v>
      </c>
      <c r="M660" s="29">
        <f>L660-E660</f>
        <v>2952.5793177561</v>
      </c>
    </row>
    <row r="661" spans="1:13">
      <c r="A661" s="19" t="s">
        <v>5271</v>
      </c>
      <c r="B661" s="20" t="s">
        <v>2144</v>
      </c>
      <c r="C661" s="20" t="s">
        <v>26</v>
      </c>
      <c r="D661" s="20"/>
      <c r="E661" s="21">
        <v>21161.9351741364</v>
      </c>
      <c r="F661" s="22" t="s">
        <v>6</v>
      </c>
      <c r="G661" s="23">
        <v>2010</v>
      </c>
      <c r="H661" s="22" t="s">
        <v>66</v>
      </c>
      <c r="I661" s="28" t="s">
        <v>64</v>
      </c>
      <c r="J661" s="28" t="s">
        <v>65</v>
      </c>
      <c r="K661" s="28"/>
      <c r="L661" s="29">
        <v>24114.5144918925</v>
      </c>
      <c r="M661" s="29">
        <f>L661-E661</f>
        <v>2952.5793177561</v>
      </c>
    </row>
    <row r="662" spans="1:13">
      <c r="A662" s="19" t="s">
        <v>5269</v>
      </c>
      <c r="B662" s="20" t="s">
        <v>2071</v>
      </c>
      <c r="C662" s="20" t="s">
        <v>26</v>
      </c>
      <c r="D662" s="20"/>
      <c r="E662" s="21">
        <v>21161.9351741364</v>
      </c>
      <c r="F662" s="22" t="s">
        <v>6</v>
      </c>
      <c r="G662" s="23">
        <v>2005</v>
      </c>
      <c r="H662" s="22" t="s">
        <v>66</v>
      </c>
      <c r="I662" s="28" t="s">
        <v>380</v>
      </c>
      <c r="J662" s="28" t="s">
        <v>264</v>
      </c>
      <c r="K662" s="28"/>
      <c r="L662" s="29">
        <v>24114.5144918925</v>
      </c>
      <c r="M662" s="29">
        <f>L662-E662</f>
        <v>2952.5793177561</v>
      </c>
    </row>
    <row r="663" spans="1:13">
      <c r="A663" s="19" t="s">
        <v>4793</v>
      </c>
      <c r="B663" s="20" t="s">
        <v>596</v>
      </c>
      <c r="C663" s="20" t="s">
        <v>26</v>
      </c>
      <c r="D663" s="20"/>
      <c r="E663" s="21">
        <v>21161.9351741364</v>
      </c>
      <c r="F663" s="22" t="s">
        <v>6</v>
      </c>
      <c r="G663" s="23">
        <v>2016</v>
      </c>
      <c r="H663" s="22" t="s">
        <v>82</v>
      </c>
      <c r="I663" s="28" t="s">
        <v>380</v>
      </c>
      <c r="J663" s="28" t="s">
        <v>261</v>
      </c>
      <c r="K663" s="28"/>
      <c r="L663" s="29">
        <v>24114.5144918925</v>
      </c>
      <c r="M663" s="29">
        <f>L663-E663</f>
        <v>2952.5793177561</v>
      </c>
    </row>
    <row r="664" spans="1:13">
      <c r="A664" s="19" t="s">
        <v>4822</v>
      </c>
      <c r="B664" s="20" t="s">
        <v>2125</v>
      </c>
      <c r="C664" s="20" t="s">
        <v>18</v>
      </c>
      <c r="D664" s="20"/>
      <c r="E664" s="21">
        <v>-4728.9422142528</v>
      </c>
      <c r="F664" s="22" t="s">
        <v>6</v>
      </c>
      <c r="G664" s="23">
        <v>2014</v>
      </c>
      <c r="H664" s="22" t="s">
        <v>66</v>
      </c>
      <c r="I664" s="28" t="s">
        <v>64</v>
      </c>
      <c r="J664" s="28" t="s">
        <v>204</v>
      </c>
      <c r="K664" s="28"/>
      <c r="L664" s="29">
        <v>-1831.9112614528</v>
      </c>
      <c r="M664" s="29">
        <f>L664-E664</f>
        <v>2897.0309528</v>
      </c>
    </row>
    <row r="665" spans="1:13">
      <c r="A665" s="19" t="s">
        <v>4823</v>
      </c>
      <c r="B665" s="20" t="s">
        <v>3350</v>
      </c>
      <c r="C665" s="20" t="s">
        <v>18</v>
      </c>
      <c r="D665" s="20"/>
      <c r="E665" s="21">
        <v>-4728.9422142528</v>
      </c>
      <c r="F665" s="22" t="s">
        <v>6</v>
      </c>
      <c r="G665" s="23">
        <v>2015</v>
      </c>
      <c r="H665" s="22" t="s">
        <v>66</v>
      </c>
      <c r="I665" s="28" t="s">
        <v>64</v>
      </c>
      <c r="J665" s="28" t="s">
        <v>204</v>
      </c>
      <c r="K665" s="28"/>
      <c r="L665" s="29">
        <v>-1831.9112614528</v>
      </c>
      <c r="M665" s="29">
        <f>L665-E665</f>
        <v>2897.0309528</v>
      </c>
    </row>
    <row r="666" spans="1:13">
      <c r="A666" s="19" t="s">
        <v>4824</v>
      </c>
      <c r="B666" s="20" t="s">
        <v>2256</v>
      </c>
      <c r="C666" s="20" t="s">
        <v>18</v>
      </c>
      <c r="D666" s="20"/>
      <c r="E666" s="21">
        <v>-4728.9422142528</v>
      </c>
      <c r="F666" s="22" t="s">
        <v>6</v>
      </c>
      <c r="G666" s="23">
        <v>2015</v>
      </c>
      <c r="H666" s="22" t="s">
        <v>66</v>
      </c>
      <c r="I666" s="28" t="s">
        <v>64</v>
      </c>
      <c r="J666" s="28" t="s">
        <v>204</v>
      </c>
      <c r="K666" s="28"/>
      <c r="L666" s="29">
        <v>-1831.9112614528</v>
      </c>
      <c r="M666" s="29">
        <f>L666-E666</f>
        <v>2897.0309528</v>
      </c>
    </row>
    <row r="667" spans="1:13">
      <c r="A667" s="19" t="s">
        <v>4825</v>
      </c>
      <c r="B667" s="20" t="s">
        <v>2413</v>
      </c>
      <c r="C667" s="20" t="s">
        <v>18</v>
      </c>
      <c r="D667" s="20"/>
      <c r="E667" s="21">
        <v>-4728.9422142528</v>
      </c>
      <c r="F667" s="22" t="s">
        <v>6</v>
      </c>
      <c r="G667" s="23">
        <v>2016</v>
      </c>
      <c r="H667" s="22" t="s">
        <v>82</v>
      </c>
      <c r="I667" s="28" t="s">
        <v>64</v>
      </c>
      <c r="J667" s="28" t="s">
        <v>204</v>
      </c>
      <c r="K667" s="28"/>
      <c r="L667" s="29">
        <v>-1831.9112614528</v>
      </c>
      <c r="M667" s="29">
        <f>L667-E667</f>
        <v>2897.0309528</v>
      </c>
    </row>
    <row r="668" spans="1:13">
      <c r="A668" s="19" t="s">
        <v>5275</v>
      </c>
      <c r="B668" s="20" t="s">
        <v>3044</v>
      </c>
      <c r="C668" s="20" t="s">
        <v>26</v>
      </c>
      <c r="D668" s="20"/>
      <c r="E668" s="21">
        <v>5290.89943455956</v>
      </c>
      <c r="F668" s="22" t="s">
        <v>6</v>
      </c>
      <c r="G668" s="23">
        <v>2010</v>
      </c>
      <c r="H668" s="22" t="s">
        <v>66</v>
      </c>
      <c r="I668" s="28" t="s">
        <v>64</v>
      </c>
      <c r="J668" s="28" t="s">
        <v>65</v>
      </c>
      <c r="K668" s="28"/>
      <c r="L668" s="29">
        <v>7071.4927207061</v>
      </c>
      <c r="M668" s="29">
        <f>L668-E668</f>
        <v>1780.59328614654</v>
      </c>
    </row>
    <row r="669" spans="1:13">
      <c r="A669" s="19" t="s">
        <v>5276</v>
      </c>
      <c r="B669" s="20" t="s">
        <v>103</v>
      </c>
      <c r="C669" s="20" t="s">
        <v>26</v>
      </c>
      <c r="D669" s="20"/>
      <c r="E669" s="21">
        <v>5290.89943455956</v>
      </c>
      <c r="F669" s="22" t="s">
        <v>6</v>
      </c>
      <c r="G669" s="23">
        <v>2010</v>
      </c>
      <c r="H669" s="22" t="s">
        <v>66</v>
      </c>
      <c r="I669" s="28" t="s">
        <v>64</v>
      </c>
      <c r="J669" s="28" t="s">
        <v>65</v>
      </c>
      <c r="K669" s="28"/>
      <c r="L669" s="29">
        <v>7071.4927207061</v>
      </c>
      <c r="M669" s="29">
        <f>L669-E669</f>
        <v>1780.59328614654</v>
      </c>
    </row>
    <row r="670" spans="1:13">
      <c r="A670" s="19" t="s">
        <v>5277</v>
      </c>
      <c r="B670" s="20" t="s">
        <v>4548</v>
      </c>
      <c r="C670" s="20" t="s">
        <v>26</v>
      </c>
      <c r="D670" s="20"/>
      <c r="E670" s="21">
        <v>5290.89943455956</v>
      </c>
      <c r="F670" s="22" t="s">
        <v>6</v>
      </c>
      <c r="G670" s="23">
        <v>2012</v>
      </c>
      <c r="H670" s="22" t="s">
        <v>66</v>
      </c>
      <c r="I670" s="28" t="s">
        <v>64</v>
      </c>
      <c r="J670" s="28" t="s">
        <v>65</v>
      </c>
      <c r="K670" s="28"/>
      <c r="L670" s="29">
        <v>7071.4927207061</v>
      </c>
      <c r="M670" s="29">
        <f>L670-E670</f>
        <v>1780.59328614654</v>
      </c>
    </row>
    <row r="671" spans="1:13">
      <c r="A671" s="19" t="s">
        <v>5272</v>
      </c>
      <c r="B671" s="20" t="s">
        <v>3404</v>
      </c>
      <c r="C671" s="20" t="s">
        <v>26</v>
      </c>
      <c r="D671" s="20"/>
      <c r="E671" s="21">
        <v>5290.89943455956</v>
      </c>
      <c r="F671" s="22" t="s">
        <v>6</v>
      </c>
      <c r="G671" s="23">
        <v>2008</v>
      </c>
      <c r="H671" s="22" t="s">
        <v>66</v>
      </c>
      <c r="I671" s="28" t="s">
        <v>64</v>
      </c>
      <c r="J671" s="28" t="s">
        <v>65</v>
      </c>
      <c r="K671" s="28"/>
      <c r="L671" s="29">
        <v>7071.4927207061</v>
      </c>
      <c r="M671" s="29">
        <f>L671-E671</f>
        <v>1780.59328614654</v>
      </c>
    </row>
    <row r="672" spans="1:13">
      <c r="A672" s="19" t="s">
        <v>4789</v>
      </c>
      <c r="B672" s="20" t="s">
        <v>3331</v>
      </c>
      <c r="C672" s="20" t="s">
        <v>26</v>
      </c>
      <c r="D672" s="20"/>
      <c r="E672" s="21">
        <v>5290.89943455956</v>
      </c>
      <c r="F672" s="22" t="s">
        <v>6</v>
      </c>
      <c r="G672" s="23">
        <v>2011</v>
      </c>
      <c r="H672" s="22" t="s">
        <v>66</v>
      </c>
      <c r="I672" s="28" t="s">
        <v>64</v>
      </c>
      <c r="J672" s="28" t="s">
        <v>65</v>
      </c>
      <c r="K672" s="28"/>
      <c r="L672" s="29">
        <v>7071.4927207061</v>
      </c>
      <c r="M672" s="29">
        <f>L672-E672</f>
        <v>1780.59328614654</v>
      </c>
    </row>
    <row r="673" spans="1:13">
      <c r="A673" s="19" t="s">
        <v>5274</v>
      </c>
      <c r="B673" s="20" t="s">
        <v>3057</v>
      </c>
      <c r="C673" s="20" t="s">
        <v>26</v>
      </c>
      <c r="D673" s="20"/>
      <c r="E673" s="21">
        <v>5290.89943455956</v>
      </c>
      <c r="F673" s="22" t="s">
        <v>6</v>
      </c>
      <c r="G673" s="23">
        <v>2012</v>
      </c>
      <c r="H673" s="22" t="s">
        <v>66</v>
      </c>
      <c r="I673" s="28" t="s">
        <v>64</v>
      </c>
      <c r="J673" s="28" t="s">
        <v>65</v>
      </c>
      <c r="K673" s="28"/>
      <c r="L673" s="29">
        <v>7071.4927207061</v>
      </c>
      <c r="M673" s="29">
        <f>L673-E673</f>
        <v>1780.59328614654</v>
      </c>
    </row>
    <row r="674" spans="1:13">
      <c r="A674" s="19" t="s">
        <v>5337</v>
      </c>
      <c r="B674" s="20" t="s">
        <v>3941</v>
      </c>
      <c r="C674" s="20" t="s">
        <v>26</v>
      </c>
      <c r="D674" s="20"/>
      <c r="E674" s="21">
        <v>5290.89943455956</v>
      </c>
      <c r="F674" s="22" t="s">
        <v>6</v>
      </c>
      <c r="G674" s="23">
        <v>2013</v>
      </c>
      <c r="H674" s="22" t="s">
        <v>66</v>
      </c>
      <c r="I674" s="28" t="s">
        <v>64</v>
      </c>
      <c r="J674" s="28" t="s">
        <v>65</v>
      </c>
      <c r="K674" s="28"/>
      <c r="L674" s="29">
        <v>7071.4927207061</v>
      </c>
      <c r="M674" s="29">
        <f>L674-E674</f>
        <v>1780.59328614654</v>
      </c>
    </row>
    <row r="675" spans="1:13">
      <c r="A675" s="19" t="s">
        <v>5338</v>
      </c>
      <c r="B675" s="20" t="s">
        <v>2602</v>
      </c>
      <c r="C675" s="20" t="s">
        <v>26</v>
      </c>
      <c r="D675" s="20"/>
      <c r="E675" s="21">
        <v>5290.89943455956</v>
      </c>
      <c r="F675" s="22" t="s">
        <v>6</v>
      </c>
      <c r="G675" s="23">
        <v>2016</v>
      </c>
      <c r="H675" s="22" t="s">
        <v>82</v>
      </c>
      <c r="I675" s="28" t="s">
        <v>64</v>
      </c>
      <c r="J675" s="28" t="s">
        <v>65</v>
      </c>
      <c r="K675" s="28"/>
      <c r="L675" s="29">
        <v>7071.4927207061</v>
      </c>
      <c r="M675" s="29">
        <f>L675-E675</f>
        <v>1780.59328614654</v>
      </c>
    </row>
    <row r="676" spans="1:13">
      <c r="A676" s="19" t="s">
        <v>5270</v>
      </c>
      <c r="B676" s="20" t="s">
        <v>3082</v>
      </c>
      <c r="C676" s="20" t="s">
        <v>26</v>
      </c>
      <c r="D676" s="20"/>
      <c r="E676" s="21">
        <v>5290.89943455956</v>
      </c>
      <c r="F676" s="22" t="s">
        <v>6</v>
      </c>
      <c r="G676" s="23">
        <v>2010</v>
      </c>
      <c r="H676" s="22" t="s">
        <v>66</v>
      </c>
      <c r="I676" s="28" t="s">
        <v>64</v>
      </c>
      <c r="J676" s="28" t="s">
        <v>65</v>
      </c>
      <c r="K676" s="28"/>
      <c r="L676" s="29">
        <v>7071.4927207061</v>
      </c>
      <c r="M676" s="29">
        <f>L676-E676</f>
        <v>1780.59328614654</v>
      </c>
    </row>
    <row r="677" spans="1:13">
      <c r="A677" s="19" t="s">
        <v>5339</v>
      </c>
      <c r="B677" s="20" t="s">
        <v>3387</v>
      </c>
      <c r="C677" s="20" t="s">
        <v>26</v>
      </c>
      <c r="D677" s="20"/>
      <c r="E677" s="21">
        <v>5290.89943455956</v>
      </c>
      <c r="F677" s="22" t="s">
        <v>6</v>
      </c>
      <c r="G677" s="23">
        <v>2010</v>
      </c>
      <c r="H677" s="22" t="s">
        <v>66</v>
      </c>
      <c r="I677" s="28" t="s">
        <v>64</v>
      </c>
      <c r="J677" s="28" t="s">
        <v>65</v>
      </c>
      <c r="K677" s="28"/>
      <c r="L677" s="29">
        <v>7071.4927207061</v>
      </c>
      <c r="M677" s="29">
        <f>L677-E677</f>
        <v>1780.59328614654</v>
      </c>
    </row>
    <row r="678" spans="1:13">
      <c r="A678" s="19" t="s">
        <v>5268</v>
      </c>
      <c r="B678" s="20" t="s">
        <v>3137</v>
      </c>
      <c r="C678" s="20" t="s">
        <v>26</v>
      </c>
      <c r="D678" s="20"/>
      <c r="E678" s="21">
        <v>5290.89943455956</v>
      </c>
      <c r="F678" s="22" t="s">
        <v>6</v>
      </c>
      <c r="G678" s="23">
        <v>2012</v>
      </c>
      <c r="H678" s="22" t="s">
        <v>66</v>
      </c>
      <c r="I678" s="28" t="s">
        <v>64</v>
      </c>
      <c r="J678" s="28" t="s">
        <v>65</v>
      </c>
      <c r="K678" s="28"/>
      <c r="L678" s="29">
        <v>7071.4927207061</v>
      </c>
      <c r="M678" s="29">
        <f>L678-E678</f>
        <v>1780.59328614654</v>
      </c>
    </row>
    <row r="679" spans="1:13">
      <c r="A679" s="19" t="s">
        <v>5266</v>
      </c>
      <c r="B679" s="20" t="s">
        <v>3516</v>
      </c>
      <c r="C679" s="20" t="s">
        <v>26</v>
      </c>
      <c r="D679" s="20"/>
      <c r="E679" s="21">
        <v>5290.89943455956</v>
      </c>
      <c r="F679" s="22" t="s">
        <v>6</v>
      </c>
      <c r="G679" s="23">
        <v>2009</v>
      </c>
      <c r="H679" s="22" t="s">
        <v>66</v>
      </c>
      <c r="I679" s="28" t="s">
        <v>64</v>
      </c>
      <c r="J679" s="28" t="s">
        <v>65</v>
      </c>
      <c r="K679" s="28"/>
      <c r="L679" s="29">
        <v>7071.4927207061</v>
      </c>
      <c r="M679" s="29">
        <f>L679-E679</f>
        <v>1780.59328614654</v>
      </c>
    </row>
    <row r="680" spans="1:13">
      <c r="A680" s="19" t="s">
        <v>5267</v>
      </c>
      <c r="B680" s="20" t="s">
        <v>4445</v>
      </c>
      <c r="C680" s="20" t="s">
        <v>26</v>
      </c>
      <c r="D680" s="20"/>
      <c r="E680" s="21">
        <v>5290.89943455956</v>
      </c>
      <c r="F680" s="22" t="s">
        <v>6</v>
      </c>
      <c r="G680" s="23">
        <v>2011</v>
      </c>
      <c r="H680" s="22" t="s">
        <v>66</v>
      </c>
      <c r="I680" s="28" t="s">
        <v>64</v>
      </c>
      <c r="J680" s="28" t="s">
        <v>65</v>
      </c>
      <c r="K680" s="28"/>
      <c r="L680" s="29">
        <v>7071.4927207061</v>
      </c>
      <c r="M680" s="29">
        <f>L680-E680</f>
        <v>1780.59328614654</v>
      </c>
    </row>
    <row r="681" spans="1:13">
      <c r="A681" s="19" t="s">
        <v>4813</v>
      </c>
      <c r="B681" s="20" t="s">
        <v>4555</v>
      </c>
      <c r="C681" s="20" t="s">
        <v>26</v>
      </c>
      <c r="D681" s="20"/>
      <c r="E681" s="21">
        <v>5290.89943455956</v>
      </c>
      <c r="F681" s="22" t="s">
        <v>6</v>
      </c>
      <c r="G681" s="23">
        <v>2015</v>
      </c>
      <c r="H681" s="22" t="s">
        <v>66</v>
      </c>
      <c r="I681" s="28" t="s">
        <v>64</v>
      </c>
      <c r="J681" s="28" t="s">
        <v>65</v>
      </c>
      <c r="K681" s="28"/>
      <c r="L681" s="29">
        <v>7071.4927207061</v>
      </c>
      <c r="M681" s="29">
        <f>L681-E681</f>
        <v>1780.59328614654</v>
      </c>
    </row>
    <row r="682" spans="1:13">
      <c r="A682" s="19" t="s">
        <v>5265</v>
      </c>
      <c r="B682" s="20" t="s">
        <v>182</v>
      </c>
      <c r="C682" s="20" t="s">
        <v>26</v>
      </c>
      <c r="D682" s="20"/>
      <c r="E682" s="21">
        <v>5290.89943455956</v>
      </c>
      <c r="F682" s="22" t="s">
        <v>6</v>
      </c>
      <c r="G682" s="23">
        <v>2013</v>
      </c>
      <c r="H682" s="22" t="s">
        <v>66</v>
      </c>
      <c r="I682" s="28" t="s">
        <v>64</v>
      </c>
      <c r="J682" s="28" t="s">
        <v>65</v>
      </c>
      <c r="K682" s="28"/>
      <c r="L682" s="29">
        <v>7071.4927207061</v>
      </c>
      <c r="M682" s="29">
        <f>L682-E682</f>
        <v>1780.59328614654</v>
      </c>
    </row>
    <row r="683" spans="1:13">
      <c r="A683" s="19" t="s">
        <v>5264</v>
      </c>
      <c r="B683" s="20" t="s">
        <v>2836</v>
      </c>
      <c r="C683" s="20" t="s">
        <v>26</v>
      </c>
      <c r="D683" s="20"/>
      <c r="E683" s="21">
        <v>5290.89943455956</v>
      </c>
      <c r="F683" s="22" t="s">
        <v>6</v>
      </c>
      <c r="G683" s="23">
        <v>2012</v>
      </c>
      <c r="H683" s="22" t="s">
        <v>66</v>
      </c>
      <c r="I683" s="28" t="s">
        <v>64</v>
      </c>
      <c r="J683" s="28" t="s">
        <v>65</v>
      </c>
      <c r="K683" s="28"/>
      <c r="L683" s="29">
        <v>7071.4927207061</v>
      </c>
      <c r="M683" s="29">
        <f>L683-E683</f>
        <v>1780.59328614654</v>
      </c>
    </row>
    <row r="684" spans="1:13">
      <c r="A684" s="19" t="s">
        <v>4826</v>
      </c>
      <c r="B684" s="20" t="s">
        <v>4827</v>
      </c>
      <c r="C684" s="20" t="s">
        <v>4722</v>
      </c>
      <c r="D684" s="20"/>
      <c r="E684" s="21">
        <v>-3233.86503174</v>
      </c>
      <c r="F684" s="22" t="s">
        <v>6</v>
      </c>
      <c r="G684" s="23">
        <v>2016</v>
      </c>
      <c r="H684" s="22" t="s">
        <v>82</v>
      </c>
      <c r="I684" s="28" t="s">
        <v>488</v>
      </c>
      <c r="J684" s="28" t="s">
        <v>282</v>
      </c>
      <c r="K684" s="28"/>
      <c r="L684" s="29">
        <v>-1479.079280128</v>
      </c>
      <c r="M684" s="29">
        <f>L684-E684</f>
        <v>1754.785751612</v>
      </c>
    </row>
    <row r="685" spans="1:13">
      <c r="A685" s="19" t="s">
        <v>4828</v>
      </c>
      <c r="B685" s="20" t="s">
        <v>4829</v>
      </c>
      <c r="C685" s="20" t="s">
        <v>4722</v>
      </c>
      <c r="D685" s="20"/>
      <c r="E685" s="21">
        <v>-3233.86503174</v>
      </c>
      <c r="F685" s="22" t="s">
        <v>6</v>
      </c>
      <c r="G685" s="23">
        <v>2016</v>
      </c>
      <c r="H685" s="22" t="s">
        <v>82</v>
      </c>
      <c r="I685" s="28" t="s">
        <v>488</v>
      </c>
      <c r="J685" s="28" t="s">
        <v>282</v>
      </c>
      <c r="K685" s="28"/>
      <c r="L685" s="29">
        <v>-1479.079280128</v>
      </c>
      <c r="M685" s="29">
        <f>L685-E685</f>
        <v>1754.785751612</v>
      </c>
    </row>
    <row r="686" spans="1:13">
      <c r="A686" s="19" t="s">
        <v>4830</v>
      </c>
      <c r="B686" s="20" t="s">
        <v>4831</v>
      </c>
      <c r="C686" s="20" t="s">
        <v>4722</v>
      </c>
      <c r="D686" s="20"/>
      <c r="E686" s="21">
        <v>-3233.86503174</v>
      </c>
      <c r="F686" s="22" t="s">
        <v>6</v>
      </c>
      <c r="G686" s="23">
        <v>2011</v>
      </c>
      <c r="H686" s="22" t="s">
        <v>66</v>
      </c>
      <c r="I686" s="28" t="s">
        <v>488</v>
      </c>
      <c r="J686" s="28" t="s">
        <v>282</v>
      </c>
      <c r="K686" s="28"/>
      <c r="L686" s="29">
        <v>-1479.079280128</v>
      </c>
      <c r="M686" s="29">
        <f>L686-E686</f>
        <v>1754.785751612</v>
      </c>
    </row>
    <row r="687" spans="1:13">
      <c r="A687" s="19" t="s">
        <v>4832</v>
      </c>
      <c r="B687" s="20" t="s">
        <v>4833</v>
      </c>
      <c r="C687" s="20" t="s">
        <v>4722</v>
      </c>
      <c r="D687" s="20"/>
      <c r="E687" s="21">
        <v>-3233.86503174</v>
      </c>
      <c r="F687" s="22" t="s">
        <v>6</v>
      </c>
      <c r="G687" s="23">
        <v>2011</v>
      </c>
      <c r="H687" s="22" t="s">
        <v>66</v>
      </c>
      <c r="I687" s="28" t="s">
        <v>488</v>
      </c>
      <c r="J687" s="28" t="s">
        <v>282</v>
      </c>
      <c r="K687" s="28"/>
      <c r="L687" s="29">
        <v>-1479.079280128</v>
      </c>
      <c r="M687" s="29">
        <f>L687-E687</f>
        <v>1754.785751612</v>
      </c>
    </row>
    <row r="688" spans="1:13">
      <c r="A688" s="19" t="s">
        <v>4834</v>
      </c>
      <c r="B688" s="20" t="s">
        <v>4835</v>
      </c>
      <c r="C688" s="20" t="s">
        <v>4722</v>
      </c>
      <c r="D688" s="20"/>
      <c r="E688" s="21">
        <v>-3233.86503174</v>
      </c>
      <c r="F688" s="22" t="s">
        <v>6</v>
      </c>
      <c r="G688" s="23">
        <v>2013</v>
      </c>
      <c r="H688" s="22" t="s">
        <v>66</v>
      </c>
      <c r="I688" s="28" t="s">
        <v>488</v>
      </c>
      <c r="J688" s="28" t="s">
        <v>269</v>
      </c>
      <c r="K688" s="28"/>
      <c r="L688" s="29">
        <v>-1479.079280128</v>
      </c>
      <c r="M688" s="29">
        <f>L688-E688</f>
        <v>1754.785751612</v>
      </c>
    </row>
    <row r="689" spans="1:13">
      <c r="A689" s="19" t="s">
        <v>4836</v>
      </c>
      <c r="B689" s="20" t="s">
        <v>4837</v>
      </c>
      <c r="C689" s="20" t="s">
        <v>4722</v>
      </c>
      <c r="D689" s="20"/>
      <c r="E689" s="21">
        <v>-3233.86503174</v>
      </c>
      <c r="F689" s="22" t="s">
        <v>6</v>
      </c>
      <c r="G689" s="23">
        <v>2000</v>
      </c>
      <c r="H689" s="22" t="s">
        <v>66</v>
      </c>
      <c r="I689" s="28" t="s">
        <v>488</v>
      </c>
      <c r="J689" s="28" t="s">
        <v>282</v>
      </c>
      <c r="K689" s="28"/>
      <c r="L689" s="29">
        <v>-1479.079280128</v>
      </c>
      <c r="M689" s="29">
        <f>L689-E689</f>
        <v>1754.785751612</v>
      </c>
    </row>
    <row r="690" spans="1:13">
      <c r="A690" s="19" t="s">
        <v>4838</v>
      </c>
      <c r="B690" s="20" t="s">
        <v>4839</v>
      </c>
      <c r="C690" s="20" t="s">
        <v>4722</v>
      </c>
      <c r="D690" s="20"/>
      <c r="E690" s="21">
        <v>-3233.86503174</v>
      </c>
      <c r="F690" s="22" t="s">
        <v>6</v>
      </c>
      <c r="G690" s="23">
        <v>2008</v>
      </c>
      <c r="H690" s="22" t="s">
        <v>66</v>
      </c>
      <c r="I690" s="28" t="s">
        <v>488</v>
      </c>
      <c r="J690" s="28" t="s">
        <v>282</v>
      </c>
      <c r="K690" s="28"/>
      <c r="L690" s="29">
        <v>-1479.079280128</v>
      </c>
      <c r="M690" s="29">
        <f>L690-E690</f>
        <v>1754.785751612</v>
      </c>
    </row>
    <row r="691" spans="1:13">
      <c r="A691" s="19" t="s">
        <v>4840</v>
      </c>
      <c r="B691" s="20" t="s">
        <v>4841</v>
      </c>
      <c r="C691" s="20" t="s">
        <v>4722</v>
      </c>
      <c r="D691" s="20"/>
      <c r="E691" s="21">
        <v>-3233.86503174</v>
      </c>
      <c r="F691" s="22" t="s">
        <v>6</v>
      </c>
      <c r="G691" s="23">
        <v>2009</v>
      </c>
      <c r="H691" s="22" t="s">
        <v>66</v>
      </c>
      <c r="I691" s="28" t="s">
        <v>488</v>
      </c>
      <c r="J691" s="28" t="s">
        <v>282</v>
      </c>
      <c r="K691" s="28"/>
      <c r="L691" s="29">
        <v>-1479.079280128</v>
      </c>
      <c r="M691" s="29">
        <f>L691-E691</f>
        <v>1754.785751612</v>
      </c>
    </row>
    <row r="692" spans="1:13">
      <c r="A692" s="19" t="s">
        <v>4842</v>
      </c>
      <c r="B692" s="20" t="s">
        <v>4843</v>
      </c>
      <c r="C692" s="20" t="s">
        <v>4722</v>
      </c>
      <c r="D692" s="20"/>
      <c r="E692" s="21">
        <v>-3233.86503174</v>
      </c>
      <c r="F692" s="22" t="s">
        <v>6</v>
      </c>
      <c r="G692" s="23">
        <v>2009</v>
      </c>
      <c r="H692" s="22" t="s">
        <v>66</v>
      </c>
      <c r="I692" s="28" t="s">
        <v>488</v>
      </c>
      <c r="J692" s="28" t="s">
        <v>282</v>
      </c>
      <c r="K692" s="28"/>
      <c r="L692" s="29">
        <v>-1479.079280128</v>
      </c>
      <c r="M692" s="29">
        <f>L692-E692</f>
        <v>1754.785751612</v>
      </c>
    </row>
    <row r="693" spans="1:13">
      <c r="A693" s="19" t="s">
        <v>4844</v>
      </c>
      <c r="B693" s="20" t="s">
        <v>4845</v>
      </c>
      <c r="C693" s="20" t="s">
        <v>4722</v>
      </c>
      <c r="D693" s="20"/>
      <c r="E693" s="21">
        <v>-3233.86503174</v>
      </c>
      <c r="F693" s="22" t="s">
        <v>6</v>
      </c>
      <c r="G693" s="23">
        <v>2010</v>
      </c>
      <c r="H693" s="22" t="s">
        <v>66</v>
      </c>
      <c r="I693" s="28" t="s">
        <v>488</v>
      </c>
      <c r="J693" s="28" t="s">
        <v>282</v>
      </c>
      <c r="K693" s="28"/>
      <c r="L693" s="29">
        <v>-1479.079280128</v>
      </c>
      <c r="M693" s="29">
        <f>L693-E693</f>
        <v>1754.785751612</v>
      </c>
    </row>
    <row r="694" spans="1:13">
      <c r="A694" s="19" t="s">
        <v>4785</v>
      </c>
      <c r="B694" s="20" t="s">
        <v>2928</v>
      </c>
      <c r="C694" s="20" t="s">
        <v>4722</v>
      </c>
      <c r="D694" s="20"/>
      <c r="E694" s="21">
        <v>2742.3401496704</v>
      </c>
      <c r="F694" s="22" t="s">
        <v>6</v>
      </c>
      <c r="G694" s="23">
        <v>2013</v>
      </c>
      <c r="H694" s="22" t="s">
        <v>66</v>
      </c>
      <c r="I694" s="28" t="s">
        <v>488</v>
      </c>
      <c r="J694" s="28" t="s">
        <v>282</v>
      </c>
      <c r="K694" s="28"/>
      <c r="L694" s="29">
        <v>3972.0468201344</v>
      </c>
      <c r="M694" s="29">
        <f>L694-E694</f>
        <v>1229.706670464</v>
      </c>
    </row>
    <row r="695" spans="1:13">
      <c r="A695" s="19" t="s">
        <v>5328</v>
      </c>
      <c r="B695" s="20" t="s">
        <v>3396</v>
      </c>
      <c r="C695" s="20" t="s">
        <v>4722</v>
      </c>
      <c r="D695" s="20"/>
      <c r="E695" s="21">
        <v>2742.3401496704</v>
      </c>
      <c r="F695" s="22" t="s">
        <v>6</v>
      </c>
      <c r="G695" s="23">
        <v>2009</v>
      </c>
      <c r="H695" s="22" t="s">
        <v>66</v>
      </c>
      <c r="I695" s="28" t="s">
        <v>488</v>
      </c>
      <c r="J695" s="28" t="s">
        <v>282</v>
      </c>
      <c r="K695" s="28"/>
      <c r="L695" s="29">
        <v>3972.0468201344</v>
      </c>
      <c r="M695" s="29">
        <f>L695-E695</f>
        <v>1229.706670464</v>
      </c>
    </row>
    <row r="696" spans="1:13">
      <c r="A696" s="19" t="s">
        <v>4846</v>
      </c>
      <c r="B696" s="20" t="s">
        <v>4847</v>
      </c>
      <c r="C696" s="20" t="s">
        <v>4722</v>
      </c>
      <c r="D696" s="20"/>
      <c r="E696" s="21">
        <v>-2441.04934374</v>
      </c>
      <c r="F696" s="22" t="s">
        <v>6</v>
      </c>
      <c r="G696" s="23">
        <v>2013</v>
      </c>
      <c r="H696" s="22" t="s">
        <v>66</v>
      </c>
      <c r="I696" s="28" t="s">
        <v>488</v>
      </c>
      <c r="J696" s="28" t="s">
        <v>282</v>
      </c>
      <c r="K696" s="28"/>
      <c r="L696" s="29">
        <v>-1306.450006528</v>
      </c>
      <c r="M696" s="29">
        <f>L696-E696</f>
        <v>1134.599337212</v>
      </c>
    </row>
    <row r="697" spans="1:13">
      <c r="A697" s="19" t="s">
        <v>4848</v>
      </c>
      <c r="B697" s="20" t="s">
        <v>4849</v>
      </c>
      <c r="C697" s="20" t="s">
        <v>4722</v>
      </c>
      <c r="D697" s="20"/>
      <c r="E697" s="21">
        <v>-2441.04934374</v>
      </c>
      <c r="F697" s="22" t="s">
        <v>6</v>
      </c>
      <c r="G697" s="23">
        <v>2014</v>
      </c>
      <c r="H697" s="22" t="s">
        <v>66</v>
      </c>
      <c r="I697" s="28" t="s">
        <v>488</v>
      </c>
      <c r="J697" s="28" t="s">
        <v>282</v>
      </c>
      <c r="K697" s="28"/>
      <c r="L697" s="29">
        <v>-1306.450006528</v>
      </c>
      <c r="M697" s="29">
        <f>L697-E697</f>
        <v>1134.599337212</v>
      </c>
    </row>
    <row r="698" spans="1:13">
      <c r="A698" s="19" t="s">
        <v>4850</v>
      </c>
      <c r="B698" s="20" t="s">
        <v>4851</v>
      </c>
      <c r="C698" s="20" t="s">
        <v>4722</v>
      </c>
      <c r="D698" s="20"/>
      <c r="E698" s="21">
        <v>-2441.04934374</v>
      </c>
      <c r="F698" s="22" t="s">
        <v>6</v>
      </c>
      <c r="G698" s="23">
        <v>2014</v>
      </c>
      <c r="H698" s="22" t="s">
        <v>66</v>
      </c>
      <c r="I698" s="28" t="s">
        <v>488</v>
      </c>
      <c r="J698" s="28" t="s">
        <v>282</v>
      </c>
      <c r="K698" s="28"/>
      <c r="L698" s="29">
        <v>-1306.450006528</v>
      </c>
      <c r="M698" s="29">
        <f>L698-E698</f>
        <v>1134.599337212</v>
      </c>
    </row>
    <row r="699" spans="1:13">
      <c r="A699" s="19" t="s">
        <v>4852</v>
      </c>
      <c r="B699" s="20" t="s">
        <v>4853</v>
      </c>
      <c r="C699" s="20" t="s">
        <v>4722</v>
      </c>
      <c r="D699" s="20"/>
      <c r="E699" s="21">
        <v>-2441.04934374</v>
      </c>
      <c r="F699" s="22" t="s">
        <v>6</v>
      </c>
      <c r="G699" s="23">
        <v>2011</v>
      </c>
      <c r="H699" s="22" t="s">
        <v>66</v>
      </c>
      <c r="I699" s="28" t="s">
        <v>488</v>
      </c>
      <c r="J699" s="28" t="s">
        <v>272</v>
      </c>
      <c r="K699" s="28"/>
      <c r="L699" s="29">
        <v>-1306.450006528</v>
      </c>
      <c r="M699" s="29">
        <f>L699-E699</f>
        <v>1134.599337212</v>
      </c>
    </row>
    <row r="700" spans="1:13">
      <c r="A700" s="19" t="s">
        <v>4854</v>
      </c>
      <c r="B700" s="20" t="s">
        <v>4855</v>
      </c>
      <c r="C700" s="20" t="s">
        <v>4722</v>
      </c>
      <c r="D700" s="20"/>
      <c r="E700" s="21">
        <v>-2441.04934374</v>
      </c>
      <c r="F700" s="22" t="s">
        <v>6</v>
      </c>
      <c r="G700" s="23">
        <v>2012</v>
      </c>
      <c r="H700" s="22" t="s">
        <v>66</v>
      </c>
      <c r="I700" s="28" t="s">
        <v>488</v>
      </c>
      <c r="J700" s="28" t="s">
        <v>282</v>
      </c>
      <c r="K700" s="28"/>
      <c r="L700" s="29">
        <v>-1306.450006528</v>
      </c>
      <c r="M700" s="29">
        <f>L700-E700</f>
        <v>1134.599337212</v>
      </c>
    </row>
    <row r="701" spans="1:13">
      <c r="A701" s="19" t="s">
        <v>4856</v>
      </c>
      <c r="B701" s="20" t="s">
        <v>4857</v>
      </c>
      <c r="C701" s="20" t="s">
        <v>4722</v>
      </c>
      <c r="D701" s="20"/>
      <c r="E701" s="21">
        <v>-2441.04934374</v>
      </c>
      <c r="F701" s="22" t="s">
        <v>6</v>
      </c>
      <c r="G701" s="23">
        <v>2008</v>
      </c>
      <c r="H701" s="22" t="s">
        <v>66</v>
      </c>
      <c r="I701" s="28" t="s">
        <v>488</v>
      </c>
      <c r="J701" s="28" t="s">
        <v>282</v>
      </c>
      <c r="K701" s="28"/>
      <c r="L701" s="29">
        <v>-1306.450006528</v>
      </c>
      <c r="M701" s="29">
        <f>L701-E701</f>
        <v>1134.599337212</v>
      </c>
    </row>
    <row r="702" spans="1:13">
      <c r="A702" s="19" t="s">
        <v>4858</v>
      </c>
      <c r="B702" s="20" t="s">
        <v>4859</v>
      </c>
      <c r="C702" s="20" t="s">
        <v>4722</v>
      </c>
      <c r="D702" s="20"/>
      <c r="E702" s="21">
        <v>-2441.04934374</v>
      </c>
      <c r="F702" s="22" t="s">
        <v>6</v>
      </c>
      <c r="G702" s="23">
        <v>2008</v>
      </c>
      <c r="H702" s="22" t="s">
        <v>66</v>
      </c>
      <c r="I702" s="28" t="s">
        <v>488</v>
      </c>
      <c r="J702" s="28" t="s">
        <v>282</v>
      </c>
      <c r="K702" s="28"/>
      <c r="L702" s="29">
        <v>-1306.450006528</v>
      </c>
      <c r="M702" s="29">
        <f>L702-E702</f>
        <v>1134.599337212</v>
      </c>
    </row>
    <row r="703" spans="1:13">
      <c r="A703" s="19" t="s">
        <v>4860</v>
      </c>
      <c r="B703" s="20" t="s">
        <v>4861</v>
      </c>
      <c r="C703" s="20" t="s">
        <v>4722</v>
      </c>
      <c r="D703" s="20"/>
      <c r="E703" s="21">
        <v>-2441.04934374</v>
      </c>
      <c r="F703" s="22" t="s">
        <v>6</v>
      </c>
      <c r="G703" s="23">
        <v>2009</v>
      </c>
      <c r="H703" s="22" t="s">
        <v>66</v>
      </c>
      <c r="I703" s="28" t="s">
        <v>488</v>
      </c>
      <c r="J703" s="28" t="s">
        <v>282</v>
      </c>
      <c r="K703" s="28"/>
      <c r="L703" s="29">
        <v>-1306.450006528</v>
      </c>
      <c r="M703" s="29">
        <f>L703-E703</f>
        <v>1134.599337212</v>
      </c>
    </row>
    <row r="704" spans="1:13">
      <c r="A704" s="19" t="s">
        <v>4862</v>
      </c>
      <c r="B704" s="20" t="s">
        <v>4863</v>
      </c>
      <c r="C704" s="20" t="s">
        <v>4722</v>
      </c>
      <c r="D704" s="20"/>
      <c r="E704" s="21">
        <v>-2441.04934374</v>
      </c>
      <c r="F704" s="22" t="s">
        <v>6</v>
      </c>
      <c r="G704" s="23">
        <v>2009</v>
      </c>
      <c r="H704" s="22" t="s">
        <v>66</v>
      </c>
      <c r="I704" s="28" t="s">
        <v>488</v>
      </c>
      <c r="J704" s="28" t="s">
        <v>282</v>
      </c>
      <c r="K704" s="28"/>
      <c r="L704" s="29">
        <v>-1306.450006528</v>
      </c>
      <c r="M704" s="29">
        <f>L704-E704</f>
        <v>1134.599337212</v>
      </c>
    </row>
    <row r="705" spans="1:13">
      <c r="A705" s="19" t="s">
        <v>4864</v>
      </c>
      <c r="B705" s="20" t="s">
        <v>4865</v>
      </c>
      <c r="C705" s="20" t="s">
        <v>4722</v>
      </c>
      <c r="D705" s="20"/>
      <c r="E705" s="21">
        <v>-2441.04934374</v>
      </c>
      <c r="F705" s="22" t="s">
        <v>6</v>
      </c>
      <c r="G705" s="23">
        <v>2010</v>
      </c>
      <c r="H705" s="22" t="s">
        <v>66</v>
      </c>
      <c r="I705" s="28" t="s">
        <v>488</v>
      </c>
      <c r="J705" s="28" t="s">
        <v>282</v>
      </c>
      <c r="K705" s="28"/>
      <c r="L705" s="29">
        <v>-1306.450006528</v>
      </c>
      <c r="M705" s="29">
        <f>L705-E705</f>
        <v>1134.599337212</v>
      </c>
    </row>
    <row r="706" spans="1:13">
      <c r="A706" s="19" t="s">
        <v>5166</v>
      </c>
      <c r="B706" s="20" t="s">
        <v>2479</v>
      </c>
      <c r="C706" s="20" t="s">
        <v>8</v>
      </c>
      <c r="D706" s="20"/>
      <c r="E706" s="21">
        <v>2832.33734441549</v>
      </c>
      <c r="F706" s="22" t="s">
        <v>6</v>
      </c>
      <c r="G706" s="23">
        <v>2016</v>
      </c>
      <c r="H706" s="22" t="s">
        <v>82</v>
      </c>
      <c r="I706" s="28" t="s">
        <v>64</v>
      </c>
      <c r="J706" s="28" t="s">
        <v>65</v>
      </c>
      <c r="K706" s="28"/>
      <c r="L706" s="29">
        <v>3706.12676968282</v>
      </c>
      <c r="M706" s="29">
        <f>L706-E706</f>
        <v>873.78942526733</v>
      </c>
    </row>
    <row r="707" spans="1:13">
      <c r="A707" s="19" t="s">
        <v>5165</v>
      </c>
      <c r="B707" s="20" t="s">
        <v>3514</v>
      </c>
      <c r="C707" s="20" t="s">
        <v>8</v>
      </c>
      <c r="D707" s="20"/>
      <c r="E707" s="21">
        <v>2871.96789621253</v>
      </c>
      <c r="F707" s="22" t="s">
        <v>6</v>
      </c>
      <c r="G707" s="23">
        <v>2016</v>
      </c>
      <c r="H707" s="22" t="s">
        <v>82</v>
      </c>
      <c r="I707" s="28" t="s">
        <v>64</v>
      </c>
      <c r="J707" s="28" t="s">
        <v>65</v>
      </c>
      <c r="K707" s="28"/>
      <c r="L707" s="29">
        <v>3745.75732147986</v>
      </c>
      <c r="M707" s="29">
        <f>L707-E707</f>
        <v>873.78942526733</v>
      </c>
    </row>
    <row r="708" spans="1:13">
      <c r="A708" s="19" t="s">
        <v>5170</v>
      </c>
      <c r="B708" s="20" t="s">
        <v>2904</v>
      </c>
      <c r="C708" s="20" t="s">
        <v>8</v>
      </c>
      <c r="D708" s="20"/>
      <c r="E708" s="21">
        <v>2871.96789621253</v>
      </c>
      <c r="F708" s="22" t="s">
        <v>6</v>
      </c>
      <c r="G708" s="23">
        <v>2016</v>
      </c>
      <c r="H708" s="22" t="s">
        <v>82</v>
      </c>
      <c r="I708" s="28" t="s">
        <v>64</v>
      </c>
      <c r="J708" s="28" t="s">
        <v>65</v>
      </c>
      <c r="K708" s="28"/>
      <c r="L708" s="29">
        <v>3745.75732147986</v>
      </c>
      <c r="M708" s="29">
        <f>L708-E708</f>
        <v>873.78942526733</v>
      </c>
    </row>
    <row r="709" spans="1:13">
      <c r="A709" s="19" t="s">
        <v>5167</v>
      </c>
      <c r="B709" s="20" t="s">
        <v>2558</v>
      </c>
      <c r="C709" s="20" t="s">
        <v>8</v>
      </c>
      <c r="D709" s="20"/>
      <c r="E709" s="21">
        <v>2871.96789621253</v>
      </c>
      <c r="F709" s="22" t="s">
        <v>6</v>
      </c>
      <c r="G709" s="23">
        <v>2006</v>
      </c>
      <c r="H709" s="22" t="s">
        <v>66</v>
      </c>
      <c r="I709" s="28" t="s">
        <v>380</v>
      </c>
      <c r="J709" s="28" t="s">
        <v>241</v>
      </c>
      <c r="K709" s="28"/>
      <c r="L709" s="29">
        <v>3745.75732147986</v>
      </c>
      <c r="M709" s="29">
        <f>L709-E709</f>
        <v>873.78942526733</v>
      </c>
    </row>
    <row r="710" spans="1:13">
      <c r="A710" s="19" t="s">
        <v>5324</v>
      </c>
      <c r="B710" s="20" t="s">
        <v>4407</v>
      </c>
      <c r="C710" s="20" t="s">
        <v>8</v>
      </c>
      <c r="D710" s="20"/>
      <c r="E710" s="21">
        <v>2871.96789621253</v>
      </c>
      <c r="F710" s="22" t="s">
        <v>6</v>
      </c>
      <c r="G710" s="23">
        <v>2012</v>
      </c>
      <c r="H710" s="22" t="s">
        <v>66</v>
      </c>
      <c r="I710" s="28" t="s">
        <v>380</v>
      </c>
      <c r="J710" s="28" t="s">
        <v>241</v>
      </c>
      <c r="K710" s="28"/>
      <c r="L710" s="29">
        <v>3745.75732147986</v>
      </c>
      <c r="M710" s="29">
        <f>L710-E710</f>
        <v>873.78942526733</v>
      </c>
    </row>
    <row r="711" spans="1:13">
      <c r="A711" s="19" t="s">
        <v>5168</v>
      </c>
      <c r="B711" s="20" t="s">
        <v>2985</v>
      </c>
      <c r="C711" s="20" t="s">
        <v>8</v>
      </c>
      <c r="D711" s="20"/>
      <c r="E711" s="21">
        <v>2871.96789621253</v>
      </c>
      <c r="F711" s="22" t="s">
        <v>6</v>
      </c>
      <c r="G711" s="23">
        <v>2007</v>
      </c>
      <c r="H711" s="22" t="s">
        <v>66</v>
      </c>
      <c r="I711" s="28" t="s">
        <v>64</v>
      </c>
      <c r="J711" s="28" t="s">
        <v>65</v>
      </c>
      <c r="K711" s="28"/>
      <c r="L711" s="29">
        <v>3745.75732147986</v>
      </c>
      <c r="M711" s="29">
        <f>L711-E711</f>
        <v>873.78942526733</v>
      </c>
    </row>
    <row r="712" spans="1:13">
      <c r="A712" s="19" t="s">
        <v>5169</v>
      </c>
      <c r="B712" s="20" t="s">
        <v>2766</v>
      </c>
      <c r="C712" s="20" t="s">
        <v>8</v>
      </c>
      <c r="D712" s="20"/>
      <c r="E712" s="21">
        <v>2871.96789621253</v>
      </c>
      <c r="F712" s="22" t="s">
        <v>6</v>
      </c>
      <c r="G712" s="23">
        <v>2010</v>
      </c>
      <c r="H712" s="22" t="s">
        <v>66</v>
      </c>
      <c r="I712" s="28" t="s">
        <v>64</v>
      </c>
      <c r="J712" s="28" t="s">
        <v>65</v>
      </c>
      <c r="K712" s="28"/>
      <c r="L712" s="29">
        <v>3745.75732147986</v>
      </c>
      <c r="M712" s="29">
        <f>L712-E712</f>
        <v>873.78942526733</v>
      </c>
    </row>
    <row r="713" spans="1:13">
      <c r="A713" s="19" t="s">
        <v>5326</v>
      </c>
      <c r="B713" s="20" t="s">
        <v>3068</v>
      </c>
      <c r="C713" s="20" t="s">
        <v>8</v>
      </c>
      <c r="D713" s="20"/>
      <c r="E713" s="21">
        <v>2871.96789621253</v>
      </c>
      <c r="F713" s="22" t="s">
        <v>6</v>
      </c>
      <c r="G713" s="23">
        <v>2010</v>
      </c>
      <c r="H713" s="22" t="s">
        <v>66</v>
      </c>
      <c r="I713" s="28" t="s">
        <v>64</v>
      </c>
      <c r="J713" s="28" t="s">
        <v>65</v>
      </c>
      <c r="K713" s="28"/>
      <c r="L713" s="29">
        <v>3745.75732147986</v>
      </c>
      <c r="M713" s="29">
        <f>L713-E713</f>
        <v>873.78942526733</v>
      </c>
    </row>
    <row r="714" spans="1:13">
      <c r="A714" s="19" t="s">
        <v>5164</v>
      </c>
      <c r="B714" s="20" t="s">
        <v>3117</v>
      </c>
      <c r="C714" s="20" t="s">
        <v>8</v>
      </c>
      <c r="D714" s="20"/>
      <c r="E714" s="21">
        <v>2871.96789621253</v>
      </c>
      <c r="F714" s="22" t="s">
        <v>6</v>
      </c>
      <c r="G714" s="23">
        <v>2011</v>
      </c>
      <c r="H714" s="22" t="s">
        <v>66</v>
      </c>
      <c r="I714" s="28" t="s">
        <v>64</v>
      </c>
      <c r="J714" s="28" t="s">
        <v>65</v>
      </c>
      <c r="K714" s="28"/>
      <c r="L714" s="29">
        <v>3745.75732147986</v>
      </c>
      <c r="M714" s="29">
        <f>L714-E714</f>
        <v>873.78942526733</v>
      </c>
    </row>
    <row r="715" spans="1:13">
      <c r="A715" s="19" t="s">
        <v>5327</v>
      </c>
      <c r="B715" s="20" t="s">
        <v>2500</v>
      </c>
      <c r="C715" s="20" t="s">
        <v>8</v>
      </c>
      <c r="D715" s="20"/>
      <c r="E715" s="21">
        <v>2871.96789621253</v>
      </c>
      <c r="F715" s="22" t="s">
        <v>6</v>
      </c>
      <c r="G715" s="23">
        <v>2016</v>
      </c>
      <c r="H715" s="22" t="s">
        <v>82</v>
      </c>
      <c r="I715" s="28" t="s">
        <v>64</v>
      </c>
      <c r="J715" s="28" t="s">
        <v>65</v>
      </c>
      <c r="K715" s="28"/>
      <c r="L715" s="29">
        <v>3745.75732147986</v>
      </c>
      <c r="M715" s="29">
        <f>L715-E715</f>
        <v>873.78942526733</v>
      </c>
    </row>
    <row r="716" spans="1:13">
      <c r="A716" s="19" t="s">
        <v>4866</v>
      </c>
      <c r="B716" s="20" t="s">
        <v>4867</v>
      </c>
      <c r="C716" s="20" t="s">
        <v>24</v>
      </c>
      <c r="D716" s="20"/>
      <c r="E716" s="21">
        <v>-1019.67774918102</v>
      </c>
      <c r="F716" s="22" t="s">
        <v>6</v>
      </c>
      <c r="G716" s="23">
        <v>2003</v>
      </c>
      <c r="H716" s="22" t="s">
        <v>66</v>
      </c>
      <c r="I716" s="28" t="s">
        <v>64</v>
      </c>
      <c r="J716" s="28" t="s">
        <v>65</v>
      </c>
      <c r="K716" s="28"/>
      <c r="L716" s="29">
        <v>-759.191078377668</v>
      </c>
      <c r="M716" s="29">
        <f>L716-E716</f>
        <v>260.486670803352</v>
      </c>
    </row>
    <row r="717" spans="1:13">
      <c r="A717" s="19" t="s">
        <v>4868</v>
      </c>
      <c r="B717" s="20" t="s">
        <v>4869</v>
      </c>
      <c r="C717" s="20" t="s">
        <v>24</v>
      </c>
      <c r="D717" s="20"/>
      <c r="E717" s="21">
        <v>-1019.67774918102</v>
      </c>
      <c r="F717" s="22" t="s">
        <v>6</v>
      </c>
      <c r="G717" s="23">
        <v>2006</v>
      </c>
      <c r="H717" s="22" t="s">
        <v>66</v>
      </c>
      <c r="I717" s="28" t="s">
        <v>64</v>
      </c>
      <c r="J717" s="28" t="s">
        <v>65</v>
      </c>
      <c r="K717" s="28"/>
      <c r="L717" s="29">
        <v>-759.191078377668</v>
      </c>
      <c r="M717" s="29">
        <f>L717-E717</f>
        <v>260.486670803352</v>
      </c>
    </row>
    <row r="718" spans="1:13">
      <c r="A718" s="19" t="s">
        <v>5197</v>
      </c>
      <c r="B718" s="20" t="s">
        <v>5198</v>
      </c>
      <c r="C718" s="20" t="s">
        <v>18</v>
      </c>
      <c r="D718" s="20"/>
      <c r="E718" s="21">
        <v>16807.420119856</v>
      </c>
      <c r="F718" s="22" t="s">
        <v>6</v>
      </c>
      <c r="G718" s="23">
        <v>2012</v>
      </c>
      <c r="H718" s="22" t="s">
        <v>66</v>
      </c>
      <c r="I718" s="28" t="s">
        <v>64</v>
      </c>
      <c r="J718" s="28" t="s">
        <v>215</v>
      </c>
      <c r="K718" s="28"/>
      <c r="L718" s="29">
        <v>16907.7998668</v>
      </c>
      <c r="M718" s="29">
        <f>L718-E718</f>
        <v>100.379746944</v>
      </c>
    </row>
    <row r="719" spans="1:13">
      <c r="A719" s="19" t="s">
        <v>5201</v>
      </c>
      <c r="B719" s="20" t="s">
        <v>5202</v>
      </c>
      <c r="C719" s="20" t="s">
        <v>18</v>
      </c>
      <c r="D719" s="20"/>
      <c r="E719" s="21">
        <v>16807.420119856</v>
      </c>
      <c r="F719" s="22" t="s">
        <v>6</v>
      </c>
      <c r="G719" s="23">
        <v>2011</v>
      </c>
      <c r="H719" s="22" t="s">
        <v>66</v>
      </c>
      <c r="I719" s="28" t="s">
        <v>64</v>
      </c>
      <c r="J719" s="28" t="s">
        <v>215</v>
      </c>
      <c r="K719" s="28"/>
      <c r="L719" s="29">
        <v>16907.7998668</v>
      </c>
      <c r="M719" s="29">
        <f>L719-E719</f>
        <v>100.379746944</v>
      </c>
    </row>
    <row r="720" spans="1:13">
      <c r="A720" s="19" t="s">
        <v>5203</v>
      </c>
      <c r="B720" s="20" t="s">
        <v>5204</v>
      </c>
      <c r="C720" s="20" t="s">
        <v>18</v>
      </c>
      <c r="D720" s="20"/>
      <c r="E720" s="21">
        <v>16807.420119856</v>
      </c>
      <c r="F720" s="22" t="s">
        <v>6</v>
      </c>
      <c r="G720" s="23">
        <v>2011</v>
      </c>
      <c r="H720" s="22" t="s">
        <v>66</v>
      </c>
      <c r="I720" s="28" t="s">
        <v>64</v>
      </c>
      <c r="J720" s="28" t="s">
        <v>215</v>
      </c>
      <c r="K720" s="28"/>
      <c r="L720" s="29">
        <v>16907.7998668</v>
      </c>
      <c r="M720" s="29">
        <f>L720-E720</f>
        <v>100.379746944</v>
      </c>
    </row>
    <row r="721" spans="1:13">
      <c r="A721" s="19" t="s">
        <v>5205</v>
      </c>
      <c r="B721" s="20" t="s">
        <v>5206</v>
      </c>
      <c r="C721" s="20" t="s">
        <v>18</v>
      </c>
      <c r="D721" s="20"/>
      <c r="E721" s="21">
        <v>16807.420119856</v>
      </c>
      <c r="F721" s="22" t="s">
        <v>6</v>
      </c>
      <c r="G721" s="23">
        <v>2011</v>
      </c>
      <c r="H721" s="22" t="s">
        <v>66</v>
      </c>
      <c r="I721" s="28" t="s">
        <v>64</v>
      </c>
      <c r="J721" s="28" t="s">
        <v>215</v>
      </c>
      <c r="K721" s="28"/>
      <c r="L721" s="29">
        <v>16907.7998668</v>
      </c>
      <c r="M721" s="29">
        <f>L721-E721</f>
        <v>100.379746944</v>
      </c>
    </row>
    <row r="722" spans="1:13">
      <c r="A722" s="19" t="s">
        <v>5193</v>
      </c>
      <c r="B722" s="20" t="s">
        <v>5194</v>
      </c>
      <c r="C722" s="20" t="s">
        <v>18</v>
      </c>
      <c r="D722" s="20"/>
      <c r="E722" s="21">
        <v>11094.3094577312</v>
      </c>
      <c r="F722" s="22" t="s">
        <v>6</v>
      </c>
      <c r="G722" s="23">
        <v>2015</v>
      </c>
      <c r="H722" s="22" t="s">
        <v>66</v>
      </c>
      <c r="I722" s="28" t="s">
        <v>64</v>
      </c>
      <c r="J722" s="28" t="s">
        <v>204</v>
      </c>
      <c r="K722" s="28"/>
      <c r="L722" s="29">
        <v>11174.22927416</v>
      </c>
      <c r="M722" s="29">
        <f>L722-E722</f>
        <v>79.9198164287991</v>
      </c>
    </row>
    <row r="723" spans="1:13">
      <c r="A723" s="19" t="s">
        <v>4870</v>
      </c>
      <c r="B723" s="20" t="s">
        <v>2891</v>
      </c>
      <c r="C723" s="20" t="s">
        <v>8</v>
      </c>
      <c r="D723" s="20"/>
      <c r="E723" s="21">
        <v>-12039.7460313016</v>
      </c>
      <c r="F723" s="22" t="s">
        <v>6</v>
      </c>
      <c r="G723" s="23">
        <v>2017</v>
      </c>
      <c r="H723" s="22" t="s">
        <v>83</v>
      </c>
      <c r="I723" s="28" t="s">
        <v>64</v>
      </c>
      <c r="J723" s="28" t="s">
        <v>65</v>
      </c>
      <c r="K723" s="28"/>
      <c r="L723" s="29">
        <v>-12039.7460313016</v>
      </c>
      <c r="M723" s="29">
        <f>L723-E723</f>
        <v>0</v>
      </c>
    </row>
    <row r="724" spans="1:13">
      <c r="A724" s="19" t="s">
        <v>4871</v>
      </c>
      <c r="B724" s="20" t="s">
        <v>3581</v>
      </c>
      <c r="C724" s="20" t="s">
        <v>8</v>
      </c>
      <c r="D724" s="20"/>
      <c r="E724" s="21">
        <v>-12039.7460313017</v>
      </c>
      <c r="F724" s="22" t="s">
        <v>6</v>
      </c>
      <c r="G724" s="23">
        <v>2009</v>
      </c>
      <c r="H724" s="22" t="s">
        <v>66</v>
      </c>
      <c r="I724" s="28" t="s">
        <v>64</v>
      </c>
      <c r="J724" s="28" t="s">
        <v>65</v>
      </c>
      <c r="K724" s="28"/>
      <c r="L724" s="29">
        <v>-12039.7460313016</v>
      </c>
      <c r="M724" s="29">
        <v>0</v>
      </c>
    </row>
    <row r="725" spans="1:13">
      <c r="A725" s="19" t="s">
        <v>4872</v>
      </c>
      <c r="B725" s="20" t="s">
        <v>2636</v>
      </c>
      <c r="C725" s="20" t="s">
        <v>8</v>
      </c>
      <c r="D725" s="20"/>
      <c r="E725" s="21">
        <v>-12039.7460313017</v>
      </c>
      <c r="F725" s="22" t="s">
        <v>6</v>
      </c>
      <c r="G725" s="23">
        <v>2010</v>
      </c>
      <c r="H725" s="22" t="s">
        <v>66</v>
      </c>
      <c r="I725" s="28" t="s">
        <v>64</v>
      </c>
      <c r="J725" s="28" t="s">
        <v>65</v>
      </c>
      <c r="K725" s="28"/>
      <c r="L725" s="29">
        <v>-12039.7460313016</v>
      </c>
      <c r="M725" s="29">
        <v>0</v>
      </c>
    </row>
    <row r="726" spans="1:13">
      <c r="A726" s="19" t="s">
        <v>4873</v>
      </c>
      <c r="B726" s="20" t="s">
        <v>3779</v>
      </c>
      <c r="C726" s="20" t="s">
        <v>8</v>
      </c>
      <c r="D726" s="20"/>
      <c r="E726" s="21">
        <v>-12039.7460313017</v>
      </c>
      <c r="F726" s="22" t="s">
        <v>6</v>
      </c>
      <c r="G726" s="23">
        <v>2013</v>
      </c>
      <c r="H726" s="22" t="s">
        <v>66</v>
      </c>
      <c r="I726" s="28" t="s">
        <v>64</v>
      </c>
      <c r="J726" s="28" t="s">
        <v>65</v>
      </c>
      <c r="K726" s="28"/>
      <c r="L726" s="29">
        <v>-12039.7460313016</v>
      </c>
      <c r="M726" s="29">
        <v>0</v>
      </c>
    </row>
    <row r="727" spans="1:13">
      <c r="A727" s="19" t="s">
        <v>4874</v>
      </c>
      <c r="B727" s="20" t="s">
        <v>2178</v>
      </c>
      <c r="C727" s="20" t="s">
        <v>8</v>
      </c>
      <c r="D727" s="20"/>
      <c r="E727" s="21">
        <v>22794.5325157501</v>
      </c>
      <c r="F727" s="22" t="s">
        <v>6</v>
      </c>
      <c r="G727" s="23">
        <v>2014</v>
      </c>
      <c r="H727" s="22" t="s">
        <v>66</v>
      </c>
      <c r="I727" s="28" t="s">
        <v>64</v>
      </c>
      <c r="J727" s="28" t="s">
        <v>65</v>
      </c>
      <c r="K727" s="28"/>
      <c r="L727" s="29">
        <v>22794.5325157501</v>
      </c>
      <c r="M727" s="29">
        <f>L727-E727</f>
        <v>0</v>
      </c>
    </row>
    <row r="728" spans="1:13">
      <c r="A728" s="19" t="s">
        <v>4875</v>
      </c>
      <c r="B728" s="20" t="s">
        <v>3077</v>
      </c>
      <c r="C728" s="20" t="s">
        <v>8</v>
      </c>
      <c r="D728" s="20"/>
      <c r="E728" s="21">
        <v>-12039.7460313017</v>
      </c>
      <c r="F728" s="22" t="s">
        <v>6</v>
      </c>
      <c r="G728" s="23">
        <v>2015</v>
      </c>
      <c r="H728" s="22" t="s">
        <v>66</v>
      </c>
      <c r="I728" s="28" t="s">
        <v>64</v>
      </c>
      <c r="J728" s="28" t="s">
        <v>65</v>
      </c>
      <c r="K728" s="28"/>
      <c r="L728" s="29">
        <v>-12039.7460313016</v>
      </c>
      <c r="M728" s="29">
        <v>0</v>
      </c>
    </row>
    <row r="729" spans="1:13">
      <c r="A729" s="19" t="s">
        <v>4876</v>
      </c>
      <c r="B729" s="20" t="s">
        <v>3718</v>
      </c>
      <c r="C729" s="20" t="s">
        <v>8</v>
      </c>
      <c r="D729" s="20"/>
      <c r="E729" s="21">
        <v>-12039.7460313017</v>
      </c>
      <c r="F729" s="22" t="s">
        <v>6</v>
      </c>
      <c r="G729" s="23">
        <v>2015</v>
      </c>
      <c r="H729" s="22" t="s">
        <v>66</v>
      </c>
      <c r="I729" s="28" t="s">
        <v>64</v>
      </c>
      <c r="J729" s="28" t="s">
        <v>65</v>
      </c>
      <c r="K729" s="28"/>
      <c r="L729" s="29">
        <v>-12039.7460313016</v>
      </c>
      <c r="M729" s="29">
        <v>0</v>
      </c>
    </row>
    <row r="730" spans="1:13">
      <c r="A730" s="19" t="s">
        <v>4877</v>
      </c>
      <c r="B730" s="20" t="s">
        <v>4878</v>
      </c>
      <c r="C730" s="20" t="s">
        <v>8</v>
      </c>
      <c r="D730" s="20"/>
      <c r="E730" s="21">
        <v>57361.4095449132</v>
      </c>
      <c r="F730" s="22" t="s">
        <v>6</v>
      </c>
      <c r="G730" s="23">
        <v>2015</v>
      </c>
      <c r="H730" s="22" t="s">
        <v>66</v>
      </c>
      <c r="I730" s="28" t="s">
        <v>64</v>
      </c>
      <c r="J730" s="28" t="s">
        <v>65</v>
      </c>
      <c r="K730" s="28"/>
      <c r="L730" s="29">
        <v>57361.4095449131</v>
      </c>
      <c r="M730" s="29">
        <v>0</v>
      </c>
    </row>
    <row r="731" spans="1:13">
      <c r="A731" s="19" t="s">
        <v>4879</v>
      </c>
      <c r="B731" s="20" t="s">
        <v>2112</v>
      </c>
      <c r="C731" s="20" t="s">
        <v>8</v>
      </c>
      <c r="D731" s="20"/>
      <c r="E731" s="21">
        <v>22794.5325157501</v>
      </c>
      <c r="F731" s="22" t="s">
        <v>6</v>
      </c>
      <c r="G731" s="23">
        <v>2015</v>
      </c>
      <c r="H731" s="22" t="s">
        <v>66</v>
      </c>
      <c r="I731" s="28" t="s">
        <v>64</v>
      </c>
      <c r="J731" s="28" t="s">
        <v>65</v>
      </c>
      <c r="K731" s="28"/>
      <c r="L731" s="29">
        <v>22794.5325157501</v>
      </c>
      <c r="M731" s="29">
        <f>L731-E731</f>
        <v>0</v>
      </c>
    </row>
    <row r="732" spans="1:13">
      <c r="A732" s="19" t="s">
        <v>4880</v>
      </c>
      <c r="B732" s="20" t="s">
        <v>4271</v>
      </c>
      <c r="C732" s="20" t="s">
        <v>8</v>
      </c>
      <c r="D732" s="20"/>
      <c r="E732" s="21">
        <v>-12039.7460313017</v>
      </c>
      <c r="F732" s="22" t="s">
        <v>6</v>
      </c>
      <c r="G732" s="23">
        <v>2016</v>
      </c>
      <c r="H732" s="22" t="s">
        <v>82</v>
      </c>
      <c r="I732" s="28" t="s">
        <v>64</v>
      </c>
      <c r="J732" s="28" t="s">
        <v>65</v>
      </c>
      <c r="K732" s="28"/>
      <c r="L732" s="29">
        <v>-12039.7460313016</v>
      </c>
      <c r="M732" s="29">
        <v>0</v>
      </c>
    </row>
    <row r="733" spans="1:13">
      <c r="A733" s="19" t="s">
        <v>4881</v>
      </c>
      <c r="B733" s="20" t="s">
        <v>4882</v>
      </c>
      <c r="C733" s="20" t="s">
        <v>8</v>
      </c>
      <c r="D733" s="20"/>
      <c r="E733" s="21">
        <v>57361.4095449132</v>
      </c>
      <c r="F733" s="22" t="s">
        <v>6</v>
      </c>
      <c r="G733" s="23">
        <v>2000</v>
      </c>
      <c r="H733" s="22" t="s">
        <v>66</v>
      </c>
      <c r="I733" s="28" t="s">
        <v>488</v>
      </c>
      <c r="J733" s="28" t="s">
        <v>238</v>
      </c>
      <c r="K733" s="28"/>
      <c r="L733" s="29">
        <v>57361.4095449131</v>
      </c>
      <c r="M733" s="29">
        <v>0</v>
      </c>
    </row>
    <row r="734" spans="1:13">
      <c r="A734" s="19" t="s">
        <v>4883</v>
      </c>
      <c r="B734" s="20" t="s">
        <v>4884</v>
      </c>
      <c r="C734" s="20" t="s">
        <v>8</v>
      </c>
      <c r="D734" s="20"/>
      <c r="E734" s="21">
        <v>-14152.6677838117</v>
      </c>
      <c r="F734" s="22" t="s">
        <v>6</v>
      </c>
      <c r="G734" s="23">
        <v>2016</v>
      </c>
      <c r="H734" s="22" t="s">
        <v>82</v>
      </c>
      <c r="I734" s="28" t="s">
        <v>488</v>
      </c>
      <c r="J734" s="28" t="s">
        <v>238</v>
      </c>
      <c r="K734" s="28"/>
      <c r="L734" s="29">
        <v>-14152.6677838116</v>
      </c>
      <c r="M734" s="29">
        <v>0</v>
      </c>
    </row>
    <row r="735" spans="1:13">
      <c r="A735" s="19" t="s">
        <v>4885</v>
      </c>
      <c r="B735" s="20" t="s">
        <v>4886</v>
      </c>
      <c r="C735" s="20" t="s">
        <v>8</v>
      </c>
      <c r="D735" s="20"/>
      <c r="E735" s="21">
        <v>-14152.6677838117</v>
      </c>
      <c r="F735" s="22" t="s">
        <v>6</v>
      </c>
      <c r="G735" s="23">
        <v>2015</v>
      </c>
      <c r="H735" s="22" t="s">
        <v>66</v>
      </c>
      <c r="I735" s="28" t="s">
        <v>488</v>
      </c>
      <c r="J735" s="28" t="s">
        <v>238</v>
      </c>
      <c r="K735" s="28"/>
      <c r="L735" s="29">
        <v>-14152.6677838116</v>
      </c>
      <c r="M735" s="29">
        <v>0</v>
      </c>
    </row>
    <row r="736" spans="1:13">
      <c r="A736" s="19" t="s">
        <v>4887</v>
      </c>
      <c r="B736" s="20" t="s">
        <v>4888</v>
      </c>
      <c r="C736" s="20" t="s">
        <v>8</v>
      </c>
      <c r="D736" s="20"/>
      <c r="E736" s="21">
        <v>-14152.6677838117</v>
      </c>
      <c r="F736" s="22" t="s">
        <v>6</v>
      </c>
      <c r="G736" s="23">
        <v>2005</v>
      </c>
      <c r="H736" s="22" t="s">
        <v>66</v>
      </c>
      <c r="I736" s="28" t="s">
        <v>488</v>
      </c>
      <c r="J736" s="28" t="s">
        <v>238</v>
      </c>
      <c r="K736" s="28"/>
      <c r="L736" s="29">
        <v>-14152.6677838116</v>
      </c>
      <c r="M736" s="29">
        <v>0</v>
      </c>
    </row>
    <row r="737" spans="1:13">
      <c r="A737" s="19" t="s">
        <v>4889</v>
      </c>
      <c r="B737" s="20" t="s">
        <v>2395</v>
      </c>
      <c r="C737" s="20" t="s">
        <v>8</v>
      </c>
      <c r="D737" s="20"/>
      <c r="E737" s="21">
        <v>-12039.7460313017</v>
      </c>
      <c r="F737" s="22" t="s">
        <v>6</v>
      </c>
      <c r="G737" s="23">
        <v>2018</v>
      </c>
      <c r="H737" s="22" t="s">
        <v>84</v>
      </c>
      <c r="I737" s="28" t="s">
        <v>64</v>
      </c>
      <c r="J737" s="28" t="s">
        <v>65</v>
      </c>
      <c r="K737" s="28"/>
      <c r="L737" s="29">
        <v>-12039.7460313016</v>
      </c>
      <c r="M737" s="29">
        <v>0</v>
      </c>
    </row>
    <row r="738" spans="1:13">
      <c r="A738" s="19" t="s">
        <v>4890</v>
      </c>
      <c r="B738" s="20" t="s">
        <v>4346</v>
      </c>
      <c r="C738" s="20" t="s">
        <v>15</v>
      </c>
      <c r="D738" s="20"/>
      <c r="E738" s="21">
        <v>2579.76968128912</v>
      </c>
      <c r="F738" s="22" t="s">
        <v>6</v>
      </c>
      <c r="G738" s="23">
        <v>2016</v>
      </c>
      <c r="H738" s="22" t="s">
        <v>82</v>
      </c>
      <c r="I738" s="28" t="s">
        <v>64</v>
      </c>
      <c r="J738" s="28" t="s">
        <v>65</v>
      </c>
      <c r="K738" s="28"/>
      <c r="L738" s="29">
        <v>2579.7696812891</v>
      </c>
      <c r="M738" s="29">
        <v>0</v>
      </c>
    </row>
    <row r="739" spans="1:13">
      <c r="A739" s="19" t="s">
        <v>4891</v>
      </c>
      <c r="B739" s="20" t="s">
        <v>3368</v>
      </c>
      <c r="C739" s="20" t="s">
        <v>15</v>
      </c>
      <c r="D739" s="20"/>
      <c r="E739" s="21">
        <v>9108.60393423296</v>
      </c>
      <c r="F739" s="22" t="s">
        <v>6</v>
      </c>
      <c r="G739" s="23">
        <v>2016</v>
      </c>
      <c r="H739" s="22" t="s">
        <v>82</v>
      </c>
      <c r="I739" s="28" t="s">
        <v>64</v>
      </c>
      <c r="J739" s="28" t="s">
        <v>65</v>
      </c>
      <c r="K739" s="28"/>
      <c r="L739" s="29">
        <v>9108.60393423294</v>
      </c>
      <c r="M739" s="29">
        <v>0</v>
      </c>
    </row>
    <row r="740" spans="1:13">
      <c r="A740" s="19" t="s">
        <v>4892</v>
      </c>
      <c r="B740" s="20" t="s">
        <v>3262</v>
      </c>
      <c r="C740" s="20" t="s">
        <v>15</v>
      </c>
      <c r="D740" s="20"/>
      <c r="E740" s="21">
        <v>2579.76968128912</v>
      </c>
      <c r="F740" s="22" t="s">
        <v>6</v>
      </c>
      <c r="G740" s="23">
        <v>2016</v>
      </c>
      <c r="H740" s="22" t="s">
        <v>82</v>
      </c>
      <c r="I740" s="28" t="s">
        <v>64</v>
      </c>
      <c r="J740" s="28" t="s">
        <v>65</v>
      </c>
      <c r="K740" s="28"/>
      <c r="L740" s="29">
        <v>2579.7696812891</v>
      </c>
      <c r="M740" s="29">
        <v>0</v>
      </c>
    </row>
    <row r="741" spans="1:13">
      <c r="A741" s="19" t="s">
        <v>4893</v>
      </c>
      <c r="B741" s="20" t="s">
        <v>3911</v>
      </c>
      <c r="C741" s="20" t="s">
        <v>15</v>
      </c>
      <c r="D741" s="20"/>
      <c r="E741" s="21">
        <v>2579.76968128912</v>
      </c>
      <c r="F741" s="22" t="s">
        <v>6</v>
      </c>
      <c r="G741" s="23">
        <v>2016</v>
      </c>
      <c r="H741" s="22" t="s">
        <v>82</v>
      </c>
      <c r="I741" s="28" t="s">
        <v>64</v>
      </c>
      <c r="J741" s="28" t="s">
        <v>65</v>
      </c>
      <c r="K741" s="28"/>
      <c r="L741" s="29">
        <v>2579.7696812891</v>
      </c>
      <c r="M741" s="29">
        <v>0</v>
      </c>
    </row>
    <row r="742" spans="1:13">
      <c r="A742" s="19" t="s">
        <v>4894</v>
      </c>
      <c r="B742" s="20" t="s">
        <v>3402</v>
      </c>
      <c r="C742" s="20" t="s">
        <v>15</v>
      </c>
      <c r="D742" s="20"/>
      <c r="E742" s="21">
        <v>9284.22899701642</v>
      </c>
      <c r="F742" s="22" t="s">
        <v>6</v>
      </c>
      <c r="G742" s="23">
        <v>2016</v>
      </c>
      <c r="H742" s="22" t="s">
        <v>82</v>
      </c>
      <c r="I742" s="28" t="s">
        <v>64</v>
      </c>
      <c r="J742" s="28" t="s">
        <v>65</v>
      </c>
      <c r="K742" s="28"/>
      <c r="L742" s="29">
        <v>9284.22899701639</v>
      </c>
      <c r="M742" s="29">
        <v>0</v>
      </c>
    </row>
    <row r="743" spans="1:13">
      <c r="A743" s="19" t="s">
        <v>4895</v>
      </c>
      <c r="B743" s="20" t="s">
        <v>4896</v>
      </c>
      <c r="C743" s="20" t="s">
        <v>15</v>
      </c>
      <c r="D743" s="20"/>
      <c r="E743" s="21">
        <v>2579.76968128912</v>
      </c>
      <c r="F743" s="22" t="s">
        <v>6</v>
      </c>
      <c r="G743" s="23">
        <v>2016</v>
      </c>
      <c r="H743" s="22" t="s">
        <v>82</v>
      </c>
      <c r="I743" s="28" t="s">
        <v>64</v>
      </c>
      <c r="J743" s="28" t="s">
        <v>65</v>
      </c>
      <c r="K743" s="28"/>
      <c r="L743" s="29">
        <v>2579.7696812891</v>
      </c>
      <c r="M743" s="29">
        <v>0</v>
      </c>
    </row>
    <row r="744" spans="1:13">
      <c r="A744" s="19" t="s">
        <v>4897</v>
      </c>
      <c r="B744" s="20" t="s">
        <v>4898</v>
      </c>
      <c r="C744" s="20" t="s">
        <v>15</v>
      </c>
      <c r="D744" s="20"/>
      <c r="E744" s="21">
        <v>2579.76968128912</v>
      </c>
      <c r="F744" s="22" t="s">
        <v>6</v>
      </c>
      <c r="G744" s="23">
        <v>2016</v>
      </c>
      <c r="H744" s="22" t="s">
        <v>82</v>
      </c>
      <c r="I744" s="28" t="s">
        <v>64</v>
      </c>
      <c r="J744" s="28" t="s">
        <v>65</v>
      </c>
      <c r="K744" s="28"/>
      <c r="L744" s="29">
        <v>2579.7696812891</v>
      </c>
      <c r="M744" s="29">
        <v>0</v>
      </c>
    </row>
    <row r="745" spans="1:13">
      <c r="A745" s="19" t="s">
        <v>4899</v>
      </c>
      <c r="B745" s="20" t="s">
        <v>4536</v>
      </c>
      <c r="C745" s="20" t="s">
        <v>15</v>
      </c>
      <c r="D745" s="20"/>
      <c r="E745" s="21">
        <v>2579.76968128912</v>
      </c>
      <c r="F745" s="22" t="s">
        <v>6</v>
      </c>
      <c r="G745" s="23">
        <v>2017</v>
      </c>
      <c r="H745" s="22" t="s">
        <v>83</v>
      </c>
      <c r="I745" s="28" t="s">
        <v>64</v>
      </c>
      <c r="J745" s="28" t="s">
        <v>65</v>
      </c>
      <c r="K745" s="28"/>
      <c r="L745" s="29">
        <v>2579.7696812891</v>
      </c>
      <c r="M745" s="29">
        <v>0</v>
      </c>
    </row>
    <row r="746" spans="1:13">
      <c r="A746" s="19" t="s">
        <v>4900</v>
      </c>
      <c r="B746" s="20" t="s">
        <v>4392</v>
      </c>
      <c r="C746" s="20" t="s">
        <v>15</v>
      </c>
      <c r="D746" s="20"/>
      <c r="E746" s="21">
        <v>-3095.65632014806</v>
      </c>
      <c r="F746" s="22" t="s">
        <v>6</v>
      </c>
      <c r="G746" s="23">
        <v>2009</v>
      </c>
      <c r="H746" s="22" t="s">
        <v>66</v>
      </c>
      <c r="I746" s="28" t="s">
        <v>380</v>
      </c>
      <c r="J746" s="28" t="s">
        <v>254</v>
      </c>
      <c r="K746" s="28"/>
      <c r="L746" s="29">
        <v>-3095.65632014806</v>
      </c>
      <c r="M746" s="29">
        <f>L746-E746</f>
        <v>0</v>
      </c>
    </row>
    <row r="747" spans="1:13">
      <c r="A747" s="19" t="s">
        <v>4901</v>
      </c>
      <c r="B747" s="20" t="s">
        <v>4370</v>
      </c>
      <c r="C747" s="20" t="s">
        <v>15</v>
      </c>
      <c r="D747" s="20"/>
      <c r="E747" s="21">
        <v>-3095.65632014806</v>
      </c>
      <c r="F747" s="22" t="s">
        <v>6</v>
      </c>
      <c r="G747" s="23">
        <v>2009</v>
      </c>
      <c r="H747" s="22" t="s">
        <v>66</v>
      </c>
      <c r="I747" s="28" t="s">
        <v>380</v>
      </c>
      <c r="J747" s="28" t="s">
        <v>254</v>
      </c>
      <c r="K747" s="28"/>
      <c r="L747" s="29">
        <v>-3095.65632014806</v>
      </c>
      <c r="M747" s="29">
        <f>L747-E747</f>
        <v>0</v>
      </c>
    </row>
    <row r="748" spans="1:13">
      <c r="A748" s="19" t="s">
        <v>4902</v>
      </c>
      <c r="B748" s="20" t="s">
        <v>4301</v>
      </c>
      <c r="C748" s="20" t="s">
        <v>15</v>
      </c>
      <c r="D748" s="20"/>
      <c r="E748" s="21">
        <v>-3943.87590221647</v>
      </c>
      <c r="F748" s="22" t="s">
        <v>6</v>
      </c>
      <c r="G748" s="23">
        <v>2010</v>
      </c>
      <c r="H748" s="22" t="s">
        <v>66</v>
      </c>
      <c r="I748" s="28" t="s">
        <v>380</v>
      </c>
      <c r="J748" s="28" t="s">
        <v>254</v>
      </c>
      <c r="K748" s="28"/>
      <c r="L748" s="29">
        <v>-3943.87590221646</v>
      </c>
      <c r="M748" s="29">
        <v>0</v>
      </c>
    </row>
    <row r="749" spans="1:13">
      <c r="A749" s="19" t="s">
        <v>4903</v>
      </c>
      <c r="B749" s="20" t="s">
        <v>3978</v>
      </c>
      <c r="C749" s="20" t="s">
        <v>15</v>
      </c>
      <c r="D749" s="20"/>
      <c r="E749" s="21">
        <v>2747.03593308669</v>
      </c>
      <c r="F749" s="22" t="s">
        <v>6</v>
      </c>
      <c r="G749" s="23">
        <v>2010</v>
      </c>
      <c r="H749" s="22" t="s">
        <v>66</v>
      </c>
      <c r="I749" s="28" t="s">
        <v>380</v>
      </c>
      <c r="J749" s="28" t="s">
        <v>254</v>
      </c>
      <c r="K749" s="28"/>
      <c r="L749" s="29">
        <v>2747.03593308667</v>
      </c>
      <c r="M749" s="29">
        <v>0</v>
      </c>
    </row>
    <row r="750" spans="1:13">
      <c r="A750" s="19" t="s">
        <v>4904</v>
      </c>
      <c r="B750" s="20" t="s">
        <v>437</v>
      </c>
      <c r="C750" s="20" t="s">
        <v>15</v>
      </c>
      <c r="D750" s="20"/>
      <c r="E750" s="21">
        <v>2747.03593308669</v>
      </c>
      <c r="F750" s="22" t="s">
        <v>6</v>
      </c>
      <c r="G750" s="23">
        <v>2011</v>
      </c>
      <c r="H750" s="22" t="s">
        <v>66</v>
      </c>
      <c r="I750" s="28" t="s">
        <v>380</v>
      </c>
      <c r="J750" s="28" t="s">
        <v>254</v>
      </c>
      <c r="K750" s="28"/>
      <c r="L750" s="29">
        <v>2747.03593308667</v>
      </c>
      <c r="M750" s="29">
        <v>0</v>
      </c>
    </row>
    <row r="751" spans="1:13">
      <c r="A751" s="19" t="s">
        <v>4905</v>
      </c>
      <c r="B751" s="20" t="s">
        <v>4906</v>
      </c>
      <c r="C751" s="20" t="s">
        <v>16</v>
      </c>
      <c r="D751" s="20"/>
      <c r="E751" s="21">
        <v>6858.93879887069</v>
      </c>
      <c r="F751" s="22" t="s">
        <v>6</v>
      </c>
      <c r="G751" s="23">
        <v>2007</v>
      </c>
      <c r="H751" s="22" t="s">
        <v>66</v>
      </c>
      <c r="I751" s="28" t="s">
        <v>64</v>
      </c>
      <c r="J751" s="28" t="s">
        <v>178</v>
      </c>
      <c r="K751" s="28"/>
      <c r="L751" s="29">
        <v>6858.93879887069</v>
      </c>
      <c r="M751" s="29">
        <f>L751-E751</f>
        <v>0</v>
      </c>
    </row>
    <row r="752" spans="1:13">
      <c r="A752" s="19" t="s">
        <v>4907</v>
      </c>
      <c r="B752" s="20" t="s">
        <v>4908</v>
      </c>
      <c r="C752" s="20" t="s">
        <v>16</v>
      </c>
      <c r="D752" s="20"/>
      <c r="E752" s="21">
        <v>-7141.58499166975</v>
      </c>
      <c r="F752" s="22" t="s">
        <v>6</v>
      </c>
      <c r="G752" s="23">
        <v>2007</v>
      </c>
      <c r="H752" s="22" t="s">
        <v>66</v>
      </c>
      <c r="I752" s="28" t="s">
        <v>64</v>
      </c>
      <c r="J752" s="28" t="s">
        <v>178</v>
      </c>
      <c r="K752" s="28"/>
      <c r="L752" s="29">
        <v>-7141.58499166974</v>
      </c>
      <c r="M752" s="29">
        <v>0</v>
      </c>
    </row>
    <row r="753" spans="1:13">
      <c r="A753" s="19" t="s">
        <v>4909</v>
      </c>
      <c r="B753" s="20" t="s">
        <v>4910</v>
      </c>
      <c r="C753" s="20" t="s">
        <v>16</v>
      </c>
      <c r="D753" s="20"/>
      <c r="E753" s="21">
        <v>-7555.24861543722</v>
      </c>
      <c r="F753" s="22" t="s">
        <v>6</v>
      </c>
      <c r="G753" s="23">
        <v>2007</v>
      </c>
      <c r="H753" s="22" t="s">
        <v>66</v>
      </c>
      <c r="I753" s="28" t="s">
        <v>64</v>
      </c>
      <c r="J753" s="28" t="s">
        <v>178</v>
      </c>
      <c r="K753" s="28"/>
      <c r="L753" s="29">
        <v>-7555.24861543721</v>
      </c>
      <c r="M753" s="29">
        <v>0</v>
      </c>
    </row>
    <row r="754" spans="1:13">
      <c r="A754" s="19" t="s">
        <v>4911</v>
      </c>
      <c r="B754" s="20" t="s">
        <v>4912</v>
      </c>
      <c r="C754" s="20" t="s">
        <v>16</v>
      </c>
      <c r="D754" s="20"/>
      <c r="E754" s="21">
        <v>6647.02829584148</v>
      </c>
      <c r="F754" s="22" t="s">
        <v>6</v>
      </c>
      <c r="G754" s="23">
        <v>2008</v>
      </c>
      <c r="H754" s="22" t="s">
        <v>66</v>
      </c>
      <c r="I754" s="28" t="s">
        <v>64</v>
      </c>
      <c r="J754" s="28" t="s">
        <v>178</v>
      </c>
      <c r="K754" s="28"/>
      <c r="L754" s="29">
        <v>6647.02829584148</v>
      </c>
      <c r="M754" s="29">
        <f>L754-E754</f>
        <v>0</v>
      </c>
    </row>
    <row r="755" spans="1:13">
      <c r="A755" s="19" t="s">
        <v>4913</v>
      </c>
      <c r="B755" s="20" t="s">
        <v>4914</v>
      </c>
      <c r="C755" s="20" t="s">
        <v>16</v>
      </c>
      <c r="D755" s="20"/>
      <c r="E755" s="21">
        <v>6858.93879887069</v>
      </c>
      <c r="F755" s="22" t="s">
        <v>6</v>
      </c>
      <c r="G755" s="23">
        <v>2008</v>
      </c>
      <c r="H755" s="22" t="s">
        <v>66</v>
      </c>
      <c r="I755" s="28" t="s">
        <v>64</v>
      </c>
      <c r="J755" s="28" t="s">
        <v>65</v>
      </c>
      <c r="K755" s="28"/>
      <c r="L755" s="29">
        <v>6858.93879887069</v>
      </c>
      <c r="M755" s="29">
        <f>L755-E755</f>
        <v>0</v>
      </c>
    </row>
    <row r="756" spans="1:13">
      <c r="A756" s="19" t="s">
        <v>4915</v>
      </c>
      <c r="B756" s="20" t="s">
        <v>4916</v>
      </c>
      <c r="C756" s="20" t="s">
        <v>16</v>
      </c>
      <c r="D756" s="20"/>
      <c r="E756" s="21">
        <v>-7555.24861543722</v>
      </c>
      <c r="F756" s="22" t="s">
        <v>6</v>
      </c>
      <c r="G756" s="23">
        <v>2008</v>
      </c>
      <c r="H756" s="22" t="s">
        <v>66</v>
      </c>
      <c r="I756" s="28" t="s">
        <v>64</v>
      </c>
      <c r="J756" s="28" t="s">
        <v>178</v>
      </c>
      <c r="K756" s="28"/>
      <c r="L756" s="29">
        <v>-7555.24861543721</v>
      </c>
      <c r="M756" s="29">
        <v>0</v>
      </c>
    </row>
    <row r="757" spans="1:13">
      <c r="A757" s="19" t="s">
        <v>4917</v>
      </c>
      <c r="B757" s="20" t="s">
        <v>4918</v>
      </c>
      <c r="C757" s="20" t="s">
        <v>16</v>
      </c>
      <c r="D757" s="20"/>
      <c r="E757" s="21">
        <v>6858.93879887069</v>
      </c>
      <c r="F757" s="22" t="s">
        <v>6</v>
      </c>
      <c r="G757" s="23">
        <v>2008</v>
      </c>
      <c r="H757" s="22" t="s">
        <v>66</v>
      </c>
      <c r="I757" s="28" t="s">
        <v>64</v>
      </c>
      <c r="J757" s="28" t="s">
        <v>187</v>
      </c>
      <c r="K757" s="28"/>
      <c r="L757" s="29">
        <v>6858.93879887069</v>
      </c>
      <c r="M757" s="29">
        <f>L757-E757</f>
        <v>0</v>
      </c>
    </row>
    <row r="758" spans="1:13">
      <c r="A758" s="19" t="s">
        <v>4919</v>
      </c>
      <c r="B758" s="20" t="s">
        <v>4920</v>
      </c>
      <c r="C758" s="20" t="s">
        <v>16</v>
      </c>
      <c r="D758" s="20"/>
      <c r="E758" s="21">
        <v>6858.93879887069</v>
      </c>
      <c r="F758" s="22" t="s">
        <v>6</v>
      </c>
      <c r="G758" s="23">
        <v>2008</v>
      </c>
      <c r="H758" s="22" t="s">
        <v>66</v>
      </c>
      <c r="I758" s="28" t="s">
        <v>64</v>
      </c>
      <c r="J758" s="28" t="s">
        <v>178</v>
      </c>
      <c r="K758" s="28"/>
      <c r="L758" s="29">
        <v>6858.93879887069</v>
      </c>
      <c r="M758" s="29">
        <f>L758-E758</f>
        <v>0</v>
      </c>
    </row>
    <row r="759" spans="1:13">
      <c r="A759" s="19" t="s">
        <v>4921</v>
      </c>
      <c r="B759" s="20" t="s">
        <v>4922</v>
      </c>
      <c r="C759" s="20" t="s">
        <v>16</v>
      </c>
      <c r="D759" s="20"/>
      <c r="E759" s="21">
        <v>-3661.60861072006</v>
      </c>
      <c r="F759" s="22" t="s">
        <v>6</v>
      </c>
      <c r="G759" s="23">
        <v>2009</v>
      </c>
      <c r="H759" s="22" t="s">
        <v>66</v>
      </c>
      <c r="I759" s="28" t="s">
        <v>64</v>
      </c>
      <c r="J759" s="28" t="s">
        <v>65</v>
      </c>
      <c r="K759" s="28"/>
      <c r="L759" s="29">
        <v>-3661.60861072005</v>
      </c>
      <c r="M759" s="29">
        <v>0</v>
      </c>
    </row>
    <row r="760" spans="1:13">
      <c r="A760" s="19" t="s">
        <v>4923</v>
      </c>
      <c r="B760" s="20" t="s">
        <v>4924</v>
      </c>
      <c r="C760" s="20" t="s">
        <v>16</v>
      </c>
      <c r="D760" s="20"/>
      <c r="E760" s="21">
        <v>-7555.24861543722</v>
      </c>
      <c r="F760" s="22" t="s">
        <v>6</v>
      </c>
      <c r="G760" s="23">
        <v>2009</v>
      </c>
      <c r="H760" s="22" t="s">
        <v>66</v>
      </c>
      <c r="I760" s="28" t="s">
        <v>64</v>
      </c>
      <c r="J760" s="28" t="s">
        <v>178</v>
      </c>
      <c r="K760" s="28"/>
      <c r="L760" s="29">
        <v>-7555.24861543721</v>
      </c>
      <c r="M760" s="29">
        <v>0</v>
      </c>
    </row>
    <row r="761" spans="1:13">
      <c r="A761" s="19" t="s">
        <v>4925</v>
      </c>
      <c r="B761" s="20" t="s">
        <v>4926</v>
      </c>
      <c r="C761" s="20" t="s">
        <v>16</v>
      </c>
      <c r="D761" s="20"/>
      <c r="E761" s="21">
        <v>6647.02829584148</v>
      </c>
      <c r="F761" s="22" t="s">
        <v>6</v>
      </c>
      <c r="G761" s="23">
        <v>2009</v>
      </c>
      <c r="H761" s="22" t="s">
        <v>66</v>
      </c>
      <c r="I761" s="28" t="s">
        <v>64</v>
      </c>
      <c r="J761" s="28" t="s">
        <v>65</v>
      </c>
      <c r="K761" s="28"/>
      <c r="L761" s="29">
        <v>6647.02829584148</v>
      </c>
      <c r="M761" s="29">
        <f>L761-E761</f>
        <v>0</v>
      </c>
    </row>
    <row r="762" spans="1:13">
      <c r="A762" s="19" t="s">
        <v>4927</v>
      </c>
      <c r="B762" s="20" t="s">
        <v>4928</v>
      </c>
      <c r="C762" s="20" t="s">
        <v>16</v>
      </c>
      <c r="D762" s="20"/>
      <c r="E762" s="21">
        <v>6647.02829584148</v>
      </c>
      <c r="F762" s="22" t="s">
        <v>6</v>
      </c>
      <c r="G762" s="23">
        <v>2009</v>
      </c>
      <c r="H762" s="22" t="s">
        <v>66</v>
      </c>
      <c r="I762" s="28" t="s">
        <v>64</v>
      </c>
      <c r="J762" s="28" t="s">
        <v>178</v>
      </c>
      <c r="K762" s="28"/>
      <c r="L762" s="29">
        <v>6647.02829584148</v>
      </c>
      <c r="M762" s="29">
        <f>L762-E762</f>
        <v>0</v>
      </c>
    </row>
    <row r="763" spans="1:13">
      <c r="A763" s="19" t="s">
        <v>4929</v>
      </c>
      <c r="B763" s="20" t="s">
        <v>4930</v>
      </c>
      <c r="C763" s="20" t="s">
        <v>16</v>
      </c>
      <c r="D763" s="20"/>
      <c r="E763" s="21">
        <v>-3661.60861072006</v>
      </c>
      <c r="F763" s="22" t="s">
        <v>6</v>
      </c>
      <c r="G763" s="23">
        <v>2009</v>
      </c>
      <c r="H763" s="22" t="s">
        <v>66</v>
      </c>
      <c r="I763" s="28" t="s">
        <v>64</v>
      </c>
      <c r="J763" s="28" t="s">
        <v>65</v>
      </c>
      <c r="K763" s="28"/>
      <c r="L763" s="29">
        <v>-3661.60861072005</v>
      </c>
      <c r="M763" s="29">
        <v>0</v>
      </c>
    </row>
    <row r="764" spans="1:13">
      <c r="A764" s="19" t="s">
        <v>4931</v>
      </c>
      <c r="B764" s="20" t="s">
        <v>4932</v>
      </c>
      <c r="C764" s="20" t="s">
        <v>16</v>
      </c>
      <c r="D764" s="20"/>
      <c r="E764" s="21">
        <v>-9361.96939608986</v>
      </c>
      <c r="F764" s="22" t="s">
        <v>6</v>
      </c>
      <c r="G764" s="23">
        <v>2009</v>
      </c>
      <c r="H764" s="22" t="s">
        <v>66</v>
      </c>
      <c r="I764" s="28" t="s">
        <v>64</v>
      </c>
      <c r="J764" s="28" t="s">
        <v>65</v>
      </c>
      <c r="K764" s="28"/>
      <c r="L764" s="29">
        <v>-9361.96939608985</v>
      </c>
      <c r="M764" s="29">
        <f>L764-E764</f>
        <v>0</v>
      </c>
    </row>
    <row r="765" spans="1:13">
      <c r="A765" s="19" t="s">
        <v>4933</v>
      </c>
      <c r="B765" s="20" t="s">
        <v>4934</v>
      </c>
      <c r="C765" s="20" t="s">
        <v>16</v>
      </c>
      <c r="D765" s="20"/>
      <c r="E765" s="21">
        <v>6849.19680307488</v>
      </c>
      <c r="F765" s="22" t="s">
        <v>6</v>
      </c>
      <c r="G765" s="23">
        <v>2009</v>
      </c>
      <c r="H765" s="22" t="s">
        <v>66</v>
      </c>
      <c r="I765" s="28" t="s">
        <v>64</v>
      </c>
      <c r="J765" s="28" t="s">
        <v>187</v>
      </c>
      <c r="K765" s="28"/>
      <c r="L765" s="29">
        <v>6849.19680307488</v>
      </c>
      <c r="M765" s="29">
        <f>L765-E765</f>
        <v>0</v>
      </c>
    </row>
    <row r="766" spans="1:13">
      <c r="A766" s="19" t="s">
        <v>4935</v>
      </c>
      <c r="B766" s="20" t="s">
        <v>4936</v>
      </c>
      <c r="C766" s="20" t="s">
        <v>16</v>
      </c>
      <c r="D766" s="20"/>
      <c r="E766" s="21">
        <v>6660.94516945171</v>
      </c>
      <c r="F766" s="22" t="s">
        <v>6</v>
      </c>
      <c r="G766" s="23">
        <v>2009</v>
      </c>
      <c r="H766" s="22" t="s">
        <v>66</v>
      </c>
      <c r="I766" s="28" t="s">
        <v>64</v>
      </c>
      <c r="J766" s="28" t="s">
        <v>65</v>
      </c>
      <c r="K766" s="28"/>
      <c r="L766" s="29">
        <v>6660.94516945171</v>
      </c>
      <c r="M766" s="29">
        <f>L766-E766</f>
        <v>0</v>
      </c>
    </row>
    <row r="767" spans="1:13">
      <c r="A767" s="19" t="s">
        <v>4937</v>
      </c>
      <c r="B767" s="20" t="s">
        <v>4938</v>
      </c>
      <c r="C767" s="20" t="s">
        <v>16</v>
      </c>
      <c r="D767" s="20"/>
      <c r="E767" s="21">
        <v>6858.93879887069</v>
      </c>
      <c r="F767" s="22" t="s">
        <v>6</v>
      </c>
      <c r="G767" s="23">
        <v>2009</v>
      </c>
      <c r="H767" s="22" t="s">
        <v>66</v>
      </c>
      <c r="I767" s="28" t="s">
        <v>64</v>
      </c>
      <c r="J767" s="28" t="s">
        <v>178</v>
      </c>
      <c r="K767" s="28"/>
      <c r="L767" s="29">
        <v>6858.93879887069</v>
      </c>
      <c r="M767" s="29">
        <f>L767-E767</f>
        <v>0</v>
      </c>
    </row>
    <row r="768" spans="1:13">
      <c r="A768" s="19" t="s">
        <v>4939</v>
      </c>
      <c r="B768" s="20" t="s">
        <v>4940</v>
      </c>
      <c r="C768" s="20" t="s">
        <v>16</v>
      </c>
      <c r="D768" s="20"/>
      <c r="E768" s="21">
        <v>5923.44890166004</v>
      </c>
      <c r="F768" s="22" t="s">
        <v>6</v>
      </c>
      <c r="G768" s="23">
        <v>2009</v>
      </c>
      <c r="H768" s="22" t="s">
        <v>66</v>
      </c>
      <c r="I768" s="28" t="s">
        <v>64</v>
      </c>
      <c r="J768" s="28" t="s">
        <v>178</v>
      </c>
      <c r="K768" s="28"/>
      <c r="L768" s="29">
        <v>5923.44890166004</v>
      </c>
      <c r="M768" s="29">
        <f>L768-E768</f>
        <v>0</v>
      </c>
    </row>
    <row r="769" spans="1:13">
      <c r="A769" s="19" t="s">
        <v>4941</v>
      </c>
      <c r="B769" s="20" t="s">
        <v>4942</v>
      </c>
      <c r="C769" s="20" t="s">
        <v>16</v>
      </c>
      <c r="D769" s="20"/>
      <c r="E769" s="21">
        <v>-7555.24861543722</v>
      </c>
      <c r="F769" s="22" t="s">
        <v>6</v>
      </c>
      <c r="G769" s="23">
        <v>2009</v>
      </c>
      <c r="H769" s="22" t="s">
        <v>66</v>
      </c>
      <c r="I769" s="28" t="s">
        <v>64</v>
      </c>
      <c r="J769" s="28" t="s">
        <v>178</v>
      </c>
      <c r="K769" s="28"/>
      <c r="L769" s="29">
        <v>-7555.24861543721</v>
      </c>
      <c r="M769" s="29">
        <v>0</v>
      </c>
    </row>
    <row r="770" spans="1:13">
      <c r="A770" s="19" t="s">
        <v>4943</v>
      </c>
      <c r="B770" s="20" t="s">
        <v>4944</v>
      </c>
      <c r="C770" s="20" t="s">
        <v>16</v>
      </c>
      <c r="D770" s="20"/>
      <c r="E770" s="21">
        <v>-7119.31878021133</v>
      </c>
      <c r="F770" s="22" t="s">
        <v>6</v>
      </c>
      <c r="G770" s="23">
        <v>2010</v>
      </c>
      <c r="H770" s="22" t="s">
        <v>66</v>
      </c>
      <c r="I770" s="28" t="s">
        <v>64</v>
      </c>
      <c r="J770" s="28" t="s">
        <v>178</v>
      </c>
      <c r="K770" s="28"/>
      <c r="L770" s="29">
        <v>-7119.31878021132</v>
      </c>
      <c r="M770" s="29">
        <v>0</v>
      </c>
    </row>
    <row r="771" spans="1:13">
      <c r="A771" s="19" t="s">
        <v>4945</v>
      </c>
      <c r="B771" s="20" t="s">
        <v>4946</v>
      </c>
      <c r="C771" s="20" t="s">
        <v>16</v>
      </c>
      <c r="D771" s="20"/>
      <c r="E771" s="21">
        <v>6462.12859070418</v>
      </c>
      <c r="F771" s="22" t="s">
        <v>6</v>
      </c>
      <c r="G771" s="23">
        <v>2010</v>
      </c>
      <c r="H771" s="22" t="s">
        <v>66</v>
      </c>
      <c r="I771" s="28" t="s">
        <v>64</v>
      </c>
      <c r="J771" s="28" t="s">
        <v>65</v>
      </c>
      <c r="K771" s="28"/>
      <c r="L771" s="29">
        <v>6462.12859070418</v>
      </c>
      <c r="M771" s="29">
        <f>L771-E771</f>
        <v>0</v>
      </c>
    </row>
    <row r="772" spans="1:13">
      <c r="A772" s="19" t="s">
        <v>4947</v>
      </c>
      <c r="B772" s="20" t="s">
        <v>4948</v>
      </c>
      <c r="C772" s="20" t="s">
        <v>16</v>
      </c>
      <c r="D772" s="20"/>
      <c r="E772" s="21">
        <v>-6905.64939477613</v>
      </c>
      <c r="F772" s="22" t="s">
        <v>6</v>
      </c>
      <c r="G772" s="23">
        <v>2010</v>
      </c>
      <c r="H772" s="22" t="s">
        <v>66</v>
      </c>
      <c r="I772" s="28" t="s">
        <v>64</v>
      </c>
      <c r="J772" s="28" t="s">
        <v>65</v>
      </c>
      <c r="K772" s="28"/>
      <c r="L772" s="29">
        <v>-6905.64939477613</v>
      </c>
      <c r="M772" s="29">
        <f>L772-E772</f>
        <v>0</v>
      </c>
    </row>
    <row r="773" spans="1:13">
      <c r="A773" s="19" t="s">
        <v>4949</v>
      </c>
      <c r="B773" s="20" t="s">
        <v>4950</v>
      </c>
      <c r="C773" s="20" t="s">
        <v>16</v>
      </c>
      <c r="D773" s="20"/>
      <c r="E773" s="21">
        <v>-7172.71478480827</v>
      </c>
      <c r="F773" s="22" t="s">
        <v>6</v>
      </c>
      <c r="G773" s="23">
        <v>2010</v>
      </c>
      <c r="H773" s="22" t="s">
        <v>66</v>
      </c>
      <c r="I773" s="28" t="s">
        <v>64</v>
      </c>
      <c r="J773" s="28" t="s">
        <v>178</v>
      </c>
      <c r="K773" s="28"/>
      <c r="L773" s="29">
        <v>-7172.71478480826</v>
      </c>
      <c r="M773" s="29">
        <v>0</v>
      </c>
    </row>
    <row r="774" spans="1:13">
      <c r="A774" s="19" t="s">
        <v>4951</v>
      </c>
      <c r="B774" s="20" t="s">
        <v>4952</v>
      </c>
      <c r="C774" s="20" t="s">
        <v>16</v>
      </c>
      <c r="D774" s="20"/>
      <c r="E774" s="21">
        <v>-6983.93473996881</v>
      </c>
      <c r="F774" s="22" t="s">
        <v>6</v>
      </c>
      <c r="G774" s="23">
        <v>2010</v>
      </c>
      <c r="H774" s="22" t="s">
        <v>66</v>
      </c>
      <c r="I774" s="28" t="s">
        <v>64</v>
      </c>
      <c r="J774" s="28" t="s">
        <v>178</v>
      </c>
      <c r="K774" s="28"/>
      <c r="L774" s="29">
        <v>-6983.9347399688</v>
      </c>
      <c r="M774" s="29">
        <v>0</v>
      </c>
    </row>
    <row r="775" spans="1:13">
      <c r="A775" s="19" t="s">
        <v>4953</v>
      </c>
      <c r="B775" s="20" t="s">
        <v>4954</v>
      </c>
      <c r="C775" s="20" t="s">
        <v>16</v>
      </c>
      <c r="D775" s="20"/>
      <c r="E775" s="21">
        <v>-9668.93067392359</v>
      </c>
      <c r="F775" s="22" t="s">
        <v>6</v>
      </c>
      <c r="G775" s="23">
        <v>2011</v>
      </c>
      <c r="H775" s="22" t="s">
        <v>66</v>
      </c>
      <c r="I775" s="28" t="s">
        <v>64</v>
      </c>
      <c r="J775" s="28" t="s">
        <v>178</v>
      </c>
      <c r="K775" s="28"/>
      <c r="L775" s="29">
        <v>-9668.93067392359</v>
      </c>
      <c r="M775" s="29">
        <f>L775-E775</f>
        <v>0</v>
      </c>
    </row>
    <row r="776" spans="1:13">
      <c r="A776" s="19" t="s">
        <v>4955</v>
      </c>
      <c r="B776" s="20" t="s">
        <v>4956</v>
      </c>
      <c r="C776" s="20" t="s">
        <v>16</v>
      </c>
      <c r="D776" s="20"/>
      <c r="E776" s="21">
        <v>-6413.32785382287</v>
      </c>
      <c r="F776" s="22" t="s">
        <v>6</v>
      </c>
      <c r="G776" s="23">
        <v>2011</v>
      </c>
      <c r="H776" s="22" t="s">
        <v>66</v>
      </c>
      <c r="I776" s="28" t="s">
        <v>64</v>
      </c>
      <c r="J776" s="28" t="s">
        <v>65</v>
      </c>
      <c r="K776" s="28"/>
      <c r="L776" s="29">
        <v>-6413.32785382286</v>
      </c>
      <c r="M776" s="29">
        <v>0</v>
      </c>
    </row>
    <row r="777" spans="1:13">
      <c r="A777" s="19" t="s">
        <v>4957</v>
      </c>
      <c r="B777" s="20" t="s">
        <v>4958</v>
      </c>
      <c r="C777" s="20" t="s">
        <v>16</v>
      </c>
      <c r="D777" s="20"/>
      <c r="E777" s="21">
        <v>-7172.71478480827</v>
      </c>
      <c r="F777" s="22" t="s">
        <v>6</v>
      </c>
      <c r="G777" s="23">
        <v>2011</v>
      </c>
      <c r="H777" s="22" t="s">
        <v>66</v>
      </c>
      <c r="I777" s="28" t="s">
        <v>64</v>
      </c>
      <c r="J777" s="28" t="s">
        <v>178</v>
      </c>
      <c r="K777" s="28"/>
      <c r="L777" s="29">
        <v>-7172.71478480826</v>
      </c>
      <c r="M777" s="29">
        <v>0</v>
      </c>
    </row>
    <row r="778" spans="1:13">
      <c r="A778" s="19" t="s">
        <v>4959</v>
      </c>
      <c r="B778" s="20" t="s">
        <v>4960</v>
      </c>
      <c r="C778" s="20" t="s">
        <v>16</v>
      </c>
      <c r="D778" s="20"/>
      <c r="E778" s="21">
        <v>-6905.64939477613</v>
      </c>
      <c r="F778" s="22" t="s">
        <v>6</v>
      </c>
      <c r="G778" s="23">
        <v>2011</v>
      </c>
      <c r="H778" s="22" t="s">
        <v>66</v>
      </c>
      <c r="I778" s="28" t="s">
        <v>64</v>
      </c>
      <c r="J778" s="28" t="s">
        <v>65</v>
      </c>
      <c r="K778" s="28"/>
      <c r="L778" s="29">
        <v>-6905.64939477613</v>
      </c>
      <c r="M778" s="29">
        <f>L778-E778</f>
        <v>0</v>
      </c>
    </row>
    <row r="779" spans="1:13">
      <c r="A779" s="19" t="s">
        <v>4961</v>
      </c>
      <c r="B779" s="20" t="s">
        <v>4962</v>
      </c>
      <c r="C779" s="20" t="s">
        <v>16</v>
      </c>
      <c r="D779" s="20"/>
      <c r="E779" s="21">
        <v>-7138.17256677088</v>
      </c>
      <c r="F779" s="22" t="s">
        <v>6</v>
      </c>
      <c r="G779" s="23">
        <v>2011</v>
      </c>
      <c r="H779" s="22" t="s">
        <v>66</v>
      </c>
      <c r="I779" s="28" t="s">
        <v>64</v>
      </c>
      <c r="J779" s="28" t="s">
        <v>178</v>
      </c>
      <c r="K779" s="28"/>
      <c r="L779" s="29">
        <v>-7138.17256677087</v>
      </c>
      <c r="M779" s="29">
        <v>0</v>
      </c>
    </row>
    <row r="780" spans="1:13">
      <c r="A780" s="19" t="s">
        <v>4963</v>
      </c>
      <c r="B780" s="20" t="s">
        <v>4964</v>
      </c>
      <c r="C780" s="20" t="s">
        <v>16</v>
      </c>
      <c r="D780" s="20"/>
      <c r="E780" s="21">
        <v>-7172.71478480827</v>
      </c>
      <c r="F780" s="22" t="s">
        <v>6</v>
      </c>
      <c r="G780" s="23">
        <v>2012</v>
      </c>
      <c r="H780" s="22" t="s">
        <v>66</v>
      </c>
      <c r="I780" s="28" t="s">
        <v>64</v>
      </c>
      <c r="J780" s="28" t="s">
        <v>178</v>
      </c>
      <c r="K780" s="28"/>
      <c r="L780" s="29">
        <v>-7172.71478480826</v>
      </c>
      <c r="M780" s="29">
        <v>0</v>
      </c>
    </row>
    <row r="781" spans="1:13">
      <c r="A781" s="19" t="s">
        <v>4965</v>
      </c>
      <c r="B781" s="20" t="s">
        <v>4966</v>
      </c>
      <c r="C781" s="20" t="s">
        <v>16</v>
      </c>
      <c r="D781" s="20"/>
      <c r="E781" s="21">
        <v>6288.47645995995</v>
      </c>
      <c r="F781" s="22" t="s">
        <v>6</v>
      </c>
      <c r="G781" s="23">
        <v>2012</v>
      </c>
      <c r="H781" s="22" t="s">
        <v>66</v>
      </c>
      <c r="I781" s="28" t="s">
        <v>64</v>
      </c>
      <c r="J781" s="28" t="s">
        <v>65</v>
      </c>
      <c r="K781" s="28"/>
      <c r="L781" s="29">
        <v>6288.47645995996</v>
      </c>
      <c r="M781" s="29">
        <v>0</v>
      </c>
    </row>
    <row r="782" spans="1:13">
      <c r="A782" s="19" t="s">
        <v>4967</v>
      </c>
      <c r="B782" s="20" t="s">
        <v>4968</v>
      </c>
      <c r="C782" s="20" t="s">
        <v>16</v>
      </c>
      <c r="D782" s="20"/>
      <c r="E782" s="21">
        <v>-6983.93473996881</v>
      </c>
      <c r="F782" s="22" t="s">
        <v>6</v>
      </c>
      <c r="G782" s="23">
        <v>2012</v>
      </c>
      <c r="H782" s="22" t="s">
        <v>66</v>
      </c>
      <c r="I782" s="28" t="s">
        <v>64</v>
      </c>
      <c r="J782" s="28" t="s">
        <v>178</v>
      </c>
      <c r="K782" s="28"/>
      <c r="L782" s="29">
        <v>-6983.9347399688</v>
      </c>
      <c r="M782" s="29">
        <v>0</v>
      </c>
    </row>
    <row r="783" spans="1:13">
      <c r="A783" s="19" t="s">
        <v>4969</v>
      </c>
      <c r="B783" s="20" t="s">
        <v>4970</v>
      </c>
      <c r="C783" s="20" t="s">
        <v>16</v>
      </c>
      <c r="D783" s="20"/>
      <c r="E783" s="21">
        <v>-6413.32785382287</v>
      </c>
      <c r="F783" s="22" t="s">
        <v>6</v>
      </c>
      <c r="G783" s="23">
        <v>2012</v>
      </c>
      <c r="H783" s="22" t="s">
        <v>66</v>
      </c>
      <c r="I783" s="28" t="s">
        <v>64</v>
      </c>
      <c r="J783" s="28" t="s">
        <v>65</v>
      </c>
      <c r="K783" s="28"/>
      <c r="L783" s="29">
        <v>-6413.32785382286</v>
      </c>
      <c r="M783" s="29">
        <v>0</v>
      </c>
    </row>
    <row r="784" spans="1:13">
      <c r="A784" s="19" t="s">
        <v>4971</v>
      </c>
      <c r="B784" s="20" t="s">
        <v>4972</v>
      </c>
      <c r="C784" s="20" t="s">
        <v>16</v>
      </c>
      <c r="D784" s="20"/>
      <c r="E784" s="21">
        <v>-6551.0902130972</v>
      </c>
      <c r="F784" s="22" t="s">
        <v>6</v>
      </c>
      <c r="G784" s="23">
        <v>2013</v>
      </c>
      <c r="H784" s="22" t="s">
        <v>66</v>
      </c>
      <c r="I784" s="28" t="s">
        <v>64</v>
      </c>
      <c r="J784" s="28" t="s">
        <v>65</v>
      </c>
      <c r="K784" s="28"/>
      <c r="L784" s="29">
        <v>-6551.0902130972</v>
      </c>
      <c r="M784" s="29">
        <f>L784-E784</f>
        <v>0</v>
      </c>
    </row>
    <row r="785" spans="1:13">
      <c r="A785" s="19" t="s">
        <v>4973</v>
      </c>
      <c r="B785" s="20" t="s">
        <v>4974</v>
      </c>
      <c r="C785" s="20" t="s">
        <v>16</v>
      </c>
      <c r="D785" s="20"/>
      <c r="E785" s="21">
        <v>-6905.64939477613</v>
      </c>
      <c r="F785" s="22" t="s">
        <v>6</v>
      </c>
      <c r="G785" s="23">
        <v>2013</v>
      </c>
      <c r="H785" s="22" t="s">
        <v>66</v>
      </c>
      <c r="I785" s="28" t="s">
        <v>64</v>
      </c>
      <c r="J785" s="28" t="s">
        <v>65</v>
      </c>
      <c r="K785" s="28"/>
      <c r="L785" s="29">
        <v>-6905.64939477613</v>
      </c>
      <c r="M785" s="29">
        <f>L785-E785</f>
        <v>0</v>
      </c>
    </row>
    <row r="786" spans="1:13">
      <c r="A786" s="19" t="s">
        <v>4975</v>
      </c>
      <c r="B786" s="20" t="s">
        <v>4976</v>
      </c>
      <c r="C786" s="20" t="s">
        <v>16</v>
      </c>
      <c r="D786" s="20"/>
      <c r="E786" s="21">
        <v>6849.19680307488</v>
      </c>
      <c r="F786" s="22" t="s">
        <v>6</v>
      </c>
      <c r="G786" s="23">
        <v>2013</v>
      </c>
      <c r="H786" s="22" t="s">
        <v>66</v>
      </c>
      <c r="I786" s="28" t="s">
        <v>64</v>
      </c>
      <c r="J786" s="28" t="s">
        <v>178</v>
      </c>
      <c r="K786" s="28"/>
      <c r="L786" s="29">
        <v>6849.19680307488</v>
      </c>
      <c r="M786" s="29">
        <f>L786-E786</f>
        <v>0</v>
      </c>
    </row>
    <row r="787" spans="1:13">
      <c r="A787" s="19" t="s">
        <v>4977</v>
      </c>
      <c r="B787" s="20" t="s">
        <v>4978</v>
      </c>
      <c r="C787" s="20" t="s">
        <v>16</v>
      </c>
      <c r="D787" s="20"/>
      <c r="E787" s="21">
        <v>-9400.76280969104</v>
      </c>
      <c r="F787" s="22" t="s">
        <v>6</v>
      </c>
      <c r="G787" s="23">
        <v>2013</v>
      </c>
      <c r="H787" s="22" t="s">
        <v>66</v>
      </c>
      <c r="I787" s="28" t="s">
        <v>64</v>
      </c>
      <c r="J787" s="28" t="s">
        <v>65</v>
      </c>
      <c r="K787" s="28"/>
      <c r="L787" s="29">
        <v>-9400.76280969103</v>
      </c>
      <c r="M787" s="29">
        <f>L787-E787</f>
        <v>0</v>
      </c>
    </row>
    <row r="788" spans="1:13">
      <c r="A788" s="19" t="s">
        <v>4979</v>
      </c>
      <c r="B788" s="20" t="s">
        <v>4980</v>
      </c>
      <c r="C788" s="20" t="s">
        <v>16</v>
      </c>
      <c r="D788" s="20"/>
      <c r="E788" s="21">
        <v>-9140.35407222582</v>
      </c>
      <c r="F788" s="22" t="s">
        <v>6</v>
      </c>
      <c r="G788" s="23">
        <v>2014</v>
      </c>
      <c r="H788" s="22" t="s">
        <v>66</v>
      </c>
      <c r="I788" s="28" t="s">
        <v>64</v>
      </c>
      <c r="J788" s="28" t="s">
        <v>178</v>
      </c>
      <c r="K788" s="28"/>
      <c r="L788" s="29">
        <v>-9140.35407222582</v>
      </c>
      <c r="M788" s="29">
        <f>L788-E788</f>
        <v>0</v>
      </c>
    </row>
    <row r="789" spans="1:13">
      <c r="A789" s="19" t="s">
        <v>4981</v>
      </c>
      <c r="B789" s="20" t="s">
        <v>4982</v>
      </c>
      <c r="C789" s="20" t="s">
        <v>16</v>
      </c>
      <c r="D789" s="20"/>
      <c r="E789" s="21">
        <v>-6752.08630280754</v>
      </c>
      <c r="F789" s="22" t="s">
        <v>6</v>
      </c>
      <c r="G789" s="23">
        <v>2014</v>
      </c>
      <c r="H789" s="22" t="s">
        <v>66</v>
      </c>
      <c r="I789" s="28" t="s">
        <v>64</v>
      </c>
      <c r="J789" s="28" t="s">
        <v>65</v>
      </c>
      <c r="K789" s="28"/>
      <c r="L789" s="29">
        <v>-6752.08630280753</v>
      </c>
      <c r="M789" s="29">
        <v>0</v>
      </c>
    </row>
    <row r="790" spans="1:13">
      <c r="A790" s="19" t="s">
        <v>4983</v>
      </c>
      <c r="B790" s="20" t="s">
        <v>4984</v>
      </c>
      <c r="C790" s="20" t="s">
        <v>16</v>
      </c>
      <c r="D790" s="20"/>
      <c r="E790" s="21">
        <v>5845.95270731581</v>
      </c>
      <c r="F790" s="22" t="s">
        <v>6</v>
      </c>
      <c r="G790" s="23">
        <v>2015</v>
      </c>
      <c r="H790" s="22" t="s">
        <v>66</v>
      </c>
      <c r="I790" s="28" t="s">
        <v>64</v>
      </c>
      <c r="J790" s="28" t="s">
        <v>178</v>
      </c>
      <c r="K790" s="28"/>
      <c r="L790" s="29">
        <v>5845.95270731582</v>
      </c>
      <c r="M790" s="29">
        <v>0</v>
      </c>
    </row>
    <row r="791" spans="1:13">
      <c r="A791" s="19" t="s">
        <v>4985</v>
      </c>
      <c r="B791" s="20" t="s">
        <v>4986</v>
      </c>
      <c r="C791" s="20" t="s">
        <v>16</v>
      </c>
      <c r="D791" s="20"/>
      <c r="E791" s="21">
        <v>6647.02829584148</v>
      </c>
      <c r="F791" s="22" t="s">
        <v>6</v>
      </c>
      <c r="G791" s="23">
        <v>2015</v>
      </c>
      <c r="H791" s="22" t="s">
        <v>66</v>
      </c>
      <c r="I791" s="28" t="s">
        <v>64</v>
      </c>
      <c r="J791" s="28" t="s">
        <v>178</v>
      </c>
      <c r="K791" s="28"/>
      <c r="L791" s="29">
        <v>6647.02829584148</v>
      </c>
      <c r="M791" s="29">
        <f>L791-E791</f>
        <v>0</v>
      </c>
    </row>
    <row r="792" spans="1:13">
      <c r="A792" s="19" t="s">
        <v>4987</v>
      </c>
      <c r="B792" s="20" t="s">
        <v>4988</v>
      </c>
      <c r="C792" s="20" t="s">
        <v>16</v>
      </c>
      <c r="D792" s="20"/>
      <c r="E792" s="21">
        <v>-6551.0902130972</v>
      </c>
      <c r="F792" s="22" t="s">
        <v>6</v>
      </c>
      <c r="G792" s="23">
        <v>2015</v>
      </c>
      <c r="H792" s="22" t="s">
        <v>66</v>
      </c>
      <c r="I792" s="28" t="s">
        <v>64</v>
      </c>
      <c r="J792" s="28" t="s">
        <v>65</v>
      </c>
      <c r="K792" s="28"/>
      <c r="L792" s="29">
        <v>-6551.0902130972</v>
      </c>
      <c r="M792" s="29">
        <f>L792-E792</f>
        <v>0</v>
      </c>
    </row>
    <row r="793" spans="1:13">
      <c r="A793" s="19" t="s">
        <v>4989</v>
      </c>
      <c r="B793" s="20" t="s">
        <v>4990</v>
      </c>
      <c r="C793" s="20" t="s">
        <v>16</v>
      </c>
      <c r="D793" s="20"/>
      <c r="E793" s="21">
        <v>6019.60483806004</v>
      </c>
      <c r="F793" s="22" t="s">
        <v>6</v>
      </c>
      <c r="G793" s="23">
        <v>2003</v>
      </c>
      <c r="H793" s="22" t="s">
        <v>66</v>
      </c>
      <c r="I793" s="28" t="s">
        <v>380</v>
      </c>
      <c r="J793" s="28" t="s">
        <v>199</v>
      </c>
      <c r="K793" s="28"/>
      <c r="L793" s="29">
        <v>6019.60483806005</v>
      </c>
      <c r="M793" s="29">
        <v>0</v>
      </c>
    </row>
    <row r="794" spans="1:13">
      <c r="A794" s="19" t="s">
        <v>4991</v>
      </c>
      <c r="B794" s="20" t="s">
        <v>4992</v>
      </c>
      <c r="C794" s="20" t="s">
        <v>16</v>
      </c>
      <c r="D794" s="20"/>
      <c r="E794" s="21">
        <v>-7141.58499166975</v>
      </c>
      <c r="F794" s="22" t="s">
        <v>6</v>
      </c>
      <c r="G794" s="23">
        <v>2016</v>
      </c>
      <c r="H794" s="22" t="s">
        <v>82</v>
      </c>
      <c r="I794" s="28" t="s">
        <v>64</v>
      </c>
      <c r="J794" s="28" t="s">
        <v>65</v>
      </c>
      <c r="K794" s="28"/>
      <c r="L794" s="29">
        <v>-7141.58499166974</v>
      </c>
      <c r="M794" s="29">
        <v>0</v>
      </c>
    </row>
    <row r="795" spans="1:13">
      <c r="A795" s="19" t="s">
        <v>4993</v>
      </c>
      <c r="B795" s="20" t="s">
        <v>4994</v>
      </c>
      <c r="C795" s="20" t="s">
        <v>16</v>
      </c>
      <c r="D795" s="20"/>
      <c r="E795" s="21">
        <v>5845.95270731581</v>
      </c>
      <c r="F795" s="22" t="s">
        <v>6</v>
      </c>
      <c r="G795" s="23">
        <v>2016</v>
      </c>
      <c r="H795" s="22" t="s">
        <v>82</v>
      </c>
      <c r="I795" s="28" t="s">
        <v>64</v>
      </c>
      <c r="J795" s="28" t="s">
        <v>65</v>
      </c>
      <c r="K795" s="28"/>
      <c r="L795" s="29">
        <v>5845.95270731582</v>
      </c>
      <c r="M795" s="29">
        <v>0</v>
      </c>
    </row>
    <row r="796" spans="1:13">
      <c r="A796" s="19" t="s">
        <v>4995</v>
      </c>
      <c r="B796" s="20" t="s">
        <v>4996</v>
      </c>
      <c r="C796" s="20" t="s">
        <v>16</v>
      </c>
      <c r="D796" s="20"/>
      <c r="E796" s="21">
        <v>6019.60483806004</v>
      </c>
      <c r="F796" s="22" t="s">
        <v>6</v>
      </c>
      <c r="G796" s="23">
        <v>2016</v>
      </c>
      <c r="H796" s="22" t="s">
        <v>82</v>
      </c>
      <c r="I796" s="28" t="s">
        <v>64</v>
      </c>
      <c r="J796" s="28" t="s">
        <v>65</v>
      </c>
      <c r="K796" s="28"/>
      <c r="L796" s="29">
        <v>6019.60483806005</v>
      </c>
      <c r="M796" s="29">
        <v>0</v>
      </c>
    </row>
    <row r="797" spans="1:13">
      <c r="A797" s="19" t="s">
        <v>4997</v>
      </c>
      <c r="B797" s="20" t="s">
        <v>4557</v>
      </c>
      <c r="C797" s="20" t="s">
        <v>16</v>
      </c>
      <c r="D797" s="20"/>
      <c r="E797" s="21">
        <v>-6612.99284360134</v>
      </c>
      <c r="F797" s="22" t="s">
        <v>6</v>
      </c>
      <c r="G797" s="23">
        <v>2016</v>
      </c>
      <c r="H797" s="22" t="s">
        <v>82</v>
      </c>
      <c r="I797" s="28" t="s">
        <v>64</v>
      </c>
      <c r="J797" s="28" t="s">
        <v>187</v>
      </c>
      <c r="K797" s="28"/>
      <c r="L797" s="29">
        <v>-6612.99284360133</v>
      </c>
      <c r="M797" s="29">
        <v>0</v>
      </c>
    </row>
    <row r="798" spans="1:13">
      <c r="A798" s="19" t="s">
        <v>4998</v>
      </c>
      <c r="B798" s="20" t="s">
        <v>4999</v>
      </c>
      <c r="C798" s="20" t="s">
        <v>16</v>
      </c>
      <c r="D798" s="20"/>
      <c r="E798" s="21">
        <v>-6770.94008936708</v>
      </c>
      <c r="F798" s="22" t="s">
        <v>6</v>
      </c>
      <c r="G798" s="23">
        <v>2016</v>
      </c>
      <c r="H798" s="22" t="s">
        <v>82</v>
      </c>
      <c r="I798" s="28" t="s">
        <v>64</v>
      </c>
      <c r="J798" s="28" t="s">
        <v>178</v>
      </c>
      <c r="K798" s="28"/>
      <c r="L798" s="29">
        <v>-6770.94008936708</v>
      </c>
      <c r="M798" s="29">
        <f>L798-E798</f>
        <v>0</v>
      </c>
    </row>
    <row r="799" spans="1:13">
      <c r="A799" s="19" t="s">
        <v>5000</v>
      </c>
      <c r="B799" s="20" t="s">
        <v>5001</v>
      </c>
      <c r="C799" s="20" t="s">
        <v>16</v>
      </c>
      <c r="D799" s="20"/>
      <c r="E799" s="21">
        <v>-6612.99284360134</v>
      </c>
      <c r="F799" s="22" t="s">
        <v>6</v>
      </c>
      <c r="G799" s="23">
        <v>2016</v>
      </c>
      <c r="H799" s="22" t="s">
        <v>82</v>
      </c>
      <c r="I799" s="28" t="s">
        <v>64</v>
      </c>
      <c r="J799" s="28" t="s">
        <v>178</v>
      </c>
      <c r="K799" s="28"/>
      <c r="L799" s="29">
        <v>-6612.99284360133</v>
      </c>
      <c r="M799" s="29">
        <v>0</v>
      </c>
    </row>
    <row r="800" spans="1:13">
      <c r="A800" s="19" t="s">
        <v>5002</v>
      </c>
      <c r="B800" s="20" t="s">
        <v>4175</v>
      </c>
      <c r="C800" s="20" t="s">
        <v>16</v>
      </c>
      <c r="D800" s="20"/>
      <c r="E800" s="21">
        <v>-7183.18407727253</v>
      </c>
      <c r="F800" s="22" t="s">
        <v>6</v>
      </c>
      <c r="G800" s="23">
        <v>2016</v>
      </c>
      <c r="H800" s="22" t="s">
        <v>82</v>
      </c>
      <c r="I800" s="28" t="s">
        <v>64</v>
      </c>
      <c r="J800" s="28" t="s">
        <v>65</v>
      </c>
      <c r="K800" s="28"/>
      <c r="L800" s="29">
        <v>-7183.18407727252</v>
      </c>
      <c r="M800" s="29">
        <v>0</v>
      </c>
    </row>
    <row r="801" spans="1:13">
      <c r="A801" s="19" t="s">
        <v>5003</v>
      </c>
      <c r="B801" s="20" t="s">
        <v>3985</v>
      </c>
      <c r="C801" s="20" t="s">
        <v>16</v>
      </c>
      <c r="D801" s="20"/>
      <c r="E801" s="21">
        <v>-6947.24848037891</v>
      </c>
      <c r="F801" s="22" t="s">
        <v>6</v>
      </c>
      <c r="G801" s="23">
        <v>2016</v>
      </c>
      <c r="H801" s="22" t="s">
        <v>82</v>
      </c>
      <c r="I801" s="28" t="s">
        <v>64</v>
      </c>
      <c r="J801" s="28" t="s">
        <v>65</v>
      </c>
      <c r="K801" s="28"/>
      <c r="L801" s="29">
        <v>-6947.2484803789</v>
      </c>
      <c r="M801" s="29">
        <v>0</v>
      </c>
    </row>
    <row r="802" spans="1:13">
      <c r="A802" s="19" t="s">
        <v>5004</v>
      </c>
      <c r="B802" s="20" t="s">
        <v>5005</v>
      </c>
      <c r="C802" s="20" t="s">
        <v>16</v>
      </c>
      <c r="D802" s="20"/>
      <c r="E802" s="21">
        <v>6288.47645995995</v>
      </c>
      <c r="F802" s="22" t="s">
        <v>6</v>
      </c>
      <c r="G802" s="23">
        <v>2016</v>
      </c>
      <c r="H802" s="22" t="s">
        <v>82</v>
      </c>
      <c r="I802" s="28" t="s">
        <v>64</v>
      </c>
      <c r="J802" s="28" t="s">
        <v>65</v>
      </c>
      <c r="K802" s="28"/>
      <c r="L802" s="29">
        <v>6288.47645995996</v>
      </c>
      <c r="M802" s="29">
        <v>0</v>
      </c>
    </row>
    <row r="803" spans="1:13">
      <c r="A803" s="19" t="s">
        <v>5006</v>
      </c>
      <c r="B803" s="20" t="s">
        <v>5007</v>
      </c>
      <c r="C803" s="20" t="s">
        <v>16</v>
      </c>
      <c r="D803" s="20"/>
      <c r="E803" s="21">
        <v>-9711.65667392359</v>
      </c>
      <c r="F803" s="22" t="s">
        <v>6</v>
      </c>
      <c r="G803" s="23">
        <v>2016</v>
      </c>
      <c r="H803" s="22" t="s">
        <v>82</v>
      </c>
      <c r="I803" s="28" t="s">
        <v>64</v>
      </c>
      <c r="J803" s="28" t="s">
        <v>178</v>
      </c>
      <c r="K803" s="28"/>
      <c r="L803" s="29">
        <v>-9711.65667392359</v>
      </c>
      <c r="M803" s="29">
        <f>L803-E803</f>
        <v>0</v>
      </c>
    </row>
    <row r="804" spans="1:13">
      <c r="A804" s="19" t="s">
        <v>5008</v>
      </c>
      <c r="B804" s="20" t="s">
        <v>5009</v>
      </c>
      <c r="C804" s="20" t="s">
        <v>16</v>
      </c>
      <c r="D804" s="20"/>
      <c r="E804" s="21">
        <v>-8941.82294856076</v>
      </c>
      <c r="F804" s="22" t="s">
        <v>6</v>
      </c>
      <c r="G804" s="23">
        <v>2016</v>
      </c>
      <c r="H804" s="22" t="s">
        <v>82</v>
      </c>
      <c r="I804" s="28" t="s">
        <v>64</v>
      </c>
      <c r="J804" s="28" t="s">
        <v>178</v>
      </c>
      <c r="K804" s="28"/>
      <c r="L804" s="29">
        <v>-8941.82294856076</v>
      </c>
      <c r="M804" s="29">
        <f>L804-E804</f>
        <v>0</v>
      </c>
    </row>
    <row r="805" spans="1:13">
      <c r="A805" s="19" t="s">
        <v>5010</v>
      </c>
      <c r="B805" s="20" t="s">
        <v>5011</v>
      </c>
      <c r="C805" s="20" t="s">
        <v>16</v>
      </c>
      <c r="D805" s="20"/>
      <c r="E805" s="21">
        <v>-6551.0902130972</v>
      </c>
      <c r="F805" s="22" t="s">
        <v>6</v>
      </c>
      <c r="G805" s="23">
        <v>2016</v>
      </c>
      <c r="H805" s="22" t="s">
        <v>82</v>
      </c>
      <c r="I805" s="28" t="s">
        <v>64</v>
      </c>
      <c r="J805" s="28" t="s">
        <v>65</v>
      </c>
      <c r="K805" s="28"/>
      <c r="L805" s="29">
        <v>-6551.0902130972</v>
      </c>
      <c r="M805" s="29">
        <f>L805-E805</f>
        <v>0</v>
      </c>
    </row>
    <row r="806" spans="1:13">
      <c r="A806" s="19" t="s">
        <v>5012</v>
      </c>
      <c r="B806" s="20" t="s">
        <v>5013</v>
      </c>
      <c r="C806" s="20" t="s">
        <v>16</v>
      </c>
      <c r="D806" s="20"/>
      <c r="E806" s="21">
        <v>-8034.3159037006</v>
      </c>
      <c r="F806" s="22" t="s">
        <v>6</v>
      </c>
      <c r="G806" s="23">
        <v>2016</v>
      </c>
      <c r="H806" s="22" t="s">
        <v>82</v>
      </c>
      <c r="I806" s="28" t="s">
        <v>64</v>
      </c>
      <c r="J806" s="28" t="s">
        <v>65</v>
      </c>
      <c r="K806" s="28"/>
      <c r="L806" s="29">
        <v>-8034.31590370059</v>
      </c>
      <c r="M806" s="29">
        <v>0</v>
      </c>
    </row>
    <row r="807" spans="1:13">
      <c r="A807" s="19" t="s">
        <v>5014</v>
      </c>
      <c r="B807" s="20" t="s">
        <v>5015</v>
      </c>
      <c r="C807" s="20" t="s">
        <v>16</v>
      </c>
      <c r="D807" s="20"/>
      <c r="E807" s="21">
        <v>-9741.64600116023</v>
      </c>
      <c r="F807" s="22" t="s">
        <v>6</v>
      </c>
      <c r="G807" s="23">
        <v>2004</v>
      </c>
      <c r="H807" s="22" t="s">
        <v>66</v>
      </c>
      <c r="I807" s="28" t="s">
        <v>380</v>
      </c>
      <c r="J807" s="28" t="s">
        <v>196</v>
      </c>
      <c r="K807" s="28"/>
      <c r="L807" s="29">
        <v>-9741.64600116024</v>
      </c>
      <c r="M807" s="29">
        <f>L807-E807</f>
        <v>0</v>
      </c>
    </row>
    <row r="808" spans="1:13">
      <c r="A808" s="19" t="s">
        <v>5016</v>
      </c>
      <c r="B808" s="20" t="s">
        <v>440</v>
      </c>
      <c r="C808" s="20" t="s">
        <v>16</v>
      </c>
      <c r="D808" s="20"/>
      <c r="E808" s="21">
        <v>-7716.86854477323</v>
      </c>
      <c r="F808" s="22" t="s">
        <v>6</v>
      </c>
      <c r="G808" s="23">
        <v>2017</v>
      </c>
      <c r="H808" s="22" t="s">
        <v>83</v>
      </c>
      <c r="I808" s="28" t="s">
        <v>64</v>
      </c>
      <c r="J808" s="28" t="s">
        <v>65</v>
      </c>
      <c r="K808" s="28"/>
      <c r="L808" s="29">
        <v>-7716.86854477322</v>
      </c>
      <c r="M808" s="29">
        <v>0</v>
      </c>
    </row>
    <row r="809" spans="1:13">
      <c r="A809" s="19" t="s">
        <v>5017</v>
      </c>
      <c r="B809" s="20" t="s">
        <v>5018</v>
      </c>
      <c r="C809" s="20" t="s">
        <v>16</v>
      </c>
      <c r="D809" s="20"/>
      <c r="E809" s="21">
        <v>-6214.80871048424</v>
      </c>
      <c r="F809" s="22" t="s">
        <v>6</v>
      </c>
      <c r="G809" s="23">
        <v>1958</v>
      </c>
      <c r="H809" s="22" t="s">
        <v>66</v>
      </c>
      <c r="I809" s="28" t="s">
        <v>380</v>
      </c>
      <c r="J809" s="28" t="s">
        <v>193</v>
      </c>
      <c r="K809" s="28"/>
      <c r="L809" s="29">
        <v>-6214.80871048424</v>
      </c>
      <c r="M809" s="29">
        <f>L809-E809</f>
        <v>0</v>
      </c>
    </row>
    <row r="810" spans="1:13">
      <c r="A810" s="19" t="s">
        <v>5019</v>
      </c>
      <c r="B810" s="20" t="s">
        <v>455</v>
      </c>
      <c r="C810" s="20" t="s">
        <v>16</v>
      </c>
      <c r="D810" s="20"/>
      <c r="E810" s="21">
        <v>-6785.41559663018</v>
      </c>
      <c r="F810" s="22" t="s">
        <v>6</v>
      </c>
      <c r="G810" s="23">
        <v>2009</v>
      </c>
      <c r="H810" s="22" t="s">
        <v>66</v>
      </c>
      <c r="I810" s="28" t="s">
        <v>380</v>
      </c>
      <c r="J810" s="28" t="s">
        <v>190</v>
      </c>
      <c r="K810" s="28"/>
      <c r="L810" s="29">
        <v>-6785.41559663017</v>
      </c>
      <c r="M810" s="29">
        <v>0</v>
      </c>
    </row>
    <row r="811" spans="1:13">
      <c r="A811" s="19" t="s">
        <v>5020</v>
      </c>
      <c r="B811" s="20" t="s">
        <v>457</v>
      </c>
      <c r="C811" s="20" t="s">
        <v>16</v>
      </c>
      <c r="D811" s="20"/>
      <c r="E811" s="21">
        <v>-4014.37424200245</v>
      </c>
      <c r="F811" s="22" t="s">
        <v>6</v>
      </c>
      <c r="G811" s="23">
        <v>2016</v>
      </c>
      <c r="H811" s="22" t="s">
        <v>82</v>
      </c>
      <c r="I811" s="28" t="s">
        <v>380</v>
      </c>
      <c r="J811" s="28" t="s">
        <v>190</v>
      </c>
      <c r="K811" s="28"/>
      <c r="L811" s="29">
        <v>-4014.37424200245</v>
      </c>
      <c r="M811" s="29">
        <f>L811-E811</f>
        <v>0</v>
      </c>
    </row>
    <row r="812" spans="1:13">
      <c r="A812" s="19" t="s">
        <v>5021</v>
      </c>
      <c r="B812" s="20" t="s">
        <v>5022</v>
      </c>
      <c r="C812" s="20" t="s">
        <v>16</v>
      </c>
      <c r="D812" s="20"/>
      <c r="E812" s="21">
        <v>6858.93879887069</v>
      </c>
      <c r="F812" s="22" t="s">
        <v>6</v>
      </c>
      <c r="G812" s="23">
        <v>2009</v>
      </c>
      <c r="H812" s="22" t="s">
        <v>66</v>
      </c>
      <c r="I812" s="28" t="s">
        <v>488</v>
      </c>
      <c r="J812" s="28" t="s">
        <v>160</v>
      </c>
      <c r="K812" s="28"/>
      <c r="L812" s="29">
        <v>6858.93879887069</v>
      </c>
      <c r="M812" s="29">
        <f>L812-E812</f>
        <v>0</v>
      </c>
    </row>
    <row r="813" spans="1:13">
      <c r="A813" s="19" t="s">
        <v>5023</v>
      </c>
      <c r="B813" s="20" t="s">
        <v>5024</v>
      </c>
      <c r="C813" s="20" t="s">
        <v>16</v>
      </c>
      <c r="D813" s="20"/>
      <c r="E813" s="21">
        <v>5749.79677091581</v>
      </c>
      <c r="F813" s="22" t="s">
        <v>6</v>
      </c>
      <c r="G813" s="23">
        <v>2010</v>
      </c>
      <c r="H813" s="22" t="s">
        <v>66</v>
      </c>
      <c r="I813" s="28" t="s">
        <v>488</v>
      </c>
      <c r="J813" s="28" t="s">
        <v>160</v>
      </c>
      <c r="K813" s="28"/>
      <c r="L813" s="29">
        <v>5749.79677091582</v>
      </c>
      <c r="M813" s="29">
        <v>0</v>
      </c>
    </row>
    <row r="814" spans="1:13">
      <c r="A814" s="19" t="s">
        <v>5025</v>
      </c>
      <c r="B814" s="20" t="s">
        <v>5026</v>
      </c>
      <c r="C814" s="20" t="s">
        <v>16</v>
      </c>
      <c r="D814" s="20"/>
      <c r="E814" s="21">
        <v>-7716.86854477323</v>
      </c>
      <c r="F814" s="22" t="s">
        <v>6</v>
      </c>
      <c r="G814" s="23">
        <v>2012</v>
      </c>
      <c r="H814" s="22" t="s">
        <v>66</v>
      </c>
      <c r="I814" s="28" t="s">
        <v>488</v>
      </c>
      <c r="J814" s="28" t="s">
        <v>160</v>
      </c>
      <c r="K814" s="28"/>
      <c r="L814" s="29">
        <v>-7716.86854477322</v>
      </c>
      <c r="M814" s="29">
        <v>0</v>
      </c>
    </row>
    <row r="815" spans="1:13">
      <c r="A815" s="19" t="s">
        <v>5027</v>
      </c>
      <c r="B815" s="20" t="s">
        <v>5028</v>
      </c>
      <c r="C815" s="20" t="s">
        <v>16</v>
      </c>
      <c r="D815" s="20"/>
      <c r="E815" s="21">
        <v>-3661.60861072006</v>
      </c>
      <c r="F815" s="22" t="s">
        <v>6</v>
      </c>
      <c r="G815" s="23">
        <v>2014</v>
      </c>
      <c r="H815" s="22" t="s">
        <v>66</v>
      </c>
      <c r="I815" s="28" t="s">
        <v>488</v>
      </c>
      <c r="J815" s="28" t="s">
        <v>160</v>
      </c>
      <c r="K815" s="28"/>
      <c r="L815" s="29">
        <v>-3661.60861072008</v>
      </c>
      <c r="M815" s="29">
        <v>0</v>
      </c>
    </row>
    <row r="816" spans="1:13">
      <c r="A816" s="19" t="s">
        <v>5029</v>
      </c>
      <c r="B816" s="20" t="s">
        <v>5030</v>
      </c>
      <c r="C816" s="20" t="s">
        <v>16</v>
      </c>
      <c r="D816" s="20"/>
      <c r="E816" s="21">
        <v>-3661.60861072006</v>
      </c>
      <c r="F816" s="22" t="s">
        <v>6</v>
      </c>
      <c r="G816" s="23">
        <v>2015</v>
      </c>
      <c r="H816" s="22" t="s">
        <v>66</v>
      </c>
      <c r="I816" s="28" t="s">
        <v>488</v>
      </c>
      <c r="J816" s="28" t="s">
        <v>160</v>
      </c>
      <c r="K816" s="28"/>
      <c r="L816" s="29">
        <v>-3661.60861072008</v>
      </c>
      <c r="M816" s="29">
        <v>0</v>
      </c>
    </row>
    <row r="817" spans="1:13">
      <c r="A817" s="19" t="s">
        <v>5031</v>
      </c>
      <c r="B817" s="20" t="s">
        <v>5032</v>
      </c>
      <c r="C817" s="20" t="s">
        <v>16</v>
      </c>
      <c r="D817" s="20"/>
      <c r="E817" s="21">
        <v>-4014.37424200245</v>
      </c>
      <c r="F817" s="22" t="s">
        <v>6</v>
      </c>
      <c r="G817" s="23">
        <v>2016</v>
      </c>
      <c r="H817" s="22" t="s">
        <v>82</v>
      </c>
      <c r="I817" s="28" t="s">
        <v>488</v>
      </c>
      <c r="J817" s="28" t="s">
        <v>160</v>
      </c>
      <c r="K817" s="28"/>
      <c r="L817" s="29">
        <v>-4014.37424200244</v>
      </c>
      <c r="M817" s="29">
        <v>0</v>
      </c>
    </row>
    <row r="818" spans="1:13">
      <c r="A818" s="19" t="s">
        <v>5033</v>
      </c>
      <c r="B818" s="20" t="s">
        <v>5034</v>
      </c>
      <c r="C818" s="20" t="s">
        <v>16</v>
      </c>
      <c r="D818" s="20"/>
      <c r="E818" s="21">
        <v>6849.19680307488</v>
      </c>
      <c r="F818" s="22" t="s">
        <v>6</v>
      </c>
      <c r="G818" s="23">
        <v>2007</v>
      </c>
      <c r="H818" s="22" t="s">
        <v>66</v>
      </c>
      <c r="I818" s="28" t="s">
        <v>488</v>
      </c>
      <c r="J818" s="28" t="s">
        <v>172</v>
      </c>
      <c r="K818" s="28"/>
      <c r="L818" s="29">
        <v>6849.19680307498</v>
      </c>
      <c r="M818" s="29">
        <v>0</v>
      </c>
    </row>
    <row r="819" spans="1:13">
      <c r="A819" s="19" t="s">
        <v>5035</v>
      </c>
      <c r="B819" s="20" t="s">
        <v>5036</v>
      </c>
      <c r="C819" s="20" t="s">
        <v>16</v>
      </c>
      <c r="D819" s="20"/>
      <c r="E819" s="21">
        <v>6849.19680307488</v>
      </c>
      <c r="F819" s="22" t="s">
        <v>6</v>
      </c>
      <c r="G819" s="23">
        <v>2002</v>
      </c>
      <c r="H819" s="22" t="s">
        <v>66</v>
      </c>
      <c r="I819" s="28" t="s">
        <v>488</v>
      </c>
      <c r="J819" s="28" t="s">
        <v>172</v>
      </c>
      <c r="K819" s="28"/>
      <c r="L819" s="29">
        <v>6849.19680307498</v>
      </c>
      <c r="M819" s="29">
        <v>0</v>
      </c>
    </row>
    <row r="820" spans="1:13">
      <c r="A820" s="19" t="s">
        <v>5037</v>
      </c>
      <c r="B820" s="20" t="s">
        <v>5038</v>
      </c>
      <c r="C820" s="20" t="s">
        <v>16</v>
      </c>
      <c r="D820" s="20"/>
      <c r="E820" s="21">
        <v>-7846.44641840972</v>
      </c>
      <c r="F820" s="22" t="s">
        <v>6</v>
      </c>
      <c r="G820" s="23">
        <v>2005</v>
      </c>
      <c r="H820" s="22" t="s">
        <v>66</v>
      </c>
      <c r="I820" s="28" t="s">
        <v>488</v>
      </c>
      <c r="J820" s="28" t="s">
        <v>172</v>
      </c>
      <c r="K820" s="28"/>
      <c r="L820" s="29">
        <v>-7846.44641840973</v>
      </c>
      <c r="M820" s="29">
        <v>0</v>
      </c>
    </row>
    <row r="821" spans="1:13">
      <c r="A821" s="19" t="s">
        <v>5039</v>
      </c>
      <c r="B821" s="20" t="s">
        <v>5040</v>
      </c>
      <c r="C821" s="20" t="s">
        <v>16</v>
      </c>
      <c r="D821" s="20"/>
      <c r="E821" s="21">
        <v>-4257.59170433141</v>
      </c>
      <c r="F821" s="22" t="s">
        <v>6</v>
      </c>
      <c r="G821" s="23">
        <v>2007</v>
      </c>
      <c r="H821" s="22" t="s">
        <v>66</v>
      </c>
      <c r="I821" s="28" t="s">
        <v>488</v>
      </c>
      <c r="J821" s="28" t="s">
        <v>172</v>
      </c>
      <c r="K821" s="28"/>
      <c r="L821" s="29">
        <v>-4257.59170433142</v>
      </c>
      <c r="M821" s="29">
        <v>0</v>
      </c>
    </row>
    <row r="822" spans="1:13">
      <c r="A822" s="19" t="s">
        <v>5041</v>
      </c>
      <c r="B822" s="20" t="s">
        <v>3412</v>
      </c>
      <c r="C822" s="20" t="s">
        <v>16</v>
      </c>
      <c r="D822" s="20"/>
      <c r="E822" s="21">
        <v>-4257.59170433141</v>
      </c>
      <c r="F822" s="22" t="s">
        <v>6</v>
      </c>
      <c r="G822" s="23">
        <v>2003</v>
      </c>
      <c r="H822" s="22" t="s">
        <v>66</v>
      </c>
      <c r="I822" s="28" t="s">
        <v>488</v>
      </c>
      <c r="J822" s="28" t="s">
        <v>166</v>
      </c>
      <c r="K822" s="28"/>
      <c r="L822" s="29">
        <v>-4257.59170433142</v>
      </c>
      <c r="M822" s="29">
        <v>0</v>
      </c>
    </row>
    <row r="823" spans="1:13">
      <c r="A823" s="19" t="s">
        <v>5042</v>
      </c>
      <c r="B823" s="20" t="s">
        <v>4259</v>
      </c>
      <c r="C823" s="20" t="s">
        <v>16</v>
      </c>
      <c r="D823" s="20"/>
      <c r="E823" s="21">
        <v>-4257.59170433141</v>
      </c>
      <c r="F823" s="22" t="s">
        <v>6</v>
      </c>
      <c r="G823" s="23">
        <v>2008</v>
      </c>
      <c r="H823" s="22" t="s">
        <v>66</v>
      </c>
      <c r="I823" s="28" t="s">
        <v>488</v>
      </c>
      <c r="J823" s="28" t="s">
        <v>166</v>
      </c>
      <c r="K823" s="28"/>
      <c r="L823" s="29">
        <v>-4257.59170433142</v>
      </c>
      <c r="M823" s="29">
        <v>0</v>
      </c>
    </row>
    <row r="824" spans="1:13">
      <c r="A824" s="19" t="s">
        <v>5043</v>
      </c>
      <c r="B824" s="20" t="s">
        <v>1080</v>
      </c>
      <c r="C824" s="20" t="s">
        <v>16</v>
      </c>
      <c r="D824" s="20"/>
      <c r="E824" s="21">
        <v>5627.32342615451</v>
      </c>
      <c r="F824" s="22" t="s">
        <v>6</v>
      </c>
      <c r="G824" s="23">
        <v>2003</v>
      </c>
      <c r="H824" s="22" t="s">
        <v>66</v>
      </c>
      <c r="I824" s="28" t="s">
        <v>488</v>
      </c>
      <c r="J824" s="28" t="s">
        <v>175</v>
      </c>
      <c r="K824" s="28"/>
      <c r="L824" s="29">
        <v>5627.32342615449</v>
      </c>
      <c r="M824" s="29">
        <v>0</v>
      </c>
    </row>
    <row r="825" spans="1:13">
      <c r="A825" s="19" t="s">
        <v>5044</v>
      </c>
      <c r="B825" s="20" t="s">
        <v>1082</v>
      </c>
      <c r="C825" s="20" t="s">
        <v>16</v>
      </c>
      <c r="D825" s="20"/>
      <c r="E825" s="21">
        <v>5451.58746984135</v>
      </c>
      <c r="F825" s="22" t="s">
        <v>6</v>
      </c>
      <c r="G825" s="23">
        <v>2004</v>
      </c>
      <c r="H825" s="22" t="s">
        <v>66</v>
      </c>
      <c r="I825" s="28" t="s">
        <v>488</v>
      </c>
      <c r="J825" s="28" t="s">
        <v>175</v>
      </c>
      <c r="K825" s="28"/>
      <c r="L825" s="29">
        <v>5451.58746984133</v>
      </c>
      <c r="M825" s="29">
        <v>0</v>
      </c>
    </row>
    <row r="826" spans="1:13">
      <c r="A826" s="19" t="s">
        <v>1554</v>
      </c>
      <c r="B826" s="20" t="s">
        <v>5045</v>
      </c>
      <c r="C826" s="20" t="s">
        <v>16</v>
      </c>
      <c r="D826" s="20"/>
      <c r="E826" s="21">
        <v>5451.58746984135</v>
      </c>
      <c r="F826" s="22" t="s">
        <v>6</v>
      </c>
      <c r="G826" s="23">
        <v>2019</v>
      </c>
      <c r="H826" s="22" t="s">
        <v>85</v>
      </c>
      <c r="I826" s="28" t="s">
        <v>64</v>
      </c>
      <c r="J826" s="28" t="s">
        <v>181</v>
      </c>
      <c r="K826" s="28"/>
      <c r="L826" s="29">
        <v>5451.58746984133</v>
      </c>
      <c r="M826" s="29">
        <v>0</v>
      </c>
    </row>
    <row r="827" spans="1:13">
      <c r="A827" s="19" t="s">
        <v>5046</v>
      </c>
      <c r="B827" s="20" t="s">
        <v>4355</v>
      </c>
      <c r="C827" s="20" t="s">
        <v>22</v>
      </c>
      <c r="D827" s="20"/>
      <c r="E827" s="21">
        <v>5698.76134936101</v>
      </c>
      <c r="F827" s="22" t="s">
        <v>6</v>
      </c>
      <c r="G827" s="23">
        <v>2015</v>
      </c>
      <c r="H827" s="22" t="s">
        <v>66</v>
      </c>
      <c r="I827" s="28" t="s">
        <v>64</v>
      </c>
      <c r="J827" s="28" t="s">
        <v>215</v>
      </c>
      <c r="K827" s="28"/>
      <c r="L827" s="29">
        <v>5698.761349361</v>
      </c>
      <c r="M827" s="29">
        <v>0</v>
      </c>
    </row>
    <row r="828" spans="1:13">
      <c r="A828" s="19" t="s">
        <v>5047</v>
      </c>
      <c r="B828" s="20" t="s">
        <v>5048</v>
      </c>
      <c r="C828" s="20" t="s">
        <v>22</v>
      </c>
      <c r="D828" s="20"/>
      <c r="E828" s="21">
        <v>6668.50942575331</v>
      </c>
      <c r="F828" s="22" t="s">
        <v>6</v>
      </c>
      <c r="G828" s="23">
        <v>2015</v>
      </c>
      <c r="H828" s="22" t="s">
        <v>66</v>
      </c>
      <c r="I828" s="28" t="s">
        <v>64</v>
      </c>
      <c r="J828" s="28" t="s">
        <v>215</v>
      </c>
      <c r="K828" s="28"/>
      <c r="L828" s="29">
        <v>6668.50942575329</v>
      </c>
      <c r="M828" s="29">
        <v>0</v>
      </c>
    </row>
    <row r="829" spans="1:13">
      <c r="A829" s="19" t="s">
        <v>5049</v>
      </c>
      <c r="B829" s="20" t="s">
        <v>5050</v>
      </c>
      <c r="C829" s="20" t="s">
        <v>22</v>
      </c>
      <c r="D829" s="20"/>
      <c r="E829" s="21">
        <v>6061.35684157191</v>
      </c>
      <c r="F829" s="22" t="s">
        <v>6</v>
      </c>
      <c r="G829" s="23">
        <v>2015</v>
      </c>
      <c r="H829" s="22" t="s">
        <v>66</v>
      </c>
      <c r="I829" s="28" t="s">
        <v>64</v>
      </c>
      <c r="J829" s="28" t="s">
        <v>215</v>
      </c>
      <c r="K829" s="28"/>
      <c r="L829" s="29">
        <v>6061.3568415719</v>
      </c>
      <c r="M829" s="29">
        <v>0</v>
      </c>
    </row>
    <row r="830" spans="1:13">
      <c r="A830" s="19" t="s">
        <v>5051</v>
      </c>
      <c r="B830" s="20" t="s">
        <v>5052</v>
      </c>
      <c r="C830" s="20" t="s">
        <v>22</v>
      </c>
      <c r="D830" s="20"/>
      <c r="E830" s="21">
        <v>6668.50942575331</v>
      </c>
      <c r="F830" s="22" t="s">
        <v>6</v>
      </c>
      <c r="G830" s="23">
        <v>2015</v>
      </c>
      <c r="H830" s="22" t="s">
        <v>66</v>
      </c>
      <c r="I830" s="28" t="s">
        <v>64</v>
      </c>
      <c r="J830" s="28" t="s">
        <v>215</v>
      </c>
      <c r="K830" s="28"/>
      <c r="L830" s="29">
        <v>6668.50942575329</v>
      </c>
      <c r="M830" s="29">
        <v>0</v>
      </c>
    </row>
    <row r="831" spans="1:13">
      <c r="A831" s="19" t="s">
        <v>5053</v>
      </c>
      <c r="B831" s="20" t="s">
        <v>5054</v>
      </c>
      <c r="C831" s="20" t="s">
        <v>22</v>
      </c>
      <c r="D831" s="20"/>
      <c r="E831" s="21">
        <v>3102.69535088934</v>
      </c>
      <c r="F831" s="22" t="s">
        <v>6</v>
      </c>
      <c r="G831" s="23">
        <v>2015</v>
      </c>
      <c r="H831" s="22" t="s">
        <v>66</v>
      </c>
      <c r="I831" s="28" t="s">
        <v>64</v>
      </c>
      <c r="J831" s="28" t="s">
        <v>215</v>
      </c>
      <c r="K831" s="28"/>
      <c r="L831" s="29">
        <v>3102.69535088934</v>
      </c>
      <c r="M831" s="29">
        <f>L831-E831</f>
        <v>0</v>
      </c>
    </row>
    <row r="832" spans="1:13">
      <c r="A832" s="19" t="s">
        <v>5055</v>
      </c>
      <c r="B832" s="20" t="s">
        <v>2852</v>
      </c>
      <c r="C832" s="20" t="s">
        <v>22</v>
      </c>
      <c r="D832" s="20"/>
      <c r="E832" s="21">
        <v>5698.76134936101</v>
      </c>
      <c r="F832" s="22" t="s">
        <v>6</v>
      </c>
      <c r="G832" s="23">
        <v>2012</v>
      </c>
      <c r="H832" s="22" t="s">
        <v>66</v>
      </c>
      <c r="I832" s="28" t="s">
        <v>64</v>
      </c>
      <c r="J832" s="28" t="s">
        <v>215</v>
      </c>
      <c r="K832" s="28"/>
      <c r="L832" s="29">
        <v>5698.761349361</v>
      </c>
      <c r="M832" s="29">
        <v>0</v>
      </c>
    </row>
    <row r="833" spans="1:13">
      <c r="A833" s="19" t="s">
        <v>5056</v>
      </c>
      <c r="B833" s="20" t="s">
        <v>2337</v>
      </c>
      <c r="C833" s="20" t="s">
        <v>22</v>
      </c>
      <c r="D833" s="20"/>
      <c r="E833" s="21">
        <v>3064.31489667452</v>
      </c>
      <c r="F833" s="22" t="s">
        <v>6</v>
      </c>
      <c r="G833" s="23">
        <v>2012</v>
      </c>
      <c r="H833" s="22" t="s">
        <v>66</v>
      </c>
      <c r="I833" s="28" t="s">
        <v>64</v>
      </c>
      <c r="J833" s="28" t="s">
        <v>215</v>
      </c>
      <c r="K833" s="28"/>
      <c r="L833" s="29">
        <v>3064.31489667452</v>
      </c>
      <c r="M833" s="29">
        <f>L833-E833</f>
        <v>0</v>
      </c>
    </row>
    <row r="834" spans="1:13">
      <c r="A834" s="19" t="s">
        <v>5057</v>
      </c>
      <c r="B834" s="20" t="s">
        <v>2720</v>
      </c>
      <c r="C834" s="20" t="s">
        <v>22</v>
      </c>
      <c r="D834" s="20"/>
      <c r="E834" s="21">
        <v>6117.764332452</v>
      </c>
      <c r="F834" s="22" t="s">
        <v>6</v>
      </c>
      <c r="G834" s="23">
        <v>2012</v>
      </c>
      <c r="H834" s="22" t="s">
        <v>66</v>
      </c>
      <c r="I834" s="28" t="s">
        <v>64</v>
      </c>
      <c r="J834" s="28" t="s">
        <v>215</v>
      </c>
      <c r="K834" s="28"/>
      <c r="L834" s="29">
        <v>6117.764332452</v>
      </c>
      <c r="M834" s="29">
        <f>L834-E834</f>
        <v>0</v>
      </c>
    </row>
    <row r="835" spans="1:13">
      <c r="A835" s="19" t="s">
        <v>5058</v>
      </c>
      <c r="B835" s="20" t="s">
        <v>5059</v>
      </c>
      <c r="C835" s="20" t="s">
        <v>22</v>
      </c>
      <c r="D835" s="20"/>
      <c r="E835" s="21">
        <v>6061.35684157191</v>
      </c>
      <c r="F835" s="22" t="s">
        <v>6</v>
      </c>
      <c r="G835" s="23">
        <v>2013</v>
      </c>
      <c r="H835" s="22" t="s">
        <v>66</v>
      </c>
      <c r="I835" s="28" t="s">
        <v>64</v>
      </c>
      <c r="J835" s="28" t="s">
        <v>215</v>
      </c>
      <c r="K835" s="28"/>
      <c r="L835" s="29">
        <v>6061.3568415719</v>
      </c>
      <c r="M835" s="29">
        <v>0</v>
      </c>
    </row>
    <row r="836" spans="1:13">
      <c r="A836" s="19" t="s">
        <v>5060</v>
      </c>
      <c r="B836" s="20" t="s">
        <v>5061</v>
      </c>
      <c r="C836" s="20" t="s">
        <v>22</v>
      </c>
      <c r="D836" s="20"/>
      <c r="E836" s="21">
        <v>6061.35684157191</v>
      </c>
      <c r="F836" s="22" t="s">
        <v>6</v>
      </c>
      <c r="G836" s="23">
        <v>2013</v>
      </c>
      <c r="H836" s="22" t="s">
        <v>66</v>
      </c>
      <c r="I836" s="28" t="s">
        <v>64</v>
      </c>
      <c r="J836" s="28" t="s">
        <v>215</v>
      </c>
      <c r="K836" s="28"/>
      <c r="L836" s="29">
        <v>6061.3568415719</v>
      </c>
      <c r="M836" s="29">
        <v>0</v>
      </c>
    </row>
    <row r="837" spans="1:13">
      <c r="A837" s="19" t="s">
        <v>5062</v>
      </c>
      <c r="B837" s="20" t="s">
        <v>5063</v>
      </c>
      <c r="C837" s="20" t="s">
        <v>22</v>
      </c>
      <c r="D837" s="20"/>
      <c r="E837" s="21">
        <v>6061.35684157191</v>
      </c>
      <c r="F837" s="22" t="s">
        <v>6</v>
      </c>
      <c r="G837" s="23">
        <v>2013</v>
      </c>
      <c r="H837" s="22" t="s">
        <v>66</v>
      </c>
      <c r="I837" s="28" t="s">
        <v>64</v>
      </c>
      <c r="J837" s="28" t="s">
        <v>215</v>
      </c>
      <c r="K837" s="28"/>
      <c r="L837" s="29">
        <v>6061.3568415719</v>
      </c>
      <c r="M837" s="29">
        <v>0</v>
      </c>
    </row>
    <row r="838" spans="1:13">
      <c r="A838" s="19" t="s">
        <v>5064</v>
      </c>
      <c r="B838" s="20" t="s">
        <v>5065</v>
      </c>
      <c r="C838" s="20" t="s">
        <v>22</v>
      </c>
      <c r="D838" s="20"/>
      <c r="E838" s="21">
        <v>5698.76134936101</v>
      </c>
      <c r="F838" s="22" t="s">
        <v>6</v>
      </c>
      <c r="G838" s="23">
        <v>2013</v>
      </c>
      <c r="H838" s="22" t="s">
        <v>66</v>
      </c>
      <c r="I838" s="28" t="s">
        <v>64</v>
      </c>
      <c r="J838" s="28" t="s">
        <v>215</v>
      </c>
      <c r="K838" s="28"/>
      <c r="L838" s="29">
        <v>5698.761349361</v>
      </c>
      <c r="M838" s="29">
        <v>0</v>
      </c>
    </row>
    <row r="839" spans="1:13">
      <c r="A839" s="19" t="s">
        <v>5066</v>
      </c>
      <c r="B839" s="20" t="s">
        <v>3662</v>
      </c>
      <c r="C839" s="20" t="s">
        <v>22</v>
      </c>
      <c r="D839" s="20"/>
      <c r="E839" s="21">
        <v>6305.89757024601</v>
      </c>
      <c r="F839" s="22" t="s">
        <v>6</v>
      </c>
      <c r="G839" s="23">
        <v>2013</v>
      </c>
      <c r="H839" s="22" t="s">
        <v>66</v>
      </c>
      <c r="I839" s="28" t="s">
        <v>64</v>
      </c>
      <c r="J839" s="28" t="s">
        <v>215</v>
      </c>
      <c r="K839" s="28"/>
      <c r="L839" s="29">
        <v>6305.897570246</v>
      </c>
      <c r="M839" s="29">
        <v>0</v>
      </c>
    </row>
    <row r="840" spans="1:13">
      <c r="A840" s="19" t="s">
        <v>5067</v>
      </c>
      <c r="B840" s="20" t="s">
        <v>5068</v>
      </c>
      <c r="C840" s="20" t="s">
        <v>22</v>
      </c>
      <c r="D840" s="20"/>
      <c r="E840" s="21">
        <v>6442.30449329762</v>
      </c>
      <c r="F840" s="22" t="s">
        <v>6</v>
      </c>
      <c r="G840" s="23">
        <v>2014</v>
      </c>
      <c r="H840" s="22" t="s">
        <v>66</v>
      </c>
      <c r="I840" s="28" t="s">
        <v>64</v>
      </c>
      <c r="J840" s="28" t="s">
        <v>215</v>
      </c>
      <c r="K840" s="28"/>
      <c r="L840" s="29">
        <v>6442.30449329762</v>
      </c>
      <c r="M840" s="29">
        <f>L840-E840</f>
        <v>0</v>
      </c>
    </row>
    <row r="841" spans="1:13">
      <c r="A841" s="19" t="s">
        <v>5069</v>
      </c>
      <c r="B841" s="20" t="s">
        <v>5070</v>
      </c>
      <c r="C841" s="20" t="s">
        <v>22</v>
      </c>
      <c r="D841" s="20"/>
      <c r="E841" s="21">
        <v>6442.30449329762</v>
      </c>
      <c r="F841" s="22" t="s">
        <v>6</v>
      </c>
      <c r="G841" s="23">
        <v>2014</v>
      </c>
      <c r="H841" s="22" t="s">
        <v>66</v>
      </c>
      <c r="I841" s="28" t="s">
        <v>64</v>
      </c>
      <c r="J841" s="28" t="s">
        <v>215</v>
      </c>
      <c r="K841" s="28"/>
      <c r="L841" s="29">
        <v>6442.30449329762</v>
      </c>
      <c r="M841" s="29">
        <f>L841-E841</f>
        <v>0</v>
      </c>
    </row>
    <row r="842" spans="1:13">
      <c r="A842" s="19" t="s">
        <v>5071</v>
      </c>
      <c r="B842" s="20" t="s">
        <v>4010</v>
      </c>
      <c r="C842" s="20" t="s">
        <v>22</v>
      </c>
      <c r="D842" s="20"/>
      <c r="E842" s="21">
        <v>3136.92862507503</v>
      </c>
      <c r="F842" s="22" t="s">
        <v>6</v>
      </c>
      <c r="G842" s="23">
        <v>2014</v>
      </c>
      <c r="H842" s="22" t="s">
        <v>66</v>
      </c>
      <c r="I842" s="28" t="s">
        <v>64</v>
      </c>
      <c r="J842" s="28" t="s">
        <v>215</v>
      </c>
      <c r="K842" s="28"/>
      <c r="L842" s="29">
        <v>3136.92862507503</v>
      </c>
      <c r="M842" s="29">
        <f>L842-E842</f>
        <v>0</v>
      </c>
    </row>
    <row r="843" spans="1:13">
      <c r="A843" s="19" t="s">
        <v>5072</v>
      </c>
      <c r="B843" s="20" t="s">
        <v>2654</v>
      </c>
      <c r="C843" s="20" t="s">
        <v>22</v>
      </c>
      <c r="D843" s="20"/>
      <c r="E843" s="21">
        <v>6305.89757024601</v>
      </c>
      <c r="F843" s="22" t="s">
        <v>6</v>
      </c>
      <c r="G843" s="23">
        <v>2014</v>
      </c>
      <c r="H843" s="22" t="s">
        <v>66</v>
      </c>
      <c r="I843" s="28" t="s">
        <v>64</v>
      </c>
      <c r="J843" s="28" t="s">
        <v>215</v>
      </c>
      <c r="K843" s="28"/>
      <c r="L843" s="29">
        <v>6305.897570246</v>
      </c>
      <c r="M843" s="29">
        <v>0</v>
      </c>
    </row>
    <row r="844" spans="1:13">
      <c r="A844" s="19" t="s">
        <v>5073</v>
      </c>
      <c r="B844" s="20" t="s">
        <v>5074</v>
      </c>
      <c r="C844" s="20" t="s">
        <v>22</v>
      </c>
      <c r="D844" s="20"/>
      <c r="E844" s="21">
        <v>6305.89757024601</v>
      </c>
      <c r="F844" s="22" t="s">
        <v>6</v>
      </c>
      <c r="G844" s="23">
        <v>2015</v>
      </c>
      <c r="H844" s="22" t="s">
        <v>66</v>
      </c>
      <c r="I844" s="28" t="s">
        <v>64</v>
      </c>
      <c r="J844" s="28" t="s">
        <v>215</v>
      </c>
      <c r="K844" s="28"/>
      <c r="L844" s="29">
        <v>6305.897570246</v>
      </c>
      <c r="M844" s="29">
        <v>0</v>
      </c>
    </row>
    <row r="845" spans="1:13">
      <c r="A845" s="19" t="s">
        <v>5075</v>
      </c>
      <c r="B845" s="20" t="s">
        <v>5076</v>
      </c>
      <c r="C845" s="20" t="s">
        <v>22</v>
      </c>
      <c r="D845" s="20"/>
      <c r="E845" s="21">
        <v>6442.30449329762</v>
      </c>
      <c r="F845" s="22" t="s">
        <v>6</v>
      </c>
      <c r="G845" s="23">
        <v>2015</v>
      </c>
      <c r="H845" s="22" t="s">
        <v>66</v>
      </c>
      <c r="I845" s="28" t="s">
        <v>64</v>
      </c>
      <c r="J845" s="28" t="s">
        <v>215</v>
      </c>
      <c r="K845" s="28"/>
      <c r="L845" s="29">
        <v>6442.30449329762</v>
      </c>
      <c r="M845" s="29">
        <f>L845-E845</f>
        <v>0</v>
      </c>
    </row>
    <row r="846" spans="1:13">
      <c r="A846" s="19" t="s">
        <v>5077</v>
      </c>
      <c r="B846" s="20" t="s">
        <v>4028</v>
      </c>
      <c r="C846" s="20" t="s">
        <v>22</v>
      </c>
      <c r="D846" s="20"/>
      <c r="E846" s="21">
        <v>6305.89757024601</v>
      </c>
      <c r="F846" s="22" t="s">
        <v>6</v>
      </c>
      <c r="G846" s="23">
        <v>2015</v>
      </c>
      <c r="H846" s="22" t="s">
        <v>66</v>
      </c>
      <c r="I846" s="28" t="s">
        <v>64</v>
      </c>
      <c r="J846" s="28" t="s">
        <v>215</v>
      </c>
      <c r="K846" s="28"/>
      <c r="L846" s="29">
        <v>6305.897570246</v>
      </c>
      <c r="M846" s="29">
        <v>0</v>
      </c>
    </row>
    <row r="847" spans="1:13">
      <c r="A847" s="19" t="s">
        <v>5078</v>
      </c>
      <c r="B847" s="20" t="s">
        <v>2949</v>
      </c>
      <c r="C847" s="20" t="s">
        <v>22</v>
      </c>
      <c r="D847" s="20"/>
      <c r="E847" s="21">
        <v>6305.89757024601</v>
      </c>
      <c r="F847" s="22" t="s">
        <v>6</v>
      </c>
      <c r="G847" s="23">
        <v>2016</v>
      </c>
      <c r="H847" s="22" t="s">
        <v>82</v>
      </c>
      <c r="I847" s="28" t="s">
        <v>64</v>
      </c>
      <c r="J847" s="28" t="s">
        <v>215</v>
      </c>
      <c r="K847" s="28"/>
      <c r="L847" s="29">
        <v>6305.897570246</v>
      </c>
      <c r="M847" s="29">
        <v>0</v>
      </c>
    </row>
    <row r="848" spans="1:13">
      <c r="A848" s="19" t="s">
        <v>5079</v>
      </c>
      <c r="B848" s="20" t="s">
        <v>5080</v>
      </c>
      <c r="C848" s="20" t="s">
        <v>22</v>
      </c>
      <c r="D848" s="20"/>
      <c r="E848" s="21">
        <v>6442.30449329762</v>
      </c>
      <c r="F848" s="22" t="s">
        <v>6</v>
      </c>
      <c r="G848" s="23">
        <v>2016</v>
      </c>
      <c r="H848" s="22" t="s">
        <v>82</v>
      </c>
      <c r="I848" s="28" t="s">
        <v>64</v>
      </c>
      <c r="J848" s="28" t="s">
        <v>215</v>
      </c>
      <c r="K848" s="28"/>
      <c r="L848" s="29">
        <v>6442.30449329762</v>
      </c>
      <c r="M848" s="29">
        <f>L848-E848</f>
        <v>0</v>
      </c>
    </row>
    <row r="849" spans="1:13">
      <c r="A849" s="19" t="s">
        <v>5081</v>
      </c>
      <c r="B849" s="20" t="s">
        <v>5082</v>
      </c>
      <c r="C849" s="20" t="s">
        <v>24</v>
      </c>
      <c r="D849" s="20"/>
      <c r="E849" s="21">
        <v>1653.3519647377</v>
      </c>
      <c r="F849" s="22" t="s">
        <v>6</v>
      </c>
      <c r="G849" s="23">
        <v>2011</v>
      </c>
      <c r="H849" s="22" t="s">
        <v>66</v>
      </c>
      <c r="I849" s="28" t="s">
        <v>64</v>
      </c>
      <c r="J849" s="28" t="s">
        <v>65</v>
      </c>
      <c r="K849" s="28"/>
      <c r="L849" s="29">
        <v>1653.3519647377</v>
      </c>
      <c r="M849" s="29">
        <f>L849-E849</f>
        <v>0</v>
      </c>
    </row>
    <row r="850" spans="1:13">
      <c r="A850" s="19" t="s">
        <v>5083</v>
      </c>
      <c r="B850" s="20" t="s">
        <v>5084</v>
      </c>
      <c r="C850" s="20" t="s">
        <v>26</v>
      </c>
      <c r="D850" s="20"/>
      <c r="E850" s="21">
        <v>32760.0725074061</v>
      </c>
      <c r="F850" s="22" t="s">
        <v>6</v>
      </c>
      <c r="G850" s="23">
        <v>2005</v>
      </c>
      <c r="H850" s="22" t="s">
        <v>66</v>
      </c>
      <c r="I850" s="28" t="s">
        <v>64</v>
      </c>
      <c r="J850" s="28" t="s">
        <v>65</v>
      </c>
      <c r="K850" s="28"/>
      <c r="L850" s="29">
        <v>32760.0725074061</v>
      </c>
      <c r="M850" s="29">
        <f>L850-E850</f>
        <v>0</v>
      </c>
    </row>
    <row r="851" spans="1:13">
      <c r="A851" s="19" t="s">
        <v>5085</v>
      </c>
      <c r="B851" s="20" t="s">
        <v>5086</v>
      </c>
      <c r="C851" s="20" t="s">
        <v>26</v>
      </c>
      <c r="D851" s="20"/>
      <c r="E851" s="21">
        <v>6024.33512616588</v>
      </c>
      <c r="F851" s="22" t="s">
        <v>6</v>
      </c>
      <c r="G851" s="23">
        <v>2008</v>
      </c>
      <c r="H851" s="22" t="s">
        <v>66</v>
      </c>
      <c r="I851" s="28" t="s">
        <v>64</v>
      </c>
      <c r="J851" s="28" t="s">
        <v>65</v>
      </c>
      <c r="K851" s="28"/>
      <c r="L851" s="29">
        <v>6024.33512616586</v>
      </c>
      <c r="M851" s="29">
        <v>0</v>
      </c>
    </row>
    <row r="852" spans="1:13">
      <c r="A852" s="19" t="s">
        <v>5087</v>
      </c>
      <c r="B852" s="20" t="s">
        <v>3724</v>
      </c>
      <c r="C852" s="20" t="s">
        <v>26</v>
      </c>
      <c r="D852" s="20"/>
      <c r="E852" s="21">
        <v>-796.149428890353</v>
      </c>
      <c r="F852" s="22" t="s">
        <v>6</v>
      </c>
      <c r="G852" s="23">
        <v>2008</v>
      </c>
      <c r="H852" s="22" t="s">
        <v>66</v>
      </c>
      <c r="I852" s="28" t="s">
        <v>64</v>
      </c>
      <c r="J852" s="28" t="s">
        <v>65</v>
      </c>
      <c r="K852" s="28"/>
      <c r="L852" s="29">
        <v>-796.149428890354</v>
      </c>
      <c r="M852" s="29">
        <v>0</v>
      </c>
    </row>
    <row r="853" spans="1:13">
      <c r="A853" s="19" t="s">
        <v>5088</v>
      </c>
      <c r="B853" s="20" t="s">
        <v>5089</v>
      </c>
      <c r="C853" s="20" t="s">
        <v>26</v>
      </c>
      <c r="D853" s="20"/>
      <c r="E853" s="21">
        <v>32760.0725074061</v>
      </c>
      <c r="F853" s="22" t="s">
        <v>6</v>
      </c>
      <c r="G853" s="23">
        <v>2009</v>
      </c>
      <c r="H853" s="22" t="s">
        <v>66</v>
      </c>
      <c r="I853" s="28" t="s">
        <v>64</v>
      </c>
      <c r="J853" s="28" t="s">
        <v>65</v>
      </c>
      <c r="K853" s="28"/>
      <c r="L853" s="29">
        <v>32760.0725074061</v>
      </c>
      <c r="M853" s="29">
        <f>L853-E853</f>
        <v>0</v>
      </c>
    </row>
    <row r="854" spans="1:13">
      <c r="A854" s="19" t="s">
        <v>5090</v>
      </c>
      <c r="B854" s="20" t="s">
        <v>2484</v>
      </c>
      <c r="C854" s="20" t="s">
        <v>26</v>
      </c>
      <c r="D854" s="20"/>
      <c r="E854" s="21">
        <v>-796.149428890353</v>
      </c>
      <c r="F854" s="22" t="s">
        <v>6</v>
      </c>
      <c r="G854" s="23">
        <v>2010</v>
      </c>
      <c r="H854" s="22" t="s">
        <v>66</v>
      </c>
      <c r="I854" s="28" t="s">
        <v>64</v>
      </c>
      <c r="J854" s="28" t="s">
        <v>65</v>
      </c>
      <c r="K854" s="28"/>
      <c r="L854" s="29">
        <v>-796.149428890354</v>
      </c>
      <c r="M854" s="29">
        <v>0</v>
      </c>
    </row>
    <row r="855" spans="1:13">
      <c r="A855" s="19" t="s">
        <v>5091</v>
      </c>
      <c r="B855" s="20" t="s">
        <v>3807</v>
      </c>
      <c r="C855" s="20" t="s">
        <v>26</v>
      </c>
      <c r="D855" s="20"/>
      <c r="E855" s="21">
        <v>-796.149428890353</v>
      </c>
      <c r="F855" s="22" t="s">
        <v>6</v>
      </c>
      <c r="G855" s="23">
        <v>2011</v>
      </c>
      <c r="H855" s="22" t="s">
        <v>66</v>
      </c>
      <c r="I855" s="28" t="s">
        <v>64</v>
      </c>
      <c r="J855" s="28" t="s">
        <v>65</v>
      </c>
      <c r="K855" s="28"/>
      <c r="L855" s="29">
        <v>-796.149428890354</v>
      </c>
      <c r="M855" s="29">
        <v>0</v>
      </c>
    </row>
    <row r="856" spans="1:13">
      <c r="A856" s="19" t="s">
        <v>5092</v>
      </c>
      <c r="B856" s="20" t="s">
        <v>5093</v>
      </c>
      <c r="C856" s="20" t="s">
        <v>26</v>
      </c>
      <c r="D856" s="20"/>
      <c r="E856" s="21">
        <v>34362.7361524272</v>
      </c>
      <c r="F856" s="22" t="s">
        <v>6</v>
      </c>
      <c r="G856" s="23">
        <v>2011</v>
      </c>
      <c r="H856" s="22" t="s">
        <v>66</v>
      </c>
      <c r="I856" s="28" t="s">
        <v>64</v>
      </c>
      <c r="J856" s="28" t="s">
        <v>65</v>
      </c>
      <c r="K856" s="28"/>
      <c r="L856" s="29">
        <v>34362.7361524272</v>
      </c>
      <c r="M856" s="29">
        <f>L856-E856</f>
        <v>0</v>
      </c>
    </row>
    <row r="857" spans="1:13">
      <c r="A857" s="19" t="s">
        <v>5094</v>
      </c>
      <c r="B857" s="20" t="s">
        <v>2832</v>
      </c>
      <c r="C857" s="20" t="s">
        <v>26</v>
      </c>
      <c r="D857" s="20"/>
      <c r="E857" s="21">
        <v>-796.149428890353</v>
      </c>
      <c r="F857" s="22" t="s">
        <v>6</v>
      </c>
      <c r="G857" s="23">
        <v>2012</v>
      </c>
      <c r="H857" s="22" t="s">
        <v>66</v>
      </c>
      <c r="I857" s="28" t="s">
        <v>64</v>
      </c>
      <c r="J857" s="28" t="s">
        <v>65</v>
      </c>
      <c r="K857" s="28"/>
      <c r="L857" s="29">
        <v>-796.149428890354</v>
      </c>
      <c r="M857" s="29">
        <v>0</v>
      </c>
    </row>
    <row r="858" spans="1:13">
      <c r="A858" s="19" t="s">
        <v>5095</v>
      </c>
      <c r="B858" s="20" t="s">
        <v>2818</v>
      </c>
      <c r="C858" s="20" t="s">
        <v>26</v>
      </c>
      <c r="D858" s="20"/>
      <c r="E858" s="21">
        <v>-796.149428890353</v>
      </c>
      <c r="F858" s="22" t="s">
        <v>6</v>
      </c>
      <c r="G858" s="23">
        <v>2011</v>
      </c>
      <c r="H858" s="22" t="s">
        <v>66</v>
      </c>
      <c r="I858" s="28" t="s">
        <v>64</v>
      </c>
      <c r="J858" s="28" t="s">
        <v>65</v>
      </c>
      <c r="K858" s="28"/>
      <c r="L858" s="29">
        <v>-796.149428890354</v>
      </c>
      <c r="M858" s="29">
        <v>0</v>
      </c>
    </row>
    <row r="859" spans="1:13">
      <c r="A859" s="19" t="s">
        <v>5096</v>
      </c>
      <c r="B859" s="20" t="s">
        <v>4547</v>
      </c>
      <c r="C859" s="20" t="s">
        <v>26</v>
      </c>
      <c r="D859" s="20"/>
      <c r="E859" s="21">
        <v>1065.14331783754</v>
      </c>
      <c r="F859" s="22" t="s">
        <v>6</v>
      </c>
      <c r="G859" s="23">
        <v>2012</v>
      </c>
      <c r="H859" s="22" t="s">
        <v>66</v>
      </c>
      <c r="I859" s="28" t="s">
        <v>64</v>
      </c>
      <c r="J859" s="28" t="s">
        <v>65</v>
      </c>
      <c r="K859" s="28"/>
      <c r="L859" s="29">
        <v>1065.14331783754</v>
      </c>
      <c r="M859" s="29">
        <f>L859-E859</f>
        <v>0</v>
      </c>
    </row>
    <row r="860" spans="1:13">
      <c r="A860" s="19" t="s">
        <v>5097</v>
      </c>
      <c r="B860" s="20" t="s">
        <v>5098</v>
      </c>
      <c r="C860" s="20" t="s">
        <v>26</v>
      </c>
      <c r="D860" s="20"/>
      <c r="E860" s="21">
        <v>7989.22738209976</v>
      </c>
      <c r="F860" s="22" t="s">
        <v>6</v>
      </c>
      <c r="G860" s="23">
        <v>2012</v>
      </c>
      <c r="H860" s="22" t="s">
        <v>66</v>
      </c>
      <c r="I860" s="28" t="s">
        <v>64</v>
      </c>
      <c r="J860" s="28" t="s">
        <v>65</v>
      </c>
      <c r="K860" s="28"/>
      <c r="L860" s="29">
        <v>7989.22738209976</v>
      </c>
      <c r="M860" s="29">
        <f>L860-E860</f>
        <v>0</v>
      </c>
    </row>
    <row r="861" spans="1:13">
      <c r="A861" s="19" t="s">
        <v>5099</v>
      </c>
      <c r="B861" s="20" t="s">
        <v>4541</v>
      </c>
      <c r="C861" s="20" t="s">
        <v>26</v>
      </c>
      <c r="D861" s="20"/>
      <c r="E861" s="21">
        <v>-796.149428890353</v>
      </c>
      <c r="F861" s="22" t="s">
        <v>6</v>
      </c>
      <c r="G861" s="23">
        <v>2012</v>
      </c>
      <c r="H861" s="22" t="s">
        <v>66</v>
      </c>
      <c r="I861" s="28" t="s">
        <v>64</v>
      </c>
      <c r="J861" s="28" t="s">
        <v>65</v>
      </c>
      <c r="K861" s="28"/>
      <c r="L861" s="29">
        <v>-796.149428890354</v>
      </c>
      <c r="M861" s="29">
        <v>0</v>
      </c>
    </row>
    <row r="862" spans="1:13">
      <c r="A862" s="19" t="s">
        <v>5100</v>
      </c>
      <c r="B862" s="20" t="s">
        <v>2145</v>
      </c>
      <c r="C862" s="20" t="s">
        <v>26</v>
      </c>
      <c r="D862" s="20"/>
      <c r="E862" s="21">
        <v>-796.149428890353</v>
      </c>
      <c r="F862" s="22" t="s">
        <v>6</v>
      </c>
      <c r="G862" s="23">
        <v>2012</v>
      </c>
      <c r="H862" s="22" t="s">
        <v>66</v>
      </c>
      <c r="I862" s="28" t="s">
        <v>64</v>
      </c>
      <c r="J862" s="28" t="s">
        <v>65</v>
      </c>
      <c r="K862" s="28"/>
      <c r="L862" s="29">
        <v>-796.149428890354</v>
      </c>
      <c r="M862" s="29">
        <v>0</v>
      </c>
    </row>
    <row r="863" spans="1:13">
      <c r="A863" s="19" t="s">
        <v>5101</v>
      </c>
      <c r="B863" s="20" t="s">
        <v>3445</v>
      </c>
      <c r="C863" s="20" t="s">
        <v>26</v>
      </c>
      <c r="D863" s="20"/>
      <c r="E863" s="21">
        <v>-796.149428890353</v>
      </c>
      <c r="F863" s="22" t="s">
        <v>6</v>
      </c>
      <c r="G863" s="23">
        <v>2014</v>
      </c>
      <c r="H863" s="22" t="s">
        <v>66</v>
      </c>
      <c r="I863" s="28" t="s">
        <v>64</v>
      </c>
      <c r="J863" s="28" t="s">
        <v>65</v>
      </c>
      <c r="K863" s="28"/>
      <c r="L863" s="29">
        <v>-796.149428890354</v>
      </c>
      <c r="M863" s="29">
        <v>0</v>
      </c>
    </row>
    <row r="864" spans="1:13">
      <c r="A864" s="19" t="s">
        <v>5102</v>
      </c>
      <c r="B864" s="20" t="s">
        <v>2825</v>
      </c>
      <c r="C864" s="20" t="s">
        <v>26</v>
      </c>
      <c r="D864" s="20"/>
      <c r="E864" s="21">
        <v>-796.149428890353</v>
      </c>
      <c r="F864" s="22" t="s">
        <v>6</v>
      </c>
      <c r="G864" s="23">
        <v>2014</v>
      </c>
      <c r="H864" s="22" t="s">
        <v>66</v>
      </c>
      <c r="I864" s="28" t="s">
        <v>64</v>
      </c>
      <c r="J864" s="28" t="s">
        <v>65</v>
      </c>
      <c r="K864" s="28"/>
      <c r="L864" s="29">
        <v>-796.149428890354</v>
      </c>
      <c r="M864" s="29">
        <v>0</v>
      </c>
    </row>
    <row r="865" spans="1:13">
      <c r="A865" s="19" t="s">
        <v>5103</v>
      </c>
      <c r="B865" s="20" t="s">
        <v>3539</v>
      </c>
      <c r="C865" s="20" t="s">
        <v>26</v>
      </c>
      <c r="D865" s="20"/>
      <c r="E865" s="21">
        <v>-796.149428890353</v>
      </c>
      <c r="F865" s="22" t="s">
        <v>6</v>
      </c>
      <c r="G865" s="23">
        <v>2015</v>
      </c>
      <c r="H865" s="22" t="s">
        <v>66</v>
      </c>
      <c r="I865" s="28" t="s">
        <v>64</v>
      </c>
      <c r="J865" s="28" t="s">
        <v>65</v>
      </c>
      <c r="K865" s="28"/>
      <c r="L865" s="29">
        <v>-796.149428890354</v>
      </c>
      <c r="M865" s="29">
        <v>0</v>
      </c>
    </row>
    <row r="866" spans="1:13">
      <c r="A866" s="19" t="s">
        <v>5104</v>
      </c>
      <c r="B866" s="20" t="s">
        <v>3627</v>
      </c>
      <c r="C866" s="20" t="s">
        <v>26</v>
      </c>
      <c r="D866" s="20"/>
      <c r="E866" s="21">
        <v>-796.149428890353</v>
      </c>
      <c r="F866" s="22" t="s">
        <v>6</v>
      </c>
      <c r="G866" s="23">
        <v>2015</v>
      </c>
      <c r="H866" s="22" t="s">
        <v>66</v>
      </c>
      <c r="I866" s="28" t="s">
        <v>64</v>
      </c>
      <c r="J866" s="28" t="s">
        <v>65</v>
      </c>
      <c r="K866" s="28"/>
      <c r="L866" s="29">
        <v>-796.149428890354</v>
      </c>
      <c r="M866" s="29">
        <v>0</v>
      </c>
    </row>
    <row r="867" spans="1:13">
      <c r="A867" s="19" t="s">
        <v>5105</v>
      </c>
      <c r="B867" s="20" t="s">
        <v>3408</v>
      </c>
      <c r="C867" s="20" t="s">
        <v>26</v>
      </c>
      <c r="D867" s="20"/>
      <c r="E867" s="21">
        <v>-660.544534521911</v>
      </c>
      <c r="F867" s="22" t="s">
        <v>6</v>
      </c>
      <c r="G867" s="23">
        <v>2016</v>
      </c>
      <c r="H867" s="22" t="s">
        <v>82</v>
      </c>
      <c r="I867" s="28" t="s">
        <v>64</v>
      </c>
      <c r="J867" s="28" t="s">
        <v>65</v>
      </c>
      <c r="K867" s="28"/>
      <c r="L867" s="29">
        <v>-660.544534521913</v>
      </c>
      <c r="M867" s="29">
        <v>0</v>
      </c>
    </row>
    <row r="868" spans="1:13">
      <c r="A868" s="19" t="s">
        <v>5106</v>
      </c>
      <c r="B868" s="20" t="s">
        <v>5107</v>
      </c>
      <c r="C868" s="20" t="s">
        <v>26</v>
      </c>
      <c r="D868" s="20"/>
      <c r="E868" s="21">
        <v>6491.84297786251</v>
      </c>
      <c r="F868" s="22" t="s">
        <v>6</v>
      </c>
      <c r="G868" s="23">
        <v>2017</v>
      </c>
      <c r="H868" s="22" t="s">
        <v>83</v>
      </c>
      <c r="I868" s="28" t="s">
        <v>64</v>
      </c>
      <c r="J868" s="28" t="s">
        <v>65</v>
      </c>
      <c r="K868" s="28"/>
      <c r="L868" s="29">
        <v>6491.84297786251</v>
      </c>
      <c r="M868" s="29">
        <f>L868-E868</f>
        <v>0</v>
      </c>
    </row>
    <row r="869" spans="1:13">
      <c r="A869" s="19" t="s">
        <v>5108</v>
      </c>
      <c r="B869" s="20" t="s">
        <v>3351</v>
      </c>
      <c r="C869" s="20" t="s">
        <v>26</v>
      </c>
      <c r="D869" s="20"/>
      <c r="E869" s="21">
        <v>-660.544534521911</v>
      </c>
      <c r="F869" s="22" t="s">
        <v>6</v>
      </c>
      <c r="G869" s="23">
        <v>2017</v>
      </c>
      <c r="H869" s="22" t="s">
        <v>83</v>
      </c>
      <c r="I869" s="28" t="s">
        <v>64</v>
      </c>
      <c r="J869" s="28" t="s">
        <v>65</v>
      </c>
      <c r="K869" s="28"/>
      <c r="L869" s="29">
        <v>-660.544534521913</v>
      </c>
      <c r="M869" s="29">
        <v>0</v>
      </c>
    </row>
    <row r="870" spans="1:13">
      <c r="A870" s="19" t="s">
        <v>5109</v>
      </c>
      <c r="B870" s="20" t="s">
        <v>899</v>
      </c>
      <c r="C870" s="20" t="s">
        <v>26</v>
      </c>
      <c r="D870" s="20"/>
      <c r="E870" s="21">
        <v>-702.54013804824</v>
      </c>
      <c r="F870" s="22" t="s">
        <v>6</v>
      </c>
      <c r="G870" s="23">
        <v>2007</v>
      </c>
      <c r="H870" s="22" t="s">
        <v>66</v>
      </c>
      <c r="I870" s="28" t="s">
        <v>380</v>
      </c>
      <c r="J870" s="28" t="s">
        <v>264</v>
      </c>
      <c r="K870" s="28"/>
      <c r="L870" s="29">
        <v>-702.540138048237</v>
      </c>
      <c r="M870" s="29">
        <v>0</v>
      </c>
    </row>
    <row r="871" spans="1:13">
      <c r="A871" s="19" t="s">
        <v>5110</v>
      </c>
      <c r="B871" s="20" t="s">
        <v>902</v>
      </c>
      <c r="C871" s="20" t="s">
        <v>26</v>
      </c>
      <c r="D871" s="20"/>
      <c r="E871" s="21">
        <v>-702.54013804824</v>
      </c>
      <c r="F871" s="22" t="s">
        <v>6</v>
      </c>
      <c r="G871" s="23">
        <v>2009</v>
      </c>
      <c r="H871" s="22" t="s">
        <v>66</v>
      </c>
      <c r="I871" s="28" t="s">
        <v>380</v>
      </c>
      <c r="J871" s="28" t="s">
        <v>264</v>
      </c>
      <c r="K871" s="28"/>
      <c r="L871" s="29">
        <v>-702.540138048237</v>
      </c>
      <c r="M871" s="29">
        <v>0</v>
      </c>
    </row>
    <row r="872" spans="1:13">
      <c r="A872" s="19" t="s">
        <v>5111</v>
      </c>
      <c r="B872" s="20" t="s">
        <v>5112</v>
      </c>
      <c r="C872" s="20" t="s">
        <v>28</v>
      </c>
      <c r="D872" s="20"/>
      <c r="E872" s="21">
        <v>3416.12905955</v>
      </c>
      <c r="F872" s="22" t="s">
        <v>6</v>
      </c>
      <c r="G872" s="23">
        <v>2007</v>
      </c>
      <c r="H872" s="22" t="s">
        <v>66</v>
      </c>
      <c r="I872" s="28" t="s">
        <v>64</v>
      </c>
      <c r="J872" s="28" t="s">
        <v>65</v>
      </c>
      <c r="K872" s="28"/>
      <c r="L872" s="29">
        <v>3416.12905955</v>
      </c>
      <c r="M872" s="29">
        <f>L872-E872</f>
        <v>0</v>
      </c>
    </row>
    <row r="873" spans="1:13">
      <c r="A873" s="19" t="s">
        <v>5113</v>
      </c>
      <c r="B873" s="20" t="s">
        <v>5114</v>
      </c>
      <c r="C873" s="20" t="s">
        <v>28</v>
      </c>
      <c r="D873" s="20"/>
      <c r="E873" s="21">
        <v>4152.271839553</v>
      </c>
      <c r="F873" s="22" t="s">
        <v>6</v>
      </c>
      <c r="G873" s="23">
        <v>2007</v>
      </c>
      <c r="H873" s="22" t="s">
        <v>66</v>
      </c>
      <c r="I873" s="28" t="s">
        <v>64</v>
      </c>
      <c r="J873" s="28" t="s">
        <v>65</v>
      </c>
      <c r="K873" s="28"/>
      <c r="L873" s="29">
        <v>4152.271839553</v>
      </c>
      <c r="M873" s="29">
        <f>L873-E873</f>
        <v>0</v>
      </c>
    </row>
    <row r="874" spans="1:13">
      <c r="A874" s="19" t="s">
        <v>5115</v>
      </c>
      <c r="B874" s="20" t="s">
        <v>5116</v>
      </c>
      <c r="C874" s="20" t="s">
        <v>28</v>
      </c>
      <c r="D874" s="20"/>
      <c r="E874" s="21">
        <v>4152.271839553</v>
      </c>
      <c r="F874" s="22" t="s">
        <v>6</v>
      </c>
      <c r="G874" s="23">
        <v>2008</v>
      </c>
      <c r="H874" s="22" t="s">
        <v>66</v>
      </c>
      <c r="I874" s="28" t="s">
        <v>64</v>
      </c>
      <c r="J874" s="28" t="s">
        <v>65</v>
      </c>
      <c r="K874" s="28"/>
      <c r="L874" s="29">
        <v>4152.271839553</v>
      </c>
      <c r="M874" s="29">
        <f>L874-E874</f>
        <v>0</v>
      </c>
    </row>
    <row r="875" spans="1:13">
      <c r="A875" s="19" t="s">
        <v>5117</v>
      </c>
      <c r="B875" s="20" t="s">
        <v>5118</v>
      </c>
      <c r="C875" s="20" t="s">
        <v>28</v>
      </c>
      <c r="D875" s="20"/>
      <c r="E875" s="21">
        <v>3416.12905955</v>
      </c>
      <c r="F875" s="22" t="s">
        <v>6</v>
      </c>
      <c r="G875" s="23">
        <v>2008</v>
      </c>
      <c r="H875" s="22" t="s">
        <v>66</v>
      </c>
      <c r="I875" s="28" t="s">
        <v>64</v>
      </c>
      <c r="J875" s="28" t="s">
        <v>65</v>
      </c>
      <c r="K875" s="28"/>
      <c r="L875" s="29">
        <v>3416.12905955</v>
      </c>
      <c r="M875" s="29">
        <f>L875-E875</f>
        <v>0</v>
      </c>
    </row>
    <row r="876" spans="1:13">
      <c r="A876" s="19" t="s">
        <v>5119</v>
      </c>
      <c r="B876" s="20" t="s">
        <v>5120</v>
      </c>
      <c r="C876" s="20" t="s">
        <v>28</v>
      </c>
      <c r="D876" s="20"/>
      <c r="E876" s="21">
        <v>3416.12905955</v>
      </c>
      <c r="F876" s="22" t="s">
        <v>6</v>
      </c>
      <c r="G876" s="23">
        <v>2008</v>
      </c>
      <c r="H876" s="22" t="s">
        <v>66</v>
      </c>
      <c r="I876" s="28" t="s">
        <v>64</v>
      </c>
      <c r="J876" s="28" t="s">
        <v>65</v>
      </c>
      <c r="K876" s="28"/>
      <c r="L876" s="29">
        <v>3416.12905955</v>
      </c>
      <c r="M876" s="29">
        <f>L876-E876</f>
        <v>0</v>
      </c>
    </row>
    <row r="877" spans="1:13">
      <c r="A877" s="19" t="s">
        <v>5121</v>
      </c>
      <c r="B877" s="20" t="s">
        <v>2151</v>
      </c>
      <c r="C877" s="20" t="s">
        <v>28</v>
      </c>
      <c r="D877" s="20"/>
      <c r="E877" s="21">
        <v>692.500434849999</v>
      </c>
      <c r="F877" s="22" t="s">
        <v>6</v>
      </c>
      <c r="G877" s="23">
        <v>2009</v>
      </c>
      <c r="H877" s="22" t="s">
        <v>66</v>
      </c>
      <c r="I877" s="28" t="s">
        <v>64</v>
      </c>
      <c r="J877" s="28" t="s">
        <v>65</v>
      </c>
      <c r="K877" s="28"/>
      <c r="L877" s="29">
        <v>692.50043485</v>
      </c>
      <c r="M877" s="29">
        <v>0</v>
      </c>
    </row>
    <row r="878" spans="1:13">
      <c r="A878" s="19" t="s">
        <v>5122</v>
      </c>
      <c r="B878" s="20" t="s">
        <v>5123</v>
      </c>
      <c r="C878" s="20" t="s">
        <v>28</v>
      </c>
      <c r="D878" s="20"/>
      <c r="E878" s="21">
        <v>3416.12905955</v>
      </c>
      <c r="F878" s="22" t="s">
        <v>6</v>
      </c>
      <c r="G878" s="23">
        <v>2009</v>
      </c>
      <c r="H878" s="22" t="s">
        <v>66</v>
      </c>
      <c r="I878" s="28" t="s">
        <v>64</v>
      </c>
      <c r="J878" s="28" t="s">
        <v>65</v>
      </c>
      <c r="K878" s="28"/>
      <c r="L878" s="29">
        <v>3416.12905955</v>
      </c>
      <c r="M878" s="29">
        <f>L878-E878</f>
        <v>0</v>
      </c>
    </row>
    <row r="879" spans="1:13">
      <c r="A879" s="19" t="s">
        <v>5124</v>
      </c>
      <c r="B879" s="20" t="s">
        <v>5125</v>
      </c>
      <c r="C879" s="20" t="s">
        <v>28</v>
      </c>
      <c r="D879" s="20"/>
      <c r="E879" s="21">
        <v>3416.12905955</v>
      </c>
      <c r="F879" s="22" t="s">
        <v>6</v>
      </c>
      <c r="G879" s="23">
        <v>2010</v>
      </c>
      <c r="H879" s="22" t="s">
        <v>66</v>
      </c>
      <c r="I879" s="28" t="s">
        <v>64</v>
      </c>
      <c r="J879" s="28" t="s">
        <v>65</v>
      </c>
      <c r="K879" s="28"/>
      <c r="L879" s="29">
        <v>3416.12905955</v>
      </c>
      <c r="M879" s="29">
        <f>L879-E879</f>
        <v>0</v>
      </c>
    </row>
    <row r="880" spans="1:13">
      <c r="A880" s="19" t="s">
        <v>5126</v>
      </c>
      <c r="B880" s="20" t="s">
        <v>5127</v>
      </c>
      <c r="C880" s="20" t="s">
        <v>28</v>
      </c>
      <c r="D880" s="20"/>
      <c r="E880" s="21">
        <v>3416.12905955</v>
      </c>
      <c r="F880" s="22" t="s">
        <v>6</v>
      </c>
      <c r="G880" s="23">
        <v>2010</v>
      </c>
      <c r="H880" s="22" t="s">
        <v>66</v>
      </c>
      <c r="I880" s="28" t="s">
        <v>64</v>
      </c>
      <c r="J880" s="28" t="s">
        <v>65</v>
      </c>
      <c r="K880" s="28"/>
      <c r="L880" s="29">
        <v>3416.12905955</v>
      </c>
      <c r="M880" s="29">
        <f>L880-E880</f>
        <v>0</v>
      </c>
    </row>
    <row r="881" spans="1:13">
      <c r="A881" s="19" t="s">
        <v>5128</v>
      </c>
      <c r="B881" s="20" t="s">
        <v>2474</v>
      </c>
      <c r="C881" s="20" t="s">
        <v>28</v>
      </c>
      <c r="D881" s="20"/>
      <c r="E881" s="21">
        <v>692.500434849999</v>
      </c>
      <c r="F881" s="22" t="s">
        <v>6</v>
      </c>
      <c r="G881" s="23">
        <v>2010</v>
      </c>
      <c r="H881" s="22" t="s">
        <v>66</v>
      </c>
      <c r="I881" s="28" t="s">
        <v>64</v>
      </c>
      <c r="J881" s="28" t="s">
        <v>65</v>
      </c>
      <c r="K881" s="28"/>
      <c r="L881" s="29">
        <v>692.50043485</v>
      </c>
      <c r="M881" s="29">
        <v>0</v>
      </c>
    </row>
    <row r="882" spans="1:13">
      <c r="A882" s="19" t="s">
        <v>5129</v>
      </c>
      <c r="B882" s="20" t="s">
        <v>5130</v>
      </c>
      <c r="C882" s="20" t="s">
        <v>28</v>
      </c>
      <c r="D882" s="20"/>
      <c r="E882" s="21">
        <v>3476.761973181</v>
      </c>
      <c r="F882" s="22" t="s">
        <v>6</v>
      </c>
      <c r="G882" s="23">
        <v>2010</v>
      </c>
      <c r="H882" s="22" t="s">
        <v>66</v>
      </c>
      <c r="I882" s="28" t="s">
        <v>64</v>
      </c>
      <c r="J882" s="28" t="s">
        <v>65</v>
      </c>
      <c r="K882" s="28"/>
      <c r="L882" s="29">
        <v>3476.761973181</v>
      </c>
      <c r="M882" s="29">
        <f>L882-E882</f>
        <v>0</v>
      </c>
    </row>
    <row r="883" spans="1:13">
      <c r="A883" s="19" t="s">
        <v>5131</v>
      </c>
      <c r="B883" s="20" t="s">
        <v>5132</v>
      </c>
      <c r="C883" s="20" t="s">
        <v>28</v>
      </c>
      <c r="D883" s="20"/>
      <c r="E883" s="21">
        <v>3416.12905955</v>
      </c>
      <c r="F883" s="22" t="s">
        <v>6</v>
      </c>
      <c r="G883" s="23">
        <v>2010</v>
      </c>
      <c r="H883" s="22" t="s">
        <v>66</v>
      </c>
      <c r="I883" s="28" t="s">
        <v>64</v>
      </c>
      <c r="J883" s="28" t="s">
        <v>65</v>
      </c>
      <c r="K883" s="28"/>
      <c r="L883" s="29">
        <v>3416.12905955</v>
      </c>
      <c r="M883" s="29">
        <f>L883-E883</f>
        <v>0</v>
      </c>
    </row>
    <row r="884" spans="1:13">
      <c r="A884" s="19" t="s">
        <v>5133</v>
      </c>
      <c r="B884" s="20" t="s">
        <v>5134</v>
      </c>
      <c r="C884" s="20" t="s">
        <v>28</v>
      </c>
      <c r="D884" s="20"/>
      <c r="E884" s="21">
        <v>4152.271839553</v>
      </c>
      <c r="F884" s="22" t="s">
        <v>6</v>
      </c>
      <c r="G884" s="23">
        <v>2011</v>
      </c>
      <c r="H884" s="22" t="s">
        <v>66</v>
      </c>
      <c r="I884" s="28" t="s">
        <v>64</v>
      </c>
      <c r="J884" s="28" t="s">
        <v>65</v>
      </c>
      <c r="K884" s="28"/>
      <c r="L884" s="29">
        <v>4152.271839553</v>
      </c>
      <c r="M884" s="29">
        <f>L884-E884</f>
        <v>0</v>
      </c>
    </row>
    <row r="885" spans="1:13">
      <c r="A885" s="19" t="s">
        <v>5135</v>
      </c>
      <c r="B885" s="20" t="s">
        <v>4240</v>
      </c>
      <c r="C885" s="20" t="s">
        <v>28</v>
      </c>
      <c r="D885" s="20"/>
      <c r="E885" s="21">
        <v>692.500434849999</v>
      </c>
      <c r="F885" s="22" t="s">
        <v>6</v>
      </c>
      <c r="G885" s="23">
        <v>2011</v>
      </c>
      <c r="H885" s="22" t="s">
        <v>66</v>
      </c>
      <c r="I885" s="28" t="s">
        <v>64</v>
      </c>
      <c r="J885" s="28" t="s">
        <v>65</v>
      </c>
      <c r="K885" s="28"/>
      <c r="L885" s="29">
        <v>692.50043485</v>
      </c>
      <c r="M885" s="29">
        <v>0</v>
      </c>
    </row>
    <row r="886" spans="1:13">
      <c r="A886" s="19" t="s">
        <v>5136</v>
      </c>
      <c r="B886" s="20" t="s">
        <v>5137</v>
      </c>
      <c r="C886" s="20" t="s">
        <v>28</v>
      </c>
      <c r="D886" s="20"/>
      <c r="E886" s="21">
        <v>3416.12905955</v>
      </c>
      <c r="F886" s="22" t="s">
        <v>6</v>
      </c>
      <c r="G886" s="23">
        <v>2011</v>
      </c>
      <c r="H886" s="22" t="s">
        <v>66</v>
      </c>
      <c r="I886" s="28" t="s">
        <v>64</v>
      </c>
      <c r="J886" s="28" t="s">
        <v>65</v>
      </c>
      <c r="K886" s="28"/>
      <c r="L886" s="29">
        <v>3416.12905955</v>
      </c>
      <c r="M886" s="29">
        <f>L886-E886</f>
        <v>0</v>
      </c>
    </row>
    <row r="887" spans="1:13">
      <c r="A887" s="19" t="s">
        <v>5138</v>
      </c>
      <c r="B887" s="20" t="s">
        <v>5139</v>
      </c>
      <c r="C887" s="20" t="s">
        <v>28</v>
      </c>
      <c r="D887" s="20"/>
      <c r="E887" s="21">
        <v>3416.12905955</v>
      </c>
      <c r="F887" s="22" t="s">
        <v>6</v>
      </c>
      <c r="G887" s="23">
        <v>2014</v>
      </c>
      <c r="H887" s="22" t="s">
        <v>66</v>
      </c>
      <c r="I887" s="28" t="s">
        <v>64</v>
      </c>
      <c r="J887" s="28" t="s">
        <v>65</v>
      </c>
      <c r="K887" s="28"/>
      <c r="L887" s="29">
        <v>3416.12905955</v>
      </c>
      <c r="M887" s="29">
        <f>L887-E887</f>
        <v>0</v>
      </c>
    </row>
    <row r="888" spans="1:13">
      <c r="A888" s="19" t="s">
        <v>5140</v>
      </c>
      <c r="B888" s="20" t="s">
        <v>2383</v>
      </c>
      <c r="C888" s="20" t="s">
        <v>28</v>
      </c>
      <c r="D888" s="20"/>
      <c r="E888" s="21">
        <v>692.500434849999</v>
      </c>
      <c r="F888" s="22" t="s">
        <v>6</v>
      </c>
      <c r="G888" s="23">
        <v>2014</v>
      </c>
      <c r="H888" s="22" t="s">
        <v>66</v>
      </c>
      <c r="I888" s="28" t="s">
        <v>64</v>
      </c>
      <c r="J888" s="28" t="s">
        <v>65</v>
      </c>
      <c r="K888" s="28"/>
      <c r="L888" s="29">
        <v>692.50043485</v>
      </c>
      <c r="M888" s="29">
        <v>0</v>
      </c>
    </row>
    <row r="889" spans="1:13">
      <c r="A889" s="19" t="s">
        <v>5141</v>
      </c>
      <c r="B889" s="20" t="s">
        <v>2065</v>
      </c>
      <c r="C889" s="20" t="s">
        <v>28</v>
      </c>
      <c r="D889" s="20"/>
      <c r="E889" s="21">
        <v>747.023095949999</v>
      </c>
      <c r="F889" s="22" t="s">
        <v>6</v>
      </c>
      <c r="G889" s="23">
        <v>2015</v>
      </c>
      <c r="H889" s="22" t="s">
        <v>66</v>
      </c>
      <c r="I889" s="28" t="s">
        <v>64</v>
      </c>
      <c r="J889" s="28" t="s">
        <v>65</v>
      </c>
      <c r="K889" s="28"/>
      <c r="L889" s="29">
        <v>747.02309595</v>
      </c>
      <c r="M889" s="29">
        <v>0</v>
      </c>
    </row>
    <row r="890" spans="1:13">
      <c r="A890" s="19" t="s">
        <v>5142</v>
      </c>
      <c r="B890" s="20" t="s">
        <v>5143</v>
      </c>
      <c r="C890" s="20" t="s">
        <v>28</v>
      </c>
      <c r="D890" s="20"/>
      <c r="E890" s="21">
        <v>5449.33406946</v>
      </c>
      <c r="F890" s="22" t="s">
        <v>6</v>
      </c>
      <c r="G890" s="23">
        <v>2015</v>
      </c>
      <c r="H890" s="22" t="s">
        <v>66</v>
      </c>
      <c r="I890" s="28" t="s">
        <v>64</v>
      </c>
      <c r="J890" s="28" t="s">
        <v>65</v>
      </c>
      <c r="K890" s="28"/>
      <c r="L890" s="29">
        <v>5449.33406946</v>
      </c>
      <c r="M890" s="29">
        <f>L890-E890</f>
        <v>0</v>
      </c>
    </row>
    <row r="891" spans="1:13">
      <c r="A891" s="19" t="s">
        <v>5144</v>
      </c>
      <c r="B891" s="20" t="s">
        <v>2126</v>
      </c>
      <c r="C891" s="20" t="s">
        <v>28</v>
      </c>
      <c r="D891" s="20"/>
      <c r="E891" s="21">
        <v>802.198950704999</v>
      </c>
      <c r="F891" s="22" t="s">
        <v>6</v>
      </c>
      <c r="G891" s="23">
        <v>2015</v>
      </c>
      <c r="H891" s="22" t="s">
        <v>66</v>
      </c>
      <c r="I891" s="28" t="s">
        <v>64</v>
      </c>
      <c r="J891" s="28" t="s">
        <v>65</v>
      </c>
      <c r="K891" s="28"/>
      <c r="L891" s="29">
        <v>802.198950705</v>
      </c>
      <c r="M891" s="29">
        <v>0</v>
      </c>
    </row>
    <row r="892" spans="1:13">
      <c r="A892" s="19" t="s">
        <v>5145</v>
      </c>
      <c r="B892" s="20" t="s">
        <v>5146</v>
      </c>
      <c r="C892" s="20" t="s">
        <v>28</v>
      </c>
      <c r="D892" s="20"/>
      <c r="E892" s="21">
        <v>4482.3061436525</v>
      </c>
      <c r="F892" s="22" t="s">
        <v>6</v>
      </c>
      <c r="G892" s="23">
        <v>2016</v>
      </c>
      <c r="H892" s="22" t="s">
        <v>82</v>
      </c>
      <c r="I892" s="28" t="s">
        <v>64</v>
      </c>
      <c r="J892" s="28" t="s">
        <v>65</v>
      </c>
      <c r="K892" s="28"/>
      <c r="L892" s="29">
        <v>4482.3061436525</v>
      </c>
      <c r="M892" s="29">
        <f>L892-E892</f>
        <v>0</v>
      </c>
    </row>
    <row r="893" spans="1:13">
      <c r="A893" s="19" t="s">
        <v>5147</v>
      </c>
      <c r="B893" s="20" t="s">
        <v>5148</v>
      </c>
      <c r="C893" s="20" t="s">
        <v>28</v>
      </c>
      <c r="D893" s="20"/>
      <c r="E893" s="21">
        <v>4482.3061436525</v>
      </c>
      <c r="F893" s="22" t="s">
        <v>6</v>
      </c>
      <c r="G893" s="23">
        <v>2016</v>
      </c>
      <c r="H893" s="22" t="s">
        <v>82</v>
      </c>
      <c r="I893" s="28" t="s">
        <v>64</v>
      </c>
      <c r="J893" s="28" t="s">
        <v>65</v>
      </c>
      <c r="K893" s="28"/>
      <c r="L893" s="29">
        <v>4482.3061436525</v>
      </c>
      <c r="M893" s="29">
        <f>L893-E893</f>
        <v>0</v>
      </c>
    </row>
    <row r="894" spans="1:13">
      <c r="A894" s="19" t="s">
        <v>5149</v>
      </c>
      <c r="B894" s="20" t="s">
        <v>3785</v>
      </c>
      <c r="C894" s="20" t="s">
        <v>28</v>
      </c>
      <c r="D894" s="20"/>
      <c r="E894" s="21">
        <v>747.023095949999</v>
      </c>
      <c r="F894" s="22" t="s">
        <v>6</v>
      </c>
      <c r="G894" s="23">
        <v>2016</v>
      </c>
      <c r="H894" s="22" t="s">
        <v>82</v>
      </c>
      <c r="I894" s="28" t="s">
        <v>64</v>
      </c>
      <c r="J894" s="28" t="s">
        <v>65</v>
      </c>
      <c r="K894" s="28"/>
      <c r="L894" s="29">
        <v>747.02309595</v>
      </c>
      <c r="M894" s="29">
        <v>0</v>
      </c>
    </row>
    <row r="895" spans="1:13">
      <c r="A895" s="19" t="s">
        <v>5150</v>
      </c>
      <c r="B895" s="20" t="s">
        <v>2192</v>
      </c>
      <c r="C895" s="20" t="s">
        <v>28</v>
      </c>
      <c r="D895" s="20"/>
      <c r="E895" s="21">
        <v>747.023095949999</v>
      </c>
      <c r="F895" s="22" t="s">
        <v>6</v>
      </c>
      <c r="G895" s="23">
        <v>2016</v>
      </c>
      <c r="H895" s="22" t="s">
        <v>82</v>
      </c>
      <c r="I895" s="28" t="s">
        <v>64</v>
      </c>
      <c r="J895" s="28" t="s">
        <v>65</v>
      </c>
      <c r="K895" s="28"/>
      <c r="L895" s="29">
        <v>747.02309595</v>
      </c>
      <c r="M895" s="29">
        <v>0</v>
      </c>
    </row>
    <row r="896" spans="1:13">
      <c r="A896" s="19" t="s">
        <v>5151</v>
      </c>
      <c r="B896" s="20" t="s">
        <v>2300</v>
      </c>
      <c r="C896" s="20" t="s">
        <v>28</v>
      </c>
      <c r="D896" s="20"/>
      <c r="E896" s="21">
        <v>747.023095949999</v>
      </c>
      <c r="F896" s="22" t="s">
        <v>6</v>
      </c>
      <c r="G896" s="23">
        <v>2016</v>
      </c>
      <c r="H896" s="22" t="s">
        <v>82</v>
      </c>
      <c r="I896" s="28" t="s">
        <v>64</v>
      </c>
      <c r="J896" s="28" t="s">
        <v>65</v>
      </c>
      <c r="K896" s="28"/>
      <c r="L896" s="29">
        <v>747.02309595</v>
      </c>
      <c r="M896" s="29">
        <v>0</v>
      </c>
    </row>
    <row r="897" spans="1:13">
      <c r="A897" s="19" t="s">
        <v>5152</v>
      </c>
      <c r="B897" s="20" t="s">
        <v>2842</v>
      </c>
      <c r="C897" s="20" t="s">
        <v>28</v>
      </c>
      <c r="D897" s="20"/>
      <c r="E897" s="21">
        <v>747.023095949999</v>
      </c>
      <c r="F897" s="22" t="s">
        <v>6</v>
      </c>
      <c r="G897" s="23">
        <v>2016</v>
      </c>
      <c r="H897" s="22" t="s">
        <v>82</v>
      </c>
      <c r="I897" s="28" t="s">
        <v>64</v>
      </c>
      <c r="J897" s="28" t="s">
        <v>65</v>
      </c>
      <c r="K897" s="28"/>
      <c r="L897" s="29">
        <v>747.02309595</v>
      </c>
      <c r="M897" s="29">
        <v>0</v>
      </c>
    </row>
    <row r="898" spans="1:13">
      <c r="A898" s="19" t="s">
        <v>5153</v>
      </c>
      <c r="B898" s="20" t="s">
        <v>5154</v>
      </c>
      <c r="C898" s="20" t="s">
        <v>28</v>
      </c>
      <c r="D898" s="20"/>
      <c r="E898" s="21">
        <v>4482.3061436525</v>
      </c>
      <c r="F898" s="22" t="s">
        <v>6</v>
      </c>
      <c r="G898" s="23">
        <v>2003</v>
      </c>
      <c r="H898" s="22" t="s">
        <v>66</v>
      </c>
      <c r="I898" s="28" t="s">
        <v>380</v>
      </c>
      <c r="J898" s="28" t="s">
        <v>108</v>
      </c>
      <c r="K898" s="28"/>
      <c r="L898" s="29">
        <v>4482.3061436525</v>
      </c>
      <c r="M898" s="29">
        <f>L898-E898</f>
        <v>0</v>
      </c>
    </row>
    <row r="899" spans="1:13">
      <c r="A899" s="19" t="s">
        <v>5155</v>
      </c>
      <c r="B899" s="20" t="s">
        <v>5156</v>
      </c>
      <c r="C899" s="20" t="s">
        <v>28</v>
      </c>
      <c r="D899" s="20"/>
      <c r="E899" s="21">
        <v>5449.33406946</v>
      </c>
      <c r="F899" s="22" t="s">
        <v>6</v>
      </c>
      <c r="G899" s="23">
        <v>2007</v>
      </c>
      <c r="H899" s="22" t="s">
        <v>66</v>
      </c>
      <c r="I899" s="28" t="s">
        <v>380</v>
      </c>
      <c r="J899" s="28" t="s">
        <v>108</v>
      </c>
      <c r="K899" s="28"/>
      <c r="L899" s="29">
        <v>5449.33406946</v>
      </c>
      <c r="M899" s="29">
        <f>L899-E899</f>
        <v>0</v>
      </c>
    </row>
    <row r="900" spans="1:13">
      <c r="A900" s="19" t="s">
        <v>5157</v>
      </c>
      <c r="B900" s="20" t="s">
        <v>2203</v>
      </c>
      <c r="C900" s="20" t="s">
        <v>28</v>
      </c>
      <c r="D900" s="20"/>
      <c r="E900" s="21">
        <v>747.023095949999</v>
      </c>
      <c r="F900" s="22" t="s">
        <v>6</v>
      </c>
      <c r="G900" s="23">
        <v>2017</v>
      </c>
      <c r="H900" s="22" t="s">
        <v>83</v>
      </c>
      <c r="I900" s="28" t="s">
        <v>64</v>
      </c>
      <c r="J900" s="28" t="s">
        <v>65</v>
      </c>
      <c r="K900" s="28"/>
      <c r="L900" s="29">
        <v>747.02309595</v>
      </c>
      <c r="M900" s="29">
        <v>0</v>
      </c>
    </row>
    <row r="901" spans="1:13">
      <c r="A901" s="19" t="s">
        <v>5158</v>
      </c>
      <c r="B901" s="20" t="s">
        <v>2433</v>
      </c>
      <c r="C901" s="20" t="s">
        <v>28</v>
      </c>
      <c r="D901" s="20"/>
      <c r="E901" s="21">
        <v>747.023095949999</v>
      </c>
      <c r="F901" s="22" t="s">
        <v>6</v>
      </c>
      <c r="G901" s="23">
        <v>2017</v>
      </c>
      <c r="H901" s="22" t="s">
        <v>83</v>
      </c>
      <c r="I901" s="28" t="s">
        <v>64</v>
      </c>
      <c r="J901" s="28" t="s">
        <v>65</v>
      </c>
      <c r="K901" s="28"/>
      <c r="L901" s="29">
        <v>747.02309595</v>
      </c>
      <c r="M901" s="29">
        <v>0</v>
      </c>
    </row>
    <row r="902" spans="1:13">
      <c r="A902" s="19" t="s">
        <v>5159</v>
      </c>
      <c r="B902" s="20" t="s">
        <v>2345</v>
      </c>
      <c r="C902" s="20" t="s">
        <v>28</v>
      </c>
      <c r="D902" s="20"/>
      <c r="E902" s="21">
        <v>747.023095949999</v>
      </c>
      <c r="F902" s="22" t="s">
        <v>6</v>
      </c>
      <c r="G902" s="23">
        <v>2017</v>
      </c>
      <c r="H902" s="22" t="s">
        <v>83</v>
      </c>
      <c r="I902" s="28" t="s">
        <v>64</v>
      </c>
      <c r="J902" s="28" t="s">
        <v>65</v>
      </c>
      <c r="K902" s="28"/>
      <c r="L902" s="29">
        <v>747.02309595</v>
      </c>
      <c r="M902" s="29">
        <v>0</v>
      </c>
    </row>
    <row r="903" spans="1:13">
      <c r="A903" s="19" t="s">
        <v>5160</v>
      </c>
      <c r="B903" s="20" t="s">
        <v>565</v>
      </c>
      <c r="C903" s="20" t="s">
        <v>28</v>
      </c>
      <c r="D903" s="20"/>
      <c r="E903" s="21">
        <v>747.023095949999</v>
      </c>
      <c r="F903" s="22" t="s">
        <v>6</v>
      </c>
      <c r="G903" s="23">
        <v>2008</v>
      </c>
      <c r="H903" s="22" t="s">
        <v>66</v>
      </c>
      <c r="I903" s="28" t="s">
        <v>380</v>
      </c>
      <c r="J903" s="28" t="s">
        <v>105</v>
      </c>
      <c r="K903" s="28"/>
      <c r="L903" s="29">
        <v>747.02309595</v>
      </c>
      <c r="M903" s="29">
        <v>0</v>
      </c>
    </row>
    <row r="904" spans="1:13">
      <c r="A904" s="19" t="s">
        <v>5161</v>
      </c>
      <c r="B904" s="20" t="s">
        <v>571</v>
      </c>
      <c r="C904" s="20" t="s">
        <v>28</v>
      </c>
      <c r="D904" s="20"/>
      <c r="E904" s="21">
        <v>747.023095949999</v>
      </c>
      <c r="F904" s="22" t="s">
        <v>6</v>
      </c>
      <c r="G904" s="23">
        <v>2014</v>
      </c>
      <c r="H904" s="22" t="s">
        <v>66</v>
      </c>
      <c r="I904" s="28" t="s">
        <v>380</v>
      </c>
      <c r="J904" s="28" t="s">
        <v>105</v>
      </c>
      <c r="K904" s="28"/>
      <c r="L904" s="29">
        <v>747.02309595</v>
      </c>
      <c r="M904" s="29">
        <v>0</v>
      </c>
    </row>
    <row r="905" spans="1:13">
      <c r="A905" s="19" t="s">
        <v>5162</v>
      </c>
      <c r="B905" s="20" t="s">
        <v>2374</v>
      </c>
      <c r="C905" s="20" t="s">
        <v>28</v>
      </c>
      <c r="D905" s="20"/>
      <c r="E905" s="21">
        <v>747.023095949999</v>
      </c>
      <c r="F905" s="22" t="s">
        <v>6</v>
      </c>
      <c r="G905" s="23">
        <v>2004</v>
      </c>
      <c r="H905" s="22" t="s">
        <v>66</v>
      </c>
      <c r="I905" s="28" t="s">
        <v>380</v>
      </c>
      <c r="J905" s="28" t="s">
        <v>112</v>
      </c>
      <c r="K905" s="28"/>
      <c r="L905" s="29">
        <v>747.02309595</v>
      </c>
      <c r="M905" s="29">
        <v>0</v>
      </c>
    </row>
    <row r="906" spans="1:13">
      <c r="A906" s="19" t="s">
        <v>5163</v>
      </c>
      <c r="B906" s="20" t="s">
        <v>3149</v>
      </c>
      <c r="C906" s="20" t="s">
        <v>28</v>
      </c>
      <c r="D906" s="20"/>
      <c r="E906" s="21">
        <v>747.023095949999</v>
      </c>
      <c r="F906" s="22" t="s">
        <v>6</v>
      </c>
      <c r="G906" s="23">
        <v>2009</v>
      </c>
      <c r="H906" s="22" t="s">
        <v>66</v>
      </c>
      <c r="I906" s="28" t="s">
        <v>380</v>
      </c>
      <c r="J906" s="28" t="s">
        <v>115</v>
      </c>
      <c r="K906" s="28"/>
      <c r="L906" s="29">
        <v>747.02309595</v>
      </c>
      <c r="M906" s="29">
        <v>0</v>
      </c>
    </row>
    <row r="907" spans="1:13">
      <c r="A907" s="19" t="s">
        <v>5164</v>
      </c>
      <c r="B907" s="20" t="s">
        <v>3117</v>
      </c>
      <c r="C907" s="20" t="s">
        <v>8</v>
      </c>
      <c r="D907" s="20"/>
      <c r="E907" s="21">
        <v>6178.617803976</v>
      </c>
      <c r="F907" s="22" t="s">
        <v>6</v>
      </c>
      <c r="G907" s="23">
        <v>2011</v>
      </c>
      <c r="H907" s="22" t="s">
        <v>66</v>
      </c>
      <c r="I907" s="28" t="s">
        <v>64</v>
      </c>
      <c r="J907" s="28" t="s">
        <v>65</v>
      </c>
      <c r="K907" s="28" t="s">
        <v>4766</v>
      </c>
      <c r="L907" s="29">
        <v>6178.617803976</v>
      </c>
      <c r="M907" s="29">
        <f>L907-E907</f>
        <v>0</v>
      </c>
    </row>
    <row r="908" spans="1:13">
      <c r="A908" s="19" t="s">
        <v>5165</v>
      </c>
      <c r="B908" s="20" t="s">
        <v>3514</v>
      </c>
      <c r="C908" s="20" t="s">
        <v>8</v>
      </c>
      <c r="D908" s="20"/>
      <c r="E908" s="21">
        <v>8035.74467366801</v>
      </c>
      <c r="F908" s="22" t="s">
        <v>6</v>
      </c>
      <c r="G908" s="23">
        <v>2016</v>
      </c>
      <c r="H908" s="22" t="s">
        <v>82</v>
      </c>
      <c r="I908" s="28" t="s">
        <v>64</v>
      </c>
      <c r="J908" s="28" t="s">
        <v>65</v>
      </c>
      <c r="K908" s="28" t="s">
        <v>4766</v>
      </c>
      <c r="L908" s="29">
        <v>8035.744673668</v>
      </c>
      <c r="M908" s="29">
        <v>0</v>
      </c>
    </row>
    <row r="909" spans="1:13">
      <c r="A909" s="19" t="s">
        <v>5166</v>
      </c>
      <c r="B909" s="20" t="s">
        <v>2479</v>
      </c>
      <c r="C909" s="20" t="s">
        <v>8</v>
      </c>
      <c r="D909" s="20"/>
      <c r="E909" s="21">
        <v>-95822.997439206</v>
      </c>
      <c r="F909" s="22" t="s">
        <v>6</v>
      </c>
      <c r="G909" s="23">
        <v>2016</v>
      </c>
      <c r="H909" s="22" t="s">
        <v>82</v>
      </c>
      <c r="I909" s="28" t="s">
        <v>64</v>
      </c>
      <c r="J909" s="28" t="s">
        <v>65</v>
      </c>
      <c r="K909" s="28" t="s">
        <v>4766</v>
      </c>
      <c r="L909" s="29">
        <v>-95822.997439206</v>
      </c>
      <c r="M909" s="29">
        <f>L909-E909</f>
        <v>0</v>
      </c>
    </row>
    <row r="910" spans="1:13">
      <c r="A910" s="19" t="s">
        <v>5167</v>
      </c>
      <c r="B910" s="20" t="s">
        <v>2558</v>
      </c>
      <c r="C910" s="20" t="s">
        <v>8</v>
      </c>
      <c r="D910" s="20"/>
      <c r="E910" s="21">
        <v>-3962.93229323998</v>
      </c>
      <c r="F910" s="22" t="s">
        <v>6</v>
      </c>
      <c r="G910" s="23">
        <v>2006</v>
      </c>
      <c r="H910" s="22" t="s">
        <v>66</v>
      </c>
      <c r="I910" s="28" t="s">
        <v>380</v>
      </c>
      <c r="J910" s="28" t="s">
        <v>241</v>
      </c>
      <c r="K910" s="28" t="s">
        <v>4766</v>
      </c>
      <c r="L910" s="29">
        <v>-3962.93229323998</v>
      </c>
      <c r="M910" s="29">
        <f>L910-E910</f>
        <v>0</v>
      </c>
    </row>
    <row r="911" spans="1:13">
      <c r="A911" s="19" t="s">
        <v>5168</v>
      </c>
      <c r="B911" s="20" t="s">
        <v>2985</v>
      </c>
      <c r="C911" s="20" t="s">
        <v>8</v>
      </c>
      <c r="D911" s="20"/>
      <c r="E911" s="21">
        <v>3049.825708736</v>
      </c>
      <c r="F911" s="22" t="s">
        <v>6</v>
      </c>
      <c r="G911" s="23">
        <v>2007</v>
      </c>
      <c r="H911" s="22" t="s">
        <v>66</v>
      </c>
      <c r="I911" s="28" t="s">
        <v>64</v>
      </c>
      <c r="J911" s="28" t="s">
        <v>65</v>
      </c>
      <c r="K911" s="28" t="s">
        <v>4766</v>
      </c>
      <c r="L911" s="29">
        <v>3049.82570873599</v>
      </c>
      <c r="M911" s="29">
        <v>0</v>
      </c>
    </row>
    <row r="912" spans="1:13">
      <c r="A912" s="19" t="s">
        <v>5169</v>
      </c>
      <c r="B912" s="20" t="s">
        <v>2766</v>
      </c>
      <c r="C912" s="20" t="s">
        <v>8</v>
      </c>
      <c r="D912" s="20"/>
      <c r="E912" s="21">
        <v>-37158.36636048</v>
      </c>
      <c r="F912" s="22" t="s">
        <v>6</v>
      </c>
      <c r="G912" s="23">
        <v>2010</v>
      </c>
      <c r="H912" s="22" t="s">
        <v>66</v>
      </c>
      <c r="I912" s="28" t="s">
        <v>64</v>
      </c>
      <c r="J912" s="28" t="s">
        <v>65</v>
      </c>
      <c r="K912" s="28" t="s">
        <v>4766</v>
      </c>
      <c r="L912" s="29">
        <v>-37158.36636048</v>
      </c>
      <c r="M912" s="29">
        <f>L912-E912</f>
        <v>0</v>
      </c>
    </row>
    <row r="913" spans="1:13">
      <c r="A913" s="19" t="s">
        <v>5170</v>
      </c>
      <c r="B913" s="20" t="s">
        <v>2904</v>
      </c>
      <c r="C913" s="20" t="s">
        <v>8</v>
      </c>
      <c r="D913" s="20"/>
      <c r="E913" s="21">
        <v>-49175.0382942</v>
      </c>
      <c r="F913" s="22" t="s">
        <v>6</v>
      </c>
      <c r="G913" s="23">
        <v>2016</v>
      </c>
      <c r="H913" s="22" t="s">
        <v>82</v>
      </c>
      <c r="I913" s="28" t="s">
        <v>64</v>
      </c>
      <c r="J913" s="28" t="s">
        <v>65</v>
      </c>
      <c r="K913" s="28" t="s">
        <v>4766</v>
      </c>
      <c r="L913" s="29">
        <v>-49175.0382942</v>
      </c>
      <c r="M913" s="29">
        <f>L913-E913</f>
        <v>0</v>
      </c>
    </row>
    <row r="914" spans="1:13">
      <c r="A914" s="19" t="s">
        <v>5171</v>
      </c>
      <c r="B914" s="20" t="s">
        <v>2806</v>
      </c>
      <c r="C914" s="20" t="s">
        <v>8</v>
      </c>
      <c r="D914" s="20"/>
      <c r="E914" s="21">
        <v>-26877.819845751</v>
      </c>
      <c r="F914" s="22" t="s">
        <v>6</v>
      </c>
      <c r="G914" s="23">
        <v>2005</v>
      </c>
      <c r="H914" s="22" t="s">
        <v>66</v>
      </c>
      <c r="I914" s="28" t="s">
        <v>64</v>
      </c>
      <c r="J914" s="28" t="s">
        <v>65</v>
      </c>
      <c r="K914" s="28" t="s">
        <v>4766</v>
      </c>
      <c r="L914" s="29">
        <v>-26877.819845751</v>
      </c>
      <c r="M914" s="29">
        <f>L914-E914</f>
        <v>0</v>
      </c>
    </row>
    <row r="915" spans="1:13">
      <c r="A915" s="19" t="s">
        <v>5172</v>
      </c>
      <c r="B915" s="20" t="s">
        <v>3003</v>
      </c>
      <c r="C915" s="20" t="s">
        <v>8</v>
      </c>
      <c r="D915" s="20"/>
      <c r="E915" s="21">
        <v>-26141.80808064</v>
      </c>
      <c r="F915" s="22" t="s">
        <v>6</v>
      </c>
      <c r="G915" s="23">
        <v>2008</v>
      </c>
      <c r="H915" s="22" t="s">
        <v>66</v>
      </c>
      <c r="I915" s="28" t="s">
        <v>64</v>
      </c>
      <c r="J915" s="28" t="s">
        <v>65</v>
      </c>
      <c r="K915" s="28" t="s">
        <v>4766</v>
      </c>
      <c r="L915" s="29">
        <v>-26141.80808064</v>
      </c>
      <c r="M915" s="29">
        <f>L915-E915</f>
        <v>0</v>
      </c>
    </row>
    <row r="916" spans="1:13">
      <c r="A916" s="19" t="s">
        <v>5173</v>
      </c>
      <c r="B916" s="20" t="s">
        <v>2333</v>
      </c>
      <c r="C916" s="20" t="s">
        <v>8</v>
      </c>
      <c r="D916" s="20"/>
      <c r="E916" s="21">
        <v>9265.61460511199</v>
      </c>
      <c r="F916" s="22" t="s">
        <v>6</v>
      </c>
      <c r="G916" s="23">
        <v>2016</v>
      </c>
      <c r="H916" s="22" t="s">
        <v>82</v>
      </c>
      <c r="I916" s="28" t="s">
        <v>64</v>
      </c>
      <c r="J916" s="28" t="s">
        <v>65</v>
      </c>
      <c r="K916" s="28" t="s">
        <v>4766</v>
      </c>
      <c r="L916" s="29">
        <v>9265.61460511193</v>
      </c>
      <c r="M916" s="29">
        <v>0</v>
      </c>
    </row>
    <row r="917" spans="1:13">
      <c r="A917" s="19" t="s">
        <v>5174</v>
      </c>
      <c r="B917" s="20" t="s">
        <v>3110</v>
      </c>
      <c r="C917" s="20" t="s">
        <v>15</v>
      </c>
      <c r="D917" s="20"/>
      <c r="E917" s="21">
        <v>7134.91184569882</v>
      </c>
      <c r="F917" s="22" t="s">
        <v>6</v>
      </c>
      <c r="G917" s="23">
        <v>2016</v>
      </c>
      <c r="H917" s="22" t="s">
        <v>82</v>
      </c>
      <c r="I917" s="28" t="s">
        <v>64</v>
      </c>
      <c r="J917" s="28" t="s">
        <v>65</v>
      </c>
      <c r="K917" s="28" t="s">
        <v>4766</v>
      </c>
      <c r="L917" s="29">
        <v>7134.91184569881</v>
      </c>
      <c r="M917" s="29">
        <v>0</v>
      </c>
    </row>
    <row r="918" spans="1:13">
      <c r="A918" s="19" t="s">
        <v>5175</v>
      </c>
      <c r="B918" s="20" t="s">
        <v>3857</v>
      </c>
      <c r="C918" s="20" t="s">
        <v>15</v>
      </c>
      <c r="D918" s="20"/>
      <c r="E918" s="21">
        <v>96119.9625976723</v>
      </c>
      <c r="F918" s="22" t="s">
        <v>6</v>
      </c>
      <c r="G918" s="23">
        <v>2016</v>
      </c>
      <c r="H918" s="22" t="s">
        <v>82</v>
      </c>
      <c r="I918" s="28" t="s">
        <v>64</v>
      </c>
      <c r="J918" s="28" t="s">
        <v>65</v>
      </c>
      <c r="K918" s="28" t="s">
        <v>4766</v>
      </c>
      <c r="L918" s="29">
        <v>96119.9625976722</v>
      </c>
      <c r="M918" s="29">
        <f>L918-E918</f>
        <v>0</v>
      </c>
    </row>
    <row r="919" spans="1:13">
      <c r="A919" s="19" t="s">
        <v>5176</v>
      </c>
      <c r="B919" s="20" t="s">
        <v>4463</v>
      </c>
      <c r="C919" s="20" t="s">
        <v>15</v>
      </c>
      <c r="D919" s="20"/>
      <c r="E919" s="21">
        <v>-26107.0326591062</v>
      </c>
      <c r="F919" s="22" t="s">
        <v>6</v>
      </c>
      <c r="G919" s="23">
        <v>2005</v>
      </c>
      <c r="H919" s="22" t="s">
        <v>66</v>
      </c>
      <c r="I919" s="28" t="s">
        <v>380</v>
      </c>
      <c r="J919" s="28" t="s">
        <v>254</v>
      </c>
      <c r="K919" s="28" t="s">
        <v>4766</v>
      </c>
      <c r="L919" s="29">
        <v>-26107.0326591062</v>
      </c>
      <c r="M919" s="29">
        <f>L919-E919</f>
        <v>0</v>
      </c>
    </row>
    <row r="920" spans="1:13">
      <c r="A920" s="19" t="s">
        <v>5177</v>
      </c>
      <c r="B920" s="20" t="s">
        <v>4348</v>
      </c>
      <c r="C920" s="20" t="s">
        <v>15</v>
      </c>
      <c r="D920" s="20"/>
      <c r="E920" s="21">
        <v>-60576.0857936331</v>
      </c>
      <c r="F920" s="22" t="s">
        <v>6</v>
      </c>
      <c r="G920" s="23">
        <v>2005</v>
      </c>
      <c r="H920" s="22" t="s">
        <v>66</v>
      </c>
      <c r="I920" s="28" t="s">
        <v>380</v>
      </c>
      <c r="J920" s="28" t="s">
        <v>254</v>
      </c>
      <c r="K920" s="28" t="s">
        <v>4766</v>
      </c>
      <c r="L920" s="29">
        <v>-60576.0857936331</v>
      </c>
      <c r="M920" s="29">
        <f>L920-E920</f>
        <v>0</v>
      </c>
    </row>
    <row r="921" spans="1:13">
      <c r="A921" s="19" t="s">
        <v>5178</v>
      </c>
      <c r="B921" s="20" t="s">
        <v>4060</v>
      </c>
      <c r="C921" s="20" t="s">
        <v>15</v>
      </c>
      <c r="D921" s="20"/>
      <c r="E921" s="21">
        <v>23139.7371717197</v>
      </c>
      <c r="F921" s="22" t="s">
        <v>6</v>
      </c>
      <c r="G921" s="23">
        <v>2005</v>
      </c>
      <c r="H921" s="22" t="s">
        <v>66</v>
      </c>
      <c r="I921" s="28" t="s">
        <v>380</v>
      </c>
      <c r="J921" s="28" t="s">
        <v>254</v>
      </c>
      <c r="K921" s="28" t="s">
        <v>4766</v>
      </c>
      <c r="L921" s="29">
        <v>23139.7371717197</v>
      </c>
      <c r="M921" s="29">
        <f>L921-E921</f>
        <v>0</v>
      </c>
    </row>
    <row r="922" spans="1:13">
      <c r="A922" s="19" t="s">
        <v>5179</v>
      </c>
      <c r="B922" s="20" t="s">
        <v>2653</v>
      </c>
      <c r="C922" s="20" t="s">
        <v>4722</v>
      </c>
      <c r="D922" s="20"/>
      <c r="E922" s="21">
        <v>9042.99479366019</v>
      </c>
      <c r="F922" s="22" t="s">
        <v>6</v>
      </c>
      <c r="G922" s="23">
        <v>2006</v>
      </c>
      <c r="H922" s="22" t="s">
        <v>66</v>
      </c>
      <c r="I922" s="28" t="s">
        <v>488</v>
      </c>
      <c r="J922" s="28" t="s">
        <v>291</v>
      </c>
      <c r="K922" s="28" t="s">
        <v>4766</v>
      </c>
      <c r="L922" s="29">
        <v>9042.99479366019</v>
      </c>
      <c r="M922" s="29">
        <f>L922-E922</f>
        <v>0</v>
      </c>
    </row>
    <row r="923" spans="1:13">
      <c r="A923" s="19" t="s">
        <v>5180</v>
      </c>
      <c r="B923" s="20" t="s">
        <v>1028</v>
      </c>
      <c r="C923" s="20" t="s">
        <v>4722</v>
      </c>
      <c r="D923" s="20"/>
      <c r="E923" s="21">
        <v>160058.185436438</v>
      </c>
      <c r="F923" s="22" t="s">
        <v>6</v>
      </c>
      <c r="G923" s="23">
        <v>2005</v>
      </c>
      <c r="H923" s="22" t="s">
        <v>66</v>
      </c>
      <c r="I923" s="28" t="s">
        <v>488</v>
      </c>
      <c r="J923" s="28" t="s">
        <v>291</v>
      </c>
      <c r="K923" s="28" t="s">
        <v>4766</v>
      </c>
      <c r="L923" s="29">
        <v>160058.185436438</v>
      </c>
      <c r="M923" s="29">
        <f>L923-E923</f>
        <v>0</v>
      </c>
    </row>
    <row r="924" spans="1:13">
      <c r="A924" s="19" t="s">
        <v>5181</v>
      </c>
      <c r="B924" s="20" t="s">
        <v>2086</v>
      </c>
      <c r="C924" s="20" t="s">
        <v>16</v>
      </c>
      <c r="D924" s="20"/>
      <c r="E924" s="21">
        <v>92091.8178129036</v>
      </c>
      <c r="F924" s="22" t="s">
        <v>6</v>
      </c>
      <c r="G924" s="23">
        <v>2006</v>
      </c>
      <c r="H924" s="22" t="s">
        <v>66</v>
      </c>
      <c r="I924" s="28" t="s">
        <v>64</v>
      </c>
      <c r="J924" s="28" t="s">
        <v>187</v>
      </c>
      <c r="K924" s="28" t="s">
        <v>4766</v>
      </c>
      <c r="L924" s="29">
        <v>92091.8178129036</v>
      </c>
      <c r="M924" s="29">
        <f>L924-E924</f>
        <v>0</v>
      </c>
    </row>
    <row r="925" spans="1:13">
      <c r="A925" s="19" t="s">
        <v>5182</v>
      </c>
      <c r="B925" s="20" t="s">
        <v>2423</v>
      </c>
      <c r="C925" s="20" t="s">
        <v>16</v>
      </c>
      <c r="D925" s="20"/>
      <c r="E925" s="21">
        <v>34234.1021493901</v>
      </c>
      <c r="F925" s="22" t="s">
        <v>6</v>
      </c>
      <c r="G925" s="23">
        <v>2008</v>
      </c>
      <c r="H925" s="22" t="s">
        <v>66</v>
      </c>
      <c r="I925" s="28" t="s">
        <v>64</v>
      </c>
      <c r="J925" s="28" t="s">
        <v>187</v>
      </c>
      <c r="K925" s="28" t="s">
        <v>4766</v>
      </c>
      <c r="L925" s="29">
        <v>34234.1021493901</v>
      </c>
      <c r="M925" s="29">
        <f>L925-E925</f>
        <v>0</v>
      </c>
    </row>
    <row r="926" spans="1:13">
      <c r="A926" s="19" t="s">
        <v>5183</v>
      </c>
      <c r="B926" s="20" t="s">
        <v>3983</v>
      </c>
      <c r="C926" s="20" t="s">
        <v>16</v>
      </c>
      <c r="D926" s="20"/>
      <c r="E926" s="21">
        <v>28080.6940315445</v>
      </c>
      <c r="F926" s="22" t="s">
        <v>6</v>
      </c>
      <c r="G926" s="23">
        <v>2009</v>
      </c>
      <c r="H926" s="22" t="s">
        <v>66</v>
      </c>
      <c r="I926" s="28" t="s">
        <v>64</v>
      </c>
      <c r="J926" s="28" t="s">
        <v>65</v>
      </c>
      <c r="K926" s="28" t="s">
        <v>4766</v>
      </c>
      <c r="L926" s="29">
        <v>28080.6940315445</v>
      </c>
      <c r="M926" s="29">
        <f>L926-E926</f>
        <v>0</v>
      </c>
    </row>
    <row r="927" spans="1:13">
      <c r="A927" s="19" t="s">
        <v>5184</v>
      </c>
      <c r="B927" s="20" t="s">
        <v>2217</v>
      </c>
      <c r="C927" s="20" t="s">
        <v>16</v>
      </c>
      <c r="D927" s="20"/>
      <c r="E927" s="21">
        <v>35441.9070404078</v>
      </c>
      <c r="F927" s="22" t="s">
        <v>6</v>
      </c>
      <c r="G927" s="23">
        <v>2010</v>
      </c>
      <c r="H927" s="22" t="s">
        <v>66</v>
      </c>
      <c r="I927" s="28" t="s">
        <v>64</v>
      </c>
      <c r="J927" s="28" t="s">
        <v>65</v>
      </c>
      <c r="K927" s="28" t="s">
        <v>4766</v>
      </c>
      <c r="L927" s="29">
        <v>35441.9070404078</v>
      </c>
      <c r="M927" s="29">
        <f>L927-E927</f>
        <v>0</v>
      </c>
    </row>
    <row r="928" spans="1:13">
      <c r="A928" s="19" t="s">
        <v>5185</v>
      </c>
      <c r="B928" s="20" t="s">
        <v>2968</v>
      </c>
      <c r="C928" s="20" t="s">
        <v>16</v>
      </c>
      <c r="D928" s="20"/>
      <c r="E928" s="21">
        <v>15804.7866685031</v>
      </c>
      <c r="F928" s="22" t="s">
        <v>6</v>
      </c>
      <c r="G928" s="23">
        <v>2010</v>
      </c>
      <c r="H928" s="22" t="s">
        <v>66</v>
      </c>
      <c r="I928" s="28" t="s">
        <v>64</v>
      </c>
      <c r="J928" s="28" t="s">
        <v>178</v>
      </c>
      <c r="K928" s="28" t="s">
        <v>4766</v>
      </c>
      <c r="L928" s="29">
        <v>15804.7866685031</v>
      </c>
      <c r="M928" s="29">
        <f>L928-E928</f>
        <v>0</v>
      </c>
    </row>
    <row r="929" spans="1:13">
      <c r="A929" s="19" t="s">
        <v>5186</v>
      </c>
      <c r="B929" s="20" t="s">
        <v>3166</v>
      </c>
      <c r="C929" s="20" t="s">
        <v>16</v>
      </c>
      <c r="D929" s="20"/>
      <c r="E929" s="21">
        <v>43170.3738734602</v>
      </c>
      <c r="F929" s="22" t="s">
        <v>6</v>
      </c>
      <c r="G929" s="23">
        <v>2012</v>
      </c>
      <c r="H929" s="22" t="s">
        <v>66</v>
      </c>
      <c r="I929" s="28" t="s">
        <v>64</v>
      </c>
      <c r="J929" s="28" t="s">
        <v>65</v>
      </c>
      <c r="K929" s="28" t="s">
        <v>4766</v>
      </c>
      <c r="L929" s="29">
        <v>43170.3738734603</v>
      </c>
      <c r="M929" s="29">
        <v>0</v>
      </c>
    </row>
    <row r="930" spans="1:13">
      <c r="A930" s="19" t="s">
        <v>5187</v>
      </c>
      <c r="B930" s="20" t="s">
        <v>2717</v>
      </c>
      <c r="C930" s="20" t="s">
        <v>16</v>
      </c>
      <c r="D930" s="20"/>
      <c r="E930" s="21">
        <v>33004.5706126765</v>
      </c>
      <c r="F930" s="22" t="s">
        <v>6</v>
      </c>
      <c r="G930" s="23">
        <v>2012</v>
      </c>
      <c r="H930" s="22" t="s">
        <v>66</v>
      </c>
      <c r="I930" s="28" t="s">
        <v>64</v>
      </c>
      <c r="J930" s="28" t="s">
        <v>178</v>
      </c>
      <c r="K930" s="28" t="s">
        <v>4766</v>
      </c>
      <c r="L930" s="29">
        <v>33004.5706126765</v>
      </c>
      <c r="M930" s="29">
        <f>L930-E930</f>
        <v>0</v>
      </c>
    </row>
    <row r="931" spans="1:13">
      <c r="A931" s="19" t="s">
        <v>5188</v>
      </c>
      <c r="B931" s="20" t="s">
        <v>3098</v>
      </c>
      <c r="C931" s="20" t="s">
        <v>16</v>
      </c>
      <c r="D931" s="20"/>
      <c r="E931" s="21">
        <v>25528.6939347836</v>
      </c>
      <c r="F931" s="22" t="s">
        <v>6</v>
      </c>
      <c r="G931" s="23">
        <v>2016</v>
      </c>
      <c r="H931" s="22" t="s">
        <v>82</v>
      </c>
      <c r="I931" s="28" t="s">
        <v>64</v>
      </c>
      <c r="J931" s="28" t="s">
        <v>178</v>
      </c>
      <c r="K931" s="28" t="s">
        <v>4766</v>
      </c>
      <c r="L931" s="29">
        <v>25528.6939347836</v>
      </c>
      <c r="M931" s="29">
        <f>L931-E931</f>
        <v>0</v>
      </c>
    </row>
    <row r="932" spans="1:13">
      <c r="A932" s="19" t="s">
        <v>5189</v>
      </c>
      <c r="B932" s="20" t="s">
        <v>2625</v>
      </c>
      <c r="C932" s="20" t="s">
        <v>16</v>
      </c>
      <c r="D932" s="20"/>
      <c r="E932" s="21">
        <v>492.474478389701</v>
      </c>
      <c r="F932" s="22" t="s">
        <v>6</v>
      </c>
      <c r="G932" s="23">
        <v>2008</v>
      </c>
      <c r="H932" s="22" t="s">
        <v>66</v>
      </c>
      <c r="I932" s="28" t="s">
        <v>380</v>
      </c>
      <c r="J932" s="28" t="s">
        <v>196</v>
      </c>
      <c r="K932" s="28" t="s">
        <v>4766</v>
      </c>
      <c r="L932" s="29">
        <v>492.4744783897</v>
      </c>
      <c r="M932" s="29">
        <v>0</v>
      </c>
    </row>
    <row r="933" spans="1:13">
      <c r="A933" s="19" t="s">
        <v>5190</v>
      </c>
      <c r="B933" s="20" t="s">
        <v>5191</v>
      </c>
      <c r="C933" s="20" t="s">
        <v>18</v>
      </c>
      <c r="D933" s="20"/>
      <c r="E933" s="21">
        <v>66588.4630202544</v>
      </c>
      <c r="F933" s="22" t="s">
        <v>6</v>
      </c>
      <c r="G933" s="23">
        <v>2011</v>
      </c>
      <c r="H933" s="22" t="s">
        <v>66</v>
      </c>
      <c r="I933" s="28" t="s">
        <v>64</v>
      </c>
      <c r="J933" s="28" t="s">
        <v>215</v>
      </c>
      <c r="K933" s="28" t="s">
        <v>4766</v>
      </c>
      <c r="L933" s="29">
        <v>66588.4630202544</v>
      </c>
      <c r="M933" s="29">
        <f>L933-E933</f>
        <v>0</v>
      </c>
    </row>
    <row r="934" spans="1:13">
      <c r="A934" s="19" t="s">
        <v>5192</v>
      </c>
      <c r="B934" s="20" t="s">
        <v>3960</v>
      </c>
      <c r="C934" s="20" t="s">
        <v>18</v>
      </c>
      <c r="D934" s="20"/>
      <c r="E934" s="21">
        <v>162504.637822851</v>
      </c>
      <c r="F934" s="22" t="s">
        <v>6</v>
      </c>
      <c r="G934" s="23">
        <v>2015</v>
      </c>
      <c r="H934" s="22" t="s">
        <v>66</v>
      </c>
      <c r="I934" s="28" t="s">
        <v>64</v>
      </c>
      <c r="J934" s="28" t="s">
        <v>204</v>
      </c>
      <c r="K934" s="28" t="s">
        <v>4766</v>
      </c>
      <c r="L934" s="29">
        <v>162504.637822851</v>
      </c>
      <c r="M934" s="29">
        <f>L934-E934</f>
        <v>0</v>
      </c>
    </row>
    <row r="935" spans="1:13">
      <c r="A935" s="19" t="s">
        <v>5193</v>
      </c>
      <c r="B935" s="20" t="s">
        <v>5194</v>
      </c>
      <c r="C935" s="20" t="s">
        <v>18</v>
      </c>
      <c r="D935" s="20"/>
      <c r="E935" s="21">
        <v>7113.625236133</v>
      </c>
      <c r="F935" s="22" t="s">
        <v>6</v>
      </c>
      <c r="G935" s="23">
        <v>2015</v>
      </c>
      <c r="H935" s="22" t="s">
        <v>66</v>
      </c>
      <c r="I935" s="28" t="s">
        <v>64</v>
      </c>
      <c r="J935" s="28" t="s">
        <v>204</v>
      </c>
      <c r="K935" s="28" t="s">
        <v>4766</v>
      </c>
      <c r="L935" s="29">
        <v>7113.625236133</v>
      </c>
      <c r="M935" s="29">
        <f>L935-E935</f>
        <v>0</v>
      </c>
    </row>
    <row r="936" spans="1:13">
      <c r="A936" s="19" t="s">
        <v>5195</v>
      </c>
      <c r="B936" s="20" t="s">
        <v>5196</v>
      </c>
      <c r="C936" s="20" t="s">
        <v>18</v>
      </c>
      <c r="D936" s="20"/>
      <c r="E936" s="21">
        <v>15421.4172406426</v>
      </c>
      <c r="F936" s="22" t="s">
        <v>6</v>
      </c>
      <c r="G936" s="23">
        <v>2011</v>
      </c>
      <c r="H936" s="22" t="s">
        <v>66</v>
      </c>
      <c r="I936" s="28" t="s">
        <v>64</v>
      </c>
      <c r="J936" s="28" t="s">
        <v>215</v>
      </c>
      <c r="K936" s="28" t="s">
        <v>4766</v>
      </c>
      <c r="L936" s="29">
        <v>15421.4172406426</v>
      </c>
      <c r="M936" s="29">
        <f>L936-E936</f>
        <v>0</v>
      </c>
    </row>
    <row r="937" spans="1:13">
      <c r="A937" s="19" t="s">
        <v>5197</v>
      </c>
      <c r="B937" s="20" t="s">
        <v>5198</v>
      </c>
      <c r="C937" s="20" t="s">
        <v>18</v>
      </c>
      <c r="D937" s="20"/>
      <c r="E937" s="21">
        <v>-37821.138779319</v>
      </c>
      <c r="F937" s="22" t="s">
        <v>6</v>
      </c>
      <c r="G937" s="23">
        <v>2012</v>
      </c>
      <c r="H937" s="22" t="s">
        <v>66</v>
      </c>
      <c r="I937" s="28" t="s">
        <v>64</v>
      </c>
      <c r="J937" s="28" t="s">
        <v>215</v>
      </c>
      <c r="K937" s="28" t="s">
        <v>4766</v>
      </c>
      <c r="L937" s="29">
        <v>-37821.138779319</v>
      </c>
      <c r="M937" s="29">
        <f>L937-E937</f>
        <v>0</v>
      </c>
    </row>
    <row r="938" spans="1:13">
      <c r="A938" s="19" t="s">
        <v>5199</v>
      </c>
      <c r="B938" s="20" t="s">
        <v>5200</v>
      </c>
      <c r="C938" s="20" t="s">
        <v>18</v>
      </c>
      <c r="D938" s="20"/>
      <c r="E938" s="21">
        <v>19553.3541987828</v>
      </c>
      <c r="F938" s="22" t="s">
        <v>6</v>
      </c>
      <c r="G938" s="23">
        <v>2015</v>
      </c>
      <c r="H938" s="22" t="s">
        <v>66</v>
      </c>
      <c r="I938" s="28" t="s">
        <v>64</v>
      </c>
      <c r="J938" s="28" t="s">
        <v>215</v>
      </c>
      <c r="K938" s="28" t="s">
        <v>4766</v>
      </c>
      <c r="L938" s="29">
        <v>19553.3541987829</v>
      </c>
      <c r="M938" s="29">
        <v>0</v>
      </c>
    </row>
    <row r="939" spans="1:13">
      <c r="A939" s="19" t="s">
        <v>5201</v>
      </c>
      <c r="B939" s="20" t="s">
        <v>5202</v>
      </c>
      <c r="C939" s="20" t="s">
        <v>18</v>
      </c>
      <c r="D939" s="20"/>
      <c r="E939" s="21">
        <v>-25236.5444608095</v>
      </c>
      <c r="F939" s="22" t="s">
        <v>6</v>
      </c>
      <c r="G939" s="23">
        <v>2011</v>
      </c>
      <c r="H939" s="22" t="s">
        <v>66</v>
      </c>
      <c r="I939" s="28" t="s">
        <v>64</v>
      </c>
      <c r="J939" s="28" t="s">
        <v>215</v>
      </c>
      <c r="K939" s="28" t="s">
        <v>4766</v>
      </c>
      <c r="L939" s="29">
        <v>-25236.5444608095</v>
      </c>
      <c r="M939" s="29">
        <f>L939-E939</f>
        <v>0</v>
      </c>
    </row>
    <row r="940" spans="1:13">
      <c r="A940" s="19" t="s">
        <v>5203</v>
      </c>
      <c r="B940" s="20" t="s">
        <v>5204</v>
      </c>
      <c r="C940" s="20" t="s">
        <v>18</v>
      </c>
      <c r="D940" s="20"/>
      <c r="E940" s="21">
        <v>-46209.8394633345</v>
      </c>
      <c r="F940" s="22" t="s">
        <v>6</v>
      </c>
      <c r="G940" s="23">
        <v>2011</v>
      </c>
      <c r="H940" s="22" t="s">
        <v>66</v>
      </c>
      <c r="I940" s="28" t="s">
        <v>64</v>
      </c>
      <c r="J940" s="28" t="s">
        <v>215</v>
      </c>
      <c r="K940" s="28" t="s">
        <v>4766</v>
      </c>
      <c r="L940" s="29">
        <v>-46209.8394633345</v>
      </c>
      <c r="M940" s="29">
        <f>L940-E940</f>
        <v>0</v>
      </c>
    </row>
    <row r="941" spans="1:13">
      <c r="A941" s="19" t="s">
        <v>5205</v>
      </c>
      <c r="B941" s="20" t="s">
        <v>5206</v>
      </c>
      <c r="C941" s="20" t="s">
        <v>18</v>
      </c>
      <c r="D941" s="20"/>
      <c r="E941" s="21">
        <v>-58766.1590094025</v>
      </c>
      <c r="F941" s="22" t="s">
        <v>6</v>
      </c>
      <c r="G941" s="23">
        <v>2011</v>
      </c>
      <c r="H941" s="22" t="s">
        <v>66</v>
      </c>
      <c r="I941" s="28" t="s">
        <v>64</v>
      </c>
      <c r="J941" s="28" t="s">
        <v>215</v>
      </c>
      <c r="K941" s="28" t="s">
        <v>4766</v>
      </c>
      <c r="L941" s="29">
        <v>-58766.1590094025</v>
      </c>
      <c r="M941" s="29">
        <f>L941-E941</f>
        <v>0</v>
      </c>
    </row>
    <row r="942" spans="1:13">
      <c r="A942" s="19" t="s">
        <v>5207</v>
      </c>
      <c r="B942" s="20" t="s">
        <v>5208</v>
      </c>
      <c r="C942" s="20" t="s">
        <v>18</v>
      </c>
      <c r="D942" s="20"/>
      <c r="E942" s="21">
        <v>-10334.7352716014</v>
      </c>
      <c r="F942" s="22" t="s">
        <v>6</v>
      </c>
      <c r="G942" s="23">
        <v>2009</v>
      </c>
      <c r="H942" s="22" t="s">
        <v>66</v>
      </c>
      <c r="I942" s="28" t="s">
        <v>64</v>
      </c>
      <c r="J942" s="28" t="s">
        <v>215</v>
      </c>
      <c r="K942" s="28" t="s">
        <v>4766</v>
      </c>
      <c r="L942" s="29">
        <v>-10334.7352716014</v>
      </c>
      <c r="M942" s="29">
        <f>L942-E942</f>
        <v>0</v>
      </c>
    </row>
    <row r="943" spans="1:13">
      <c r="A943" s="19" t="s">
        <v>5209</v>
      </c>
      <c r="B943" s="20" t="s">
        <v>5210</v>
      </c>
      <c r="C943" s="20" t="s">
        <v>18</v>
      </c>
      <c r="D943" s="20"/>
      <c r="E943" s="21">
        <v>-74545.5536202612</v>
      </c>
      <c r="F943" s="22" t="s">
        <v>6</v>
      </c>
      <c r="G943" s="23">
        <v>2008</v>
      </c>
      <c r="H943" s="22" t="s">
        <v>66</v>
      </c>
      <c r="I943" s="28" t="s">
        <v>64</v>
      </c>
      <c r="J943" s="28" t="s">
        <v>215</v>
      </c>
      <c r="K943" s="28" t="s">
        <v>4766</v>
      </c>
      <c r="L943" s="29">
        <v>-74545.5536202612</v>
      </c>
      <c r="M943" s="29">
        <f>L943-E943</f>
        <v>0</v>
      </c>
    </row>
    <row r="944" spans="1:13">
      <c r="A944" s="19" t="s">
        <v>5211</v>
      </c>
      <c r="B944" s="20" t="s">
        <v>3403</v>
      </c>
      <c r="C944" s="20" t="s">
        <v>24</v>
      </c>
      <c r="D944" s="20"/>
      <c r="E944" s="21">
        <v>-32847.2686077392</v>
      </c>
      <c r="F944" s="22" t="s">
        <v>6</v>
      </c>
      <c r="G944" s="23">
        <v>2011</v>
      </c>
      <c r="H944" s="22" t="s">
        <v>66</v>
      </c>
      <c r="I944" s="28" t="s">
        <v>64</v>
      </c>
      <c r="J944" s="28" t="s">
        <v>65</v>
      </c>
      <c r="K944" s="28" t="s">
        <v>4766</v>
      </c>
      <c r="L944" s="29">
        <v>-32847.2686077392</v>
      </c>
      <c r="M944" s="29">
        <f>L944-E944</f>
        <v>0</v>
      </c>
    </row>
    <row r="945" spans="1:13">
      <c r="A945" s="19" t="s">
        <v>5212</v>
      </c>
      <c r="B945" s="20" t="s">
        <v>4493</v>
      </c>
      <c r="C945" s="20" t="s">
        <v>24</v>
      </c>
      <c r="D945" s="20"/>
      <c r="E945" s="21">
        <v>61962.7279793349</v>
      </c>
      <c r="F945" s="22" t="s">
        <v>6</v>
      </c>
      <c r="G945" s="23">
        <v>2010</v>
      </c>
      <c r="H945" s="22" t="s">
        <v>66</v>
      </c>
      <c r="I945" s="28" t="s">
        <v>64</v>
      </c>
      <c r="J945" s="28" t="s">
        <v>65</v>
      </c>
      <c r="K945" s="28" t="s">
        <v>4766</v>
      </c>
      <c r="L945" s="29">
        <v>61962.727979335</v>
      </c>
      <c r="M945" s="29">
        <v>0</v>
      </c>
    </row>
    <row r="946" spans="1:13">
      <c r="A946" s="19" t="s">
        <v>5213</v>
      </c>
      <c r="B946" s="20" t="s">
        <v>4367</v>
      </c>
      <c r="C946" s="20" t="s">
        <v>24</v>
      </c>
      <c r="D946" s="20"/>
      <c r="E946" s="21">
        <v>44171.2769251613</v>
      </c>
      <c r="F946" s="22" t="s">
        <v>6</v>
      </c>
      <c r="G946" s="23">
        <v>2002</v>
      </c>
      <c r="H946" s="22" t="s">
        <v>66</v>
      </c>
      <c r="I946" s="28" t="s">
        <v>64</v>
      </c>
      <c r="J946" s="28" t="s">
        <v>65</v>
      </c>
      <c r="K946" s="28" t="s">
        <v>4766</v>
      </c>
      <c r="L946" s="29">
        <v>44171.2769251613</v>
      </c>
      <c r="M946" s="29">
        <f>L946-E946</f>
        <v>0</v>
      </c>
    </row>
    <row r="947" spans="1:13">
      <c r="A947" s="19" t="s">
        <v>5214</v>
      </c>
      <c r="B947" s="20" t="s">
        <v>2457</v>
      </c>
      <c r="C947" s="20" t="s">
        <v>24</v>
      </c>
      <c r="D947" s="20"/>
      <c r="E947" s="21">
        <v>-55209.0012779332</v>
      </c>
      <c r="F947" s="22" t="s">
        <v>6</v>
      </c>
      <c r="G947" s="23">
        <v>2002</v>
      </c>
      <c r="H947" s="22" t="s">
        <v>66</v>
      </c>
      <c r="I947" s="28" t="s">
        <v>64</v>
      </c>
      <c r="J947" s="28" t="s">
        <v>65</v>
      </c>
      <c r="K947" s="28" t="s">
        <v>4766</v>
      </c>
      <c r="L947" s="29">
        <v>-55209.0012779331</v>
      </c>
      <c r="M947" s="29">
        <v>0</v>
      </c>
    </row>
    <row r="948" spans="1:13">
      <c r="A948" s="19" t="s">
        <v>5215</v>
      </c>
      <c r="B948" s="20" t="s">
        <v>2565</v>
      </c>
      <c r="C948" s="20" t="s">
        <v>24</v>
      </c>
      <c r="D948" s="20"/>
      <c r="E948" s="21">
        <v>291.535505710788</v>
      </c>
      <c r="F948" s="22" t="s">
        <v>6</v>
      </c>
      <c r="G948" s="23">
        <v>2006</v>
      </c>
      <c r="H948" s="22" t="s">
        <v>66</v>
      </c>
      <c r="I948" s="28" t="s">
        <v>64</v>
      </c>
      <c r="J948" s="28" t="s">
        <v>65</v>
      </c>
      <c r="K948" s="28" t="s">
        <v>4766</v>
      </c>
      <c r="L948" s="29">
        <v>291.535505710784</v>
      </c>
      <c r="M948" s="29">
        <v>0</v>
      </c>
    </row>
    <row r="949" spans="1:13">
      <c r="A949" s="19" t="s">
        <v>5216</v>
      </c>
      <c r="B949" s="20" t="s">
        <v>4158</v>
      </c>
      <c r="C949" s="20" t="s">
        <v>24</v>
      </c>
      <c r="D949" s="20"/>
      <c r="E949" s="21">
        <v>-120701.433006681</v>
      </c>
      <c r="F949" s="22" t="s">
        <v>6</v>
      </c>
      <c r="G949" s="23">
        <v>2009</v>
      </c>
      <c r="H949" s="22" t="s">
        <v>66</v>
      </c>
      <c r="I949" s="28" t="s">
        <v>64</v>
      </c>
      <c r="J949" s="28" t="s">
        <v>65</v>
      </c>
      <c r="K949" s="28" t="s">
        <v>4766</v>
      </c>
      <c r="L949" s="29">
        <v>-120701.433006681</v>
      </c>
      <c r="M949" s="29">
        <f>L949-E949</f>
        <v>0</v>
      </c>
    </row>
    <row r="950" spans="1:13">
      <c r="A950" s="19" t="s">
        <v>5217</v>
      </c>
      <c r="B950" s="20" t="s">
        <v>3841</v>
      </c>
      <c r="C950" s="20" t="s">
        <v>24</v>
      </c>
      <c r="D950" s="20"/>
      <c r="E950" s="21">
        <v>-33054.4826678317</v>
      </c>
      <c r="F950" s="22" t="s">
        <v>6</v>
      </c>
      <c r="G950" s="23">
        <v>2011</v>
      </c>
      <c r="H950" s="22" t="s">
        <v>66</v>
      </c>
      <c r="I950" s="28" t="s">
        <v>64</v>
      </c>
      <c r="J950" s="28" t="s">
        <v>65</v>
      </c>
      <c r="K950" s="28" t="s">
        <v>4766</v>
      </c>
      <c r="L950" s="29">
        <v>-33054.4826678317</v>
      </c>
      <c r="M950" s="29">
        <f>L950-E950</f>
        <v>0</v>
      </c>
    </row>
    <row r="951" spans="1:13">
      <c r="A951" s="19" t="s">
        <v>5218</v>
      </c>
      <c r="B951" s="20" t="s">
        <v>3486</v>
      </c>
      <c r="C951" s="20" t="s">
        <v>24</v>
      </c>
      <c r="D951" s="20"/>
      <c r="E951" s="21">
        <v>-53457.2144763641</v>
      </c>
      <c r="F951" s="22" t="s">
        <v>6</v>
      </c>
      <c r="G951" s="23">
        <v>2003</v>
      </c>
      <c r="H951" s="22" t="s">
        <v>66</v>
      </c>
      <c r="I951" s="28" t="s">
        <v>64</v>
      </c>
      <c r="J951" s="28" t="s">
        <v>65</v>
      </c>
      <c r="K951" s="28" t="s">
        <v>4766</v>
      </c>
      <c r="L951" s="29">
        <v>-53457.2144763641</v>
      </c>
      <c r="M951" s="29">
        <f>L951-E951</f>
        <v>0</v>
      </c>
    </row>
    <row r="952" spans="1:13">
      <c r="A952" s="19" t="s">
        <v>5219</v>
      </c>
      <c r="B952" s="20" t="s">
        <v>3733</v>
      </c>
      <c r="C952" s="20" t="s">
        <v>24</v>
      </c>
      <c r="D952" s="20"/>
      <c r="E952" s="21">
        <v>71289.9020158496</v>
      </c>
      <c r="F952" s="22" t="s">
        <v>6</v>
      </c>
      <c r="G952" s="23">
        <v>2004</v>
      </c>
      <c r="H952" s="22" t="s">
        <v>66</v>
      </c>
      <c r="I952" s="28" t="s">
        <v>64</v>
      </c>
      <c r="J952" s="28" t="s">
        <v>65</v>
      </c>
      <c r="K952" s="28" t="s">
        <v>4766</v>
      </c>
      <c r="L952" s="29">
        <v>71289.9020158495</v>
      </c>
      <c r="M952" s="29">
        <f>L952-E952</f>
        <v>0</v>
      </c>
    </row>
    <row r="953" spans="1:13">
      <c r="A953" s="19" t="s">
        <v>5220</v>
      </c>
      <c r="B953" s="20" t="s">
        <v>2233</v>
      </c>
      <c r="C953" s="20" t="s">
        <v>24</v>
      </c>
      <c r="D953" s="20"/>
      <c r="E953" s="21">
        <v>77716.3496929277</v>
      </c>
      <c r="F953" s="22" t="s">
        <v>6</v>
      </c>
      <c r="G953" s="23">
        <v>2014</v>
      </c>
      <c r="H953" s="22" t="s">
        <v>66</v>
      </c>
      <c r="I953" s="28" t="s">
        <v>64</v>
      </c>
      <c r="J953" s="28" t="s">
        <v>65</v>
      </c>
      <c r="K953" s="28" t="s">
        <v>4766</v>
      </c>
      <c r="L953" s="29">
        <v>77716.3496929277</v>
      </c>
      <c r="M953" s="29">
        <f>L953-E953</f>
        <v>0</v>
      </c>
    </row>
    <row r="954" spans="1:13">
      <c r="A954" s="19" t="s">
        <v>5221</v>
      </c>
      <c r="B954" s="20" t="s">
        <v>3450</v>
      </c>
      <c r="C954" s="20" t="s">
        <v>24</v>
      </c>
      <c r="D954" s="20"/>
      <c r="E954" s="21">
        <v>-67547.8972187985</v>
      </c>
      <c r="F954" s="22" t="s">
        <v>6</v>
      </c>
      <c r="G954" s="23">
        <v>2016</v>
      </c>
      <c r="H954" s="22" t="s">
        <v>82</v>
      </c>
      <c r="I954" s="28" t="s">
        <v>64</v>
      </c>
      <c r="J954" s="28" t="s">
        <v>65</v>
      </c>
      <c r="K954" s="28" t="s">
        <v>4766</v>
      </c>
      <c r="L954" s="29">
        <v>-67547.8972187985</v>
      </c>
      <c r="M954" s="29">
        <f>L954-E954</f>
        <v>0</v>
      </c>
    </row>
    <row r="955" spans="1:13">
      <c r="A955" s="19" t="s">
        <v>5222</v>
      </c>
      <c r="B955" s="20" t="s">
        <v>4132</v>
      </c>
      <c r="C955" s="20" t="s">
        <v>24</v>
      </c>
      <c r="D955" s="20"/>
      <c r="E955" s="21">
        <v>-6822.83029777803</v>
      </c>
      <c r="F955" s="22" t="s">
        <v>6</v>
      </c>
      <c r="G955" s="23">
        <v>2009</v>
      </c>
      <c r="H955" s="22" t="s">
        <v>66</v>
      </c>
      <c r="I955" s="28" t="s">
        <v>64</v>
      </c>
      <c r="J955" s="28" t="s">
        <v>65</v>
      </c>
      <c r="K955" s="28" t="s">
        <v>4766</v>
      </c>
      <c r="L955" s="29">
        <v>-6822.83029777801</v>
      </c>
      <c r="M955" s="29">
        <v>0</v>
      </c>
    </row>
    <row r="956" spans="1:13">
      <c r="A956" s="19" t="s">
        <v>5223</v>
      </c>
      <c r="B956" s="20" t="s">
        <v>3549</v>
      </c>
      <c r="C956" s="20" t="s">
        <v>24</v>
      </c>
      <c r="D956" s="20"/>
      <c r="E956" s="21">
        <v>-130278.029203777</v>
      </c>
      <c r="F956" s="22" t="s">
        <v>6</v>
      </c>
      <c r="G956" s="23">
        <v>2012</v>
      </c>
      <c r="H956" s="22" t="s">
        <v>66</v>
      </c>
      <c r="I956" s="28" t="s">
        <v>64</v>
      </c>
      <c r="J956" s="28" t="s">
        <v>65</v>
      </c>
      <c r="K956" s="28" t="s">
        <v>4766</v>
      </c>
      <c r="L956" s="29">
        <v>-130278.029203776</v>
      </c>
      <c r="M956" s="29">
        <v>0</v>
      </c>
    </row>
    <row r="957" spans="1:13">
      <c r="A957" s="19" t="s">
        <v>5224</v>
      </c>
      <c r="B957" s="20" t="s">
        <v>3731</v>
      </c>
      <c r="C957" s="20" t="s">
        <v>24</v>
      </c>
      <c r="D957" s="20"/>
      <c r="E957" s="21">
        <v>-48857.2675373834</v>
      </c>
      <c r="F957" s="22" t="s">
        <v>6</v>
      </c>
      <c r="G957" s="23">
        <v>2012</v>
      </c>
      <c r="H957" s="22" t="s">
        <v>66</v>
      </c>
      <c r="I957" s="28" t="s">
        <v>64</v>
      </c>
      <c r="J957" s="28" t="s">
        <v>65</v>
      </c>
      <c r="K957" s="28" t="s">
        <v>4766</v>
      </c>
      <c r="L957" s="29">
        <v>-48857.2675373834</v>
      </c>
      <c r="M957" s="29">
        <f>L957-E957</f>
        <v>0</v>
      </c>
    </row>
    <row r="958" spans="1:13">
      <c r="A958" s="19" t="s">
        <v>5225</v>
      </c>
      <c r="B958" s="20" t="s">
        <v>4529</v>
      </c>
      <c r="C958" s="20" t="s">
        <v>24</v>
      </c>
      <c r="D958" s="20"/>
      <c r="E958" s="21">
        <v>185636.014641114</v>
      </c>
      <c r="F958" s="22" t="s">
        <v>6</v>
      </c>
      <c r="G958" s="23">
        <v>2010</v>
      </c>
      <c r="H958" s="22" t="s">
        <v>66</v>
      </c>
      <c r="I958" s="28" t="s">
        <v>64</v>
      </c>
      <c r="J958" s="28" t="s">
        <v>65</v>
      </c>
      <c r="K958" s="28" t="s">
        <v>4766</v>
      </c>
      <c r="L958" s="29">
        <v>185636.014641114</v>
      </c>
      <c r="M958" s="29">
        <f>L958-E958</f>
        <v>0</v>
      </c>
    </row>
    <row r="959" spans="1:13">
      <c r="A959" s="19" t="s">
        <v>5226</v>
      </c>
      <c r="B959" s="20" t="s">
        <v>4443</v>
      </c>
      <c r="C959" s="20" t="s">
        <v>24</v>
      </c>
      <c r="D959" s="20"/>
      <c r="E959" s="21">
        <v>-143135.890317618</v>
      </c>
      <c r="F959" s="22" t="s">
        <v>6</v>
      </c>
      <c r="G959" s="23">
        <v>2009</v>
      </c>
      <c r="H959" s="22" t="s">
        <v>66</v>
      </c>
      <c r="I959" s="28" t="s">
        <v>64</v>
      </c>
      <c r="J959" s="28" t="s">
        <v>65</v>
      </c>
      <c r="K959" s="28" t="s">
        <v>4766</v>
      </c>
      <c r="L959" s="29">
        <v>-143135.890317618</v>
      </c>
      <c r="M959" s="29">
        <f>L959-E959</f>
        <v>0</v>
      </c>
    </row>
    <row r="960" spans="1:13">
      <c r="A960" s="19" t="s">
        <v>5227</v>
      </c>
      <c r="B960" s="20" t="s">
        <v>3714</v>
      </c>
      <c r="C960" s="20" t="s">
        <v>24</v>
      </c>
      <c r="D960" s="20"/>
      <c r="E960" s="21">
        <v>-107195.914784225</v>
      </c>
      <c r="F960" s="22" t="s">
        <v>6</v>
      </c>
      <c r="G960" s="23">
        <v>2010</v>
      </c>
      <c r="H960" s="22" t="s">
        <v>66</v>
      </c>
      <c r="I960" s="28" t="s">
        <v>64</v>
      </c>
      <c r="J960" s="28" t="s">
        <v>65</v>
      </c>
      <c r="K960" s="28" t="s">
        <v>4766</v>
      </c>
      <c r="L960" s="29">
        <v>-107195.914784225</v>
      </c>
      <c r="M960" s="29">
        <f>L960-E960</f>
        <v>0</v>
      </c>
    </row>
    <row r="961" spans="1:13">
      <c r="A961" s="19" t="s">
        <v>5228</v>
      </c>
      <c r="B961" s="20" t="s">
        <v>2628</v>
      </c>
      <c r="C961" s="20" t="s">
        <v>24</v>
      </c>
      <c r="D961" s="20"/>
      <c r="E961" s="21">
        <v>-28718.125980476</v>
      </c>
      <c r="F961" s="22" t="s">
        <v>6</v>
      </c>
      <c r="G961" s="23">
        <v>2012</v>
      </c>
      <c r="H961" s="22" t="s">
        <v>66</v>
      </c>
      <c r="I961" s="28" t="s">
        <v>64</v>
      </c>
      <c r="J961" s="28" t="s">
        <v>65</v>
      </c>
      <c r="K961" s="28" t="s">
        <v>4766</v>
      </c>
      <c r="L961" s="29">
        <v>-28718.125980476</v>
      </c>
      <c r="M961" s="29">
        <f>L961-E961</f>
        <v>0</v>
      </c>
    </row>
    <row r="962" spans="1:13">
      <c r="A962" s="19" t="s">
        <v>5229</v>
      </c>
      <c r="B962" s="20" t="s">
        <v>2697</v>
      </c>
      <c r="C962" s="20" t="s">
        <v>24</v>
      </c>
      <c r="D962" s="20"/>
      <c r="E962" s="21">
        <v>15890.7668545434</v>
      </c>
      <c r="F962" s="22" t="s">
        <v>6</v>
      </c>
      <c r="G962" s="23">
        <v>2017</v>
      </c>
      <c r="H962" s="22" t="s">
        <v>83</v>
      </c>
      <c r="I962" s="28" t="s">
        <v>64</v>
      </c>
      <c r="J962" s="28" t="s">
        <v>65</v>
      </c>
      <c r="K962" s="28" t="s">
        <v>4766</v>
      </c>
      <c r="L962" s="29">
        <v>15890.7668545434</v>
      </c>
      <c r="M962" s="29">
        <f>L962-E962</f>
        <v>0</v>
      </c>
    </row>
    <row r="963" spans="1:13">
      <c r="A963" s="19" t="s">
        <v>5230</v>
      </c>
      <c r="B963" s="20" t="s">
        <v>3661</v>
      </c>
      <c r="C963" s="20" t="s">
        <v>24</v>
      </c>
      <c r="D963" s="20"/>
      <c r="E963" s="21">
        <v>15878.6972654301</v>
      </c>
      <c r="F963" s="22" t="s">
        <v>6</v>
      </c>
      <c r="G963" s="23">
        <v>2012</v>
      </c>
      <c r="H963" s="22" t="s">
        <v>66</v>
      </c>
      <c r="I963" s="28" t="s">
        <v>64</v>
      </c>
      <c r="J963" s="28" t="s">
        <v>65</v>
      </c>
      <c r="K963" s="28" t="s">
        <v>4766</v>
      </c>
      <c r="L963" s="29">
        <v>15878.6972654301</v>
      </c>
      <c r="M963" s="29">
        <f>L963-E963</f>
        <v>0</v>
      </c>
    </row>
    <row r="964" spans="1:13">
      <c r="A964" s="19" t="s">
        <v>5231</v>
      </c>
      <c r="B964" s="20" t="s">
        <v>2254</v>
      </c>
      <c r="C964" s="20" t="s">
        <v>24</v>
      </c>
      <c r="D964" s="20"/>
      <c r="E964" s="21">
        <v>111518.562647882</v>
      </c>
      <c r="F964" s="22" t="s">
        <v>6</v>
      </c>
      <c r="G964" s="23">
        <v>2013</v>
      </c>
      <c r="H964" s="22" t="s">
        <v>66</v>
      </c>
      <c r="I964" s="28" t="s">
        <v>64</v>
      </c>
      <c r="J964" s="28" t="s">
        <v>65</v>
      </c>
      <c r="K964" s="28" t="s">
        <v>4766</v>
      </c>
      <c r="L964" s="29">
        <v>111518.562647882</v>
      </c>
      <c r="M964" s="29">
        <f>L964-E964</f>
        <v>0</v>
      </c>
    </row>
    <row r="965" spans="1:13">
      <c r="A965" s="19" t="s">
        <v>5232</v>
      </c>
      <c r="B965" s="20" t="s">
        <v>3769</v>
      </c>
      <c r="C965" s="20" t="s">
        <v>24</v>
      </c>
      <c r="D965" s="20"/>
      <c r="E965" s="21">
        <v>16163.8462022952</v>
      </c>
      <c r="F965" s="22" t="s">
        <v>6</v>
      </c>
      <c r="G965" s="23">
        <v>2014</v>
      </c>
      <c r="H965" s="22" t="s">
        <v>66</v>
      </c>
      <c r="I965" s="28" t="s">
        <v>64</v>
      </c>
      <c r="J965" s="28" t="s">
        <v>65</v>
      </c>
      <c r="K965" s="28" t="s">
        <v>4766</v>
      </c>
      <c r="L965" s="29">
        <v>16163.8462022952</v>
      </c>
      <c r="M965" s="29">
        <f>L965-E965</f>
        <v>0</v>
      </c>
    </row>
    <row r="966" spans="1:13">
      <c r="A966" s="19" t="s">
        <v>5233</v>
      </c>
      <c r="B966" s="20" t="s">
        <v>2541</v>
      </c>
      <c r="C966" s="20" t="s">
        <v>24</v>
      </c>
      <c r="D966" s="20"/>
      <c r="E966" s="21">
        <v>-89848.8939983558</v>
      </c>
      <c r="F966" s="22" t="s">
        <v>6</v>
      </c>
      <c r="G966" s="23">
        <v>2012</v>
      </c>
      <c r="H966" s="22" t="s">
        <v>66</v>
      </c>
      <c r="I966" s="28" t="s">
        <v>64</v>
      </c>
      <c r="J966" s="28" t="s">
        <v>65</v>
      </c>
      <c r="K966" s="28" t="s">
        <v>4766</v>
      </c>
      <c r="L966" s="29">
        <v>-89848.8939983557</v>
      </c>
      <c r="M966" s="29">
        <f>L966-E966</f>
        <v>0</v>
      </c>
    </row>
    <row r="967" spans="1:13">
      <c r="A967" s="19" t="s">
        <v>5234</v>
      </c>
      <c r="B967" s="20" t="s">
        <v>2935</v>
      </c>
      <c r="C967" s="20" t="s">
        <v>24</v>
      </c>
      <c r="D967" s="20"/>
      <c r="E967" s="21">
        <v>-47811.2764006023</v>
      </c>
      <c r="F967" s="22" t="s">
        <v>6</v>
      </c>
      <c r="G967" s="23">
        <v>2012</v>
      </c>
      <c r="H967" s="22" t="s">
        <v>66</v>
      </c>
      <c r="I967" s="28" t="s">
        <v>64</v>
      </c>
      <c r="J967" s="28" t="s">
        <v>65</v>
      </c>
      <c r="K967" s="28" t="s">
        <v>4766</v>
      </c>
      <c r="L967" s="29">
        <v>-47811.2764006023</v>
      </c>
      <c r="M967" s="29">
        <f>L967-E967</f>
        <v>0</v>
      </c>
    </row>
    <row r="968" spans="1:13">
      <c r="A968" s="19" t="s">
        <v>5235</v>
      </c>
      <c r="B968" s="20" t="s">
        <v>63</v>
      </c>
      <c r="C968" s="20" t="s">
        <v>24</v>
      </c>
      <c r="D968" s="20"/>
      <c r="E968" s="21">
        <v>81987.5407502574</v>
      </c>
      <c r="F968" s="22" t="s">
        <v>6</v>
      </c>
      <c r="G968" s="23">
        <v>2002</v>
      </c>
      <c r="H968" s="22" t="s">
        <v>66</v>
      </c>
      <c r="I968" s="28" t="s">
        <v>64</v>
      </c>
      <c r="J968" s="28" t="s">
        <v>65</v>
      </c>
      <c r="K968" s="28" t="s">
        <v>4766</v>
      </c>
      <c r="L968" s="29">
        <v>81987.5407502574</v>
      </c>
      <c r="M968" s="29">
        <f>L968-E968</f>
        <v>0</v>
      </c>
    </row>
    <row r="969" spans="1:13">
      <c r="A969" s="19" t="s">
        <v>5236</v>
      </c>
      <c r="B969" s="20" t="s">
        <v>3862</v>
      </c>
      <c r="C969" s="20" t="s">
        <v>24</v>
      </c>
      <c r="D969" s="20"/>
      <c r="E969" s="21">
        <v>11156.4797293651</v>
      </c>
      <c r="F969" s="22" t="s">
        <v>6</v>
      </c>
      <c r="G969" s="23">
        <v>2014</v>
      </c>
      <c r="H969" s="22" t="s">
        <v>66</v>
      </c>
      <c r="I969" s="28" t="s">
        <v>64</v>
      </c>
      <c r="J969" s="28" t="s">
        <v>65</v>
      </c>
      <c r="K969" s="28" t="s">
        <v>4766</v>
      </c>
      <c r="L969" s="29">
        <v>11156.4797293651</v>
      </c>
      <c r="M969" s="29">
        <f>L969-E969</f>
        <v>0</v>
      </c>
    </row>
    <row r="970" spans="1:13">
      <c r="A970" s="19" t="s">
        <v>5237</v>
      </c>
      <c r="B970" s="20" t="s">
        <v>3835</v>
      </c>
      <c r="C970" s="20" t="s">
        <v>24</v>
      </c>
      <c r="D970" s="20"/>
      <c r="E970" s="21">
        <v>39435.1022328711</v>
      </c>
      <c r="F970" s="22" t="s">
        <v>6</v>
      </c>
      <c r="G970" s="23">
        <v>2010</v>
      </c>
      <c r="H970" s="22" t="s">
        <v>66</v>
      </c>
      <c r="I970" s="28" t="s">
        <v>64</v>
      </c>
      <c r="J970" s="28" t="s">
        <v>65</v>
      </c>
      <c r="K970" s="28" t="s">
        <v>4766</v>
      </c>
      <c r="L970" s="29">
        <v>39435.1022328711</v>
      </c>
      <c r="M970" s="29">
        <f>L970-E970</f>
        <v>0</v>
      </c>
    </row>
    <row r="971" spans="1:13">
      <c r="A971" s="19" t="s">
        <v>5238</v>
      </c>
      <c r="B971" s="20" t="s">
        <v>3263</v>
      </c>
      <c r="C971" s="20" t="s">
        <v>24</v>
      </c>
      <c r="D971" s="20"/>
      <c r="E971" s="21">
        <v>65409.4314318487</v>
      </c>
      <c r="F971" s="22" t="s">
        <v>6</v>
      </c>
      <c r="G971" s="23">
        <v>2001</v>
      </c>
      <c r="H971" s="22" t="s">
        <v>66</v>
      </c>
      <c r="I971" s="28" t="s">
        <v>64</v>
      </c>
      <c r="J971" s="28" t="s">
        <v>65</v>
      </c>
      <c r="K971" s="28" t="s">
        <v>4766</v>
      </c>
      <c r="L971" s="29">
        <v>65409.4314318488</v>
      </c>
      <c r="M971" s="29">
        <v>0</v>
      </c>
    </row>
    <row r="972" spans="1:13">
      <c r="A972" s="19" t="s">
        <v>5239</v>
      </c>
      <c r="B972" s="20" t="s">
        <v>4337</v>
      </c>
      <c r="C972" s="20" t="s">
        <v>24</v>
      </c>
      <c r="D972" s="20"/>
      <c r="E972" s="21">
        <v>-16950.0425965077</v>
      </c>
      <c r="F972" s="22" t="s">
        <v>6</v>
      </c>
      <c r="G972" s="23">
        <v>2002</v>
      </c>
      <c r="H972" s="22" t="s">
        <v>66</v>
      </c>
      <c r="I972" s="28" t="s">
        <v>64</v>
      </c>
      <c r="J972" s="28" t="s">
        <v>65</v>
      </c>
      <c r="K972" s="28" t="s">
        <v>4766</v>
      </c>
      <c r="L972" s="29">
        <v>-16950.0425965077</v>
      </c>
      <c r="M972" s="29">
        <f>L972-E972</f>
        <v>0</v>
      </c>
    </row>
    <row r="973" spans="1:13">
      <c r="A973" s="19" t="s">
        <v>5240</v>
      </c>
      <c r="B973" s="20" t="s">
        <v>4075</v>
      </c>
      <c r="C973" s="20" t="s">
        <v>24</v>
      </c>
      <c r="D973" s="20"/>
      <c r="E973" s="21">
        <v>118077.301798</v>
      </c>
      <c r="F973" s="22" t="s">
        <v>6</v>
      </c>
      <c r="G973" s="23">
        <v>2002</v>
      </c>
      <c r="H973" s="22" t="s">
        <v>66</v>
      </c>
      <c r="I973" s="28" t="s">
        <v>64</v>
      </c>
      <c r="J973" s="28" t="s">
        <v>65</v>
      </c>
      <c r="K973" s="28" t="s">
        <v>4766</v>
      </c>
      <c r="L973" s="29">
        <v>118077.301798</v>
      </c>
      <c r="M973" s="29">
        <f>L973-E973</f>
        <v>0</v>
      </c>
    </row>
    <row r="974" spans="1:13">
      <c r="A974" s="19" t="s">
        <v>5241</v>
      </c>
      <c r="B974" s="20" t="s">
        <v>2304</v>
      </c>
      <c r="C974" s="20" t="s">
        <v>24</v>
      </c>
      <c r="D974" s="20"/>
      <c r="E974" s="21">
        <v>175599.061949799</v>
      </c>
      <c r="F974" s="22" t="s">
        <v>6</v>
      </c>
      <c r="G974" s="23">
        <v>2015</v>
      </c>
      <c r="H974" s="22" t="s">
        <v>66</v>
      </c>
      <c r="I974" s="28" t="s">
        <v>64</v>
      </c>
      <c r="J974" s="28" t="s">
        <v>65</v>
      </c>
      <c r="K974" s="28" t="s">
        <v>4766</v>
      </c>
      <c r="L974" s="29">
        <v>175599.061949799</v>
      </c>
      <c r="M974" s="29">
        <f>L974-E974</f>
        <v>0</v>
      </c>
    </row>
    <row r="975" spans="1:13">
      <c r="A975" s="19" t="s">
        <v>5242</v>
      </c>
      <c r="B975" s="20" t="s">
        <v>4092</v>
      </c>
      <c r="C975" s="20" t="s">
        <v>24</v>
      </c>
      <c r="D975" s="20"/>
      <c r="E975" s="21">
        <v>9808.14918942718</v>
      </c>
      <c r="F975" s="22" t="s">
        <v>6</v>
      </c>
      <c r="G975" s="23">
        <v>2007</v>
      </c>
      <c r="H975" s="22" t="s">
        <v>66</v>
      </c>
      <c r="I975" s="28" t="s">
        <v>64</v>
      </c>
      <c r="J975" s="28" t="s">
        <v>65</v>
      </c>
      <c r="K975" s="28" t="s">
        <v>4766</v>
      </c>
      <c r="L975" s="29">
        <v>9808.14918942716</v>
      </c>
      <c r="M975" s="29">
        <v>0</v>
      </c>
    </row>
    <row r="976" spans="1:13">
      <c r="A976" s="19" t="s">
        <v>5243</v>
      </c>
      <c r="B976" s="20" t="s">
        <v>2575</v>
      </c>
      <c r="C976" s="20" t="s">
        <v>24</v>
      </c>
      <c r="D976" s="20"/>
      <c r="E976" s="21">
        <v>-153917.572201598</v>
      </c>
      <c r="F976" s="22" t="s">
        <v>6</v>
      </c>
      <c r="G976" s="23">
        <v>2001</v>
      </c>
      <c r="H976" s="22" t="s">
        <v>66</v>
      </c>
      <c r="I976" s="28" t="s">
        <v>64</v>
      </c>
      <c r="J976" s="28" t="s">
        <v>65</v>
      </c>
      <c r="K976" s="28" t="s">
        <v>4766</v>
      </c>
      <c r="L976" s="29">
        <v>-153917.572201598</v>
      </c>
      <c r="M976" s="29">
        <f>L976-E976</f>
        <v>0</v>
      </c>
    </row>
    <row r="977" spans="1:13">
      <c r="A977" s="19" t="s">
        <v>5244</v>
      </c>
      <c r="B977" s="20" t="s">
        <v>2561</v>
      </c>
      <c r="C977" s="20" t="s">
        <v>24</v>
      </c>
      <c r="D977" s="20"/>
      <c r="E977" s="21">
        <v>-72507.5780208939</v>
      </c>
      <c r="F977" s="22" t="s">
        <v>6</v>
      </c>
      <c r="G977" s="23">
        <v>2003</v>
      </c>
      <c r="H977" s="22" t="s">
        <v>66</v>
      </c>
      <c r="I977" s="28" t="s">
        <v>64</v>
      </c>
      <c r="J977" s="28" t="s">
        <v>65</v>
      </c>
      <c r="K977" s="28" t="s">
        <v>4766</v>
      </c>
      <c r="L977" s="29">
        <v>-72507.578020894</v>
      </c>
      <c r="M977" s="29">
        <f>L977-E977</f>
        <v>0</v>
      </c>
    </row>
    <row r="978" spans="1:13">
      <c r="A978" s="19" t="s">
        <v>5245</v>
      </c>
      <c r="B978" s="20" t="s">
        <v>3558</v>
      </c>
      <c r="C978" s="20" t="s">
        <v>24</v>
      </c>
      <c r="D978" s="20"/>
      <c r="E978" s="21">
        <v>209128.108126754</v>
      </c>
      <c r="F978" s="22" t="s">
        <v>6</v>
      </c>
      <c r="G978" s="23">
        <v>2004</v>
      </c>
      <c r="H978" s="22" t="s">
        <v>66</v>
      </c>
      <c r="I978" s="28" t="s">
        <v>64</v>
      </c>
      <c r="J978" s="28" t="s">
        <v>65</v>
      </c>
      <c r="K978" s="28" t="s">
        <v>4766</v>
      </c>
      <c r="L978" s="29">
        <v>209128.108126754</v>
      </c>
      <c r="M978" s="29">
        <f>L978-E978</f>
        <v>0</v>
      </c>
    </row>
    <row r="979" spans="1:13">
      <c r="A979" s="19" t="s">
        <v>5246</v>
      </c>
      <c r="B979" s="20" t="s">
        <v>4061</v>
      </c>
      <c r="C979" s="20" t="s">
        <v>24</v>
      </c>
      <c r="D979" s="20"/>
      <c r="E979" s="21">
        <v>-18340.8465541535</v>
      </c>
      <c r="F979" s="22" t="s">
        <v>6</v>
      </c>
      <c r="G979" s="23">
        <v>2004</v>
      </c>
      <c r="H979" s="22" t="s">
        <v>66</v>
      </c>
      <c r="I979" s="28" t="s">
        <v>64</v>
      </c>
      <c r="J979" s="28" t="s">
        <v>65</v>
      </c>
      <c r="K979" s="28" t="s">
        <v>4766</v>
      </c>
      <c r="L979" s="29">
        <v>-18340.8465541536</v>
      </c>
      <c r="M979" s="29">
        <v>0</v>
      </c>
    </row>
    <row r="980" spans="1:13">
      <c r="A980" s="19" t="s">
        <v>5247</v>
      </c>
      <c r="B980" s="20" t="s">
        <v>88</v>
      </c>
      <c r="C980" s="20" t="s">
        <v>24</v>
      </c>
      <c r="D980" s="20"/>
      <c r="E980" s="21">
        <v>88241.1038522526</v>
      </c>
      <c r="F980" s="22" t="s">
        <v>6</v>
      </c>
      <c r="G980" s="23">
        <v>2004</v>
      </c>
      <c r="H980" s="22" t="s">
        <v>66</v>
      </c>
      <c r="I980" s="28" t="s">
        <v>64</v>
      </c>
      <c r="J980" s="28" t="s">
        <v>65</v>
      </c>
      <c r="K980" s="28" t="s">
        <v>4766</v>
      </c>
      <c r="L980" s="29">
        <v>88241.1038522527</v>
      </c>
      <c r="M980" s="29">
        <f>L980-E980</f>
        <v>0</v>
      </c>
    </row>
    <row r="981" spans="1:13">
      <c r="A981" s="19" t="s">
        <v>5248</v>
      </c>
      <c r="B981" s="20" t="s">
        <v>3574</v>
      </c>
      <c r="C981" s="20" t="s">
        <v>24</v>
      </c>
      <c r="D981" s="20"/>
      <c r="E981" s="21">
        <v>-8014.39374634528</v>
      </c>
      <c r="F981" s="22" t="s">
        <v>6</v>
      </c>
      <c r="G981" s="23">
        <v>2008</v>
      </c>
      <c r="H981" s="22" t="s">
        <v>66</v>
      </c>
      <c r="I981" s="28" t="s">
        <v>64</v>
      </c>
      <c r="J981" s="28" t="s">
        <v>65</v>
      </c>
      <c r="K981" s="28" t="s">
        <v>4766</v>
      </c>
      <c r="L981" s="29">
        <v>-8014.39374634527</v>
      </c>
      <c r="M981" s="29">
        <v>0</v>
      </c>
    </row>
    <row r="982" spans="1:13">
      <c r="A982" s="19" t="s">
        <v>5249</v>
      </c>
      <c r="B982" s="20" t="s">
        <v>2352</v>
      </c>
      <c r="C982" s="20" t="s">
        <v>24</v>
      </c>
      <c r="D982" s="20"/>
      <c r="E982" s="21">
        <v>50768.3906476524</v>
      </c>
      <c r="F982" s="22" t="s">
        <v>6</v>
      </c>
      <c r="G982" s="23">
        <v>2012</v>
      </c>
      <c r="H982" s="22" t="s">
        <v>66</v>
      </c>
      <c r="I982" s="28" t="s">
        <v>64</v>
      </c>
      <c r="J982" s="28" t="s">
        <v>65</v>
      </c>
      <c r="K982" s="28" t="s">
        <v>4766</v>
      </c>
      <c r="L982" s="29">
        <v>50768.3906476524</v>
      </c>
      <c r="M982" s="29">
        <f>L982-E982</f>
        <v>0</v>
      </c>
    </row>
    <row r="983" spans="1:13">
      <c r="A983" s="19" t="s">
        <v>5250</v>
      </c>
      <c r="B983" s="20" t="s">
        <v>3481</v>
      </c>
      <c r="C983" s="20" t="s">
        <v>24</v>
      </c>
      <c r="D983" s="20"/>
      <c r="E983" s="21">
        <v>125525.491772576</v>
      </c>
      <c r="F983" s="22" t="s">
        <v>6</v>
      </c>
      <c r="G983" s="23">
        <v>2006</v>
      </c>
      <c r="H983" s="22" t="s">
        <v>66</v>
      </c>
      <c r="I983" s="28" t="s">
        <v>64</v>
      </c>
      <c r="J983" s="28" t="s">
        <v>65</v>
      </c>
      <c r="K983" s="28" t="s">
        <v>4766</v>
      </c>
      <c r="L983" s="29">
        <v>125525.491772576</v>
      </c>
      <c r="M983" s="29">
        <f>L983-E983</f>
        <v>0</v>
      </c>
    </row>
    <row r="984" spans="1:13">
      <c r="A984" s="19" t="s">
        <v>5251</v>
      </c>
      <c r="B984" s="20" t="s">
        <v>91</v>
      </c>
      <c r="C984" s="20" t="s">
        <v>24</v>
      </c>
      <c r="D984" s="20"/>
      <c r="E984" s="21">
        <v>171158.886270339</v>
      </c>
      <c r="F984" s="22" t="s">
        <v>6</v>
      </c>
      <c r="G984" s="23">
        <v>2006</v>
      </c>
      <c r="H984" s="22" t="s">
        <v>66</v>
      </c>
      <c r="I984" s="28" t="s">
        <v>64</v>
      </c>
      <c r="J984" s="28" t="s">
        <v>65</v>
      </c>
      <c r="K984" s="28" t="s">
        <v>4766</v>
      </c>
      <c r="L984" s="29">
        <v>171158.886270339</v>
      </c>
      <c r="M984" s="29">
        <f>L984-E984</f>
        <v>0</v>
      </c>
    </row>
    <row r="985" spans="1:13">
      <c r="A985" s="19" t="s">
        <v>5252</v>
      </c>
      <c r="B985" s="20" t="s">
        <v>3750</v>
      </c>
      <c r="C985" s="20" t="s">
        <v>24</v>
      </c>
      <c r="D985" s="20"/>
      <c r="E985" s="21">
        <v>29353.4051889468</v>
      </c>
      <c r="F985" s="22" t="s">
        <v>6</v>
      </c>
      <c r="G985" s="23">
        <v>2008</v>
      </c>
      <c r="H985" s="22" t="s">
        <v>66</v>
      </c>
      <c r="I985" s="28" t="s">
        <v>64</v>
      </c>
      <c r="J985" s="28" t="s">
        <v>65</v>
      </c>
      <c r="K985" s="28" t="s">
        <v>4766</v>
      </c>
      <c r="L985" s="29">
        <v>29353.4051889468</v>
      </c>
      <c r="M985" s="29">
        <f>L985-E985</f>
        <v>0</v>
      </c>
    </row>
    <row r="986" spans="1:13">
      <c r="A986" s="19" t="s">
        <v>5253</v>
      </c>
      <c r="B986" s="20" t="s">
        <v>3743</v>
      </c>
      <c r="C986" s="20" t="s">
        <v>24</v>
      </c>
      <c r="D986" s="20"/>
      <c r="E986" s="21">
        <v>116279.072597588</v>
      </c>
      <c r="F986" s="22" t="s">
        <v>6</v>
      </c>
      <c r="G986" s="23">
        <v>2009</v>
      </c>
      <c r="H986" s="22" t="s">
        <v>66</v>
      </c>
      <c r="I986" s="28" t="s">
        <v>64</v>
      </c>
      <c r="J986" s="28" t="s">
        <v>65</v>
      </c>
      <c r="K986" s="28" t="s">
        <v>4766</v>
      </c>
      <c r="L986" s="29">
        <v>116279.072597589</v>
      </c>
      <c r="M986" s="29">
        <v>0</v>
      </c>
    </row>
    <row r="987" spans="1:13">
      <c r="A987" s="19" t="s">
        <v>5254</v>
      </c>
      <c r="B987" s="20" t="s">
        <v>3707</v>
      </c>
      <c r="C987" s="20" t="s">
        <v>24</v>
      </c>
      <c r="D987" s="20"/>
      <c r="E987" s="21">
        <v>155991.229439761</v>
      </c>
      <c r="F987" s="22" t="s">
        <v>6</v>
      </c>
      <c r="G987" s="23">
        <v>2010</v>
      </c>
      <c r="H987" s="22" t="s">
        <v>66</v>
      </c>
      <c r="I987" s="28" t="s">
        <v>64</v>
      </c>
      <c r="J987" s="28" t="s">
        <v>65</v>
      </c>
      <c r="K987" s="28" t="s">
        <v>4766</v>
      </c>
      <c r="L987" s="29">
        <v>155991.229439761</v>
      </c>
      <c r="M987" s="29">
        <f>L987-E987</f>
        <v>0</v>
      </c>
    </row>
    <row r="988" spans="1:13">
      <c r="A988" s="19" t="s">
        <v>5255</v>
      </c>
      <c r="B988" s="20" t="s">
        <v>3963</v>
      </c>
      <c r="C988" s="20" t="s">
        <v>24</v>
      </c>
      <c r="D988" s="20"/>
      <c r="E988" s="21">
        <v>-22491.6834064311</v>
      </c>
      <c r="F988" s="22" t="s">
        <v>6</v>
      </c>
      <c r="G988" s="23">
        <v>2004</v>
      </c>
      <c r="H988" s="22" t="s">
        <v>66</v>
      </c>
      <c r="I988" s="28" t="s">
        <v>64</v>
      </c>
      <c r="J988" s="28" t="s">
        <v>65</v>
      </c>
      <c r="K988" s="28" t="s">
        <v>4766</v>
      </c>
      <c r="L988" s="29">
        <v>-22491.6834064311</v>
      </c>
      <c r="M988" s="29">
        <f>L988-E988</f>
        <v>0</v>
      </c>
    </row>
    <row r="989" spans="1:13">
      <c r="A989" s="19" t="s">
        <v>5256</v>
      </c>
      <c r="B989" s="20" t="s">
        <v>3301</v>
      </c>
      <c r="C989" s="20" t="s">
        <v>24</v>
      </c>
      <c r="D989" s="20"/>
      <c r="E989" s="21">
        <v>76042.5339513616</v>
      </c>
      <c r="F989" s="22" t="s">
        <v>6</v>
      </c>
      <c r="G989" s="23">
        <v>2009</v>
      </c>
      <c r="H989" s="22" t="s">
        <v>66</v>
      </c>
      <c r="I989" s="28" t="s">
        <v>64</v>
      </c>
      <c r="J989" s="28" t="s">
        <v>65</v>
      </c>
      <c r="K989" s="28" t="s">
        <v>4766</v>
      </c>
      <c r="L989" s="29">
        <v>76042.5339513616</v>
      </c>
      <c r="M989" s="29">
        <f>L989-E989</f>
        <v>0</v>
      </c>
    </row>
    <row r="990" spans="1:13">
      <c r="A990" s="19" t="s">
        <v>5257</v>
      </c>
      <c r="B990" s="20" t="s">
        <v>93</v>
      </c>
      <c r="C990" s="20" t="s">
        <v>24</v>
      </c>
      <c r="D990" s="20"/>
      <c r="E990" s="21">
        <v>107639.81236487</v>
      </c>
      <c r="F990" s="22" t="s">
        <v>6</v>
      </c>
      <c r="G990" s="23">
        <v>2007</v>
      </c>
      <c r="H990" s="22" t="s">
        <v>66</v>
      </c>
      <c r="I990" s="28" t="s">
        <v>64</v>
      </c>
      <c r="J990" s="28" t="s">
        <v>65</v>
      </c>
      <c r="K990" s="28" t="s">
        <v>4766</v>
      </c>
      <c r="L990" s="29">
        <v>107639.81236487</v>
      </c>
      <c r="M990" s="29">
        <f>L990-E990</f>
        <v>0</v>
      </c>
    </row>
    <row r="991" spans="1:13">
      <c r="A991" s="19" t="s">
        <v>5258</v>
      </c>
      <c r="B991" s="20" t="s">
        <v>3096</v>
      </c>
      <c r="C991" s="20" t="s">
        <v>24</v>
      </c>
      <c r="D991" s="20"/>
      <c r="E991" s="21">
        <v>90651.2556442682</v>
      </c>
      <c r="F991" s="22" t="s">
        <v>6</v>
      </c>
      <c r="G991" s="23">
        <v>2010</v>
      </c>
      <c r="H991" s="22" t="s">
        <v>66</v>
      </c>
      <c r="I991" s="28" t="s">
        <v>64</v>
      </c>
      <c r="J991" s="28" t="s">
        <v>65</v>
      </c>
      <c r="K991" s="28" t="s">
        <v>4766</v>
      </c>
      <c r="L991" s="29">
        <v>90651.2556442682</v>
      </c>
      <c r="M991" s="29">
        <f>L991-E991</f>
        <v>0</v>
      </c>
    </row>
    <row r="992" spans="1:13">
      <c r="A992" s="19" t="s">
        <v>5259</v>
      </c>
      <c r="B992" s="20" t="s">
        <v>3294</v>
      </c>
      <c r="C992" s="20" t="s">
        <v>24</v>
      </c>
      <c r="D992" s="20"/>
      <c r="E992" s="21">
        <v>51101.9468270767</v>
      </c>
      <c r="F992" s="22" t="s">
        <v>6</v>
      </c>
      <c r="G992" s="23">
        <v>2008</v>
      </c>
      <c r="H992" s="22" t="s">
        <v>66</v>
      </c>
      <c r="I992" s="28" t="s">
        <v>64</v>
      </c>
      <c r="J992" s="28" t="s">
        <v>65</v>
      </c>
      <c r="K992" s="28" t="s">
        <v>4766</v>
      </c>
      <c r="L992" s="29">
        <v>51101.9468270766</v>
      </c>
      <c r="M992" s="29">
        <v>0</v>
      </c>
    </row>
    <row r="993" spans="1:13">
      <c r="A993" s="19" t="s">
        <v>5260</v>
      </c>
      <c r="B993" s="20" t="s">
        <v>2929</v>
      </c>
      <c r="C993" s="20" t="s">
        <v>24</v>
      </c>
      <c r="D993" s="20"/>
      <c r="E993" s="21">
        <v>-33577.5341983854</v>
      </c>
      <c r="F993" s="22" t="s">
        <v>6</v>
      </c>
      <c r="G993" s="23">
        <v>2002</v>
      </c>
      <c r="H993" s="22" t="s">
        <v>66</v>
      </c>
      <c r="I993" s="28" t="s">
        <v>64</v>
      </c>
      <c r="J993" s="28" t="s">
        <v>65</v>
      </c>
      <c r="K993" s="28" t="s">
        <v>4766</v>
      </c>
      <c r="L993" s="29">
        <v>-33577.5341983854</v>
      </c>
      <c r="M993" s="29">
        <f>L993-E993</f>
        <v>0</v>
      </c>
    </row>
    <row r="994" spans="1:13">
      <c r="A994" s="19" t="s">
        <v>5261</v>
      </c>
      <c r="B994" s="20" t="s">
        <v>4288</v>
      </c>
      <c r="C994" s="20" t="s">
        <v>24</v>
      </c>
      <c r="D994" s="20"/>
      <c r="E994" s="21">
        <v>15218.3069115001</v>
      </c>
      <c r="F994" s="22" t="s">
        <v>6</v>
      </c>
      <c r="G994" s="23">
        <v>2007</v>
      </c>
      <c r="H994" s="22" t="s">
        <v>66</v>
      </c>
      <c r="I994" s="28" t="s">
        <v>64</v>
      </c>
      <c r="J994" s="28" t="s">
        <v>65</v>
      </c>
      <c r="K994" s="28" t="s">
        <v>4766</v>
      </c>
      <c r="L994" s="29">
        <v>15218.3069115001</v>
      </c>
      <c r="M994" s="29">
        <f>L994-E994</f>
        <v>0</v>
      </c>
    </row>
    <row r="995" spans="1:13">
      <c r="A995" s="19" t="s">
        <v>5262</v>
      </c>
      <c r="B995" s="20" t="s">
        <v>3852</v>
      </c>
      <c r="C995" s="20" t="s">
        <v>24</v>
      </c>
      <c r="D995" s="20"/>
      <c r="E995" s="21">
        <v>-38977.8660445063</v>
      </c>
      <c r="F995" s="22" t="s">
        <v>6</v>
      </c>
      <c r="G995" s="23">
        <v>2008</v>
      </c>
      <c r="H995" s="22" t="s">
        <v>66</v>
      </c>
      <c r="I995" s="28" t="s">
        <v>64</v>
      </c>
      <c r="J995" s="28" t="s">
        <v>65</v>
      </c>
      <c r="K995" s="28" t="s">
        <v>4766</v>
      </c>
      <c r="L995" s="29">
        <v>-38977.8660445062</v>
      </c>
      <c r="M995" s="29">
        <v>0</v>
      </c>
    </row>
    <row r="996" spans="1:13">
      <c r="A996" s="19" t="s">
        <v>5263</v>
      </c>
      <c r="B996" s="20" t="s">
        <v>4488</v>
      </c>
      <c r="C996" s="20" t="s">
        <v>24</v>
      </c>
      <c r="D996" s="20"/>
      <c r="E996" s="21">
        <v>12798.3626798065</v>
      </c>
      <c r="F996" s="22" t="s">
        <v>6</v>
      </c>
      <c r="G996" s="23">
        <v>2006</v>
      </c>
      <c r="H996" s="22" t="s">
        <v>66</v>
      </c>
      <c r="I996" s="28" t="s">
        <v>64</v>
      </c>
      <c r="J996" s="28" t="s">
        <v>65</v>
      </c>
      <c r="K996" s="28" t="s">
        <v>4766</v>
      </c>
      <c r="L996" s="29">
        <v>12798.3626798065</v>
      </c>
      <c r="M996" s="29">
        <f>L996-E996</f>
        <v>0</v>
      </c>
    </row>
    <row r="997" spans="1:13">
      <c r="A997" s="19" t="s">
        <v>5264</v>
      </c>
      <c r="B997" s="20" t="s">
        <v>2836</v>
      </c>
      <c r="C997" s="20" t="s">
        <v>26</v>
      </c>
      <c r="D997" s="20"/>
      <c r="E997" s="21">
        <v>34818.5116028717</v>
      </c>
      <c r="F997" s="22" t="s">
        <v>6</v>
      </c>
      <c r="G997" s="23">
        <v>2012</v>
      </c>
      <c r="H997" s="22" t="s">
        <v>66</v>
      </c>
      <c r="I997" s="28" t="s">
        <v>64</v>
      </c>
      <c r="J997" s="28" t="s">
        <v>65</v>
      </c>
      <c r="K997" s="28" t="s">
        <v>4766</v>
      </c>
      <c r="L997" s="29">
        <v>34818.5116028717</v>
      </c>
      <c r="M997" s="29">
        <f>L997-E997</f>
        <v>0</v>
      </c>
    </row>
    <row r="998" spans="1:13">
      <c r="A998" s="19" t="s">
        <v>5265</v>
      </c>
      <c r="B998" s="20" t="s">
        <v>182</v>
      </c>
      <c r="C998" s="20" t="s">
        <v>26</v>
      </c>
      <c r="D998" s="20"/>
      <c r="E998" s="21">
        <v>51522.4985201025</v>
      </c>
      <c r="F998" s="22" t="s">
        <v>6</v>
      </c>
      <c r="G998" s="23">
        <v>2013</v>
      </c>
      <c r="H998" s="22" t="s">
        <v>66</v>
      </c>
      <c r="I998" s="28" t="s">
        <v>64</v>
      </c>
      <c r="J998" s="28" t="s">
        <v>65</v>
      </c>
      <c r="K998" s="28" t="s">
        <v>4766</v>
      </c>
      <c r="L998" s="29">
        <v>51522.4985201025</v>
      </c>
      <c r="M998" s="29">
        <f>L998-E998</f>
        <v>0</v>
      </c>
    </row>
    <row r="999" spans="1:13">
      <c r="A999" s="19" t="s">
        <v>5266</v>
      </c>
      <c r="B999" s="20" t="s">
        <v>3516</v>
      </c>
      <c r="C999" s="20" t="s">
        <v>26</v>
      </c>
      <c r="D999" s="20"/>
      <c r="E999" s="21">
        <v>-3209.61122979636</v>
      </c>
      <c r="F999" s="22" t="s">
        <v>6</v>
      </c>
      <c r="G999" s="23">
        <v>2009</v>
      </c>
      <c r="H999" s="22" t="s">
        <v>66</v>
      </c>
      <c r="I999" s="28" t="s">
        <v>64</v>
      </c>
      <c r="J999" s="28" t="s">
        <v>65</v>
      </c>
      <c r="K999" s="28" t="s">
        <v>4766</v>
      </c>
      <c r="L999" s="29">
        <v>-3209.61122979636</v>
      </c>
      <c r="M999" s="29">
        <f>L999-E999</f>
        <v>0</v>
      </c>
    </row>
    <row r="1000" spans="1:13">
      <c r="A1000" s="19" t="s">
        <v>5267</v>
      </c>
      <c r="B1000" s="20" t="s">
        <v>4445</v>
      </c>
      <c r="C1000" s="20" t="s">
        <v>26</v>
      </c>
      <c r="D1000" s="20"/>
      <c r="E1000" s="21">
        <v>27535.5777387663</v>
      </c>
      <c r="F1000" s="22" t="s">
        <v>6</v>
      </c>
      <c r="G1000" s="23">
        <v>2011</v>
      </c>
      <c r="H1000" s="22" t="s">
        <v>66</v>
      </c>
      <c r="I1000" s="28" t="s">
        <v>64</v>
      </c>
      <c r="J1000" s="28" t="s">
        <v>65</v>
      </c>
      <c r="K1000" s="28" t="s">
        <v>4766</v>
      </c>
      <c r="L1000" s="29">
        <v>27535.5777387663</v>
      </c>
      <c r="M1000" s="29">
        <f>L1000-E1000</f>
        <v>0</v>
      </c>
    </row>
    <row r="1001" spans="1:13">
      <c r="A1001" s="19" t="s">
        <v>5268</v>
      </c>
      <c r="B1001" s="20" t="s">
        <v>3137</v>
      </c>
      <c r="C1001" s="20" t="s">
        <v>26</v>
      </c>
      <c r="D1001" s="20"/>
      <c r="E1001" s="21">
        <v>-84917.1263066565</v>
      </c>
      <c r="F1001" s="22" t="s">
        <v>6</v>
      </c>
      <c r="G1001" s="23">
        <v>2012</v>
      </c>
      <c r="H1001" s="22" t="s">
        <v>66</v>
      </c>
      <c r="I1001" s="28" t="s">
        <v>64</v>
      </c>
      <c r="J1001" s="28" t="s">
        <v>65</v>
      </c>
      <c r="K1001" s="28" t="s">
        <v>4766</v>
      </c>
      <c r="L1001" s="29">
        <v>-84917.1263066565</v>
      </c>
      <c r="M1001" s="29">
        <f>L1001-E1001</f>
        <v>0</v>
      </c>
    </row>
    <row r="1002" spans="1:13">
      <c r="A1002" s="19" t="s">
        <v>5269</v>
      </c>
      <c r="B1002" s="20" t="s">
        <v>2071</v>
      </c>
      <c r="C1002" s="20" t="s">
        <v>26</v>
      </c>
      <c r="D1002" s="20"/>
      <c r="E1002" s="21">
        <v>-70049.7148146139</v>
      </c>
      <c r="F1002" s="22" t="s">
        <v>6</v>
      </c>
      <c r="G1002" s="23">
        <v>2005</v>
      </c>
      <c r="H1002" s="22" t="s">
        <v>66</v>
      </c>
      <c r="I1002" s="28" t="s">
        <v>380</v>
      </c>
      <c r="J1002" s="28" t="s">
        <v>264</v>
      </c>
      <c r="K1002" s="28" t="s">
        <v>4766</v>
      </c>
      <c r="L1002" s="29">
        <v>-70049.7148146139</v>
      </c>
      <c r="M1002" s="29">
        <f>L1002-E1002</f>
        <v>0</v>
      </c>
    </row>
    <row r="1003" spans="1:13">
      <c r="A1003" s="19" t="s">
        <v>5270</v>
      </c>
      <c r="B1003" s="20" t="s">
        <v>3082</v>
      </c>
      <c r="C1003" s="20" t="s">
        <v>26</v>
      </c>
      <c r="D1003" s="20"/>
      <c r="E1003" s="21">
        <v>5328.87971566517</v>
      </c>
      <c r="F1003" s="22" t="s">
        <v>6</v>
      </c>
      <c r="G1003" s="23">
        <v>2010</v>
      </c>
      <c r="H1003" s="22" t="s">
        <v>66</v>
      </c>
      <c r="I1003" s="28" t="s">
        <v>64</v>
      </c>
      <c r="J1003" s="28" t="s">
        <v>65</v>
      </c>
      <c r="K1003" s="28" t="s">
        <v>4766</v>
      </c>
      <c r="L1003" s="29">
        <v>5328.87971566514</v>
      </c>
      <c r="M1003" s="29">
        <v>0</v>
      </c>
    </row>
    <row r="1004" spans="1:13">
      <c r="A1004" s="19" t="s">
        <v>5271</v>
      </c>
      <c r="B1004" s="20" t="s">
        <v>2144</v>
      </c>
      <c r="C1004" s="20" t="s">
        <v>26</v>
      </c>
      <c r="D1004" s="20"/>
      <c r="E1004" s="21">
        <v>-93778.9211385251</v>
      </c>
      <c r="F1004" s="22" t="s">
        <v>6</v>
      </c>
      <c r="G1004" s="23">
        <v>2010</v>
      </c>
      <c r="H1004" s="22" t="s">
        <v>66</v>
      </c>
      <c r="I1004" s="28" t="s">
        <v>64</v>
      </c>
      <c r="J1004" s="28" t="s">
        <v>65</v>
      </c>
      <c r="K1004" s="28" t="s">
        <v>4766</v>
      </c>
      <c r="L1004" s="29">
        <v>-93778.9211385251</v>
      </c>
      <c r="M1004" s="29">
        <f>L1004-E1004</f>
        <v>0</v>
      </c>
    </row>
    <row r="1005" spans="1:13">
      <c r="A1005" s="19" t="s">
        <v>5272</v>
      </c>
      <c r="B1005" s="20" t="s">
        <v>3404</v>
      </c>
      <c r="C1005" s="20" t="s">
        <v>26</v>
      </c>
      <c r="D1005" s="20"/>
      <c r="E1005" s="21">
        <v>82285.1109755527</v>
      </c>
      <c r="F1005" s="22" t="s">
        <v>6</v>
      </c>
      <c r="G1005" s="23">
        <v>2008</v>
      </c>
      <c r="H1005" s="22" t="s">
        <v>66</v>
      </c>
      <c r="I1005" s="28" t="s">
        <v>64</v>
      </c>
      <c r="J1005" s="28" t="s">
        <v>65</v>
      </c>
      <c r="K1005" s="28" t="s">
        <v>4766</v>
      </c>
      <c r="L1005" s="29">
        <v>82285.1109755527</v>
      </c>
      <c r="M1005" s="29">
        <f>L1005-E1005</f>
        <v>0</v>
      </c>
    </row>
    <row r="1006" spans="1:13">
      <c r="A1006" s="19" t="s">
        <v>5273</v>
      </c>
      <c r="B1006" s="20" t="s">
        <v>154</v>
      </c>
      <c r="C1006" s="20" t="s">
        <v>26</v>
      </c>
      <c r="D1006" s="20"/>
      <c r="E1006" s="21">
        <v>92121.3610340228</v>
      </c>
      <c r="F1006" s="22" t="s">
        <v>6</v>
      </c>
      <c r="G1006" s="23">
        <v>2012</v>
      </c>
      <c r="H1006" s="22" t="s">
        <v>66</v>
      </c>
      <c r="I1006" s="28" t="s">
        <v>64</v>
      </c>
      <c r="J1006" s="28" t="s">
        <v>65</v>
      </c>
      <c r="K1006" s="28" t="s">
        <v>4766</v>
      </c>
      <c r="L1006" s="29">
        <v>92121.3610340228</v>
      </c>
      <c r="M1006" s="29">
        <f>L1006-E1006</f>
        <v>0</v>
      </c>
    </row>
    <row r="1007" spans="1:13">
      <c r="A1007" s="19" t="s">
        <v>5274</v>
      </c>
      <c r="B1007" s="20" t="s">
        <v>3057</v>
      </c>
      <c r="C1007" s="20" t="s">
        <v>26</v>
      </c>
      <c r="D1007" s="20"/>
      <c r="E1007" s="21">
        <v>43616.7463307514</v>
      </c>
      <c r="F1007" s="22" t="s">
        <v>6</v>
      </c>
      <c r="G1007" s="23">
        <v>2012</v>
      </c>
      <c r="H1007" s="22" t="s">
        <v>66</v>
      </c>
      <c r="I1007" s="28" t="s">
        <v>64</v>
      </c>
      <c r="J1007" s="28" t="s">
        <v>65</v>
      </c>
      <c r="K1007" s="28" t="s">
        <v>4766</v>
      </c>
      <c r="L1007" s="29">
        <v>43616.7463307514</v>
      </c>
      <c r="M1007" s="29">
        <f>L1007-E1007</f>
        <v>0</v>
      </c>
    </row>
    <row r="1008" spans="1:13">
      <c r="A1008" s="19" t="s">
        <v>5275</v>
      </c>
      <c r="B1008" s="20" t="s">
        <v>3044</v>
      </c>
      <c r="C1008" s="20" t="s">
        <v>26</v>
      </c>
      <c r="D1008" s="20"/>
      <c r="E1008" s="21">
        <v>67482.1605075374</v>
      </c>
      <c r="F1008" s="22" t="s">
        <v>6</v>
      </c>
      <c r="G1008" s="23">
        <v>2010</v>
      </c>
      <c r="H1008" s="22" t="s">
        <v>66</v>
      </c>
      <c r="I1008" s="28" t="s">
        <v>64</v>
      </c>
      <c r="J1008" s="28" t="s">
        <v>65</v>
      </c>
      <c r="K1008" s="28" t="s">
        <v>4766</v>
      </c>
      <c r="L1008" s="29">
        <v>67482.1605075374</v>
      </c>
      <c r="M1008" s="29">
        <f>L1008-E1008</f>
        <v>0</v>
      </c>
    </row>
    <row r="1009" spans="1:13">
      <c r="A1009" s="19" t="s">
        <v>5276</v>
      </c>
      <c r="B1009" s="20" t="s">
        <v>103</v>
      </c>
      <c r="C1009" s="20" t="s">
        <v>26</v>
      </c>
      <c r="D1009" s="20"/>
      <c r="E1009" s="21">
        <v>35002.6936687182</v>
      </c>
      <c r="F1009" s="22" t="s">
        <v>6</v>
      </c>
      <c r="G1009" s="23">
        <v>2010</v>
      </c>
      <c r="H1009" s="22" t="s">
        <v>66</v>
      </c>
      <c r="I1009" s="28" t="s">
        <v>64</v>
      </c>
      <c r="J1009" s="28" t="s">
        <v>65</v>
      </c>
      <c r="K1009" s="28" t="s">
        <v>4766</v>
      </c>
      <c r="L1009" s="29">
        <v>35002.6936687182</v>
      </c>
      <c r="M1009" s="29">
        <f>L1009-E1009</f>
        <v>0</v>
      </c>
    </row>
    <row r="1010" spans="1:13">
      <c r="A1010" s="19" t="s">
        <v>5277</v>
      </c>
      <c r="B1010" s="20" t="s">
        <v>4548</v>
      </c>
      <c r="C1010" s="20" t="s">
        <v>26</v>
      </c>
      <c r="D1010" s="20"/>
      <c r="E1010" s="21">
        <v>-85739.764847514</v>
      </c>
      <c r="F1010" s="22" t="s">
        <v>6</v>
      </c>
      <c r="G1010" s="23">
        <v>2012</v>
      </c>
      <c r="H1010" s="22" t="s">
        <v>66</v>
      </c>
      <c r="I1010" s="28" t="s">
        <v>64</v>
      </c>
      <c r="J1010" s="28" t="s">
        <v>65</v>
      </c>
      <c r="K1010" s="28" t="s">
        <v>4766</v>
      </c>
      <c r="L1010" s="29">
        <v>-85739.764847514</v>
      </c>
      <c r="M1010" s="29">
        <f>L1010-E1010</f>
        <v>0</v>
      </c>
    </row>
    <row r="1011" spans="1:13">
      <c r="A1011" s="19" t="s">
        <v>5278</v>
      </c>
      <c r="B1011" s="20" t="s">
        <v>5279</v>
      </c>
      <c r="C1011" s="20" t="s">
        <v>28</v>
      </c>
      <c r="D1011" s="20"/>
      <c r="E1011" s="21">
        <v>44203.521809034</v>
      </c>
      <c r="F1011" s="22" t="s">
        <v>6</v>
      </c>
      <c r="G1011" s="23">
        <v>2007</v>
      </c>
      <c r="H1011" s="22" t="s">
        <v>66</v>
      </c>
      <c r="I1011" s="28" t="s">
        <v>64</v>
      </c>
      <c r="J1011" s="28" t="s">
        <v>65</v>
      </c>
      <c r="K1011" s="28" t="s">
        <v>4766</v>
      </c>
      <c r="L1011" s="29">
        <v>44203.521809034</v>
      </c>
      <c r="M1011" s="29">
        <f>L1011-E1011</f>
        <v>0</v>
      </c>
    </row>
    <row r="1012" spans="1:13">
      <c r="A1012" s="19" t="s">
        <v>5280</v>
      </c>
      <c r="B1012" s="20" t="s">
        <v>5281</v>
      </c>
      <c r="C1012" s="20" t="s">
        <v>28</v>
      </c>
      <c r="D1012" s="20"/>
      <c r="E1012" s="21">
        <v>15205.0449069556</v>
      </c>
      <c r="F1012" s="22" t="s">
        <v>6</v>
      </c>
      <c r="G1012" s="23">
        <v>2008</v>
      </c>
      <c r="H1012" s="22" t="s">
        <v>66</v>
      </c>
      <c r="I1012" s="28" t="s">
        <v>64</v>
      </c>
      <c r="J1012" s="28" t="s">
        <v>65</v>
      </c>
      <c r="K1012" s="28" t="s">
        <v>4766</v>
      </c>
      <c r="L1012" s="29">
        <v>15205.0449069556</v>
      </c>
      <c r="M1012" s="29">
        <f>L1012-E1012</f>
        <v>0</v>
      </c>
    </row>
    <row r="1013" spans="1:13">
      <c r="A1013" s="19" t="s">
        <v>5282</v>
      </c>
      <c r="B1013" s="20" t="s">
        <v>5283</v>
      </c>
      <c r="C1013" s="20" t="s">
        <v>28</v>
      </c>
      <c r="D1013" s="20"/>
      <c r="E1013" s="21">
        <v>9860.9140948028</v>
      </c>
      <c r="F1013" s="22" t="s">
        <v>6</v>
      </c>
      <c r="G1013" s="23">
        <v>2005</v>
      </c>
      <c r="H1013" s="22" t="s">
        <v>66</v>
      </c>
      <c r="I1013" s="28" t="s">
        <v>64</v>
      </c>
      <c r="J1013" s="28" t="s">
        <v>65</v>
      </c>
      <c r="K1013" s="28" t="s">
        <v>4766</v>
      </c>
      <c r="L1013" s="29">
        <v>9860.9140948028</v>
      </c>
      <c r="M1013" s="29">
        <f>L1013-E1013</f>
        <v>0</v>
      </c>
    </row>
    <row r="1014" spans="1:13">
      <c r="A1014" s="19" t="s">
        <v>5284</v>
      </c>
      <c r="B1014" s="20" t="s">
        <v>5285</v>
      </c>
      <c r="C1014" s="20" t="s">
        <v>28</v>
      </c>
      <c r="D1014" s="20"/>
      <c r="E1014" s="21">
        <v>30354.1273608816</v>
      </c>
      <c r="F1014" s="22" t="s">
        <v>6</v>
      </c>
      <c r="G1014" s="23">
        <v>2011</v>
      </c>
      <c r="H1014" s="22" t="s">
        <v>66</v>
      </c>
      <c r="I1014" s="28" t="s">
        <v>64</v>
      </c>
      <c r="J1014" s="28" t="s">
        <v>65</v>
      </c>
      <c r="K1014" s="28" t="s">
        <v>4766</v>
      </c>
      <c r="L1014" s="29">
        <v>30354.1273608816</v>
      </c>
      <c r="M1014" s="29">
        <f>L1014-E1014</f>
        <v>0</v>
      </c>
    </row>
    <row r="1015" spans="1:13">
      <c r="A1015" s="19" t="s">
        <v>5286</v>
      </c>
      <c r="B1015" s="20" t="s">
        <v>5287</v>
      </c>
      <c r="C1015" s="20" t="s">
        <v>28</v>
      </c>
      <c r="D1015" s="20"/>
      <c r="E1015" s="21">
        <v>484.377217294404</v>
      </c>
      <c r="F1015" s="22" t="s">
        <v>6</v>
      </c>
      <c r="G1015" s="23">
        <v>2011</v>
      </c>
      <c r="H1015" s="22" t="s">
        <v>66</v>
      </c>
      <c r="I1015" s="28" t="s">
        <v>64</v>
      </c>
      <c r="J1015" s="28" t="s">
        <v>65</v>
      </c>
      <c r="K1015" s="28" t="s">
        <v>4766</v>
      </c>
      <c r="L1015" s="29">
        <v>484.377217294408</v>
      </c>
      <c r="M1015" s="29">
        <v>0</v>
      </c>
    </row>
    <row r="1016" spans="1:13">
      <c r="A1016" s="19" t="s">
        <v>5288</v>
      </c>
      <c r="B1016" s="20" t="s">
        <v>5289</v>
      </c>
      <c r="C1016" s="20" t="s">
        <v>28</v>
      </c>
      <c r="D1016" s="20"/>
      <c r="E1016" s="21">
        <v>28664.4581206744</v>
      </c>
      <c r="F1016" s="22" t="s">
        <v>6</v>
      </c>
      <c r="G1016" s="23">
        <v>2010</v>
      </c>
      <c r="H1016" s="22" t="s">
        <v>66</v>
      </c>
      <c r="I1016" s="28" t="s">
        <v>64</v>
      </c>
      <c r="J1016" s="28" t="s">
        <v>65</v>
      </c>
      <c r="K1016" s="28" t="s">
        <v>4766</v>
      </c>
      <c r="L1016" s="29">
        <v>28664.4581206744</v>
      </c>
      <c r="M1016" s="29">
        <f>L1016-E1016</f>
        <v>0</v>
      </c>
    </row>
    <row r="1017" spans="1:13">
      <c r="A1017" s="19" t="s">
        <v>5290</v>
      </c>
      <c r="B1017" s="20" t="s">
        <v>5291</v>
      </c>
      <c r="C1017" s="20" t="s">
        <v>28</v>
      </c>
      <c r="D1017" s="20"/>
      <c r="E1017" s="21">
        <v>166538.713873937</v>
      </c>
      <c r="F1017" s="22" t="s">
        <v>6</v>
      </c>
      <c r="G1017" s="23">
        <v>2002</v>
      </c>
      <c r="H1017" s="22" t="s">
        <v>66</v>
      </c>
      <c r="I1017" s="28" t="s">
        <v>380</v>
      </c>
      <c r="J1017" s="28" t="s">
        <v>118</v>
      </c>
      <c r="K1017" s="28" t="s">
        <v>4766</v>
      </c>
      <c r="L1017" s="29">
        <v>166538.713873937</v>
      </c>
      <c r="M1017" s="29">
        <f>L1017-E1017</f>
        <v>0</v>
      </c>
    </row>
    <row r="1018" spans="1:13">
      <c r="A1018" s="19" t="s">
        <v>5292</v>
      </c>
      <c r="B1018" s="20" t="s">
        <v>5293</v>
      </c>
      <c r="C1018" s="20" t="s">
        <v>28</v>
      </c>
      <c r="D1018" s="20"/>
      <c r="E1018" s="21">
        <v>23577.3817346992</v>
      </c>
      <c r="F1018" s="22" t="s">
        <v>6</v>
      </c>
      <c r="G1018" s="23">
        <v>2009</v>
      </c>
      <c r="H1018" s="22" t="s">
        <v>66</v>
      </c>
      <c r="I1018" s="28" t="s">
        <v>64</v>
      </c>
      <c r="J1018" s="28" t="s">
        <v>65</v>
      </c>
      <c r="K1018" s="28" t="s">
        <v>4766</v>
      </c>
      <c r="L1018" s="29">
        <v>23577.3817346992</v>
      </c>
      <c r="M1018" s="29">
        <f>L1018-E1018</f>
        <v>0</v>
      </c>
    </row>
    <row r="1019" spans="1:13">
      <c r="A1019" s="19" t="s">
        <v>5294</v>
      </c>
      <c r="B1019" s="20" t="s">
        <v>5295</v>
      </c>
      <c r="C1019" s="20" t="s">
        <v>28</v>
      </c>
      <c r="D1019" s="20"/>
      <c r="E1019" s="21">
        <v>-1966.3615598112</v>
      </c>
      <c r="F1019" s="22" t="s">
        <v>6</v>
      </c>
      <c r="G1019" s="23">
        <v>2006</v>
      </c>
      <c r="H1019" s="22" t="s">
        <v>66</v>
      </c>
      <c r="I1019" s="28" t="s">
        <v>64</v>
      </c>
      <c r="J1019" s="28" t="s">
        <v>65</v>
      </c>
      <c r="K1019" s="28" t="s">
        <v>4766</v>
      </c>
      <c r="L1019" s="29">
        <v>-1966.3615598112</v>
      </c>
      <c r="M1019" s="29">
        <f>L1019-E1019</f>
        <v>0</v>
      </c>
    </row>
    <row r="1020" spans="1:13">
      <c r="A1020" s="19" t="s">
        <v>5296</v>
      </c>
      <c r="B1020" s="20" t="s">
        <v>5297</v>
      </c>
      <c r="C1020" s="20" t="s">
        <v>28</v>
      </c>
      <c r="D1020" s="20"/>
      <c r="E1020" s="21">
        <v>61436.9392449022</v>
      </c>
      <c r="F1020" s="22" t="s">
        <v>6</v>
      </c>
      <c r="G1020" s="23">
        <v>2009</v>
      </c>
      <c r="H1020" s="22" t="s">
        <v>66</v>
      </c>
      <c r="I1020" s="28" t="s">
        <v>64</v>
      </c>
      <c r="J1020" s="28" t="s">
        <v>65</v>
      </c>
      <c r="K1020" s="28" t="s">
        <v>4766</v>
      </c>
      <c r="L1020" s="29">
        <v>61436.9392449022</v>
      </c>
      <c r="M1020" s="29">
        <f>L1020-E1020</f>
        <v>0</v>
      </c>
    </row>
    <row r="1021" spans="1:13">
      <c r="A1021" s="19" t="s">
        <v>5298</v>
      </c>
      <c r="B1021" s="20" t="s">
        <v>5299</v>
      </c>
      <c r="C1021" s="20" t="s">
        <v>28</v>
      </c>
      <c r="D1021" s="20"/>
      <c r="E1021" s="21">
        <v>56927.0236612432</v>
      </c>
      <c r="F1021" s="22" t="s">
        <v>6</v>
      </c>
      <c r="G1021" s="23">
        <v>2015</v>
      </c>
      <c r="H1021" s="22" t="s">
        <v>66</v>
      </c>
      <c r="I1021" s="28" t="s">
        <v>64</v>
      </c>
      <c r="J1021" s="28" t="s">
        <v>65</v>
      </c>
      <c r="K1021" s="28" t="s">
        <v>4766</v>
      </c>
      <c r="L1021" s="29">
        <v>56927.0236612432</v>
      </c>
      <c r="M1021" s="29">
        <f>L1021-E1021</f>
        <v>0</v>
      </c>
    </row>
    <row r="1022" spans="1:13">
      <c r="A1022" s="19" t="s">
        <v>5300</v>
      </c>
      <c r="B1022" s="20" t="s">
        <v>5301</v>
      </c>
      <c r="C1022" s="20" t="s">
        <v>28</v>
      </c>
      <c r="D1022" s="20"/>
      <c r="E1022" s="21">
        <v>-18693.3286139184</v>
      </c>
      <c r="F1022" s="22" t="s">
        <v>6</v>
      </c>
      <c r="G1022" s="23">
        <v>2006</v>
      </c>
      <c r="H1022" s="22" t="s">
        <v>66</v>
      </c>
      <c r="I1022" s="28" t="s">
        <v>64</v>
      </c>
      <c r="J1022" s="28" t="s">
        <v>65</v>
      </c>
      <c r="K1022" s="28" t="s">
        <v>4766</v>
      </c>
      <c r="L1022" s="29">
        <v>-18693.3286139184</v>
      </c>
      <c r="M1022" s="29">
        <f>L1022-E1022</f>
        <v>0</v>
      </c>
    </row>
    <row r="1023" spans="1:13">
      <c r="A1023" s="19" t="s">
        <v>5302</v>
      </c>
      <c r="B1023" s="20" t="s">
        <v>5303</v>
      </c>
      <c r="C1023" s="20" t="s">
        <v>28</v>
      </c>
      <c r="D1023" s="20"/>
      <c r="E1023" s="21">
        <v>140900.6935224</v>
      </c>
      <c r="F1023" s="22" t="s">
        <v>6</v>
      </c>
      <c r="G1023" s="23">
        <v>2012</v>
      </c>
      <c r="H1023" s="22" t="s">
        <v>66</v>
      </c>
      <c r="I1023" s="28" t="s">
        <v>64</v>
      </c>
      <c r="J1023" s="28" t="s">
        <v>65</v>
      </c>
      <c r="K1023" s="28" t="s">
        <v>4766</v>
      </c>
      <c r="L1023" s="29">
        <v>140900.6935224</v>
      </c>
      <c r="M1023" s="29">
        <f>L1023-E1023</f>
        <v>0</v>
      </c>
    </row>
    <row r="1024" spans="1:13">
      <c r="A1024" s="19" t="s">
        <v>5304</v>
      </c>
      <c r="B1024" s="20" t="s">
        <v>5305</v>
      </c>
      <c r="C1024" s="20" t="s">
        <v>28</v>
      </c>
      <c r="D1024" s="20"/>
      <c r="E1024" s="21">
        <v>31859.4508652984</v>
      </c>
      <c r="F1024" s="22" t="s">
        <v>6</v>
      </c>
      <c r="G1024" s="23">
        <v>2010</v>
      </c>
      <c r="H1024" s="22" t="s">
        <v>66</v>
      </c>
      <c r="I1024" s="28" t="s">
        <v>64</v>
      </c>
      <c r="J1024" s="28" t="s">
        <v>65</v>
      </c>
      <c r="K1024" s="28" t="s">
        <v>4766</v>
      </c>
      <c r="L1024" s="29">
        <v>31859.4508652984</v>
      </c>
      <c r="M1024" s="29">
        <f>L1024-E1024</f>
        <v>0</v>
      </c>
    </row>
    <row r="1025" spans="1:13">
      <c r="A1025" s="19" t="s">
        <v>5306</v>
      </c>
      <c r="B1025" s="20" t="s">
        <v>5307</v>
      </c>
      <c r="C1025" s="20" t="s">
        <v>28</v>
      </c>
      <c r="D1025" s="20"/>
      <c r="E1025" s="21">
        <v>923.087921559197</v>
      </c>
      <c r="F1025" s="22" t="s">
        <v>6</v>
      </c>
      <c r="G1025" s="23">
        <v>2007</v>
      </c>
      <c r="H1025" s="22" t="s">
        <v>66</v>
      </c>
      <c r="I1025" s="28" t="s">
        <v>64</v>
      </c>
      <c r="J1025" s="28" t="s">
        <v>65</v>
      </c>
      <c r="K1025" s="28" t="s">
        <v>4766</v>
      </c>
      <c r="L1025" s="29">
        <v>923.087921559195</v>
      </c>
      <c r="M1025" s="29">
        <v>0</v>
      </c>
    </row>
    <row r="1026" spans="1:13">
      <c r="A1026" s="19" t="s">
        <v>5308</v>
      </c>
      <c r="B1026" s="20" t="s">
        <v>5309</v>
      </c>
      <c r="C1026" s="20" t="s">
        <v>28</v>
      </c>
      <c r="D1026" s="20"/>
      <c r="E1026" s="21">
        <v>23468.0725852592</v>
      </c>
      <c r="F1026" s="22" t="s">
        <v>6</v>
      </c>
      <c r="G1026" s="23">
        <v>2004</v>
      </c>
      <c r="H1026" s="22" t="s">
        <v>66</v>
      </c>
      <c r="I1026" s="28" t="s">
        <v>64</v>
      </c>
      <c r="J1026" s="28" t="s">
        <v>65</v>
      </c>
      <c r="K1026" s="28" t="s">
        <v>4766</v>
      </c>
      <c r="L1026" s="29">
        <v>23468.0725852592</v>
      </c>
      <c r="M1026" s="29">
        <f>L1026-E1026</f>
        <v>0</v>
      </c>
    </row>
    <row r="1027" spans="1:13">
      <c r="A1027" s="19" t="s">
        <v>5310</v>
      </c>
      <c r="B1027" s="20" t="s">
        <v>5311</v>
      </c>
      <c r="C1027" s="20" t="s">
        <v>28</v>
      </c>
      <c r="D1027" s="20"/>
      <c r="E1027" s="21">
        <v>-1401.6659968672</v>
      </c>
      <c r="F1027" s="22" t="s">
        <v>6</v>
      </c>
      <c r="G1027" s="23">
        <v>2007</v>
      </c>
      <c r="H1027" s="22" t="s">
        <v>66</v>
      </c>
      <c r="I1027" s="28" t="s">
        <v>64</v>
      </c>
      <c r="J1027" s="28" t="s">
        <v>65</v>
      </c>
      <c r="K1027" s="28" t="s">
        <v>4766</v>
      </c>
      <c r="L1027" s="29">
        <v>-1401.6659968672</v>
      </c>
      <c r="M1027" s="29">
        <f>L1027-E1027</f>
        <v>0</v>
      </c>
    </row>
    <row r="1028" spans="1:13">
      <c r="A1028" s="19" t="s">
        <v>5312</v>
      </c>
      <c r="B1028" s="20" t="s">
        <v>5313</v>
      </c>
      <c r="C1028" s="20" t="s">
        <v>28</v>
      </c>
      <c r="D1028" s="20"/>
      <c r="E1028" s="21">
        <v>-16802.2951849746</v>
      </c>
      <c r="F1028" s="22" t="s">
        <v>6</v>
      </c>
      <c r="G1028" s="23">
        <v>2008</v>
      </c>
      <c r="H1028" s="22" t="s">
        <v>66</v>
      </c>
      <c r="I1028" s="28" t="s">
        <v>64</v>
      </c>
      <c r="J1028" s="28" t="s">
        <v>65</v>
      </c>
      <c r="K1028" s="28" t="s">
        <v>4766</v>
      </c>
      <c r="L1028" s="29">
        <v>-16802.2951849746</v>
      </c>
      <c r="M1028" s="29">
        <f>L1028-E1028</f>
        <v>0</v>
      </c>
    </row>
    <row r="1029" spans="1:13">
      <c r="A1029" s="19" t="s">
        <v>5314</v>
      </c>
      <c r="B1029" s="20" t="s">
        <v>5315</v>
      </c>
      <c r="C1029" s="20" t="s">
        <v>28</v>
      </c>
      <c r="D1029" s="20"/>
      <c r="E1029" s="21">
        <v>-71.9418252800492</v>
      </c>
      <c r="F1029" s="22" t="s">
        <v>6</v>
      </c>
      <c r="G1029" s="23">
        <v>2012</v>
      </c>
      <c r="H1029" s="22" t="s">
        <v>66</v>
      </c>
      <c r="I1029" s="28" t="s">
        <v>64</v>
      </c>
      <c r="J1029" s="28" t="s">
        <v>65</v>
      </c>
      <c r="K1029" s="28" t="s">
        <v>4766</v>
      </c>
      <c r="L1029" s="29">
        <v>-71.941825280046</v>
      </c>
      <c r="M1029" s="29">
        <v>0</v>
      </c>
    </row>
    <row r="1030" spans="1:13">
      <c r="A1030" s="19" t="s">
        <v>5316</v>
      </c>
      <c r="B1030" s="20" t="s">
        <v>5317</v>
      </c>
      <c r="C1030" s="20" t="s">
        <v>28</v>
      </c>
      <c r="D1030" s="20"/>
      <c r="E1030" s="21">
        <v>-11483.463487712</v>
      </c>
      <c r="F1030" s="22" t="s">
        <v>6</v>
      </c>
      <c r="G1030" s="23">
        <v>2008</v>
      </c>
      <c r="H1030" s="22" t="s">
        <v>66</v>
      </c>
      <c r="I1030" s="28" t="s">
        <v>64</v>
      </c>
      <c r="J1030" s="28" t="s">
        <v>65</v>
      </c>
      <c r="K1030" s="28" t="s">
        <v>4766</v>
      </c>
      <c r="L1030" s="29">
        <v>-11483.463487712</v>
      </c>
      <c r="M1030" s="29">
        <f>L1030-E1030</f>
        <v>0</v>
      </c>
    </row>
    <row r="1031" spans="1:13">
      <c r="A1031" s="19" t="s">
        <v>5318</v>
      </c>
      <c r="B1031" s="20" t="s">
        <v>5319</v>
      </c>
      <c r="C1031" s="20" t="s">
        <v>28</v>
      </c>
      <c r="D1031" s="20"/>
      <c r="E1031" s="21">
        <v>-9565.13629282196</v>
      </c>
      <c r="F1031" s="22" t="s">
        <v>6</v>
      </c>
      <c r="G1031" s="23">
        <v>2006</v>
      </c>
      <c r="H1031" s="22" t="s">
        <v>66</v>
      </c>
      <c r="I1031" s="28" t="s">
        <v>64</v>
      </c>
      <c r="J1031" s="28" t="s">
        <v>65</v>
      </c>
      <c r="K1031" s="28" t="s">
        <v>4766</v>
      </c>
      <c r="L1031" s="29">
        <v>-9565.13629282195</v>
      </c>
      <c r="M1031" s="29">
        <f>L1031-E1031</f>
        <v>0</v>
      </c>
    </row>
    <row r="1032" spans="1:14">
      <c r="A1032" s="19" t="s">
        <v>5320</v>
      </c>
      <c r="B1032" s="20" t="s">
        <v>5321</v>
      </c>
      <c r="C1032" s="20" t="s">
        <v>28</v>
      </c>
      <c r="D1032" s="20"/>
      <c r="E1032" s="21">
        <v>12657.6514375178</v>
      </c>
      <c r="F1032" s="22" t="s">
        <v>6</v>
      </c>
      <c r="G1032" s="23">
        <v>2008</v>
      </c>
      <c r="H1032" s="22" t="s">
        <v>66</v>
      </c>
      <c r="I1032" s="28" t="s">
        <v>64</v>
      </c>
      <c r="J1032" s="28" t="s">
        <v>65</v>
      </c>
      <c r="K1032" s="28" t="s">
        <v>4766</v>
      </c>
      <c r="L1032" s="29">
        <v>12657.6514375178</v>
      </c>
      <c r="M1032" s="29">
        <f>L1032-E1032</f>
        <v>0</v>
      </c>
      <c r="N1032" s="31"/>
    </row>
    <row r="1033" spans="1:13">
      <c r="A1033" s="19" t="s">
        <v>5190</v>
      </c>
      <c r="B1033" s="20" t="s">
        <v>5191</v>
      </c>
      <c r="C1033" s="20" t="s">
        <v>18</v>
      </c>
      <c r="D1033" s="20"/>
      <c r="E1033" s="21">
        <v>-3492.24195500161</v>
      </c>
      <c r="F1033" s="22" t="s">
        <v>6</v>
      </c>
      <c r="G1033" s="23">
        <v>2011</v>
      </c>
      <c r="H1033" s="22" t="s">
        <v>66</v>
      </c>
      <c r="I1033" s="28" t="s">
        <v>64</v>
      </c>
      <c r="J1033" s="28" t="s">
        <v>215</v>
      </c>
      <c r="K1033" s="28"/>
      <c r="L1033" s="29">
        <v>-3499.42627228801</v>
      </c>
      <c r="M1033" s="29">
        <f>L1033-E1033</f>
        <v>-7.18431728639962</v>
      </c>
    </row>
    <row r="1034" spans="1:13">
      <c r="A1034" s="19" t="s">
        <v>5192</v>
      </c>
      <c r="B1034" s="20" t="s">
        <v>3960</v>
      </c>
      <c r="C1034" s="20" t="s">
        <v>18</v>
      </c>
      <c r="D1034" s="20"/>
      <c r="E1034" s="21">
        <v>-3492.24195500161</v>
      </c>
      <c r="F1034" s="22" t="s">
        <v>6</v>
      </c>
      <c r="G1034" s="23">
        <v>2015</v>
      </c>
      <c r="H1034" s="22" t="s">
        <v>66</v>
      </c>
      <c r="I1034" s="28" t="s">
        <v>64</v>
      </c>
      <c r="J1034" s="28" t="s">
        <v>204</v>
      </c>
      <c r="K1034" s="28"/>
      <c r="L1034" s="29">
        <v>-3499.42627228801</v>
      </c>
      <c r="M1034" s="29">
        <f>L1034-E1034</f>
        <v>-7.18431728639962</v>
      </c>
    </row>
    <row r="1035" spans="1:13">
      <c r="A1035" s="19" t="s">
        <v>5195</v>
      </c>
      <c r="B1035" s="20" t="s">
        <v>5196</v>
      </c>
      <c r="C1035" s="20" t="s">
        <v>18</v>
      </c>
      <c r="D1035" s="20"/>
      <c r="E1035" s="21">
        <v>-3492.24195500161</v>
      </c>
      <c r="F1035" s="22" t="s">
        <v>6</v>
      </c>
      <c r="G1035" s="23">
        <v>2011</v>
      </c>
      <c r="H1035" s="22" t="s">
        <v>66</v>
      </c>
      <c r="I1035" s="28" t="s">
        <v>64</v>
      </c>
      <c r="J1035" s="28" t="s">
        <v>215</v>
      </c>
      <c r="K1035" s="28"/>
      <c r="L1035" s="29">
        <v>-3499.42627228801</v>
      </c>
      <c r="M1035" s="29">
        <f>L1035-E1035</f>
        <v>-7.18431728639962</v>
      </c>
    </row>
    <row r="1036" spans="1:13">
      <c r="A1036" s="19" t="s">
        <v>5199</v>
      </c>
      <c r="B1036" s="20" t="s">
        <v>5200</v>
      </c>
      <c r="C1036" s="20" t="s">
        <v>18</v>
      </c>
      <c r="D1036" s="20"/>
      <c r="E1036" s="21">
        <v>-3492.24195500161</v>
      </c>
      <c r="F1036" s="22" t="s">
        <v>6</v>
      </c>
      <c r="G1036" s="23">
        <v>2015</v>
      </c>
      <c r="H1036" s="22" t="s">
        <v>66</v>
      </c>
      <c r="I1036" s="28" t="s">
        <v>64</v>
      </c>
      <c r="J1036" s="28" t="s">
        <v>215</v>
      </c>
      <c r="K1036" s="28"/>
      <c r="L1036" s="29">
        <v>-3499.42627228801</v>
      </c>
      <c r="M1036" s="29">
        <f>L1036-E1036</f>
        <v>-7.18431728639962</v>
      </c>
    </row>
    <row r="1037" spans="1:13">
      <c r="A1037" s="19" t="s">
        <v>5207</v>
      </c>
      <c r="B1037" s="20" t="s">
        <v>5208</v>
      </c>
      <c r="C1037" s="20" t="s">
        <v>18</v>
      </c>
      <c r="D1037" s="20"/>
      <c r="E1037" s="21">
        <v>-3492.24195500161</v>
      </c>
      <c r="F1037" s="22" t="s">
        <v>6</v>
      </c>
      <c r="G1037" s="23">
        <v>2009</v>
      </c>
      <c r="H1037" s="22" t="s">
        <v>66</v>
      </c>
      <c r="I1037" s="28" t="s">
        <v>64</v>
      </c>
      <c r="J1037" s="28" t="s">
        <v>215</v>
      </c>
      <c r="K1037" s="28"/>
      <c r="L1037" s="29">
        <v>-3499.42627228801</v>
      </c>
      <c r="M1037" s="29">
        <f>L1037-E1037</f>
        <v>-7.18431728639962</v>
      </c>
    </row>
    <row r="1038" spans="1:13">
      <c r="A1038" s="19" t="s">
        <v>5209</v>
      </c>
      <c r="B1038" s="20" t="s">
        <v>5210</v>
      </c>
      <c r="C1038" s="20" t="s">
        <v>18</v>
      </c>
      <c r="D1038" s="20"/>
      <c r="E1038" s="21">
        <v>-3492.24195500161</v>
      </c>
      <c r="F1038" s="22" t="s">
        <v>6</v>
      </c>
      <c r="G1038" s="23">
        <v>2008</v>
      </c>
      <c r="H1038" s="22" t="s">
        <v>66</v>
      </c>
      <c r="I1038" s="28" t="s">
        <v>64</v>
      </c>
      <c r="J1038" s="28" t="s">
        <v>215</v>
      </c>
      <c r="K1038" s="28"/>
      <c r="L1038" s="29">
        <v>-3499.42627228801</v>
      </c>
      <c r="M1038" s="29">
        <f>L1038-E1038</f>
        <v>-7.18431728639962</v>
      </c>
    </row>
    <row r="1039" spans="1:13">
      <c r="A1039" s="19" t="s">
        <v>5181</v>
      </c>
      <c r="B1039" s="20" t="s">
        <v>2086</v>
      </c>
      <c r="C1039" s="20" t="s">
        <v>16</v>
      </c>
      <c r="D1039" s="20"/>
      <c r="E1039" s="21">
        <v>-637.275542550931</v>
      </c>
      <c r="F1039" s="22" t="s">
        <v>6</v>
      </c>
      <c r="G1039" s="23">
        <v>2006</v>
      </c>
      <c r="H1039" s="22" t="s">
        <v>66</v>
      </c>
      <c r="I1039" s="28" t="s">
        <v>64</v>
      </c>
      <c r="J1039" s="28" t="s">
        <v>187</v>
      </c>
      <c r="K1039" s="28"/>
      <c r="L1039" s="29">
        <v>-777.138699262656</v>
      </c>
      <c r="M1039" s="29">
        <f>L1039-E1039</f>
        <v>-139.863156711725</v>
      </c>
    </row>
    <row r="1040" spans="1:13">
      <c r="A1040" s="19" t="s">
        <v>5182</v>
      </c>
      <c r="B1040" s="20" t="s">
        <v>2423</v>
      </c>
      <c r="C1040" s="20" t="s">
        <v>16</v>
      </c>
      <c r="D1040" s="20"/>
      <c r="E1040" s="21">
        <v>-637.275542550931</v>
      </c>
      <c r="F1040" s="22" t="s">
        <v>6</v>
      </c>
      <c r="G1040" s="23">
        <v>2008</v>
      </c>
      <c r="H1040" s="22" t="s">
        <v>66</v>
      </c>
      <c r="I1040" s="28" t="s">
        <v>64</v>
      </c>
      <c r="J1040" s="28" t="s">
        <v>187</v>
      </c>
      <c r="K1040" s="28"/>
      <c r="L1040" s="29">
        <v>-777.138699262656</v>
      </c>
      <c r="M1040" s="29">
        <f>L1040-E1040</f>
        <v>-139.863156711725</v>
      </c>
    </row>
    <row r="1041" spans="1:13">
      <c r="A1041" s="19" t="s">
        <v>5183</v>
      </c>
      <c r="B1041" s="20" t="s">
        <v>3983</v>
      </c>
      <c r="C1041" s="20" t="s">
        <v>16</v>
      </c>
      <c r="D1041" s="20"/>
      <c r="E1041" s="21">
        <v>-637.275542550931</v>
      </c>
      <c r="F1041" s="22" t="s">
        <v>6</v>
      </c>
      <c r="G1041" s="23">
        <v>2009</v>
      </c>
      <c r="H1041" s="22" t="s">
        <v>66</v>
      </c>
      <c r="I1041" s="28" t="s">
        <v>64</v>
      </c>
      <c r="J1041" s="28" t="s">
        <v>65</v>
      </c>
      <c r="K1041" s="28"/>
      <c r="L1041" s="29">
        <v>-777.138699262656</v>
      </c>
      <c r="M1041" s="29">
        <f>L1041-E1041</f>
        <v>-139.863156711725</v>
      </c>
    </row>
    <row r="1042" spans="1:13">
      <c r="A1042" s="19" t="s">
        <v>5329</v>
      </c>
      <c r="B1042" s="20" t="s">
        <v>2448</v>
      </c>
      <c r="C1042" s="20" t="s">
        <v>16</v>
      </c>
      <c r="D1042" s="20"/>
      <c r="E1042" s="21">
        <v>-637.275542550931</v>
      </c>
      <c r="F1042" s="22" t="s">
        <v>6</v>
      </c>
      <c r="G1042" s="23">
        <v>2009</v>
      </c>
      <c r="H1042" s="22" t="s">
        <v>66</v>
      </c>
      <c r="I1042" s="28" t="s">
        <v>64</v>
      </c>
      <c r="J1042" s="28" t="s">
        <v>178</v>
      </c>
      <c r="K1042" s="28"/>
      <c r="L1042" s="29">
        <v>-777.138699262656</v>
      </c>
      <c r="M1042" s="29">
        <f>L1042-E1042</f>
        <v>-139.863156711725</v>
      </c>
    </row>
    <row r="1043" spans="1:13">
      <c r="A1043" s="19" t="s">
        <v>5330</v>
      </c>
      <c r="B1043" s="20" t="s">
        <v>2504</v>
      </c>
      <c r="C1043" s="20" t="s">
        <v>16</v>
      </c>
      <c r="D1043" s="20"/>
      <c r="E1043" s="21">
        <v>-637.275542550931</v>
      </c>
      <c r="F1043" s="22" t="s">
        <v>6</v>
      </c>
      <c r="G1043" s="23">
        <v>2010</v>
      </c>
      <c r="H1043" s="22" t="s">
        <v>66</v>
      </c>
      <c r="I1043" s="28" t="s">
        <v>64</v>
      </c>
      <c r="J1043" s="28" t="s">
        <v>178</v>
      </c>
      <c r="K1043" s="28"/>
      <c r="L1043" s="29">
        <v>-777.138699262656</v>
      </c>
      <c r="M1043" s="29">
        <f>L1043-E1043</f>
        <v>-139.863156711725</v>
      </c>
    </row>
    <row r="1044" spans="1:13">
      <c r="A1044" s="19" t="s">
        <v>5331</v>
      </c>
      <c r="B1044" s="20" t="s">
        <v>2176</v>
      </c>
      <c r="C1044" s="20" t="s">
        <v>16</v>
      </c>
      <c r="D1044" s="20"/>
      <c r="E1044" s="21">
        <v>-637.275542550931</v>
      </c>
      <c r="F1044" s="22" t="s">
        <v>6</v>
      </c>
      <c r="G1044" s="23">
        <v>2010</v>
      </c>
      <c r="H1044" s="22" t="s">
        <v>66</v>
      </c>
      <c r="I1044" s="28" t="s">
        <v>64</v>
      </c>
      <c r="J1044" s="28" t="s">
        <v>65</v>
      </c>
      <c r="K1044" s="28"/>
      <c r="L1044" s="29">
        <v>-777.138699262656</v>
      </c>
      <c r="M1044" s="29">
        <f>L1044-E1044</f>
        <v>-139.863156711725</v>
      </c>
    </row>
    <row r="1045" spans="1:13">
      <c r="A1045" s="19" t="s">
        <v>5184</v>
      </c>
      <c r="B1045" s="20" t="s">
        <v>2217</v>
      </c>
      <c r="C1045" s="20" t="s">
        <v>16</v>
      </c>
      <c r="D1045" s="20"/>
      <c r="E1045" s="21">
        <v>-637.275542550931</v>
      </c>
      <c r="F1045" s="22" t="s">
        <v>6</v>
      </c>
      <c r="G1045" s="23">
        <v>2010</v>
      </c>
      <c r="H1045" s="22" t="s">
        <v>66</v>
      </c>
      <c r="I1045" s="28" t="s">
        <v>64</v>
      </c>
      <c r="J1045" s="28" t="s">
        <v>65</v>
      </c>
      <c r="K1045" s="28"/>
      <c r="L1045" s="29">
        <v>-777.138699262656</v>
      </c>
      <c r="M1045" s="29">
        <f>L1045-E1045</f>
        <v>-139.863156711725</v>
      </c>
    </row>
    <row r="1046" spans="1:13">
      <c r="A1046" s="19" t="s">
        <v>4781</v>
      </c>
      <c r="B1046" s="20" t="s">
        <v>2527</v>
      </c>
      <c r="C1046" s="20" t="s">
        <v>16</v>
      </c>
      <c r="D1046" s="20"/>
      <c r="E1046" s="21">
        <v>-637.275542550931</v>
      </c>
      <c r="F1046" s="22" t="s">
        <v>6</v>
      </c>
      <c r="G1046" s="23">
        <v>2016</v>
      </c>
      <c r="H1046" s="22" t="s">
        <v>82</v>
      </c>
      <c r="I1046" s="28" t="s">
        <v>64</v>
      </c>
      <c r="J1046" s="28" t="s">
        <v>65</v>
      </c>
      <c r="K1046" s="28"/>
      <c r="L1046" s="29">
        <v>-777.138699262656</v>
      </c>
      <c r="M1046" s="29">
        <f>L1046-E1046</f>
        <v>-139.863156711725</v>
      </c>
    </row>
    <row r="1047" spans="1:13">
      <c r="A1047" s="19" t="s">
        <v>4767</v>
      </c>
      <c r="B1047" s="20" t="s">
        <v>4366</v>
      </c>
      <c r="C1047" s="20" t="s">
        <v>16</v>
      </c>
      <c r="D1047" s="20"/>
      <c r="E1047" s="21">
        <v>-637.275542550931</v>
      </c>
      <c r="F1047" s="22" t="s">
        <v>6</v>
      </c>
      <c r="G1047" s="23">
        <v>2016</v>
      </c>
      <c r="H1047" s="22" t="s">
        <v>82</v>
      </c>
      <c r="I1047" s="28" t="s">
        <v>64</v>
      </c>
      <c r="J1047" s="28" t="s">
        <v>65</v>
      </c>
      <c r="K1047" s="28"/>
      <c r="L1047" s="29">
        <v>-777.138699262656</v>
      </c>
      <c r="M1047" s="29">
        <f>L1047-E1047</f>
        <v>-139.863156711725</v>
      </c>
    </row>
    <row r="1048" spans="1:13">
      <c r="A1048" s="19" t="s">
        <v>4768</v>
      </c>
      <c r="B1048" s="20" t="s">
        <v>3638</v>
      </c>
      <c r="C1048" s="20" t="s">
        <v>16</v>
      </c>
      <c r="D1048" s="20"/>
      <c r="E1048" s="21">
        <v>-637.275542550931</v>
      </c>
      <c r="F1048" s="22" t="s">
        <v>6</v>
      </c>
      <c r="G1048" s="23">
        <v>2016</v>
      </c>
      <c r="H1048" s="22" t="s">
        <v>82</v>
      </c>
      <c r="I1048" s="28" t="s">
        <v>64</v>
      </c>
      <c r="J1048" s="28" t="s">
        <v>65</v>
      </c>
      <c r="K1048" s="28"/>
      <c r="L1048" s="29">
        <v>-777.138699262656</v>
      </c>
      <c r="M1048" s="29">
        <f>L1048-E1048</f>
        <v>-139.863156711725</v>
      </c>
    </row>
    <row r="1049" spans="1:13">
      <c r="A1049" s="19" t="s">
        <v>4765</v>
      </c>
      <c r="B1049" s="20" t="s">
        <v>4190</v>
      </c>
      <c r="C1049" s="20" t="s">
        <v>16</v>
      </c>
      <c r="D1049" s="20"/>
      <c r="E1049" s="21">
        <v>-637.275542550931</v>
      </c>
      <c r="F1049" s="22" t="s">
        <v>6</v>
      </c>
      <c r="G1049" s="23">
        <v>1998</v>
      </c>
      <c r="H1049" s="22" t="s">
        <v>66</v>
      </c>
      <c r="I1049" s="28" t="s">
        <v>380</v>
      </c>
      <c r="J1049" s="28" t="s">
        <v>193</v>
      </c>
      <c r="K1049" s="28"/>
      <c r="L1049" s="29">
        <v>-777.138699262656</v>
      </c>
      <c r="M1049" s="29">
        <f>L1049-E1049</f>
        <v>-139.863156711725</v>
      </c>
    </row>
    <row r="1050" spans="1:13">
      <c r="A1050" s="19" t="s">
        <v>5335</v>
      </c>
      <c r="B1050" s="20" t="s">
        <v>798</v>
      </c>
      <c r="C1050" s="20" t="s">
        <v>16</v>
      </c>
      <c r="D1050" s="20"/>
      <c r="E1050" s="21">
        <v>-637.275542550931</v>
      </c>
      <c r="F1050" s="22" t="s">
        <v>6</v>
      </c>
      <c r="G1050" s="23">
        <v>2011</v>
      </c>
      <c r="H1050" s="22" t="s">
        <v>66</v>
      </c>
      <c r="I1050" s="28" t="s">
        <v>488</v>
      </c>
      <c r="J1050" s="28" t="s">
        <v>166</v>
      </c>
      <c r="K1050" s="28"/>
      <c r="L1050" s="29">
        <v>-777.138699262656</v>
      </c>
      <c r="M1050" s="29">
        <f>L1050-E1050</f>
        <v>-139.863156711725</v>
      </c>
    </row>
    <row r="1051" spans="1:13">
      <c r="A1051" s="19" t="s">
        <v>5345</v>
      </c>
      <c r="B1051" s="20" t="s">
        <v>5346</v>
      </c>
      <c r="C1051" s="20" t="s">
        <v>24</v>
      </c>
      <c r="D1051" s="20"/>
      <c r="E1051" s="21">
        <v>1653.3519647377</v>
      </c>
      <c r="F1051" s="22" t="s">
        <v>6</v>
      </c>
      <c r="G1051" s="23">
        <v>2002</v>
      </c>
      <c r="H1051" s="22" t="s">
        <v>66</v>
      </c>
      <c r="I1051" s="28" t="s">
        <v>64</v>
      </c>
      <c r="J1051" s="28" t="s">
        <v>65</v>
      </c>
      <c r="K1051" s="28"/>
      <c r="L1051" s="29">
        <v>1283.66245041473</v>
      </c>
      <c r="M1051" s="29">
        <f>L1051-E1051</f>
        <v>-369.68951432297</v>
      </c>
    </row>
    <row r="1052" spans="1:13">
      <c r="A1052" s="19" t="s">
        <v>5347</v>
      </c>
      <c r="B1052" s="20" t="s">
        <v>5348</v>
      </c>
      <c r="C1052" s="20" t="s">
        <v>24</v>
      </c>
      <c r="D1052" s="20"/>
      <c r="E1052" s="21">
        <v>1653.3519647377</v>
      </c>
      <c r="F1052" s="22" t="s">
        <v>6</v>
      </c>
      <c r="G1052" s="23">
        <v>2003</v>
      </c>
      <c r="H1052" s="22" t="s">
        <v>66</v>
      </c>
      <c r="I1052" s="28" t="s">
        <v>64</v>
      </c>
      <c r="J1052" s="28" t="s">
        <v>65</v>
      </c>
      <c r="K1052" s="28"/>
      <c r="L1052" s="29">
        <v>1283.66245041473</v>
      </c>
      <c r="M1052" s="29">
        <f>L1052-E1052</f>
        <v>-369.68951432297</v>
      </c>
    </row>
    <row r="1053" spans="1:13">
      <c r="A1053" s="19" t="s">
        <v>5349</v>
      </c>
      <c r="B1053" s="20" t="s">
        <v>5350</v>
      </c>
      <c r="C1053" s="20" t="s">
        <v>24</v>
      </c>
      <c r="D1053" s="20"/>
      <c r="E1053" s="21">
        <v>1653.3519647377</v>
      </c>
      <c r="F1053" s="22" t="s">
        <v>6</v>
      </c>
      <c r="G1053" s="23">
        <v>2009</v>
      </c>
      <c r="H1053" s="22" t="s">
        <v>66</v>
      </c>
      <c r="I1053" s="28" t="s">
        <v>64</v>
      </c>
      <c r="J1053" s="28" t="s">
        <v>65</v>
      </c>
      <c r="K1053" s="28"/>
      <c r="L1053" s="29">
        <v>1283.66245041473</v>
      </c>
      <c r="M1053" s="29">
        <f>L1053-E1053</f>
        <v>-369.68951432297</v>
      </c>
    </row>
    <row r="1054" spans="1:13">
      <c r="A1054" s="19" t="s">
        <v>5351</v>
      </c>
      <c r="B1054" s="20" t="s">
        <v>5352</v>
      </c>
      <c r="C1054" s="20" t="s">
        <v>24</v>
      </c>
      <c r="D1054" s="20"/>
      <c r="E1054" s="21">
        <v>1653.3519647377</v>
      </c>
      <c r="F1054" s="22" t="s">
        <v>6</v>
      </c>
      <c r="G1054" s="23">
        <v>2009</v>
      </c>
      <c r="H1054" s="22" t="s">
        <v>66</v>
      </c>
      <c r="I1054" s="28" t="s">
        <v>64</v>
      </c>
      <c r="J1054" s="28" t="s">
        <v>65</v>
      </c>
      <c r="K1054" s="28"/>
      <c r="L1054" s="29">
        <v>1283.66245041473</v>
      </c>
      <c r="M1054" s="29">
        <f>L1054-E1054</f>
        <v>-369.68951432297</v>
      </c>
    </row>
    <row r="1055" spans="1:13">
      <c r="A1055" s="19" t="s">
        <v>5353</v>
      </c>
      <c r="B1055" s="20" t="s">
        <v>5354</v>
      </c>
      <c r="C1055" s="20" t="s">
        <v>24</v>
      </c>
      <c r="D1055" s="20"/>
      <c r="E1055" s="21">
        <v>1653.3519647377</v>
      </c>
      <c r="F1055" s="22" t="s">
        <v>6</v>
      </c>
      <c r="G1055" s="23">
        <v>2009</v>
      </c>
      <c r="H1055" s="22" t="s">
        <v>66</v>
      </c>
      <c r="I1055" s="28" t="s">
        <v>64</v>
      </c>
      <c r="J1055" s="28" t="s">
        <v>65</v>
      </c>
      <c r="K1055" s="28"/>
      <c r="L1055" s="29">
        <v>1283.66245041473</v>
      </c>
      <c r="M1055" s="29">
        <f>L1055-E1055</f>
        <v>-369.68951432297</v>
      </c>
    </row>
    <row r="1056" spans="1:13">
      <c r="A1056" s="19" t="s">
        <v>4782</v>
      </c>
      <c r="B1056" s="20" t="s">
        <v>2797</v>
      </c>
      <c r="C1056" s="20" t="s">
        <v>22</v>
      </c>
      <c r="D1056" s="20"/>
      <c r="E1056" s="21">
        <v>8601.64835001</v>
      </c>
      <c r="F1056" s="22" t="s">
        <v>6</v>
      </c>
      <c r="G1056" s="23">
        <v>2014</v>
      </c>
      <c r="H1056" s="22" t="s">
        <v>66</v>
      </c>
      <c r="I1056" s="28" t="s">
        <v>64</v>
      </c>
      <c r="J1056" s="28" t="s">
        <v>215</v>
      </c>
      <c r="K1056" s="28"/>
      <c r="L1056" s="29">
        <v>8222.9671784435</v>
      </c>
      <c r="M1056" s="29">
        <f>L1056-E1056</f>
        <v>-378.681171566501</v>
      </c>
    </row>
    <row r="1057" spans="1:13">
      <c r="A1057" s="19" t="s">
        <v>5185</v>
      </c>
      <c r="B1057" s="20" t="s">
        <v>2968</v>
      </c>
      <c r="C1057" s="20" t="s">
        <v>16</v>
      </c>
      <c r="D1057" s="20"/>
      <c r="E1057" s="21">
        <v>31889.0470693087</v>
      </c>
      <c r="F1057" s="22" t="s">
        <v>6</v>
      </c>
      <c r="G1057" s="23">
        <v>2010</v>
      </c>
      <c r="H1057" s="22" t="s">
        <v>66</v>
      </c>
      <c r="I1057" s="28" t="s">
        <v>64</v>
      </c>
      <c r="J1057" s="28" t="s">
        <v>178</v>
      </c>
      <c r="K1057" s="28"/>
      <c r="L1057" s="29">
        <v>31496.3020342971</v>
      </c>
      <c r="M1057" s="29">
        <f>L1057-E1057</f>
        <v>-392.745035011601</v>
      </c>
    </row>
    <row r="1058" spans="1:13">
      <c r="A1058" s="19" t="s">
        <v>4788</v>
      </c>
      <c r="B1058" s="20" t="s">
        <v>2581</v>
      </c>
      <c r="C1058" s="20" t="s">
        <v>16</v>
      </c>
      <c r="D1058" s="20"/>
      <c r="E1058" s="21">
        <v>31889.0470693087</v>
      </c>
      <c r="F1058" s="22" t="s">
        <v>6</v>
      </c>
      <c r="G1058" s="23">
        <v>2011</v>
      </c>
      <c r="H1058" s="22" t="s">
        <v>66</v>
      </c>
      <c r="I1058" s="28" t="s">
        <v>64</v>
      </c>
      <c r="J1058" s="28" t="s">
        <v>65</v>
      </c>
      <c r="K1058" s="28"/>
      <c r="L1058" s="29">
        <v>31496.3020342971</v>
      </c>
      <c r="M1058" s="29">
        <f>L1058-E1058</f>
        <v>-392.745035011601</v>
      </c>
    </row>
    <row r="1059" spans="1:13">
      <c r="A1059" s="19" t="s">
        <v>5186</v>
      </c>
      <c r="B1059" s="20" t="s">
        <v>3166</v>
      </c>
      <c r="C1059" s="20" t="s">
        <v>16</v>
      </c>
      <c r="D1059" s="20"/>
      <c r="E1059" s="21">
        <v>31889.0470693087</v>
      </c>
      <c r="F1059" s="22" t="s">
        <v>6</v>
      </c>
      <c r="G1059" s="23">
        <v>2012</v>
      </c>
      <c r="H1059" s="22" t="s">
        <v>66</v>
      </c>
      <c r="I1059" s="28" t="s">
        <v>64</v>
      </c>
      <c r="J1059" s="28" t="s">
        <v>65</v>
      </c>
      <c r="K1059" s="28"/>
      <c r="L1059" s="29">
        <v>31496.3020342971</v>
      </c>
      <c r="M1059" s="29">
        <f>L1059-E1059</f>
        <v>-392.745035011601</v>
      </c>
    </row>
    <row r="1060" spans="1:13">
      <c r="A1060" s="19" t="s">
        <v>5187</v>
      </c>
      <c r="B1060" s="20" t="s">
        <v>2717</v>
      </c>
      <c r="C1060" s="20" t="s">
        <v>16</v>
      </c>
      <c r="D1060" s="20"/>
      <c r="E1060" s="21">
        <v>31889.0470693087</v>
      </c>
      <c r="F1060" s="22" t="s">
        <v>6</v>
      </c>
      <c r="G1060" s="23">
        <v>2012</v>
      </c>
      <c r="H1060" s="22" t="s">
        <v>66</v>
      </c>
      <c r="I1060" s="28" t="s">
        <v>64</v>
      </c>
      <c r="J1060" s="28" t="s">
        <v>178</v>
      </c>
      <c r="K1060" s="28"/>
      <c r="L1060" s="29">
        <v>31496.3020342971</v>
      </c>
      <c r="M1060" s="29">
        <f>L1060-E1060</f>
        <v>-392.745035011601</v>
      </c>
    </row>
    <row r="1061" spans="1:13">
      <c r="A1061" s="19" t="s">
        <v>4775</v>
      </c>
      <c r="B1061" s="20" t="s">
        <v>3510</v>
      </c>
      <c r="C1061" s="20" t="s">
        <v>16</v>
      </c>
      <c r="D1061" s="20"/>
      <c r="E1061" s="21">
        <v>31889.0470693087</v>
      </c>
      <c r="F1061" s="22" t="s">
        <v>6</v>
      </c>
      <c r="G1061" s="23">
        <v>2013</v>
      </c>
      <c r="H1061" s="22" t="s">
        <v>66</v>
      </c>
      <c r="I1061" s="28" t="s">
        <v>64</v>
      </c>
      <c r="J1061" s="28" t="s">
        <v>65</v>
      </c>
      <c r="K1061" s="28"/>
      <c r="L1061" s="29">
        <v>31496.3020342971</v>
      </c>
      <c r="M1061" s="29">
        <f>L1061-E1061</f>
        <v>-392.745035011601</v>
      </c>
    </row>
    <row r="1062" spans="1:13">
      <c r="A1062" s="19" t="s">
        <v>5332</v>
      </c>
      <c r="B1062" s="20" t="s">
        <v>2438</v>
      </c>
      <c r="C1062" s="20" t="s">
        <v>16</v>
      </c>
      <c r="D1062" s="20"/>
      <c r="E1062" s="21">
        <v>31889.0470693087</v>
      </c>
      <c r="F1062" s="22" t="s">
        <v>6</v>
      </c>
      <c r="G1062" s="23">
        <v>2014</v>
      </c>
      <c r="H1062" s="22" t="s">
        <v>66</v>
      </c>
      <c r="I1062" s="28" t="s">
        <v>64</v>
      </c>
      <c r="J1062" s="28" t="s">
        <v>65</v>
      </c>
      <c r="K1062" s="28"/>
      <c r="L1062" s="29">
        <v>31496.3020342971</v>
      </c>
      <c r="M1062" s="29">
        <f>L1062-E1062</f>
        <v>-392.745035011601</v>
      </c>
    </row>
    <row r="1063" spans="1:13">
      <c r="A1063" s="19" t="s">
        <v>5333</v>
      </c>
      <c r="B1063" s="20" t="s">
        <v>3170</v>
      </c>
      <c r="C1063" s="20" t="s">
        <v>16</v>
      </c>
      <c r="D1063" s="20"/>
      <c r="E1063" s="21">
        <v>31889.0470693087</v>
      </c>
      <c r="F1063" s="22" t="s">
        <v>6</v>
      </c>
      <c r="G1063" s="23">
        <v>2015</v>
      </c>
      <c r="H1063" s="22" t="s">
        <v>66</v>
      </c>
      <c r="I1063" s="28" t="s">
        <v>64</v>
      </c>
      <c r="J1063" s="28" t="s">
        <v>65</v>
      </c>
      <c r="K1063" s="28"/>
      <c r="L1063" s="29">
        <v>31496.3020342971</v>
      </c>
      <c r="M1063" s="29">
        <f>L1063-E1063</f>
        <v>-392.745035011601</v>
      </c>
    </row>
    <row r="1064" spans="1:13">
      <c r="A1064" s="19" t="s">
        <v>5334</v>
      </c>
      <c r="B1064" s="20" t="s">
        <v>3230</v>
      </c>
      <c r="C1064" s="20" t="s">
        <v>16</v>
      </c>
      <c r="D1064" s="20"/>
      <c r="E1064" s="21">
        <v>31889.0470693087</v>
      </c>
      <c r="F1064" s="22" t="s">
        <v>6</v>
      </c>
      <c r="G1064" s="23">
        <v>2016</v>
      </c>
      <c r="H1064" s="22" t="s">
        <v>82</v>
      </c>
      <c r="I1064" s="28" t="s">
        <v>64</v>
      </c>
      <c r="J1064" s="28" t="s">
        <v>178</v>
      </c>
      <c r="K1064" s="28"/>
      <c r="L1064" s="29">
        <v>31496.3020342971</v>
      </c>
      <c r="M1064" s="29">
        <f>L1064-E1064</f>
        <v>-392.745035011601</v>
      </c>
    </row>
    <row r="1065" spans="1:13">
      <c r="A1065" s="19" t="s">
        <v>5188</v>
      </c>
      <c r="B1065" s="20" t="s">
        <v>3098</v>
      </c>
      <c r="C1065" s="20" t="s">
        <v>16</v>
      </c>
      <c r="D1065" s="20"/>
      <c r="E1065" s="21">
        <v>31889.0470693087</v>
      </c>
      <c r="F1065" s="22" t="s">
        <v>6</v>
      </c>
      <c r="G1065" s="23">
        <v>2016</v>
      </c>
      <c r="H1065" s="22" t="s">
        <v>82</v>
      </c>
      <c r="I1065" s="28" t="s">
        <v>64</v>
      </c>
      <c r="J1065" s="28" t="s">
        <v>178</v>
      </c>
      <c r="K1065" s="28"/>
      <c r="L1065" s="29">
        <v>31496.3020342971</v>
      </c>
      <c r="M1065" s="29">
        <f>L1065-E1065</f>
        <v>-392.745035011601</v>
      </c>
    </row>
    <row r="1066" spans="1:13">
      <c r="A1066" s="19" t="s">
        <v>4771</v>
      </c>
      <c r="B1066" s="20" t="s">
        <v>4457</v>
      </c>
      <c r="C1066" s="20" t="s">
        <v>16</v>
      </c>
      <c r="D1066" s="20"/>
      <c r="E1066" s="21">
        <v>31889.0470693087</v>
      </c>
      <c r="F1066" s="22" t="s">
        <v>6</v>
      </c>
      <c r="G1066" s="23">
        <v>2016</v>
      </c>
      <c r="H1066" s="22" t="s">
        <v>82</v>
      </c>
      <c r="I1066" s="28" t="s">
        <v>64</v>
      </c>
      <c r="J1066" s="28" t="s">
        <v>65</v>
      </c>
      <c r="K1066" s="28"/>
      <c r="L1066" s="29">
        <v>31496.3020342971</v>
      </c>
      <c r="M1066" s="29">
        <f>L1066-E1066</f>
        <v>-392.745035011601</v>
      </c>
    </row>
    <row r="1067" spans="1:13">
      <c r="A1067" s="19" t="s">
        <v>4769</v>
      </c>
      <c r="B1067" s="20" t="s">
        <v>4770</v>
      </c>
      <c r="C1067" s="20" t="s">
        <v>16</v>
      </c>
      <c r="D1067" s="20"/>
      <c r="E1067" s="21">
        <v>31889.0470693087</v>
      </c>
      <c r="F1067" s="22" t="s">
        <v>6</v>
      </c>
      <c r="G1067" s="23">
        <v>2016</v>
      </c>
      <c r="H1067" s="22" t="s">
        <v>82</v>
      </c>
      <c r="I1067" s="28" t="s">
        <v>64</v>
      </c>
      <c r="J1067" s="28" t="s">
        <v>65</v>
      </c>
      <c r="K1067" s="28"/>
      <c r="L1067" s="29">
        <v>31496.3020342971</v>
      </c>
      <c r="M1067" s="29">
        <f>L1067-E1067</f>
        <v>-392.745035011601</v>
      </c>
    </row>
    <row r="1068" spans="1:13">
      <c r="A1068" s="19" t="s">
        <v>5189</v>
      </c>
      <c r="B1068" s="20" t="s">
        <v>2625</v>
      </c>
      <c r="C1068" s="20" t="s">
        <v>16</v>
      </c>
      <c r="D1068" s="20"/>
      <c r="E1068" s="21">
        <v>31889.0470693087</v>
      </c>
      <c r="F1068" s="22" t="s">
        <v>6</v>
      </c>
      <c r="G1068" s="23">
        <v>2008</v>
      </c>
      <c r="H1068" s="22" t="s">
        <v>66</v>
      </c>
      <c r="I1068" s="28" t="s">
        <v>380</v>
      </c>
      <c r="J1068" s="28" t="s">
        <v>196</v>
      </c>
      <c r="K1068" s="28"/>
      <c r="L1068" s="29">
        <v>31496.3020342971</v>
      </c>
      <c r="M1068" s="29">
        <f>L1068-E1068</f>
        <v>-392.745035011601</v>
      </c>
    </row>
    <row r="1069" spans="1:13">
      <c r="A1069" s="19" t="s">
        <v>4784</v>
      </c>
      <c r="B1069" s="20" t="s">
        <v>3593</v>
      </c>
      <c r="C1069" s="20" t="s">
        <v>22</v>
      </c>
      <c r="D1069" s="20"/>
      <c r="E1069" s="21">
        <v>10567.493625647</v>
      </c>
      <c r="F1069" s="22" t="s">
        <v>6</v>
      </c>
      <c r="G1069" s="23">
        <v>2013</v>
      </c>
      <c r="H1069" s="22" t="s">
        <v>66</v>
      </c>
      <c r="I1069" s="28" t="s">
        <v>64</v>
      </c>
      <c r="J1069" s="28" t="s">
        <v>215</v>
      </c>
      <c r="K1069" s="28"/>
      <c r="L1069" s="29">
        <v>10108.744400261</v>
      </c>
      <c r="M1069" s="29">
        <f>L1069-E1069</f>
        <v>-458.749225386</v>
      </c>
    </row>
    <row r="1070" spans="1:13">
      <c r="A1070" s="19" t="s">
        <v>5342</v>
      </c>
      <c r="B1070" s="20" t="s">
        <v>5343</v>
      </c>
      <c r="C1070" s="20" t="s">
        <v>28</v>
      </c>
      <c r="D1070" s="20"/>
      <c r="E1070" s="21">
        <v>67665.6543313884</v>
      </c>
      <c r="F1070" s="22" t="s">
        <v>6</v>
      </c>
      <c r="G1070" s="23">
        <v>2014</v>
      </c>
      <c r="H1070" s="22" t="s">
        <v>66</v>
      </c>
      <c r="I1070" s="28" t="s">
        <v>64</v>
      </c>
      <c r="J1070" s="28" t="s">
        <v>65</v>
      </c>
      <c r="K1070" s="28" t="s">
        <v>4766</v>
      </c>
      <c r="L1070" s="29">
        <v>67182.7127953884</v>
      </c>
      <c r="M1070" s="29">
        <f>L1070-E1070</f>
        <v>-482.941535999998</v>
      </c>
    </row>
    <row r="1071" spans="1:13">
      <c r="A1071" s="19" t="s">
        <v>4783</v>
      </c>
      <c r="B1071" s="20" t="s">
        <v>2675</v>
      </c>
      <c r="C1071" s="20" t="s">
        <v>22</v>
      </c>
      <c r="D1071" s="20"/>
      <c r="E1071" s="21">
        <v>3635.6420027373</v>
      </c>
      <c r="F1071" s="22" t="s">
        <v>6</v>
      </c>
      <c r="G1071" s="23">
        <v>2014</v>
      </c>
      <c r="H1071" s="22" t="s">
        <v>66</v>
      </c>
      <c r="I1071" s="28" t="s">
        <v>64</v>
      </c>
      <c r="J1071" s="28" t="s">
        <v>215</v>
      </c>
      <c r="K1071" s="28"/>
      <c r="L1071" s="29">
        <v>3129.31454884529</v>
      </c>
      <c r="M1071" s="29">
        <f>L1071-E1071</f>
        <v>-506.32745389201</v>
      </c>
    </row>
    <row r="1072" spans="1:13">
      <c r="A1072" s="19" t="s">
        <v>4779</v>
      </c>
      <c r="B1072" s="20" t="s">
        <v>2540</v>
      </c>
      <c r="C1072" s="20" t="s">
        <v>22</v>
      </c>
      <c r="D1072" s="20"/>
      <c r="E1072" s="21">
        <v>3635.6420027373</v>
      </c>
      <c r="F1072" s="22" t="s">
        <v>6</v>
      </c>
      <c r="G1072" s="23">
        <v>2015</v>
      </c>
      <c r="H1072" s="22" t="s">
        <v>66</v>
      </c>
      <c r="I1072" s="28" t="s">
        <v>64</v>
      </c>
      <c r="J1072" s="28" t="s">
        <v>215</v>
      </c>
      <c r="K1072" s="28"/>
      <c r="L1072" s="29">
        <v>3129.31454884529</v>
      </c>
      <c r="M1072" s="29">
        <f>L1072-E1072</f>
        <v>-506.32745389201</v>
      </c>
    </row>
    <row r="1073" spans="1:13">
      <c r="A1073" s="19" t="s">
        <v>4787</v>
      </c>
      <c r="B1073" s="20" t="s">
        <v>2088</v>
      </c>
      <c r="C1073" s="20" t="s">
        <v>22</v>
      </c>
      <c r="D1073" s="20"/>
      <c r="E1073" s="21">
        <v>3635.6420027373</v>
      </c>
      <c r="F1073" s="22" t="s">
        <v>6</v>
      </c>
      <c r="G1073" s="23">
        <v>2012</v>
      </c>
      <c r="H1073" s="22" t="s">
        <v>66</v>
      </c>
      <c r="I1073" s="28" t="s">
        <v>64</v>
      </c>
      <c r="J1073" s="28" t="s">
        <v>215</v>
      </c>
      <c r="K1073" s="28"/>
      <c r="L1073" s="29">
        <v>3129.31454884529</v>
      </c>
      <c r="M1073" s="29">
        <f>L1073-E1073</f>
        <v>-506.32745389201</v>
      </c>
    </row>
    <row r="1074" spans="1:13">
      <c r="A1074" s="19" t="s">
        <v>4786</v>
      </c>
      <c r="B1074" s="20" t="s">
        <v>4449</v>
      </c>
      <c r="C1074" s="20" t="s">
        <v>22</v>
      </c>
      <c r="D1074" s="20"/>
      <c r="E1074" s="21">
        <v>3635.6420027373</v>
      </c>
      <c r="F1074" s="22" t="s">
        <v>6</v>
      </c>
      <c r="G1074" s="23">
        <v>2014</v>
      </c>
      <c r="H1074" s="22" t="s">
        <v>66</v>
      </c>
      <c r="I1074" s="28" t="s">
        <v>64</v>
      </c>
      <c r="J1074" s="28" t="s">
        <v>215</v>
      </c>
      <c r="K1074" s="28"/>
      <c r="L1074" s="29">
        <v>3129.31454884529</v>
      </c>
      <c r="M1074" s="29">
        <f>L1074-E1074</f>
        <v>-506.32745389201</v>
      </c>
    </row>
    <row r="1075" spans="1:13">
      <c r="A1075" s="19" t="s">
        <v>5280</v>
      </c>
      <c r="B1075" s="20" t="s">
        <v>5281</v>
      </c>
      <c r="C1075" s="20" t="s">
        <v>28</v>
      </c>
      <c r="D1075" s="20"/>
      <c r="E1075" s="21">
        <v>4697.0684773065</v>
      </c>
      <c r="F1075" s="22" t="s">
        <v>6</v>
      </c>
      <c r="G1075" s="23">
        <v>2008</v>
      </c>
      <c r="H1075" s="22" t="s">
        <v>66</v>
      </c>
      <c r="I1075" s="28" t="s">
        <v>64</v>
      </c>
      <c r="J1075" s="28" t="s">
        <v>65</v>
      </c>
      <c r="K1075" s="28"/>
      <c r="L1075" s="29">
        <v>3912.8040720315</v>
      </c>
      <c r="M1075" s="29">
        <f>L1075-E1075</f>
        <v>-784.264405275001</v>
      </c>
    </row>
    <row r="1076" spans="1:13">
      <c r="A1076" s="19" t="s">
        <v>5284</v>
      </c>
      <c r="B1076" s="20" t="s">
        <v>5285</v>
      </c>
      <c r="C1076" s="20" t="s">
        <v>28</v>
      </c>
      <c r="D1076" s="20"/>
      <c r="E1076" s="21">
        <v>4697.0684773065</v>
      </c>
      <c r="F1076" s="22" t="s">
        <v>6</v>
      </c>
      <c r="G1076" s="23">
        <v>2011</v>
      </c>
      <c r="H1076" s="22" t="s">
        <v>66</v>
      </c>
      <c r="I1076" s="28" t="s">
        <v>64</v>
      </c>
      <c r="J1076" s="28" t="s">
        <v>65</v>
      </c>
      <c r="K1076" s="28"/>
      <c r="L1076" s="29">
        <v>3912.8040720315</v>
      </c>
      <c r="M1076" s="29">
        <f>L1076-E1076</f>
        <v>-784.264405275001</v>
      </c>
    </row>
    <row r="1077" spans="1:13">
      <c r="A1077" s="19" t="s">
        <v>5286</v>
      </c>
      <c r="B1077" s="20" t="s">
        <v>5287</v>
      </c>
      <c r="C1077" s="20" t="s">
        <v>28</v>
      </c>
      <c r="D1077" s="20"/>
      <c r="E1077" s="21">
        <v>4697.0684773065</v>
      </c>
      <c r="F1077" s="22" t="s">
        <v>6</v>
      </c>
      <c r="G1077" s="23">
        <v>2011</v>
      </c>
      <c r="H1077" s="22" t="s">
        <v>66</v>
      </c>
      <c r="I1077" s="28" t="s">
        <v>64</v>
      </c>
      <c r="J1077" s="28" t="s">
        <v>65</v>
      </c>
      <c r="K1077" s="28"/>
      <c r="L1077" s="29">
        <v>3912.8040720315</v>
      </c>
      <c r="M1077" s="29">
        <f>L1077-E1077</f>
        <v>-784.264405275001</v>
      </c>
    </row>
    <row r="1078" spans="1:13">
      <c r="A1078" s="19" t="s">
        <v>5288</v>
      </c>
      <c r="B1078" s="20" t="s">
        <v>5289</v>
      </c>
      <c r="C1078" s="20" t="s">
        <v>28</v>
      </c>
      <c r="D1078" s="20"/>
      <c r="E1078" s="21">
        <v>4697.0684773065</v>
      </c>
      <c r="F1078" s="22" t="s">
        <v>6</v>
      </c>
      <c r="G1078" s="23">
        <v>2010</v>
      </c>
      <c r="H1078" s="22" t="s">
        <v>66</v>
      </c>
      <c r="I1078" s="28" t="s">
        <v>64</v>
      </c>
      <c r="J1078" s="28" t="s">
        <v>65</v>
      </c>
      <c r="K1078" s="28"/>
      <c r="L1078" s="29">
        <v>3912.8040720315</v>
      </c>
      <c r="M1078" s="29">
        <f>L1078-E1078</f>
        <v>-784.264405275001</v>
      </c>
    </row>
    <row r="1079" spans="1:13">
      <c r="A1079" s="19" t="s">
        <v>5292</v>
      </c>
      <c r="B1079" s="20" t="s">
        <v>5293</v>
      </c>
      <c r="C1079" s="20" t="s">
        <v>28</v>
      </c>
      <c r="D1079" s="20"/>
      <c r="E1079" s="21">
        <v>4697.0684773065</v>
      </c>
      <c r="F1079" s="22" t="s">
        <v>6</v>
      </c>
      <c r="G1079" s="23">
        <v>2009</v>
      </c>
      <c r="H1079" s="22" t="s">
        <v>66</v>
      </c>
      <c r="I1079" s="28" t="s">
        <v>64</v>
      </c>
      <c r="J1079" s="28" t="s">
        <v>65</v>
      </c>
      <c r="K1079" s="28"/>
      <c r="L1079" s="29">
        <v>3912.8040720315</v>
      </c>
      <c r="M1079" s="29">
        <f>L1079-E1079</f>
        <v>-784.264405275001</v>
      </c>
    </row>
    <row r="1080" spans="1:13">
      <c r="A1080" s="19" t="s">
        <v>5294</v>
      </c>
      <c r="B1080" s="20" t="s">
        <v>5295</v>
      </c>
      <c r="C1080" s="20" t="s">
        <v>28</v>
      </c>
      <c r="D1080" s="20"/>
      <c r="E1080" s="21">
        <v>4697.0684773065</v>
      </c>
      <c r="F1080" s="22" t="s">
        <v>6</v>
      </c>
      <c r="G1080" s="23">
        <v>2006</v>
      </c>
      <c r="H1080" s="22" t="s">
        <v>66</v>
      </c>
      <c r="I1080" s="28" t="s">
        <v>64</v>
      </c>
      <c r="J1080" s="28" t="s">
        <v>65</v>
      </c>
      <c r="K1080" s="28"/>
      <c r="L1080" s="29">
        <v>3912.8040720315</v>
      </c>
      <c r="M1080" s="29">
        <f>L1080-E1080</f>
        <v>-784.264405275001</v>
      </c>
    </row>
    <row r="1081" spans="1:13">
      <c r="A1081" s="19" t="s">
        <v>5344</v>
      </c>
      <c r="B1081" s="20" t="s">
        <v>3371</v>
      </c>
      <c r="C1081" s="20" t="s">
        <v>28</v>
      </c>
      <c r="D1081" s="20"/>
      <c r="E1081" s="21">
        <v>4697.0684773065</v>
      </c>
      <c r="F1081" s="22" t="s">
        <v>6</v>
      </c>
      <c r="G1081" s="23">
        <v>2009</v>
      </c>
      <c r="H1081" s="22" t="s">
        <v>66</v>
      </c>
      <c r="I1081" s="28" t="s">
        <v>64</v>
      </c>
      <c r="J1081" s="28" t="s">
        <v>65</v>
      </c>
      <c r="K1081" s="28"/>
      <c r="L1081" s="29">
        <v>3912.8040720315</v>
      </c>
      <c r="M1081" s="29">
        <f>L1081-E1081</f>
        <v>-784.264405275001</v>
      </c>
    </row>
    <row r="1082" spans="1:13">
      <c r="A1082" s="19" t="s">
        <v>5298</v>
      </c>
      <c r="B1082" s="20" t="s">
        <v>5299</v>
      </c>
      <c r="C1082" s="20" t="s">
        <v>28</v>
      </c>
      <c r="D1082" s="20"/>
      <c r="E1082" s="21">
        <v>4697.0684773065</v>
      </c>
      <c r="F1082" s="22" t="s">
        <v>6</v>
      </c>
      <c r="G1082" s="23">
        <v>2015</v>
      </c>
      <c r="H1082" s="22" t="s">
        <v>66</v>
      </c>
      <c r="I1082" s="28" t="s">
        <v>64</v>
      </c>
      <c r="J1082" s="28" t="s">
        <v>65</v>
      </c>
      <c r="K1082" s="28"/>
      <c r="L1082" s="29">
        <v>3912.8040720315</v>
      </c>
      <c r="M1082" s="29">
        <f>L1082-E1082</f>
        <v>-784.264405275001</v>
      </c>
    </row>
    <row r="1083" spans="1:13">
      <c r="A1083" s="19" t="s">
        <v>5300</v>
      </c>
      <c r="B1083" s="20" t="s">
        <v>5301</v>
      </c>
      <c r="C1083" s="20" t="s">
        <v>28</v>
      </c>
      <c r="D1083" s="20"/>
      <c r="E1083" s="21">
        <v>4697.0684773065</v>
      </c>
      <c r="F1083" s="22" t="s">
        <v>6</v>
      </c>
      <c r="G1083" s="23">
        <v>2006</v>
      </c>
      <c r="H1083" s="22" t="s">
        <v>66</v>
      </c>
      <c r="I1083" s="28" t="s">
        <v>64</v>
      </c>
      <c r="J1083" s="28" t="s">
        <v>65</v>
      </c>
      <c r="K1083" s="28"/>
      <c r="L1083" s="29">
        <v>3912.8040720315</v>
      </c>
      <c r="M1083" s="29">
        <f>L1083-E1083</f>
        <v>-784.264405275001</v>
      </c>
    </row>
    <row r="1084" spans="1:13">
      <c r="A1084" s="19" t="s">
        <v>5302</v>
      </c>
      <c r="B1084" s="20" t="s">
        <v>5303</v>
      </c>
      <c r="C1084" s="20" t="s">
        <v>28</v>
      </c>
      <c r="D1084" s="20"/>
      <c r="E1084" s="21">
        <v>4697.0684773065</v>
      </c>
      <c r="F1084" s="22" t="s">
        <v>6</v>
      </c>
      <c r="G1084" s="23">
        <v>2012</v>
      </c>
      <c r="H1084" s="22" t="s">
        <v>66</v>
      </c>
      <c r="I1084" s="28" t="s">
        <v>64</v>
      </c>
      <c r="J1084" s="28" t="s">
        <v>65</v>
      </c>
      <c r="K1084" s="28"/>
      <c r="L1084" s="29">
        <v>3912.8040720315</v>
      </c>
      <c r="M1084" s="29">
        <f>L1084-E1084</f>
        <v>-784.264405275001</v>
      </c>
    </row>
    <row r="1085" spans="1:13">
      <c r="A1085" s="19" t="s">
        <v>4791</v>
      </c>
      <c r="B1085" s="20" t="s">
        <v>4792</v>
      </c>
      <c r="C1085" s="20" t="s">
        <v>28</v>
      </c>
      <c r="D1085" s="20"/>
      <c r="E1085" s="21">
        <v>4697.0684773065</v>
      </c>
      <c r="F1085" s="22" t="s">
        <v>6</v>
      </c>
      <c r="G1085" s="23">
        <v>2008</v>
      </c>
      <c r="H1085" s="22" t="s">
        <v>66</v>
      </c>
      <c r="I1085" s="28" t="s">
        <v>64</v>
      </c>
      <c r="J1085" s="28" t="s">
        <v>65</v>
      </c>
      <c r="K1085" s="28"/>
      <c r="L1085" s="29">
        <v>3912.8040720315</v>
      </c>
      <c r="M1085" s="29">
        <f>L1085-E1085</f>
        <v>-784.264405275001</v>
      </c>
    </row>
    <row r="1086" spans="1:13">
      <c r="A1086" s="19" t="s">
        <v>5306</v>
      </c>
      <c r="B1086" s="20" t="s">
        <v>5307</v>
      </c>
      <c r="C1086" s="20" t="s">
        <v>28</v>
      </c>
      <c r="D1086" s="20"/>
      <c r="E1086" s="21">
        <v>4697.0684773065</v>
      </c>
      <c r="F1086" s="22" t="s">
        <v>6</v>
      </c>
      <c r="G1086" s="23">
        <v>2007</v>
      </c>
      <c r="H1086" s="22" t="s">
        <v>66</v>
      </c>
      <c r="I1086" s="28" t="s">
        <v>64</v>
      </c>
      <c r="J1086" s="28" t="s">
        <v>65</v>
      </c>
      <c r="K1086" s="28"/>
      <c r="L1086" s="29">
        <v>3912.8040720315</v>
      </c>
      <c r="M1086" s="29">
        <f>L1086-E1086</f>
        <v>-784.264405275001</v>
      </c>
    </row>
    <row r="1087" spans="1:13">
      <c r="A1087" s="19" t="s">
        <v>5314</v>
      </c>
      <c r="B1087" s="20" t="s">
        <v>5315</v>
      </c>
      <c r="C1087" s="20" t="s">
        <v>28</v>
      </c>
      <c r="D1087" s="20"/>
      <c r="E1087" s="21">
        <v>4697.0684773065</v>
      </c>
      <c r="F1087" s="22" t="s">
        <v>6</v>
      </c>
      <c r="G1087" s="23">
        <v>2012</v>
      </c>
      <c r="H1087" s="22" t="s">
        <v>66</v>
      </c>
      <c r="I1087" s="28" t="s">
        <v>64</v>
      </c>
      <c r="J1087" s="28" t="s">
        <v>65</v>
      </c>
      <c r="K1087" s="28"/>
      <c r="L1087" s="29">
        <v>3912.8040720315</v>
      </c>
      <c r="M1087" s="29">
        <f>L1087-E1087</f>
        <v>-784.264405275001</v>
      </c>
    </row>
    <row r="1088" spans="1:13">
      <c r="A1088" s="19" t="s">
        <v>5316</v>
      </c>
      <c r="B1088" s="20" t="s">
        <v>5317</v>
      </c>
      <c r="C1088" s="20" t="s">
        <v>28</v>
      </c>
      <c r="D1088" s="20"/>
      <c r="E1088" s="21">
        <v>4697.0684773065</v>
      </c>
      <c r="F1088" s="22" t="s">
        <v>6</v>
      </c>
      <c r="G1088" s="23">
        <v>2008</v>
      </c>
      <c r="H1088" s="22" t="s">
        <v>66</v>
      </c>
      <c r="I1088" s="28" t="s">
        <v>64</v>
      </c>
      <c r="J1088" s="28" t="s">
        <v>65</v>
      </c>
      <c r="K1088" s="28"/>
      <c r="L1088" s="29">
        <v>3912.8040720315</v>
      </c>
      <c r="M1088" s="29">
        <f>L1088-E1088</f>
        <v>-784.264405275001</v>
      </c>
    </row>
    <row r="1089" spans="1:13">
      <c r="A1089" s="19" t="s">
        <v>4796</v>
      </c>
      <c r="B1089" s="20" t="s">
        <v>4797</v>
      </c>
      <c r="C1089" s="20" t="s">
        <v>28</v>
      </c>
      <c r="D1089" s="20"/>
      <c r="E1089" s="21">
        <v>4697.0684773065</v>
      </c>
      <c r="F1089" s="22" t="s">
        <v>6</v>
      </c>
      <c r="G1089" s="23">
        <v>2009</v>
      </c>
      <c r="H1089" s="22" t="s">
        <v>66</v>
      </c>
      <c r="I1089" s="28" t="s">
        <v>64</v>
      </c>
      <c r="J1089" s="28" t="s">
        <v>65</v>
      </c>
      <c r="K1089" s="28"/>
      <c r="L1089" s="29">
        <v>3912.8040720315</v>
      </c>
      <c r="M1089" s="29">
        <f>L1089-E1089</f>
        <v>-784.264405275001</v>
      </c>
    </row>
    <row r="1090" spans="1:13">
      <c r="A1090" s="19" t="s">
        <v>5355</v>
      </c>
      <c r="B1090" s="20" t="s">
        <v>5356</v>
      </c>
      <c r="C1090" s="20" t="s">
        <v>4722</v>
      </c>
      <c r="D1090" s="20"/>
      <c r="E1090" s="21">
        <v>-1070.34795144</v>
      </c>
      <c r="F1090" s="22" t="s">
        <v>6</v>
      </c>
      <c r="G1090" s="23">
        <v>2014</v>
      </c>
      <c r="H1090" s="22" t="s">
        <v>66</v>
      </c>
      <c r="I1090" s="28" t="s">
        <v>488</v>
      </c>
      <c r="J1090" s="28" t="s">
        <v>282</v>
      </c>
      <c r="K1090" s="28"/>
      <c r="L1090" s="29">
        <v>-1933.390259968</v>
      </c>
      <c r="M1090" s="29">
        <f>L1090-E1090</f>
        <v>-863.042308528</v>
      </c>
    </row>
    <row r="1091" spans="1:13">
      <c r="A1091" s="19" t="s">
        <v>5357</v>
      </c>
      <c r="B1091" s="20" t="s">
        <v>5358</v>
      </c>
      <c r="C1091" s="20" t="s">
        <v>4722</v>
      </c>
      <c r="D1091" s="20"/>
      <c r="E1091" s="21">
        <v>-1070.34795144</v>
      </c>
      <c r="F1091" s="22" t="s">
        <v>6</v>
      </c>
      <c r="G1091" s="23">
        <v>2013</v>
      </c>
      <c r="H1091" s="22" t="s">
        <v>66</v>
      </c>
      <c r="I1091" s="28" t="s">
        <v>488</v>
      </c>
      <c r="J1091" s="28" t="s">
        <v>282</v>
      </c>
      <c r="K1091" s="28"/>
      <c r="L1091" s="29">
        <v>-1933.390259968</v>
      </c>
      <c r="M1091" s="29">
        <f>L1091-E1091</f>
        <v>-863.042308528</v>
      </c>
    </row>
    <row r="1092" spans="1:13">
      <c r="A1092" s="19" t="s">
        <v>5359</v>
      </c>
      <c r="B1092" s="20" t="s">
        <v>5360</v>
      </c>
      <c r="C1092" s="20" t="s">
        <v>4722</v>
      </c>
      <c r="D1092" s="20"/>
      <c r="E1092" s="21">
        <v>-1070.34795144</v>
      </c>
      <c r="F1092" s="22" t="s">
        <v>6</v>
      </c>
      <c r="G1092" s="23">
        <v>2013</v>
      </c>
      <c r="H1092" s="22" t="s">
        <v>66</v>
      </c>
      <c r="I1092" s="28" t="s">
        <v>488</v>
      </c>
      <c r="J1092" s="28" t="s">
        <v>269</v>
      </c>
      <c r="K1092" s="28"/>
      <c r="L1092" s="29">
        <v>-1933.390259968</v>
      </c>
      <c r="M1092" s="29">
        <f>L1092-E1092</f>
        <v>-863.042308528</v>
      </c>
    </row>
    <row r="1093" spans="1:13">
      <c r="A1093" s="19" t="s">
        <v>5361</v>
      </c>
      <c r="B1093" s="20" t="s">
        <v>5362</v>
      </c>
      <c r="C1093" s="20" t="s">
        <v>4722</v>
      </c>
      <c r="D1093" s="20"/>
      <c r="E1093" s="21">
        <v>-1070.34795144</v>
      </c>
      <c r="F1093" s="22" t="s">
        <v>6</v>
      </c>
      <c r="G1093" s="23">
        <v>2006</v>
      </c>
      <c r="H1093" s="22" t="s">
        <v>66</v>
      </c>
      <c r="I1093" s="28" t="s">
        <v>488</v>
      </c>
      <c r="J1093" s="28" t="s">
        <v>282</v>
      </c>
      <c r="K1093" s="28"/>
      <c r="L1093" s="29">
        <v>-1933.390259968</v>
      </c>
      <c r="M1093" s="29">
        <f>L1093-E1093</f>
        <v>-863.042308528</v>
      </c>
    </row>
    <row r="1094" spans="1:13">
      <c r="A1094" s="19" t="s">
        <v>5363</v>
      </c>
      <c r="B1094" s="20" t="s">
        <v>5364</v>
      </c>
      <c r="C1094" s="20" t="s">
        <v>4722</v>
      </c>
      <c r="D1094" s="20"/>
      <c r="E1094" s="21">
        <v>-1070.34795144</v>
      </c>
      <c r="F1094" s="22" t="s">
        <v>6</v>
      </c>
      <c r="G1094" s="23">
        <v>2008</v>
      </c>
      <c r="H1094" s="22" t="s">
        <v>66</v>
      </c>
      <c r="I1094" s="28" t="s">
        <v>488</v>
      </c>
      <c r="J1094" s="28" t="s">
        <v>282</v>
      </c>
      <c r="K1094" s="28"/>
      <c r="L1094" s="29">
        <v>-1933.390259968</v>
      </c>
      <c r="M1094" s="29">
        <f>L1094-E1094</f>
        <v>-863.042308528</v>
      </c>
    </row>
    <row r="1095" spans="1:13">
      <c r="A1095" s="19" t="s">
        <v>5365</v>
      </c>
      <c r="B1095" s="20" t="s">
        <v>5366</v>
      </c>
      <c r="C1095" s="20" t="s">
        <v>4722</v>
      </c>
      <c r="D1095" s="20"/>
      <c r="E1095" s="21">
        <v>-1070.34795144</v>
      </c>
      <c r="F1095" s="22" t="s">
        <v>6</v>
      </c>
      <c r="G1095" s="23">
        <v>2010</v>
      </c>
      <c r="H1095" s="22" t="s">
        <v>66</v>
      </c>
      <c r="I1095" s="28" t="s">
        <v>488</v>
      </c>
      <c r="J1095" s="28" t="s">
        <v>282</v>
      </c>
      <c r="K1095" s="28"/>
      <c r="L1095" s="29">
        <v>-1933.390259968</v>
      </c>
      <c r="M1095" s="29">
        <f>L1095-E1095</f>
        <v>-863.042308528</v>
      </c>
    </row>
    <row r="1096" spans="1:13">
      <c r="A1096" s="19" t="s">
        <v>5174</v>
      </c>
      <c r="B1096" s="20" t="s">
        <v>3110</v>
      </c>
      <c r="C1096" s="20" t="s">
        <v>15</v>
      </c>
      <c r="D1096" s="20"/>
      <c r="E1096" s="21">
        <v>12604.4004569019</v>
      </c>
      <c r="F1096" s="22" t="s">
        <v>6</v>
      </c>
      <c r="G1096" s="23">
        <v>2016</v>
      </c>
      <c r="H1096" s="22" t="s">
        <v>82</v>
      </c>
      <c r="I1096" s="28" t="s">
        <v>64</v>
      </c>
      <c r="J1096" s="28" t="s">
        <v>65</v>
      </c>
      <c r="K1096" s="28"/>
      <c r="L1096" s="29">
        <v>11673.6793642789</v>
      </c>
      <c r="M1096" s="29">
        <f>L1096-E1096</f>
        <v>-930.721092623</v>
      </c>
    </row>
    <row r="1097" spans="1:13">
      <c r="A1097" s="19" t="s">
        <v>5175</v>
      </c>
      <c r="B1097" s="20" t="s">
        <v>3857</v>
      </c>
      <c r="C1097" s="20" t="s">
        <v>15</v>
      </c>
      <c r="D1097" s="20"/>
      <c r="E1097" s="21">
        <v>12604.4004569019</v>
      </c>
      <c r="F1097" s="22" t="s">
        <v>6</v>
      </c>
      <c r="G1097" s="23">
        <v>2016</v>
      </c>
      <c r="H1097" s="22" t="s">
        <v>82</v>
      </c>
      <c r="I1097" s="28" t="s">
        <v>64</v>
      </c>
      <c r="J1097" s="28" t="s">
        <v>65</v>
      </c>
      <c r="K1097" s="28"/>
      <c r="L1097" s="29">
        <v>11673.6793642789</v>
      </c>
      <c r="M1097" s="29">
        <f>L1097-E1097</f>
        <v>-930.721092623</v>
      </c>
    </row>
    <row r="1098" spans="1:13">
      <c r="A1098" s="19" t="s">
        <v>5176</v>
      </c>
      <c r="B1098" s="20" t="s">
        <v>4463</v>
      </c>
      <c r="C1098" s="20" t="s">
        <v>15</v>
      </c>
      <c r="D1098" s="20"/>
      <c r="E1098" s="21">
        <v>12604.4004569019</v>
      </c>
      <c r="F1098" s="22" t="s">
        <v>6</v>
      </c>
      <c r="G1098" s="23">
        <v>2005</v>
      </c>
      <c r="H1098" s="22" t="s">
        <v>66</v>
      </c>
      <c r="I1098" s="28" t="s">
        <v>380</v>
      </c>
      <c r="J1098" s="28" t="s">
        <v>254</v>
      </c>
      <c r="K1098" s="28"/>
      <c r="L1098" s="29">
        <v>11673.6793642789</v>
      </c>
      <c r="M1098" s="29">
        <f>L1098-E1098</f>
        <v>-930.721092623</v>
      </c>
    </row>
    <row r="1099" spans="1:13">
      <c r="A1099" s="19" t="s">
        <v>5177</v>
      </c>
      <c r="B1099" s="20" t="s">
        <v>4348</v>
      </c>
      <c r="C1099" s="20" t="s">
        <v>15</v>
      </c>
      <c r="D1099" s="20"/>
      <c r="E1099" s="21">
        <v>12604.4004569019</v>
      </c>
      <c r="F1099" s="22" t="s">
        <v>6</v>
      </c>
      <c r="G1099" s="23">
        <v>2005</v>
      </c>
      <c r="H1099" s="22" t="s">
        <v>66</v>
      </c>
      <c r="I1099" s="28" t="s">
        <v>380</v>
      </c>
      <c r="J1099" s="28" t="s">
        <v>254</v>
      </c>
      <c r="K1099" s="28"/>
      <c r="L1099" s="29">
        <v>11673.6793642789</v>
      </c>
      <c r="M1099" s="29">
        <f>L1099-E1099</f>
        <v>-930.721092623</v>
      </c>
    </row>
    <row r="1100" spans="1:13">
      <c r="A1100" s="19" t="s">
        <v>5178</v>
      </c>
      <c r="B1100" s="20" t="s">
        <v>4060</v>
      </c>
      <c r="C1100" s="20" t="s">
        <v>15</v>
      </c>
      <c r="D1100" s="20"/>
      <c r="E1100" s="21">
        <v>12604.4004569019</v>
      </c>
      <c r="F1100" s="22" t="s">
        <v>6</v>
      </c>
      <c r="G1100" s="23">
        <v>2005</v>
      </c>
      <c r="H1100" s="22" t="s">
        <v>66</v>
      </c>
      <c r="I1100" s="28" t="s">
        <v>380</v>
      </c>
      <c r="J1100" s="28" t="s">
        <v>254</v>
      </c>
      <c r="K1100" s="28"/>
      <c r="L1100" s="29">
        <v>11673.6793642789</v>
      </c>
      <c r="M1100" s="29">
        <f>L1100-E1100</f>
        <v>-930.721092623</v>
      </c>
    </row>
    <row r="1101" spans="1:13">
      <c r="A1101" s="19" t="s">
        <v>4774</v>
      </c>
      <c r="B1101" s="20" t="s">
        <v>943</v>
      </c>
      <c r="C1101" s="20" t="s">
        <v>4722</v>
      </c>
      <c r="D1101" s="20"/>
      <c r="E1101" s="21">
        <v>19194.5135143802</v>
      </c>
      <c r="F1101" s="22" t="s">
        <v>6</v>
      </c>
      <c r="G1101" s="23">
        <v>2007</v>
      </c>
      <c r="H1101" s="22" t="s">
        <v>66</v>
      </c>
      <c r="I1101" s="28" t="s">
        <v>488</v>
      </c>
      <c r="J1101" s="28" t="s">
        <v>291</v>
      </c>
      <c r="K1101" s="28"/>
      <c r="L1101" s="29">
        <v>18187.0503949682</v>
      </c>
      <c r="M1101" s="29">
        <f>L1101-E1101</f>
        <v>-1007.463119412</v>
      </c>
    </row>
    <row r="1102" spans="1:13">
      <c r="A1102" s="19" t="s">
        <v>5179</v>
      </c>
      <c r="B1102" s="20" t="s">
        <v>2653</v>
      </c>
      <c r="C1102" s="20" t="s">
        <v>4722</v>
      </c>
      <c r="D1102" s="20"/>
      <c r="E1102" s="21">
        <v>19194.5135143802</v>
      </c>
      <c r="F1102" s="22" t="s">
        <v>6</v>
      </c>
      <c r="G1102" s="23">
        <v>2006</v>
      </c>
      <c r="H1102" s="22" t="s">
        <v>66</v>
      </c>
      <c r="I1102" s="28" t="s">
        <v>488</v>
      </c>
      <c r="J1102" s="28" t="s">
        <v>291</v>
      </c>
      <c r="K1102" s="28"/>
      <c r="L1102" s="29">
        <v>18187.0503949682</v>
      </c>
      <c r="M1102" s="29">
        <f>L1102-E1102</f>
        <v>-1007.463119412</v>
      </c>
    </row>
    <row r="1103" spans="1:13">
      <c r="A1103" s="19" t="s">
        <v>5180</v>
      </c>
      <c r="B1103" s="20" t="s">
        <v>1028</v>
      </c>
      <c r="C1103" s="20" t="s">
        <v>4722</v>
      </c>
      <c r="D1103" s="20"/>
      <c r="E1103" s="21">
        <v>19194.5135143802</v>
      </c>
      <c r="F1103" s="22" t="s">
        <v>6</v>
      </c>
      <c r="G1103" s="23">
        <v>2005</v>
      </c>
      <c r="H1103" s="22" t="s">
        <v>66</v>
      </c>
      <c r="I1103" s="28" t="s">
        <v>488</v>
      </c>
      <c r="J1103" s="28" t="s">
        <v>291</v>
      </c>
      <c r="K1103" s="28"/>
      <c r="L1103" s="29">
        <v>18187.0503949682</v>
      </c>
      <c r="M1103" s="29">
        <f>L1103-E1103</f>
        <v>-1007.463119412</v>
      </c>
    </row>
    <row r="1104" spans="1:13">
      <c r="A1104" s="19" t="s">
        <v>5325</v>
      </c>
      <c r="B1104" s="20" t="s">
        <v>2408</v>
      </c>
      <c r="C1104" s="20" t="s">
        <v>8</v>
      </c>
      <c r="D1104" s="20"/>
      <c r="E1104" s="21">
        <v>21971.3275474504</v>
      </c>
      <c r="F1104" s="22" t="s">
        <v>6</v>
      </c>
      <c r="G1104" s="23">
        <v>2008</v>
      </c>
      <c r="H1104" s="22" t="s">
        <v>66</v>
      </c>
      <c r="I1104" s="28" t="s">
        <v>64</v>
      </c>
      <c r="J1104" s="28" t="s">
        <v>65</v>
      </c>
      <c r="K1104" s="28"/>
      <c r="L1104" s="29">
        <v>20723.6105680118</v>
      </c>
      <c r="M1104" s="29">
        <f>L1104-E1104</f>
        <v>-1247.7169794386</v>
      </c>
    </row>
    <row r="1105" spans="1:13">
      <c r="A1105" s="19" t="s">
        <v>5173</v>
      </c>
      <c r="B1105" s="20" t="s">
        <v>2333</v>
      </c>
      <c r="C1105" s="20" t="s">
        <v>8</v>
      </c>
      <c r="D1105" s="20"/>
      <c r="E1105" s="21">
        <v>21968.7655946531</v>
      </c>
      <c r="F1105" s="22" t="s">
        <v>6</v>
      </c>
      <c r="G1105" s="23">
        <v>2016</v>
      </c>
      <c r="H1105" s="22" t="s">
        <v>82</v>
      </c>
      <c r="I1105" s="28" t="s">
        <v>64</v>
      </c>
      <c r="J1105" s="28" t="s">
        <v>65</v>
      </c>
      <c r="K1105" s="28"/>
      <c r="L1105" s="29">
        <v>20721.0486152144</v>
      </c>
      <c r="M1105" s="29">
        <f>L1105-E1105</f>
        <v>-1247.7169794387</v>
      </c>
    </row>
    <row r="1106" spans="1:13">
      <c r="A1106" s="19" t="s">
        <v>5322</v>
      </c>
      <c r="B1106" s="20" t="s">
        <v>3833</v>
      </c>
      <c r="C1106" s="20" t="s">
        <v>8</v>
      </c>
      <c r="D1106" s="20"/>
      <c r="E1106" s="21">
        <v>21968.7655946531</v>
      </c>
      <c r="F1106" s="22" t="s">
        <v>6</v>
      </c>
      <c r="G1106" s="23">
        <v>2016</v>
      </c>
      <c r="H1106" s="22" t="s">
        <v>82</v>
      </c>
      <c r="I1106" s="28" t="s">
        <v>64</v>
      </c>
      <c r="J1106" s="28" t="s">
        <v>65</v>
      </c>
      <c r="K1106" s="28"/>
      <c r="L1106" s="29">
        <v>20721.0486152144</v>
      </c>
      <c r="M1106" s="29">
        <f>L1106-E1106</f>
        <v>-1247.7169794387</v>
      </c>
    </row>
    <row r="1107" spans="1:13">
      <c r="A1107" s="19" t="s">
        <v>5323</v>
      </c>
      <c r="B1107" s="20" t="s">
        <v>2579</v>
      </c>
      <c r="C1107" s="20" t="s">
        <v>8</v>
      </c>
      <c r="D1107" s="20"/>
      <c r="E1107" s="21">
        <v>21968.7655946531</v>
      </c>
      <c r="F1107" s="22" t="s">
        <v>6</v>
      </c>
      <c r="G1107" s="23">
        <v>2002</v>
      </c>
      <c r="H1107" s="22" t="s">
        <v>66</v>
      </c>
      <c r="I1107" s="28" t="s">
        <v>380</v>
      </c>
      <c r="J1107" s="28" t="s">
        <v>241</v>
      </c>
      <c r="K1107" s="28"/>
      <c r="L1107" s="29">
        <v>20721.0486152144</v>
      </c>
      <c r="M1107" s="29">
        <f>L1107-E1107</f>
        <v>-1247.7169794387</v>
      </c>
    </row>
    <row r="1108" spans="1:13">
      <c r="A1108" s="19" t="s">
        <v>5171</v>
      </c>
      <c r="B1108" s="20" t="s">
        <v>2806</v>
      </c>
      <c r="C1108" s="20" t="s">
        <v>8</v>
      </c>
      <c r="D1108" s="20"/>
      <c r="E1108" s="21">
        <v>21968.7655946531</v>
      </c>
      <c r="F1108" s="22" t="s">
        <v>6</v>
      </c>
      <c r="G1108" s="23">
        <v>2005</v>
      </c>
      <c r="H1108" s="22" t="s">
        <v>66</v>
      </c>
      <c r="I1108" s="28" t="s">
        <v>64</v>
      </c>
      <c r="J1108" s="28" t="s">
        <v>65</v>
      </c>
      <c r="K1108" s="28"/>
      <c r="L1108" s="29">
        <v>20721.0486152144</v>
      </c>
      <c r="M1108" s="29">
        <f>L1108-E1108</f>
        <v>-1247.7169794387</v>
      </c>
    </row>
    <row r="1109" spans="1:13">
      <c r="A1109" s="19" t="s">
        <v>5172</v>
      </c>
      <c r="B1109" s="20" t="s">
        <v>3003</v>
      </c>
      <c r="C1109" s="20" t="s">
        <v>8</v>
      </c>
      <c r="D1109" s="20"/>
      <c r="E1109" s="21">
        <v>21968.7655946531</v>
      </c>
      <c r="F1109" s="22" t="s">
        <v>6</v>
      </c>
      <c r="G1109" s="23">
        <v>2008</v>
      </c>
      <c r="H1109" s="22" t="s">
        <v>66</v>
      </c>
      <c r="I1109" s="28" t="s">
        <v>64</v>
      </c>
      <c r="J1109" s="28" t="s">
        <v>65</v>
      </c>
      <c r="K1109" s="28"/>
      <c r="L1109" s="29">
        <v>20721.0486152144</v>
      </c>
      <c r="M1109" s="29">
        <f>L1109-E1109</f>
        <v>-1247.7169794387</v>
      </c>
    </row>
    <row r="1110" spans="1:13">
      <c r="A1110" s="19" t="s">
        <v>5340</v>
      </c>
      <c r="B1110" s="20" t="s">
        <v>5341</v>
      </c>
      <c r="C1110" s="20" t="s">
        <v>28</v>
      </c>
      <c r="D1110" s="20"/>
      <c r="E1110" s="21">
        <v>12096.328717524</v>
      </c>
      <c r="F1110" s="22" t="s">
        <v>6</v>
      </c>
      <c r="G1110" s="23">
        <v>2008</v>
      </c>
      <c r="H1110" s="22" t="s">
        <v>66</v>
      </c>
      <c r="I1110" s="28" t="s">
        <v>64</v>
      </c>
      <c r="J1110" s="28" t="s">
        <v>65</v>
      </c>
      <c r="K1110" s="28"/>
      <c r="L1110" s="29">
        <v>10575.541494954</v>
      </c>
      <c r="M1110" s="29">
        <f>L1110-E1110</f>
        <v>-1520.78722257</v>
      </c>
    </row>
    <row r="1111" spans="1:13">
      <c r="A1111" s="19" t="s">
        <v>5278</v>
      </c>
      <c r="B1111" s="20" t="s">
        <v>5279</v>
      </c>
      <c r="C1111" s="20" t="s">
        <v>28</v>
      </c>
      <c r="D1111" s="20"/>
      <c r="E1111" s="21">
        <v>12096.328717524</v>
      </c>
      <c r="F1111" s="22" t="s">
        <v>6</v>
      </c>
      <c r="G1111" s="23">
        <v>2007</v>
      </c>
      <c r="H1111" s="22" t="s">
        <v>66</v>
      </c>
      <c r="I1111" s="28" t="s">
        <v>64</v>
      </c>
      <c r="J1111" s="28" t="s">
        <v>65</v>
      </c>
      <c r="K1111" s="28"/>
      <c r="L1111" s="29">
        <v>10575.541494954</v>
      </c>
      <c r="M1111" s="29">
        <f>L1111-E1111</f>
        <v>-1520.78722257</v>
      </c>
    </row>
    <row r="1112" spans="1:13">
      <c r="A1112" s="19" t="s">
        <v>5342</v>
      </c>
      <c r="B1112" s="20" t="s">
        <v>5343</v>
      </c>
      <c r="C1112" s="20" t="s">
        <v>28</v>
      </c>
      <c r="D1112" s="20"/>
      <c r="E1112" s="21">
        <v>12096.328717524</v>
      </c>
      <c r="F1112" s="22" t="s">
        <v>6</v>
      </c>
      <c r="G1112" s="23">
        <v>2014</v>
      </c>
      <c r="H1112" s="22" t="s">
        <v>66</v>
      </c>
      <c r="I1112" s="28" t="s">
        <v>64</v>
      </c>
      <c r="J1112" s="28" t="s">
        <v>65</v>
      </c>
      <c r="K1112" s="28"/>
      <c r="L1112" s="29">
        <v>10575.541494954</v>
      </c>
      <c r="M1112" s="29">
        <f>L1112-E1112</f>
        <v>-1520.78722257</v>
      </c>
    </row>
    <row r="1113" spans="1:13">
      <c r="A1113" s="19" t="s">
        <v>5282</v>
      </c>
      <c r="B1113" s="20" t="s">
        <v>5283</v>
      </c>
      <c r="C1113" s="20" t="s">
        <v>28</v>
      </c>
      <c r="D1113" s="20"/>
      <c r="E1113" s="21">
        <v>12096.328717524</v>
      </c>
      <c r="F1113" s="22" t="s">
        <v>6</v>
      </c>
      <c r="G1113" s="23">
        <v>2005</v>
      </c>
      <c r="H1113" s="22" t="s">
        <v>66</v>
      </c>
      <c r="I1113" s="28" t="s">
        <v>64</v>
      </c>
      <c r="J1113" s="28" t="s">
        <v>65</v>
      </c>
      <c r="K1113" s="28"/>
      <c r="L1113" s="29">
        <v>10575.541494954</v>
      </c>
      <c r="M1113" s="29">
        <f>L1113-E1113</f>
        <v>-1520.78722257</v>
      </c>
    </row>
    <row r="1114" spans="1:13">
      <c r="A1114" s="19" t="s">
        <v>5290</v>
      </c>
      <c r="B1114" s="20" t="s">
        <v>5291</v>
      </c>
      <c r="C1114" s="20" t="s">
        <v>28</v>
      </c>
      <c r="D1114" s="20"/>
      <c r="E1114" s="21">
        <v>12096.328717524</v>
      </c>
      <c r="F1114" s="22" t="s">
        <v>6</v>
      </c>
      <c r="G1114" s="23">
        <v>2002</v>
      </c>
      <c r="H1114" s="22" t="s">
        <v>66</v>
      </c>
      <c r="I1114" s="28" t="s">
        <v>380</v>
      </c>
      <c r="J1114" s="28" t="s">
        <v>118</v>
      </c>
      <c r="K1114" s="28"/>
      <c r="L1114" s="29">
        <v>10575.541494954</v>
      </c>
      <c r="M1114" s="29">
        <f>L1114-E1114</f>
        <v>-1520.78722257</v>
      </c>
    </row>
    <row r="1115" spans="1:13">
      <c r="A1115" s="19" t="s">
        <v>5296</v>
      </c>
      <c r="B1115" s="20" t="s">
        <v>5297</v>
      </c>
      <c r="C1115" s="20" t="s">
        <v>28</v>
      </c>
      <c r="D1115" s="20"/>
      <c r="E1115" s="21">
        <v>12096.328717524</v>
      </c>
      <c r="F1115" s="22" t="s">
        <v>6</v>
      </c>
      <c r="G1115" s="23">
        <v>2009</v>
      </c>
      <c r="H1115" s="22" t="s">
        <v>66</v>
      </c>
      <c r="I1115" s="28" t="s">
        <v>64</v>
      </c>
      <c r="J1115" s="28" t="s">
        <v>65</v>
      </c>
      <c r="K1115" s="28"/>
      <c r="L1115" s="29">
        <v>10575.541494954</v>
      </c>
      <c r="M1115" s="29">
        <f>L1115-E1115</f>
        <v>-1520.78722257</v>
      </c>
    </row>
    <row r="1116" spans="1:13">
      <c r="A1116" s="19" t="s">
        <v>5304</v>
      </c>
      <c r="B1116" s="20" t="s">
        <v>5305</v>
      </c>
      <c r="C1116" s="20" t="s">
        <v>28</v>
      </c>
      <c r="D1116" s="20"/>
      <c r="E1116" s="21">
        <v>12096.328717524</v>
      </c>
      <c r="F1116" s="22" t="s">
        <v>6</v>
      </c>
      <c r="G1116" s="23">
        <v>2010</v>
      </c>
      <c r="H1116" s="22" t="s">
        <v>66</v>
      </c>
      <c r="I1116" s="28" t="s">
        <v>64</v>
      </c>
      <c r="J1116" s="28" t="s">
        <v>65</v>
      </c>
      <c r="K1116" s="28"/>
      <c r="L1116" s="29">
        <v>10575.541494954</v>
      </c>
      <c r="M1116" s="29">
        <f>L1116-E1116</f>
        <v>-1520.78722257</v>
      </c>
    </row>
    <row r="1117" spans="1:13">
      <c r="A1117" s="19" t="s">
        <v>5308</v>
      </c>
      <c r="B1117" s="20" t="s">
        <v>5309</v>
      </c>
      <c r="C1117" s="20" t="s">
        <v>28</v>
      </c>
      <c r="D1117" s="20"/>
      <c r="E1117" s="21">
        <v>12096.328717524</v>
      </c>
      <c r="F1117" s="22" t="s">
        <v>6</v>
      </c>
      <c r="G1117" s="23">
        <v>2004</v>
      </c>
      <c r="H1117" s="22" t="s">
        <v>66</v>
      </c>
      <c r="I1117" s="28" t="s">
        <v>64</v>
      </c>
      <c r="J1117" s="28" t="s">
        <v>65</v>
      </c>
      <c r="K1117" s="28"/>
      <c r="L1117" s="29">
        <v>10575.541494954</v>
      </c>
      <c r="M1117" s="29">
        <f>L1117-E1117</f>
        <v>-1520.78722257</v>
      </c>
    </row>
    <row r="1118" spans="1:13">
      <c r="A1118" s="19" t="s">
        <v>5310</v>
      </c>
      <c r="B1118" s="20" t="s">
        <v>5311</v>
      </c>
      <c r="C1118" s="20" t="s">
        <v>28</v>
      </c>
      <c r="D1118" s="20"/>
      <c r="E1118" s="21">
        <v>12096.328717524</v>
      </c>
      <c r="F1118" s="22" t="s">
        <v>6</v>
      </c>
      <c r="G1118" s="23">
        <v>2007</v>
      </c>
      <c r="H1118" s="22" t="s">
        <v>66</v>
      </c>
      <c r="I1118" s="28" t="s">
        <v>64</v>
      </c>
      <c r="J1118" s="28" t="s">
        <v>65</v>
      </c>
      <c r="K1118" s="28"/>
      <c r="L1118" s="29">
        <v>10575.541494954</v>
      </c>
      <c r="M1118" s="29">
        <f>L1118-E1118</f>
        <v>-1520.78722257</v>
      </c>
    </row>
    <row r="1119" spans="1:13">
      <c r="A1119" s="19" t="s">
        <v>5312</v>
      </c>
      <c r="B1119" s="20" t="s">
        <v>5313</v>
      </c>
      <c r="C1119" s="20" t="s">
        <v>28</v>
      </c>
      <c r="D1119" s="20"/>
      <c r="E1119" s="21">
        <v>12096.328717524</v>
      </c>
      <c r="F1119" s="22" t="s">
        <v>6</v>
      </c>
      <c r="G1119" s="23">
        <v>2008</v>
      </c>
      <c r="H1119" s="22" t="s">
        <v>66</v>
      </c>
      <c r="I1119" s="28" t="s">
        <v>64</v>
      </c>
      <c r="J1119" s="28" t="s">
        <v>65</v>
      </c>
      <c r="K1119" s="28"/>
      <c r="L1119" s="29">
        <v>10575.541494954</v>
      </c>
      <c r="M1119" s="29">
        <f>L1119-E1119</f>
        <v>-1520.78722257</v>
      </c>
    </row>
    <row r="1120" spans="1:13">
      <c r="A1120" s="19" t="s">
        <v>4811</v>
      </c>
      <c r="B1120" s="20" t="s">
        <v>4812</v>
      </c>
      <c r="C1120" s="20" t="s">
        <v>28</v>
      </c>
      <c r="D1120" s="20"/>
      <c r="E1120" s="21">
        <v>12096.328717524</v>
      </c>
      <c r="F1120" s="22" t="s">
        <v>6</v>
      </c>
      <c r="G1120" s="23">
        <v>2002</v>
      </c>
      <c r="H1120" s="22" t="s">
        <v>66</v>
      </c>
      <c r="I1120" s="28" t="s">
        <v>380</v>
      </c>
      <c r="J1120" s="28" t="s">
        <v>108</v>
      </c>
      <c r="K1120" s="28"/>
      <c r="L1120" s="29">
        <v>10575.541494954</v>
      </c>
      <c r="M1120" s="29">
        <f>L1120-E1120</f>
        <v>-1520.78722257</v>
      </c>
    </row>
    <row r="1121" spans="1:13">
      <c r="A1121" s="19" t="s">
        <v>4776</v>
      </c>
      <c r="B1121" s="20" t="s">
        <v>4777</v>
      </c>
      <c r="C1121" s="20" t="s">
        <v>28</v>
      </c>
      <c r="D1121" s="20"/>
      <c r="E1121" s="21">
        <v>12096.328717524</v>
      </c>
      <c r="F1121" s="22" t="s">
        <v>6</v>
      </c>
      <c r="G1121" s="23">
        <v>2014</v>
      </c>
      <c r="H1121" s="22" t="s">
        <v>66</v>
      </c>
      <c r="I1121" s="28" t="s">
        <v>64</v>
      </c>
      <c r="J1121" s="28" t="s">
        <v>65</v>
      </c>
      <c r="K1121" s="28"/>
      <c r="L1121" s="29">
        <v>10575.541494954</v>
      </c>
      <c r="M1121" s="29">
        <f>L1121-E1121</f>
        <v>-1520.78722257</v>
      </c>
    </row>
    <row r="1122" spans="1:13">
      <c r="A1122" s="19" t="s">
        <v>5318</v>
      </c>
      <c r="B1122" s="20" t="s">
        <v>5319</v>
      </c>
      <c r="C1122" s="20" t="s">
        <v>28</v>
      </c>
      <c r="D1122" s="20"/>
      <c r="E1122" s="21">
        <v>12096.328717524</v>
      </c>
      <c r="F1122" s="22" t="s">
        <v>6</v>
      </c>
      <c r="G1122" s="23">
        <v>2006</v>
      </c>
      <c r="H1122" s="22" t="s">
        <v>66</v>
      </c>
      <c r="I1122" s="28" t="s">
        <v>64</v>
      </c>
      <c r="J1122" s="28" t="s">
        <v>65</v>
      </c>
      <c r="K1122" s="28"/>
      <c r="L1122" s="29">
        <v>10575.541494954</v>
      </c>
      <c r="M1122" s="29">
        <f>L1122-E1122</f>
        <v>-1520.78722257</v>
      </c>
    </row>
    <row r="1123" spans="1:13">
      <c r="A1123" s="19" t="s">
        <v>5320</v>
      </c>
      <c r="B1123" s="20" t="s">
        <v>5321</v>
      </c>
      <c r="C1123" s="20" t="s">
        <v>28</v>
      </c>
      <c r="D1123" s="20"/>
      <c r="E1123" s="21">
        <v>12096.328717524</v>
      </c>
      <c r="F1123" s="22" t="s">
        <v>6</v>
      </c>
      <c r="G1123" s="23">
        <v>2008</v>
      </c>
      <c r="H1123" s="22" t="s">
        <v>66</v>
      </c>
      <c r="I1123" s="28" t="s">
        <v>64</v>
      </c>
      <c r="J1123" s="28" t="s">
        <v>65</v>
      </c>
      <c r="K1123" s="28"/>
      <c r="L1123" s="29">
        <v>10575.541494954</v>
      </c>
      <c r="M1123" s="29">
        <f>L1123-E1123</f>
        <v>-1520.78722257</v>
      </c>
    </row>
    <row r="1124" spans="1:13">
      <c r="A1124" s="19" t="s">
        <v>4794</v>
      </c>
      <c r="B1124" s="20" t="s">
        <v>4795</v>
      </c>
      <c r="C1124" s="20" t="s">
        <v>28</v>
      </c>
      <c r="D1124" s="20"/>
      <c r="E1124" s="21">
        <v>12096.328717524</v>
      </c>
      <c r="F1124" s="22" t="s">
        <v>6</v>
      </c>
      <c r="G1124" s="23">
        <v>2006</v>
      </c>
      <c r="H1124" s="22" t="s">
        <v>66</v>
      </c>
      <c r="I1124" s="28" t="s">
        <v>64</v>
      </c>
      <c r="J1124" s="28" t="s">
        <v>65</v>
      </c>
      <c r="K1124" s="28"/>
      <c r="L1124" s="29">
        <v>10575.541494954</v>
      </c>
      <c r="M1124" s="29">
        <f>L1124-E1124</f>
        <v>-1520.78722257</v>
      </c>
    </row>
    <row r="1125" spans="1:13">
      <c r="A1125" s="19" t="s">
        <v>4799</v>
      </c>
      <c r="B1125" s="20" t="s">
        <v>4800</v>
      </c>
      <c r="C1125" s="20" t="s">
        <v>28</v>
      </c>
      <c r="D1125" s="20"/>
      <c r="E1125" s="21">
        <v>12096.328717524</v>
      </c>
      <c r="F1125" s="22" t="s">
        <v>6</v>
      </c>
      <c r="G1125" s="23">
        <v>2005</v>
      </c>
      <c r="H1125" s="22" t="s">
        <v>66</v>
      </c>
      <c r="I1125" s="28" t="s">
        <v>64</v>
      </c>
      <c r="J1125" s="28" t="s">
        <v>65</v>
      </c>
      <c r="K1125" s="28"/>
      <c r="L1125" s="29">
        <v>10575.541494954</v>
      </c>
      <c r="M1125" s="29">
        <f>L1125-E1125</f>
        <v>-1520.78722257</v>
      </c>
    </row>
    <row r="1126" spans="1:13">
      <c r="A1126" s="19" t="s">
        <v>4772</v>
      </c>
      <c r="B1126" s="20" t="s">
        <v>4773</v>
      </c>
      <c r="C1126" s="20" t="s">
        <v>28</v>
      </c>
      <c r="D1126" s="20"/>
      <c r="E1126" s="21">
        <v>12096.328717524</v>
      </c>
      <c r="F1126" s="22" t="s">
        <v>6</v>
      </c>
      <c r="G1126" s="23">
        <v>2004</v>
      </c>
      <c r="H1126" s="22" t="s">
        <v>66</v>
      </c>
      <c r="I1126" s="28" t="s">
        <v>64</v>
      </c>
      <c r="J1126" s="28" t="s">
        <v>65</v>
      </c>
      <c r="K1126" s="28"/>
      <c r="L1126" s="29">
        <v>10575.541494954</v>
      </c>
      <c r="M1126" s="29">
        <f>L1126-E1126</f>
        <v>-1520.78722257</v>
      </c>
    </row>
    <row r="1127" spans="1:13">
      <c r="A1127" s="19" t="s">
        <v>5367</v>
      </c>
      <c r="B1127" s="20" t="s">
        <v>5368</v>
      </c>
      <c r="C1127" s="20" t="s">
        <v>4722</v>
      </c>
      <c r="D1127" s="20"/>
      <c r="E1127" s="21">
        <v>-1966.83142374</v>
      </c>
      <c r="F1127" s="22" t="s">
        <v>6</v>
      </c>
      <c r="G1127" s="23">
        <v>2017</v>
      </c>
      <c r="H1127" s="22" t="s">
        <v>83</v>
      </c>
      <c r="I1127" s="28" t="s">
        <v>488</v>
      </c>
      <c r="J1127" s="28" t="s">
        <v>269</v>
      </c>
      <c r="K1127" s="28"/>
      <c r="L1127" s="29">
        <v>-3858.692182528</v>
      </c>
      <c r="M1127" s="29">
        <f>L1127-E1127</f>
        <v>-1891.860758788</v>
      </c>
    </row>
    <row r="1128" spans="1:13">
      <c r="A1128" s="19" t="s">
        <v>5369</v>
      </c>
      <c r="B1128" s="20" t="s">
        <v>5370</v>
      </c>
      <c r="C1128" s="20" t="s">
        <v>4722</v>
      </c>
      <c r="D1128" s="20"/>
      <c r="E1128" s="21">
        <v>-1966.83142374</v>
      </c>
      <c r="F1128" s="22" t="s">
        <v>6</v>
      </c>
      <c r="G1128" s="23">
        <v>2011</v>
      </c>
      <c r="H1128" s="22" t="s">
        <v>66</v>
      </c>
      <c r="I1128" s="28" t="s">
        <v>488</v>
      </c>
      <c r="J1128" s="28" t="s">
        <v>282</v>
      </c>
      <c r="K1128" s="28"/>
      <c r="L1128" s="29">
        <v>-3858.692182528</v>
      </c>
      <c r="M1128" s="29">
        <f>L1128-E1128</f>
        <v>-1891.860758788</v>
      </c>
    </row>
    <row r="1129" spans="1:13">
      <c r="A1129" s="19" t="s">
        <v>5371</v>
      </c>
      <c r="B1129" s="20" t="s">
        <v>5372</v>
      </c>
      <c r="C1129" s="20" t="s">
        <v>4722</v>
      </c>
      <c r="D1129" s="20"/>
      <c r="E1129" s="21">
        <v>-1966.83142374</v>
      </c>
      <c r="F1129" s="22" t="s">
        <v>6</v>
      </c>
      <c r="G1129" s="23">
        <v>2012</v>
      </c>
      <c r="H1129" s="22" t="s">
        <v>66</v>
      </c>
      <c r="I1129" s="28" t="s">
        <v>488</v>
      </c>
      <c r="J1129" s="28" t="s">
        <v>282</v>
      </c>
      <c r="K1129" s="28"/>
      <c r="L1129" s="29">
        <v>-3858.692182528</v>
      </c>
      <c r="M1129" s="29">
        <f>L1129-E1129</f>
        <v>-1891.860758788</v>
      </c>
    </row>
    <row r="1130" spans="1:13">
      <c r="A1130" s="19" t="s">
        <v>5373</v>
      </c>
      <c r="B1130" s="20" t="s">
        <v>5374</v>
      </c>
      <c r="C1130" s="20" t="s">
        <v>4722</v>
      </c>
      <c r="D1130" s="20"/>
      <c r="E1130" s="21">
        <v>-1966.83142374</v>
      </c>
      <c r="F1130" s="22" t="s">
        <v>6</v>
      </c>
      <c r="G1130" s="23">
        <v>2013</v>
      </c>
      <c r="H1130" s="22" t="s">
        <v>66</v>
      </c>
      <c r="I1130" s="28" t="s">
        <v>488</v>
      </c>
      <c r="J1130" s="28" t="s">
        <v>276</v>
      </c>
      <c r="K1130" s="28"/>
      <c r="L1130" s="29">
        <v>-3858.692182528</v>
      </c>
      <c r="M1130" s="29">
        <f>L1130-E1130</f>
        <v>-1891.860758788</v>
      </c>
    </row>
    <row r="1131" spans="1:13">
      <c r="A1131" s="19" t="s">
        <v>5375</v>
      </c>
      <c r="B1131" s="20" t="s">
        <v>5376</v>
      </c>
      <c r="C1131" s="20" t="s">
        <v>4722</v>
      </c>
      <c r="D1131" s="20"/>
      <c r="E1131" s="21">
        <v>-1966.83142374</v>
      </c>
      <c r="F1131" s="22" t="s">
        <v>6</v>
      </c>
      <c r="G1131" s="23">
        <v>2006</v>
      </c>
      <c r="H1131" s="22" t="s">
        <v>66</v>
      </c>
      <c r="I1131" s="28" t="s">
        <v>488</v>
      </c>
      <c r="J1131" s="28" t="s">
        <v>282</v>
      </c>
      <c r="K1131" s="28"/>
      <c r="L1131" s="29">
        <v>-3858.692182528</v>
      </c>
      <c r="M1131" s="29">
        <f>L1131-E1131</f>
        <v>-1891.860758788</v>
      </c>
    </row>
    <row r="1132" spans="1:13">
      <c r="A1132" s="19" t="s">
        <v>5377</v>
      </c>
      <c r="B1132" s="20" t="s">
        <v>5378</v>
      </c>
      <c r="C1132" s="20" t="s">
        <v>4722</v>
      </c>
      <c r="D1132" s="20"/>
      <c r="E1132" s="21">
        <v>-1966.83142374</v>
      </c>
      <c r="F1132" s="22" t="s">
        <v>6</v>
      </c>
      <c r="G1132" s="23">
        <v>2006</v>
      </c>
      <c r="H1132" s="22" t="s">
        <v>66</v>
      </c>
      <c r="I1132" s="28" t="s">
        <v>488</v>
      </c>
      <c r="J1132" s="28" t="s">
        <v>282</v>
      </c>
      <c r="K1132" s="28"/>
      <c r="L1132" s="29">
        <v>-3858.692182528</v>
      </c>
      <c r="M1132" s="29">
        <f>L1132-E1132</f>
        <v>-1891.860758788</v>
      </c>
    </row>
    <row r="1133" spans="1:13">
      <c r="A1133" s="19" t="s">
        <v>5379</v>
      </c>
      <c r="B1133" s="20" t="s">
        <v>5380</v>
      </c>
      <c r="C1133" s="20" t="s">
        <v>4722</v>
      </c>
      <c r="D1133" s="20"/>
      <c r="E1133" s="21">
        <v>-1966.83142374</v>
      </c>
      <c r="F1133" s="22" t="s">
        <v>6</v>
      </c>
      <c r="G1133" s="23">
        <v>2008</v>
      </c>
      <c r="H1133" s="22" t="s">
        <v>66</v>
      </c>
      <c r="I1133" s="28" t="s">
        <v>488</v>
      </c>
      <c r="J1133" s="28" t="s">
        <v>272</v>
      </c>
      <c r="K1133" s="28"/>
      <c r="L1133" s="29">
        <v>-3858.692182528</v>
      </c>
      <c r="M1133" s="29">
        <f>L1133-E1133</f>
        <v>-1891.860758788</v>
      </c>
    </row>
    <row r="1134" spans="1:13">
      <c r="A1134" s="19" t="s">
        <v>5381</v>
      </c>
      <c r="B1134" s="20" t="s">
        <v>5382</v>
      </c>
      <c r="C1134" s="20" t="s">
        <v>4722</v>
      </c>
      <c r="D1134" s="20"/>
      <c r="E1134" s="21">
        <v>-1966.83142374</v>
      </c>
      <c r="F1134" s="22" t="s">
        <v>6</v>
      </c>
      <c r="G1134" s="23">
        <v>2010</v>
      </c>
      <c r="H1134" s="22" t="s">
        <v>66</v>
      </c>
      <c r="I1134" s="28" t="s">
        <v>488</v>
      </c>
      <c r="J1134" s="28" t="s">
        <v>272</v>
      </c>
      <c r="K1134" s="28"/>
      <c r="L1134" s="29">
        <v>-3858.692182528</v>
      </c>
      <c r="M1134" s="29">
        <f>L1134-E1134</f>
        <v>-1891.860758788</v>
      </c>
    </row>
    <row r="1135" spans="1:13">
      <c r="A1135" s="19" t="s">
        <v>5383</v>
      </c>
      <c r="B1135" s="20" t="s">
        <v>5384</v>
      </c>
      <c r="C1135" s="20" t="s">
        <v>4722</v>
      </c>
      <c r="D1135" s="20"/>
      <c r="E1135" s="21">
        <v>-1966.83142374</v>
      </c>
      <c r="F1135" s="22" t="s">
        <v>6</v>
      </c>
      <c r="G1135" s="23">
        <v>2010</v>
      </c>
      <c r="H1135" s="22" t="s">
        <v>66</v>
      </c>
      <c r="I1135" s="28" t="s">
        <v>488</v>
      </c>
      <c r="J1135" s="28" t="s">
        <v>282</v>
      </c>
      <c r="K1135" s="28"/>
      <c r="L1135" s="29">
        <v>-3858.692182528</v>
      </c>
      <c r="M1135" s="29">
        <f>L1135-E1135</f>
        <v>-1891.860758788</v>
      </c>
    </row>
    <row r="1136" spans="1:13">
      <c r="A1136" s="19" t="s">
        <v>5385</v>
      </c>
      <c r="B1136" s="20" t="s">
        <v>5386</v>
      </c>
      <c r="C1136" s="20" t="s">
        <v>4722</v>
      </c>
      <c r="D1136" s="20"/>
      <c r="E1136" s="21">
        <v>-1200.06876630001</v>
      </c>
      <c r="F1136" s="22" t="s">
        <v>6</v>
      </c>
      <c r="G1136" s="23">
        <v>1999</v>
      </c>
      <c r="H1136" s="22" t="s">
        <v>66</v>
      </c>
      <c r="I1136" s="28" t="s">
        <v>488</v>
      </c>
      <c r="J1136" s="28" t="s">
        <v>282</v>
      </c>
      <c r="K1136" s="28"/>
      <c r="L1136" s="29">
        <v>-4966.62057936</v>
      </c>
      <c r="M1136" s="29">
        <f>L1136-E1136</f>
        <v>-3766.55181305999</v>
      </c>
    </row>
    <row r="1137" spans="1:13">
      <c r="A1137" s="19" t="s">
        <v>5235</v>
      </c>
      <c r="B1137" s="20" t="s">
        <v>63</v>
      </c>
      <c r="C1137" s="20" t="s">
        <v>24</v>
      </c>
      <c r="D1137" s="20"/>
      <c r="E1137" s="21">
        <v>21088.3540459412</v>
      </c>
      <c r="F1137" s="22" t="s">
        <v>6</v>
      </c>
      <c r="G1137" s="23">
        <v>2002</v>
      </c>
      <c r="H1137" s="22" t="s">
        <v>66</v>
      </c>
      <c r="I1137" s="28" t="s">
        <v>64</v>
      </c>
      <c r="J1137" s="28" t="s">
        <v>65</v>
      </c>
      <c r="K1137" s="28"/>
      <c r="L1137" s="29">
        <v>15783.4943642313</v>
      </c>
      <c r="M1137" s="29">
        <f>L1137-E1137</f>
        <v>-5304.8596817099</v>
      </c>
    </row>
    <row r="1138" spans="1:13">
      <c r="A1138" s="19" t="s">
        <v>5213</v>
      </c>
      <c r="B1138" s="20" t="s">
        <v>4367</v>
      </c>
      <c r="C1138" s="20" t="s">
        <v>24</v>
      </c>
      <c r="D1138" s="20"/>
      <c r="E1138" s="21">
        <v>21088.3540459412</v>
      </c>
      <c r="F1138" s="22" t="s">
        <v>6</v>
      </c>
      <c r="G1138" s="23">
        <v>2002</v>
      </c>
      <c r="H1138" s="22" t="s">
        <v>66</v>
      </c>
      <c r="I1138" s="28" t="s">
        <v>64</v>
      </c>
      <c r="J1138" s="28" t="s">
        <v>65</v>
      </c>
      <c r="K1138" s="28"/>
      <c r="L1138" s="29">
        <v>15783.4943642313</v>
      </c>
      <c r="M1138" s="29">
        <f>L1138-E1138</f>
        <v>-5304.8596817099</v>
      </c>
    </row>
    <row r="1139" spans="1:13">
      <c r="A1139" s="19" t="s">
        <v>5214</v>
      </c>
      <c r="B1139" s="20" t="s">
        <v>2457</v>
      </c>
      <c r="C1139" s="20" t="s">
        <v>24</v>
      </c>
      <c r="D1139" s="20"/>
      <c r="E1139" s="21">
        <v>21088.3540459412</v>
      </c>
      <c r="F1139" s="22" t="s">
        <v>6</v>
      </c>
      <c r="G1139" s="23">
        <v>2002</v>
      </c>
      <c r="H1139" s="22" t="s">
        <v>66</v>
      </c>
      <c r="I1139" s="28" t="s">
        <v>64</v>
      </c>
      <c r="J1139" s="28" t="s">
        <v>65</v>
      </c>
      <c r="K1139" s="28"/>
      <c r="L1139" s="29">
        <v>15783.4943642313</v>
      </c>
      <c r="M1139" s="29">
        <f>L1139-E1139</f>
        <v>-5304.8596817099</v>
      </c>
    </row>
    <row r="1140" spans="1:13">
      <c r="A1140" s="19" t="s">
        <v>5218</v>
      </c>
      <c r="B1140" s="20" t="s">
        <v>3486</v>
      </c>
      <c r="C1140" s="20" t="s">
        <v>24</v>
      </c>
      <c r="D1140" s="20"/>
      <c r="E1140" s="21">
        <v>21088.3540459412</v>
      </c>
      <c r="F1140" s="22" t="s">
        <v>6</v>
      </c>
      <c r="G1140" s="23">
        <v>2003</v>
      </c>
      <c r="H1140" s="22" t="s">
        <v>66</v>
      </c>
      <c r="I1140" s="28" t="s">
        <v>64</v>
      </c>
      <c r="J1140" s="28" t="s">
        <v>65</v>
      </c>
      <c r="K1140" s="28"/>
      <c r="L1140" s="29">
        <v>15783.4943642313</v>
      </c>
      <c r="M1140" s="29">
        <f>L1140-E1140</f>
        <v>-5304.8596817099</v>
      </c>
    </row>
    <row r="1141" spans="1:13">
      <c r="A1141" s="19" t="s">
        <v>5219</v>
      </c>
      <c r="B1141" s="20" t="s">
        <v>3733</v>
      </c>
      <c r="C1141" s="20" t="s">
        <v>24</v>
      </c>
      <c r="D1141" s="20"/>
      <c r="E1141" s="21">
        <v>21088.3540459412</v>
      </c>
      <c r="F1141" s="22" t="s">
        <v>6</v>
      </c>
      <c r="G1141" s="23">
        <v>2004</v>
      </c>
      <c r="H1141" s="22" t="s">
        <v>66</v>
      </c>
      <c r="I1141" s="28" t="s">
        <v>64</v>
      </c>
      <c r="J1141" s="28" t="s">
        <v>65</v>
      </c>
      <c r="K1141" s="28"/>
      <c r="L1141" s="29">
        <v>15783.4943642313</v>
      </c>
      <c r="M1141" s="29">
        <f>L1141-E1141</f>
        <v>-5304.8596817099</v>
      </c>
    </row>
    <row r="1142" spans="1:13">
      <c r="A1142" s="19" t="s">
        <v>5215</v>
      </c>
      <c r="B1142" s="20" t="s">
        <v>2565</v>
      </c>
      <c r="C1142" s="20" t="s">
        <v>24</v>
      </c>
      <c r="D1142" s="20"/>
      <c r="E1142" s="21">
        <v>21088.3540459412</v>
      </c>
      <c r="F1142" s="22" t="s">
        <v>6</v>
      </c>
      <c r="G1142" s="23">
        <v>2006</v>
      </c>
      <c r="H1142" s="22" t="s">
        <v>66</v>
      </c>
      <c r="I1142" s="28" t="s">
        <v>64</v>
      </c>
      <c r="J1142" s="28" t="s">
        <v>65</v>
      </c>
      <c r="K1142" s="28"/>
      <c r="L1142" s="29">
        <v>15783.4943642313</v>
      </c>
      <c r="M1142" s="29">
        <f>L1142-E1142</f>
        <v>-5304.8596817099</v>
      </c>
    </row>
    <row r="1143" spans="1:13">
      <c r="A1143" s="19" t="s">
        <v>5387</v>
      </c>
      <c r="B1143" s="20" t="s">
        <v>3270</v>
      </c>
      <c r="C1143" s="20" t="s">
        <v>24</v>
      </c>
      <c r="D1143" s="20"/>
      <c r="E1143" s="21">
        <v>21088.3540459412</v>
      </c>
      <c r="F1143" s="22" t="s">
        <v>6</v>
      </c>
      <c r="G1143" s="23">
        <v>2009</v>
      </c>
      <c r="H1143" s="22" t="s">
        <v>66</v>
      </c>
      <c r="I1143" s="28" t="s">
        <v>64</v>
      </c>
      <c r="J1143" s="28" t="s">
        <v>65</v>
      </c>
      <c r="K1143" s="28"/>
      <c r="L1143" s="29">
        <v>15783.4943642313</v>
      </c>
      <c r="M1143" s="29">
        <f>L1143-E1143</f>
        <v>-5304.8596817099</v>
      </c>
    </row>
    <row r="1144" spans="1:13">
      <c r="A1144" s="19" t="s">
        <v>5388</v>
      </c>
      <c r="B1144" s="20" t="s">
        <v>2701</v>
      </c>
      <c r="C1144" s="20" t="s">
        <v>24</v>
      </c>
      <c r="D1144" s="20"/>
      <c r="E1144" s="21">
        <v>21088.3540459412</v>
      </c>
      <c r="F1144" s="22" t="s">
        <v>6</v>
      </c>
      <c r="G1144" s="23">
        <v>2009</v>
      </c>
      <c r="H1144" s="22" t="s">
        <v>66</v>
      </c>
      <c r="I1144" s="28" t="s">
        <v>64</v>
      </c>
      <c r="J1144" s="28" t="s">
        <v>65</v>
      </c>
      <c r="K1144" s="28"/>
      <c r="L1144" s="29">
        <v>15783.4943642313</v>
      </c>
      <c r="M1144" s="29">
        <f>L1144-E1144</f>
        <v>-5304.8596817099</v>
      </c>
    </row>
    <row r="1145" spans="1:13">
      <c r="A1145" s="19" t="s">
        <v>5216</v>
      </c>
      <c r="B1145" s="20" t="s">
        <v>4158</v>
      </c>
      <c r="C1145" s="20" t="s">
        <v>24</v>
      </c>
      <c r="D1145" s="20"/>
      <c r="E1145" s="21">
        <v>21088.3540459412</v>
      </c>
      <c r="F1145" s="22" t="s">
        <v>6</v>
      </c>
      <c r="G1145" s="23">
        <v>2009</v>
      </c>
      <c r="H1145" s="22" t="s">
        <v>66</v>
      </c>
      <c r="I1145" s="28" t="s">
        <v>64</v>
      </c>
      <c r="J1145" s="28" t="s">
        <v>65</v>
      </c>
      <c r="K1145" s="28"/>
      <c r="L1145" s="29">
        <v>15783.4943642313</v>
      </c>
      <c r="M1145" s="29">
        <f>L1145-E1145</f>
        <v>-5304.8596817099</v>
      </c>
    </row>
    <row r="1146" spans="1:14">
      <c r="A1146" s="19" t="s">
        <v>5226</v>
      </c>
      <c r="B1146" s="20" t="s">
        <v>4443</v>
      </c>
      <c r="C1146" s="20" t="s">
        <v>24</v>
      </c>
      <c r="D1146" s="20"/>
      <c r="E1146" s="21">
        <v>21088.3540459412</v>
      </c>
      <c r="F1146" s="22" t="s">
        <v>6</v>
      </c>
      <c r="G1146" s="23">
        <v>2009</v>
      </c>
      <c r="H1146" s="22" t="s">
        <v>66</v>
      </c>
      <c r="I1146" s="28" t="s">
        <v>64</v>
      </c>
      <c r="J1146" s="28" t="s">
        <v>65</v>
      </c>
      <c r="K1146" s="28"/>
      <c r="L1146" s="29">
        <v>15783.4943642313</v>
      </c>
      <c r="M1146" s="29">
        <f>L1146-E1146</f>
        <v>-5304.8596817099</v>
      </c>
      <c r="N1146" s="31"/>
    </row>
    <row r="1147" spans="1:13">
      <c r="A1147" s="19" t="s">
        <v>5222</v>
      </c>
      <c r="B1147" s="20" t="s">
        <v>4132</v>
      </c>
      <c r="C1147" s="20" t="s">
        <v>24</v>
      </c>
      <c r="D1147" s="20"/>
      <c r="E1147" s="21">
        <v>21088.3540459412</v>
      </c>
      <c r="F1147" s="22" t="s">
        <v>6</v>
      </c>
      <c r="G1147" s="23">
        <v>2009</v>
      </c>
      <c r="H1147" s="22" t="s">
        <v>66</v>
      </c>
      <c r="I1147" s="28" t="s">
        <v>64</v>
      </c>
      <c r="J1147" s="28" t="s">
        <v>65</v>
      </c>
      <c r="K1147" s="28"/>
      <c r="L1147" s="29">
        <v>15783.4943642313</v>
      </c>
      <c r="M1147" s="29">
        <f>L1147-E1147</f>
        <v>-5304.8596817099</v>
      </c>
    </row>
    <row r="1148" spans="1:13">
      <c r="A1148" s="19" t="s">
        <v>5227</v>
      </c>
      <c r="B1148" s="20" t="s">
        <v>3714</v>
      </c>
      <c r="C1148" s="20" t="s">
        <v>24</v>
      </c>
      <c r="D1148" s="20"/>
      <c r="E1148" s="21">
        <v>21088.3540459412</v>
      </c>
      <c r="F1148" s="22" t="s">
        <v>6</v>
      </c>
      <c r="G1148" s="23">
        <v>2010</v>
      </c>
      <c r="H1148" s="22" t="s">
        <v>66</v>
      </c>
      <c r="I1148" s="28" t="s">
        <v>64</v>
      </c>
      <c r="J1148" s="28" t="s">
        <v>65</v>
      </c>
      <c r="K1148" s="28"/>
      <c r="L1148" s="29">
        <v>15783.4943642313</v>
      </c>
      <c r="M1148" s="29">
        <f>L1148-E1148</f>
        <v>-5304.8596817099</v>
      </c>
    </row>
    <row r="1149" spans="1:13">
      <c r="A1149" s="19" t="s">
        <v>5225</v>
      </c>
      <c r="B1149" s="20" t="s">
        <v>4529</v>
      </c>
      <c r="C1149" s="20" t="s">
        <v>24</v>
      </c>
      <c r="D1149" s="20"/>
      <c r="E1149" s="21">
        <v>21088.3540459412</v>
      </c>
      <c r="F1149" s="22" t="s">
        <v>6</v>
      </c>
      <c r="G1149" s="23">
        <v>2010</v>
      </c>
      <c r="H1149" s="22" t="s">
        <v>66</v>
      </c>
      <c r="I1149" s="28" t="s">
        <v>64</v>
      </c>
      <c r="J1149" s="28" t="s">
        <v>65</v>
      </c>
      <c r="K1149" s="28"/>
      <c r="L1149" s="29">
        <v>15783.4943642313</v>
      </c>
      <c r="M1149" s="29">
        <f>L1149-E1149</f>
        <v>-5304.8596817099</v>
      </c>
    </row>
    <row r="1150" spans="1:13">
      <c r="A1150" s="19" t="s">
        <v>5212</v>
      </c>
      <c r="B1150" s="20" t="s">
        <v>4493</v>
      </c>
      <c r="C1150" s="20" t="s">
        <v>24</v>
      </c>
      <c r="D1150" s="20"/>
      <c r="E1150" s="21">
        <v>21088.3540459412</v>
      </c>
      <c r="F1150" s="22" t="s">
        <v>6</v>
      </c>
      <c r="G1150" s="23">
        <v>2010</v>
      </c>
      <c r="H1150" s="22" t="s">
        <v>66</v>
      </c>
      <c r="I1150" s="28" t="s">
        <v>64</v>
      </c>
      <c r="J1150" s="28" t="s">
        <v>65</v>
      </c>
      <c r="K1150" s="28"/>
      <c r="L1150" s="29">
        <v>15783.4943642313</v>
      </c>
      <c r="M1150" s="29">
        <f>L1150-E1150</f>
        <v>-5304.8596817099</v>
      </c>
    </row>
    <row r="1151" spans="1:13">
      <c r="A1151" s="19" t="s">
        <v>5237</v>
      </c>
      <c r="B1151" s="20" t="s">
        <v>3835</v>
      </c>
      <c r="C1151" s="20" t="s">
        <v>24</v>
      </c>
      <c r="D1151" s="20"/>
      <c r="E1151" s="21">
        <v>21088.3540459412</v>
      </c>
      <c r="F1151" s="22" t="s">
        <v>6</v>
      </c>
      <c r="G1151" s="23">
        <v>2010</v>
      </c>
      <c r="H1151" s="22" t="s">
        <v>66</v>
      </c>
      <c r="I1151" s="28" t="s">
        <v>64</v>
      </c>
      <c r="J1151" s="28" t="s">
        <v>65</v>
      </c>
      <c r="K1151" s="28"/>
      <c r="L1151" s="29">
        <v>15783.4943642313</v>
      </c>
      <c r="M1151" s="29">
        <f>L1151-E1151</f>
        <v>-5304.8596817099</v>
      </c>
    </row>
    <row r="1152" spans="1:13">
      <c r="A1152" s="19" t="s">
        <v>5211</v>
      </c>
      <c r="B1152" s="20" t="s">
        <v>3403</v>
      </c>
      <c r="C1152" s="20" t="s">
        <v>24</v>
      </c>
      <c r="D1152" s="20"/>
      <c r="E1152" s="21">
        <v>21088.3540459412</v>
      </c>
      <c r="F1152" s="22" t="s">
        <v>6</v>
      </c>
      <c r="G1152" s="23">
        <v>2011</v>
      </c>
      <c r="H1152" s="22" t="s">
        <v>66</v>
      </c>
      <c r="I1152" s="28" t="s">
        <v>64</v>
      </c>
      <c r="J1152" s="28" t="s">
        <v>65</v>
      </c>
      <c r="K1152" s="28"/>
      <c r="L1152" s="29">
        <v>15783.4943642313</v>
      </c>
      <c r="M1152" s="29">
        <f>L1152-E1152</f>
        <v>-5304.8596817099</v>
      </c>
    </row>
    <row r="1153" spans="1:13">
      <c r="A1153" s="19" t="s">
        <v>5217</v>
      </c>
      <c r="B1153" s="20" t="s">
        <v>3841</v>
      </c>
      <c r="C1153" s="20" t="s">
        <v>24</v>
      </c>
      <c r="D1153" s="20"/>
      <c r="E1153" s="21">
        <v>21088.3540459412</v>
      </c>
      <c r="F1153" s="22" t="s">
        <v>6</v>
      </c>
      <c r="G1153" s="23">
        <v>2011</v>
      </c>
      <c r="H1153" s="22" t="s">
        <v>66</v>
      </c>
      <c r="I1153" s="28" t="s">
        <v>64</v>
      </c>
      <c r="J1153" s="28" t="s">
        <v>65</v>
      </c>
      <c r="K1153" s="28"/>
      <c r="L1153" s="29">
        <v>15783.4943642313</v>
      </c>
      <c r="M1153" s="29">
        <f>L1153-E1153</f>
        <v>-5304.8596817099</v>
      </c>
    </row>
    <row r="1154" spans="1:13">
      <c r="A1154" s="19" t="s">
        <v>5233</v>
      </c>
      <c r="B1154" s="20" t="s">
        <v>2541</v>
      </c>
      <c r="C1154" s="20" t="s">
        <v>24</v>
      </c>
      <c r="D1154" s="20"/>
      <c r="E1154" s="21">
        <v>21088.3540459412</v>
      </c>
      <c r="F1154" s="22" t="s">
        <v>6</v>
      </c>
      <c r="G1154" s="23">
        <v>2012</v>
      </c>
      <c r="H1154" s="22" t="s">
        <v>66</v>
      </c>
      <c r="I1154" s="28" t="s">
        <v>64</v>
      </c>
      <c r="J1154" s="28" t="s">
        <v>65</v>
      </c>
      <c r="K1154" s="28"/>
      <c r="L1154" s="29">
        <v>15783.4943642313</v>
      </c>
      <c r="M1154" s="29">
        <f>L1154-E1154</f>
        <v>-5304.8596817099</v>
      </c>
    </row>
    <row r="1155" spans="1:13">
      <c r="A1155" s="19" t="s">
        <v>5230</v>
      </c>
      <c r="B1155" s="20" t="s">
        <v>3661</v>
      </c>
      <c r="C1155" s="20" t="s">
        <v>24</v>
      </c>
      <c r="D1155" s="20"/>
      <c r="E1155" s="21">
        <v>21088.3540459412</v>
      </c>
      <c r="F1155" s="22" t="s">
        <v>6</v>
      </c>
      <c r="G1155" s="23">
        <v>2012</v>
      </c>
      <c r="H1155" s="22" t="s">
        <v>66</v>
      </c>
      <c r="I1155" s="28" t="s">
        <v>64</v>
      </c>
      <c r="J1155" s="28" t="s">
        <v>65</v>
      </c>
      <c r="K1155" s="28"/>
      <c r="L1155" s="29">
        <v>15783.4943642313</v>
      </c>
      <c r="M1155" s="29">
        <f>L1155-E1155</f>
        <v>-5304.8596817099</v>
      </c>
    </row>
    <row r="1156" spans="1:13">
      <c r="A1156" s="19" t="s">
        <v>5228</v>
      </c>
      <c r="B1156" s="20" t="s">
        <v>2628</v>
      </c>
      <c r="C1156" s="20" t="s">
        <v>24</v>
      </c>
      <c r="D1156" s="20"/>
      <c r="E1156" s="21">
        <v>21088.3540459412</v>
      </c>
      <c r="F1156" s="22" t="s">
        <v>6</v>
      </c>
      <c r="G1156" s="23">
        <v>2012</v>
      </c>
      <c r="H1156" s="22" t="s">
        <v>66</v>
      </c>
      <c r="I1156" s="28" t="s">
        <v>64</v>
      </c>
      <c r="J1156" s="28" t="s">
        <v>65</v>
      </c>
      <c r="K1156" s="28"/>
      <c r="L1156" s="29">
        <v>15783.4943642313</v>
      </c>
      <c r="M1156" s="29">
        <f>L1156-E1156</f>
        <v>-5304.8596817099</v>
      </c>
    </row>
    <row r="1157" spans="1:13">
      <c r="A1157" s="19" t="s">
        <v>5223</v>
      </c>
      <c r="B1157" s="20" t="s">
        <v>3549</v>
      </c>
      <c r="C1157" s="20" t="s">
        <v>24</v>
      </c>
      <c r="D1157" s="20"/>
      <c r="E1157" s="21">
        <v>21088.3540459412</v>
      </c>
      <c r="F1157" s="22" t="s">
        <v>6</v>
      </c>
      <c r="G1157" s="23">
        <v>2012</v>
      </c>
      <c r="H1157" s="22" t="s">
        <v>66</v>
      </c>
      <c r="I1157" s="28" t="s">
        <v>64</v>
      </c>
      <c r="J1157" s="28" t="s">
        <v>65</v>
      </c>
      <c r="K1157" s="28"/>
      <c r="L1157" s="29">
        <v>15783.4943642313</v>
      </c>
      <c r="M1157" s="29">
        <f>L1157-E1157</f>
        <v>-5304.8596817099</v>
      </c>
    </row>
    <row r="1158" spans="1:14">
      <c r="A1158" s="19" t="s">
        <v>5224</v>
      </c>
      <c r="B1158" s="20" t="s">
        <v>3731</v>
      </c>
      <c r="C1158" s="20" t="s">
        <v>24</v>
      </c>
      <c r="D1158" s="20"/>
      <c r="E1158" s="21">
        <v>21088.3540459412</v>
      </c>
      <c r="F1158" s="22" t="s">
        <v>6</v>
      </c>
      <c r="G1158" s="23">
        <v>2012</v>
      </c>
      <c r="H1158" s="22" t="s">
        <v>66</v>
      </c>
      <c r="I1158" s="28" t="s">
        <v>64</v>
      </c>
      <c r="J1158" s="28" t="s">
        <v>65</v>
      </c>
      <c r="K1158" s="28"/>
      <c r="L1158" s="29">
        <v>15783.4943642313</v>
      </c>
      <c r="M1158" s="29">
        <f>L1158-E1158</f>
        <v>-5304.8596817099</v>
      </c>
      <c r="N1158" s="31"/>
    </row>
    <row r="1159" spans="1:13">
      <c r="A1159" s="19" t="s">
        <v>5389</v>
      </c>
      <c r="B1159" s="20" t="s">
        <v>3130</v>
      </c>
      <c r="C1159" s="20" t="s">
        <v>24</v>
      </c>
      <c r="D1159" s="20"/>
      <c r="E1159" s="21">
        <v>21088.3540459412</v>
      </c>
      <c r="F1159" s="22" t="s">
        <v>6</v>
      </c>
      <c r="G1159" s="23">
        <v>2012</v>
      </c>
      <c r="H1159" s="22" t="s">
        <v>66</v>
      </c>
      <c r="I1159" s="28" t="s">
        <v>64</v>
      </c>
      <c r="J1159" s="28" t="s">
        <v>65</v>
      </c>
      <c r="K1159" s="28"/>
      <c r="L1159" s="29">
        <v>15783.4943642313</v>
      </c>
      <c r="M1159" s="29">
        <f>L1159-E1159</f>
        <v>-5304.8596817099</v>
      </c>
    </row>
    <row r="1160" spans="1:13">
      <c r="A1160" s="19" t="s">
        <v>5234</v>
      </c>
      <c r="B1160" s="20" t="s">
        <v>2935</v>
      </c>
      <c r="C1160" s="20" t="s">
        <v>24</v>
      </c>
      <c r="D1160" s="20"/>
      <c r="E1160" s="21">
        <v>21088.3540459412</v>
      </c>
      <c r="F1160" s="22" t="s">
        <v>6</v>
      </c>
      <c r="G1160" s="23">
        <v>2012</v>
      </c>
      <c r="H1160" s="22" t="s">
        <v>66</v>
      </c>
      <c r="I1160" s="28" t="s">
        <v>64</v>
      </c>
      <c r="J1160" s="28" t="s">
        <v>65</v>
      </c>
      <c r="K1160" s="28"/>
      <c r="L1160" s="29">
        <v>15783.4943642313</v>
      </c>
      <c r="M1160" s="29">
        <f>L1160-E1160</f>
        <v>-5304.8596817099</v>
      </c>
    </row>
    <row r="1161" spans="1:13">
      <c r="A1161" s="19" t="s">
        <v>5231</v>
      </c>
      <c r="B1161" s="20" t="s">
        <v>2254</v>
      </c>
      <c r="C1161" s="20" t="s">
        <v>24</v>
      </c>
      <c r="D1161" s="20"/>
      <c r="E1161" s="21">
        <v>21088.3540459412</v>
      </c>
      <c r="F1161" s="22" t="s">
        <v>6</v>
      </c>
      <c r="G1161" s="23">
        <v>2013</v>
      </c>
      <c r="H1161" s="22" t="s">
        <v>66</v>
      </c>
      <c r="I1161" s="28" t="s">
        <v>64</v>
      </c>
      <c r="J1161" s="28" t="s">
        <v>65</v>
      </c>
      <c r="K1161" s="28"/>
      <c r="L1161" s="29">
        <v>15783.4943642313</v>
      </c>
      <c r="M1161" s="29">
        <f>L1161-E1161</f>
        <v>-5304.8596817099</v>
      </c>
    </row>
    <row r="1162" spans="1:13">
      <c r="A1162" s="19" t="s">
        <v>5232</v>
      </c>
      <c r="B1162" s="20" t="s">
        <v>3769</v>
      </c>
      <c r="C1162" s="20" t="s">
        <v>24</v>
      </c>
      <c r="D1162" s="20"/>
      <c r="E1162" s="21">
        <v>21088.3540459412</v>
      </c>
      <c r="F1162" s="22" t="s">
        <v>6</v>
      </c>
      <c r="G1162" s="23">
        <v>2014</v>
      </c>
      <c r="H1162" s="22" t="s">
        <v>66</v>
      </c>
      <c r="I1162" s="28" t="s">
        <v>64</v>
      </c>
      <c r="J1162" s="28" t="s">
        <v>65</v>
      </c>
      <c r="K1162" s="28"/>
      <c r="L1162" s="29">
        <v>15783.4943642313</v>
      </c>
      <c r="M1162" s="29">
        <f>L1162-E1162</f>
        <v>-5304.8596817099</v>
      </c>
    </row>
    <row r="1163" spans="1:13">
      <c r="A1163" s="19" t="s">
        <v>5220</v>
      </c>
      <c r="B1163" s="20" t="s">
        <v>2233</v>
      </c>
      <c r="C1163" s="20" t="s">
        <v>24</v>
      </c>
      <c r="D1163" s="20"/>
      <c r="E1163" s="21">
        <v>21088.3540459412</v>
      </c>
      <c r="F1163" s="22" t="s">
        <v>6</v>
      </c>
      <c r="G1163" s="23">
        <v>2014</v>
      </c>
      <c r="H1163" s="22" t="s">
        <v>66</v>
      </c>
      <c r="I1163" s="28" t="s">
        <v>64</v>
      </c>
      <c r="J1163" s="28" t="s">
        <v>65</v>
      </c>
      <c r="K1163" s="28"/>
      <c r="L1163" s="29">
        <v>15783.4943642313</v>
      </c>
      <c r="M1163" s="29">
        <f>L1163-E1163</f>
        <v>-5304.8596817099</v>
      </c>
    </row>
    <row r="1164" spans="1:13">
      <c r="A1164" s="19" t="s">
        <v>5236</v>
      </c>
      <c r="B1164" s="20" t="s">
        <v>3862</v>
      </c>
      <c r="C1164" s="20" t="s">
        <v>24</v>
      </c>
      <c r="D1164" s="20"/>
      <c r="E1164" s="21">
        <v>21088.3540459412</v>
      </c>
      <c r="F1164" s="22" t="s">
        <v>6</v>
      </c>
      <c r="G1164" s="23">
        <v>2014</v>
      </c>
      <c r="H1164" s="22" t="s">
        <v>66</v>
      </c>
      <c r="I1164" s="28" t="s">
        <v>64</v>
      </c>
      <c r="J1164" s="28" t="s">
        <v>65</v>
      </c>
      <c r="K1164" s="28"/>
      <c r="L1164" s="29">
        <v>15783.4943642313</v>
      </c>
      <c r="M1164" s="29">
        <f>L1164-E1164</f>
        <v>-5304.8596817099</v>
      </c>
    </row>
    <row r="1165" spans="1:13">
      <c r="A1165" s="19" t="s">
        <v>5221</v>
      </c>
      <c r="B1165" s="20" t="s">
        <v>3450</v>
      </c>
      <c r="C1165" s="20" t="s">
        <v>24</v>
      </c>
      <c r="D1165" s="20"/>
      <c r="E1165" s="21">
        <v>21088.3540459412</v>
      </c>
      <c r="F1165" s="22" t="s">
        <v>6</v>
      </c>
      <c r="G1165" s="23">
        <v>2016</v>
      </c>
      <c r="H1165" s="22" t="s">
        <v>82</v>
      </c>
      <c r="I1165" s="28" t="s">
        <v>64</v>
      </c>
      <c r="J1165" s="28" t="s">
        <v>65</v>
      </c>
      <c r="K1165" s="28"/>
      <c r="L1165" s="29">
        <v>15783.4943642313</v>
      </c>
      <c r="M1165" s="29">
        <f>L1165-E1165</f>
        <v>-5304.8596817099</v>
      </c>
    </row>
    <row r="1166" spans="1:13">
      <c r="A1166" s="19" t="s">
        <v>5229</v>
      </c>
      <c r="B1166" s="20" t="s">
        <v>2697</v>
      </c>
      <c r="C1166" s="20" t="s">
        <v>24</v>
      </c>
      <c r="D1166" s="20"/>
      <c r="E1166" s="21">
        <v>21088.3540459412</v>
      </c>
      <c r="F1166" s="22" t="s">
        <v>6</v>
      </c>
      <c r="G1166" s="23">
        <v>2017</v>
      </c>
      <c r="H1166" s="22" t="s">
        <v>83</v>
      </c>
      <c r="I1166" s="28" t="s">
        <v>64</v>
      </c>
      <c r="J1166" s="28" t="s">
        <v>65</v>
      </c>
      <c r="K1166" s="28"/>
      <c r="L1166" s="29">
        <v>15783.4943642313</v>
      </c>
      <c r="M1166" s="29">
        <f>L1166-E1166</f>
        <v>-5304.8596817099</v>
      </c>
    </row>
    <row r="1167" spans="1:13">
      <c r="A1167" s="19" t="s">
        <v>5335</v>
      </c>
      <c r="B1167" s="20" t="s">
        <v>798</v>
      </c>
      <c r="C1167" s="20" t="s">
        <v>16</v>
      </c>
      <c r="D1167" s="20"/>
      <c r="E1167" s="21">
        <v>30467.5393537093</v>
      </c>
      <c r="F1167" s="22" t="s">
        <v>6</v>
      </c>
      <c r="G1167" s="23">
        <v>2011</v>
      </c>
      <c r="H1167" s="22" t="s">
        <v>66</v>
      </c>
      <c r="I1167" s="28" t="s">
        <v>488</v>
      </c>
      <c r="J1167" s="28" t="s">
        <v>166</v>
      </c>
      <c r="K1167" s="28" t="s">
        <v>4766</v>
      </c>
      <c r="L1167" s="29">
        <v>24949.8916647139</v>
      </c>
      <c r="M1167" s="29">
        <f>L1167-E1167</f>
        <v>-5517.6476889954</v>
      </c>
    </row>
    <row r="1168" spans="1:13">
      <c r="A1168" s="19" t="s">
        <v>5390</v>
      </c>
      <c r="B1168" s="20" t="s">
        <v>5391</v>
      </c>
      <c r="C1168" s="20" t="s">
        <v>24</v>
      </c>
      <c r="D1168" s="20"/>
      <c r="E1168" s="21">
        <v>25405.3913936942</v>
      </c>
      <c r="F1168" s="22" t="s">
        <v>6</v>
      </c>
      <c r="G1168" s="23">
        <v>2009</v>
      </c>
      <c r="H1168" s="22" t="s">
        <v>66</v>
      </c>
      <c r="I1168" s="28" t="s">
        <v>64</v>
      </c>
      <c r="J1168" s="28" t="s">
        <v>65</v>
      </c>
      <c r="K1168" s="28"/>
      <c r="L1168" s="29">
        <v>18471.6479770091</v>
      </c>
      <c r="M1168" s="29">
        <f>L1168-E1168</f>
        <v>-6933.7434166851</v>
      </c>
    </row>
    <row r="1169" spans="1:13">
      <c r="A1169" s="19" t="s">
        <v>5392</v>
      </c>
      <c r="B1169" s="20" t="s">
        <v>5393</v>
      </c>
      <c r="C1169" s="20" t="s">
        <v>24</v>
      </c>
      <c r="D1169" s="20"/>
      <c r="E1169" s="21">
        <v>25405.3913936942</v>
      </c>
      <c r="F1169" s="22" t="s">
        <v>6</v>
      </c>
      <c r="G1169" s="23">
        <v>2011</v>
      </c>
      <c r="H1169" s="22" t="s">
        <v>66</v>
      </c>
      <c r="I1169" s="28" t="s">
        <v>64</v>
      </c>
      <c r="J1169" s="28" t="s">
        <v>65</v>
      </c>
      <c r="K1169" s="28"/>
      <c r="L1169" s="29">
        <v>18471.6479770091</v>
      </c>
      <c r="M1169" s="29">
        <f>L1169-E1169</f>
        <v>-6933.7434166851</v>
      </c>
    </row>
    <row r="1170" spans="1:13">
      <c r="A1170" s="19" t="s">
        <v>5394</v>
      </c>
      <c r="B1170" s="20" t="s">
        <v>5395</v>
      </c>
      <c r="C1170" s="20" t="s">
        <v>24</v>
      </c>
      <c r="D1170" s="20"/>
      <c r="E1170" s="21">
        <v>25405.3913936942</v>
      </c>
      <c r="F1170" s="22" t="s">
        <v>6</v>
      </c>
      <c r="G1170" s="23">
        <v>2011</v>
      </c>
      <c r="H1170" s="22" t="s">
        <v>66</v>
      </c>
      <c r="I1170" s="28" t="s">
        <v>64</v>
      </c>
      <c r="J1170" s="28" t="s">
        <v>65</v>
      </c>
      <c r="K1170" s="28"/>
      <c r="L1170" s="29">
        <v>18471.6479770091</v>
      </c>
      <c r="M1170" s="29">
        <f>L1170-E1170</f>
        <v>-6933.7434166851</v>
      </c>
    </row>
    <row r="1171" spans="1:13">
      <c r="A1171" s="19" t="s">
        <v>5396</v>
      </c>
      <c r="B1171" s="20" t="s">
        <v>5397</v>
      </c>
      <c r="C1171" s="20" t="s">
        <v>24</v>
      </c>
      <c r="D1171" s="20"/>
      <c r="E1171" s="21">
        <v>25405.3913936942</v>
      </c>
      <c r="F1171" s="22" t="s">
        <v>6</v>
      </c>
      <c r="G1171" s="23">
        <v>2012</v>
      </c>
      <c r="H1171" s="22" t="s">
        <v>66</v>
      </c>
      <c r="I1171" s="28" t="s">
        <v>64</v>
      </c>
      <c r="J1171" s="28" t="s">
        <v>65</v>
      </c>
      <c r="K1171" s="28"/>
      <c r="L1171" s="29">
        <v>18471.6479770091</v>
      </c>
      <c r="M1171" s="29">
        <f>L1171-E1171</f>
        <v>-6933.7434166851</v>
      </c>
    </row>
    <row r="1172" spans="1:13">
      <c r="A1172" s="19" t="s">
        <v>5398</v>
      </c>
      <c r="B1172" s="20" t="s">
        <v>5399</v>
      </c>
      <c r="C1172" s="20" t="s">
        <v>24</v>
      </c>
      <c r="D1172" s="20"/>
      <c r="E1172" s="21">
        <v>25405.3913936942</v>
      </c>
      <c r="F1172" s="22" t="s">
        <v>6</v>
      </c>
      <c r="G1172" s="23">
        <v>2012</v>
      </c>
      <c r="H1172" s="22" t="s">
        <v>66</v>
      </c>
      <c r="I1172" s="28" t="s">
        <v>64</v>
      </c>
      <c r="J1172" s="28" t="s">
        <v>65</v>
      </c>
      <c r="K1172" s="28"/>
      <c r="L1172" s="29">
        <v>18471.6479770091</v>
      </c>
      <c r="M1172" s="29">
        <f>L1172-E1172</f>
        <v>-6933.7434166851</v>
      </c>
    </row>
    <row r="1173" spans="1:13">
      <c r="A1173" s="19" t="s">
        <v>5400</v>
      </c>
      <c r="B1173" s="20" t="s">
        <v>2497</v>
      </c>
      <c r="C1173" s="20" t="s">
        <v>24</v>
      </c>
      <c r="D1173" s="20"/>
      <c r="E1173" s="21">
        <v>25405.3913936942</v>
      </c>
      <c r="F1173" s="22" t="s">
        <v>6</v>
      </c>
      <c r="G1173" s="23">
        <v>2013</v>
      </c>
      <c r="H1173" s="22" t="s">
        <v>66</v>
      </c>
      <c r="I1173" s="28" t="s">
        <v>64</v>
      </c>
      <c r="J1173" s="28" t="s">
        <v>65</v>
      </c>
      <c r="K1173" s="28"/>
      <c r="L1173" s="29">
        <v>18471.6479770091</v>
      </c>
      <c r="M1173" s="29">
        <f>L1173-E1173</f>
        <v>-6933.7434166851</v>
      </c>
    </row>
    <row r="1174" spans="1:13">
      <c r="A1174" s="19" t="s">
        <v>5401</v>
      </c>
      <c r="B1174" s="20" t="s">
        <v>5402</v>
      </c>
      <c r="C1174" s="20" t="s">
        <v>24</v>
      </c>
      <c r="D1174" s="20"/>
      <c r="E1174" s="21">
        <v>25405.3913936942</v>
      </c>
      <c r="F1174" s="22" t="s">
        <v>6</v>
      </c>
      <c r="G1174" s="23">
        <v>2017</v>
      </c>
      <c r="H1174" s="22" t="s">
        <v>83</v>
      </c>
      <c r="I1174" s="28" t="s">
        <v>64</v>
      </c>
      <c r="J1174" s="28" t="s">
        <v>65</v>
      </c>
      <c r="K1174" s="28"/>
      <c r="L1174" s="29">
        <v>18471.6479770091</v>
      </c>
      <c r="M1174" s="29">
        <f>L1174-E1174</f>
        <v>-6933.7434166851</v>
      </c>
    </row>
    <row r="1175" spans="1:13">
      <c r="A1175" s="19" t="s">
        <v>5327</v>
      </c>
      <c r="B1175" s="20" t="s">
        <v>2500</v>
      </c>
      <c r="C1175" s="20" t="s">
        <v>8</v>
      </c>
      <c r="D1175" s="20"/>
      <c r="E1175" s="21">
        <v>36502.085775636</v>
      </c>
      <c r="F1175" s="22" t="s">
        <v>6</v>
      </c>
      <c r="G1175" s="23">
        <v>2016</v>
      </c>
      <c r="H1175" s="22" t="s">
        <v>82</v>
      </c>
      <c r="I1175" s="28" t="s">
        <v>64</v>
      </c>
      <c r="J1175" s="28" t="s">
        <v>65</v>
      </c>
      <c r="K1175" s="28" t="s">
        <v>4766</v>
      </c>
      <c r="L1175" s="29">
        <v>24201.791880136</v>
      </c>
      <c r="M1175" s="29">
        <f>L1175-E1175</f>
        <v>-12300.2938955</v>
      </c>
    </row>
    <row r="1176" spans="1:13">
      <c r="A1176" s="19" t="s">
        <v>5243</v>
      </c>
      <c r="B1176" s="20" t="s">
        <v>2575</v>
      </c>
      <c r="C1176" s="20" t="s">
        <v>24</v>
      </c>
      <c r="D1176" s="20"/>
      <c r="E1176" s="21">
        <v>41831.0288806148</v>
      </c>
      <c r="F1176" s="22" t="s">
        <v>6</v>
      </c>
      <c r="G1176" s="23">
        <v>2001</v>
      </c>
      <c r="H1176" s="22" t="s">
        <v>66</v>
      </c>
      <c r="I1176" s="28" t="s">
        <v>64</v>
      </c>
      <c r="J1176" s="28" t="s">
        <v>65</v>
      </c>
      <c r="K1176" s="28"/>
      <c r="L1176" s="29">
        <v>24550.8864660184</v>
      </c>
      <c r="M1176" s="29">
        <f>L1176-E1176</f>
        <v>-17280.1424145964</v>
      </c>
    </row>
    <row r="1177" spans="1:13">
      <c r="A1177" s="19" t="s">
        <v>5238</v>
      </c>
      <c r="B1177" s="20" t="s">
        <v>3263</v>
      </c>
      <c r="C1177" s="20" t="s">
        <v>24</v>
      </c>
      <c r="D1177" s="20"/>
      <c r="E1177" s="21">
        <v>41831.0288806148</v>
      </c>
      <c r="F1177" s="22" t="s">
        <v>6</v>
      </c>
      <c r="G1177" s="23">
        <v>2001</v>
      </c>
      <c r="H1177" s="22" t="s">
        <v>66</v>
      </c>
      <c r="I1177" s="28" t="s">
        <v>64</v>
      </c>
      <c r="J1177" s="28" t="s">
        <v>65</v>
      </c>
      <c r="K1177" s="28"/>
      <c r="L1177" s="29">
        <v>24550.8864660184</v>
      </c>
      <c r="M1177" s="29">
        <f>L1177-E1177</f>
        <v>-17280.1424145964</v>
      </c>
    </row>
    <row r="1178" spans="1:13">
      <c r="A1178" s="19" t="s">
        <v>5239</v>
      </c>
      <c r="B1178" s="20" t="s">
        <v>4337</v>
      </c>
      <c r="C1178" s="20" t="s">
        <v>24</v>
      </c>
      <c r="D1178" s="20"/>
      <c r="E1178" s="21">
        <v>41831.0288806148</v>
      </c>
      <c r="F1178" s="22" t="s">
        <v>6</v>
      </c>
      <c r="G1178" s="23">
        <v>2002</v>
      </c>
      <c r="H1178" s="22" t="s">
        <v>66</v>
      </c>
      <c r="I1178" s="28" t="s">
        <v>64</v>
      </c>
      <c r="J1178" s="28" t="s">
        <v>65</v>
      </c>
      <c r="K1178" s="28"/>
      <c r="L1178" s="29">
        <v>24550.8864660184</v>
      </c>
      <c r="M1178" s="29">
        <f>L1178-E1178</f>
        <v>-17280.1424145964</v>
      </c>
    </row>
    <row r="1179" spans="1:13">
      <c r="A1179" s="19" t="s">
        <v>5240</v>
      </c>
      <c r="B1179" s="20" t="s">
        <v>4075</v>
      </c>
      <c r="C1179" s="20" t="s">
        <v>24</v>
      </c>
      <c r="D1179" s="20"/>
      <c r="E1179" s="21">
        <v>41831.0288806148</v>
      </c>
      <c r="F1179" s="22" t="s">
        <v>6</v>
      </c>
      <c r="G1179" s="23">
        <v>2002</v>
      </c>
      <c r="H1179" s="22" t="s">
        <v>66</v>
      </c>
      <c r="I1179" s="28" t="s">
        <v>64</v>
      </c>
      <c r="J1179" s="28" t="s">
        <v>65</v>
      </c>
      <c r="K1179" s="28"/>
      <c r="L1179" s="29">
        <v>24550.8864660184</v>
      </c>
      <c r="M1179" s="29">
        <f>L1179-E1179</f>
        <v>-17280.1424145964</v>
      </c>
    </row>
    <row r="1180" spans="1:13">
      <c r="A1180" s="19" t="s">
        <v>5260</v>
      </c>
      <c r="B1180" s="20" t="s">
        <v>2929</v>
      </c>
      <c r="C1180" s="20" t="s">
        <v>24</v>
      </c>
      <c r="D1180" s="20"/>
      <c r="E1180" s="21">
        <v>41831.0288806148</v>
      </c>
      <c r="F1180" s="22" t="s">
        <v>6</v>
      </c>
      <c r="G1180" s="23">
        <v>2002</v>
      </c>
      <c r="H1180" s="22" t="s">
        <v>66</v>
      </c>
      <c r="I1180" s="28" t="s">
        <v>64</v>
      </c>
      <c r="J1180" s="28" t="s">
        <v>65</v>
      </c>
      <c r="K1180" s="28"/>
      <c r="L1180" s="29">
        <v>24550.8864660184</v>
      </c>
      <c r="M1180" s="29">
        <f>L1180-E1180</f>
        <v>-17280.1424145964</v>
      </c>
    </row>
    <row r="1181" spans="1:13">
      <c r="A1181" s="19" t="s">
        <v>5244</v>
      </c>
      <c r="B1181" s="20" t="s">
        <v>2561</v>
      </c>
      <c r="C1181" s="20" t="s">
        <v>24</v>
      </c>
      <c r="D1181" s="20"/>
      <c r="E1181" s="21">
        <v>41831.0288806148</v>
      </c>
      <c r="F1181" s="22" t="s">
        <v>6</v>
      </c>
      <c r="G1181" s="23">
        <v>2003</v>
      </c>
      <c r="H1181" s="22" t="s">
        <v>66</v>
      </c>
      <c r="I1181" s="28" t="s">
        <v>64</v>
      </c>
      <c r="J1181" s="28" t="s">
        <v>65</v>
      </c>
      <c r="K1181" s="28"/>
      <c r="L1181" s="29">
        <v>24550.8864660184</v>
      </c>
      <c r="M1181" s="29">
        <f>L1181-E1181</f>
        <v>-17280.1424145964</v>
      </c>
    </row>
    <row r="1182" spans="1:13">
      <c r="A1182" s="19" t="s">
        <v>5255</v>
      </c>
      <c r="B1182" s="20" t="s">
        <v>3963</v>
      </c>
      <c r="C1182" s="20" t="s">
        <v>24</v>
      </c>
      <c r="D1182" s="20"/>
      <c r="E1182" s="21">
        <v>41831.0288806148</v>
      </c>
      <c r="F1182" s="22" t="s">
        <v>6</v>
      </c>
      <c r="G1182" s="23">
        <v>2004</v>
      </c>
      <c r="H1182" s="22" t="s">
        <v>66</v>
      </c>
      <c r="I1182" s="28" t="s">
        <v>64</v>
      </c>
      <c r="J1182" s="28" t="s">
        <v>65</v>
      </c>
      <c r="K1182" s="28"/>
      <c r="L1182" s="29">
        <v>24550.8864660184</v>
      </c>
      <c r="M1182" s="29">
        <f>L1182-E1182</f>
        <v>-17280.1424145964</v>
      </c>
    </row>
    <row r="1183" spans="1:13">
      <c r="A1183" s="19" t="s">
        <v>5246</v>
      </c>
      <c r="B1183" s="20" t="s">
        <v>4061</v>
      </c>
      <c r="C1183" s="20" t="s">
        <v>24</v>
      </c>
      <c r="D1183" s="20"/>
      <c r="E1183" s="21">
        <v>41831.0288806148</v>
      </c>
      <c r="F1183" s="22" t="s">
        <v>6</v>
      </c>
      <c r="G1183" s="23">
        <v>2004</v>
      </c>
      <c r="H1183" s="22" t="s">
        <v>66</v>
      </c>
      <c r="I1183" s="28" t="s">
        <v>64</v>
      </c>
      <c r="J1183" s="28" t="s">
        <v>65</v>
      </c>
      <c r="K1183" s="28"/>
      <c r="L1183" s="29">
        <v>24550.8864660184</v>
      </c>
      <c r="M1183" s="29">
        <f>L1183-E1183</f>
        <v>-17280.1424145964</v>
      </c>
    </row>
    <row r="1184" spans="1:13">
      <c r="A1184" s="19" t="s">
        <v>5245</v>
      </c>
      <c r="B1184" s="20" t="s">
        <v>3558</v>
      </c>
      <c r="C1184" s="20" t="s">
        <v>24</v>
      </c>
      <c r="D1184" s="20"/>
      <c r="E1184" s="21">
        <v>41831.0288806148</v>
      </c>
      <c r="F1184" s="22" t="s">
        <v>6</v>
      </c>
      <c r="G1184" s="23">
        <v>2004</v>
      </c>
      <c r="H1184" s="22" t="s">
        <v>66</v>
      </c>
      <c r="I1184" s="28" t="s">
        <v>64</v>
      </c>
      <c r="J1184" s="28" t="s">
        <v>65</v>
      </c>
      <c r="K1184" s="28"/>
      <c r="L1184" s="29">
        <v>24550.8864660184</v>
      </c>
      <c r="M1184" s="29">
        <f>L1184-E1184</f>
        <v>-17280.1424145964</v>
      </c>
    </row>
    <row r="1185" spans="1:13">
      <c r="A1185" s="19" t="s">
        <v>5247</v>
      </c>
      <c r="B1185" s="20" t="s">
        <v>88</v>
      </c>
      <c r="C1185" s="20" t="s">
        <v>24</v>
      </c>
      <c r="D1185" s="20"/>
      <c r="E1185" s="21">
        <v>41831.0288806148</v>
      </c>
      <c r="F1185" s="22" t="s">
        <v>6</v>
      </c>
      <c r="G1185" s="23">
        <v>2004</v>
      </c>
      <c r="H1185" s="22" t="s">
        <v>66</v>
      </c>
      <c r="I1185" s="28" t="s">
        <v>64</v>
      </c>
      <c r="J1185" s="28" t="s">
        <v>65</v>
      </c>
      <c r="K1185" s="28"/>
      <c r="L1185" s="29">
        <v>24550.8864660184</v>
      </c>
      <c r="M1185" s="29">
        <f>L1185-E1185</f>
        <v>-17280.1424145964</v>
      </c>
    </row>
    <row r="1186" spans="1:13">
      <c r="A1186" s="19" t="s">
        <v>5250</v>
      </c>
      <c r="B1186" s="20" t="s">
        <v>3481</v>
      </c>
      <c r="C1186" s="20" t="s">
        <v>24</v>
      </c>
      <c r="D1186" s="20"/>
      <c r="E1186" s="21">
        <v>41831.0288806148</v>
      </c>
      <c r="F1186" s="22" t="s">
        <v>6</v>
      </c>
      <c r="G1186" s="23">
        <v>2006</v>
      </c>
      <c r="H1186" s="22" t="s">
        <v>66</v>
      </c>
      <c r="I1186" s="28" t="s">
        <v>64</v>
      </c>
      <c r="J1186" s="28" t="s">
        <v>65</v>
      </c>
      <c r="K1186" s="28"/>
      <c r="L1186" s="29">
        <v>24550.8864660184</v>
      </c>
      <c r="M1186" s="29">
        <f>L1186-E1186</f>
        <v>-17280.1424145964</v>
      </c>
    </row>
    <row r="1187" spans="1:13">
      <c r="A1187" s="19" t="s">
        <v>5251</v>
      </c>
      <c r="B1187" s="20" t="s">
        <v>91</v>
      </c>
      <c r="C1187" s="20" t="s">
        <v>24</v>
      </c>
      <c r="D1187" s="20"/>
      <c r="E1187" s="21">
        <v>41831.0288806148</v>
      </c>
      <c r="F1187" s="22" t="s">
        <v>6</v>
      </c>
      <c r="G1187" s="23">
        <v>2006</v>
      </c>
      <c r="H1187" s="22" t="s">
        <v>66</v>
      </c>
      <c r="I1187" s="28" t="s">
        <v>64</v>
      </c>
      <c r="J1187" s="28" t="s">
        <v>65</v>
      </c>
      <c r="K1187" s="28"/>
      <c r="L1187" s="29">
        <v>24550.8864660184</v>
      </c>
      <c r="M1187" s="29">
        <f>L1187-E1187</f>
        <v>-17280.1424145964</v>
      </c>
    </row>
    <row r="1188" spans="1:13">
      <c r="A1188" s="19" t="s">
        <v>5263</v>
      </c>
      <c r="B1188" s="20" t="s">
        <v>4488</v>
      </c>
      <c r="C1188" s="20" t="s">
        <v>24</v>
      </c>
      <c r="D1188" s="20"/>
      <c r="E1188" s="21">
        <v>41831.0288806148</v>
      </c>
      <c r="F1188" s="22" t="s">
        <v>6</v>
      </c>
      <c r="G1188" s="23">
        <v>2006</v>
      </c>
      <c r="H1188" s="22" t="s">
        <v>66</v>
      </c>
      <c r="I1188" s="28" t="s">
        <v>64</v>
      </c>
      <c r="J1188" s="28" t="s">
        <v>65</v>
      </c>
      <c r="K1188" s="28"/>
      <c r="L1188" s="29">
        <v>24550.8864660184</v>
      </c>
      <c r="M1188" s="29">
        <f>L1188-E1188</f>
        <v>-17280.1424145964</v>
      </c>
    </row>
    <row r="1189" spans="1:13">
      <c r="A1189" s="19" t="s">
        <v>5257</v>
      </c>
      <c r="B1189" s="20" t="s">
        <v>93</v>
      </c>
      <c r="C1189" s="20" t="s">
        <v>24</v>
      </c>
      <c r="D1189" s="20"/>
      <c r="E1189" s="21">
        <v>41831.0288806148</v>
      </c>
      <c r="F1189" s="22" t="s">
        <v>6</v>
      </c>
      <c r="G1189" s="23">
        <v>2007</v>
      </c>
      <c r="H1189" s="22" t="s">
        <v>66</v>
      </c>
      <c r="I1189" s="28" t="s">
        <v>64</v>
      </c>
      <c r="J1189" s="28" t="s">
        <v>65</v>
      </c>
      <c r="K1189" s="28"/>
      <c r="L1189" s="29">
        <v>24550.8864660184</v>
      </c>
      <c r="M1189" s="29">
        <f>L1189-E1189</f>
        <v>-17280.1424145964</v>
      </c>
    </row>
    <row r="1190" spans="1:14">
      <c r="A1190" s="19" t="s">
        <v>5261</v>
      </c>
      <c r="B1190" s="20" t="s">
        <v>4288</v>
      </c>
      <c r="C1190" s="20" t="s">
        <v>24</v>
      </c>
      <c r="D1190" s="20"/>
      <c r="E1190" s="21">
        <v>41831.0288806148</v>
      </c>
      <c r="F1190" s="22" t="s">
        <v>6</v>
      </c>
      <c r="G1190" s="23">
        <v>2007</v>
      </c>
      <c r="H1190" s="22" t="s">
        <v>66</v>
      </c>
      <c r="I1190" s="28" t="s">
        <v>64</v>
      </c>
      <c r="J1190" s="28" t="s">
        <v>65</v>
      </c>
      <c r="K1190" s="28"/>
      <c r="L1190" s="29">
        <v>24550.8864660184</v>
      </c>
      <c r="M1190" s="29">
        <f>L1190-E1190</f>
        <v>-17280.1424145964</v>
      </c>
      <c r="N1190" s="31"/>
    </row>
    <row r="1191" spans="1:13">
      <c r="A1191" s="19" t="s">
        <v>5242</v>
      </c>
      <c r="B1191" s="20" t="s">
        <v>4092</v>
      </c>
      <c r="C1191" s="20" t="s">
        <v>24</v>
      </c>
      <c r="D1191" s="20"/>
      <c r="E1191" s="21">
        <v>41831.0288806148</v>
      </c>
      <c r="F1191" s="22" t="s">
        <v>6</v>
      </c>
      <c r="G1191" s="23">
        <v>2007</v>
      </c>
      <c r="H1191" s="22" t="s">
        <v>66</v>
      </c>
      <c r="I1191" s="28" t="s">
        <v>64</v>
      </c>
      <c r="J1191" s="28" t="s">
        <v>65</v>
      </c>
      <c r="K1191" s="28"/>
      <c r="L1191" s="29">
        <v>24550.8864660184</v>
      </c>
      <c r="M1191" s="29">
        <f>L1191-E1191</f>
        <v>-17280.1424145964</v>
      </c>
    </row>
    <row r="1192" spans="1:13">
      <c r="A1192" s="19" t="s">
        <v>5259</v>
      </c>
      <c r="B1192" s="20" t="s">
        <v>3294</v>
      </c>
      <c r="C1192" s="20" t="s">
        <v>24</v>
      </c>
      <c r="D1192" s="20"/>
      <c r="E1192" s="21">
        <v>41831.0288806148</v>
      </c>
      <c r="F1192" s="22" t="s">
        <v>6</v>
      </c>
      <c r="G1192" s="23">
        <v>2008</v>
      </c>
      <c r="H1192" s="22" t="s">
        <v>66</v>
      </c>
      <c r="I1192" s="28" t="s">
        <v>64</v>
      </c>
      <c r="J1192" s="28" t="s">
        <v>65</v>
      </c>
      <c r="K1192" s="28"/>
      <c r="L1192" s="29">
        <v>24550.8864660184</v>
      </c>
      <c r="M1192" s="29">
        <f>L1192-E1192</f>
        <v>-17280.1424145964</v>
      </c>
    </row>
    <row r="1193" spans="1:13">
      <c r="A1193" s="19" t="s">
        <v>5248</v>
      </c>
      <c r="B1193" s="20" t="s">
        <v>3574</v>
      </c>
      <c r="C1193" s="20" t="s">
        <v>24</v>
      </c>
      <c r="D1193" s="20"/>
      <c r="E1193" s="21">
        <v>41831.0288806148</v>
      </c>
      <c r="F1193" s="22" t="s">
        <v>6</v>
      </c>
      <c r="G1193" s="23">
        <v>2008</v>
      </c>
      <c r="H1193" s="22" t="s">
        <v>66</v>
      </c>
      <c r="I1193" s="28" t="s">
        <v>64</v>
      </c>
      <c r="J1193" s="28" t="s">
        <v>65</v>
      </c>
      <c r="K1193" s="28"/>
      <c r="L1193" s="29">
        <v>24550.8864660184</v>
      </c>
      <c r="M1193" s="29">
        <f>L1193-E1193</f>
        <v>-17280.1424145964</v>
      </c>
    </row>
    <row r="1194" spans="1:13">
      <c r="A1194" s="19" t="s">
        <v>5252</v>
      </c>
      <c r="B1194" s="20" t="s">
        <v>3750</v>
      </c>
      <c r="C1194" s="20" t="s">
        <v>24</v>
      </c>
      <c r="D1194" s="20"/>
      <c r="E1194" s="21">
        <v>41831.0288806148</v>
      </c>
      <c r="F1194" s="22" t="s">
        <v>6</v>
      </c>
      <c r="G1194" s="23">
        <v>2008</v>
      </c>
      <c r="H1194" s="22" t="s">
        <v>66</v>
      </c>
      <c r="I1194" s="28" t="s">
        <v>64</v>
      </c>
      <c r="J1194" s="28" t="s">
        <v>65</v>
      </c>
      <c r="K1194" s="28"/>
      <c r="L1194" s="29">
        <v>24550.8864660184</v>
      </c>
      <c r="M1194" s="29">
        <f>L1194-E1194</f>
        <v>-17280.1424145964</v>
      </c>
    </row>
    <row r="1195" spans="1:13">
      <c r="A1195" s="19" t="s">
        <v>5262</v>
      </c>
      <c r="B1195" s="20" t="s">
        <v>3852</v>
      </c>
      <c r="C1195" s="20" t="s">
        <v>24</v>
      </c>
      <c r="D1195" s="20"/>
      <c r="E1195" s="21">
        <v>41831.0288806148</v>
      </c>
      <c r="F1195" s="22" t="s">
        <v>6</v>
      </c>
      <c r="G1195" s="23">
        <v>2008</v>
      </c>
      <c r="H1195" s="22" t="s">
        <v>66</v>
      </c>
      <c r="I1195" s="28" t="s">
        <v>64</v>
      </c>
      <c r="J1195" s="28" t="s">
        <v>65</v>
      </c>
      <c r="K1195" s="28"/>
      <c r="L1195" s="29">
        <v>24550.8864660184</v>
      </c>
      <c r="M1195" s="29">
        <f>L1195-E1195</f>
        <v>-17280.1424145964</v>
      </c>
    </row>
    <row r="1196" spans="1:14">
      <c r="A1196" s="19" t="s">
        <v>5253</v>
      </c>
      <c r="B1196" s="20" t="s">
        <v>3743</v>
      </c>
      <c r="C1196" s="20" t="s">
        <v>24</v>
      </c>
      <c r="D1196" s="20"/>
      <c r="E1196" s="21">
        <v>41831.0288806148</v>
      </c>
      <c r="F1196" s="22" t="s">
        <v>6</v>
      </c>
      <c r="G1196" s="23">
        <v>2009</v>
      </c>
      <c r="H1196" s="22" t="s">
        <v>66</v>
      </c>
      <c r="I1196" s="28" t="s">
        <v>64</v>
      </c>
      <c r="J1196" s="28" t="s">
        <v>65</v>
      </c>
      <c r="K1196" s="28"/>
      <c r="L1196" s="29">
        <v>24550.8864660184</v>
      </c>
      <c r="M1196" s="29">
        <f>L1196-E1196</f>
        <v>-17280.1424145964</v>
      </c>
      <c r="N1196" s="31"/>
    </row>
    <row r="1197" spans="1:14">
      <c r="A1197" s="19" t="s">
        <v>5256</v>
      </c>
      <c r="B1197" s="20" t="s">
        <v>3301</v>
      </c>
      <c r="C1197" s="20" t="s">
        <v>24</v>
      </c>
      <c r="D1197" s="20"/>
      <c r="E1197" s="21">
        <v>41831.0288806148</v>
      </c>
      <c r="F1197" s="22" t="s">
        <v>6</v>
      </c>
      <c r="G1197" s="23">
        <v>2009</v>
      </c>
      <c r="H1197" s="22" t="s">
        <v>66</v>
      </c>
      <c r="I1197" s="28" t="s">
        <v>64</v>
      </c>
      <c r="J1197" s="28" t="s">
        <v>65</v>
      </c>
      <c r="K1197" s="28"/>
      <c r="L1197" s="29">
        <v>24550.8864660184</v>
      </c>
      <c r="M1197" s="29">
        <f>L1197-E1197</f>
        <v>-17280.1424145964</v>
      </c>
      <c r="N1197" s="31"/>
    </row>
    <row r="1198" spans="1:13">
      <c r="A1198" s="19" t="s">
        <v>5258</v>
      </c>
      <c r="B1198" s="20" t="s">
        <v>3096</v>
      </c>
      <c r="C1198" s="20" t="s">
        <v>24</v>
      </c>
      <c r="D1198" s="20"/>
      <c r="E1198" s="21">
        <v>41831.0288806148</v>
      </c>
      <c r="F1198" s="22" t="s">
        <v>6</v>
      </c>
      <c r="G1198" s="23">
        <v>2010</v>
      </c>
      <c r="H1198" s="22" t="s">
        <v>66</v>
      </c>
      <c r="I1198" s="28" t="s">
        <v>64</v>
      </c>
      <c r="J1198" s="28" t="s">
        <v>65</v>
      </c>
      <c r="K1198" s="28"/>
      <c r="L1198" s="29">
        <v>24550.8864660184</v>
      </c>
      <c r="M1198" s="29">
        <f>L1198-E1198</f>
        <v>-17280.1424145964</v>
      </c>
    </row>
    <row r="1199" spans="1:14">
      <c r="A1199" s="19" t="s">
        <v>5254</v>
      </c>
      <c r="B1199" s="20" t="s">
        <v>3707</v>
      </c>
      <c r="C1199" s="20" t="s">
        <v>24</v>
      </c>
      <c r="D1199" s="20"/>
      <c r="E1199" s="21">
        <v>41831.0288806148</v>
      </c>
      <c r="F1199" s="22" t="s">
        <v>6</v>
      </c>
      <c r="G1199" s="23">
        <v>2010</v>
      </c>
      <c r="H1199" s="22" t="s">
        <v>66</v>
      </c>
      <c r="I1199" s="28" t="s">
        <v>64</v>
      </c>
      <c r="J1199" s="28" t="s">
        <v>65</v>
      </c>
      <c r="K1199" s="28"/>
      <c r="L1199" s="29">
        <v>24550.8864660184</v>
      </c>
      <c r="M1199" s="29">
        <f>L1199-E1199</f>
        <v>-17280.1424145964</v>
      </c>
      <c r="N1199" s="31"/>
    </row>
    <row r="1200" spans="1:14">
      <c r="A1200" s="19" t="s">
        <v>5249</v>
      </c>
      <c r="B1200" s="20" t="s">
        <v>2352</v>
      </c>
      <c r="C1200" s="20" t="s">
        <v>24</v>
      </c>
      <c r="D1200" s="20"/>
      <c r="E1200" s="21">
        <v>41831.0288806148</v>
      </c>
      <c r="F1200" s="22" t="s">
        <v>6</v>
      </c>
      <c r="G1200" s="23">
        <v>2012</v>
      </c>
      <c r="H1200" s="22" t="s">
        <v>66</v>
      </c>
      <c r="I1200" s="28" t="s">
        <v>64</v>
      </c>
      <c r="J1200" s="28" t="s">
        <v>65</v>
      </c>
      <c r="K1200" s="28"/>
      <c r="L1200" s="29">
        <v>24550.8864660184</v>
      </c>
      <c r="M1200" s="29">
        <f>L1200-E1200</f>
        <v>-17280.1424145964</v>
      </c>
      <c r="N1200" s="31"/>
    </row>
    <row r="1201" spans="1:13">
      <c r="A1201" s="19" t="s">
        <v>5241</v>
      </c>
      <c r="B1201" s="20" t="s">
        <v>2304</v>
      </c>
      <c r="C1201" s="20" t="s">
        <v>24</v>
      </c>
      <c r="D1201" s="20"/>
      <c r="E1201" s="21">
        <v>41831.0288806148</v>
      </c>
      <c r="F1201" s="22" t="s">
        <v>6</v>
      </c>
      <c r="G1201" s="23">
        <v>2015</v>
      </c>
      <c r="H1201" s="22" t="s">
        <v>66</v>
      </c>
      <c r="I1201" s="28" t="s">
        <v>64</v>
      </c>
      <c r="J1201" s="28" t="s">
        <v>65</v>
      </c>
      <c r="K1201" s="28"/>
      <c r="L1201" s="29">
        <v>24550.8864660184</v>
      </c>
      <c r="M1201" s="29">
        <f>L1201-E1201</f>
        <v>-17280.1424145964</v>
      </c>
    </row>
    <row r="1202" spans="1:13">
      <c r="A1202" s="19" t="s">
        <v>5333</v>
      </c>
      <c r="B1202" s="20" t="s">
        <v>3170</v>
      </c>
      <c r="C1202" s="20" t="s">
        <v>16</v>
      </c>
      <c r="D1202" s="20"/>
      <c r="E1202" s="21">
        <v>56303.8357979849</v>
      </c>
      <c r="F1202" s="22" t="s">
        <v>6</v>
      </c>
      <c r="G1202" s="23">
        <v>2015</v>
      </c>
      <c r="H1202" s="22" t="s">
        <v>66</v>
      </c>
      <c r="I1202" s="28" t="s">
        <v>64</v>
      </c>
      <c r="J1202" s="28" t="s">
        <v>65</v>
      </c>
      <c r="K1202" s="28" t="s">
        <v>4766</v>
      </c>
      <c r="L1202" s="29">
        <v>38666.4324471299</v>
      </c>
      <c r="M1202" s="29">
        <f>L1202-E1202</f>
        <v>-17637.403350855</v>
      </c>
    </row>
    <row r="1203" spans="1:14">
      <c r="A1203" s="19" t="s">
        <v>5329</v>
      </c>
      <c r="B1203" s="20" t="s">
        <v>2448</v>
      </c>
      <c r="C1203" s="20" t="s">
        <v>16</v>
      </c>
      <c r="D1203" s="20"/>
      <c r="E1203" s="21">
        <v>65607.2880003306</v>
      </c>
      <c r="F1203" s="22" t="s">
        <v>6</v>
      </c>
      <c r="G1203" s="23">
        <v>2009</v>
      </c>
      <c r="H1203" s="22" t="s">
        <v>66</v>
      </c>
      <c r="I1203" s="28" t="s">
        <v>64</v>
      </c>
      <c r="J1203" s="28" t="s">
        <v>178</v>
      </c>
      <c r="K1203" s="28" t="s">
        <v>4766</v>
      </c>
      <c r="L1203" s="29">
        <v>34449.0818337972</v>
      </c>
      <c r="M1203" s="29">
        <f>L1203-E1203</f>
        <v>-31158.2061665334</v>
      </c>
      <c r="N1203" s="31"/>
    </row>
    <row r="1204" spans="1:13">
      <c r="A1204" s="19" t="s">
        <v>5334</v>
      </c>
      <c r="B1204" s="20" t="s">
        <v>3230</v>
      </c>
      <c r="C1204" s="20" t="s">
        <v>16</v>
      </c>
      <c r="D1204" s="20"/>
      <c r="E1204" s="21">
        <v>88001.7293943211</v>
      </c>
      <c r="F1204" s="22" t="s">
        <v>6</v>
      </c>
      <c r="G1204" s="23">
        <v>2016</v>
      </c>
      <c r="H1204" s="22" t="s">
        <v>82</v>
      </c>
      <c r="I1204" s="28" t="s">
        <v>64</v>
      </c>
      <c r="J1204" s="28" t="s">
        <v>178</v>
      </c>
      <c r="K1204" s="28" t="s">
        <v>4766</v>
      </c>
      <c r="L1204" s="29">
        <v>52838.1555516804</v>
      </c>
      <c r="M1204" s="29">
        <f>L1204-E1204</f>
        <v>-35163.5738426407</v>
      </c>
    </row>
    <row r="1205" spans="1:13">
      <c r="A1205" s="24" t="s">
        <v>4790</v>
      </c>
      <c r="B1205" s="20" t="s">
        <v>651</v>
      </c>
      <c r="C1205" s="20" t="s">
        <v>18</v>
      </c>
      <c r="D1205" s="20"/>
      <c r="E1205" s="21">
        <v>51015.488681716</v>
      </c>
      <c r="F1205" s="22" t="s">
        <v>6</v>
      </c>
      <c r="G1205" s="23">
        <v>2008</v>
      </c>
      <c r="H1205" s="22" t="s">
        <v>66</v>
      </c>
      <c r="I1205" s="28" t="s">
        <v>488</v>
      </c>
      <c r="J1205" s="28" t="s">
        <v>212</v>
      </c>
      <c r="K1205" s="28" t="s">
        <v>4766</v>
      </c>
      <c r="L1205" s="29">
        <v>8254.87461931599</v>
      </c>
      <c r="M1205" s="29">
        <f>L1205-E1205</f>
        <v>-42760.6140624</v>
      </c>
    </row>
    <row r="1206" spans="1:14">
      <c r="A1206" s="19" t="s">
        <v>5387</v>
      </c>
      <c r="B1206" s="20" t="s">
        <v>3270</v>
      </c>
      <c r="C1206" s="20" t="s">
        <v>24</v>
      </c>
      <c r="D1206" s="20"/>
      <c r="E1206" s="21">
        <v>108982.51765274</v>
      </c>
      <c r="F1206" s="22" t="s">
        <v>6</v>
      </c>
      <c r="G1206" s="23">
        <v>2009</v>
      </c>
      <c r="H1206" s="22" t="s">
        <v>66</v>
      </c>
      <c r="I1206" s="28" t="s">
        <v>64</v>
      </c>
      <c r="J1206" s="28" t="s">
        <v>65</v>
      </c>
      <c r="K1206" s="28" t="s">
        <v>4766</v>
      </c>
      <c r="L1206" s="29">
        <v>66187.0383901573</v>
      </c>
      <c r="M1206" s="29">
        <f>L1206-E1206</f>
        <v>-42795.4792625827</v>
      </c>
      <c r="N1206" s="31"/>
    </row>
    <row r="1207" spans="1:14">
      <c r="A1207" s="19" t="s">
        <v>5328</v>
      </c>
      <c r="B1207" s="20" t="s">
        <v>3396</v>
      </c>
      <c r="C1207" s="20" t="s">
        <v>4722</v>
      </c>
      <c r="D1207" s="20"/>
      <c r="E1207" s="21">
        <v>65916.086721488</v>
      </c>
      <c r="F1207" s="22" t="s">
        <v>6</v>
      </c>
      <c r="G1207" s="23">
        <v>2009</v>
      </c>
      <c r="H1207" s="22" t="s">
        <v>66</v>
      </c>
      <c r="I1207" s="28" t="s">
        <v>488</v>
      </c>
      <c r="J1207" s="28" t="s">
        <v>282</v>
      </c>
      <c r="K1207" s="28" t="s">
        <v>4766</v>
      </c>
      <c r="L1207" s="29">
        <v>17824.6571014881</v>
      </c>
      <c r="M1207" s="29">
        <f>L1207-E1207</f>
        <v>-48091.4296199999</v>
      </c>
      <c r="N1207" s="31"/>
    </row>
    <row r="1208" spans="1:14">
      <c r="A1208" s="19" t="s">
        <v>5389</v>
      </c>
      <c r="B1208" s="20" t="s">
        <v>3130</v>
      </c>
      <c r="C1208" s="20" t="s">
        <v>24</v>
      </c>
      <c r="D1208" s="20"/>
      <c r="E1208" s="21">
        <v>107257.886437538</v>
      </c>
      <c r="F1208" s="22" t="s">
        <v>6</v>
      </c>
      <c r="G1208" s="23">
        <v>2012</v>
      </c>
      <c r="H1208" s="22" t="s">
        <v>66</v>
      </c>
      <c r="I1208" s="28" t="s">
        <v>64</v>
      </c>
      <c r="J1208" s="28" t="s">
        <v>65</v>
      </c>
      <c r="K1208" s="28" t="s">
        <v>4766</v>
      </c>
      <c r="L1208" s="29">
        <v>59075.3156157628</v>
      </c>
      <c r="M1208" s="29">
        <f>L1208-E1208</f>
        <v>-48182.5708217752</v>
      </c>
      <c r="N1208" s="31"/>
    </row>
    <row r="1209" spans="1:14">
      <c r="A1209" s="19" t="s">
        <v>5332</v>
      </c>
      <c r="B1209" s="20" t="s">
        <v>2438</v>
      </c>
      <c r="C1209" s="20" t="s">
        <v>16</v>
      </c>
      <c r="D1209" s="20"/>
      <c r="E1209" s="21">
        <v>92299.9017204044</v>
      </c>
      <c r="F1209" s="22" t="s">
        <v>6</v>
      </c>
      <c r="G1209" s="23">
        <v>2014</v>
      </c>
      <c r="H1209" s="22" t="s">
        <v>66</v>
      </c>
      <c r="I1209" s="28" t="s">
        <v>64</v>
      </c>
      <c r="J1209" s="28" t="s">
        <v>65</v>
      </c>
      <c r="K1209" s="28" t="s">
        <v>4766</v>
      </c>
      <c r="L1209" s="29">
        <v>34945.0603139153</v>
      </c>
      <c r="M1209" s="29">
        <f>L1209-E1209</f>
        <v>-57354.8414064891</v>
      </c>
      <c r="N1209" s="31"/>
    </row>
    <row r="1210" spans="1:13">
      <c r="A1210" s="19" t="s">
        <v>5330</v>
      </c>
      <c r="B1210" s="20" t="s">
        <v>2504</v>
      </c>
      <c r="C1210" s="20" t="s">
        <v>16</v>
      </c>
      <c r="D1210" s="20"/>
      <c r="E1210" s="21">
        <v>90067.4942001022</v>
      </c>
      <c r="F1210" s="22" t="s">
        <v>6</v>
      </c>
      <c r="G1210" s="23">
        <v>2010</v>
      </c>
      <c r="H1210" s="22" t="s">
        <v>66</v>
      </c>
      <c r="I1210" s="28" t="s">
        <v>64</v>
      </c>
      <c r="J1210" s="28" t="s">
        <v>178</v>
      </c>
      <c r="K1210" s="28" t="s">
        <v>4766</v>
      </c>
      <c r="L1210" s="29">
        <v>29502.002745923</v>
      </c>
      <c r="M1210" s="29">
        <f>L1210-E1210</f>
        <v>-60565.4914541792</v>
      </c>
    </row>
    <row r="1211" spans="1:13">
      <c r="A1211" s="19" t="s">
        <v>5344</v>
      </c>
      <c r="B1211" s="20" t="s">
        <v>3371</v>
      </c>
      <c r="C1211" s="20" t="s">
        <v>28</v>
      </c>
      <c r="D1211" s="20"/>
      <c r="E1211" s="21">
        <v>99138.954563312</v>
      </c>
      <c r="F1211" s="22" t="s">
        <v>6</v>
      </c>
      <c r="G1211" s="23">
        <v>2009</v>
      </c>
      <c r="H1211" s="22" t="s">
        <v>66</v>
      </c>
      <c r="I1211" s="28" t="s">
        <v>64</v>
      </c>
      <c r="J1211" s="28" t="s">
        <v>65</v>
      </c>
      <c r="K1211" s="28" t="s">
        <v>4766</v>
      </c>
      <c r="L1211" s="29">
        <v>37236.767792412</v>
      </c>
      <c r="M1211" s="29">
        <f>L1211-E1211</f>
        <v>-61902.1867709</v>
      </c>
    </row>
    <row r="1212" spans="1:14">
      <c r="A1212" s="19" t="s">
        <v>5388</v>
      </c>
      <c r="B1212" s="20" t="s">
        <v>2701</v>
      </c>
      <c r="C1212" s="20" t="s">
        <v>24</v>
      </c>
      <c r="D1212" s="20"/>
      <c r="E1212" s="21">
        <v>90284.9411634303</v>
      </c>
      <c r="F1212" s="22" t="s">
        <v>6</v>
      </c>
      <c r="G1212" s="23">
        <v>2009</v>
      </c>
      <c r="H1212" s="22" t="s">
        <v>66</v>
      </c>
      <c r="I1212" s="28" t="s">
        <v>64</v>
      </c>
      <c r="J1212" s="28" t="s">
        <v>65</v>
      </c>
      <c r="K1212" s="28" t="s">
        <v>4766</v>
      </c>
      <c r="L1212" s="29">
        <v>20225.1838005614</v>
      </c>
      <c r="M1212" s="29">
        <f>L1212-E1212</f>
        <v>-70059.7573628689</v>
      </c>
      <c r="N1212" s="31"/>
    </row>
    <row r="1213" spans="1:14">
      <c r="A1213" s="19" t="s">
        <v>5324</v>
      </c>
      <c r="B1213" s="20" t="s">
        <v>4407</v>
      </c>
      <c r="C1213" s="20" t="s">
        <v>8</v>
      </c>
      <c r="D1213" s="20"/>
      <c r="E1213" s="21">
        <v>104405.10825768</v>
      </c>
      <c r="F1213" s="22" t="s">
        <v>6</v>
      </c>
      <c r="G1213" s="23">
        <v>2012</v>
      </c>
      <c r="H1213" s="22" t="s">
        <v>66</v>
      </c>
      <c r="I1213" s="28" t="s">
        <v>380</v>
      </c>
      <c r="J1213" s="28" t="s">
        <v>241</v>
      </c>
      <c r="K1213" s="28" t="s">
        <v>4766</v>
      </c>
      <c r="L1213" s="29">
        <v>27830.35701768</v>
      </c>
      <c r="M1213" s="29">
        <f>L1213-E1213</f>
        <v>-76574.75124</v>
      </c>
      <c r="N1213" s="31"/>
    </row>
    <row r="1214" spans="1:14">
      <c r="A1214" s="19" t="s">
        <v>5322</v>
      </c>
      <c r="B1214" s="20" t="s">
        <v>3833</v>
      </c>
      <c r="C1214" s="20" t="s">
        <v>8</v>
      </c>
      <c r="D1214" s="20"/>
      <c r="E1214" s="21">
        <v>183524.090554848</v>
      </c>
      <c r="F1214" s="22" t="s">
        <v>6</v>
      </c>
      <c r="G1214" s="23">
        <v>2016</v>
      </c>
      <c r="H1214" s="22" t="s">
        <v>82</v>
      </c>
      <c r="I1214" s="28" t="s">
        <v>64</v>
      </c>
      <c r="J1214" s="28" t="s">
        <v>65</v>
      </c>
      <c r="K1214" s="28" t="s">
        <v>4766</v>
      </c>
      <c r="L1214" s="29">
        <v>98692.677024848</v>
      </c>
      <c r="M1214" s="29">
        <f>L1214-E1214</f>
        <v>-84831.41353</v>
      </c>
      <c r="N1214" s="31"/>
    </row>
    <row r="1215" spans="1:14">
      <c r="A1215" s="19" t="s">
        <v>5331</v>
      </c>
      <c r="B1215" s="20" t="s">
        <v>2176</v>
      </c>
      <c r="C1215" s="20" t="s">
        <v>16</v>
      </c>
      <c r="D1215" s="20"/>
      <c r="E1215" s="21">
        <v>135663.225935859</v>
      </c>
      <c r="F1215" s="22" t="s">
        <v>6</v>
      </c>
      <c r="G1215" s="23">
        <v>2010</v>
      </c>
      <c r="H1215" s="22" t="s">
        <v>66</v>
      </c>
      <c r="I1215" s="28" t="s">
        <v>64</v>
      </c>
      <c r="J1215" s="28" t="s">
        <v>65</v>
      </c>
      <c r="K1215" s="28" t="s">
        <v>4766</v>
      </c>
      <c r="L1215" s="29">
        <v>49587.8800398407</v>
      </c>
      <c r="M1215" s="29">
        <f>L1215-E1215</f>
        <v>-86075.3458960183</v>
      </c>
      <c r="N1215" s="31"/>
    </row>
    <row r="1216" spans="1:14">
      <c r="A1216" s="19" t="s">
        <v>5340</v>
      </c>
      <c r="B1216" s="20" t="s">
        <v>5341</v>
      </c>
      <c r="C1216" s="20" t="s">
        <v>28</v>
      </c>
      <c r="D1216" s="20"/>
      <c r="E1216" s="21">
        <v>177752.333724674</v>
      </c>
      <c r="F1216" s="22" t="s">
        <v>6</v>
      </c>
      <c r="G1216" s="23">
        <v>2008</v>
      </c>
      <c r="H1216" s="22" t="s">
        <v>66</v>
      </c>
      <c r="I1216" s="28" t="s">
        <v>64</v>
      </c>
      <c r="J1216" s="28" t="s">
        <v>65</v>
      </c>
      <c r="K1216" s="28" t="s">
        <v>4766</v>
      </c>
      <c r="L1216" s="29">
        <v>66759.027727874</v>
      </c>
      <c r="M1216" s="29">
        <f>L1216-E1216</f>
        <v>-110993.3059968</v>
      </c>
      <c r="N1216" s="31"/>
    </row>
    <row r="1217" spans="1:14">
      <c r="A1217" s="19" t="s">
        <v>5326</v>
      </c>
      <c r="B1217" s="20" t="s">
        <v>3068</v>
      </c>
      <c r="C1217" s="20" t="s">
        <v>8</v>
      </c>
      <c r="D1217" s="20"/>
      <c r="E1217" s="21">
        <v>139839.794838378</v>
      </c>
      <c r="F1217" s="22" t="s">
        <v>6</v>
      </c>
      <c r="G1217" s="23">
        <v>2010</v>
      </c>
      <c r="H1217" s="22" t="s">
        <v>66</v>
      </c>
      <c r="I1217" s="28" t="s">
        <v>64</v>
      </c>
      <c r="J1217" s="28" t="s">
        <v>65</v>
      </c>
      <c r="K1217" s="28" t="s">
        <v>4766</v>
      </c>
      <c r="L1217" s="29">
        <v>20443.906307178</v>
      </c>
      <c r="M1217" s="29">
        <f>L1217-E1217</f>
        <v>-119395.8885312</v>
      </c>
      <c r="N1217" s="31"/>
    </row>
    <row r="1218" spans="1:13">
      <c r="A1218" s="19" t="s">
        <v>5336</v>
      </c>
      <c r="B1218" s="20" t="s">
        <v>3946</v>
      </c>
      <c r="C1218" s="20" t="s">
        <v>26</v>
      </c>
      <c r="D1218" s="20"/>
      <c r="E1218" s="21">
        <v>189437.96687905</v>
      </c>
      <c r="F1218" s="22" t="s">
        <v>6</v>
      </c>
      <c r="G1218" s="23">
        <v>2009</v>
      </c>
      <c r="H1218" s="22" t="s">
        <v>66</v>
      </c>
      <c r="I1218" s="28" t="s">
        <v>64</v>
      </c>
      <c r="J1218" s="28" t="s">
        <v>65</v>
      </c>
      <c r="K1218" s="28" t="s">
        <v>4766</v>
      </c>
      <c r="L1218" s="29">
        <v>36239.57612065</v>
      </c>
      <c r="M1218" s="29">
        <f>L1218-E1218</f>
        <v>-153198.3907584</v>
      </c>
    </row>
    <row r="1219" spans="1:14">
      <c r="A1219" s="19" t="s">
        <v>5339</v>
      </c>
      <c r="B1219" s="20" t="s">
        <v>3387</v>
      </c>
      <c r="C1219" s="20" t="s">
        <v>26</v>
      </c>
      <c r="D1219" s="20"/>
      <c r="E1219" s="21">
        <v>208465.642858686</v>
      </c>
      <c r="F1219" s="22" t="s">
        <v>6</v>
      </c>
      <c r="G1219" s="23">
        <v>2010</v>
      </c>
      <c r="H1219" s="22" t="s">
        <v>66</v>
      </c>
      <c r="I1219" s="28" t="s">
        <v>64</v>
      </c>
      <c r="J1219" s="28" t="s">
        <v>65</v>
      </c>
      <c r="K1219" s="28" t="s">
        <v>4766</v>
      </c>
      <c r="L1219" s="29">
        <v>20369.4253283357</v>
      </c>
      <c r="M1219" s="29">
        <f>L1219-E1219</f>
        <v>-188096.21753035</v>
      </c>
      <c r="N1219" s="31"/>
    </row>
    <row r="1220" spans="1:14">
      <c r="A1220" s="19" t="s">
        <v>5337</v>
      </c>
      <c r="B1220" s="20" t="s">
        <v>3941</v>
      </c>
      <c r="C1220" s="20" t="s">
        <v>26</v>
      </c>
      <c r="D1220" s="20"/>
      <c r="E1220" s="21">
        <v>298460.110313604</v>
      </c>
      <c r="F1220" s="22" t="s">
        <v>6</v>
      </c>
      <c r="G1220" s="23">
        <v>2013</v>
      </c>
      <c r="H1220" s="22" t="s">
        <v>66</v>
      </c>
      <c r="I1220" s="28" t="s">
        <v>64</v>
      </c>
      <c r="J1220" s="28" t="s">
        <v>65</v>
      </c>
      <c r="K1220" s="28" t="s">
        <v>4766</v>
      </c>
      <c r="L1220" s="29">
        <v>101011.73621567</v>
      </c>
      <c r="M1220" s="29">
        <f>L1220-E1220</f>
        <v>-197448.374097934</v>
      </c>
      <c r="N1220" s="31"/>
    </row>
    <row r="1221" spans="1:14">
      <c r="A1221" s="19" t="s">
        <v>5338</v>
      </c>
      <c r="B1221" s="20" t="s">
        <v>2602</v>
      </c>
      <c r="C1221" s="20" t="s">
        <v>26</v>
      </c>
      <c r="D1221" s="20"/>
      <c r="E1221" s="21">
        <v>277441.474333615</v>
      </c>
      <c r="F1221" s="22" t="s">
        <v>6</v>
      </c>
      <c r="G1221" s="23">
        <v>2016</v>
      </c>
      <c r="H1221" s="22" t="s">
        <v>82</v>
      </c>
      <c r="I1221" s="28" t="s">
        <v>64</v>
      </c>
      <c r="J1221" s="28" t="s">
        <v>65</v>
      </c>
      <c r="K1221" s="28" t="s">
        <v>4766</v>
      </c>
      <c r="L1221" s="29">
        <v>53660.6265745947</v>
      </c>
      <c r="M1221" s="29">
        <f>L1221-E1221</f>
        <v>-223780.84775902</v>
      </c>
      <c r="N1221" s="31"/>
    </row>
    <row r="1222" spans="1:14">
      <c r="A1222" s="19" t="s">
        <v>5325</v>
      </c>
      <c r="B1222" s="20" t="s">
        <v>2408</v>
      </c>
      <c r="C1222" s="20" t="s">
        <v>8</v>
      </c>
      <c r="D1222" s="20"/>
      <c r="E1222" s="21">
        <v>314192.617100938</v>
      </c>
      <c r="F1222" s="22" t="s">
        <v>6</v>
      </c>
      <c r="G1222" s="23">
        <v>2008</v>
      </c>
      <c r="H1222" s="22" t="s">
        <v>66</v>
      </c>
      <c r="I1222" s="28" t="s">
        <v>64</v>
      </c>
      <c r="J1222" s="28" t="s">
        <v>65</v>
      </c>
      <c r="K1222" s="28" t="s">
        <v>4766</v>
      </c>
      <c r="L1222" s="29">
        <v>86063.920360938</v>
      </c>
      <c r="M1222" s="29">
        <f>L1222-E1222</f>
        <v>-228128.69674</v>
      </c>
      <c r="N1222" s="31"/>
    </row>
    <row r="1223" spans="1:14">
      <c r="A1223" s="19" t="s">
        <v>5323</v>
      </c>
      <c r="B1223" s="20" t="s">
        <v>2579</v>
      </c>
      <c r="C1223" s="20" t="s">
        <v>8</v>
      </c>
      <c r="D1223" s="20"/>
      <c r="E1223" s="21">
        <v>619362.041894316</v>
      </c>
      <c r="F1223" s="22" t="s">
        <v>6</v>
      </c>
      <c r="G1223" s="23">
        <v>2002</v>
      </c>
      <c r="H1223" s="22" t="s">
        <v>66</v>
      </c>
      <c r="I1223" s="28" t="s">
        <v>380</v>
      </c>
      <c r="J1223" s="28" t="s">
        <v>241</v>
      </c>
      <c r="K1223" s="28" t="s">
        <v>4766</v>
      </c>
      <c r="L1223" s="29">
        <v>123886.215818316</v>
      </c>
      <c r="M1223" s="29">
        <f>L1223-E1223</f>
        <v>-495475.826076</v>
      </c>
      <c r="N1223" s="31"/>
    </row>
    <row r="1224" spans="1:8">
      <c r="A1224" s="17"/>
      <c r="B1224" s="17"/>
      <c r="C1224" s="17"/>
      <c r="D1224" s="17"/>
      <c r="E1224" s="9"/>
      <c r="F1224" s="18"/>
      <c r="G1224"/>
      <c r="H1224" s="18"/>
    </row>
    <row r="1225" spans="1:8">
      <c r="A1225" s="17"/>
      <c r="B1225" s="17"/>
      <c r="C1225" s="17"/>
      <c r="D1225" s="17"/>
      <c r="E1225" s="9"/>
      <c r="F1225" s="18"/>
      <c r="G1225"/>
      <c r="H1225" s="18"/>
    </row>
    <row r="1226" spans="1:8">
      <c r="A1226" s="17"/>
      <c r="B1226" s="17"/>
      <c r="C1226" s="17"/>
      <c r="D1226" s="17"/>
      <c r="E1226" s="9"/>
      <c r="F1226" s="18"/>
      <c r="G1226"/>
      <c r="H1226" s="18"/>
    </row>
    <row r="1227" spans="1:8">
      <c r="A1227" s="17"/>
      <c r="B1227" s="17"/>
      <c r="C1227" s="17"/>
      <c r="D1227" s="17"/>
      <c r="E1227" s="9"/>
      <c r="F1227" s="18"/>
      <c r="G1227"/>
      <c r="H1227" s="18"/>
    </row>
    <row r="1228" spans="1:8">
      <c r="A1228" s="17"/>
      <c r="B1228" s="17"/>
      <c r="C1228" s="17"/>
      <c r="D1228" s="17"/>
      <c r="E1228" s="9"/>
      <c r="F1228" s="18"/>
      <c r="G1228"/>
      <c r="H1228" s="18"/>
    </row>
    <row r="1229" spans="1:8">
      <c r="A1229" s="17"/>
      <c r="B1229" s="17"/>
      <c r="C1229" s="17"/>
      <c r="D1229" s="17"/>
      <c r="E1229" s="9"/>
      <c r="F1229" s="18"/>
      <c r="G1229"/>
      <c r="H1229" s="18"/>
    </row>
    <row r="1230" spans="1:8">
      <c r="A1230" s="17"/>
      <c r="B1230" s="17"/>
      <c r="C1230" s="17"/>
      <c r="D1230" s="17"/>
      <c r="E1230" s="9"/>
      <c r="F1230" s="18"/>
      <c r="G1230"/>
      <c r="H1230" s="18"/>
    </row>
    <row r="1231" spans="1:8">
      <c r="A1231" s="17"/>
      <c r="B1231" s="17"/>
      <c r="C1231" s="17"/>
      <c r="D1231" s="17"/>
      <c r="E1231" s="9"/>
      <c r="F1231" s="18"/>
      <c r="G1231"/>
      <c r="H1231" s="18"/>
    </row>
    <row r="1232" spans="1:8">
      <c r="A1232" s="17"/>
      <c r="B1232" s="17"/>
      <c r="C1232" s="17"/>
      <c r="D1232" s="17"/>
      <c r="E1232" s="9"/>
      <c r="F1232" s="18"/>
      <c r="G1232"/>
      <c r="H1232" s="18"/>
    </row>
    <row r="1233" spans="1:8">
      <c r="A1233" s="17"/>
      <c r="B1233" s="17"/>
      <c r="C1233" s="17"/>
      <c r="D1233" s="17"/>
      <c r="E1233" s="9"/>
      <c r="F1233" s="18"/>
      <c r="G1233"/>
      <c r="H1233" s="18"/>
    </row>
    <row r="1234" spans="1:8">
      <c r="A1234" s="17"/>
      <c r="B1234" s="17"/>
      <c r="C1234" s="17"/>
      <c r="D1234" s="17"/>
      <c r="E1234" s="9"/>
      <c r="F1234" s="18"/>
      <c r="G1234"/>
      <c r="H1234" s="18"/>
    </row>
    <row r="1235" spans="1:8">
      <c r="A1235" s="17"/>
      <c r="B1235" s="17"/>
      <c r="C1235" s="17"/>
      <c r="D1235" s="17"/>
      <c r="E1235" s="9"/>
      <c r="F1235" s="18"/>
      <c r="G1235"/>
      <c r="H1235" s="18"/>
    </row>
    <row r="1236" spans="1:8">
      <c r="A1236" s="17"/>
      <c r="B1236" s="17"/>
      <c r="C1236" s="17"/>
      <c r="D1236" s="17"/>
      <c r="E1236" s="9"/>
      <c r="F1236" s="18"/>
      <c r="G1236"/>
      <c r="H1236" s="18"/>
    </row>
    <row r="1237" spans="1:8">
      <c r="A1237" s="17"/>
      <c r="B1237" s="17"/>
      <c r="C1237" s="17"/>
      <c r="D1237" s="17"/>
      <c r="E1237" s="9"/>
      <c r="F1237" s="18"/>
      <c r="G1237"/>
      <c r="H1237" s="18"/>
    </row>
    <row r="1238" spans="1:8">
      <c r="A1238" s="17"/>
      <c r="B1238" s="17"/>
      <c r="C1238" s="17"/>
      <c r="D1238" s="17"/>
      <c r="E1238" s="9"/>
      <c r="F1238" s="18"/>
      <c r="G1238"/>
      <c r="H1238" s="18"/>
    </row>
    <row r="1239" spans="1:8">
      <c r="A1239" s="17"/>
      <c r="B1239" s="17"/>
      <c r="C1239" s="17"/>
      <c r="D1239" s="17"/>
      <c r="E1239" s="9"/>
      <c r="F1239" s="18"/>
      <c r="G1239"/>
      <c r="H1239" s="18"/>
    </row>
    <row r="1240" spans="1:8">
      <c r="A1240" s="17"/>
      <c r="B1240" s="17"/>
      <c r="C1240" s="17"/>
      <c r="D1240" s="17"/>
      <c r="E1240" s="9"/>
      <c r="F1240" s="18"/>
      <c r="G1240"/>
      <c r="H1240" s="18"/>
    </row>
    <row r="1241" spans="1:8">
      <c r="A1241" s="17"/>
      <c r="B1241" s="17"/>
      <c r="C1241" s="17"/>
      <c r="D1241" s="17"/>
      <c r="E1241" s="9"/>
      <c r="F1241" s="18"/>
      <c r="G1241"/>
      <c r="H1241" s="18"/>
    </row>
    <row r="1242" spans="1:8">
      <c r="A1242" s="17"/>
      <c r="B1242" s="17"/>
      <c r="C1242" s="17"/>
      <c r="D1242" s="17"/>
      <c r="E1242" s="9"/>
      <c r="F1242" s="18"/>
      <c r="G1242"/>
      <c r="H1242" s="18"/>
    </row>
    <row r="1243" spans="1:8">
      <c r="A1243" s="17"/>
      <c r="B1243" s="17"/>
      <c r="C1243" s="17"/>
      <c r="D1243" s="17"/>
      <c r="E1243" s="9"/>
      <c r="F1243" s="18"/>
      <c r="G1243"/>
      <c r="H1243" s="18"/>
    </row>
    <row r="1244" spans="1:8">
      <c r="A1244" s="17"/>
      <c r="B1244" s="17"/>
      <c r="C1244" s="17"/>
      <c r="D1244" s="17"/>
      <c r="E1244" s="9"/>
      <c r="F1244" s="18"/>
      <c r="G1244"/>
      <c r="H1244" s="18"/>
    </row>
    <row r="1245" spans="1:8">
      <c r="A1245" s="17"/>
      <c r="B1245" s="17"/>
      <c r="C1245" s="17"/>
      <c r="D1245" s="17"/>
      <c r="E1245" s="9"/>
      <c r="F1245" s="18"/>
      <c r="G1245"/>
      <c r="H1245" s="18"/>
    </row>
    <row r="1246" spans="1:8">
      <c r="A1246" s="17"/>
      <c r="B1246" s="17"/>
      <c r="C1246" s="17"/>
      <c r="D1246" s="17"/>
      <c r="E1246" s="9"/>
      <c r="F1246" s="18"/>
      <c r="G1246"/>
      <c r="H1246" s="18"/>
    </row>
    <row r="1247" spans="1:8">
      <c r="A1247" s="17"/>
      <c r="B1247" s="17"/>
      <c r="C1247" s="17"/>
      <c r="D1247" s="17"/>
      <c r="E1247" s="9"/>
      <c r="F1247" s="18"/>
      <c r="G1247"/>
      <c r="H1247" s="18"/>
    </row>
    <row r="1248" spans="1:8">
      <c r="A1248" s="17"/>
      <c r="B1248" s="17"/>
      <c r="C1248" s="17"/>
      <c r="D1248" s="17"/>
      <c r="E1248" s="9"/>
      <c r="F1248" s="18"/>
      <c r="G1248"/>
      <c r="H1248" s="18"/>
    </row>
    <row r="1249" spans="1:8">
      <c r="A1249" s="17"/>
      <c r="B1249" s="17"/>
      <c r="C1249" s="17"/>
      <c r="D1249" s="17"/>
      <c r="E1249" s="9"/>
      <c r="F1249" s="18"/>
      <c r="G1249"/>
      <c r="H1249" s="18"/>
    </row>
    <row r="1250" spans="1:8">
      <c r="A1250" s="17"/>
      <c r="B1250" s="17"/>
      <c r="C1250" s="17"/>
      <c r="D1250" s="17"/>
      <c r="E1250" s="9"/>
      <c r="F1250" s="18"/>
      <c r="G1250"/>
      <c r="H1250" s="18"/>
    </row>
    <row r="1251" spans="1:8">
      <c r="A1251" s="17"/>
      <c r="B1251" s="17"/>
      <c r="C1251" s="17"/>
      <c r="D1251" s="17"/>
      <c r="E1251" s="9"/>
      <c r="F1251" s="18"/>
      <c r="G1251"/>
      <c r="H1251" s="18"/>
    </row>
    <row r="1252" spans="1:8">
      <c r="A1252" s="17"/>
      <c r="B1252" s="17"/>
      <c r="C1252" s="17"/>
      <c r="D1252" s="17"/>
      <c r="E1252" s="9"/>
      <c r="F1252" s="18"/>
      <c r="G1252"/>
      <c r="H1252" s="18"/>
    </row>
    <row r="1253" spans="1:8">
      <c r="A1253" s="17"/>
      <c r="B1253" s="17"/>
      <c r="C1253" s="17"/>
      <c r="D1253" s="17"/>
      <c r="E1253" s="9"/>
      <c r="F1253" s="18"/>
      <c r="G1253"/>
      <c r="H1253" s="18"/>
    </row>
    <row r="1254" spans="1:8">
      <c r="A1254" s="17"/>
      <c r="B1254" s="17"/>
      <c r="C1254" s="17"/>
      <c r="D1254" s="17"/>
      <c r="E1254" s="9"/>
      <c r="F1254" s="18"/>
      <c r="G1254"/>
      <c r="H1254" s="18"/>
    </row>
    <row r="1255" spans="1:8">
      <c r="A1255" s="17"/>
      <c r="B1255" s="17"/>
      <c r="C1255" s="17"/>
      <c r="D1255" s="17"/>
      <c r="E1255" s="9"/>
      <c r="F1255" s="18"/>
      <c r="G1255"/>
      <c r="H1255" s="18"/>
    </row>
    <row r="1256" spans="1:8">
      <c r="A1256" s="17"/>
      <c r="B1256" s="17"/>
      <c r="C1256" s="17"/>
      <c r="D1256" s="17"/>
      <c r="E1256" s="9"/>
      <c r="F1256" s="18"/>
      <c r="G1256"/>
      <c r="H1256" s="18"/>
    </row>
    <row r="1257" spans="1:8">
      <c r="A1257" s="17"/>
      <c r="B1257" s="17"/>
      <c r="C1257" s="17"/>
      <c r="D1257" s="17"/>
      <c r="E1257" s="9"/>
      <c r="F1257" s="18"/>
      <c r="G1257"/>
      <c r="H1257" s="18"/>
    </row>
    <row r="1258" spans="1:8">
      <c r="A1258" s="17"/>
      <c r="B1258" s="17"/>
      <c r="C1258" s="17"/>
      <c r="D1258" s="17"/>
      <c r="E1258" s="9"/>
      <c r="F1258" s="18"/>
      <c r="G1258"/>
      <c r="H1258" s="18"/>
    </row>
    <row r="1259" spans="1:8">
      <c r="A1259" s="17"/>
      <c r="B1259" s="17"/>
      <c r="C1259" s="17"/>
      <c r="D1259" s="17"/>
      <c r="E1259" s="9"/>
      <c r="F1259" s="18"/>
      <c r="G1259"/>
      <c r="H1259" s="18"/>
    </row>
    <row r="1260" spans="1:8">
      <c r="A1260" s="17"/>
      <c r="B1260" s="17"/>
      <c r="C1260" s="17"/>
      <c r="D1260" s="17"/>
      <c r="E1260" s="9"/>
      <c r="F1260" s="18"/>
      <c r="G1260"/>
      <c r="H1260" s="18"/>
    </row>
    <row r="1261" spans="1:8">
      <c r="A1261" s="17"/>
      <c r="B1261" s="17"/>
      <c r="C1261" s="17"/>
      <c r="D1261" s="17"/>
      <c r="E1261" s="9"/>
      <c r="F1261" s="18"/>
      <c r="G1261"/>
      <c r="H1261" s="18"/>
    </row>
    <row r="1262" spans="1:8">
      <c r="A1262" s="17"/>
      <c r="B1262" s="17"/>
      <c r="C1262" s="17"/>
      <c r="D1262" s="17"/>
      <c r="E1262" s="9"/>
      <c r="F1262" s="18"/>
      <c r="G1262"/>
      <c r="H1262" s="18"/>
    </row>
    <row r="1263" spans="1:8">
      <c r="A1263" s="17"/>
      <c r="B1263" s="17"/>
      <c r="C1263" s="17"/>
      <c r="D1263" s="17"/>
      <c r="E1263" s="9"/>
      <c r="F1263" s="18"/>
      <c r="G1263"/>
      <c r="H1263" s="18"/>
    </row>
    <row r="1264" spans="1:8">
      <c r="A1264" s="17"/>
      <c r="B1264" s="17"/>
      <c r="C1264" s="17"/>
      <c r="D1264" s="17"/>
      <c r="E1264" s="9"/>
      <c r="F1264" s="18"/>
      <c r="G1264"/>
      <c r="H1264" s="18"/>
    </row>
    <row r="1265" spans="1:8">
      <c r="A1265" s="17"/>
      <c r="B1265" s="17"/>
      <c r="C1265" s="17"/>
      <c r="D1265" s="17"/>
      <c r="E1265" s="9"/>
      <c r="F1265" s="18"/>
      <c r="G1265"/>
      <c r="H1265" s="18"/>
    </row>
    <row r="1266" spans="1:8">
      <c r="A1266" s="17"/>
      <c r="B1266" s="17"/>
      <c r="C1266" s="17"/>
      <c r="D1266" s="17"/>
      <c r="E1266" s="9"/>
      <c r="F1266" s="18"/>
      <c r="G1266"/>
      <c r="H1266" s="18"/>
    </row>
    <row r="1267" spans="1:8">
      <c r="A1267" s="17"/>
      <c r="B1267" s="17"/>
      <c r="C1267" s="17"/>
      <c r="D1267" s="17"/>
      <c r="E1267" s="9"/>
      <c r="F1267" s="18"/>
      <c r="G1267"/>
      <c r="H1267" s="18"/>
    </row>
    <row r="1268" spans="1:8">
      <c r="A1268" s="17"/>
      <c r="B1268" s="17"/>
      <c r="C1268" s="17"/>
      <c r="D1268" s="17"/>
      <c r="E1268" s="9"/>
      <c r="F1268" s="18"/>
      <c r="G1268"/>
      <c r="H1268" s="18"/>
    </row>
    <row r="1269" spans="1:8">
      <c r="A1269" s="17"/>
      <c r="B1269" s="17"/>
      <c r="C1269" s="17"/>
      <c r="D1269" s="17"/>
      <c r="E1269" s="9"/>
      <c r="F1269" s="18"/>
      <c r="G1269"/>
      <c r="H1269" s="18"/>
    </row>
    <row r="1270" spans="1:8">
      <c r="A1270" s="17"/>
      <c r="B1270" s="17"/>
      <c r="C1270" s="17"/>
      <c r="D1270" s="17"/>
      <c r="E1270" s="9"/>
      <c r="F1270" s="18"/>
      <c r="G1270"/>
      <c r="H1270" s="18"/>
    </row>
    <row r="1271" spans="1:8">
      <c r="A1271" s="17"/>
      <c r="B1271" s="17"/>
      <c r="C1271" s="17"/>
      <c r="D1271" s="17"/>
      <c r="E1271" s="9"/>
      <c r="F1271" s="18"/>
      <c r="G1271"/>
      <c r="H1271" s="18"/>
    </row>
    <row r="1272" spans="1:8">
      <c r="A1272" s="17"/>
      <c r="B1272" s="17"/>
      <c r="C1272" s="17"/>
      <c r="D1272" s="17"/>
      <c r="E1272" s="9"/>
      <c r="F1272" s="18"/>
      <c r="G1272"/>
      <c r="H1272" s="18"/>
    </row>
    <row r="1273" spans="1:8">
      <c r="A1273" s="17"/>
      <c r="B1273" s="17"/>
      <c r="C1273" s="17"/>
      <c r="D1273" s="17"/>
      <c r="E1273" s="9"/>
      <c r="F1273" s="18"/>
      <c r="G1273"/>
      <c r="H1273" s="18"/>
    </row>
    <row r="1274" spans="1:8">
      <c r="A1274" s="17"/>
      <c r="B1274" s="17"/>
      <c r="C1274" s="17"/>
      <c r="D1274" s="17"/>
      <c r="E1274" s="9"/>
      <c r="F1274" s="18"/>
      <c r="G1274"/>
      <c r="H1274" s="18"/>
    </row>
    <row r="1275" spans="1:8">
      <c r="A1275" s="17"/>
      <c r="B1275" s="17"/>
      <c r="C1275" s="17"/>
      <c r="D1275" s="17"/>
      <c r="E1275" s="9"/>
      <c r="F1275" s="18"/>
      <c r="G1275"/>
      <c r="H1275" s="18"/>
    </row>
    <row r="1276" spans="1:8">
      <c r="A1276" s="17"/>
      <c r="B1276" s="17"/>
      <c r="C1276" s="17"/>
      <c r="D1276" s="17"/>
      <c r="E1276" s="9"/>
      <c r="F1276" s="18"/>
      <c r="G1276"/>
      <c r="H1276" s="18"/>
    </row>
    <row r="1277" spans="1:8">
      <c r="A1277" s="17"/>
      <c r="B1277" s="17"/>
      <c r="C1277" s="17"/>
      <c r="D1277" s="17"/>
      <c r="E1277" s="9"/>
      <c r="F1277" s="18"/>
      <c r="G1277"/>
      <c r="H1277" s="18"/>
    </row>
    <row r="1278" spans="1:8">
      <c r="A1278" s="17"/>
      <c r="B1278" s="17"/>
      <c r="C1278" s="17"/>
      <c r="D1278" s="17"/>
      <c r="E1278" s="9"/>
      <c r="F1278" s="18"/>
      <c r="G1278"/>
      <c r="H1278" s="18"/>
    </row>
    <row r="1279" spans="1:8">
      <c r="A1279" s="17"/>
      <c r="B1279" s="17"/>
      <c r="C1279" s="17"/>
      <c r="D1279" s="17"/>
      <c r="E1279" s="9"/>
      <c r="F1279" s="18"/>
      <c r="G1279"/>
      <c r="H1279" s="18"/>
    </row>
    <row r="1280" spans="1:8">
      <c r="A1280" s="17"/>
      <c r="B1280" s="17"/>
      <c r="C1280" s="17"/>
      <c r="D1280" s="17"/>
      <c r="E1280" s="9"/>
      <c r="F1280" s="18"/>
      <c r="G1280"/>
      <c r="H1280" s="18"/>
    </row>
    <row r="1281" spans="1:8">
      <c r="A1281" s="17"/>
      <c r="B1281" s="17"/>
      <c r="C1281" s="17"/>
      <c r="D1281" s="17"/>
      <c r="E1281" s="9"/>
      <c r="F1281" s="18"/>
      <c r="G1281"/>
      <c r="H1281" s="18"/>
    </row>
    <row r="1282" spans="1:8">
      <c r="A1282" s="17"/>
      <c r="B1282" s="17"/>
      <c r="C1282" s="17"/>
      <c r="D1282" s="17"/>
      <c r="E1282" s="9"/>
      <c r="F1282" s="18"/>
      <c r="G1282"/>
      <c r="H1282" s="18"/>
    </row>
    <row r="1283" spans="1:8">
      <c r="A1283" s="17"/>
      <c r="B1283" s="17"/>
      <c r="C1283" s="17"/>
      <c r="D1283" s="17"/>
      <c r="E1283" s="9"/>
      <c r="F1283" s="18"/>
      <c r="G1283"/>
      <c r="H1283" s="18"/>
    </row>
    <row r="1284" spans="1:8">
      <c r="A1284" s="17"/>
      <c r="B1284" s="17"/>
      <c r="C1284" s="17"/>
      <c r="D1284" s="17"/>
      <c r="E1284" s="9"/>
      <c r="F1284" s="18"/>
      <c r="G1284"/>
      <c r="H1284" s="18"/>
    </row>
    <row r="1285" spans="1:8">
      <c r="A1285" s="17"/>
      <c r="B1285" s="17"/>
      <c r="C1285" s="17"/>
      <c r="D1285" s="17"/>
      <c r="E1285" s="9"/>
      <c r="F1285" s="18"/>
      <c r="G1285"/>
      <c r="H1285" s="18"/>
    </row>
    <row r="1286" spans="1:8">
      <c r="A1286" s="17"/>
      <c r="B1286" s="17"/>
      <c r="C1286" s="17"/>
      <c r="D1286" s="17"/>
      <c r="E1286" s="9"/>
      <c r="F1286" s="18"/>
      <c r="G1286"/>
      <c r="H1286" s="18"/>
    </row>
    <row r="1287" spans="1:8">
      <c r="A1287" s="17"/>
      <c r="B1287" s="17"/>
      <c r="C1287" s="17"/>
      <c r="D1287" s="17"/>
      <c r="E1287" s="9"/>
      <c r="F1287" s="18"/>
      <c r="G1287"/>
      <c r="H1287" s="18"/>
    </row>
    <row r="1288" spans="1:8">
      <c r="A1288" s="17"/>
      <c r="B1288" s="17"/>
      <c r="C1288" s="17"/>
      <c r="D1288" s="17"/>
      <c r="E1288" s="9"/>
      <c r="F1288" s="18"/>
      <c r="G1288"/>
      <c r="H1288" s="18"/>
    </row>
    <row r="1289" spans="1:8">
      <c r="A1289" s="17"/>
      <c r="B1289" s="17"/>
      <c r="C1289" s="17"/>
      <c r="D1289" s="17"/>
      <c r="E1289" s="9"/>
      <c r="F1289" s="18"/>
      <c r="G1289"/>
      <c r="H1289" s="18"/>
    </row>
    <row r="1290" spans="1:8">
      <c r="A1290" s="17"/>
      <c r="B1290" s="17"/>
      <c r="C1290" s="17"/>
      <c r="D1290" s="17"/>
      <c r="E1290" s="9"/>
      <c r="F1290" s="18"/>
      <c r="G1290"/>
      <c r="H1290" s="18"/>
    </row>
    <row r="1291" spans="1:8">
      <c r="A1291" s="17"/>
      <c r="B1291" s="17"/>
      <c r="C1291" s="17"/>
      <c r="D1291" s="17"/>
      <c r="E1291" s="9"/>
      <c r="F1291" s="18"/>
      <c r="G1291"/>
      <c r="H1291" s="18"/>
    </row>
    <row r="1292" spans="1:8">
      <c r="A1292" s="17"/>
      <c r="B1292" s="17"/>
      <c r="C1292" s="17"/>
      <c r="D1292" s="17"/>
      <c r="E1292" s="9"/>
      <c r="F1292" s="18"/>
      <c r="G1292"/>
      <c r="H1292" s="18"/>
    </row>
    <row r="1293" spans="1:8">
      <c r="A1293" s="17"/>
      <c r="B1293" s="17"/>
      <c r="C1293" s="17"/>
      <c r="D1293" s="17"/>
      <c r="E1293" s="9"/>
      <c r="F1293" s="18"/>
      <c r="G1293"/>
      <c r="H1293" s="18"/>
    </row>
    <row r="1294" spans="1:8">
      <c r="A1294" s="17"/>
      <c r="B1294" s="17"/>
      <c r="C1294" s="17"/>
      <c r="D1294" s="17"/>
      <c r="E1294" s="9"/>
      <c r="F1294" s="18"/>
      <c r="G1294"/>
      <c r="H1294" s="18"/>
    </row>
    <row r="1295" spans="1:8">
      <c r="A1295" s="17"/>
      <c r="B1295" s="17"/>
      <c r="C1295" s="17"/>
      <c r="D1295" s="17"/>
      <c r="E1295" s="9"/>
      <c r="F1295" s="18"/>
      <c r="G1295"/>
      <c r="H1295" s="18"/>
    </row>
    <row r="1296" spans="1:8">
      <c r="A1296" s="17"/>
      <c r="B1296" s="17"/>
      <c r="C1296" s="17"/>
      <c r="D1296" s="17"/>
      <c r="E1296" s="9"/>
      <c r="F1296" s="18"/>
      <c r="G1296"/>
      <c r="H1296" s="18"/>
    </row>
    <row r="1297" spans="1:8">
      <c r="A1297" s="17"/>
      <c r="B1297" s="17"/>
      <c r="C1297" s="17"/>
      <c r="D1297" s="17"/>
      <c r="E1297" s="9"/>
      <c r="F1297" s="18"/>
      <c r="G1297"/>
      <c r="H1297" s="18"/>
    </row>
    <row r="1298" spans="1:8">
      <c r="A1298" s="17"/>
      <c r="B1298" s="17"/>
      <c r="C1298" s="17"/>
      <c r="D1298" s="17"/>
      <c r="E1298" s="9"/>
      <c r="F1298" s="18"/>
      <c r="G1298"/>
      <c r="H1298" s="18"/>
    </row>
    <row r="1299" spans="1:8">
      <c r="A1299" s="17"/>
      <c r="B1299" s="17"/>
      <c r="C1299" s="17"/>
      <c r="D1299" s="17"/>
      <c r="E1299" s="9"/>
      <c r="F1299" s="18"/>
      <c r="G1299"/>
      <c r="H1299" s="18"/>
    </row>
    <row r="1300" spans="1:8">
      <c r="A1300" s="17"/>
      <c r="B1300" s="17"/>
      <c r="C1300" s="17"/>
      <c r="D1300" s="17"/>
      <c r="E1300" s="9"/>
      <c r="F1300" s="18"/>
      <c r="G1300"/>
      <c r="H1300" s="18"/>
    </row>
    <row r="1301" spans="1:8">
      <c r="A1301" s="17"/>
      <c r="B1301" s="17"/>
      <c r="C1301" s="17"/>
      <c r="D1301" s="17"/>
      <c r="E1301" s="9"/>
      <c r="F1301" s="18"/>
      <c r="G1301"/>
      <c r="H1301" s="18"/>
    </row>
    <row r="1302" spans="1:8">
      <c r="A1302" s="17"/>
      <c r="B1302" s="17"/>
      <c r="C1302" s="17"/>
      <c r="D1302" s="17"/>
      <c r="E1302" s="9"/>
      <c r="F1302" s="18"/>
      <c r="G1302"/>
      <c r="H1302" s="18"/>
    </row>
    <row r="1303" spans="1:8">
      <c r="A1303" s="17"/>
      <c r="B1303" s="17"/>
      <c r="C1303" s="17"/>
      <c r="D1303" s="17"/>
      <c r="E1303" s="9"/>
      <c r="F1303" s="18"/>
      <c r="G1303"/>
      <c r="H1303" s="18"/>
    </row>
    <row r="1304" spans="1:8">
      <c r="A1304" s="17"/>
      <c r="B1304" s="17"/>
      <c r="C1304" s="17"/>
      <c r="D1304" s="17"/>
      <c r="E1304" s="9"/>
      <c r="F1304" s="18"/>
      <c r="G1304"/>
      <c r="H1304" s="18"/>
    </row>
    <row r="1305" spans="1:8">
      <c r="A1305" s="17"/>
      <c r="B1305" s="17"/>
      <c r="C1305" s="17"/>
      <c r="D1305" s="17"/>
      <c r="E1305" s="9"/>
      <c r="F1305" s="18"/>
      <c r="G1305"/>
      <c r="H1305" s="18"/>
    </row>
    <row r="1306" spans="1:8">
      <c r="A1306" s="17"/>
      <c r="B1306" s="17"/>
      <c r="C1306" s="17"/>
      <c r="D1306" s="17"/>
      <c r="E1306" s="9"/>
      <c r="F1306" s="18"/>
      <c r="G1306"/>
      <c r="H1306" s="18"/>
    </row>
    <row r="1307" spans="1:8">
      <c r="A1307" s="17"/>
      <c r="B1307" s="17"/>
      <c r="C1307" s="17"/>
      <c r="D1307" s="17"/>
      <c r="E1307" s="9"/>
      <c r="F1307" s="18"/>
      <c r="G1307"/>
      <c r="H1307" s="18"/>
    </row>
    <row r="1308" spans="1:8">
      <c r="A1308" s="17"/>
      <c r="B1308" s="17"/>
      <c r="C1308" s="17"/>
      <c r="D1308" s="17"/>
      <c r="E1308" s="9"/>
      <c r="F1308" s="18"/>
      <c r="G1308"/>
      <c r="H1308" s="18"/>
    </row>
    <row r="1309" spans="1:8">
      <c r="A1309" s="17"/>
      <c r="B1309" s="17"/>
      <c r="C1309" s="17"/>
      <c r="D1309" s="17"/>
      <c r="E1309" s="9"/>
      <c r="F1309" s="18"/>
      <c r="G1309"/>
      <c r="H1309" s="18"/>
    </row>
    <row r="1310" spans="1:8">
      <c r="A1310" s="17"/>
      <c r="B1310" s="17"/>
      <c r="C1310" s="17"/>
      <c r="D1310" s="17"/>
      <c r="E1310" s="9"/>
      <c r="F1310" s="18"/>
      <c r="G1310"/>
      <c r="H1310" s="18"/>
    </row>
    <row r="1311" spans="1:8">
      <c r="A1311" s="17"/>
      <c r="B1311" s="17"/>
      <c r="C1311" s="17"/>
      <c r="D1311" s="17"/>
      <c r="E1311" s="9"/>
      <c r="F1311" s="18"/>
      <c r="G1311"/>
      <c r="H1311" s="18"/>
    </row>
    <row r="1312" spans="1:8">
      <c r="A1312" s="17"/>
      <c r="B1312" s="17"/>
      <c r="C1312" s="17"/>
      <c r="D1312" s="17"/>
      <c r="E1312" s="9"/>
      <c r="F1312" s="18"/>
      <c r="G1312"/>
      <c r="H1312" s="18"/>
    </row>
    <row r="1313" spans="1:8">
      <c r="A1313" s="17"/>
      <c r="B1313" s="17"/>
      <c r="C1313" s="17"/>
      <c r="D1313" s="17"/>
      <c r="E1313" s="9"/>
      <c r="F1313" s="18"/>
      <c r="G1313"/>
      <c r="H1313" s="18"/>
    </row>
    <row r="1314" spans="1:8">
      <c r="A1314" s="17"/>
      <c r="B1314" s="17"/>
      <c r="C1314" s="17"/>
      <c r="D1314" s="17"/>
      <c r="E1314" s="9"/>
      <c r="F1314" s="18"/>
      <c r="G1314"/>
      <c r="H1314" s="18"/>
    </row>
    <row r="1315" spans="1:8">
      <c r="A1315" s="17"/>
      <c r="B1315" s="17"/>
      <c r="C1315" s="17"/>
      <c r="D1315" s="17"/>
      <c r="E1315" s="9"/>
      <c r="F1315" s="18"/>
      <c r="G1315"/>
      <c r="H1315" s="18"/>
    </row>
    <row r="1316" spans="1:8">
      <c r="A1316" s="17"/>
      <c r="B1316" s="17"/>
      <c r="C1316" s="17"/>
      <c r="D1316" s="17"/>
      <c r="E1316" s="9"/>
      <c r="F1316" s="18"/>
      <c r="G1316"/>
      <c r="H1316" s="18"/>
    </row>
    <row r="1317" spans="1:8">
      <c r="A1317" s="17"/>
      <c r="B1317" s="17"/>
      <c r="C1317" s="17"/>
      <c r="D1317" s="17"/>
      <c r="E1317" s="9"/>
      <c r="F1317" s="18"/>
      <c r="G1317"/>
      <c r="H1317" s="18"/>
    </row>
    <row r="1318" spans="1:8">
      <c r="A1318" s="17"/>
      <c r="B1318" s="17"/>
      <c r="C1318" s="17"/>
      <c r="D1318" s="17"/>
      <c r="E1318" s="9"/>
      <c r="F1318" s="18"/>
      <c r="G1318"/>
      <c r="H1318" s="18"/>
    </row>
    <row r="1319" spans="1:8">
      <c r="A1319" s="17"/>
      <c r="B1319" s="17"/>
      <c r="C1319" s="17"/>
      <c r="D1319" s="17"/>
      <c r="E1319" s="9"/>
      <c r="F1319" s="18"/>
      <c r="G1319"/>
      <c r="H1319" s="18"/>
    </row>
    <row r="1320" spans="1:8">
      <c r="A1320" s="17"/>
      <c r="B1320" s="17"/>
      <c r="C1320" s="17"/>
      <c r="D1320" s="17"/>
      <c r="E1320" s="9"/>
      <c r="F1320" s="18"/>
      <c r="G1320"/>
      <c r="H1320" s="18"/>
    </row>
    <row r="1321" spans="1:8">
      <c r="A1321" s="17"/>
      <c r="B1321" s="17"/>
      <c r="C1321" s="17"/>
      <c r="D1321" s="17"/>
      <c r="E1321" s="9"/>
      <c r="F1321" s="18"/>
      <c r="G1321"/>
      <c r="H1321" s="18"/>
    </row>
    <row r="1322" spans="1:8">
      <c r="A1322" s="17"/>
      <c r="B1322" s="17"/>
      <c r="C1322" s="17"/>
      <c r="D1322" s="17"/>
      <c r="E1322" s="9"/>
      <c r="F1322" s="18"/>
      <c r="G1322"/>
      <c r="H1322" s="18"/>
    </row>
    <row r="1323" spans="1:8">
      <c r="A1323" s="17"/>
      <c r="B1323" s="17"/>
      <c r="C1323" s="17"/>
      <c r="D1323" s="17"/>
      <c r="E1323" s="9"/>
      <c r="F1323" s="18"/>
      <c r="G1323"/>
      <c r="H1323" s="18"/>
    </row>
    <row r="1324" spans="1:8">
      <c r="A1324" s="17"/>
      <c r="B1324" s="17"/>
      <c r="C1324" s="17"/>
      <c r="D1324" s="17"/>
      <c r="E1324" s="9"/>
      <c r="F1324" s="18"/>
      <c r="G1324"/>
      <c r="H1324" s="18"/>
    </row>
    <row r="1325" spans="1:8">
      <c r="A1325" s="17"/>
      <c r="B1325" s="17"/>
      <c r="C1325" s="17"/>
      <c r="D1325" s="17"/>
      <c r="E1325" s="9"/>
      <c r="F1325" s="18"/>
      <c r="G1325"/>
      <c r="H1325" s="18"/>
    </row>
    <row r="1326" spans="1:8">
      <c r="A1326" s="17"/>
      <c r="B1326" s="17"/>
      <c r="C1326" s="17"/>
      <c r="D1326" s="17"/>
      <c r="E1326" s="9"/>
      <c r="F1326" s="18"/>
      <c r="G1326"/>
      <c r="H1326" s="18"/>
    </row>
    <row r="1327" spans="1:8">
      <c r="A1327" s="17"/>
      <c r="B1327" s="17"/>
      <c r="C1327" s="17"/>
      <c r="D1327" s="17"/>
      <c r="E1327" s="9"/>
      <c r="F1327" s="18"/>
      <c r="G1327"/>
      <c r="H1327" s="18"/>
    </row>
    <row r="1328" spans="1:8">
      <c r="A1328" s="17"/>
      <c r="B1328" s="17"/>
      <c r="C1328" s="17"/>
      <c r="D1328" s="17"/>
      <c r="E1328" s="9"/>
      <c r="F1328" s="18"/>
      <c r="G1328"/>
      <c r="H1328" s="18"/>
    </row>
    <row r="1329" spans="1:8">
      <c r="A1329" s="17"/>
      <c r="B1329" s="17"/>
      <c r="C1329" s="17"/>
      <c r="D1329" s="17"/>
      <c r="E1329" s="9"/>
      <c r="F1329" s="18"/>
      <c r="G1329"/>
      <c r="H1329" s="18"/>
    </row>
    <row r="1330" spans="1:8">
      <c r="A1330" s="17"/>
      <c r="B1330" s="17"/>
      <c r="C1330" s="17"/>
      <c r="D1330" s="17"/>
      <c r="E1330" s="9"/>
      <c r="F1330" s="18"/>
      <c r="G1330"/>
      <c r="H1330" s="18"/>
    </row>
    <row r="1331" spans="1:8">
      <c r="A1331" s="17"/>
      <c r="B1331" s="17"/>
      <c r="C1331" s="17"/>
      <c r="D1331" s="17"/>
      <c r="E1331" s="9"/>
      <c r="F1331" s="18"/>
      <c r="G1331"/>
      <c r="H1331" s="18"/>
    </row>
    <row r="1332" spans="1:8">
      <c r="A1332" s="17"/>
      <c r="B1332" s="17"/>
      <c r="C1332" s="17"/>
      <c r="D1332" s="17"/>
      <c r="E1332" s="9"/>
      <c r="F1332" s="18"/>
      <c r="G1332"/>
      <c r="H1332" s="18"/>
    </row>
    <row r="1333" spans="1:8">
      <c r="A1333" s="17"/>
      <c r="B1333" s="17"/>
      <c r="C1333" s="17"/>
      <c r="D1333" s="17"/>
      <c r="E1333" s="9"/>
      <c r="F1333" s="18"/>
      <c r="G1333"/>
      <c r="H1333" s="18"/>
    </row>
    <row r="1334" spans="1:8">
      <c r="A1334" s="17"/>
      <c r="B1334" s="17"/>
      <c r="C1334" s="17"/>
      <c r="D1334" s="17"/>
      <c r="E1334" s="9"/>
      <c r="F1334" s="18"/>
      <c r="G1334"/>
      <c r="H1334" s="18"/>
    </row>
    <row r="1335" spans="1:8">
      <c r="A1335" s="17"/>
      <c r="B1335" s="17"/>
      <c r="C1335" s="17"/>
      <c r="D1335" s="17"/>
      <c r="E1335" s="9"/>
      <c r="F1335" s="18"/>
      <c r="G1335"/>
      <c r="H1335" s="18"/>
    </row>
    <row r="1336" spans="1:8">
      <c r="A1336" s="17"/>
      <c r="B1336" s="17"/>
      <c r="C1336" s="17"/>
      <c r="D1336" s="17"/>
      <c r="E1336" s="9"/>
      <c r="F1336" s="18"/>
      <c r="G1336"/>
      <c r="H1336" s="18"/>
    </row>
    <row r="1337" spans="1:8">
      <c r="A1337" s="17"/>
      <c r="B1337" s="17"/>
      <c r="C1337" s="17"/>
      <c r="D1337" s="17"/>
      <c r="E1337" s="9"/>
      <c r="F1337" s="18"/>
      <c r="G1337"/>
      <c r="H1337" s="18"/>
    </row>
    <row r="1338" spans="1:8">
      <c r="A1338" s="17"/>
      <c r="B1338" s="17"/>
      <c r="C1338" s="17"/>
      <c r="D1338" s="17"/>
      <c r="E1338" s="9"/>
      <c r="F1338" s="18"/>
      <c r="G1338"/>
      <c r="H1338" s="18"/>
    </row>
    <row r="1339" spans="1:8">
      <c r="A1339" s="17"/>
      <c r="B1339" s="17"/>
      <c r="C1339" s="17"/>
      <c r="D1339" s="17"/>
      <c r="E1339" s="9"/>
      <c r="F1339" s="18"/>
      <c r="G1339"/>
      <c r="H1339" s="18"/>
    </row>
    <row r="1340" spans="1:8">
      <c r="A1340" s="17"/>
      <c r="B1340" s="17"/>
      <c r="C1340" s="17"/>
      <c r="D1340" s="17"/>
      <c r="E1340" s="9"/>
      <c r="F1340" s="18"/>
      <c r="G1340"/>
      <c r="H1340" s="18"/>
    </row>
    <row r="1341" spans="1:8">
      <c r="A1341" s="17"/>
      <c r="B1341" s="17"/>
      <c r="C1341" s="17"/>
      <c r="D1341" s="17"/>
      <c r="E1341" s="9"/>
      <c r="F1341" s="18"/>
      <c r="G1341"/>
      <c r="H1341" s="18"/>
    </row>
    <row r="1342" spans="1:8">
      <c r="A1342" s="17"/>
      <c r="B1342" s="17"/>
      <c r="C1342" s="17"/>
      <c r="D1342" s="17"/>
      <c r="E1342" s="9"/>
      <c r="F1342" s="18"/>
      <c r="G1342"/>
      <c r="H1342" s="18"/>
    </row>
    <row r="1343" spans="1:8">
      <c r="A1343" s="17"/>
      <c r="B1343" s="17"/>
      <c r="C1343" s="17"/>
      <c r="D1343" s="17"/>
      <c r="E1343" s="9"/>
      <c r="F1343" s="18"/>
      <c r="G1343"/>
      <c r="H1343" s="18"/>
    </row>
    <row r="1344" spans="1:8">
      <c r="A1344" s="17"/>
      <c r="B1344" s="17"/>
      <c r="C1344" s="17"/>
      <c r="D1344" s="17"/>
      <c r="E1344" s="9"/>
      <c r="F1344" s="18"/>
      <c r="G1344"/>
      <c r="H1344" s="18"/>
    </row>
    <row r="1345" spans="1:8">
      <c r="A1345" s="17"/>
      <c r="B1345" s="17"/>
      <c r="C1345" s="17"/>
      <c r="D1345" s="17"/>
      <c r="E1345" s="9"/>
      <c r="F1345" s="18"/>
      <c r="G1345"/>
      <c r="H1345" s="18"/>
    </row>
    <row r="1346" spans="1:8">
      <c r="A1346" s="17"/>
      <c r="B1346" s="17"/>
      <c r="C1346" s="17"/>
      <c r="D1346" s="17"/>
      <c r="E1346" s="9"/>
      <c r="F1346" s="18"/>
      <c r="G1346"/>
      <c r="H1346" s="18"/>
    </row>
    <row r="1347" spans="1:8">
      <c r="A1347" s="17"/>
      <c r="B1347" s="17"/>
      <c r="C1347" s="17"/>
      <c r="D1347" s="17"/>
      <c r="E1347" s="9"/>
      <c r="F1347" s="18"/>
      <c r="G1347"/>
      <c r="H1347" s="18"/>
    </row>
    <row r="1348" spans="1:8">
      <c r="A1348" s="17"/>
      <c r="B1348" s="17"/>
      <c r="C1348" s="17"/>
      <c r="D1348" s="17"/>
      <c r="E1348" s="9"/>
      <c r="F1348" s="18"/>
      <c r="G1348"/>
      <c r="H1348" s="18"/>
    </row>
    <row r="1349" spans="1:8">
      <c r="A1349" s="17"/>
      <c r="B1349" s="17"/>
      <c r="C1349" s="17"/>
      <c r="D1349" s="17"/>
      <c r="E1349" s="9"/>
      <c r="F1349" s="18"/>
      <c r="G1349"/>
      <c r="H1349" s="18"/>
    </row>
    <row r="1350" spans="1:8">
      <c r="A1350" s="17"/>
      <c r="B1350" s="17"/>
      <c r="C1350" s="17"/>
      <c r="D1350" s="17"/>
      <c r="E1350" s="9"/>
      <c r="F1350" s="18"/>
      <c r="G1350"/>
      <c r="H1350" s="18"/>
    </row>
    <row r="1351" spans="1:8">
      <c r="A1351" s="17"/>
      <c r="B1351" s="17"/>
      <c r="C1351" s="17"/>
      <c r="D1351" s="17"/>
      <c r="E1351" s="9"/>
      <c r="F1351" s="18"/>
      <c r="G1351"/>
      <c r="H1351" s="18"/>
    </row>
    <row r="1352" spans="1:8">
      <c r="A1352" s="17"/>
      <c r="B1352" s="17"/>
      <c r="C1352" s="17"/>
      <c r="D1352" s="17"/>
      <c r="E1352" s="9"/>
      <c r="F1352" s="18"/>
      <c r="G1352"/>
      <c r="H1352" s="18"/>
    </row>
    <row r="1353" spans="1:8">
      <c r="A1353" s="17"/>
      <c r="B1353" s="17"/>
      <c r="C1353" s="17"/>
      <c r="D1353" s="17"/>
      <c r="E1353" s="9"/>
      <c r="F1353" s="18"/>
      <c r="G1353"/>
      <c r="H1353" s="18"/>
    </row>
    <row r="1354" spans="1:8">
      <c r="A1354" s="17"/>
      <c r="B1354" s="17"/>
      <c r="C1354" s="17"/>
      <c r="D1354" s="17"/>
      <c r="E1354" s="9"/>
      <c r="F1354" s="18"/>
      <c r="G1354"/>
      <c r="H1354" s="18"/>
    </row>
    <row r="1355" spans="1:8">
      <c r="A1355" s="17"/>
      <c r="B1355" s="17"/>
      <c r="C1355" s="17"/>
      <c r="D1355" s="17"/>
      <c r="E1355" s="9"/>
      <c r="F1355" s="18"/>
      <c r="G1355"/>
      <c r="H1355" s="18"/>
    </row>
    <row r="1356" spans="1:8">
      <c r="A1356" s="17"/>
      <c r="B1356" s="17"/>
      <c r="C1356" s="17"/>
      <c r="D1356" s="17"/>
      <c r="E1356" s="9"/>
      <c r="F1356" s="18"/>
      <c r="G1356"/>
      <c r="H1356" s="18"/>
    </row>
    <row r="1357" spans="1:8">
      <c r="A1357" s="17"/>
      <c r="B1357" s="17"/>
      <c r="C1357" s="17"/>
      <c r="D1357" s="17"/>
      <c r="E1357" s="9"/>
      <c r="F1357" s="18"/>
      <c r="G1357"/>
      <c r="H1357" s="18"/>
    </row>
    <row r="1358" spans="1:8">
      <c r="A1358" s="17"/>
      <c r="B1358" s="17"/>
      <c r="C1358" s="17"/>
      <c r="D1358" s="17"/>
      <c r="E1358" s="9"/>
      <c r="F1358" s="18"/>
      <c r="G1358"/>
      <c r="H1358" s="18"/>
    </row>
    <row r="1359" spans="1:8">
      <c r="A1359" s="17"/>
      <c r="B1359" s="17"/>
      <c r="C1359" s="17"/>
      <c r="D1359" s="17"/>
      <c r="E1359" s="9"/>
      <c r="F1359" s="18"/>
      <c r="G1359"/>
      <c r="H1359" s="18"/>
    </row>
    <row r="1360" spans="1:8">
      <c r="A1360" s="17"/>
      <c r="B1360" s="17"/>
      <c r="C1360" s="17"/>
      <c r="D1360" s="17"/>
      <c r="E1360" s="9"/>
      <c r="F1360" s="18"/>
      <c r="G1360"/>
      <c r="H1360" s="18"/>
    </row>
    <row r="1361" spans="1:8">
      <c r="A1361" s="17"/>
      <c r="B1361" s="17"/>
      <c r="C1361" s="17"/>
      <c r="D1361" s="17"/>
      <c r="E1361" s="9"/>
      <c r="F1361" s="18"/>
      <c r="G1361"/>
      <c r="H1361" s="18"/>
    </row>
    <row r="1362" spans="1:8">
      <c r="A1362" s="17"/>
      <c r="B1362" s="17"/>
      <c r="C1362" s="17"/>
      <c r="D1362" s="17"/>
      <c r="E1362" s="9"/>
      <c r="F1362" s="18"/>
      <c r="G1362"/>
      <c r="H1362" s="18"/>
    </row>
    <row r="1363" spans="1:8">
      <c r="A1363" s="17"/>
      <c r="B1363" s="17"/>
      <c r="C1363" s="17"/>
      <c r="D1363" s="17"/>
      <c r="E1363" s="9"/>
      <c r="F1363" s="18"/>
      <c r="G1363"/>
      <c r="H1363" s="18"/>
    </row>
    <row r="1364" spans="1:8">
      <c r="A1364" s="17"/>
      <c r="B1364" s="17"/>
      <c r="C1364" s="17"/>
      <c r="D1364" s="17"/>
      <c r="E1364" s="9"/>
      <c r="F1364" s="18"/>
      <c r="G1364"/>
      <c r="H1364" s="18"/>
    </row>
    <row r="1365" spans="1:8">
      <c r="A1365" s="17"/>
      <c r="B1365" s="17"/>
      <c r="C1365" s="17"/>
      <c r="D1365" s="17"/>
      <c r="E1365" s="9"/>
      <c r="F1365" s="18"/>
      <c r="G1365"/>
      <c r="H1365" s="18"/>
    </row>
    <row r="1366" spans="1:8">
      <c r="A1366" s="17"/>
      <c r="B1366" s="17"/>
      <c r="C1366" s="17"/>
      <c r="D1366" s="17"/>
      <c r="E1366" s="9"/>
      <c r="F1366" s="18"/>
      <c r="G1366"/>
      <c r="H1366" s="18"/>
    </row>
    <row r="1367" spans="1:8">
      <c r="A1367" s="17"/>
      <c r="B1367" s="17"/>
      <c r="C1367" s="17"/>
      <c r="D1367" s="17"/>
      <c r="E1367" s="9"/>
      <c r="F1367" s="18"/>
      <c r="G1367"/>
      <c r="H1367" s="18"/>
    </row>
    <row r="1368" spans="1:8">
      <c r="A1368" s="17"/>
      <c r="B1368" s="17"/>
      <c r="C1368" s="17"/>
      <c r="D1368" s="17"/>
      <c r="E1368" s="9"/>
      <c r="F1368" s="18"/>
      <c r="G1368"/>
      <c r="H1368" s="18"/>
    </row>
    <row r="1369" spans="1:8">
      <c r="A1369" s="17"/>
      <c r="B1369" s="17"/>
      <c r="C1369" s="17"/>
      <c r="D1369" s="17"/>
      <c r="E1369" s="9"/>
      <c r="F1369" s="18"/>
      <c r="G1369"/>
      <c r="H1369" s="18"/>
    </row>
    <row r="1370" spans="1:8">
      <c r="A1370" s="17"/>
      <c r="B1370" s="17"/>
      <c r="C1370" s="17"/>
      <c r="D1370" s="17"/>
      <c r="E1370" s="9"/>
      <c r="F1370" s="18"/>
      <c r="G1370"/>
      <c r="H1370" s="18"/>
    </row>
    <row r="1371" spans="1:8">
      <c r="A1371" s="17"/>
      <c r="B1371" s="17"/>
      <c r="C1371" s="17"/>
      <c r="D1371" s="17"/>
      <c r="E1371" s="9"/>
      <c r="F1371" s="18"/>
      <c r="G1371"/>
      <c r="H1371" s="18"/>
    </row>
    <row r="1372" spans="1:8">
      <c r="A1372" s="17"/>
      <c r="B1372" s="17"/>
      <c r="C1372" s="17"/>
      <c r="D1372" s="17"/>
      <c r="E1372" s="9"/>
      <c r="F1372" s="18"/>
      <c r="G1372"/>
      <c r="H1372" s="18"/>
    </row>
    <row r="1373" spans="1:8">
      <c r="A1373" s="17"/>
      <c r="B1373" s="17"/>
      <c r="C1373" s="17"/>
      <c r="D1373" s="17"/>
      <c r="E1373" s="9"/>
      <c r="F1373" s="18"/>
      <c r="G1373"/>
      <c r="H1373" s="18"/>
    </row>
    <row r="1374" spans="1:8">
      <c r="A1374" s="17"/>
      <c r="B1374" s="17"/>
      <c r="C1374" s="17"/>
      <c r="D1374" s="17"/>
      <c r="E1374" s="9"/>
      <c r="F1374" s="18"/>
      <c r="G1374"/>
      <c r="H1374" s="18"/>
    </row>
    <row r="1375" spans="1:8">
      <c r="A1375" s="17"/>
      <c r="B1375" s="17"/>
      <c r="C1375" s="17"/>
      <c r="D1375" s="17"/>
      <c r="E1375" s="9"/>
      <c r="F1375" s="18"/>
      <c r="G1375"/>
      <c r="H1375" s="18"/>
    </row>
    <row r="1376" spans="1:8">
      <c r="A1376" s="17"/>
      <c r="B1376" s="17"/>
      <c r="C1376" s="17"/>
      <c r="D1376" s="17"/>
      <c r="E1376" s="9"/>
      <c r="F1376" s="18"/>
      <c r="G1376"/>
      <c r="H1376" s="18"/>
    </row>
    <row r="1377" spans="1:8">
      <c r="A1377" s="17"/>
      <c r="B1377" s="17"/>
      <c r="C1377" s="17"/>
      <c r="D1377" s="17"/>
      <c r="E1377" s="9"/>
      <c r="F1377" s="18"/>
      <c r="G1377"/>
      <c r="H1377" s="18"/>
    </row>
    <row r="1378" spans="1:8">
      <c r="A1378" s="17"/>
      <c r="B1378" s="17"/>
      <c r="C1378" s="17"/>
      <c r="D1378" s="17"/>
      <c r="E1378" s="9"/>
      <c r="F1378" s="18"/>
      <c r="G1378"/>
      <c r="H1378" s="18"/>
    </row>
    <row r="1379" spans="1:8">
      <c r="A1379" s="17"/>
      <c r="B1379" s="17"/>
      <c r="C1379" s="17"/>
      <c r="D1379" s="17"/>
      <c r="E1379" s="9"/>
      <c r="F1379" s="18"/>
      <c r="G1379"/>
      <c r="H1379" s="18"/>
    </row>
    <row r="1380" spans="1:8">
      <c r="A1380" s="17"/>
      <c r="B1380" s="17"/>
      <c r="C1380" s="17"/>
      <c r="D1380" s="17"/>
      <c r="E1380" s="9"/>
      <c r="F1380" s="18"/>
      <c r="G1380"/>
      <c r="H1380" s="18"/>
    </row>
    <row r="1381" spans="1:8">
      <c r="A1381" s="17"/>
      <c r="B1381" s="17"/>
      <c r="C1381" s="17"/>
      <c r="D1381" s="17"/>
      <c r="E1381" s="9"/>
      <c r="F1381" s="18"/>
      <c r="G1381"/>
      <c r="H1381" s="18"/>
    </row>
    <row r="1382" spans="1:8">
      <c r="A1382" s="17"/>
      <c r="B1382" s="17"/>
      <c r="C1382" s="17"/>
      <c r="D1382" s="17"/>
      <c r="E1382" s="9"/>
      <c r="F1382" s="18"/>
      <c r="G1382"/>
      <c r="H1382" s="18"/>
    </row>
    <row r="1383" spans="1:8">
      <c r="A1383" s="17"/>
      <c r="B1383" s="17"/>
      <c r="C1383" s="17"/>
      <c r="D1383" s="17"/>
      <c r="E1383" s="9"/>
      <c r="F1383" s="18"/>
      <c r="G1383"/>
      <c r="H1383" s="18"/>
    </row>
    <row r="1384" spans="1:8">
      <c r="A1384" s="17"/>
      <c r="B1384" s="17"/>
      <c r="C1384" s="17"/>
      <c r="D1384" s="17"/>
      <c r="E1384" s="9"/>
      <c r="F1384" s="18"/>
      <c r="G1384"/>
      <c r="H1384" s="18"/>
    </row>
    <row r="1385" spans="1:8">
      <c r="A1385" s="17"/>
      <c r="B1385" s="17"/>
      <c r="C1385" s="17"/>
      <c r="D1385" s="17"/>
      <c r="E1385" s="9"/>
      <c r="F1385" s="18"/>
      <c r="G1385"/>
      <c r="H1385" s="18"/>
    </row>
    <row r="1386" spans="1:8">
      <c r="A1386" s="17"/>
      <c r="B1386" s="17"/>
      <c r="C1386" s="17"/>
      <c r="D1386" s="17"/>
      <c r="E1386" s="9"/>
      <c r="F1386" s="18"/>
      <c r="G1386"/>
      <c r="H1386" s="18"/>
    </row>
    <row r="1387" spans="1:8">
      <c r="A1387" s="17"/>
      <c r="B1387" s="17"/>
      <c r="C1387" s="17"/>
      <c r="D1387" s="17"/>
      <c r="E1387" s="9"/>
      <c r="F1387" s="18"/>
      <c r="G1387"/>
      <c r="H1387" s="18"/>
    </row>
    <row r="1388" spans="1:8">
      <c r="A1388" s="17"/>
      <c r="B1388" s="17"/>
      <c r="C1388" s="17"/>
      <c r="D1388" s="17"/>
      <c r="E1388" s="9"/>
      <c r="F1388" s="18"/>
      <c r="G1388"/>
      <c r="H1388" s="18"/>
    </row>
    <row r="1389" spans="1:8">
      <c r="A1389" s="17"/>
      <c r="B1389" s="17"/>
      <c r="C1389" s="17"/>
      <c r="D1389" s="17"/>
      <c r="E1389" s="9"/>
      <c r="F1389" s="18"/>
      <c r="G1389"/>
      <c r="H1389" s="18"/>
    </row>
    <row r="1390" spans="1:8">
      <c r="A1390" s="17"/>
      <c r="B1390" s="17"/>
      <c r="C1390" s="17"/>
      <c r="D1390" s="17"/>
      <c r="E1390" s="9"/>
      <c r="F1390" s="18"/>
      <c r="G1390"/>
      <c r="H1390" s="18"/>
    </row>
    <row r="1391" spans="1:8">
      <c r="A1391" s="17"/>
      <c r="B1391" s="17"/>
      <c r="C1391" s="17"/>
      <c r="D1391" s="17"/>
      <c r="E1391" s="9"/>
      <c r="F1391" s="18"/>
      <c r="G1391"/>
      <c r="H1391" s="18"/>
    </row>
    <row r="1392" spans="1:8">
      <c r="A1392" s="17"/>
      <c r="B1392" s="17"/>
      <c r="C1392" s="17"/>
      <c r="D1392" s="17"/>
      <c r="E1392" s="9"/>
      <c r="F1392" s="18"/>
      <c r="G1392"/>
      <c r="H1392" s="18"/>
    </row>
    <row r="1393" spans="1:8">
      <c r="A1393" s="17"/>
      <c r="B1393" s="17"/>
      <c r="C1393" s="17"/>
      <c r="D1393" s="17"/>
      <c r="E1393" s="9"/>
      <c r="F1393" s="18"/>
      <c r="G1393"/>
      <c r="H1393" s="18"/>
    </row>
    <row r="1394" spans="1:8">
      <c r="A1394" s="17"/>
      <c r="B1394" s="17"/>
      <c r="C1394" s="17"/>
      <c r="D1394" s="17"/>
      <c r="E1394" s="9"/>
      <c r="F1394" s="18"/>
      <c r="G1394"/>
      <c r="H1394" s="18"/>
    </row>
    <row r="1395" spans="1:8">
      <c r="A1395" s="17"/>
      <c r="B1395" s="17"/>
      <c r="C1395" s="17"/>
      <c r="D1395" s="17"/>
      <c r="E1395" s="9"/>
      <c r="F1395" s="18"/>
      <c r="G1395"/>
      <c r="H1395" s="18"/>
    </row>
    <row r="1396" spans="1:8">
      <c r="A1396" s="17"/>
      <c r="B1396" s="17"/>
      <c r="C1396" s="17"/>
      <c r="D1396" s="17"/>
      <c r="E1396" s="9"/>
      <c r="F1396" s="18"/>
      <c r="G1396"/>
      <c r="H1396" s="18"/>
    </row>
    <row r="1397" spans="1:8">
      <c r="A1397" s="17"/>
      <c r="B1397" s="17"/>
      <c r="C1397" s="17"/>
      <c r="D1397" s="17"/>
      <c r="E1397" s="9"/>
      <c r="F1397" s="18"/>
      <c r="G1397"/>
      <c r="H1397" s="18"/>
    </row>
    <row r="1398" spans="1:8">
      <c r="A1398" s="17"/>
      <c r="B1398" s="17"/>
      <c r="C1398" s="17"/>
      <c r="D1398" s="17"/>
      <c r="E1398" s="9"/>
      <c r="F1398" s="18"/>
      <c r="G1398"/>
      <c r="H1398" s="18"/>
    </row>
    <row r="1399" spans="1:8">
      <c r="A1399" s="17"/>
      <c r="B1399" s="17"/>
      <c r="C1399" s="17"/>
      <c r="D1399" s="17"/>
      <c r="E1399" s="9"/>
      <c r="F1399" s="18"/>
      <c r="G1399"/>
      <c r="H1399" s="18"/>
    </row>
    <row r="1400" spans="1:8">
      <c r="A1400" s="17"/>
      <c r="B1400" s="17"/>
      <c r="C1400" s="17"/>
      <c r="D1400" s="17"/>
      <c r="E1400" s="9"/>
      <c r="F1400" s="18"/>
      <c r="G1400"/>
      <c r="H1400" s="18"/>
    </row>
    <row r="1401" spans="1:8">
      <c r="A1401" s="17"/>
      <c r="B1401" s="17"/>
      <c r="C1401" s="17"/>
      <c r="D1401" s="17"/>
      <c r="E1401" s="9"/>
      <c r="F1401" s="18"/>
      <c r="G1401"/>
      <c r="H1401" s="18"/>
    </row>
    <row r="1402" spans="1:8">
      <c r="A1402" s="17"/>
      <c r="B1402" s="17"/>
      <c r="C1402" s="17"/>
      <c r="D1402" s="17"/>
      <c r="E1402" s="9"/>
      <c r="F1402" s="18"/>
      <c r="G1402"/>
      <c r="H1402" s="18"/>
    </row>
    <row r="1403" spans="1:8">
      <c r="A1403" s="17"/>
      <c r="B1403" s="17"/>
      <c r="C1403" s="17"/>
      <c r="D1403" s="17"/>
      <c r="E1403" s="9"/>
      <c r="F1403" s="18"/>
      <c r="G1403"/>
      <c r="H1403" s="18"/>
    </row>
    <row r="1404" spans="1:8">
      <c r="A1404" s="17"/>
      <c r="B1404" s="17"/>
      <c r="C1404" s="17"/>
      <c r="D1404" s="17"/>
      <c r="E1404" s="9"/>
      <c r="F1404" s="18"/>
      <c r="G1404"/>
      <c r="H1404" s="18"/>
    </row>
    <row r="1405" spans="1:8">
      <c r="A1405" s="17"/>
      <c r="B1405" s="17"/>
      <c r="C1405" s="17"/>
      <c r="D1405" s="17"/>
      <c r="E1405" s="9"/>
      <c r="F1405" s="18"/>
      <c r="G1405"/>
      <c r="H1405" s="18"/>
    </row>
    <row r="1406" spans="1:8">
      <c r="A1406" s="17"/>
      <c r="B1406" s="17"/>
      <c r="C1406" s="17"/>
      <c r="D1406" s="17"/>
      <c r="E1406" s="9"/>
      <c r="F1406" s="18"/>
      <c r="G1406"/>
      <c r="H1406" s="18"/>
    </row>
    <row r="1407" spans="1:8">
      <c r="A1407" s="17"/>
      <c r="B1407" s="17"/>
      <c r="C1407" s="17"/>
      <c r="D1407" s="17"/>
      <c r="E1407" s="9"/>
      <c r="F1407" s="18"/>
      <c r="G1407"/>
      <c r="H1407" s="18"/>
    </row>
    <row r="1408" spans="1:8">
      <c r="A1408" s="17"/>
      <c r="B1408" s="17"/>
      <c r="C1408" s="17"/>
      <c r="D1408" s="17"/>
      <c r="E1408" s="9"/>
      <c r="F1408" s="18"/>
      <c r="G1408"/>
      <c r="H1408" s="18"/>
    </row>
    <row r="1409" spans="1:8">
      <c r="A1409" s="17"/>
      <c r="B1409" s="17"/>
      <c r="C1409" s="17"/>
      <c r="D1409" s="17"/>
      <c r="E1409" s="9"/>
      <c r="F1409" s="18"/>
      <c r="G1409"/>
      <c r="H1409" s="18"/>
    </row>
    <row r="1410" spans="1:8">
      <c r="A1410" s="17"/>
      <c r="B1410" s="17"/>
      <c r="C1410" s="17"/>
      <c r="D1410" s="17"/>
      <c r="E1410" s="9"/>
      <c r="F1410" s="18"/>
      <c r="G1410"/>
      <c r="H1410" s="18"/>
    </row>
    <row r="1411" spans="1:8">
      <c r="A1411" s="17"/>
      <c r="B1411" s="17"/>
      <c r="C1411" s="17"/>
      <c r="D1411" s="17"/>
      <c r="E1411" s="9"/>
      <c r="F1411" s="18"/>
      <c r="G1411"/>
      <c r="H1411" s="18"/>
    </row>
    <row r="1412" spans="1:8">
      <c r="A1412" s="17"/>
      <c r="B1412" s="17"/>
      <c r="C1412" s="17"/>
      <c r="D1412" s="17"/>
      <c r="E1412" s="9"/>
      <c r="F1412" s="18"/>
      <c r="G1412"/>
      <c r="H1412" s="18"/>
    </row>
    <row r="1413" spans="1:8">
      <c r="A1413" s="17"/>
      <c r="B1413" s="17"/>
      <c r="C1413" s="17"/>
      <c r="D1413" s="17"/>
      <c r="E1413" s="9"/>
      <c r="F1413" s="18"/>
      <c r="G1413"/>
      <c r="H1413" s="18"/>
    </row>
    <row r="1414" spans="1:8">
      <c r="A1414" s="17"/>
      <c r="B1414" s="17"/>
      <c r="C1414" s="17"/>
      <c r="D1414" s="17"/>
      <c r="E1414" s="9"/>
      <c r="F1414" s="18"/>
      <c r="G1414"/>
      <c r="H1414" s="18"/>
    </row>
    <row r="1415" spans="1:8">
      <c r="A1415" s="17"/>
      <c r="B1415" s="17"/>
      <c r="C1415" s="17"/>
      <c r="D1415" s="17"/>
      <c r="E1415" s="9"/>
      <c r="F1415" s="18"/>
      <c r="G1415"/>
      <c r="H1415" s="18"/>
    </row>
    <row r="1416" spans="1:8">
      <c r="A1416" s="17"/>
      <c r="B1416" s="17"/>
      <c r="C1416" s="17"/>
      <c r="D1416" s="17"/>
      <c r="E1416" s="9"/>
      <c r="F1416" s="18"/>
      <c r="G1416"/>
      <c r="H1416" s="18"/>
    </row>
    <row r="1417" spans="1:8">
      <c r="A1417" s="17"/>
      <c r="B1417" s="17"/>
      <c r="C1417" s="17"/>
      <c r="D1417" s="17"/>
      <c r="E1417" s="9"/>
      <c r="F1417" s="18"/>
      <c r="G1417"/>
      <c r="H1417" s="18"/>
    </row>
    <row r="1418" spans="1:8">
      <c r="A1418" s="17"/>
      <c r="B1418" s="17"/>
      <c r="C1418" s="17"/>
      <c r="D1418" s="17"/>
      <c r="E1418" s="9"/>
      <c r="F1418" s="18"/>
      <c r="G1418"/>
      <c r="H1418" s="18"/>
    </row>
    <row r="1419" spans="1:8">
      <c r="A1419" s="17"/>
      <c r="B1419" s="17"/>
      <c r="C1419" s="17"/>
      <c r="D1419" s="17"/>
      <c r="E1419" s="9"/>
      <c r="F1419" s="18"/>
      <c r="G1419"/>
      <c r="H1419" s="18"/>
    </row>
    <row r="1420" spans="1:8">
      <c r="A1420" s="17"/>
      <c r="B1420" s="17"/>
      <c r="C1420" s="17"/>
      <c r="D1420" s="17"/>
      <c r="E1420" s="9"/>
      <c r="F1420" s="18"/>
      <c r="G1420"/>
      <c r="H1420" s="18"/>
    </row>
    <row r="1421" spans="1:8">
      <c r="A1421" s="17"/>
      <c r="B1421" s="17"/>
      <c r="C1421" s="17"/>
      <c r="D1421" s="17"/>
      <c r="E1421" s="9"/>
      <c r="F1421" s="18"/>
      <c r="G1421"/>
      <c r="H1421" s="18"/>
    </row>
    <row r="1422" spans="1:8">
      <c r="A1422" s="17"/>
      <c r="B1422" s="17"/>
      <c r="C1422" s="17"/>
      <c r="D1422" s="17"/>
      <c r="E1422" s="9"/>
      <c r="F1422" s="18"/>
      <c r="G1422"/>
      <c r="H1422" s="18"/>
    </row>
    <row r="1423" spans="1:8">
      <c r="A1423" s="17"/>
      <c r="B1423" s="17"/>
      <c r="C1423" s="17"/>
      <c r="D1423" s="17"/>
      <c r="E1423" s="9"/>
      <c r="F1423" s="18"/>
      <c r="G1423"/>
      <c r="H1423" s="18"/>
    </row>
    <row r="1424" spans="1:8">
      <c r="A1424" s="17"/>
      <c r="B1424" s="17"/>
      <c r="C1424" s="17"/>
      <c r="D1424" s="17"/>
      <c r="E1424" s="9"/>
      <c r="F1424" s="18"/>
      <c r="G1424"/>
      <c r="H1424" s="18"/>
    </row>
    <row r="1425" spans="1:8">
      <c r="A1425" s="17"/>
      <c r="B1425" s="17"/>
      <c r="C1425" s="17"/>
      <c r="D1425" s="17"/>
      <c r="E1425" s="9"/>
      <c r="F1425" s="18"/>
      <c r="G1425"/>
      <c r="H1425" s="18"/>
    </row>
    <row r="1426" spans="1:8">
      <c r="A1426" s="17"/>
      <c r="B1426" s="17"/>
      <c r="C1426" s="17"/>
      <c r="D1426" s="17"/>
      <c r="E1426" s="9"/>
      <c r="F1426" s="18"/>
      <c r="G1426"/>
      <c r="H1426" s="18"/>
    </row>
    <row r="1427" spans="1:8">
      <c r="A1427" s="17"/>
      <c r="B1427" s="17"/>
      <c r="C1427" s="17"/>
      <c r="D1427" s="17"/>
      <c r="E1427" s="9"/>
      <c r="F1427" s="18"/>
      <c r="G1427"/>
      <c r="H1427" s="18"/>
    </row>
    <row r="1428" spans="1:8">
      <c r="A1428" s="17"/>
      <c r="B1428" s="17"/>
      <c r="C1428" s="17"/>
      <c r="D1428" s="17"/>
      <c r="E1428" s="9"/>
      <c r="F1428" s="18"/>
      <c r="G1428"/>
      <c r="H1428" s="18"/>
    </row>
    <row r="1429" spans="1:8">
      <c r="A1429" s="17"/>
      <c r="B1429" s="17"/>
      <c r="C1429" s="17"/>
      <c r="D1429" s="17"/>
      <c r="E1429" s="9"/>
      <c r="F1429" s="18"/>
      <c r="G1429"/>
      <c r="H1429" s="18"/>
    </row>
    <row r="1430" spans="1:8">
      <c r="A1430" s="17"/>
      <c r="B1430" s="17"/>
      <c r="C1430" s="17"/>
      <c r="D1430" s="17"/>
      <c r="E1430" s="9"/>
      <c r="F1430" s="18"/>
      <c r="G1430"/>
      <c r="H1430" s="18"/>
    </row>
    <row r="1431" spans="1:8">
      <c r="A1431" s="17"/>
      <c r="B1431" s="17"/>
      <c r="C1431" s="17"/>
      <c r="D1431" s="17"/>
      <c r="E1431" s="9"/>
      <c r="F1431" s="18"/>
      <c r="G1431"/>
      <c r="H1431" s="18"/>
    </row>
    <row r="1432" spans="1:8">
      <c r="A1432" s="17"/>
      <c r="B1432" s="17"/>
      <c r="C1432" s="17"/>
      <c r="D1432" s="17"/>
      <c r="E1432" s="9"/>
      <c r="F1432" s="18"/>
      <c r="G1432"/>
      <c r="H1432" s="18"/>
    </row>
    <row r="1433" spans="1:8">
      <c r="A1433" s="17"/>
      <c r="B1433" s="17"/>
      <c r="C1433" s="17"/>
      <c r="D1433" s="17"/>
      <c r="E1433" s="9"/>
      <c r="F1433" s="18"/>
      <c r="G1433"/>
      <c r="H1433" s="18"/>
    </row>
    <row r="1434" spans="1:8">
      <c r="A1434" s="17"/>
      <c r="B1434" s="17"/>
      <c r="C1434" s="17"/>
      <c r="D1434" s="17"/>
      <c r="E1434" s="9"/>
      <c r="F1434" s="18"/>
      <c r="G1434"/>
      <c r="H1434" s="18"/>
    </row>
    <row r="1435" spans="1:8">
      <c r="A1435" s="17"/>
      <c r="B1435" s="17"/>
      <c r="C1435" s="17"/>
      <c r="D1435" s="17"/>
      <c r="E1435" s="9"/>
      <c r="F1435" s="18"/>
      <c r="G1435"/>
      <c r="H1435" s="18"/>
    </row>
    <row r="1436" spans="1:8">
      <c r="A1436" s="17"/>
      <c r="B1436" s="17"/>
      <c r="C1436" s="17"/>
      <c r="D1436" s="17"/>
      <c r="E1436" s="9"/>
      <c r="F1436" s="18"/>
      <c r="G1436"/>
      <c r="H1436" s="18"/>
    </row>
    <row r="1437" spans="1:8">
      <c r="A1437" s="17"/>
      <c r="B1437" s="17"/>
      <c r="C1437" s="17"/>
      <c r="D1437" s="17"/>
      <c r="E1437" s="9"/>
      <c r="F1437" s="18"/>
      <c r="G1437"/>
      <c r="H1437" s="18"/>
    </row>
    <row r="1438" spans="1:8">
      <c r="A1438" s="17"/>
      <c r="B1438" s="17"/>
      <c r="C1438" s="17"/>
      <c r="D1438" s="17"/>
      <c r="E1438" s="9"/>
      <c r="F1438" s="18"/>
      <c r="G1438"/>
      <c r="H1438" s="18"/>
    </row>
    <row r="1439" spans="1:8">
      <c r="A1439" s="17"/>
      <c r="B1439" s="17"/>
      <c r="C1439" s="17"/>
      <c r="D1439" s="17"/>
      <c r="E1439" s="9"/>
      <c r="F1439" s="18"/>
      <c r="G1439"/>
      <c r="H1439" s="18"/>
    </row>
    <row r="1440" spans="1:8">
      <c r="A1440" s="17"/>
      <c r="B1440" s="17"/>
      <c r="C1440" s="17"/>
      <c r="D1440" s="17"/>
      <c r="E1440" s="9"/>
      <c r="F1440" s="18"/>
      <c r="G1440"/>
      <c r="H1440" s="18"/>
    </row>
    <row r="1441" spans="1:8">
      <c r="A1441" s="17"/>
      <c r="B1441" s="17"/>
      <c r="C1441" s="17"/>
      <c r="D1441" s="17"/>
      <c r="E1441" s="9"/>
      <c r="F1441" s="18"/>
      <c r="G1441"/>
      <c r="H1441" s="18"/>
    </row>
    <row r="1442" spans="1:8">
      <c r="A1442" s="17"/>
      <c r="B1442" s="17"/>
      <c r="C1442" s="17"/>
      <c r="D1442" s="17"/>
      <c r="E1442" s="9"/>
      <c r="F1442" s="18"/>
      <c r="G1442"/>
      <c r="H1442" s="18"/>
    </row>
    <row r="1443" spans="1:8">
      <c r="A1443" s="17"/>
      <c r="B1443" s="17"/>
      <c r="C1443" s="17"/>
      <c r="D1443" s="17"/>
      <c r="E1443" s="9"/>
      <c r="F1443" s="18"/>
      <c r="G1443"/>
      <c r="H1443" s="18"/>
    </row>
    <row r="1444" spans="1:8">
      <c r="A1444" s="17"/>
      <c r="B1444" s="17"/>
      <c r="C1444" s="17"/>
      <c r="D1444" s="17"/>
      <c r="E1444" s="9"/>
      <c r="F1444" s="18"/>
      <c r="G1444"/>
      <c r="H1444" s="18"/>
    </row>
    <row r="1445" spans="1:8">
      <c r="A1445" s="17"/>
      <c r="B1445" s="17"/>
      <c r="C1445" s="17"/>
      <c r="D1445" s="17"/>
      <c r="E1445" s="9"/>
      <c r="F1445" s="18"/>
      <c r="G1445"/>
      <c r="H1445" s="18"/>
    </row>
    <row r="1446" spans="1:8">
      <c r="A1446" s="17"/>
      <c r="B1446" s="17"/>
      <c r="C1446" s="17"/>
      <c r="D1446" s="17"/>
      <c r="E1446" s="9"/>
      <c r="F1446" s="18"/>
      <c r="G1446"/>
      <c r="H1446" s="18"/>
    </row>
    <row r="1447" spans="1:8">
      <c r="A1447" s="17"/>
      <c r="B1447" s="17"/>
      <c r="C1447" s="17"/>
      <c r="D1447" s="17"/>
      <c r="E1447" s="9"/>
      <c r="F1447" s="18"/>
      <c r="G1447"/>
      <c r="H1447" s="18"/>
    </row>
    <row r="1448" spans="1:8">
      <c r="A1448" s="17"/>
      <c r="B1448" s="17"/>
      <c r="C1448" s="17"/>
      <c r="D1448" s="17"/>
      <c r="E1448" s="9"/>
      <c r="F1448" s="18"/>
      <c r="G1448"/>
      <c r="H1448" s="18"/>
    </row>
    <row r="1449" spans="1:8">
      <c r="A1449" s="17"/>
      <c r="B1449" s="17"/>
      <c r="C1449" s="17"/>
      <c r="D1449" s="17"/>
      <c r="E1449" s="9"/>
      <c r="F1449" s="18"/>
      <c r="G1449"/>
      <c r="H1449" s="18"/>
    </row>
    <row r="1450" spans="1:8">
      <c r="A1450" s="17"/>
      <c r="B1450" s="17"/>
      <c r="C1450" s="17"/>
      <c r="D1450" s="17"/>
      <c r="E1450" s="9"/>
      <c r="F1450" s="18"/>
      <c r="G1450"/>
      <c r="H1450" s="18"/>
    </row>
    <row r="1451" spans="1:8">
      <c r="A1451" s="17"/>
      <c r="B1451" s="17"/>
      <c r="C1451" s="17"/>
      <c r="D1451" s="17"/>
      <c r="E1451" s="9"/>
      <c r="F1451" s="18"/>
      <c r="G1451"/>
      <c r="H1451" s="18"/>
    </row>
    <row r="1452" spans="1:8">
      <c r="A1452" s="17"/>
      <c r="B1452" s="17"/>
      <c r="C1452" s="17"/>
      <c r="D1452" s="17"/>
      <c r="E1452" s="9"/>
      <c r="F1452" s="18"/>
      <c r="G1452"/>
      <c r="H1452" s="18"/>
    </row>
    <row r="1453" spans="1:8">
      <c r="A1453" s="17"/>
      <c r="B1453" s="17"/>
      <c r="C1453" s="17"/>
      <c r="D1453" s="17"/>
      <c r="E1453" s="9"/>
      <c r="F1453" s="18"/>
      <c r="G1453"/>
      <c r="H1453" s="18"/>
    </row>
    <row r="1454" spans="1:8">
      <c r="A1454" s="17"/>
      <c r="B1454" s="17"/>
      <c r="C1454" s="17"/>
      <c r="D1454" s="17"/>
      <c r="E1454" s="9"/>
      <c r="F1454" s="18"/>
      <c r="G1454"/>
      <c r="H1454" s="18"/>
    </row>
    <row r="1455" spans="1:8">
      <c r="A1455" s="17"/>
      <c r="B1455" s="17"/>
      <c r="C1455" s="17"/>
      <c r="D1455" s="17"/>
      <c r="E1455" s="9"/>
      <c r="F1455" s="18"/>
      <c r="G1455"/>
      <c r="H1455" s="18"/>
    </row>
    <row r="1456" spans="1:8">
      <c r="A1456" s="17"/>
      <c r="B1456" s="17"/>
      <c r="C1456" s="17"/>
      <c r="D1456" s="17"/>
      <c r="E1456" s="9"/>
      <c r="F1456" s="18"/>
      <c r="G1456"/>
      <c r="H1456" s="18"/>
    </row>
    <row r="1457" spans="1:8">
      <c r="A1457" s="17"/>
      <c r="B1457" s="17"/>
      <c r="C1457" s="17"/>
      <c r="D1457" s="17"/>
      <c r="E1457" s="9"/>
      <c r="F1457" s="18"/>
      <c r="G1457"/>
      <c r="H1457" s="18"/>
    </row>
    <row r="1458" spans="1:8">
      <c r="A1458" s="17"/>
      <c r="B1458" s="17"/>
      <c r="C1458" s="17"/>
      <c r="D1458" s="17"/>
      <c r="E1458" s="9"/>
      <c r="F1458" s="18"/>
      <c r="G1458"/>
      <c r="H1458" s="18"/>
    </row>
    <row r="1459" spans="1:8">
      <c r="A1459" s="17"/>
      <c r="B1459" s="17"/>
      <c r="C1459" s="17"/>
      <c r="D1459" s="17"/>
      <c r="E1459" s="9"/>
      <c r="F1459" s="18"/>
      <c r="G1459"/>
      <c r="H1459" s="18"/>
    </row>
    <row r="1460" spans="1:8">
      <c r="A1460" s="17"/>
      <c r="B1460" s="17"/>
      <c r="C1460" s="17"/>
      <c r="D1460" s="17"/>
      <c r="E1460" s="9"/>
      <c r="F1460" s="18"/>
      <c r="G1460"/>
      <c r="H1460" s="18"/>
    </row>
    <row r="1461" spans="1:8">
      <c r="A1461" s="17"/>
      <c r="B1461" s="17"/>
      <c r="C1461" s="17"/>
      <c r="D1461" s="17"/>
      <c r="E1461" s="9"/>
      <c r="F1461" s="18"/>
      <c r="G1461"/>
      <c r="H1461" s="18"/>
    </row>
    <row r="1462" spans="1:8">
      <c r="A1462" s="17"/>
      <c r="B1462" s="17"/>
      <c r="C1462" s="17"/>
      <c r="D1462" s="17"/>
      <c r="E1462" s="9"/>
      <c r="F1462" s="18"/>
      <c r="G1462"/>
      <c r="H1462" s="18"/>
    </row>
    <row r="1463" spans="1:8">
      <c r="A1463" s="17"/>
      <c r="B1463" s="17"/>
      <c r="C1463" s="17"/>
      <c r="D1463" s="17"/>
      <c r="E1463" s="9"/>
      <c r="F1463" s="18"/>
      <c r="G1463"/>
      <c r="H1463" s="18"/>
    </row>
    <row r="1464" spans="1:8">
      <c r="A1464" s="17"/>
      <c r="B1464" s="17"/>
      <c r="C1464" s="17"/>
      <c r="D1464" s="17"/>
      <c r="E1464" s="9"/>
      <c r="F1464" s="18"/>
      <c r="G1464"/>
      <c r="H1464" s="18"/>
    </row>
    <row r="1465" spans="1:8">
      <c r="A1465" s="17"/>
      <c r="B1465" s="17"/>
      <c r="C1465" s="17"/>
      <c r="D1465" s="17"/>
      <c r="E1465" s="9"/>
      <c r="F1465" s="18"/>
      <c r="G1465"/>
      <c r="H1465" s="18"/>
    </row>
    <row r="1466" spans="1:8">
      <c r="A1466" s="17"/>
      <c r="B1466" s="17"/>
      <c r="C1466" s="17"/>
      <c r="D1466" s="17"/>
      <c r="E1466" s="9"/>
      <c r="F1466" s="18"/>
      <c r="G1466"/>
      <c r="H1466" s="18"/>
    </row>
    <row r="1467" spans="1:8">
      <c r="A1467" s="17"/>
      <c r="B1467" s="17"/>
      <c r="C1467" s="17"/>
      <c r="D1467" s="17"/>
      <c r="E1467" s="9"/>
      <c r="F1467" s="18"/>
      <c r="G1467"/>
      <c r="H1467" s="18"/>
    </row>
    <row r="1468" spans="1:8">
      <c r="A1468" s="17"/>
      <c r="B1468" s="17"/>
      <c r="C1468" s="17"/>
      <c r="D1468" s="17"/>
      <c r="E1468" s="9"/>
      <c r="F1468" s="18"/>
      <c r="G1468"/>
      <c r="H1468" s="18"/>
    </row>
    <row r="1469" spans="1:8">
      <c r="A1469" s="17"/>
      <c r="B1469" s="17"/>
      <c r="C1469" s="17"/>
      <c r="D1469" s="17"/>
      <c r="E1469" s="9"/>
      <c r="F1469" s="18"/>
      <c r="G1469"/>
      <c r="H1469" s="18"/>
    </row>
    <row r="1470" spans="1:8">
      <c r="A1470" s="17"/>
      <c r="B1470" s="17"/>
      <c r="C1470" s="17"/>
      <c r="D1470" s="17"/>
      <c r="E1470" s="9"/>
      <c r="F1470" s="18"/>
      <c r="G1470"/>
      <c r="H1470" s="18"/>
    </row>
    <row r="1471" spans="1:8">
      <c r="A1471" s="17"/>
      <c r="B1471" s="17"/>
      <c r="C1471" s="17"/>
      <c r="D1471" s="17"/>
      <c r="E1471" s="9"/>
      <c r="F1471" s="18"/>
      <c r="G1471"/>
      <c r="H1471" s="18"/>
    </row>
    <row r="1472" spans="1:8">
      <c r="A1472" s="17"/>
      <c r="B1472" s="17"/>
      <c r="C1472" s="17"/>
      <c r="D1472" s="17"/>
      <c r="E1472" s="9"/>
      <c r="F1472" s="18"/>
      <c r="G1472"/>
      <c r="H1472" s="18"/>
    </row>
    <row r="1473" spans="1:8">
      <c r="A1473" s="17"/>
      <c r="B1473" s="17"/>
      <c r="C1473" s="17"/>
      <c r="D1473" s="17"/>
      <c r="E1473" s="9"/>
      <c r="F1473" s="18"/>
      <c r="G1473"/>
      <c r="H1473" s="18"/>
    </row>
    <row r="1474" spans="1:8">
      <c r="A1474" s="17"/>
      <c r="B1474" s="17"/>
      <c r="C1474" s="17"/>
      <c r="D1474" s="17"/>
      <c r="E1474" s="9"/>
      <c r="F1474" s="18"/>
      <c r="G1474"/>
      <c r="H1474" s="18"/>
    </row>
    <row r="1475" spans="1:8">
      <c r="A1475" s="17"/>
      <c r="B1475" s="17"/>
      <c r="C1475" s="17"/>
      <c r="D1475" s="17"/>
      <c r="E1475" s="9"/>
      <c r="F1475" s="18"/>
      <c r="G1475"/>
      <c r="H1475" s="18"/>
    </row>
    <row r="1476" spans="1:8">
      <c r="A1476" s="17"/>
      <c r="B1476" s="17"/>
      <c r="C1476" s="17"/>
      <c r="D1476" s="17"/>
      <c r="E1476" s="9"/>
      <c r="F1476" s="18"/>
      <c r="G1476"/>
      <c r="H1476" s="18"/>
    </row>
    <row r="1477" spans="1:8">
      <c r="A1477" s="17"/>
      <c r="B1477" s="17"/>
      <c r="C1477" s="17"/>
      <c r="D1477" s="17"/>
      <c r="E1477" s="9"/>
      <c r="F1477" s="18"/>
      <c r="G1477"/>
      <c r="H1477" s="18"/>
    </row>
    <row r="1478" spans="1:8">
      <c r="A1478" s="17"/>
      <c r="B1478" s="17"/>
      <c r="C1478" s="17"/>
      <c r="D1478" s="17"/>
      <c r="E1478" s="9"/>
      <c r="F1478" s="18"/>
      <c r="G1478"/>
      <c r="H1478" s="18"/>
    </row>
    <row r="1479" spans="1:8">
      <c r="A1479" s="17"/>
      <c r="B1479" s="17"/>
      <c r="C1479" s="17"/>
      <c r="D1479" s="17"/>
      <c r="E1479" s="9"/>
      <c r="F1479" s="18"/>
      <c r="G1479"/>
      <c r="H1479" s="18"/>
    </row>
    <row r="1480" spans="1:8">
      <c r="A1480" s="17"/>
      <c r="B1480" s="17"/>
      <c r="C1480" s="17"/>
      <c r="D1480" s="17"/>
      <c r="E1480" s="9"/>
      <c r="F1480" s="18"/>
      <c r="G1480"/>
      <c r="H1480" s="18"/>
    </row>
    <row r="1481" spans="1:8">
      <c r="A1481" s="17"/>
      <c r="B1481" s="17"/>
      <c r="C1481" s="17"/>
      <c r="D1481" s="17"/>
      <c r="E1481" s="9"/>
      <c r="F1481" s="18"/>
      <c r="G1481"/>
      <c r="H1481" s="18"/>
    </row>
    <row r="1482" spans="1:8">
      <c r="A1482" s="17"/>
      <c r="B1482" s="17"/>
      <c r="C1482" s="17"/>
      <c r="D1482" s="17"/>
      <c r="E1482" s="9"/>
      <c r="F1482" s="18"/>
      <c r="G1482"/>
      <c r="H1482" s="18"/>
    </row>
    <row r="1483" spans="1:8">
      <c r="A1483" s="17"/>
      <c r="B1483" s="17"/>
      <c r="C1483" s="17"/>
      <c r="D1483" s="17"/>
      <c r="E1483" s="9"/>
      <c r="F1483" s="18"/>
      <c r="G1483"/>
      <c r="H1483" s="18"/>
    </row>
    <row r="1484" spans="1:8">
      <c r="A1484" s="17"/>
      <c r="B1484" s="17"/>
      <c r="C1484" s="17"/>
      <c r="D1484" s="17"/>
      <c r="E1484" s="9"/>
      <c r="F1484" s="18"/>
      <c r="G1484"/>
      <c r="H1484" s="18"/>
    </row>
    <row r="1485" spans="1:8">
      <c r="A1485" s="17"/>
      <c r="B1485" s="17"/>
      <c r="C1485" s="17"/>
      <c r="D1485" s="17"/>
      <c r="E1485" s="9"/>
      <c r="F1485" s="18"/>
      <c r="G1485"/>
      <c r="H1485" s="18"/>
    </row>
    <row r="1486" spans="1:8">
      <c r="A1486" s="17"/>
      <c r="B1486" s="17"/>
      <c r="C1486" s="17"/>
      <c r="D1486" s="17"/>
      <c r="E1486" s="9"/>
      <c r="F1486" s="18"/>
      <c r="G1486"/>
      <c r="H1486" s="18"/>
    </row>
    <row r="1487" spans="1:8">
      <c r="A1487" s="17"/>
      <c r="B1487" s="17"/>
      <c r="C1487" s="17"/>
      <c r="D1487" s="17"/>
      <c r="E1487" s="9"/>
      <c r="F1487" s="18"/>
      <c r="G1487"/>
      <c r="H1487" s="18"/>
    </row>
    <row r="1488" spans="1:8">
      <c r="A1488" s="17"/>
      <c r="B1488" s="17"/>
      <c r="C1488" s="17"/>
      <c r="D1488" s="17"/>
      <c r="E1488" s="9"/>
      <c r="F1488" s="18"/>
      <c r="G1488"/>
      <c r="H1488" s="18"/>
    </row>
    <row r="1489" spans="1:8">
      <c r="A1489" s="17"/>
      <c r="B1489" s="17"/>
      <c r="C1489" s="17"/>
      <c r="D1489" s="17"/>
      <c r="E1489" s="9"/>
      <c r="F1489" s="18"/>
      <c r="G1489"/>
      <c r="H1489" s="18"/>
    </row>
    <row r="1490" spans="1:8">
      <c r="A1490" s="17"/>
      <c r="B1490" s="17"/>
      <c r="C1490" s="17"/>
      <c r="D1490" s="17"/>
      <c r="E1490" s="9"/>
      <c r="F1490" s="18"/>
      <c r="G1490"/>
      <c r="H1490" s="18"/>
    </row>
    <row r="1491" spans="1:8">
      <c r="A1491" s="17"/>
      <c r="B1491" s="17"/>
      <c r="C1491" s="17"/>
      <c r="D1491" s="17"/>
      <c r="E1491" s="9"/>
      <c r="F1491" s="18"/>
      <c r="G1491"/>
      <c r="H1491" s="18"/>
    </row>
    <row r="1492" spans="1:8">
      <c r="A1492" s="17"/>
      <c r="B1492" s="17"/>
      <c r="C1492" s="17"/>
      <c r="D1492" s="17"/>
      <c r="E1492" s="9"/>
      <c r="F1492" s="18"/>
      <c r="G1492"/>
      <c r="H1492" s="18"/>
    </row>
    <row r="1493" spans="1:8">
      <c r="A1493" s="17"/>
      <c r="B1493" s="17"/>
      <c r="C1493" s="17"/>
      <c r="D1493" s="17"/>
      <c r="E1493" s="9"/>
      <c r="F1493" s="18"/>
      <c r="G1493"/>
      <c r="H1493" s="18"/>
    </row>
    <row r="1494" spans="1:8">
      <c r="A1494" s="17"/>
      <c r="B1494" s="17"/>
      <c r="C1494" s="17"/>
      <c r="D1494" s="17"/>
      <c r="E1494" s="9"/>
      <c r="F1494" s="18"/>
      <c r="G1494"/>
      <c r="H1494" s="18"/>
    </row>
    <row r="1495" spans="1:8">
      <c r="A1495" s="17"/>
      <c r="B1495" s="17"/>
      <c r="C1495" s="17"/>
      <c r="D1495" s="17"/>
      <c r="E1495" s="9"/>
      <c r="F1495" s="18"/>
      <c r="G1495"/>
      <c r="H1495" s="18"/>
    </row>
    <row r="1496" spans="1:8">
      <c r="A1496" s="17"/>
      <c r="B1496" s="17"/>
      <c r="C1496" s="17"/>
      <c r="D1496" s="17"/>
      <c r="E1496" s="9"/>
      <c r="F1496" s="18"/>
      <c r="G1496"/>
      <c r="H1496" s="18"/>
    </row>
    <row r="1497" spans="1:8">
      <c r="A1497" s="17"/>
      <c r="B1497" s="17"/>
      <c r="C1497" s="17"/>
      <c r="D1497" s="17"/>
      <c r="E1497" s="9"/>
      <c r="F1497" s="18"/>
      <c r="G1497"/>
      <c r="H1497" s="18"/>
    </row>
    <row r="1498" spans="1:8">
      <c r="A1498" s="17"/>
      <c r="B1498" s="17"/>
      <c r="C1498" s="17"/>
      <c r="D1498" s="17"/>
      <c r="E1498" s="9"/>
      <c r="F1498" s="18"/>
      <c r="G1498"/>
      <c r="H1498" s="18"/>
    </row>
    <row r="1499" spans="1:8">
      <c r="A1499" s="17"/>
      <c r="B1499" s="17"/>
      <c r="C1499" s="17"/>
      <c r="D1499" s="17"/>
      <c r="E1499" s="9"/>
      <c r="F1499" s="18"/>
      <c r="G1499"/>
      <c r="H1499" s="18"/>
    </row>
    <row r="1500" spans="1:8">
      <c r="A1500" s="17"/>
      <c r="B1500" s="17"/>
      <c r="C1500" s="17"/>
      <c r="D1500" s="17"/>
      <c r="E1500" s="9"/>
      <c r="F1500" s="18"/>
      <c r="G1500"/>
      <c r="H1500" s="18"/>
    </row>
    <row r="1501" spans="1:8">
      <c r="A1501" s="17"/>
      <c r="B1501" s="17"/>
      <c r="C1501" s="17"/>
      <c r="D1501" s="17"/>
      <c r="E1501" s="9"/>
      <c r="F1501" s="18"/>
      <c r="G1501"/>
      <c r="H1501" s="18"/>
    </row>
    <row r="1502" spans="1:8">
      <c r="A1502" s="17"/>
      <c r="B1502" s="17"/>
      <c r="C1502" s="17"/>
      <c r="D1502" s="17"/>
      <c r="E1502" s="9"/>
      <c r="F1502" s="18"/>
      <c r="G1502"/>
      <c r="H1502" s="18"/>
    </row>
    <row r="1503" spans="1:8">
      <c r="A1503" s="17"/>
      <c r="B1503" s="17"/>
      <c r="C1503" s="17"/>
      <c r="D1503" s="17"/>
      <c r="E1503" s="9"/>
      <c r="F1503" s="18"/>
      <c r="G1503"/>
      <c r="H1503" s="18"/>
    </row>
    <row r="1504" spans="1:8">
      <c r="A1504" s="17"/>
      <c r="B1504" s="17"/>
      <c r="C1504" s="17"/>
      <c r="D1504" s="17"/>
      <c r="E1504" s="9"/>
      <c r="F1504" s="18"/>
      <c r="G1504"/>
      <c r="H1504" s="18"/>
    </row>
    <row r="1505" spans="1:8">
      <c r="A1505" s="17"/>
      <c r="B1505" s="17"/>
      <c r="C1505" s="17"/>
      <c r="D1505" s="17"/>
      <c r="E1505" s="9"/>
      <c r="F1505" s="18"/>
      <c r="G1505"/>
      <c r="H1505" s="18"/>
    </row>
    <row r="1506" spans="1:8">
      <c r="A1506" s="17"/>
      <c r="B1506" s="17"/>
      <c r="C1506" s="17"/>
      <c r="D1506" s="17"/>
      <c r="E1506" s="9"/>
      <c r="F1506" s="18"/>
      <c r="G1506"/>
      <c r="H1506" s="18"/>
    </row>
    <row r="1507" spans="1:8">
      <c r="A1507" s="17"/>
      <c r="B1507" s="17"/>
      <c r="C1507" s="17"/>
      <c r="D1507" s="17"/>
      <c r="E1507" s="9"/>
      <c r="F1507" s="18"/>
      <c r="G1507"/>
      <c r="H1507" s="18"/>
    </row>
    <row r="1508" spans="1:8">
      <c r="A1508" s="17"/>
      <c r="B1508" s="17"/>
      <c r="C1508" s="17"/>
      <c r="D1508" s="17"/>
      <c r="E1508" s="9"/>
      <c r="F1508" s="18"/>
      <c r="G1508"/>
      <c r="H1508" s="18"/>
    </row>
    <row r="1509" spans="1:8">
      <c r="A1509" s="17"/>
      <c r="B1509" s="17"/>
      <c r="C1509" s="17"/>
      <c r="D1509" s="17"/>
      <c r="E1509" s="9"/>
      <c r="F1509" s="18"/>
      <c r="G1509"/>
      <c r="H1509" s="18"/>
    </row>
    <row r="1510" spans="1:8">
      <c r="A1510" s="17"/>
      <c r="B1510" s="17"/>
      <c r="C1510" s="17"/>
      <c r="D1510" s="17"/>
      <c r="E1510" s="9"/>
      <c r="F1510" s="18"/>
      <c r="G1510"/>
      <c r="H1510" s="18"/>
    </row>
    <row r="1511" spans="1:8">
      <c r="A1511" s="17"/>
      <c r="B1511" s="17"/>
      <c r="C1511" s="17"/>
      <c r="D1511" s="17"/>
      <c r="E1511" s="9"/>
      <c r="F1511" s="18"/>
      <c r="G1511"/>
      <c r="H1511" s="18"/>
    </row>
    <row r="1512" spans="1:8">
      <c r="A1512" s="17"/>
      <c r="B1512" s="17"/>
      <c r="C1512" s="17"/>
      <c r="D1512" s="17"/>
      <c r="E1512" s="9"/>
      <c r="F1512" s="18"/>
      <c r="G1512"/>
      <c r="H1512" s="18"/>
    </row>
    <row r="1513" spans="1:8">
      <c r="A1513" s="17"/>
      <c r="B1513" s="17"/>
      <c r="C1513" s="17"/>
      <c r="D1513" s="17"/>
      <c r="E1513" s="9"/>
      <c r="F1513" s="18"/>
      <c r="G1513"/>
      <c r="H1513" s="18"/>
    </row>
    <row r="1514" spans="1:8">
      <c r="A1514" s="17"/>
      <c r="B1514" s="17"/>
      <c r="C1514" s="17"/>
      <c r="D1514" s="17"/>
      <c r="E1514" s="9"/>
      <c r="F1514" s="18"/>
      <c r="G1514"/>
      <c r="H1514" s="18"/>
    </row>
    <row r="1515" spans="1:8">
      <c r="A1515" s="17"/>
      <c r="B1515" s="17"/>
      <c r="C1515" s="17"/>
      <c r="D1515" s="17"/>
      <c r="E1515" s="9"/>
      <c r="F1515" s="18"/>
      <c r="G1515"/>
      <c r="H1515" s="18"/>
    </row>
    <row r="1516" spans="1:8">
      <c r="A1516" s="17"/>
      <c r="B1516" s="17"/>
      <c r="C1516" s="17"/>
      <c r="D1516" s="17"/>
      <c r="E1516" s="9"/>
      <c r="F1516" s="18"/>
      <c r="G1516"/>
      <c r="H1516" s="18"/>
    </row>
    <row r="1517" spans="1:8">
      <c r="A1517" s="17"/>
      <c r="B1517" s="17"/>
      <c r="C1517" s="17"/>
      <c r="D1517" s="17"/>
      <c r="E1517" s="9"/>
      <c r="F1517" s="18"/>
      <c r="G1517"/>
      <c r="H1517" s="18"/>
    </row>
    <row r="1518" spans="1:8">
      <c r="A1518" s="17"/>
      <c r="B1518" s="17"/>
      <c r="C1518" s="17"/>
      <c r="D1518" s="17"/>
      <c r="E1518" s="9"/>
      <c r="F1518" s="18"/>
      <c r="G1518"/>
      <c r="H1518" s="18"/>
    </row>
    <row r="1519" spans="1:8">
      <c r="A1519" s="17"/>
      <c r="B1519" s="17"/>
      <c r="C1519" s="17"/>
      <c r="D1519" s="17"/>
      <c r="E1519" s="9"/>
      <c r="F1519" s="18"/>
      <c r="G1519"/>
      <c r="H1519" s="18"/>
    </row>
    <row r="1520" spans="1:8">
      <c r="A1520" s="17"/>
      <c r="B1520" s="17"/>
      <c r="C1520" s="17"/>
      <c r="D1520" s="17"/>
      <c r="E1520" s="9"/>
      <c r="F1520" s="18"/>
      <c r="G1520"/>
      <c r="H1520" s="18"/>
    </row>
    <row r="1521" spans="1:8">
      <c r="A1521" s="17"/>
      <c r="B1521" s="17"/>
      <c r="C1521" s="17"/>
      <c r="D1521" s="17"/>
      <c r="E1521" s="9"/>
      <c r="F1521" s="18"/>
      <c r="G1521"/>
      <c r="H1521" s="18"/>
    </row>
    <row r="1522" spans="1:8">
      <c r="A1522" s="17"/>
      <c r="B1522" s="17"/>
      <c r="C1522" s="17"/>
      <c r="D1522" s="17"/>
      <c r="E1522" s="9"/>
      <c r="F1522" s="18"/>
      <c r="G1522"/>
      <c r="H1522" s="18"/>
    </row>
    <row r="1523" spans="1:8">
      <c r="A1523" s="17"/>
      <c r="B1523" s="17"/>
      <c r="C1523" s="17"/>
      <c r="D1523" s="17"/>
      <c r="E1523" s="9"/>
      <c r="F1523" s="18"/>
      <c r="G1523"/>
      <c r="H1523" s="18"/>
    </row>
    <row r="1524" spans="1:8">
      <c r="A1524" s="17"/>
      <c r="B1524" s="17"/>
      <c r="C1524" s="17"/>
      <c r="D1524" s="17"/>
      <c r="E1524" s="9"/>
      <c r="F1524" s="18"/>
      <c r="G1524"/>
      <c r="H1524" s="18"/>
    </row>
    <row r="1525" spans="1:8">
      <c r="A1525" s="17"/>
      <c r="B1525" s="17"/>
      <c r="C1525" s="17"/>
      <c r="D1525" s="17"/>
      <c r="E1525" s="9"/>
      <c r="F1525" s="18"/>
      <c r="G1525"/>
      <c r="H1525" s="18"/>
    </row>
    <row r="1526" spans="1:8">
      <c r="A1526" s="17"/>
      <c r="B1526" s="17"/>
      <c r="C1526" s="17"/>
      <c r="D1526" s="17"/>
      <c r="E1526" s="9"/>
      <c r="F1526" s="18"/>
      <c r="G1526"/>
      <c r="H1526" s="18"/>
    </row>
    <row r="1527" spans="1:8">
      <c r="A1527" s="17"/>
      <c r="B1527" s="17"/>
      <c r="C1527" s="17"/>
      <c r="D1527" s="17"/>
      <c r="E1527" s="9"/>
      <c r="F1527" s="18"/>
      <c r="G1527"/>
      <c r="H1527" s="18"/>
    </row>
    <row r="1528" spans="1:8">
      <c r="A1528" s="17"/>
      <c r="B1528" s="17"/>
      <c r="C1528" s="17"/>
      <c r="D1528" s="17"/>
      <c r="E1528" s="9"/>
      <c r="F1528" s="18"/>
      <c r="G1528"/>
      <c r="H1528" s="18"/>
    </row>
    <row r="1529" spans="1:8">
      <c r="A1529" s="17"/>
      <c r="B1529" s="17"/>
      <c r="C1529" s="17"/>
      <c r="D1529" s="17"/>
      <c r="E1529" s="9"/>
      <c r="F1529" s="18"/>
      <c r="G1529"/>
      <c r="H1529" s="18"/>
    </row>
    <row r="1530" spans="1:8">
      <c r="A1530" s="17"/>
      <c r="B1530" s="17"/>
      <c r="C1530" s="17"/>
      <c r="D1530" s="17"/>
      <c r="E1530" s="9"/>
      <c r="F1530" s="18"/>
      <c r="G1530"/>
      <c r="H1530" s="18"/>
    </row>
    <row r="1531" spans="1:8">
      <c r="A1531" s="17"/>
      <c r="B1531" s="17"/>
      <c r="C1531" s="17"/>
      <c r="D1531" s="17"/>
      <c r="E1531" s="9"/>
      <c r="F1531" s="18"/>
      <c r="G1531"/>
      <c r="H1531" s="18"/>
    </row>
    <row r="1532" spans="1:8">
      <c r="A1532" s="17"/>
      <c r="B1532" s="17"/>
      <c r="C1532" s="17"/>
      <c r="D1532" s="17"/>
      <c r="E1532" s="9"/>
      <c r="F1532" s="18"/>
      <c r="G1532"/>
      <c r="H1532" s="18"/>
    </row>
    <row r="1533" spans="1:8">
      <c r="A1533" s="17"/>
      <c r="B1533" s="17"/>
      <c r="C1533" s="17"/>
      <c r="D1533" s="17"/>
      <c r="E1533" s="9"/>
      <c r="F1533" s="18"/>
      <c r="G1533"/>
      <c r="H1533" s="18"/>
    </row>
    <row r="1534" spans="1:8">
      <c r="A1534" s="17"/>
      <c r="B1534" s="17"/>
      <c r="C1534" s="17"/>
      <c r="D1534" s="17"/>
      <c r="E1534" s="9"/>
      <c r="F1534" s="18"/>
      <c r="G1534"/>
      <c r="H1534" s="18"/>
    </row>
    <row r="1535" spans="1:8">
      <c r="A1535" s="17"/>
      <c r="B1535" s="17"/>
      <c r="C1535" s="17"/>
      <c r="D1535" s="17"/>
      <c r="E1535" s="9"/>
      <c r="F1535" s="18"/>
      <c r="G1535"/>
      <c r="H1535" s="18"/>
    </row>
    <row r="1536" spans="1:8">
      <c r="A1536" s="17"/>
      <c r="B1536" s="17"/>
      <c r="C1536" s="17"/>
      <c r="D1536" s="17"/>
      <c r="E1536" s="9"/>
      <c r="F1536" s="18"/>
      <c r="G1536"/>
      <c r="H1536" s="18"/>
    </row>
    <row r="1537" spans="1:8">
      <c r="A1537" s="17"/>
      <c r="B1537" s="17"/>
      <c r="C1537" s="17"/>
      <c r="D1537" s="17"/>
      <c r="E1537" s="9"/>
      <c r="F1537" s="18"/>
      <c r="G1537"/>
      <c r="H1537" s="18"/>
    </row>
    <row r="1538" spans="1:8">
      <c r="A1538" s="17"/>
      <c r="B1538" s="17"/>
      <c r="C1538" s="17"/>
      <c r="D1538" s="17"/>
      <c r="E1538" s="9"/>
      <c r="F1538" s="18"/>
      <c r="G1538"/>
      <c r="H1538" s="18"/>
    </row>
    <row r="1539" spans="1:8">
      <c r="A1539" s="17"/>
      <c r="B1539" s="17"/>
      <c r="C1539" s="17"/>
      <c r="D1539" s="17"/>
      <c r="E1539" s="9"/>
      <c r="F1539" s="18"/>
      <c r="G1539"/>
      <c r="H1539" s="18"/>
    </row>
    <row r="1540" spans="1:8">
      <c r="A1540" s="17"/>
      <c r="B1540" s="17"/>
      <c r="C1540" s="17"/>
      <c r="D1540" s="17"/>
      <c r="E1540" s="9"/>
      <c r="F1540" s="18"/>
      <c r="G1540"/>
      <c r="H1540" s="18"/>
    </row>
    <row r="1541" spans="1:8">
      <c r="A1541" s="17"/>
      <c r="B1541" s="17"/>
      <c r="C1541" s="17"/>
      <c r="D1541" s="17"/>
      <c r="E1541" s="9"/>
      <c r="F1541" s="18"/>
      <c r="G1541"/>
      <c r="H1541" s="18"/>
    </row>
    <row r="1542" spans="1:8">
      <c r="A1542" s="17"/>
      <c r="B1542" s="17"/>
      <c r="C1542" s="17"/>
      <c r="D1542" s="17"/>
      <c r="E1542" s="9"/>
      <c r="F1542" s="18"/>
      <c r="G1542"/>
      <c r="H1542" s="18"/>
    </row>
    <row r="1543" spans="1:8">
      <c r="A1543" s="17"/>
      <c r="B1543" s="17"/>
      <c r="C1543" s="17"/>
      <c r="D1543" s="17"/>
      <c r="E1543" s="9"/>
      <c r="F1543" s="18"/>
      <c r="G1543"/>
      <c r="H1543" s="18"/>
    </row>
    <row r="1544" spans="1:8">
      <c r="A1544" s="17"/>
      <c r="B1544" s="17"/>
      <c r="C1544" s="17"/>
      <c r="D1544" s="17"/>
      <c r="E1544" s="9"/>
      <c r="F1544" s="18"/>
      <c r="G1544"/>
      <c r="H1544" s="18"/>
    </row>
    <row r="1545" spans="1:8">
      <c r="A1545" s="17"/>
      <c r="B1545" s="17"/>
      <c r="C1545" s="17"/>
      <c r="D1545" s="17"/>
      <c r="E1545" s="9"/>
      <c r="F1545" s="18"/>
      <c r="G1545"/>
      <c r="H1545" s="18"/>
    </row>
    <row r="1546" spans="1:8">
      <c r="A1546" s="17"/>
      <c r="B1546" s="17"/>
      <c r="C1546" s="17"/>
      <c r="D1546" s="17"/>
      <c r="E1546" s="9"/>
      <c r="F1546" s="18"/>
      <c r="G1546"/>
      <c r="H1546" s="18"/>
    </row>
    <row r="1547" spans="1:8">
      <c r="A1547" s="17"/>
      <c r="B1547" s="17"/>
      <c r="C1547" s="17"/>
      <c r="D1547" s="17"/>
      <c r="E1547" s="9"/>
      <c r="F1547" s="18"/>
      <c r="G1547"/>
      <c r="H1547" s="18"/>
    </row>
    <row r="1548" spans="1:8">
      <c r="A1548" s="17"/>
      <c r="B1548" s="17"/>
      <c r="C1548" s="17"/>
      <c r="D1548" s="17"/>
      <c r="E1548" s="9"/>
      <c r="F1548" s="18"/>
      <c r="G1548"/>
      <c r="H1548" s="18"/>
    </row>
    <row r="1549" spans="1:8">
      <c r="A1549" s="17"/>
      <c r="B1549" s="17"/>
      <c r="C1549" s="17"/>
      <c r="D1549" s="17"/>
      <c r="E1549" s="9"/>
      <c r="F1549" s="18"/>
      <c r="G1549"/>
      <c r="H1549" s="18"/>
    </row>
    <row r="1550" spans="1:8">
      <c r="A1550" s="17"/>
      <c r="B1550" s="17"/>
      <c r="C1550" s="17"/>
      <c r="D1550" s="17"/>
      <c r="E1550" s="9"/>
      <c r="F1550" s="18"/>
      <c r="G1550"/>
      <c r="H1550" s="18"/>
    </row>
    <row r="1551" spans="1:8">
      <c r="A1551" s="17"/>
      <c r="B1551" s="17"/>
      <c r="C1551" s="17"/>
      <c r="D1551" s="17"/>
      <c r="E1551" s="9"/>
      <c r="F1551" s="18"/>
      <c r="G1551"/>
      <c r="H1551" s="18"/>
    </row>
    <row r="1552" spans="1:8">
      <c r="A1552" s="17"/>
      <c r="B1552" s="17"/>
      <c r="C1552" s="17"/>
      <c r="D1552" s="17"/>
      <c r="E1552" s="9"/>
      <c r="F1552" s="18"/>
      <c r="G1552"/>
      <c r="H1552" s="18"/>
    </row>
    <row r="1553" spans="1:8">
      <c r="A1553" s="17"/>
      <c r="B1553" s="17"/>
      <c r="C1553" s="17"/>
      <c r="D1553" s="17"/>
      <c r="E1553" s="9"/>
      <c r="F1553" s="18"/>
      <c r="G1553"/>
      <c r="H1553" s="18"/>
    </row>
    <row r="1554" spans="1:8">
      <c r="A1554" s="17"/>
      <c r="B1554" s="17"/>
      <c r="C1554" s="17"/>
      <c r="D1554" s="17"/>
      <c r="E1554" s="9"/>
      <c r="F1554" s="18"/>
      <c r="G1554"/>
      <c r="H1554" s="18"/>
    </row>
    <row r="1555" spans="1:8">
      <c r="A1555" s="17"/>
      <c r="B1555" s="17"/>
      <c r="C1555" s="17"/>
      <c r="D1555" s="17"/>
      <c r="E1555" s="9"/>
      <c r="F1555" s="18"/>
      <c r="G1555"/>
      <c r="H1555" s="18"/>
    </row>
    <row r="1556" spans="1:8">
      <c r="A1556" s="17"/>
      <c r="B1556" s="17"/>
      <c r="C1556" s="17"/>
      <c r="D1556" s="17"/>
      <c r="E1556" s="9"/>
      <c r="F1556" s="18"/>
      <c r="G1556"/>
      <c r="H1556" s="18"/>
    </row>
    <row r="1557" spans="1:8">
      <c r="A1557" s="17"/>
      <c r="B1557" s="17"/>
      <c r="C1557" s="17"/>
      <c r="D1557" s="17"/>
      <c r="E1557" s="9"/>
      <c r="F1557" s="18"/>
      <c r="G1557"/>
      <c r="H1557" s="18"/>
    </row>
    <row r="1558" spans="1:8">
      <c r="A1558" s="17"/>
      <c r="B1558" s="17"/>
      <c r="C1558" s="17"/>
      <c r="D1558" s="17"/>
      <c r="E1558" s="9"/>
      <c r="F1558" s="18"/>
      <c r="G1558"/>
      <c r="H1558" s="18"/>
    </row>
    <row r="1559" spans="1:8">
      <c r="A1559" s="17"/>
      <c r="B1559" s="17"/>
      <c r="C1559" s="17"/>
      <c r="D1559" s="17"/>
      <c r="E1559" s="9"/>
      <c r="F1559" s="18"/>
      <c r="G1559"/>
      <c r="H1559" s="18"/>
    </row>
    <row r="1560" spans="1:8">
      <c r="A1560" s="17"/>
      <c r="B1560" s="17"/>
      <c r="C1560" s="17"/>
      <c r="D1560" s="17"/>
      <c r="E1560" s="9"/>
      <c r="F1560" s="18"/>
      <c r="G1560"/>
      <c r="H1560" s="18"/>
    </row>
    <row r="1561" spans="1:8">
      <c r="A1561" s="17"/>
      <c r="B1561" s="17"/>
      <c r="C1561" s="17"/>
      <c r="D1561" s="17"/>
      <c r="E1561" s="9"/>
      <c r="F1561" s="18"/>
      <c r="G1561"/>
      <c r="H1561" s="18"/>
    </row>
    <row r="1562" spans="1:8">
      <c r="A1562" s="17"/>
      <c r="B1562" s="17"/>
      <c r="C1562" s="17"/>
      <c r="D1562" s="17"/>
      <c r="E1562" s="9"/>
      <c r="F1562" s="18"/>
      <c r="G1562"/>
      <c r="H1562" s="18"/>
    </row>
    <row r="1563" spans="1:8">
      <c r="A1563" s="17"/>
      <c r="B1563" s="17"/>
      <c r="C1563" s="17"/>
      <c r="D1563" s="17"/>
      <c r="E1563" s="9"/>
      <c r="F1563" s="18"/>
      <c r="G1563"/>
      <c r="H1563" s="18"/>
    </row>
    <row r="1564" spans="1:8">
      <c r="A1564" s="17"/>
      <c r="B1564" s="17"/>
      <c r="C1564" s="17"/>
      <c r="D1564" s="17"/>
      <c r="E1564" s="9"/>
      <c r="F1564" s="18"/>
      <c r="G1564"/>
      <c r="H1564" s="18"/>
    </row>
    <row r="1565" spans="1:8">
      <c r="A1565" s="17"/>
      <c r="B1565" s="17"/>
      <c r="C1565" s="17"/>
      <c r="D1565" s="17"/>
      <c r="E1565" s="9"/>
      <c r="F1565" s="18"/>
      <c r="G1565"/>
      <c r="H1565" s="18"/>
    </row>
    <row r="1566" spans="1:8">
      <c r="A1566" s="17"/>
      <c r="B1566" s="17"/>
      <c r="C1566" s="17"/>
      <c r="D1566" s="17"/>
      <c r="E1566" s="9"/>
      <c r="F1566" s="18"/>
      <c r="G1566"/>
      <c r="H1566" s="18"/>
    </row>
    <row r="1567" spans="1:8">
      <c r="A1567" s="17"/>
      <c r="B1567" s="17"/>
      <c r="C1567" s="17"/>
      <c r="D1567" s="17"/>
      <c r="E1567" s="9"/>
      <c r="F1567" s="18"/>
      <c r="G1567"/>
      <c r="H1567" s="18"/>
    </row>
    <row r="1568" spans="1:8">
      <c r="A1568" s="17"/>
      <c r="B1568" s="17"/>
      <c r="C1568" s="17"/>
      <c r="D1568" s="17"/>
      <c r="E1568" s="9"/>
      <c r="F1568" s="18"/>
      <c r="G1568"/>
      <c r="H1568" s="18"/>
    </row>
    <row r="1569" spans="1:8">
      <c r="A1569" s="17"/>
      <c r="B1569" s="17"/>
      <c r="C1569" s="17"/>
      <c r="D1569" s="17"/>
      <c r="E1569" s="9"/>
      <c r="F1569" s="18"/>
      <c r="G1569"/>
      <c r="H1569" s="18"/>
    </row>
    <row r="1570" spans="1:8">
      <c r="A1570" s="17"/>
      <c r="B1570" s="17"/>
      <c r="C1570" s="17"/>
      <c r="D1570" s="17"/>
      <c r="E1570" s="9"/>
      <c r="F1570" s="18"/>
      <c r="G1570"/>
      <c r="H1570" s="18"/>
    </row>
    <row r="1571" spans="1:8">
      <c r="A1571" s="17"/>
      <c r="B1571" s="17"/>
      <c r="C1571" s="17"/>
      <c r="D1571" s="17"/>
      <c r="E1571" s="9"/>
      <c r="F1571" s="18"/>
      <c r="G1571"/>
      <c r="H1571" s="18"/>
    </row>
    <row r="1572" spans="1:8">
      <c r="A1572" s="17"/>
      <c r="B1572" s="17"/>
      <c r="C1572" s="17"/>
      <c r="D1572" s="17"/>
      <c r="E1572" s="9"/>
      <c r="F1572" s="18"/>
      <c r="G1572"/>
      <c r="H1572" s="18"/>
    </row>
    <row r="1573" spans="1:8">
      <c r="A1573" s="17"/>
      <c r="B1573" s="17"/>
      <c r="C1573" s="17"/>
      <c r="D1573" s="17"/>
      <c r="E1573" s="9"/>
      <c r="F1573" s="18"/>
      <c r="G1573"/>
      <c r="H1573" s="18"/>
    </row>
    <row r="1574" spans="1:8">
      <c r="A1574" s="17"/>
      <c r="B1574" s="17"/>
      <c r="C1574" s="17"/>
      <c r="D1574" s="17"/>
      <c r="E1574" s="9"/>
      <c r="F1574" s="18"/>
      <c r="G1574"/>
      <c r="H1574" s="18"/>
    </row>
    <row r="1575" spans="1:8">
      <c r="A1575" s="17"/>
      <c r="B1575" s="17"/>
      <c r="C1575" s="17"/>
      <c r="D1575" s="17"/>
      <c r="E1575" s="9"/>
      <c r="F1575" s="18"/>
      <c r="G1575"/>
      <c r="H1575" s="18"/>
    </row>
    <row r="1576" spans="1:8">
      <c r="A1576" s="17"/>
      <c r="B1576" s="17"/>
      <c r="C1576" s="17"/>
      <c r="D1576" s="17"/>
      <c r="E1576" s="9"/>
      <c r="F1576" s="18"/>
      <c r="G1576"/>
      <c r="H1576" s="18"/>
    </row>
    <row r="1577" spans="1:8">
      <c r="A1577" s="17"/>
      <c r="B1577" s="17"/>
      <c r="C1577" s="17"/>
      <c r="D1577" s="17"/>
      <c r="E1577" s="9"/>
      <c r="F1577" s="18"/>
      <c r="G1577"/>
      <c r="H1577" s="18"/>
    </row>
    <row r="1578" spans="1:8">
      <c r="A1578" s="17"/>
      <c r="B1578" s="17"/>
      <c r="C1578" s="17"/>
      <c r="D1578" s="17"/>
      <c r="E1578" s="9"/>
      <c r="F1578" s="18"/>
      <c r="G1578"/>
      <c r="H1578" s="18"/>
    </row>
    <row r="1579" spans="1:8">
      <c r="A1579" s="17"/>
      <c r="B1579" s="17"/>
      <c r="C1579" s="17"/>
      <c r="D1579" s="17"/>
      <c r="E1579" s="9"/>
      <c r="F1579" s="18"/>
      <c r="G1579"/>
      <c r="H1579" s="18"/>
    </row>
    <row r="1580" spans="1:8">
      <c r="A1580" s="17"/>
      <c r="B1580" s="17"/>
      <c r="C1580" s="17"/>
      <c r="D1580" s="17"/>
      <c r="E1580" s="9"/>
      <c r="F1580" s="18"/>
      <c r="G1580"/>
      <c r="H1580" s="18"/>
    </row>
    <row r="1581" spans="1:8">
      <c r="A1581" s="17"/>
      <c r="B1581" s="17"/>
      <c r="C1581" s="17"/>
      <c r="D1581" s="17"/>
      <c r="E1581" s="9"/>
      <c r="F1581" s="18"/>
      <c r="G1581"/>
      <c r="H1581" s="18"/>
    </row>
    <row r="1582" spans="1:8">
      <c r="A1582" s="17"/>
      <c r="B1582" s="17"/>
      <c r="C1582" s="17"/>
      <c r="D1582" s="17"/>
      <c r="E1582" s="9"/>
      <c r="F1582" s="18"/>
      <c r="G1582"/>
      <c r="H1582" s="18"/>
    </row>
    <row r="1583" spans="1:8">
      <c r="A1583" s="17"/>
      <c r="B1583" s="17"/>
      <c r="C1583" s="17"/>
      <c r="D1583" s="17"/>
      <c r="E1583" s="9"/>
      <c r="F1583" s="18"/>
      <c r="G1583"/>
      <c r="H1583" s="18"/>
    </row>
    <row r="1584" spans="1:8">
      <c r="A1584" s="17"/>
      <c r="B1584" s="17"/>
      <c r="C1584" s="17"/>
      <c r="D1584" s="17"/>
      <c r="E1584" s="9"/>
      <c r="F1584" s="18"/>
      <c r="G1584"/>
      <c r="H1584" s="18"/>
    </row>
    <row r="1585" spans="1:8">
      <c r="A1585" s="17"/>
      <c r="B1585" s="17"/>
      <c r="C1585" s="17"/>
      <c r="D1585" s="17"/>
      <c r="E1585" s="9"/>
      <c r="F1585" s="18"/>
      <c r="G1585"/>
      <c r="H1585" s="18"/>
    </row>
    <row r="1586" spans="1:8">
      <c r="A1586" s="17"/>
      <c r="B1586" s="17"/>
      <c r="C1586" s="17"/>
      <c r="D1586" s="17"/>
      <c r="E1586" s="9"/>
      <c r="F1586" s="18"/>
      <c r="G1586"/>
      <c r="H1586" s="18"/>
    </row>
    <row r="1587" spans="1:8">
      <c r="A1587" s="17"/>
      <c r="B1587" s="17"/>
      <c r="C1587" s="17"/>
      <c r="D1587" s="17"/>
      <c r="E1587" s="9"/>
      <c r="F1587" s="18"/>
      <c r="G1587"/>
      <c r="H1587" s="18"/>
    </row>
    <row r="1588" spans="1:8">
      <c r="A1588" s="17"/>
      <c r="B1588" s="17"/>
      <c r="C1588" s="17"/>
      <c r="D1588" s="17"/>
      <c r="E1588" s="9"/>
      <c r="F1588" s="18"/>
      <c r="G1588"/>
      <c r="H1588" s="18"/>
    </row>
    <row r="1589" spans="1:8">
      <c r="A1589" s="17"/>
      <c r="B1589" s="17"/>
      <c r="C1589" s="17"/>
      <c r="D1589" s="17"/>
      <c r="E1589" s="9"/>
      <c r="F1589" s="18"/>
      <c r="G1589"/>
      <c r="H1589" s="18"/>
    </row>
    <row r="1590" spans="1:8">
      <c r="A1590" s="17"/>
      <c r="B1590" s="17"/>
      <c r="C1590" s="17"/>
      <c r="D1590" s="17"/>
      <c r="E1590" s="9"/>
      <c r="F1590" s="18"/>
      <c r="G1590"/>
      <c r="H1590" s="18"/>
    </row>
    <row r="1591" spans="1:8">
      <c r="A1591" s="17"/>
      <c r="B1591" s="17"/>
      <c r="C1591" s="17"/>
      <c r="D1591" s="17"/>
      <c r="E1591" s="9"/>
      <c r="F1591" s="18"/>
      <c r="G1591"/>
      <c r="H1591" s="18"/>
    </row>
    <row r="1592" spans="1:8">
      <c r="A1592" s="17"/>
      <c r="B1592" s="17"/>
      <c r="C1592" s="17"/>
      <c r="D1592" s="17"/>
      <c r="E1592" s="9"/>
      <c r="F1592" s="18"/>
      <c r="G1592"/>
      <c r="H1592" s="18"/>
    </row>
    <row r="1593" spans="1:8">
      <c r="A1593" s="17"/>
      <c r="B1593" s="17"/>
      <c r="C1593" s="17"/>
      <c r="D1593" s="17"/>
      <c r="E1593" s="9"/>
      <c r="F1593" s="18"/>
      <c r="G1593"/>
      <c r="H1593" s="18"/>
    </row>
    <row r="1594" spans="1:8">
      <c r="A1594" s="17"/>
      <c r="B1594" s="17"/>
      <c r="C1594" s="17"/>
      <c r="D1594" s="17"/>
      <c r="E1594" s="9"/>
      <c r="F1594" s="18"/>
      <c r="G1594"/>
      <c r="H1594" s="18"/>
    </row>
    <row r="1595" spans="1:8">
      <c r="A1595" s="17"/>
      <c r="B1595" s="17"/>
      <c r="C1595" s="17"/>
      <c r="D1595" s="17"/>
      <c r="E1595" s="9"/>
      <c r="F1595" s="18"/>
      <c r="G1595"/>
      <c r="H1595" s="18"/>
    </row>
    <row r="1596" spans="1:8">
      <c r="A1596" s="17"/>
      <c r="B1596" s="17"/>
      <c r="C1596" s="17"/>
      <c r="D1596" s="17"/>
      <c r="E1596" s="9"/>
      <c r="F1596" s="18"/>
      <c r="G1596"/>
      <c r="H1596" s="18"/>
    </row>
    <row r="1597" spans="1:8">
      <c r="A1597" s="17"/>
      <c r="B1597" s="17"/>
      <c r="C1597" s="17"/>
      <c r="D1597" s="17"/>
      <c r="E1597" s="9"/>
      <c r="F1597" s="18"/>
      <c r="G1597"/>
      <c r="H1597" s="18"/>
    </row>
    <row r="1598" spans="1:8">
      <c r="A1598" s="17"/>
      <c r="B1598" s="17"/>
      <c r="C1598" s="17"/>
      <c r="D1598" s="17"/>
      <c r="E1598" s="9"/>
      <c r="F1598" s="18"/>
      <c r="G1598"/>
      <c r="H1598" s="18"/>
    </row>
    <row r="1599" spans="1:8">
      <c r="A1599" s="17"/>
      <c r="B1599" s="17"/>
      <c r="C1599" s="17"/>
      <c r="D1599" s="17"/>
      <c r="E1599" s="9"/>
      <c r="F1599" s="18"/>
      <c r="G1599"/>
      <c r="H1599" s="18"/>
    </row>
    <row r="1600" spans="1:8">
      <c r="A1600" s="17"/>
      <c r="B1600" s="17"/>
      <c r="C1600" s="17"/>
      <c r="D1600" s="17"/>
      <c r="E1600" s="9"/>
      <c r="F1600" s="18"/>
      <c r="G1600"/>
      <c r="H1600" s="18"/>
    </row>
    <row r="1601" spans="1:8">
      <c r="A1601" s="17"/>
      <c r="B1601" s="17"/>
      <c r="C1601" s="17"/>
      <c r="D1601" s="17"/>
      <c r="E1601" s="9"/>
      <c r="F1601" s="18"/>
      <c r="G1601"/>
      <c r="H1601" s="18"/>
    </row>
    <row r="1602" spans="1:8">
      <c r="A1602" s="17"/>
      <c r="B1602" s="17"/>
      <c r="C1602" s="17"/>
      <c r="D1602" s="17"/>
      <c r="E1602" s="9"/>
      <c r="F1602" s="18"/>
      <c r="G1602"/>
      <c r="H1602" s="18"/>
    </row>
    <row r="1603" spans="1:8">
      <c r="A1603" s="17"/>
      <c r="B1603" s="17"/>
      <c r="C1603" s="17"/>
      <c r="D1603" s="17"/>
      <c r="E1603" s="9"/>
      <c r="F1603" s="18"/>
      <c r="G1603"/>
      <c r="H1603" s="18"/>
    </row>
    <row r="1604" spans="1:8">
      <c r="A1604" s="17"/>
      <c r="B1604" s="17"/>
      <c r="C1604" s="17"/>
      <c r="D1604" s="17"/>
      <c r="E1604" s="9"/>
      <c r="F1604" s="18"/>
      <c r="G1604"/>
      <c r="H1604" s="18"/>
    </row>
    <row r="1605" spans="1:8">
      <c r="A1605" s="17"/>
      <c r="B1605" s="17"/>
      <c r="C1605" s="17"/>
      <c r="D1605" s="17"/>
      <c r="E1605" s="9"/>
      <c r="F1605" s="18"/>
      <c r="G1605"/>
      <c r="H1605" s="18"/>
    </row>
    <row r="1606" spans="1:8">
      <c r="A1606" s="17"/>
      <c r="B1606" s="17"/>
      <c r="C1606" s="17"/>
      <c r="D1606" s="17"/>
      <c r="E1606" s="9"/>
      <c r="F1606" s="18"/>
      <c r="G1606"/>
      <c r="H1606" s="18"/>
    </row>
    <row r="1607" spans="1:8">
      <c r="A1607" s="17"/>
      <c r="B1607" s="17"/>
      <c r="C1607" s="17"/>
      <c r="D1607" s="17"/>
      <c r="E1607" s="9"/>
      <c r="F1607" s="18"/>
      <c r="G1607"/>
      <c r="H1607" s="18"/>
    </row>
    <row r="1608" spans="1:8">
      <c r="A1608" s="17"/>
      <c r="B1608" s="17"/>
      <c r="C1608" s="17"/>
      <c r="D1608" s="17"/>
      <c r="E1608" s="9"/>
      <c r="F1608" s="18"/>
      <c r="G1608"/>
      <c r="H1608" s="18"/>
    </row>
    <row r="1609" spans="1:8">
      <c r="A1609" s="17"/>
      <c r="B1609" s="17"/>
      <c r="C1609" s="17"/>
      <c r="D1609" s="17"/>
      <c r="E1609" s="9"/>
      <c r="F1609" s="18"/>
      <c r="G1609"/>
      <c r="H1609" s="18"/>
    </row>
    <row r="1610" spans="1:8">
      <c r="A1610" s="17"/>
      <c r="B1610" s="17"/>
      <c r="C1610" s="17"/>
      <c r="D1610" s="17"/>
      <c r="E1610" s="9"/>
      <c r="F1610" s="18"/>
      <c r="G1610"/>
      <c r="H1610" s="18"/>
    </row>
    <row r="1611" spans="1:8">
      <c r="A1611" s="17"/>
      <c r="B1611" s="17"/>
      <c r="C1611" s="17"/>
      <c r="D1611" s="17"/>
      <c r="E1611" s="9"/>
      <c r="F1611" s="18"/>
      <c r="G1611"/>
      <c r="H1611" s="18"/>
    </row>
    <row r="1612" spans="1:8">
      <c r="A1612" s="17"/>
      <c r="B1612" s="17"/>
      <c r="C1612" s="17"/>
      <c r="D1612" s="17"/>
      <c r="E1612" s="9"/>
      <c r="F1612" s="18"/>
      <c r="G1612"/>
      <c r="H1612" s="18"/>
    </row>
    <row r="1613" spans="1:8">
      <c r="A1613" s="17"/>
      <c r="B1613" s="17"/>
      <c r="C1613" s="17"/>
      <c r="D1613" s="17"/>
      <c r="E1613" s="9"/>
      <c r="F1613" s="18"/>
      <c r="G1613"/>
      <c r="H1613" s="18"/>
    </row>
    <row r="1614" spans="1:8">
      <c r="A1614" s="17"/>
      <c r="B1614" s="17"/>
      <c r="C1614" s="17"/>
      <c r="D1614" s="17"/>
      <c r="E1614" s="9"/>
      <c r="F1614" s="18"/>
      <c r="G1614"/>
      <c r="H1614" s="18"/>
    </row>
    <row r="1615" spans="1:8">
      <c r="A1615" s="17"/>
      <c r="B1615" s="17"/>
      <c r="C1615" s="17"/>
      <c r="D1615" s="17"/>
      <c r="E1615" s="9"/>
      <c r="F1615" s="18"/>
      <c r="G1615"/>
      <c r="H1615" s="18"/>
    </row>
    <row r="1616" spans="1:8">
      <c r="A1616" s="17"/>
      <c r="B1616" s="17"/>
      <c r="C1616" s="17"/>
      <c r="D1616" s="17"/>
      <c r="E1616" s="9"/>
      <c r="F1616" s="18"/>
      <c r="G1616"/>
      <c r="H1616" s="18"/>
    </row>
    <row r="1617" spans="1:8">
      <c r="A1617" s="17"/>
      <c r="B1617" s="17"/>
      <c r="C1617" s="17"/>
      <c r="D1617" s="17"/>
      <c r="E1617" s="9"/>
      <c r="F1617" s="18"/>
      <c r="G1617"/>
      <c r="H1617" s="18"/>
    </row>
    <row r="1618" spans="1:8">
      <c r="A1618" s="17"/>
      <c r="B1618" s="17"/>
      <c r="C1618" s="17"/>
      <c r="D1618" s="17"/>
      <c r="E1618" s="9"/>
      <c r="F1618" s="18"/>
      <c r="G1618"/>
      <c r="H1618" s="18"/>
    </row>
    <row r="1619" spans="1:8">
      <c r="A1619" s="17"/>
      <c r="B1619" s="17"/>
      <c r="C1619" s="17"/>
      <c r="D1619" s="17"/>
      <c r="E1619" s="9"/>
      <c r="F1619" s="18"/>
      <c r="G1619"/>
      <c r="H1619" s="18"/>
    </row>
    <row r="1620" spans="1:8">
      <c r="A1620" s="17"/>
      <c r="B1620" s="17"/>
      <c r="C1620" s="17"/>
      <c r="D1620" s="17"/>
      <c r="E1620" s="9"/>
      <c r="F1620" s="18"/>
      <c r="G1620"/>
      <c r="H1620" s="18"/>
    </row>
    <row r="1621" spans="1:8">
      <c r="A1621" s="17"/>
      <c r="B1621" s="17"/>
      <c r="C1621" s="17"/>
      <c r="D1621" s="17"/>
      <c r="E1621" s="9"/>
      <c r="F1621" s="18"/>
      <c r="G1621"/>
      <c r="H1621" s="18"/>
    </row>
    <row r="1622" spans="1:8">
      <c r="A1622" s="17"/>
      <c r="B1622" s="17"/>
      <c r="C1622" s="17"/>
      <c r="D1622" s="17"/>
      <c r="E1622" s="9"/>
      <c r="F1622" s="18"/>
      <c r="G1622"/>
      <c r="H1622" s="18"/>
    </row>
    <row r="1623" spans="1:8">
      <c r="A1623" s="17"/>
      <c r="B1623" s="17"/>
      <c r="C1623" s="17"/>
      <c r="D1623" s="17"/>
      <c r="E1623" s="9"/>
      <c r="F1623" s="18"/>
      <c r="G1623"/>
      <c r="H1623" s="18"/>
    </row>
    <row r="1624" spans="1:8">
      <c r="A1624" s="17"/>
      <c r="B1624" s="17"/>
      <c r="C1624" s="17"/>
      <c r="D1624" s="17"/>
      <c r="E1624" s="9"/>
      <c r="F1624" s="18"/>
      <c r="G1624"/>
      <c r="H1624" s="18"/>
    </row>
    <row r="1625" spans="1:8">
      <c r="A1625" s="17"/>
      <c r="B1625" s="17"/>
      <c r="C1625" s="17"/>
      <c r="D1625" s="17"/>
      <c r="E1625" s="9"/>
      <c r="F1625" s="18"/>
      <c r="G1625"/>
      <c r="H1625" s="18"/>
    </row>
    <row r="1626" spans="1:8">
      <c r="A1626" s="17"/>
      <c r="B1626" s="17"/>
      <c r="C1626" s="17"/>
      <c r="D1626" s="17"/>
      <c r="E1626" s="9"/>
      <c r="F1626" s="18"/>
      <c r="G1626"/>
      <c r="H1626" s="18"/>
    </row>
    <row r="1627" spans="1:8">
      <c r="A1627" s="17"/>
      <c r="B1627" s="17"/>
      <c r="C1627" s="17"/>
      <c r="D1627" s="17"/>
      <c r="E1627" s="9"/>
      <c r="F1627" s="18"/>
      <c r="G1627"/>
      <c r="H1627" s="18"/>
    </row>
    <row r="1628" spans="1:8">
      <c r="A1628" s="17"/>
      <c r="B1628" s="17"/>
      <c r="C1628" s="17"/>
      <c r="D1628" s="17"/>
      <c r="E1628" s="9"/>
      <c r="F1628" s="18"/>
      <c r="G1628"/>
      <c r="H1628" s="18"/>
    </row>
    <row r="1629" spans="1:8">
      <c r="A1629" s="17"/>
      <c r="B1629" s="17"/>
      <c r="C1629" s="17"/>
      <c r="D1629" s="17"/>
      <c r="E1629" s="9"/>
      <c r="F1629" s="18"/>
      <c r="G1629"/>
      <c r="H1629" s="18"/>
    </row>
    <row r="1630" spans="1:8">
      <c r="A1630" s="17"/>
      <c r="B1630" s="17"/>
      <c r="C1630" s="17"/>
      <c r="D1630" s="17"/>
      <c r="E1630" s="9"/>
      <c r="F1630" s="18"/>
      <c r="G1630"/>
      <c r="H1630" s="18"/>
    </row>
    <row r="1631" spans="1:8">
      <c r="A1631" s="17"/>
      <c r="B1631" s="17"/>
      <c r="C1631" s="17"/>
      <c r="D1631" s="17"/>
      <c r="E1631" s="9"/>
      <c r="F1631" s="18"/>
      <c r="G1631"/>
      <c r="H1631" s="18"/>
    </row>
    <row r="1632" spans="1:8">
      <c r="A1632" s="17"/>
      <c r="B1632" s="17"/>
      <c r="C1632" s="17"/>
      <c r="D1632" s="17"/>
      <c r="E1632" s="9"/>
      <c r="F1632" s="18"/>
      <c r="G1632"/>
      <c r="H1632" s="18"/>
    </row>
    <row r="1633" spans="1:8">
      <c r="A1633" s="17"/>
      <c r="B1633" s="17"/>
      <c r="C1633" s="17"/>
      <c r="D1633" s="17"/>
      <c r="E1633" s="9"/>
      <c r="F1633" s="18"/>
      <c r="G1633"/>
      <c r="H1633" s="18"/>
    </row>
    <row r="1634" spans="1:8">
      <c r="A1634" s="17"/>
      <c r="B1634" s="17"/>
      <c r="C1634" s="17"/>
      <c r="D1634" s="17"/>
      <c r="E1634" s="9"/>
      <c r="F1634" s="18"/>
      <c r="G1634"/>
      <c r="H1634" s="18"/>
    </row>
    <row r="1635" spans="1:8">
      <c r="A1635" s="17"/>
      <c r="B1635" s="17"/>
      <c r="C1635" s="17"/>
      <c r="D1635" s="17"/>
      <c r="E1635" s="9"/>
      <c r="F1635" s="18"/>
      <c r="G1635"/>
      <c r="H1635" s="18"/>
    </row>
    <row r="1636" spans="1:8">
      <c r="A1636" s="17"/>
      <c r="B1636" s="17"/>
      <c r="C1636" s="17"/>
      <c r="D1636" s="17"/>
      <c r="E1636" s="9"/>
      <c r="F1636" s="18"/>
      <c r="G1636"/>
      <c r="H1636" s="18"/>
    </row>
    <row r="1637" spans="1:8">
      <c r="A1637" s="17"/>
      <c r="B1637" s="17"/>
      <c r="C1637" s="17"/>
      <c r="D1637" s="17"/>
      <c r="E1637" s="9"/>
      <c r="F1637" s="18"/>
      <c r="G1637"/>
      <c r="H1637" s="18"/>
    </row>
    <row r="1638" spans="1:8">
      <c r="A1638" s="17"/>
      <c r="B1638" s="17"/>
      <c r="C1638" s="17"/>
      <c r="D1638" s="17"/>
      <c r="E1638" s="9"/>
      <c r="F1638" s="18"/>
      <c r="G1638"/>
      <c r="H1638" s="18"/>
    </row>
    <row r="1639" spans="1:8">
      <c r="A1639" s="17"/>
      <c r="B1639" s="17"/>
      <c r="C1639" s="17"/>
      <c r="D1639" s="17"/>
      <c r="E1639" s="9"/>
      <c r="F1639" s="18"/>
      <c r="G1639"/>
      <c r="H1639" s="18"/>
    </row>
    <row r="1640" spans="1:8">
      <c r="A1640" s="17"/>
      <c r="B1640" s="17"/>
      <c r="C1640" s="17"/>
      <c r="D1640" s="17"/>
      <c r="E1640" s="9"/>
      <c r="F1640" s="18"/>
      <c r="G1640"/>
      <c r="H1640" s="18"/>
    </row>
    <row r="1641" spans="1:8">
      <c r="A1641" s="17"/>
      <c r="B1641" s="17"/>
      <c r="C1641" s="17"/>
      <c r="D1641" s="17"/>
      <c r="E1641" s="9"/>
      <c r="F1641" s="18"/>
      <c r="G1641"/>
      <c r="H1641" s="18"/>
    </row>
    <row r="1642" spans="1:8">
      <c r="A1642" s="17"/>
      <c r="B1642" s="17"/>
      <c r="C1642" s="17"/>
      <c r="D1642" s="17"/>
      <c r="E1642" s="9"/>
      <c r="F1642" s="18"/>
      <c r="G1642"/>
      <c r="H1642" s="18"/>
    </row>
    <row r="1643" spans="1:8">
      <c r="A1643" s="17"/>
      <c r="B1643" s="17"/>
      <c r="C1643" s="17"/>
      <c r="D1643" s="17"/>
      <c r="E1643" s="9"/>
      <c r="F1643" s="18"/>
      <c r="G1643"/>
      <c r="H1643" s="18"/>
    </row>
    <row r="1644" spans="1:8">
      <c r="A1644" s="17"/>
      <c r="B1644" s="17"/>
      <c r="C1644" s="17"/>
      <c r="D1644" s="17"/>
      <c r="E1644" s="9"/>
      <c r="F1644" s="18"/>
      <c r="G1644"/>
      <c r="H1644" s="18"/>
    </row>
    <row r="1645" spans="1:8">
      <c r="A1645" s="17"/>
      <c r="B1645" s="17"/>
      <c r="C1645" s="17"/>
      <c r="D1645" s="17"/>
      <c r="E1645" s="9"/>
      <c r="F1645" s="18"/>
      <c r="G1645"/>
      <c r="H1645" s="18"/>
    </row>
    <row r="1646" spans="1:8">
      <c r="A1646" s="17"/>
      <c r="B1646" s="17"/>
      <c r="C1646" s="17"/>
      <c r="D1646" s="17"/>
      <c r="E1646" s="9"/>
      <c r="F1646" s="18"/>
      <c r="G1646"/>
      <c r="H1646" s="18"/>
    </row>
    <row r="1647" spans="1:8">
      <c r="A1647" s="17"/>
      <c r="B1647" s="17"/>
      <c r="C1647" s="17"/>
      <c r="D1647" s="17"/>
      <c r="E1647" s="9"/>
      <c r="F1647" s="18"/>
      <c r="G1647"/>
      <c r="H1647" s="18"/>
    </row>
    <row r="1648" spans="1:8">
      <c r="A1648" s="17"/>
      <c r="B1648" s="17"/>
      <c r="C1648" s="17"/>
      <c r="D1648" s="17"/>
      <c r="E1648" s="9"/>
      <c r="F1648" s="18"/>
      <c r="G1648"/>
      <c r="H1648" s="18"/>
    </row>
    <row r="1649" spans="1:8">
      <c r="A1649" s="17"/>
      <c r="B1649" s="17"/>
      <c r="C1649" s="17"/>
      <c r="D1649" s="17"/>
      <c r="E1649" s="9"/>
      <c r="F1649" s="18"/>
      <c r="G1649"/>
      <c r="H1649" s="18"/>
    </row>
    <row r="1650" spans="1:8">
      <c r="A1650" s="17"/>
      <c r="B1650" s="17"/>
      <c r="C1650" s="17"/>
      <c r="D1650" s="17"/>
      <c r="E1650" s="9"/>
      <c r="F1650" s="18"/>
      <c r="G1650"/>
      <c r="H1650" s="18"/>
    </row>
    <row r="1651" spans="1:8">
      <c r="A1651" s="17"/>
      <c r="B1651" s="17"/>
      <c r="C1651" s="17"/>
      <c r="D1651" s="17"/>
      <c r="E1651" s="9"/>
      <c r="F1651" s="18"/>
      <c r="G1651"/>
      <c r="H1651" s="18"/>
    </row>
    <row r="1652" spans="1:8">
      <c r="A1652" s="17"/>
      <c r="B1652" s="17"/>
      <c r="C1652" s="17"/>
      <c r="D1652" s="17"/>
      <c r="E1652" s="9"/>
      <c r="F1652" s="18"/>
      <c r="G1652"/>
      <c r="H1652" s="18"/>
    </row>
    <row r="1653" spans="1:8">
      <c r="A1653" s="17"/>
      <c r="B1653" s="17"/>
      <c r="C1653" s="17"/>
      <c r="D1653" s="17"/>
      <c r="E1653" s="9"/>
      <c r="F1653" s="18"/>
      <c r="G1653"/>
      <c r="H1653" s="18"/>
    </row>
    <row r="1654" spans="1:8">
      <c r="A1654" s="17"/>
      <c r="B1654" s="17"/>
      <c r="C1654" s="17"/>
      <c r="D1654" s="17"/>
      <c r="E1654" s="9"/>
      <c r="F1654" s="18"/>
      <c r="G1654"/>
      <c r="H1654" s="18"/>
    </row>
    <row r="1655" spans="1:8">
      <c r="A1655" s="17"/>
      <c r="B1655" s="17"/>
      <c r="C1655" s="17"/>
      <c r="D1655" s="17"/>
      <c r="E1655" s="9"/>
      <c r="F1655" s="18"/>
      <c r="G1655"/>
      <c r="H1655" s="18"/>
    </row>
    <row r="1656" spans="1:8">
      <c r="A1656" s="17"/>
      <c r="B1656" s="17"/>
      <c r="C1656" s="17"/>
      <c r="D1656" s="17"/>
      <c r="E1656" s="9"/>
      <c r="F1656" s="18"/>
      <c r="G1656"/>
      <c r="H1656" s="18"/>
    </row>
    <row r="1657" spans="1:8">
      <c r="A1657" s="17"/>
      <c r="B1657" s="17"/>
      <c r="C1657" s="17"/>
      <c r="D1657" s="17"/>
      <c r="E1657" s="9"/>
      <c r="F1657" s="18"/>
      <c r="G1657"/>
      <c r="H1657" s="18"/>
    </row>
    <row r="1658" spans="1:8">
      <c r="A1658" s="17"/>
      <c r="B1658" s="17"/>
      <c r="C1658" s="17"/>
      <c r="D1658" s="17"/>
      <c r="E1658" s="9"/>
      <c r="F1658" s="18"/>
      <c r="G1658"/>
      <c r="H1658" s="18"/>
    </row>
    <row r="1659" spans="1:8">
      <c r="A1659" s="17"/>
      <c r="B1659" s="17"/>
      <c r="C1659" s="17"/>
      <c r="D1659" s="17"/>
      <c r="E1659" s="9"/>
      <c r="F1659" s="18"/>
      <c r="G1659"/>
      <c r="H1659" s="18"/>
    </row>
    <row r="1660" spans="1:8">
      <c r="A1660" s="17"/>
      <c r="B1660" s="17"/>
      <c r="C1660" s="17"/>
      <c r="D1660" s="17"/>
      <c r="E1660" s="9"/>
      <c r="F1660" s="18"/>
      <c r="G1660"/>
      <c r="H1660" s="18"/>
    </row>
    <row r="1661" spans="1:8">
      <c r="A1661" s="17"/>
      <c r="B1661" s="17"/>
      <c r="C1661" s="17"/>
      <c r="D1661" s="17"/>
      <c r="E1661" s="9"/>
      <c r="F1661" s="18"/>
      <c r="G1661"/>
      <c r="H1661" s="18"/>
    </row>
    <row r="1662" spans="1:8">
      <c r="A1662" s="17"/>
      <c r="B1662" s="17"/>
      <c r="C1662" s="17"/>
      <c r="D1662" s="17"/>
      <c r="E1662" s="9"/>
      <c r="F1662" s="18"/>
      <c r="G1662"/>
      <c r="H1662" s="18"/>
    </row>
    <row r="1663" spans="1:8">
      <c r="A1663" s="17"/>
      <c r="B1663" s="17"/>
      <c r="C1663" s="17"/>
      <c r="D1663" s="17"/>
      <c r="E1663" s="9"/>
      <c r="F1663" s="18"/>
      <c r="G1663"/>
      <c r="H1663" s="18"/>
    </row>
    <row r="1664" spans="1:8">
      <c r="A1664" s="17"/>
      <c r="B1664" s="17"/>
      <c r="C1664" s="17"/>
      <c r="D1664" s="17"/>
      <c r="E1664" s="9"/>
      <c r="F1664" s="18"/>
      <c r="G1664"/>
      <c r="H1664" s="18"/>
    </row>
    <row r="1665" spans="1:8">
      <c r="A1665" s="17"/>
      <c r="B1665" s="17"/>
      <c r="C1665" s="17"/>
      <c r="D1665" s="17"/>
      <c r="E1665" s="9"/>
      <c r="F1665" s="18"/>
      <c r="G1665"/>
      <c r="H1665" s="18"/>
    </row>
    <row r="1666" spans="1:8">
      <c r="A1666" s="17"/>
      <c r="B1666" s="17"/>
      <c r="C1666" s="17"/>
      <c r="D1666" s="17"/>
      <c r="E1666" s="9"/>
      <c r="F1666" s="18"/>
      <c r="G1666"/>
      <c r="H1666" s="18"/>
    </row>
    <row r="1667" spans="1:8">
      <c r="A1667" s="17"/>
      <c r="B1667" s="17"/>
      <c r="C1667" s="17"/>
      <c r="D1667" s="17"/>
      <c r="E1667" s="9"/>
      <c r="F1667" s="18"/>
      <c r="G1667"/>
      <c r="H1667" s="18"/>
    </row>
    <row r="1668" spans="1:8">
      <c r="A1668" s="17"/>
      <c r="B1668" s="17"/>
      <c r="C1668" s="17"/>
      <c r="D1668" s="17"/>
      <c r="E1668" s="9"/>
      <c r="F1668" s="18"/>
      <c r="G1668"/>
      <c r="H1668" s="18"/>
    </row>
    <row r="1669" spans="1:8">
      <c r="A1669" s="17"/>
      <c r="B1669" s="17"/>
      <c r="C1669" s="17"/>
      <c r="D1669" s="17"/>
      <c r="E1669" s="9"/>
      <c r="F1669" s="18"/>
      <c r="G1669"/>
      <c r="H1669" s="18"/>
    </row>
    <row r="1670" spans="1:8">
      <c r="A1670" s="17"/>
      <c r="B1670" s="17"/>
      <c r="C1670" s="17"/>
      <c r="D1670" s="17"/>
      <c r="E1670" s="9"/>
      <c r="F1670" s="18"/>
      <c r="G1670"/>
      <c r="H1670" s="18"/>
    </row>
    <row r="1671" spans="1:8">
      <c r="A1671" s="17"/>
      <c r="B1671" s="17"/>
      <c r="C1671" s="17"/>
      <c r="D1671" s="17"/>
      <c r="E1671" s="9"/>
      <c r="F1671" s="18"/>
      <c r="G1671"/>
      <c r="H1671" s="18"/>
    </row>
    <row r="1672" spans="1:8">
      <c r="A1672" s="17"/>
      <c r="B1672" s="17"/>
      <c r="C1672" s="17"/>
      <c r="D1672" s="17"/>
      <c r="E1672" s="9"/>
      <c r="F1672" s="18"/>
      <c r="G1672"/>
      <c r="H1672" s="18"/>
    </row>
    <row r="1673" spans="1:8">
      <c r="A1673" s="17"/>
      <c r="B1673" s="17"/>
      <c r="C1673" s="17"/>
      <c r="D1673" s="17"/>
      <c r="E1673" s="9"/>
      <c r="F1673" s="18"/>
      <c r="G1673"/>
      <c r="H1673" s="18"/>
    </row>
    <row r="1674" spans="1:8">
      <c r="A1674" s="17"/>
      <c r="B1674" s="17"/>
      <c r="C1674" s="17"/>
      <c r="D1674" s="17"/>
      <c r="E1674" s="9"/>
      <c r="F1674" s="18"/>
      <c r="G1674"/>
      <c r="H1674" s="18"/>
    </row>
    <row r="1675" spans="1:8">
      <c r="A1675" s="17"/>
      <c r="B1675" s="17"/>
      <c r="C1675" s="17"/>
      <c r="D1675" s="17"/>
      <c r="E1675" s="9"/>
      <c r="F1675" s="18"/>
      <c r="G1675"/>
      <c r="H1675" s="18"/>
    </row>
    <row r="1676" spans="1:8">
      <c r="A1676" s="17"/>
      <c r="B1676" s="17"/>
      <c r="C1676" s="17"/>
      <c r="D1676" s="17"/>
      <c r="E1676" s="9"/>
      <c r="F1676" s="18"/>
      <c r="G1676"/>
      <c r="H1676" s="18"/>
    </row>
    <row r="1677" spans="1:8">
      <c r="A1677" s="17"/>
      <c r="B1677" s="17"/>
      <c r="C1677" s="17"/>
      <c r="D1677" s="17"/>
      <c r="E1677" s="9"/>
      <c r="F1677" s="18"/>
      <c r="G1677"/>
      <c r="H1677" s="18"/>
    </row>
    <row r="1678" spans="1:8">
      <c r="A1678" s="17"/>
      <c r="B1678" s="17"/>
      <c r="C1678" s="17"/>
      <c r="D1678" s="17"/>
      <c r="E1678" s="9"/>
      <c r="F1678" s="18"/>
      <c r="G1678"/>
      <c r="H1678" s="18"/>
    </row>
    <row r="1679" spans="1:8">
      <c r="A1679" s="17"/>
      <c r="B1679" s="17"/>
      <c r="C1679" s="17"/>
      <c r="D1679" s="17"/>
      <c r="E1679" s="9"/>
      <c r="F1679" s="18"/>
      <c r="G1679"/>
      <c r="H1679" s="18"/>
    </row>
    <row r="1680" spans="1:8">
      <c r="A1680" s="17"/>
      <c r="B1680" s="17"/>
      <c r="C1680" s="17"/>
      <c r="D1680" s="17"/>
      <c r="E1680" s="9"/>
      <c r="F1680" s="18"/>
      <c r="G1680"/>
      <c r="H1680" s="18"/>
    </row>
    <row r="1681" spans="1:8">
      <c r="A1681" s="17"/>
      <c r="B1681" s="17"/>
      <c r="C1681" s="17"/>
      <c r="D1681" s="17"/>
      <c r="E1681" s="9"/>
      <c r="F1681" s="18"/>
      <c r="G1681"/>
      <c r="H1681" s="18"/>
    </row>
    <row r="1682" spans="1:8">
      <c r="A1682" s="17"/>
      <c r="B1682" s="17"/>
      <c r="C1682" s="17"/>
      <c r="D1682" s="17"/>
      <c r="E1682" s="9"/>
      <c r="F1682" s="18"/>
      <c r="G1682"/>
      <c r="H1682" s="18"/>
    </row>
    <row r="1683" spans="1:8">
      <c r="A1683" s="17"/>
      <c r="B1683" s="17"/>
      <c r="C1683" s="17"/>
      <c r="D1683" s="17"/>
      <c r="E1683" s="9"/>
      <c r="F1683" s="18"/>
      <c r="G1683"/>
      <c r="H1683" s="18"/>
    </row>
    <row r="1684" spans="1:8">
      <c r="A1684" s="17"/>
      <c r="B1684" s="17"/>
      <c r="C1684" s="17"/>
      <c r="D1684" s="17"/>
      <c r="E1684" s="9"/>
      <c r="F1684" s="18"/>
      <c r="G1684"/>
      <c r="H1684" s="18"/>
    </row>
    <row r="1685" spans="1:8">
      <c r="A1685" s="17"/>
      <c r="B1685" s="17"/>
      <c r="C1685" s="17"/>
      <c r="D1685" s="17"/>
      <c r="E1685" s="9"/>
      <c r="F1685" s="18"/>
      <c r="G1685"/>
      <c r="H1685" s="18"/>
    </row>
    <row r="1686" spans="1:8">
      <c r="A1686" s="17"/>
      <c r="B1686" s="17"/>
      <c r="C1686" s="17"/>
      <c r="D1686" s="17"/>
      <c r="E1686" s="9"/>
      <c r="F1686" s="18"/>
      <c r="G1686"/>
      <c r="H1686" s="18"/>
    </row>
    <row r="1687" spans="1:8">
      <c r="A1687" s="17"/>
      <c r="B1687" s="17"/>
      <c r="C1687" s="17"/>
      <c r="D1687" s="17"/>
      <c r="E1687" s="9"/>
      <c r="F1687" s="18"/>
      <c r="G1687"/>
      <c r="H1687" s="18"/>
    </row>
    <row r="1688" spans="1:8">
      <c r="A1688" s="17"/>
      <c r="B1688" s="17"/>
      <c r="C1688" s="17"/>
      <c r="D1688" s="17"/>
      <c r="E1688" s="9"/>
      <c r="F1688" s="18"/>
      <c r="G1688"/>
      <c r="H1688" s="18"/>
    </row>
    <row r="1689" spans="1:8">
      <c r="A1689" s="17"/>
      <c r="B1689" s="17"/>
      <c r="C1689" s="17"/>
      <c r="D1689" s="17"/>
      <c r="E1689" s="9"/>
      <c r="F1689" s="18"/>
      <c r="G1689"/>
      <c r="H1689" s="18"/>
    </row>
    <row r="1690" spans="1:8">
      <c r="A1690" s="17"/>
      <c r="B1690" s="17"/>
      <c r="C1690" s="17"/>
      <c r="D1690" s="17"/>
      <c r="E1690" s="9"/>
      <c r="F1690" s="18"/>
      <c r="G1690"/>
      <c r="H1690" s="18"/>
    </row>
    <row r="1691" spans="1:8">
      <c r="A1691" s="17"/>
      <c r="B1691" s="17"/>
      <c r="C1691" s="17"/>
      <c r="D1691" s="17"/>
      <c r="E1691" s="9"/>
      <c r="F1691" s="18"/>
      <c r="G1691"/>
      <c r="H1691" s="18"/>
    </row>
    <row r="1692" spans="1:8">
      <c r="A1692" s="17"/>
      <c r="B1692" s="17"/>
      <c r="C1692" s="17"/>
      <c r="D1692" s="17"/>
      <c r="E1692" s="9"/>
      <c r="F1692" s="18"/>
      <c r="G1692"/>
      <c r="H1692" s="18"/>
    </row>
    <row r="1693" spans="1:8">
      <c r="A1693" s="17"/>
      <c r="B1693" s="17"/>
      <c r="C1693" s="17"/>
      <c r="D1693" s="17"/>
      <c r="E1693" s="9"/>
      <c r="F1693" s="18"/>
      <c r="G1693"/>
      <c r="H1693" s="18"/>
    </row>
    <row r="1694" spans="1:8">
      <c r="A1694" s="17"/>
      <c r="B1694" s="17"/>
      <c r="C1694" s="17"/>
      <c r="D1694" s="17"/>
      <c r="E1694" s="9"/>
      <c r="F1694" s="18"/>
      <c r="G1694"/>
      <c r="H1694" s="18"/>
    </row>
    <row r="1695" spans="1:8">
      <c r="A1695" s="17"/>
      <c r="B1695" s="17"/>
      <c r="C1695" s="17"/>
      <c r="D1695" s="17"/>
      <c r="E1695" s="9"/>
      <c r="F1695" s="18"/>
      <c r="G1695"/>
      <c r="H1695" s="18"/>
    </row>
    <row r="1696" spans="1:8">
      <c r="A1696" s="17"/>
      <c r="B1696" s="17"/>
      <c r="C1696" s="17"/>
      <c r="D1696" s="17"/>
      <c r="E1696" s="9"/>
      <c r="F1696" s="18"/>
      <c r="G1696"/>
      <c r="H1696" s="18"/>
    </row>
    <row r="1697" spans="1:8">
      <c r="A1697" s="17"/>
      <c r="B1697" s="17"/>
      <c r="C1697" s="17"/>
      <c r="D1697" s="17"/>
      <c r="E1697" s="9"/>
      <c r="F1697" s="18"/>
      <c r="G1697"/>
      <c r="H1697" s="18"/>
    </row>
    <row r="1698" spans="1:8">
      <c r="A1698" s="17"/>
      <c r="B1698" s="17"/>
      <c r="C1698" s="17"/>
      <c r="D1698" s="17"/>
      <c r="E1698" s="9"/>
      <c r="F1698" s="18"/>
      <c r="G1698"/>
      <c r="H1698" s="18"/>
    </row>
    <row r="1699" spans="1:8">
      <c r="A1699" s="17"/>
      <c r="B1699" s="17"/>
      <c r="C1699" s="17"/>
      <c r="D1699" s="17"/>
      <c r="E1699" s="9"/>
      <c r="F1699" s="18"/>
      <c r="G1699"/>
      <c r="H1699" s="18"/>
    </row>
    <row r="1700" spans="1:8">
      <c r="A1700" s="17"/>
      <c r="B1700" s="17"/>
      <c r="C1700" s="17"/>
      <c r="D1700" s="17"/>
      <c r="E1700" s="9"/>
      <c r="F1700" s="18"/>
      <c r="G1700"/>
      <c r="H1700" s="18"/>
    </row>
    <row r="1701" spans="1:8">
      <c r="A1701" s="17"/>
      <c r="B1701" s="17"/>
      <c r="C1701" s="17"/>
      <c r="D1701" s="17"/>
      <c r="E1701" s="9"/>
      <c r="F1701" s="18"/>
      <c r="G1701"/>
      <c r="H1701" s="18"/>
    </row>
    <row r="1702" spans="1:8">
      <c r="A1702" s="17"/>
      <c r="B1702" s="17"/>
      <c r="C1702" s="17"/>
      <c r="D1702" s="17"/>
      <c r="E1702" s="9"/>
      <c r="F1702" s="18"/>
      <c r="G1702"/>
      <c r="H1702" s="18"/>
    </row>
    <row r="1703" spans="1:8">
      <c r="A1703" s="17"/>
      <c r="B1703" s="17"/>
      <c r="C1703" s="17"/>
      <c r="D1703" s="17"/>
      <c r="E1703" s="9"/>
      <c r="F1703" s="18"/>
      <c r="G1703"/>
      <c r="H1703" s="18"/>
    </row>
    <row r="1704" spans="1:8">
      <c r="A1704" s="17"/>
      <c r="B1704" s="17"/>
      <c r="C1704" s="17"/>
      <c r="D1704" s="17"/>
      <c r="E1704" s="9"/>
      <c r="F1704" s="18"/>
      <c r="G1704"/>
      <c r="H1704" s="18"/>
    </row>
    <row r="1705" spans="1:8">
      <c r="A1705" s="17"/>
      <c r="B1705" s="17"/>
      <c r="C1705" s="17"/>
      <c r="D1705" s="17"/>
      <c r="E1705" s="9"/>
      <c r="F1705" s="18"/>
      <c r="G1705"/>
      <c r="H1705" s="18"/>
    </row>
    <row r="1706" spans="1:8">
      <c r="A1706" s="17"/>
      <c r="B1706" s="17"/>
      <c r="C1706" s="17"/>
      <c r="D1706" s="17"/>
      <c r="E1706" s="9"/>
      <c r="F1706" s="18"/>
      <c r="G1706"/>
      <c r="H1706" s="18"/>
    </row>
    <row r="1707" spans="1:8">
      <c r="A1707" s="17"/>
      <c r="B1707" s="17"/>
      <c r="C1707" s="17"/>
      <c r="D1707" s="17"/>
      <c r="E1707" s="9"/>
      <c r="F1707" s="18"/>
      <c r="G1707"/>
      <c r="H1707" s="18"/>
    </row>
    <row r="1708" spans="1:8">
      <c r="A1708" s="17"/>
      <c r="B1708" s="17"/>
      <c r="C1708" s="17"/>
      <c r="D1708" s="17"/>
      <c r="E1708" s="9"/>
      <c r="F1708" s="18"/>
      <c r="G1708"/>
      <c r="H1708" s="18"/>
    </row>
    <row r="1709" spans="1:8">
      <c r="A1709" s="17"/>
      <c r="B1709" s="17"/>
      <c r="C1709" s="17"/>
      <c r="D1709" s="17"/>
      <c r="E1709" s="9"/>
      <c r="F1709" s="18"/>
      <c r="G1709"/>
      <c r="H1709" s="18"/>
    </row>
    <row r="1710" spans="1:8">
      <c r="A1710" s="17"/>
      <c r="B1710" s="17"/>
      <c r="C1710" s="17"/>
      <c r="D1710" s="17"/>
      <c r="E1710" s="9"/>
      <c r="F1710" s="18"/>
      <c r="G1710"/>
      <c r="H1710" s="18"/>
    </row>
    <row r="1711" spans="1:8">
      <c r="A1711" s="17"/>
      <c r="B1711" s="17"/>
      <c r="C1711" s="17"/>
      <c r="D1711" s="17"/>
      <c r="E1711" s="9"/>
      <c r="F1711" s="18"/>
      <c r="G1711"/>
      <c r="H1711" s="18"/>
    </row>
    <row r="1712" spans="1:8">
      <c r="A1712" s="17"/>
      <c r="B1712" s="17"/>
      <c r="C1712" s="17"/>
      <c r="D1712" s="17"/>
      <c r="E1712" s="9"/>
      <c r="F1712" s="18"/>
      <c r="G1712"/>
      <c r="H1712" s="18"/>
    </row>
    <row r="1713" spans="1:8">
      <c r="A1713" s="17"/>
      <c r="B1713" s="17"/>
      <c r="C1713" s="17"/>
      <c r="D1713" s="17"/>
      <c r="E1713" s="9"/>
      <c r="F1713" s="18"/>
      <c r="G1713"/>
      <c r="H1713" s="18"/>
    </row>
    <row r="1714" spans="1:8">
      <c r="A1714" s="17"/>
      <c r="B1714" s="17"/>
      <c r="C1714" s="17"/>
      <c r="D1714" s="17"/>
      <c r="E1714" s="9"/>
      <c r="F1714" s="18"/>
      <c r="G1714"/>
      <c r="H1714" s="18"/>
    </row>
    <row r="1715" spans="1:8">
      <c r="A1715" s="17"/>
      <c r="B1715" s="17"/>
      <c r="C1715" s="17"/>
      <c r="D1715" s="17"/>
      <c r="E1715" s="9"/>
      <c r="F1715" s="18"/>
      <c r="G1715"/>
      <c r="H1715" s="18"/>
    </row>
    <row r="1716" spans="1:8">
      <c r="A1716" s="17"/>
      <c r="B1716" s="17"/>
      <c r="C1716" s="17"/>
      <c r="D1716" s="17"/>
      <c r="E1716" s="9"/>
      <c r="F1716" s="18"/>
      <c r="G1716"/>
      <c r="H1716" s="18"/>
    </row>
    <row r="1717" spans="1:8">
      <c r="A1717" s="17"/>
      <c r="B1717" s="17"/>
      <c r="C1717" s="17"/>
      <c r="D1717" s="17"/>
      <c r="E1717" s="9"/>
      <c r="F1717" s="18"/>
      <c r="G1717"/>
      <c r="H1717" s="18"/>
    </row>
    <row r="1718" spans="1:8">
      <c r="A1718" s="17"/>
      <c r="B1718" s="17"/>
      <c r="C1718" s="17"/>
      <c r="D1718" s="17"/>
      <c r="E1718" s="9"/>
      <c r="F1718" s="18"/>
      <c r="G1718"/>
      <c r="H1718" s="18"/>
    </row>
    <row r="1719" spans="1:8">
      <c r="A1719" s="17"/>
      <c r="B1719" s="17"/>
      <c r="C1719" s="17"/>
      <c r="D1719" s="17"/>
      <c r="E1719" s="9"/>
      <c r="F1719" s="18"/>
      <c r="G1719"/>
      <c r="H1719" s="18"/>
    </row>
    <row r="1720" spans="1:8">
      <c r="A1720" s="17"/>
      <c r="B1720" s="17"/>
      <c r="C1720" s="17"/>
      <c r="D1720" s="17"/>
      <c r="E1720" s="9"/>
      <c r="F1720" s="18"/>
      <c r="G1720"/>
      <c r="H1720" s="18"/>
    </row>
    <row r="1721" spans="1:8">
      <c r="A1721" s="17"/>
      <c r="B1721" s="17"/>
      <c r="C1721" s="17"/>
      <c r="D1721" s="17"/>
      <c r="E1721" s="9"/>
      <c r="F1721" s="18"/>
      <c r="G1721"/>
      <c r="H1721" s="18"/>
    </row>
    <row r="1722" spans="1:8">
      <c r="A1722" s="17"/>
      <c r="B1722" s="17"/>
      <c r="C1722" s="17"/>
      <c r="D1722" s="17"/>
      <c r="E1722" s="9"/>
      <c r="F1722" s="18"/>
      <c r="G1722"/>
      <c r="H1722" s="18"/>
    </row>
    <row r="1723" spans="1:8">
      <c r="A1723" s="17"/>
      <c r="B1723" s="17"/>
      <c r="C1723" s="17"/>
      <c r="D1723" s="17"/>
      <c r="E1723" s="9"/>
      <c r="F1723" s="18"/>
      <c r="G1723"/>
      <c r="H1723" s="18"/>
    </row>
    <row r="1724" spans="1:8">
      <c r="A1724" s="17"/>
      <c r="B1724" s="17"/>
      <c r="C1724" s="17"/>
      <c r="D1724" s="17"/>
      <c r="E1724" s="9"/>
      <c r="F1724" s="18"/>
      <c r="G1724"/>
      <c r="H1724" s="18"/>
    </row>
    <row r="1725" spans="1:8">
      <c r="A1725" s="17"/>
      <c r="B1725" s="17"/>
      <c r="C1725" s="17"/>
      <c r="D1725" s="17"/>
      <c r="E1725" s="9"/>
      <c r="F1725" s="18"/>
      <c r="G1725"/>
      <c r="H1725" s="18"/>
    </row>
    <row r="1726" spans="1:8">
      <c r="A1726" s="17"/>
      <c r="B1726" s="17"/>
      <c r="C1726" s="17"/>
      <c r="D1726" s="17"/>
      <c r="E1726" s="9"/>
      <c r="F1726" s="18"/>
      <c r="G1726"/>
      <c r="H1726" s="18"/>
    </row>
    <row r="1727" spans="1:8">
      <c r="A1727" s="17"/>
      <c r="B1727" s="17"/>
      <c r="C1727" s="17"/>
      <c r="D1727" s="17"/>
      <c r="E1727" s="9"/>
      <c r="F1727" s="18"/>
      <c r="G1727"/>
      <c r="H1727" s="18"/>
    </row>
    <row r="1728" spans="1:8">
      <c r="A1728" s="17"/>
      <c r="B1728" s="17"/>
      <c r="C1728" s="17"/>
      <c r="D1728" s="17"/>
      <c r="E1728" s="9"/>
      <c r="F1728" s="18"/>
      <c r="G1728"/>
      <c r="H1728" s="18"/>
    </row>
    <row r="1729" spans="1:8">
      <c r="A1729" s="17"/>
      <c r="B1729" s="17"/>
      <c r="C1729" s="17"/>
      <c r="D1729" s="17"/>
      <c r="E1729" s="9"/>
      <c r="F1729" s="18"/>
      <c r="G1729"/>
      <c r="H1729" s="18"/>
    </row>
    <row r="1730" spans="1:8">
      <c r="A1730" s="17"/>
      <c r="B1730" s="17"/>
      <c r="C1730" s="17"/>
      <c r="D1730" s="17"/>
      <c r="E1730" s="9"/>
      <c r="F1730" s="18"/>
      <c r="G1730"/>
      <c r="H1730" s="18"/>
    </row>
    <row r="1731" spans="1:8">
      <c r="A1731" s="17"/>
      <c r="B1731" s="17"/>
      <c r="C1731" s="17"/>
      <c r="D1731" s="17"/>
      <c r="E1731" s="9"/>
      <c r="F1731" s="18"/>
      <c r="G1731"/>
      <c r="H1731" s="18"/>
    </row>
    <row r="1732" spans="1:8">
      <c r="A1732" s="17"/>
      <c r="B1732" s="17"/>
      <c r="C1732" s="17"/>
      <c r="D1732" s="17"/>
      <c r="E1732" s="9"/>
      <c r="F1732" s="18"/>
      <c r="G1732"/>
      <c r="H1732" s="18"/>
    </row>
    <row r="1733" spans="1:8">
      <c r="A1733" s="17"/>
      <c r="B1733" s="17"/>
      <c r="C1733" s="17"/>
      <c r="D1733" s="17"/>
      <c r="E1733" s="9"/>
      <c r="F1733" s="18"/>
      <c r="G1733"/>
      <c r="H1733" s="18"/>
    </row>
    <row r="1734" spans="1:8">
      <c r="A1734" s="17"/>
      <c r="B1734" s="17"/>
      <c r="C1734" s="17"/>
      <c r="D1734" s="17"/>
      <c r="E1734" s="9"/>
      <c r="F1734" s="18"/>
      <c r="G1734"/>
      <c r="H1734" s="18"/>
    </row>
    <row r="1735" spans="1:8">
      <c r="A1735" s="17"/>
      <c r="B1735" s="17"/>
      <c r="C1735" s="17"/>
      <c r="D1735" s="17"/>
      <c r="E1735" s="9"/>
      <c r="F1735" s="18"/>
      <c r="G1735"/>
      <c r="H1735" s="18"/>
    </row>
    <row r="1736" spans="1:8">
      <c r="A1736" s="17"/>
      <c r="B1736" s="17"/>
      <c r="C1736" s="17"/>
      <c r="D1736" s="17"/>
      <c r="E1736" s="9"/>
      <c r="F1736" s="18"/>
      <c r="G1736"/>
      <c r="H1736" s="18"/>
    </row>
    <row r="1737" spans="1:8">
      <c r="A1737" s="17"/>
      <c r="B1737" s="17"/>
      <c r="C1737" s="17"/>
      <c r="D1737" s="17"/>
      <c r="E1737" s="9"/>
      <c r="F1737" s="18"/>
      <c r="G1737"/>
      <c r="H1737" s="18"/>
    </row>
    <row r="1738" spans="1:8">
      <c r="A1738" s="17"/>
      <c r="B1738" s="17"/>
      <c r="C1738" s="17"/>
      <c r="D1738" s="17"/>
      <c r="E1738" s="9"/>
      <c r="F1738" s="18"/>
      <c r="G1738"/>
      <c r="H1738" s="18"/>
    </row>
    <row r="1739" spans="1:8">
      <c r="A1739" s="17"/>
      <c r="B1739" s="17"/>
      <c r="C1739" s="17"/>
      <c r="D1739" s="17"/>
      <c r="E1739" s="9"/>
      <c r="F1739" s="18"/>
      <c r="G1739"/>
      <c r="H1739" s="18"/>
    </row>
    <row r="1740" spans="1:8">
      <c r="A1740" s="17"/>
      <c r="B1740" s="17"/>
      <c r="C1740" s="17"/>
      <c r="D1740" s="17"/>
      <c r="E1740" s="9"/>
      <c r="F1740" s="18"/>
      <c r="G1740"/>
      <c r="H1740" s="18"/>
    </row>
    <row r="1741" spans="1:8">
      <c r="A1741" s="17"/>
      <c r="B1741" s="17"/>
      <c r="C1741" s="17"/>
      <c r="D1741" s="17"/>
      <c r="E1741" s="9"/>
      <c r="F1741" s="18"/>
      <c r="G1741"/>
      <c r="H1741" s="18"/>
    </row>
    <row r="1742" spans="1:8">
      <c r="A1742" s="17"/>
      <c r="B1742" s="17"/>
      <c r="C1742" s="17"/>
      <c r="D1742" s="17"/>
      <c r="E1742" s="9"/>
      <c r="F1742" s="18"/>
      <c r="G1742"/>
      <c r="H1742" s="18"/>
    </row>
    <row r="1743" spans="1:8">
      <c r="A1743" s="17"/>
      <c r="B1743" s="17"/>
      <c r="C1743" s="17"/>
      <c r="D1743" s="17"/>
      <c r="E1743" s="9"/>
      <c r="F1743" s="18"/>
      <c r="G1743"/>
      <c r="H1743" s="18"/>
    </row>
    <row r="1744" spans="1:8">
      <c r="A1744" s="17"/>
      <c r="B1744" s="17"/>
      <c r="C1744" s="17"/>
      <c r="D1744" s="17"/>
      <c r="E1744" s="9"/>
      <c r="F1744" s="18"/>
      <c r="G1744"/>
      <c r="H1744" s="18"/>
    </row>
    <row r="1745" spans="1:8">
      <c r="A1745" s="17"/>
      <c r="B1745" s="17"/>
      <c r="C1745" s="17"/>
      <c r="D1745" s="17"/>
      <c r="E1745" s="9"/>
      <c r="F1745" s="18"/>
      <c r="G1745"/>
      <c r="H1745" s="18"/>
    </row>
    <row r="1746" spans="1:8">
      <c r="A1746" s="17"/>
      <c r="B1746" s="17"/>
      <c r="C1746" s="17"/>
      <c r="D1746" s="17"/>
      <c r="E1746" s="9"/>
      <c r="F1746" s="18"/>
      <c r="G1746"/>
      <c r="H1746" s="18"/>
    </row>
    <row r="1747" spans="1:8">
      <c r="A1747" s="17"/>
      <c r="B1747" s="17"/>
      <c r="C1747" s="17"/>
      <c r="D1747" s="17"/>
      <c r="E1747" s="9"/>
      <c r="F1747" s="18"/>
      <c r="G1747"/>
      <c r="H1747" s="18"/>
    </row>
    <row r="1748" spans="1:8">
      <c r="A1748" s="17"/>
      <c r="B1748" s="17"/>
      <c r="C1748" s="17"/>
      <c r="D1748" s="17"/>
      <c r="E1748" s="9"/>
      <c r="F1748" s="18"/>
      <c r="G1748"/>
      <c r="H1748" s="18"/>
    </row>
    <row r="1749" spans="1:8">
      <c r="A1749" s="17"/>
      <c r="B1749" s="17"/>
      <c r="C1749" s="17"/>
      <c r="D1749" s="17"/>
      <c r="E1749" s="9"/>
      <c r="F1749" s="18"/>
      <c r="G1749"/>
      <c r="H1749" s="18"/>
    </row>
    <row r="1750" spans="1:8">
      <c r="A1750" s="17"/>
      <c r="B1750" s="17"/>
      <c r="C1750" s="17"/>
      <c r="D1750" s="17"/>
      <c r="E1750" s="9"/>
      <c r="F1750" s="18"/>
      <c r="G1750"/>
      <c r="H1750" s="18"/>
    </row>
    <row r="1751" spans="1:8">
      <c r="A1751" s="17"/>
      <c r="B1751" s="17"/>
      <c r="C1751" s="17"/>
      <c r="D1751" s="17"/>
      <c r="E1751" s="9"/>
      <c r="F1751" s="18"/>
      <c r="G1751"/>
      <c r="H1751" s="18"/>
    </row>
    <row r="1752" spans="1:8">
      <c r="A1752" s="17"/>
      <c r="B1752" s="17"/>
      <c r="C1752" s="17"/>
      <c r="D1752" s="17"/>
      <c r="E1752" s="9"/>
      <c r="F1752" s="18"/>
      <c r="G1752"/>
      <c r="H1752" s="18"/>
    </row>
    <row r="1753" spans="1:8">
      <c r="A1753" s="17"/>
      <c r="B1753" s="17"/>
      <c r="C1753" s="17"/>
      <c r="D1753" s="17"/>
      <c r="E1753" s="9"/>
      <c r="F1753" s="18"/>
      <c r="G1753"/>
      <c r="H1753" s="18"/>
    </row>
    <row r="1754" spans="1:8">
      <c r="A1754" s="17"/>
      <c r="B1754" s="17"/>
      <c r="C1754" s="17"/>
      <c r="D1754" s="17"/>
      <c r="E1754" s="9"/>
      <c r="F1754" s="18"/>
      <c r="G1754"/>
      <c r="H1754" s="18"/>
    </row>
    <row r="1755" spans="1:8">
      <c r="A1755" s="17"/>
      <c r="B1755" s="17"/>
      <c r="C1755" s="17"/>
      <c r="D1755" s="17"/>
      <c r="E1755" s="9"/>
      <c r="F1755" s="18"/>
      <c r="G1755"/>
      <c r="H1755" s="18"/>
    </row>
    <row r="1756" spans="1:8">
      <c r="A1756" s="17"/>
      <c r="B1756" s="17"/>
      <c r="C1756" s="17"/>
      <c r="D1756" s="17"/>
      <c r="E1756" s="9"/>
      <c r="F1756" s="18"/>
      <c r="G1756"/>
      <c r="H1756" s="18"/>
    </row>
    <row r="1757" spans="1:8">
      <c r="A1757" s="17"/>
      <c r="B1757" s="17"/>
      <c r="C1757" s="17"/>
      <c r="D1757" s="17"/>
      <c r="E1757" s="9"/>
      <c r="F1757" s="18"/>
      <c r="G1757"/>
      <c r="H1757" s="18"/>
    </row>
    <row r="1758" spans="1:8">
      <c r="A1758" s="17"/>
      <c r="B1758" s="17"/>
      <c r="C1758" s="17"/>
      <c r="D1758" s="17"/>
      <c r="E1758" s="9"/>
      <c r="F1758" s="18"/>
      <c r="G1758"/>
      <c r="H1758" s="18"/>
    </row>
    <row r="1759" spans="1:8">
      <c r="A1759" s="17"/>
      <c r="B1759" s="17"/>
      <c r="C1759" s="17"/>
      <c r="D1759" s="17"/>
      <c r="E1759" s="9"/>
      <c r="F1759" s="18"/>
      <c r="G1759"/>
      <c r="H1759" s="18"/>
    </row>
    <row r="1760" spans="1:8">
      <c r="A1760" s="17"/>
      <c r="B1760" s="17"/>
      <c r="C1760" s="17"/>
      <c r="D1760" s="17"/>
      <c r="E1760" s="9"/>
      <c r="F1760" s="18"/>
      <c r="G1760"/>
      <c r="H1760" s="18"/>
    </row>
    <row r="1761" spans="1:8">
      <c r="A1761" s="17"/>
      <c r="B1761" s="17"/>
      <c r="C1761" s="17"/>
      <c r="D1761" s="17"/>
      <c r="E1761" s="9"/>
      <c r="F1761" s="18"/>
      <c r="G1761"/>
      <c r="H1761" s="18"/>
    </row>
    <row r="1762" spans="1:8">
      <c r="A1762" s="17"/>
      <c r="B1762" s="17"/>
      <c r="C1762" s="17"/>
      <c r="D1762" s="17"/>
      <c r="E1762" s="9"/>
      <c r="F1762" s="18"/>
      <c r="G1762"/>
      <c r="H1762" s="18"/>
    </row>
    <row r="1763" spans="1:8">
      <c r="A1763" s="17"/>
      <c r="B1763" s="17"/>
      <c r="C1763" s="17"/>
      <c r="D1763" s="17"/>
      <c r="E1763" s="9"/>
      <c r="F1763" s="18"/>
      <c r="G1763"/>
      <c r="H1763" s="18"/>
    </row>
    <row r="1764" spans="1:8">
      <c r="A1764" s="17"/>
      <c r="B1764" s="17"/>
      <c r="C1764" s="17"/>
      <c r="D1764" s="17"/>
      <c r="E1764" s="9"/>
      <c r="F1764" s="18"/>
      <c r="G1764"/>
      <c r="H1764" s="18"/>
    </row>
    <row r="1765" spans="1:8">
      <c r="A1765" s="17"/>
      <c r="B1765" s="17"/>
      <c r="C1765" s="17"/>
      <c r="D1765" s="17"/>
      <c r="E1765" s="9"/>
      <c r="F1765" s="18"/>
      <c r="G1765"/>
      <c r="H1765" s="18"/>
    </row>
    <row r="1766" spans="1:8">
      <c r="A1766" s="17"/>
      <c r="B1766" s="17"/>
      <c r="C1766" s="17"/>
      <c r="D1766" s="17"/>
      <c r="E1766" s="9"/>
      <c r="F1766" s="18"/>
      <c r="G1766"/>
      <c r="H1766" s="18"/>
    </row>
    <row r="1767" spans="1:8">
      <c r="A1767" s="17"/>
      <c r="B1767" s="17"/>
      <c r="C1767" s="17"/>
      <c r="D1767" s="17"/>
      <c r="E1767" s="9"/>
      <c r="F1767" s="18"/>
      <c r="G1767"/>
      <c r="H1767" s="18"/>
    </row>
    <row r="1768" spans="1:8">
      <c r="A1768" s="17"/>
      <c r="B1768" s="17"/>
      <c r="C1768" s="17"/>
      <c r="D1768" s="17"/>
      <c r="E1768" s="9"/>
      <c r="F1768" s="18"/>
      <c r="G1768"/>
      <c r="H1768" s="18"/>
    </row>
    <row r="1769" spans="1:8">
      <c r="A1769" s="17"/>
      <c r="B1769" s="17"/>
      <c r="C1769" s="17"/>
      <c r="D1769" s="17"/>
      <c r="E1769" s="9"/>
      <c r="F1769" s="18"/>
      <c r="G1769"/>
      <c r="H1769" s="18"/>
    </row>
    <row r="1770" spans="1:8">
      <c r="A1770" s="17"/>
      <c r="B1770" s="17"/>
      <c r="C1770" s="17"/>
      <c r="D1770" s="17"/>
      <c r="E1770" s="9"/>
      <c r="F1770" s="18"/>
      <c r="G1770"/>
      <c r="H1770" s="18"/>
    </row>
    <row r="1771" spans="1:8">
      <c r="A1771" s="17"/>
      <c r="B1771" s="17"/>
      <c r="C1771" s="17"/>
      <c r="D1771" s="17"/>
      <c r="E1771" s="9"/>
      <c r="F1771" s="18"/>
      <c r="G1771"/>
      <c r="H1771" s="18"/>
    </row>
    <row r="1772" spans="1:8">
      <c r="A1772" s="17"/>
      <c r="B1772" s="17"/>
      <c r="C1772" s="17"/>
      <c r="D1772" s="17"/>
      <c r="E1772" s="9"/>
      <c r="F1772" s="18"/>
      <c r="G1772"/>
      <c r="H1772" s="18"/>
    </row>
    <row r="1773" spans="1:8">
      <c r="A1773" s="17"/>
      <c r="B1773" s="17"/>
      <c r="C1773" s="17"/>
      <c r="D1773" s="17"/>
      <c r="E1773" s="9"/>
      <c r="F1773" s="18"/>
      <c r="G1773"/>
      <c r="H1773" s="18"/>
    </row>
    <row r="1774" spans="1:8">
      <c r="A1774" s="17"/>
      <c r="B1774" s="17"/>
      <c r="C1774" s="17"/>
      <c r="D1774" s="17"/>
      <c r="E1774" s="9"/>
      <c r="F1774" s="18"/>
      <c r="G1774"/>
      <c r="H1774" s="18"/>
    </row>
    <row r="1775" spans="1:8">
      <c r="A1775" s="17"/>
      <c r="B1775" s="17"/>
      <c r="C1775" s="17"/>
      <c r="D1775" s="17"/>
      <c r="E1775" s="9"/>
      <c r="F1775" s="18"/>
      <c r="G1775"/>
      <c r="H1775" s="18"/>
    </row>
    <row r="1776" spans="1:8">
      <c r="A1776" s="17"/>
      <c r="B1776" s="17"/>
      <c r="C1776" s="17"/>
      <c r="D1776" s="17"/>
      <c r="E1776" s="9"/>
      <c r="F1776" s="18"/>
      <c r="G1776"/>
      <c r="H1776" s="18"/>
    </row>
    <row r="1777" spans="1:8">
      <c r="A1777" s="17"/>
      <c r="B1777" s="17"/>
      <c r="C1777" s="17"/>
      <c r="D1777" s="17"/>
      <c r="E1777" s="9"/>
      <c r="F1777" s="18"/>
      <c r="G1777"/>
      <c r="H1777" s="18"/>
    </row>
    <row r="1778" spans="1:8">
      <c r="A1778" s="17"/>
      <c r="B1778" s="17"/>
      <c r="C1778" s="17"/>
      <c r="D1778" s="17"/>
      <c r="E1778" s="9"/>
      <c r="F1778" s="18"/>
      <c r="G1778"/>
      <c r="H1778" s="18"/>
    </row>
    <row r="1779" spans="1:8">
      <c r="A1779" s="17"/>
      <c r="B1779" s="17"/>
      <c r="C1779" s="17"/>
      <c r="D1779" s="17"/>
      <c r="E1779" s="9"/>
      <c r="F1779" s="18"/>
      <c r="G1779"/>
      <c r="H1779" s="18"/>
    </row>
    <row r="1780" spans="1:8">
      <c r="A1780" s="17"/>
      <c r="B1780" s="17"/>
      <c r="C1780" s="17"/>
      <c r="D1780" s="17"/>
      <c r="E1780" s="9"/>
      <c r="F1780" s="18"/>
      <c r="G1780"/>
      <c r="H1780" s="18"/>
    </row>
    <row r="1781" spans="1:8">
      <c r="A1781" s="17"/>
      <c r="B1781" s="17"/>
      <c r="C1781" s="17"/>
      <c r="D1781" s="17"/>
      <c r="E1781" s="9"/>
      <c r="F1781" s="18"/>
      <c r="G1781"/>
      <c r="H1781" s="18"/>
    </row>
    <row r="1782" spans="1:8">
      <c r="A1782" s="17"/>
      <c r="B1782" s="17"/>
      <c r="C1782" s="17"/>
      <c r="D1782" s="17"/>
      <c r="E1782" s="9"/>
      <c r="F1782" s="18"/>
      <c r="G1782"/>
      <c r="H1782" s="18"/>
    </row>
    <row r="1783" spans="1:8">
      <c r="A1783" s="17"/>
      <c r="B1783" s="17"/>
      <c r="C1783" s="17"/>
      <c r="D1783" s="17"/>
      <c r="E1783" s="9"/>
      <c r="F1783" s="18"/>
      <c r="G1783"/>
      <c r="H1783" s="18"/>
    </row>
    <row r="1784" spans="1:8">
      <c r="A1784" s="17"/>
      <c r="B1784" s="17"/>
      <c r="C1784" s="17"/>
      <c r="D1784" s="17"/>
      <c r="E1784" s="9"/>
      <c r="F1784" s="18"/>
      <c r="G1784"/>
      <c r="H1784" s="18"/>
    </row>
    <row r="1785" spans="1:8">
      <c r="A1785" s="17"/>
      <c r="B1785" s="17"/>
      <c r="C1785" s="17"/>
      <c r="D1785" s="17"/>
      <c r="E1785" s="9"/>
      <c r="F1785" s="18"/>
      <c r="G1785"/>
      <c r="H1785" s="18"/>
    </row>
    <row r="1786" spans="1:8">
      <c r="A1786" s="17"/>
      <c r="B1786" s="17"/>
      <c r="C1786" s="17"/>
      <c r="D1786" s="17"/>
      <c r="E1786" s="9"/>
      <c r="F1786" s="18"/>
      <c r="G1786"/>
      <c r="H1786" s="18"/>
    </row>
    <row r="1787" spans="1:8">
      <c r="A1787" s="17"/>
      <c r="B1787" s="17"/>
      <c r="C1787" s="17"/>
      <c r="D1787" s="17"/>
      <c r="E1787" s="9"/>
      <c r="F1787" s="18"/>
      <c r="G1787"/>
      <c r="H1787" s="18"/>
    </row>
    <row r="1788" spans="1:8">
      <c r="A1788" s="17"/>
      <c r="B1788" s="17"/>
      <c r="C1788" s="17"/>
      <c r="D1788" s="17"/>
      <c r="E1788" s="9"/>
      <c r="F1788" s="18"/>
      <c r="G1788"/>
      <c r="H1788" s="18"/>
    </row>
    <row r="1789" spans="1:8">
      <c r="A1789" s="17"/>
      <c r="B1789" s="17"/>
      <c r="C1789" s="17"/>
      <c r="D1789" s="17"/>
      <c r="E1789" s="9"/>
      <c r="F1789" s="18"/>
      <c r="G1789"/>
      <c r="H1789" s="18"/>
    </row>
    <row r="1790" spans="1:8">
      <c r="A1790" s="17"/>
      <c r="B1790" s="17"/>
      <c r="C1790" s="17"/>
      <c r="D1790" s="17"/>
      <c r="E1790" s="9"/>
      <c r="F1790" s="18"/>
      <c r="G1790"/>
      <c r="H1790" s="18"/>
    </row>
    <row r="1791" spans="1:8">
      <c r="A1791" s="17"/>
      <c r="B1791" s="17"/>
      <c r="C1791" s="17"/>
      <c r="D1791" s="17"/>
      <c r="E1791" s="9"/>
      <c r="F1791" s="18"/>
      <c r="G1791"/>
      <c r="H1791" s="18"/>
    </row>
    <row r="1792" spans="1:8">
      <c r="A1792" s="17"/>
      <c r="B1792" s="17"/>
      <c r="C1792" s="17"/>
      <c r="D1792" s="17"/>
      <c r="E1792" s="9"/>
      <c r="F1792" s="18"/>
      <c r="G1792"/>
      <c r="H1792" s="18"/>
    </row>
    <row r="1793" spans="1:8">
      <c r="A1793" s="17"/>
      <c r="B1793" s="17"/>
      <c r="C1793" s="17"/>
      <c r="D1793" s="17"/>
      <c r="E1793" s="9"/>
      <c r="F1793" s="18"/>
      <c r="G1793"/>
      <c r="H1793" s="18"/>
    </row>
    <row r="1794" spans="1:8">
      <c r="A1794" s="17"/>
      <c r="B1794" s="17"/>
      <c r="C1794" s="17"/>
      <c r="D1794" s="17"/>
      <c r="E1794" s="9"/>
      <c r="F1794" s="18"/>
      <c r="G1794"/>
      <c r="H1794" s="18"/>
    </row>
    <row r="1795" spans="1:8">
      <c r="A1795" s="17"/>
      <c r="B1795" s="17"/>
      <c r="C1795" s="17"/>
      <c r="D1795" s="17"/>
      <c r="E1795" s="9"/>
      <c r="F1795" s="18"/>
      <c r="G1795"/>
      <c r="H1795" s="18"/>
    </row>
    <row r="1796" spans="1:8">
      <c r="A1796" s="17"/>
      <c r="B1796" s="17"/>
      <c r="C1796" s="17"/>
      <c r="D1796" s="17"/>
      <c r="E1796" s="9"/>
      <c r="F1796" s="18"/>
      <c r="G1796"/>
      <c r="H1796" s="18"/>
    </row>
    <row r="1797" spans="1:8">
      <c r="A1797" s="17"/>
      <c r="B1797" s="17"/>
      <c r="C1797" s="17"/>
      <c r="D1797" s="17"/>
      <c r="E1797" s="9"/>
      <c r="F1797" s="18"/>
      <c r="G1797"/>
      <c r="H1797" s="18"/>
    </row>
    <row r="1798" spans="1:8">
      <c r="A1798" s="17"/>
      <c r="B1798" s="17"/>
      <c r="C1798" s="17"/>
      <c r="D1798" s="17"/>
      <c r="E1798" s="9"/>
      <c r="F1798" s="18"/>
      <c r="G1798"/>
      <c r="H1798" s="18"/>
    </row>
    <row r="1799" spans="1:8">
      <c r="A1799" s="17"/>
      <c r="B1799" s="17"/>
      <c r="C1799" s="17"/>
      <c r="D1799" s="17"/>
      <c r="E1799" s="9"/>
      <c r="F1799" s="18"/>
      <c r="G1799"/>
      <c r="H1799" s="18"/>
    </row>
    <row r="1800" spans="1:8">
      <c r="A1800" s="17"/>
      <c r="B1800" s="17"/>
      <c r="C1800" s="17"/>
      <c r="D1800" s="17"/>
      <c r="E1800" s="9"/>
      <c r="F1800" s="18"/>
      <c r="G1800"/>
      <c r="H1800" s="18"/>
    </row>
    <row r="1801" spans="1:8">
      <c r="A1801" s="17"/>
      <c r="B1801" s="17"/>
      <c r="C1801" s="17"/>
      <c r="D1801" s="17"/>
      <c r="E1801" s="9"/>
      <c r="F1801" s="18"/>
      <c r="G1801"/>
      <c r="H1801" s="18"/>
    </row>
    <row r="1802" spans="1:8">
      <c r="A1802" s="17"/>
      <c r="B1802" s="17"/>
      <c r="C1802" s="17"/>
      <c r="D1802" s="17"/>
      <c r="E1802" s="9"/>
      <c r="F1802" s="18"/>
      <c r="G1802"/>
      <c r="H1802" s="18"/>
    </row>
    <row r="1803" spans="1:8">
      <c r="A1803" s="17"/>
      <c r="B1803" s="17"/>
      <c r="C1803" s="17"/>
      <c r="D1803" s="17"/>
      <c r="E1803" s="9"/>
      <c r="F1803" s="18"/>
      <c r="G1803"/>
      <c r="H1803" s="18"/>
    </row>
    <row r="1804" spans="1:8">
      <c r="A1804" s="17"/>
      <c r="B1804" s="17"/>
      <c r="C1804" s="17"/>
      <c r="D1804" s="17"/>
      <c r="E1804" s="9"/>
      <c r="F1804" s="18"/>
      <c r="G1804"/>
      <c r="H1804" s="18"/>
    </row>
    <row r="1805" spans="1:8">
      <c r="A1805" s="17"/>
      <c r="B1805" s="17"/>
      <c r="C1805" s="17"/>
      <c r="D1805" s="17"/>
      <c r="E1805" s="9"/>
      <c r="F1805" s="18"/>
      <c r="G1805"/>
      <c r="H1805" s="18"/>
    </row>
    <row r="1806" spans="1:8">
      <c r="A1806" s="17"/>
      <c r="B1806" s="17"/>
      <c r="C1806" s="17"/>
      <c r="D1806" s="17"/>
      <c r="E1806" s="9"/>
      <c r="F1806" s="18"/>
      <c r="G1806"/>
      <c r="H1806" s="18"/>
    </row>
    <row r="1807" spans="1:8">
      <c r="A1807" s="17"/>
      <c r="B1807" s="17"/>
      <c r="C1807" s="17"/>
      <c r="D1807" s="17"/>
      <c r="E1807" s="9"/>
      <c r="F1807" s="18"/>
      <c r="G1807"/>
      <c r="H1807" s="18"/>
    </row>
    <row r="1808" spans="1:8">
      <c r="A1808" s="17"/>
      <c r="B1808" s="17"/>
      <c r="C1808" s="17"/>
      <c r="D1808" s="17"/>
      <c r="E1808" s="9"/>
      <c r="F1808" s="18"/>
      <c r="G1808"/>
      <c r="H1808" s="18"/>
    </row>
    <row r="1809" spans="1:8">
      <c r="A1809" s="17"/>
      <c r="B1809" s="17"/>
      <c r="C1809" s="17"/>
      <c r="D1809" s="17"/>
      <c r="E1809" s="9"/>
      <c r="F1809" s="18"/>
      <c r="G1809"/>
      <c r="H1809" s="18"/>
    </row>
    <row r="1810" spans="1:8">
      <c r="A1810" s="17"/>
      <c r="B1810" s="17"/>
      <c r="C1810" s="17"/>
      <c r="D1810" s="17"/>
      <c r="E1810" s="9"/>
      <c r="F1810" s="18"/>
      <c r="G1810"/>
      <c r="H1810" s="18"/>
    </row>
    <row r="1811" spans="1:8">
      <c r="A1811" s="17"/>
      <c r="B1811" s="17"/>
      <c r="C1811" s="17"/>
      <c r="D1811" s="17"/>
      <c r="E1811" s="9"/>
      <c r="F1811" s="18"/>
      <c r="G1811"/>
      <c r="H1811" s="18"/>
    </row>
    <row r="1812" spans="1:8">
      <c r="A1812" s="17"/>
      <c r="B1812" s="17"/>
      <c r="C1812" s="17"/>
      <c r="D1812" s="17"/>
      <c r="E1812" s="9"/>
      <c r="F1812" s="18"/>
      <c r="G1812"/>
      <c r="H1812" s="18"/>
    </row>
    <row r="1813" spans="1:8">
      <c r="A1813" s="17"/>
      <c r="B1813" s="17"/>
      <c r="C1813" s="17"/>
      <c r="D1813" s="17"/>
      <c r="E1813" s="9"/>
      <c r="F1813" s="18"/>
      <c r="G1813"/>
      <c r="H1813" s="18"/>
    </row>
    <row r="1814" spans="1:8">
      <c r="A1814" s="17"/>
      <c r="B1814" s="17"/>
      <c r="C1814" s="17"/>
      <c r="D1814" s="17"/>
      <c r="E1814" s="9"/>
      <c r="F1814" s="18"/>
      <c r="G1814"/>
      <c r="H1814" s="18"/>
    </row>
    <row r="1815" spans="1:8">
      <c r="A1815" s="17"/>
      <c r="B1815" s="17"/>
      <c r="C1815" s="17"/>
      <c r="D1815" s="17"/>
      <c r="E1815" s="9"/>
      <c r="F1815" s="18"/>
      <c r="G1815"/>
      <c r="H1815" s="18"/>
    </row>
    <row r="1816" spans="1:8">
      <c r="A1816" s="17"/>
      <c r="B1816" s="17"/>
      <c r="C1816" s="17"/>
      <c r="D1816" s="17"/>
      <c r="E1816" s="9"/>
      <c r="F1816" s="18"/>
      <c r="G1816"/>
      <c r="H1816" s="18"/>
    </row>
    <row r="1817" spans="1:8">
      <c r="A1817" s="17"/>
      <c r="B1817" s="17"/>
      <c r="C1817" s="17"/>
      <c r="D1817" s="17"/>
      <c r="E1817" s="9"/>
      <c r="F1817" s="18"/>
      <c r="G1817"/>
      <c r="H1817" s="18"/>
    </row>
    <row r="1818" spans="1:8">
      <c r="A1818" s="17"/>
      <c r="B1818" s="17"/>
      <c r="C1818" s="17"/>
      <c r="D1818" s="17"/>
      <c r="E1818" s="9"/>
      <c r="F1818" s="18"/>
      <c r="G1818"/>
      <c r="H1818" s="18"/>
    </row>
    <row r="1819" spans="1:8">
      <c r="A1819" s="17"/>
      <c r="B1819" s="17"/>
      <c r="C1819" s="17"/>
      <c r="D1819" s="17"/>
      <c r="E1819" s="9"/>
      <c r="F1819" s="18"/>
      <c r="G1819"/>
      <c r="H1819" s="18"/>
    </row>
    <row r="1820" spans="1:8">
      <c r="A1820" s="17"/>
      <c r="B1820" s="17"/>
      <c r="C1820" s="17"/>
      <c r="D1820" s="17"/>
      <c r="E1820" s="9"/>
      <c r="F1820" s="18"/>
      <c r="G1820"/>
      <c r="H1820" s="18"/>
    </row>
    <row r="1821" spans="1:8">
      <c r="A1821" s="17"/>
      <c r="B1821" s="17"/>
      <c r="C1821" s="17"/>
      <c r="D1821" s="17"/>
      <c r="E1821" s="9"/>
      <c r="F1821" s="18"/>
      <c r="G1821"/>
      <c r="H1821" s="18"/>
    </row>
    <row r="1822" spans="1:8">
      <c r="A1822" s="17"/>
      <c r="B1822" s="17"/>
      <c r="C1822" s="17"/>
      <c r="D1822" s="17"/>
      <c r="E1822" s="9"/>
      <c r="F1822" s="18"/>
      <c r="G1822"/>
      <c r="H1822" s="18"/>
    </row>
    <row r="1823" spans="1:8">
      <c r="A1823" s="17"/>
      <c r="B1823" s="17"/>
      <c r="C1823" s="17"/>
      <c r="D1823" s="17"/>
      <c r="E1823" s="9"/>
      <c r="F1823" s="18"/>
      <c r="G1823"/>
      <c r="H1823" s="18"/>
    </row>
    <row r="1824" spans="1:8">
      <c r="A1824" s="17"/>
      <c r="B1824" s="17"/>
      <c r="C1824" s="17"/>
      <c r="D1824" s="17"/>
      <c r="E1824" s="9"/>
      <c r="F1824" s="18"/>
      <c r="G1824"/>
      <c r="H1824" s="18"/>
    </row>
    <row r="1825" spans="1:8">
      <c r="A1825" s="17"/>
      <c r="B1825" s="17"/>
      <c r="C1825" s="17"/>
      <c r="D1825" s="17"/>
      <c r="E1825" s="9"/>
      <c r="F1825" s="18"/>
      <c r="G1825"/>
      <c r="H1825" s="18"/>
    </row>
    <row r="1826" spans="1:8">
      <c r="A1826" s="17"/>
      <c r="B1826" s="17"/>
      <c r="C1826" s="17"/>
      <c r="D1826" s="17"/>
      <c r="E1826" s="9"/>
      <c r="F1826" s="18"/>
      <c r="G1826"/>
      <c r="H1826" s="18"/>
    </row>
    <row r="1827" spans="1:8">
      <c r="A1827" s="17"/>
      <c r="B1827" s="17"/>
      <c r="C1827" s="17"/>
      <c r="D1827" s="17"/>
      <c r="E1827" s="9"/>
      <c r="F1827" s="18"/>
      <c r="G1827"/>
      <c r="H1827" s="18"/>
    </row>
    <row r="1828" spans="1:8">
      <c r="A1828" s="17"/>
      <c r="B1828" s="17"/>
      <c r="C1828" s="17"/>
      <c r="D1828" s="17"/>
      <c r="E1828" s="9"/>
      <c r="F1828" s="18"/>
      <c r="G1828"/>
      <c r="H1828" s="18"/>
    </row>
    <row r="1829" spans="1:8">
      <c r="A1829" s="17"/>
      <c r="B1829" s="17"/>
      <c r="C1829" s="17"/>
      <c r="D1829" s="17"/>
      <c r="E1829" s="9"/>
      <c r="F1829" s="18"/>
      <c r="G1829"/>
      <c r="H1829" s="18"/>
    </row>
    <row r="1830" spans="1:8">
      <c r="A1830" s="17"/>
      <c r="B1830" s="17"/>
      <c r="C1830" s="17"/>
      <c r="D1830" s="17"/>
      <c r="E1830" s="9"/>
      <c r="F1830" s="18"/>
      <c r="G1830"/>
      <c r="H1830" s="18"/>
    </row>
    <row r="1831" spans="1:8">
      <c r="A1831" s="17"/>
      <c r="B1831" s="17"/>
      <c r="C1831" s="17"/>
      <c r="D1831" s="17"/>
      <c r="E1831" s="9"/>
      <c r="F1831" s="18"/>
      <c r="G1831"/>
      <c r="H1831" s="18"/>
    </row>
    <row r="1832" spans="1:8">
      <c r="A1832" s="17"/>
      <c r="B1832" s="17"/>
      <c r="C1832" s="17"/>
      <c r="D1832" s="17"/>
      <c r="E1832" s="9"/>
      <c r="F1832" s="18"/>
      <c r="G1832"/>
      <c r="H1832" s="18"/>
    </row>
    <row r="1833" spans="1:8">
      <c r="A1833" s="17"/>
      <c r="B1833" s="17"/>
      <c r="C1833" s="17"/>
      <c r="D1833" s="17"/>
      <c r="E1833" s="9"/>
      <c r="F1833" s="18"/>
      <c r="G1833"/>
      <c r="H1833" s="18"/>
    </row>
    <row r="1834" spans="1:8">
      <c r="A1834" s="17"/>
      <c r="B1834" s="17"/>
      <c r="C1834" s="17"/>
      <c r="D1834" s="17"/>
      <c r="E1834" s="9"/>
      <c r="F1834" s="18"/>
      <c r="G1834"/>
      <c r="H1834" s="18"/>
    </row>
    <row r="1835" spans="1:8">
      <c r="A1835" s="17"/>
      <c r="B1835" s="17"/>
      <c r="C1835" s="17"/>
      <c r="D1835" s="17"/>
      <c r="E1835" s="9"/>
      <c r="F1835" s="18"/>
      <c r="G1835"/>
      <c r="H1835" s="18"/>
    </row>
    <row r="1836" spans="1:8">
      <c r="A1836" s="17"/>
      <c r="B1836" s="17"/>
      <c r="C1836" s="17"/>
      <c r="D1836" s="17"/>
      <c r="E1836" s="9"/>
      <c r="F1836" s="18"/>
      <c r="G1836"/>
      <c r="H1836" s="18"/>
    </row>
    <row r="1837" spans="1:8">
      <c r="A1837" s="17"/>
      <c r="B1837" s="17"/>
      <c r="C1837" s="17"/>
      <c r="D1837" s="17"/>
      <c r="E1837" s="9"/>
      <c r="F1837" s="18"/>
      <c r="G1837"/>
      <c r="H1837" s="18"/>
    </row>
    <row r="1838" spans="1:8">
      <c r="A1838" s="17"/>
      <c r="B1838" s="17"/>
      <c r="C1838" s="17"/>
      <c r="D1838" s="17"/>
      <c r="E1838" s="9"/>
      <c r="F1838" s="18"/>
      <c r="G1838"/>
      <c r="H1838" s="18"/>
    </row>
    <row r="1839" spans="1:8">
      <c r="A1839" s="17"/>
      <c r="B1839" s="17"/>
      <c r="C1839" s="17"/>
      <c r="D1839" s="17"/>
      <c r="E1839" s="9"/>
      <c r="F1839" s="18"/>
      <c r="G1839"/>
      <c r="H1839" s="18"/>
    </row>
    <row r="1840" spans="1:8">
      <c r="A1840" s="17"/>
      <c r="B1840" s="17"/>
      <c r="C1840" s="17"/>
      <c r="D1840" s="17"/>
      <c r="E1840" s="9"/>
      <c r="F1840" s="18"/>
      <c r="G1840"/>
      <c r="H1840" s="18"/>
    </row>
    <row r="1841" spans="1:8">
      <c r="A1841" s="17"/>
      <c r="B1841" s="17"/>
      <c r="C1841" s="17"/>
      <c r="D1841" s="17"/>
      <c r="E1841" s="9"/>
      <c r="F1841" s="18"/>
      <c r="G1841"/>
      <c r="H1841" s="18"/>
    </row>
    <row r="1842" spans="1:8">
      <c r="A1842" s="17"/>
      <c r="B1842" s="17"/>
      <c r="C1842" s="17"/>
      <c r="D1842" s="17"/>
      <c r="E1842" s="9"/>
      <c r="F1842" s="18"/>
      <c r="G1842"/>
      <c r="H1842" s="18"/>
    </row>
    <row r="1843" spans="1:8">
      <c r="A1843" s="17"/>
      <c r="B1843" s="17"/>
      <c r="C1843" s="17"/>
      <c r="D1843" s="17"/>
      <c r="E1843" s="9"/>
      <c r="F1843" s="18"/>
      <c r="G1843"/>
      <c r="H1843" s="18"/>
    </row>
    <row r="1844" spans="1:8">
      <c r="A1844" s="17"/>
      <c r="B1844" s="17"/>
      <c r="C1844" s="17"/>
      <c r="D1844" s="17"/>
      <c r="E1844" s="9"/>
      <c r="F1844" s="18"/>
      <c r="G1844"/>
      <c r="H1844" s="18"/>
    </row>
    <row r="1845" spans="1:8">
      <c r="A1845" s="17"/>
      <c r="B1845" s="17"/>
      <c r="C1845" s="17"/>
      <c r="D1845" s="17"/>
      <c r="E1845" s="9"/>
      <c r="F1845" s="18"/>
      <c r="G1845"/>
      <c r="H1845" s="18"/>
    </row>
    <row r="1846" spans="1:8">
      <c r="A1846" s="17"/>
      <c r="B1846" s="17"/>
      <c r="C1846" s="17"/>
      <c r="D1846" s="17"/>
      <c r="E1846" s="9"/>
      <c r="F1846" s="18"/>
      <c r="G1846"/>
      <c r="H1846" s="18"/>
    </row>
    <row r="1847" spans="1:8">
      <c r="A1847" s="17"/>
      <c r="B1847" s="17"/>
      <c r="C1847" s="17"/>
      <c r="D1847" s="17"/>
      <c r="E1847" s="9"/>
      <c r="F1847" s="18"/>
      <c r="G1847"/>
      <c r="H1847" s="18"/>
    </row>
    <row r="1848" spans="1:8">
      <c r="A1848" s="17"/>
      <c r="B1848" s="17"/>
      <c r="C1848" s="17"/>
      <c r="D1848" s="17"/>
      <c r="E1848" s="9"/>
      <c r="F1848" s="18"/>
      <c r="G1848"/>
      <c r="H1848" s="18"/>
    </row>
    <row r="1849" spans="1:8">
      <c r="A1849" s="17"/>
      <c r="B1849" s="17"/>
      <c r="C1849" s="17"/>
      <c r="D1849" s="17"/>
      <c r="E1849" s="9"/>
      <c r="F1849" s="18"/>
      <c r="G1849"/>
      <c r="H1849" s="18"/>
    </row>
    <row r="1850" spans="1:8">
      <c r="A1850" s="17"/>
      <c r="B1850" s="17"/>
      <c r="C1850" s="17"/>
      <c r="D1850" s="17"/>
      <c r="E1850" s="9"/>
      <c r="F1850" s="18"/>
      <c r="G1850"/>
      <c r="H1850" s="18"/>
    </row>
    <row r="1851" spans="1:8">
      <c r="A1851" s="17"/>
      <c r="B1851" s="17"/>
      <c r="C1851" s="17"/>
      <c r="D1851" s="17"/>
      <c r="E1851" s="9"/>
      <c r="F1851" s="18"/>
      <c r="G1851"/>
      <c r="H1851" s="18"/>
    </row>
    <row r="1852" spans="1:8">
      <c r="A1852" s="17"/>
      <c r="B1852" s="17"/>
      <c r="C1852" s="17"/>
      <c r="D1852" s="17"/>
      <c r="E1852" s="9"/>
      <c r="F1852" s="18"/>
      <c r="G1852"/>
      <c r="H1852" s="18"/>
    </row>
    <row r="1853" spans="1:8">
      <c r="A1853" s="17"/>
      <c r="B1853" s="17"/>
      <c r="C1853" s="17"/>
      <c r="D1853" s="17"/>
      <c r="E1853" s="9"/>
      <c r="F1853" s="18"/>
      <c r="G1853"/>
      <c r="H1853" s="18"/>
    </row>
    <row r="1854" spans="1:8">
      <c r="A1854" s="17"/>
      <c r="B1854" s="17"/>
      <c r="C1854" s="17"/>
      <c r="D1854" s="17"/>
      <c r="E1854" s="9"/>
      <c r="F1854" s="18"/>
      <c r="G1854"/>
      <c r="H1854" s="18"/>
    </row>
    <row r="1855" spans="1:8">
      <c r="A1855" s="17"/>
      <c r="B1855" s="17"/>
      <c r="C1855" s="17"/>
      <c r="D1855" s="17"/>
      <c r="E1855" s="9"/>
      <c r="F1855" s="18"/>
      <c r="G1855"/>
      <c r="H1855" s="18"/>
    </row>
    <row r="1856" spans="1:8">
      <c r="A1856" s="17"/>
      <c r="B1856" s="17"/>
      <c r="C1856" s="17"/>
      <c r="D1856" s="17"/>
      <c r="E1856" s="9"/>
      <c r="F1856" s="18"/>
      <c r="G1856"/>
      <c r="H1856" s="18"/>
    </row>
    <row r="1857" spans="1:8">
      <c r="A1857" s="17"/>
      <c r="B1857" s="17"/>
      <c r="C1857" s="17"/>
      <c r="D1857" s="17"/>
      <c r="E1857" s="9"/>
      <c r="F1857" s="18"/>
      <c r="G1857"/>
      <c r="H1857" s="18"/>
    </row>
    <row r="1858" spans="1:8">
      <c r="A1858" s="17"/>
      <c r="B1858" s="17"/>
      <c r="C1858" s="17"/>
      <c r="D1858" s="17"/>
      <c r="E1858" s="9"/>
      <c r="F1858" s="18"/>
      <c r="G1858"/>
      <c r="H1858" s="18"/>
    </row>
    <row r="1859" spans="1:8">
      <c r="A1859" s="17"/>
      <c r="B1859" s="17"/>
      <c r="C1859" s="17"/>
      <c r="D1859" s="17"/>
      <c r="E1859" s="9"/>
      <c r="F1859" s="18"/>
      <c r="G1859"/>
      <c r="H1859" s="18"/>
    </row>
    <row r="1860" spans="1:8">
      <c r="A1860" s="17"/>
      <c r="B1860" s="17"/>
      <c r="C1860" s="17"/>
      <c r="D1860" s="17"/>
      <c r="E1860" s="9"/>
      <c r="F1860" s="18"/>
      <c r="G1860"/>
      <c r="H1860" s="18"/>
    </row>
    <row r="1861" spans="1:8">
      <c r="A1861" s="17"/>
      <c r="B1861" s="17"/>
      <c r="C1861" s="17"/>
      <c r="D1861" s="17"/>
      <c r="E1861" s="9"/>
      <c r="F1861" s="18"/>
      <c r="G1861"/>
      <c r="H1861" s="18"/>
    </row>
    <row r="1862" spans="1:8">
      <c r="A1862" s="17"/>
      <c r="B1862" s="17"/>
      <c r="C1862" s="17"/>
      <c r="D1862" s="17"/>
      <c r="E1862" s="9"/>
      <c r="F1862" s="18"/>
      <c r="G1862"/>
      <c r="H1862" s="18"/>
    </row>
    <row r="1863" spans="1:8">
      <c r="A1863" s="17"/>
      <c r="B1863" s="17"/>
      <c r="C1863" s="17"/>
      <c r="D1863" s="17"/>
      <c r="E1863" s="9"/>
      <c r="F1863" s="18"/>
      <c r="G1863"/>
      <c r="H1863" s="18"/>
    </row>
    <row r="1864" spans="1:8">
      <c r="A1864" s="17"/>
      <c r="B1864" s="17"/>
      <c r="C1864" s="17"/>
      <c r="D1864" s="17"/>
      <c r="E1864" s="9"/>
      <c r="F1864" s="18"/>
      <c r="G1864"/>
      <c r="H1864" s="18"/>
    </row>
    <row r="1865" spans="1:8">
      <c r="A1865" s="17"/>
      <c r="B1865" s="17"/>
      <c r="C1865" s="17"/>
      <c r="D1865" s="17"/>
      <c r="E1865" s="9"/>
      <c r="F1865" s="18"/>
      <c r="G1865"/>
      <c r="H1865" s="18"/>
    </row>
    <row r="1866" spans="1:8">
      <c r="A1866" s="17"/>
      <c r="B1866" s="17"/>
      <c r="C1866" s="17"/>
      <c r="D1866" s="17"/>
      <c r="E1866" s="9"/>
      <c r="F1866" s="18"/>
      <c r="G1866"/>
      <c r="H1866" s="18"/>
    </row>
    <row r="1867" spans="1:8">
      <c r="A1867" s="17"/>
      <c r="B1867" s="17"/>
      <c r="C1867" s="17"/>
      <c r="D1867" s="17"/>
      <c r="E1867" s="9"/>
      <c r="F1867" s="18"/>
      <c r="G1867"/>
      <c r="H1867" s="18"/>
    </row>
    <row r="1868" spans="1:8">
      <c r="A1868" s="17"/>
      <c r="B1868" s="17"/>
      <c r="C1868" s="17"/>
      <c r="D1868" s="17"/>
      <c r="E1868" s="9"/>
      <c r="F1868" s="18"/>
      <c r="G1868"/>
      <c r="H1868" s="18"/>
    </row>
    <row r="1869" spans="1:8">
      <c r="A1869" s="17"/>
      <c r="B1869" s="17"/>
      <c r="C1869" s="17"/>
      <c r="D1869" s="17"/>
      <c r="E1869" s="9"/>
      <c r="F1869" s="18"/>
      <c r="G1869"/>
      <c r="H1869" s="18"/>
    </row>
    <row r="1870" spans="1:8">
      <c r="A1870" s="17"/>
      <c r="B1870" s="17"/>
      <c r="C1870" s="17"/>
      <c r="D1870" s="17"/>
      <c r="E1870" s="9"/>
      <c r="F1870" s="18"/>
      <c r="G1870"/>
      <c r="H1870" s="18"/>
    </row>
    <row r="1871" spans="1:8">
      <c r="A1871" s="17"/>
      <c r="B1871" s="17"/>
      <c r="C1871" s="17"/>
      <c r="D1871" s="17"/>
      <c r="E1871" s="9"/>
      <c r="F1871" s="18"/>
      <c r="G1871"/>
      <c r="H1871" s="18"/>
    </row>
    <row r="1872" spans="1:8">
      <c r="A1872" s="17"/>
      <c r="B1872" s="17"/>
      <c r="C1872" s="17"/>
      <c r="D1872" s="17"/>
      <c r="E1872" s="9"/>
      <c r="F1872" s="18"/>
      <c r="G1872"/>
      <c r="H1872" s="18"/>
    </row>
    <row r="1873" spans="1:8">
      <c r="A1873" s="17"/>
      <c r="B1873" s="17"/>
      <c r="C1873" s="17"/>
      <c r="D1873" s="17"/>
      <c r="E1873" s="9"/>
      <c r="F1873" s="18"/>
      <c r="G1873"/>
      <c r="H1873" s="18"/>
    </row>
    <row r="1874" spans="1:8">
      <c r="A1874" s="17"/>
      <c r="B1874" s="17"/>
      <c r="C1874" s="17"/>
      <c r="D1874" s="17"/>
      <c r="E1874" s="9"/>
      <c r="F1874" s="18"/>
      <c r="G1874"/>
      <c r="H1874" s="18"/>
    </row>
    <row r="1875" spans="1:8">
      <c r="A1875" s="17"/>
      <c r="B1875" s="17"/>
      <c r="C1875" s="17"/>
      <c r="D1875" s="17"/>
      <c r="E1875" s="9"/>
      <c r="F1875" s="18"/>
      <c r="G1875"/>
      <c r="H1875" s="18"/>
    </row>
    <row r="1876" spans="1:8">
      <c r="A1876" s="17"/>
      <c r="B1876" s="17"/>
      <c r="C1876" s="17"/>
      <c r="D1876" s="17"/>
      <c r="E1876" s="9"/>
      <c r="F1876" s="18"/>
      <c r="G1876"/>
      <c r="H1876" s="18"/>
    </row>
    <row r="1877" spans="1:8">
      <c r="A1877" s="17"/>
      <c r="B1877" s="17"/>
      <c r="C1877" s="17"/>
      <c r="D1877" s="17"/>
      <c r="E1877" s="9"/>
      <c r="F1877" s="18"/>
      <c r="G1877"/>
      <c r="H1877" s="18"/>
    </row>
    <row r="1878" spans="1:8">
      <c r="A1878" s="17"/>
      <c r="B1878" s="17"/>
      <c r="C1878" s="17"/>
      <c r="D1878" s="17"/>
      <c r="E1878" s="9"/>
      <c r="F1878" s="18"/>
      <c r="G1878"/>
      <c r="H1878" s="18"/>
    </row>
    <row r="1879" spans="1:8">
      <c r="A1879" s="17"/>
      <c r="B1879" s="17"/>
      <c r="C1879" s="17"/>
      <c r="D1879" s="17"/>
      <c r="E1879" s="9"/>
      <c r="F1879" s="18"/>
      <c r="G1879"/>
      <c r="H1879" s="18"/>
    </row>
    <row r="1880" spans="1:8">
      <c r="A1880" s="17"/>
      <c r="B1880" s="17"/>
      <c r="C1880" s="17"/>
      <c r="D1880" s="17"/>
      <c r="E1880" s="9"/>
      <c r="F1880" s="18"/>
      <c r="G1880"/>
      <c r="H1880" s="18"/>
    </row>
    <row r="1881" spans="1:8">
      <c r="A1881" s="17"/>
      <c r="B1881" s="17"/>
      <c r="C1881" s="17"/>
      <c r="D1881" s="17"/>
      <c r="E1881" s="9"/>
      <c r="F1881" s="18"/>
      <c r="G1881"/>
      <c r="H1881" s="18"/>
    </row>
    <row r="1882" spans="1:8">
      <c r="A1882" s="17"/>
      <c r="B1882" s="17"/>
      <c r="C1882" s="17"/>
      <c r="D1882" s="17"/>
      <c r="E1882" s="9"/>
      <c r="F1882" s="18"/>
      <c r="G1882"/>
      <c r="H1882" s="18"/>
    </row>
    <row r="1883" spans="1:8">
      <c r="A1883" s="17"/>
      <c r="B1883" s="17"/>
      <c r="C1883" s="17"/>
      <c r="D1883" s="17"/>
      <c r="E1883" s="9"/>
      <c r="F1883" s="18"/>
      <c r="G1883"/>
      <c r="H1883" s="18"/>
    </row>
    <row r="1884" spans="1:8">
      <c r="A1884" s="17"/>
      <c r="B1884" s="17"/>
      <c r="C1884" s="17"/>
      <c r="D1884" s="17"/>
      <c r="E1884" s="9"/>
      <c r="F1884" s="18"/>
      <c r="G1884"/>
      <c r="H1884" s="18"/>
    </row>
    <row r="1885" spans="1:8">
      <c r="A1885" s="17"/>
      <c r="B1885" s="17"/>
      <c r="C1885" s="17"/>
      <c r="D1885" s="17"/>
      <c r="E1885" s="9"/>
      <c r="F1885" s="18"/>
      <c r="G1885"/>
      <c r="H1885" s="18"/>
    </row>
    <row r="1886" spans="1:8">
      <c r="A1886" s="17"/>
      <c r="B1886" s="17"/>
      <c r="C1886" s="17"/>
      <c r="D1886" s="17"/>
      <c r="E1886" s="9"/>
      <c r="F1886" s="18"/>
      <c r="G1886"/>
      <c r="H1886" s="18"/>
    </row>
    <row r="1887" spans="1:8">
      <c r="A1887" s="17"/>
      <c r="B1887" s="17"/>
      <c r="C1887" s="17"/>
      <c r="D1887" s="17"/>
      <c r="E1887" s="9"/>
      <c r="F1887" s="18"/>
      <c r="G1887"/>
      <c r="H1887" s="18"/>
    </row>
    <row r="1888" spans="1:8">
      <c r="A1888" s="17"/>
      <c r="B1888" s="17"/>
      <c r="C1888" s="17"/>
      <c r="D1888" s="17"/>
      <c r="E1888" s="9"/>
      <c r="F1888" s="18"/>
      <c r="G1888"/>
      <c r="H1888" s="18"/>
    </row>
    <row r="1889" spans="1:8">
      <c r="A1889" s="17"/>
      <c r="B1889" s="17"/>
      <c r="C1889" s="17"/>
      <c r="D1889" s="17"/>
      <c r="E1889" s="9"/>
      <c r="F1889" s="18"/>
      <c r="G1889"/>
      <c r="H1889" s="18"/>
    </row>
    <row r="1890" spans="1:8">
      <c r="A1890" s="17"/>
      <c r="B1890" s="17"/>
      <c r="C1890" s="17"/>
      <c r="D1890" s="17"/>
      <c r="E1890" s="9"/>
      <c r="F1890" s="18"/>
      <c r="G1890"/>
      <c r="H1890" s="18"/>
    </row>
    <row r="1891" spans="1:8">
      <c r="A1891" s="17"/>
      <c r="B1891" s="17"/>
      <c r="C1891" s="17"/>
      <c r="D1891" s="17"/>
      <c r="E1891" s="9"/>
      <c r="F1891" s="18"/>
      <c r="G1891"/>
      <c r="H1891" s="18"/>
    </row>
    <row r="1892" spans="1:8">
      <c r="A1892" s="17"/>
      <c r="B1892" s="17"/>
      <c r="C1892" s="17"/>
      <c r="D1892" s="17"/>
      <c r="E1892" s="9"/>
      <c r="F1892" s="18"/>
      <c r="G1892"/>
      <c r="H1892" s="18"/>
    </row>
    <row r="1893" spans="1:8">
      <c r="A1893" s="17"/>
      <c r="B1893" s="17"/>
      <c r="C1893" s="17"/>
      <c r="D1893" s="17"/>
      <c r="E1893" s="9"/>
      <c r="F1893" s="18"/>
      <c r="G1893"/>
      <c r="H1893" s="18"/>
    </row>
    <row r="1894" spans="1:8">
      <c r="A1894" s="17"/>
      <c r="B1894" s="17"/>
      <c r="C1894" s="17"/>
      <c r="D1894" s="17"/>
      <c r="E1894" s="9"/>
      <c r="F1894" s="18"/>
      <c r="G1894"/>
      <c r="H1894" s="18"/>
    </row>
    <row r="1895" spans="1:8">
      <c r="A1895" s="17"/>
      <c r="B1895" s="17"/>
      <c r="C1895" s="17"/>
      <c r="D1895" s="17"/>
      <c r="E1895" s="9"/>
      <c r="F1895" s="18"/>
      <c r="G1895"/>
      <c r="H1895" s="18"/>
    </row>
    <row r="1896" spans="1:8">
      <c r="A1896" s="17"/>
      <c r="B1896" s="17"/>
      <c r="C1896" s="17"/>
      <c r="D1896" s="17"/>
      <c r="E1896" s="9"/>
      <c r="F1896" s="18"/>
      <c r="G1896"/>
      <c r="H1896" s="18"/>
    </row>
    <row r="1897" spans="1:8">
      <c r="A1897" s="17"/>
      <c r="B1897" s="17"/>
      <c r="C1897" s="17"/>
      <c r="D1897" s="17"/>
      <c r="E1897" s="9"/>
      <c r="F1897" s="18"/>
      <c r="G1897"/>
      <c r="H1897" s="18"/>
    </row>
    <row r="1898" spans="1:8">
      <c r="A1898" s="17"/>
      <c r="B1898" s="17"/>
      <c r="C1898" s="17"/>
      <c r="D1898" s="17"/>
      <c r="E1898" s="9"/>
      <c r="F1898" s="18"/>
      <c r="G1898"/>
      <c r="H1898" s="18"/>
    </row>
    <row r="1899" spans="1:8">
      <c r="A1899" s="17"/>
      <c r="B1899" s="17"/>
      <c r="C1899" s="17"/>
      <c r="D1899" s="17"/>
      <c r="E1899" s="9"/>
      <c r="F1899" s="18"/>
      <c r="G1899"/>
      <c r="H1899" s="18"/>
    </row>
    <row r="1900" spans="1:8">
      <c r="A1900" s="17"/>
      <c r="B1900" s="17"/>
      <c r="C1900" s="17"/>
      <c r="D1900" s="17"/>
      <c r="E1900" s="9"/>
      <c r="F1900" s="18"/>
      <c r="G1900"/>
      <c r="H1900" s="18"/>
    </row>
    <row r="1901" spans="1:8">
      <c r="A1901" s="17"/>
      <c r="B1901" s="17"/>
      <c r="C1901" s="17"/>
      <c r="D1901" s="17"/>
      <c r="E1901" s="9"/>
      <c r="F1901" s="18"/>
      <c r="G1901"/>
      <c r="H1901" s="18"/>
    </row>
    <row r="1902" spans="1:8">
      <c r="A1902" s="17"/>
      <c r="B1902" s="17"/>
      <c r="C1902" s="17"/>
      <c r="D1902" s="17"/>
      <c r="E1902" s="9"/>
      <c r="F1902" s="18"/>
      <c r="G1902"/>
      <c r="H1902" s="18"/>
    </row>
    <row r="1903" spans="1:8">
      <c r="A1903" s="17"/>
      <c r="B1903" s="17"/>
      <c r="C1903" s="17"/>
      <c r="D1903" s="17"/>
      <c r="E1903" s="9"/>
      <c r="F1903" s="18"/>
      <c r="G1903"/>
      <c r="H1903" s="18"/>
    </row>
    <row r="1904" spans="1:8">
      <c r="A1904" s="17"/>
      <c r="B1904" s="17"/>
      <c r="C1904" s="17"/>
      <c r="D1904" s="17"/>
      <c r="E1904" s="9"/>
      <c r="F1904" s="18"/>
      <c r="G1904"/>
      <c r="H1904" s="18"/>
    </row>
    <row r="1905" spans="1:8">
      <c r="A1905" s="17"/>
      <c r="B1905" s="17"/>
      <c r="C1905" s="17"/>
      <c r="D1905" s="17"/>
      <c r="E1905" s="9"/>
      <c r="F1905" s="18"/>
      <c r="G1905"/>
      <c r="H1905" s="18"/>
    </row>
    <row r="1906" spans="1:8">
      <c r="A1906" s="17"/>
      <c r="B1906" s="17"/>
      <c r="C1906" s="17"/>
      <c r="D1906" s="17"/>
      <c r="E1906" s="9"/>
      <c r="F1906" s="18"/>
      <c r="G1906"/>
      <c r="H1906" s="18"/>
    </row>
    <row r="1907" spans="1:8">
      <c r="A1907" s="17"/>
      <c r="B1907" s="17"/>
      <c r="C1907" s="17"/>
      <c r="D1907" s="17"/>
      <c r="E1907" s="9"/>
      <c r="F1907" s="18"/>
      <c r="G1907"/>
      <c r="H1907" s="18"/>
    </row>
    <row r="1908" spans="1:8">
      <c r="A1908" s="17"/>
      <c r="B1908" s="17"/>
      <c r="C1908" s="17"/>
      <c r="D1908" s="17"/>
      <c r="E1908" s="9"/>
      <c r="F1908" s="18"/>
      <c r="G1908"/>
      <c r="H1908" s="18"/>
    </row>
    <row r="1909" spans="1:8">
      <c r="A1909" s="17"/>
      <c r="B1909" s="17"/>
      <c r="C1909" s="17"/>
      <c r="D1909" s="17"/>
      <c r="E1909" s="9"/>
      <c r="F1909" s="18"/>
      <c r="G1909"/>
      <c r="H1909" s="18"/>
    </row>
    <row r="1910" spans="1:8">
      <c r="A1910" s="17"/>
      <c r="B1910" s="17"/>
      <c r="C1910" s="17"/>
      <c r="D1910" s="17"/>
      <c r="E1910" s="9"/>
      <c r="F1910" s="18"/>
      <c r="G1910"/>
      <c r="H1910" s="18"/>
    </row>
    <row r="1911" spans="1:8">
      <c r="A1911" s="17"/>
      <c r="B1911" s="17"/>
      <c r="C1911" s="17"/>
      <c r="D1911" s="17"/>
      <c r="E1911" s="9"/>
      <c r="F1911" s="18"/>
      <c r="G1911"/>
      <c r="H1911" s="18"/>
    </row>
    <row r="1912" spans="1:8">
      <c r="A1912" s="17"/>
      <c r="B1912" s="17"/>
      <c r="C1912" s="17"/>
      <c r="D1912" s="17"/>
      <c r="E1912" s="9"/>
      <c r="F1912" s="18"/>
      <c r="G1912"/>
      <c r="H1912" s="18"/>
    </row>
    <row r="1913" spans="1:8">
      <c r="A1913" s="17"/>
      <c r="B1913" s="17"/>
      <c r="C1913" s="17"/>
      <c r="D1913" s="17"/>
      <c r="E1913" s="9"/>
      <c r="F1913" s="18"/>
      <c r="G1913"/>
      <c r="H1913" s="18"/>
    </row>
    <row r="1914" spans="1:8">
      <c r="A1914" s="17"/>
      <c r="B1914" s="17"/>
      <c r="C1914" s="17"/>
      <c r="D1914" s="17"/>
      <c r="E1914" s="9"/>
      <c r="F1914" s="18"/>
      <c r="G1914"/>
      <c r="H1914" s="18"/>
    </row>
    <row r="1915" spans="1:8">
      <c r="A1915" s="17"/>
      <c r="B1915" s="17"/>
      <c r="C1915" s="17"/>
      <c r="D1915" s="17"/>
      <c r="E1915" s="9"/>
      <c r="F1915" s="18"/>
      <c r="G1915"/>
      <c r="H1915" s="18"/>
    </row>
    <row r="1916" spans="1:8">
      <c r="A1916" s="17"/>
      <c r="B1916" s="17"/>
      <c r="C1916" s="17"/>
      <c r="D1916" s="17"/>
      <c r="E1916" s="9"/>
      <c r="F1916" s="18"/>
      <c r="G1916"/>
      <c r="H1916" s="18"/>
    </row>
    <row r="1917" spans="1:8">
      <c r="A1917" s="17"/>
      <c r="B1917" s="17"/>
      <c r="C1917" s="17"/>
      <c r="D1917" s="17"/>
      <c r="E1917" s="9"/>
      <c r="F1917" s="18"/>
      <c r="G1917"/>
      <c r="H1917" s="18"/>
    </row>
    <row r="1918" spans="1:8">
      <c r="A1918" s="17"/>
      <c r="B1918" s="17"/>
      <c r="C1918" s="17"/>
      <c r="D1918" s="17"/>
      <c r="E1918" s="9"/>
      <c r="F1918" s="18"/>
      <c r="G1918"/>
      <c r="H1918" s="18"/>
    </row>
    <row r="1919" spans="1:8">
      <c r="A1919" s="17"/>
      <c r="B1919" s="17"/>
      <c r="C1919" s="17"/>
      <c r="D1919" s="17"/>
      <c r="E1919" s="9"/>
      <c r="F1919" s="18"/>
      <c r="G1919"/>
      <c r="H1919" s="18"/>
    </row>
    <row r="1920" spans="1:8">
      <c r="A1920" s="17"/>
      <c r="B1920" s="17"/>
      <c r="C1920" s="17"/>
      <c r="D1920" s="17"/>
      <c r="E1920" s="9"/>
      <c r="F1920" s="18"/>
      <c r="G1920"/>
      <c r="H1920" s="18"/>
    </row>
    <row r="1921" spans="1:8">
      <c r="A1921" s="17"/>
      <c r="B1921" s="17"/>
      <c r="C1921" s="17"/>
      <c r="D1921" s="17"/>
      <c r="E1921" s="9"/>
      <c r="F1921" s="18"/>
      <c r="G1921"/>
      <c r="H1921" s="18"/>
    </row>
    <row r="1922" spans="1:8">
      <c r="A1922" s="17"/>
      <c r="B1922" s="17"/>
      <c r="C1922" s="17"/>
      <c r="D1922" s="17"/>
      <c r="E1922" s="9"/>
      <c r="F1922" s="18"/>
      <c r="G1922"/>
      <c r="H1922" s="18"/>
    </row>
    <row r="1923" spans="1:8">
      <c r="A1923" s="17"/>
      <c r="B1923" s="17"/>
      <c r="C1923" s="17"/>
      <c r="D1923" s="17"/>
      <c r="E1923" s="9"/>
      <c r="F1923" s="18"/>
      <c r="G1923"/>
      <c r="H1923" s="18"/>
    </row>
    <row r="1924" spans="1:8">
      <c r="A1924" s="17"/>
      <c r="B1924" s="17"/>
      <c r="C1924" s="17"/>
      <c r="D1924" s="17"/>
      <c r="E1924" s="9"/>
      <c r="F1924" s="18"/>
      <c r="G1924"/>
      <c r="H1924" s="18"/>
    </row>
    <row r="1925" spans="1:8">
      <c r="A1925" s="17"/>
      <c r="B1925" s="17"/>
      <c r="C1925" s="17"/>
      <c r="D1925" s="17"/>
      <c r="E1925" s="9"/>
      <c r="F1925" s="18"/>
      <c r="G1925"/>
      <c r="H1925" s="18"/>
    </row>
    <row r="1926" spans="1:8">
      <c r="A1926" s="17"/>
      <c r="B1926" s="17"/>
      <c r="C1926" s="17"/>
      <c r="D1926" s="17"/>
      <c r="E1926" s="9"/>
      <c r="F1926" s="18"/>
      <c r="G1926"/>
      <c r="H1926" s="18"/>
    </row>
    <row r="1927" spans="1:8">
      <c r="A1927" s="17"/>
      <c r="B1927" s="17"/>
      <c r="C1927" s="17"/>
      <c r="D1927" s="17"/>
      <c r="E1927" s="9"/>
      <c r="F1927" s="18"/>
      <c r="G1927"/>
      <c r="H1927" s="18"/>
    </row>
    <row r="1928" spans="1:8">
      <c r="A1928" s="17"/>
      <c r="B1928" s="17"/>
      <c r="C1928" s="17"/>
      <c r="D1928" s="17"/>
      <c r="E1928" s="9"/>
      <c r="F1928" s="18"/>
      <c r="G1928"/>
      <c r="H1928" s="18"/>
    </row>
    <row r="1929" spans="1:8">
      <c r="A1929" s="17"/>
      <c r="B1929" s="17"/>
      <c r="C1929" s="17"/>
      <c r="D1929" s="17"/>
      <c r="E1929" s="9"/>
      <c r="F1929" s="18"/>
      <c r="G1929"/>
      <c r="H1929" s="18"/>
    </row>
    <row r="1930" spans="1:8">
      <c r="A1930" s="17"/>
      <c r="B1930" s="17"/>
      <c r="C1930" s="17"/>
      <c r="D1930" s="17"/>
      <c r="E1930" s="9"/>
      <c r="F1930" s="18"/>
      <c r="G1930"/>
      <c r="H1930" s="18"/>
    </row>
    <row r="1931" spans="1:8">
      <c r="A1931" s="17"/>
      <c r="B1931" s="17"/>
      <c r="C1931" s="17"/>
      <c r="D1931" s="17"/>
      <c r="E1931" s="9"/>
      <c r="F1931" s="18"/>
      <c r="G1931"/>
      <c r="H1931" s="18"/>
    </row>
    <row r="1932" spans="1:8">
      <c r="A1932" s="17"/>
      <c r="B1932" s="17"/>
      <c r="C1932" s="17"/>
      <c r="D1932" s="17"/>
      <c r="E1932" s="9"/>
      <c r="F1932" s="18"/>
      <c r="G1932"/>
      <c r="H1932" s="18"/>
    </row>
    <row r="1933" spans="1:8">
      <c r="A1933" s="17"/>
      <c r="B1933" s="17"/>
      <c r="C1933" s="17"/>
      <c r="D1933" s="17"/>
      <c r="E1933" s="9"/>
      <c r="F1933" s="18"/>
      <c r="G1933"/>
      <c r="H1933" s="18"/>
    </row>
    <row r="1934" spans="1:8">
      <c r="A1934" s="17"/>
      <c r="B1934" s="17"/>
      <c r="C1934" s="17"/>
      <c r="D1934" s="17"/>
      <c r="E1934" s="9"/>
      <c r="F1934" s="18"/>
      <c r="G1934"/>
      <c r="H1934" s="18"/>
    </row>
    <row r="1935" spans="1:8">
      <c r="A1935" s="17"/>
      <c r="B1935" s="17"/>
      <c r="C1935" s="17"/>
      <c r="D1935" s="17"/>
      <c r="E1935" s="9"/>
      <c r="F1935" s="18"/>
      <c r="G1935"/>
      <c r="H1935" s="18"/>
    </row>
    <row r="1936" spans="1:8">
      <c r="A1936" s="17"/>
      <c r="B1936" s="17"/>
      <c r="C1936" s="17"/>
      <c r="D1936" s="17"/>
      <c r="E1936" s="9"/>
      <c r="F1936" s="18"/>
      <c r="G1936"/>
      <c r="H1936" s="18"/>
    </row>
    <row r="1937" spans="1:8">
      <c r="A1937" s="17"/>
      <c r="B1937" s="17"/>
      <c r="C1937" s="17"/>
      <c r="D1937" s="17"/>
      <c r="E1937" s="9"/>
      <c r="F1937" s="18"/>
      <c r="G1937"/>
      <c r="H1937" s="18"/>
    </row>
    <row r="1938" spans="1:8">
      <c r="A1938" s="17"/>
      <c r="B1938" s="17"/>
      <c r="C1938" s="17"/>
      <c r="D1938" s="17"/>
      <c r="E1938" s="9"/>
      <c r="F1938" s="18"/>
      <c r="G1938"/>
      <c r="H1938" s="18"/>
    </row>
    <row r="1939" spans="1:8">
      <c r="A1939" s="17"/>
      <c r="B1939" s="17"/>
      <c r="C1939" s="17"/>
      <c r="D1939" s="17"/>
      <c r="E1939" s="9"/>
      <c r="F1939" s="18"/>
      <c r="G1939"/>
      <c r="H1939" s="18"/>
    </row>
    <row r="1940" spans="1:8">
      <c r="A1940" s="17"/>
      <c r="B1940" s="17"/>
      <c r="C1940" s="17"/>
      <c r="D1940" s="17"/>
      <c r="E1940" s="9"/>
      <c r="F1940" s="18"/>
      <c r="G1940"/>
      <c r="H1940" s="18"/>
    </row>
    <row r="1941" spans="1:8">
      <c r="A1941" s="17"/>
      <c r="B1941" s="17"/>
      <c r="C1941" s="17"/>
      <c r="D1941" s="17"/>
      <c r="E1941" s="9"/>
      <c r="F1941" s="18"/>
      <c r="G1941"/>
      <c r="H1941" s="18"/>
    </row>
    <row r="1942" spans="1:8">
      <c r="A1942" s="17"/>
      <c r="B1942" s="17"/>
      <c r="C1942" s="17"/>
      <c r="D1942" s="17"/>
      <c r="E1942" s="9"/>
      <c r="F1942" s="18"/>
      <c r="G1942"/>
      <c r="H1942" s="18"/>
    </row>
    <row r="1943" spans="1:8">
      <c r="A1943" s="17"/>
      <c r="B1943" s="17"/>
      <c r="C1943" s="17"/>
      <c r="D1943" s="17"/>
      <c r="E1943" s="9"/>
      <c r="F1943" s="18"/>
      <c r="G1943"/>
      <c r="H1943" s="18"/>
    </row>
    <row r="1944" spans="1:8">
      <c r="A1944" s="17"/>
      <c r="B1944" s="17"/>
      <c r="C1944" s="17"/>
      <c r="D1944" s="17"/>
      <c r="E1944" s="9"/>
      <c r="F1944" s="18"/>
      <c r="G1944"/>
      <c r="H1944" s="18"/>
    </row>
    <row r="1945" spans="1:8">
      <c r="A1945" s="17"/>
      <c r="B1945" s="17"/>
      <c r="C1945" s="17"/>
      <c r="D1945" s="17"/>
      <c r="E1945" s="9"/>
      <c r="F1945" s="18"/>
      <c r="G1945"/>
      <c r="H1945" s="18"/>
    </row>
    <row r="1946" spans="1:8">
      <c r="A1946" s="17"/>
      <c r="B1946" s="17"/>
      <c r="C1946" s="17"/>
      <c r="D1946" s="17"/>
      <c r="E1946" s="9"/>
      <c r="F1946" s="18"/>
      <c r="G1946"/>
      <c r="H1946" s="18"/>
    </row>
    <row r="1947" spans="1:8">
      <c r="A1947" s="17"/>
      <c r="B1947" s="17"/>
      <c r="C1947" s="17"/>
      <c r="D1947" s="17"/>
      <c r="E1947" s="9"/>
      <c r="F1947" s="18"/>
      <c r="G1947"/>
      <c r="H1947" s="18"/>
    </row>
    <row r="1948" spans="1:8">
      <c r="A1948" s="17"/>
      <c r="B1948" s="17"/>
      <c r="C1948" s="17"/>
      <c r="D1948" s="17"/>
      <c r="E1948" s="9"/>
      <c r="F1948" s="18"/>
      <c r="G1948"/>
      <c r="H1948" s="18"/>
    </row>
    <row r="1949" spans="1:8">
      <c r="A1949" s="17"/>
      <c r="B1949" s="17"/>
      <c r="C1949" s="17"/>
      <c r="D1949" s="17"/>
      <c r="E1949" s="9"/>
      <c r="F1949" s="18"/>
      <c r="G1949"/>
      <c r="H1949" s="18"/>
    </row>
    <row r="1950" spans="1:8">
      <c r="A1950" s="17"/>
      <c r="B1950" s="17"/>
      <c r="C1950" s="17"/>
      <c r="D1950" s="17"/>
      <c r="E1950" s="9"/>
      <c r="F1950" s="18"/>
      <c r="G1950"/>
      <c r="H1950" s="18"/>
    </row>
    <row r="1951" spans="1:8">
      <c r="A1951" s="17"/>
      <c r="B1951" s="17"/>
      <c r="C1951" s="17"/>
      <c r="D1951" s="17"/>
      <c r="E1951" s="9"/>
      <c r="F1951" s="18"/>
      <c r="G1951"/>
      <c r="H1951" s="18"/>
    </row>
    <row r="1952" spans="1:8">
      <c r="A1952" s="17"/>
      <c r="B1952" s="17"/>
      <c r="C1952" s="17"/>
      <c r="D1952" s="17"/>
      <c r="E1952" s="9"/>
      <c r="F1952" s="18"/>
      <c r="G1952"/>
      <c r="H1952" s="18"/>
    </row>
    <row r="1953" spans="1:8">
      <c r="A1953" s="17"/>
      <c r="B1953" s="17"/>
      <c r="C1953" s="17"/>
      <c r="D1953" s="17"/>
      <c r="E1953" s="9"/>
      <c r="F1953" s="18"/>
      <c r="G1953"/>
      <c r="H1953" s="18"/>
    </row>
    <row r="1954" spans="1:8">
      <c r="A1954" s="17"/>
      <c r="B1954" s="17"/>
      <c r="C1954" s="17"/>
      <c r="D1954" s="17"/>
      <c r="E1954" s="9"/>
      <c r="F1954" s="18"/>
      <c r="G1954"/>
      <c r="H1954" s="18"/>
    </row>
    <row r="1955" spans="1:8">
      <c r="A1955" s="17"/>
      <c r="B1955" s="17"/>
      <c r="C1955" s="17"/>
      <c r="D1955" s="17"/>
      <c r="E1955" s="9"/>
      <c r="F1955" s="18"/>
      <c r="G1955"/>
      <c r="H1955" s="18"/>
    </row>
    <row r="1956" spans="1:8">
      <c r="A1956" s="17"/>
      <c r="B1956" s="17"/>
      <c r="C1956" s="17"/>
      <c r="D1956" s="17"/>
      <c r="E1956" s="9"/>
      <c r="F1956" s="18"/>
      <c r="G1956"/>
      <c r="H1956" s="18"/>
    </row>
    <row r="1957" spans="1:8">
      <c r="A1957" s="17"/>
      <c r="B1957" s="17"/>
      <c r="C1957" s="17"/>
      <c r="D1957" s="17"/>
      <c r="E1957" s="9"/>
      <c r="F1957" s="18"/>
      <c r="G1957"/>
      <c r="H1957" s="18"/>
    </row>
    <row r="1958" spans="1:8">
      <c r="A1958" s="17"/>
      <c r="B1958" s="17"/>
      <c r="C1958" s="17"/>
      <c r="D1958" s="17"/>
      <c r="E1958" s="9"/>
      <c r="F1958" s="18"/>
      <c r="G1958"/>
      <c r="H1958" s="18"/>
    </row>
    <row r="1959" spans="1:8">
      <c r="A1959" s="17"/>
      <c r="B1959" s="17"/>
      <c r="C1959" s="17"/>
      <c r="D1959" s="17"/>
      <c r="E1959" s="9"/>
      <c r="F1959" s="18"/>
      <c r="G1959"/>
      <c r="H1959" s="18"/>
    </row>
    <row r="1960" spans="1:8">
      <c r="A1960" s="17"/>
      <c r="B1960" s="17"/>
      <c r="C1960" s="17"/>
      <c r="D1960" s="17"/>
      <c r="E1960" s="9"/>
      <c r="F1960" s="18"/>
      <c r="G1960"/>
      <c r="H1960" s="18"/>
    </row>
    <row r="1961" spans="1:8">
      <c r="A1961" s="17"/>
      <c r="B1961" s="17"/>
      <c r="C1961" s="17"/>
      <c r="D1961" s="17"/>
      <c r="E1961" s="9"/>
      <c r="F1961" s="18"/>
      <c r="G1961"/>
      <c r="H1961" s="18"/>
    </row>
    <row r="1962" spans="1:8">
      <c r="A1962" s="17"/>
      <c r="B1962" s="17"/>
      <c r="C1962" s="17"/>
      <c r="D1962" s="17"/>
      <c r="E1962" s="9"/>
      <c r="F1962" s="18"/>
      <c r="G1962"/>
      <c r="H1962" s="18"/>
    </row>
    <row r="1963" spans="1:8">
      <c r="A1963" s="17"/>
      <c r="B1963" s="17"/>
      <c r="C1963" s="17"/>
      <c r="D1963" s="17"/>
      <c r="E1963" s="9"/>
      <c r="F1963" s="18"/>
      <c r="G1963"/>
      <c r="H1963" s="18"/>
    </row>
    <row r="1964" spans="1:8">
      <c r="A1964" s="17"/>
      <c r="B1964" s="17"/>
      <c r="C1964" s="17"/>
      <c r="D1964" s="17"/>
      <c r="E1964" s="9"/>
      <c r="F1964" s="18"/>
      <c r="G1964"/>
      <c r="H1964" s="18"/>
    </row>
    <row r="1965" spans="1:8">
      <c r="A1965" s="17"/>
      <c r="B1965" s="17"/>
      <c r="C1965" s="17"/>
      <c r="D1965" s="17"/>
      <c r="E1965" s="9"/>
      <c r="F1965" s="18"/>
      <c r="G1965"/>
      <c r="H1965" s="18"/>
    </row>
    <row r="1966" spans="1:8">
      <c r="A1966" s="17"/>
      <c r="B1966" s="17"/>
      <c r="C1966" s="17"/>
      <c r="D1966" s="17"/>
      <c r="E1966" s="9"/>
      <c r="F1966" s="18"/>
      <c r="G1966"/>
      <c r="H1966" s="18"/>
    </row>
    <row r="1967" spans="1:8">
      <c r="A1967" s="17"/>
      <c r="B1967" s="17"/>
      <c r="C1967" s="17"/>
      <c r="D1967" s="17"/>
      <c r="E1967" s="9"/>
      <c r="F1967" s="18"/>
      <c r="G1967"/>
      <c r="H1967" s="18"/>
    </row>
    <row r="1968" spans="1:8">
      <c r="A1968" s="17"/>
      <c r="B1968" s="17"/>
      <c r="C1968" s="17"/>
      <c r="D1968" s="17"/>
      <c r="E1968" s="9"/>
      <c r="F1968" s="18"/>
      <c r="G1968"/>
      <c r="H1968" s="18"/>
    </row>
    <row r="1969" spans="1:8">
      <c r="A1969" s="17"/>
      <c r="B1969" s="17"/>
      <c r="C1969" s="17"/>
      <c r="D1969" s="17"/>
      <c r="E1969" s="9"/>
      <c r="F1969" s="18"/>
      <c r="G1969"/>
      <c r="H1969" s="18"/>
    </row>
    <row r="1970" spans="1:8">
      <c r="A1970" s="17"/>
      <c r="B1970" s="17"/>
      <c r="C1970" s="17"/>
      <c r="D1970" s="17"/>
      <c r="E1970" s="9"/>
      <c r="F1970" s="18"/>
      <c r="G1970"/>
      <c r="H1970" s="18"/>
    </row>
    <row r="1971" spans="1:8">
      <c r="A1971" s="17"/>
      <c r="B1971" s="17"/>
      <c r="C1971" s="17"/>
      <c r="D1971" s="17"/>
      <c r="E1971" s="9"/>
      <c r="F1971" s="18"/>
      <c r="G1971"/>
      <c r="H1971" s="18"/>
    </row>
    <row r="1972" spans="1:8">
      <c r="A1972" s="17"/>
      <c r="B1972" s="17"/>
      <c r="C1972" s="17"/>
      <c r="D1972" s="17"/>
      <c r="E1972" s="9"/>
      <c r="F1972" s="18"/>
      <c r="G1972"/>
      <c r="H1972" s="18"/>
    </row>
    <row r="1973" spans="1:8">
      <c r="A1973" s="17"/>
      <c r="B1973" s="17"/>
      <c r="C1973" s="17"/>
      <c r="D1973" s="17"/>
      <c r="E1973" s="9"/>
      <c r="F1973" s="18"/>
      <c r="G1973"/>
      <c r="H1973" s="18"/>
    </row>
    <row r="1974" spans="1:8">
      <c r="A1974" s="17"/>
      <c r="B1974" s="17"/>
      <c r="C1974" s="17"/>
      <c r="D1974" s="17"/>
      <c r="E1974" s="9"/>
      <c r="F1974" s="18"/>
      <c r="G1974"/>
      <c r="H1974" s="18"/>
    </row>
    <row r="1975" spans="1:8">
      <c r="A1975" s="17"/>
      <c r="B1975" s="17"/>
      <c r="C1975" s="17"/>
      <c r="D1975" s="17"/>
      <c r="E1975" s="9"/>
      <c r="F1975" s="18"/>
      <c r="G1975"/>
      <c r="H1975" s="18"/>
    </row>
    <row r="1976" spans="1:8">
      <c r="A1976" s="17"/>
      <c r="B1976" s="17"/>
      <c r="C1976" s="17"/>
      <c r="D1976" s="17"/>
      <c r="E1976" s="9"/>
      <c r="F1976" s="18"/>
      <c r="G1976"/>
      <c r="H1976" s="18"/>
    </row>
    <row r="1977" spans="1:8">
      <c r="A1977" s="17"/>
      <c r="B1977" s="17"/>
      <c r="C1977" s="17"/>
      <c r="D1977" s="17"/>
      <c r="E1977" s="9"/>
      <c r="F1977" s="18"/>
      <c r="G1977"/>
      <c r="H1977" s="18"/>
    </row>
    <row r="1978" spans="1:8">
      <c r="A1978" s="17"/>
      <c r="B1978" s="17"/>
      <c r="C1978" s="17"/>
      <c r="D1978" s="17"/>
      <c r="E1978" s="9"/>
      <c r="F1978" s="18"/>
      <c r="G1978"/>
      <c r="H1978" s="18"/>
    </row>
    <row r="1979" spans="1:8">
      <c r="A1979" s="17"/>
      <c r="B1979" s="17"/>
      <c r="C1979" s="17"/>
      <c r="D1979" s="17"/>
      <c r="E1979" s="9"/>
      <c r="F1979" s="18"/>
      <c r="G1979"/>
      <c r="H1979" s="18"/>
    </row>
    <row r="1980" spans="1:8">
      <c r="A1980" s="17"/>
      <c r="B1980" s="17"/>
      <c r="C1980" s="17"/>
      <c r="D1980" s="17"/>
      <c r="E1980" s="9"/>
      <c r="F1980" s="18"/>
      <c r="G1980"/>
      <c r="H1980" s="18"/>
    </row>
    <row r="1981" spans="1:8">
      <c r="A1981" s="17"/>
      <c r="B1981" s="17"/>
      <c r="C1981" s="17"/>
      <c r="D1981" s="17"/>
      <c r="E1981" s="9"/>
      <c r="F1981" s="18"/>
      <c r="G1981"/>
      <c r="H1981" s="18"/>
    </row>
    <row r="1982" spans="1:8">
      <c r="A1982" s="17"/>
      <c r="B1982" s="17"/>
      <c r="C1982" s="17"/>
      <c r="D1982" s="17"/>
      <c r="E1982" s="9"/>
      <c r="F1982" s="18"/>
      <c r="G1982"/>
      <c r="H1982" s="18"/>
    </row>
    <row r="1983" spans="1:8">
      <c r="A1983" s="17"/>
      <c r="B1983" s="17"/>
      <c r="C1983" s="17"/>
      <c r="D1983" s="17"/>
      <c r="E1983" s="9"/>
      <c r="F1983" s="18"/>
      <c r="G1983"/>
      <c r="H1983" s="18"/>
    </row>
    <row r="1984" spans="1:8">
      <c r="A1984" s="17"/>
      <c r="B1984" s="17"/>
      <c r="C1984" s="17"/>
      <c r="D1984" s="17"/>
      <c r="E1984" s="9"/>
      <c r="F1984" s="18"/>
      <c r="G1984"/>
      <c r="H1984" s="18"/>
    </row>
    <row r="1985" spans="1:8">
      <c r="A1985" s="17"/>
      <c r="B1985" s="17"/>
      <c r="C1985" s="17"/>
      <c r="D1985" s="17"/>
      <c r="E1985" s="9"/>
      <c r="F1985" s="18"/>
      <c r="G1985"/>
      <c r="H1985" s="18"/>
    </row>
    <row r="1986" spans="1:8">
      <c r="A1986" s="17"/>
      <c r="B1986" s="17"/>
      <c r="C1986" s="17"/>
      <c r="D1986" s="17"/>
      <c r="E1986" s="9"/>
      <c r="F1986" s="18"/>
      <c r="G1986"/>
      <c r="H1986" s="18"/>
    </row>
    <row r="1987" spans="1:8">
      <c r="A1987" s="17"/>
      <c r="B1987" s="17"/>
      <c r="C1987" s="17"/>
      <c r="D1987" s="17"/>
      <c r="E1987" s="9"/>
      <c r="F1987" s="18"/>
      <c r="G1987"/>
      <c r="H1987" s="18"/>
    </row>
    <row r="1988" spans="1:8">
      <c r="A1988" s="17"/>
      <c r="B1988" s="17"/>
      <c r="C1988" s="17"/>
      <c r="D1988" s="17"/>
      <c r="E1988" s="9"/>
      <c r="F1988" s="18"/>
      <c r="G1988"/>
      <c r="H1988" s="18"/>
    </row>
    <row r="1989" spans="1:8">
      <c r="A1989" s="17"/>
      <c r="B1989" s="17"/>
      <c r="C1989" s="17"/>
      <c r="D1989" s="17"/>
      <c r="E1989" s="9"/>
      <c r="F1989" s="18"/>
      <c r="G1989"/>
      <c r="H1989" s="18"/>
    </row>
    <row r="1990" spans="1:8">
      <c r="A1990" s="17"/>
      <c r="B1990" s="17"/>
      <c r="C1990" s="17"/>
      <c r="D1990" s="17"/>
      <c r="E1990" s="9"/>
      <c r="F1990" s="18"/>
      <c r="G1990"/>
      <c r="H1990" s="18"/>
    </row>
    <row r="1991" spans="1:8">
      <c r="A1991" s="17"/>
      <c r="B1991" s="17"/>
      <c r="C1991" s="17"/>
      <c r="D1991" s="17"/>
      <c r="E1991" s="9"/>
      <c r="F1991" s="18"/>
      <c r="G1991"/>
      <c r="H1991" s="18"/>
    </row>
    <row r="1992" spans="1:8">
      <c r="A1992" s="17"/>
      <c r="B1992" s="17"/>
      <c r="C1992" s="17"/>
      <c r="D1992" s="17"/>
      <c r="E1992" s="9"/>
      <c r="F1992" s="18"/>
      <c r="G1992"/>
      <c r="H1992" s="18"/>
    </row>
    <row r="1993" spans="1:8">
      <c r="A1993" s="17"/>
      <c r="B1993" s="17"/>
      <c r="C1993" s="17"/>
      <c r="D1993" s="17"/>
      <c r="E1993" s="9"/>
      <c r="F1993" s="18"/>
      <c r="G1993"/>
      <c r="H1993" s="18"/>
    </row>
    <row r="1994" spans="1:8">
      <c r="A1994" s="17"/>
      <c r="B1994" s="17"/>
      <c r="C1994" s="17"/>
      <c r="D1994" s="17"/>
      <c r="E1994" s="9"/>
      <c r="F1994" s="18"/>
      <c r="G1994"/>
      <c r="H1994" s="18"/>
    </row>
    <row r="1995" spans="1:8">
      <c r="A1995" s="17"/>
      <c r="B1995" s="17"/>
      <c r="C1995" s="17"/>
      <c r="D1995" s="17"/>
      <c r="E1995" s="9"/>
      <c r="F1995" s="18"/>
      <c r="G1995"/>
      <c r="H1995" s="18"/>
    </row>
    <row r="1996" spans="1:8">
      <c r="A1996" s="17"/>
      <c r="B1996" s="17"/>
      <c r="C1996" s="17"/>
      <c r="D1996" s="17"/>
      <c r="E1996" s="9"/>
      <c r="F1996" s="18"/>
      <c r="G1996"/>
      <c r="H1996" s="18"/>
    </row>
    <row r="1997" spans="1:8">
      <c r="A1997" s="17"/>
      <c r="B1997" s="17"/>
      <c r="C1997" s="17"/>
      <c r="D1997" s="17"/>
      <c r="E1997" s="9"/>
      <c r="F1997" s="18"/>
      <c r="G1997"/>
      <c r="H1997" s="18"/>
    </row>
    <row r="1998" spans="1:8">
      <c r="A1998" s="17"/>
      <c r="B1998" s="17"/>
      <c r="C1998" s="17"/>
      <c r="D1998" s="17"/>
      <c r="E1998" s="9"/>
      <c r="F1998" s="18"/>
      <c r="G1998"/>
      <c r="H1998" s="18"/>
    </row>
    <row r="1999" spans="1:8">
      <c r="A1999" s="17"/>
      <c r="B1999" s="17"/>
      <c r="C1999" s="17"/>
      <c r="D1999" s="17"/>
      <c r="E1999" s="9"/>
      <c r="F1999" s="18"/>
      <c r="G1999"/>
      <c r="H1999" s="18"/>
    </row>
    <row r="2000" spans="1:8">
      <c r="A2000" s="17"/>
      <c r="B2000" s="17"/>
      <c r="C2000" s="17"/>
      <c r="D2000" s="17"/>
      <c r="E2000" s="9"/>
      <c r="F2000" s="18"/>
      <c r="G2000"/>
      <c r="H2000" s="18"/>
    </row>
    <row r="2001" spans="1:8">
      <c r="A2001" s="17"/>
      <c r="B2001" s="17"/>
      <c r="C2001" s="17"/>
      <c r="D2001" s="17"/>
      <c r="E2001" s="9"/>
      <c r="F2001" s="18"/>
      <c r="G2001"/>
      <c r="H2001" s="18"/>
    </row>
    <row r="2002" spans="1:8">
      <c r="A2002" s="17"/>
      <c r="B2002" s="17"/>
      <c r="C2002" s="17"/>
      <c r="D2002" s="17"/>
      <c r="E2002" s="9"/>
      <c r="F2002" s="18"/>
      <c r="G2002"/>
      <c r="H2002" s="18"/>
    </row>
    <row r="2003" spans="1:8">
      <c r="A2003" s="17"/>
      <c r="B2003" s="17"/>
      <c r="C2003" s="17"/>
      <c r="D2003" s="17"/>
      <c r="E2003" s="9"/>
      <c r="F2003" s="18"/>
      <c r="G2003"/>
      <c r="H2003" s="18"/>
    </row>
    <row r="2004" spans="1:8">
      <c r="A2004" s="17"/>
      <c r="B2004" s="17"/>
      <c r="C2004" s="17"/>
      <c r="D2004" s="17"/>
      <c r="E2004" s="9"/>
      <c r="F2004" s="18"/>
      <c r="G2004"/>
      <c r="H2004" s="18"/>
    </row>
    <row r="2005" spans="1:8">
      <c r="A2005" s="17"/>
      <c r="B2005" s="17"/>
      <c r="C2005" s="17"/>
      <c r="D2005" s="17"/>
      <c r="E2005" s="9"/>
      <c r="F2005" s="18"/>
      <c r="G2005"/>
      <c r="H2005" s="18"/>
    </row>
    <row r="2006" spans="1:8">
      <c r="A2006" s="17"/>
      <c r="B2006" s="17"/>
      <c r="C2006" s="17"/>
      <c r="D2006" s="17"/>
      <c r="E2006" s="9"/>
      <c r="F2006" s="18"/>
      <c r="G2006"/>
      <c r="H2006" s="18"/>
    </row>
    <row r="2007" spans="1:8">
      <c r="A2007" s="17"/>
      <c r="B2007" s="17"/>
      <c r="C2007" s="17"/>
      <c r="D2007" s="17"/>
      <c r="E2007" s="9"/>
      <c r="F2007" s="18"/>
      <c r="G2007"/>
      <c r="H2007" s="18"/>
    </row>
    <row r="2008" spans="1:8">
      <c r="A2008" s="17"/>
      <c r="B2008" s="17"/>
      <c r="C2008" s="17"/>
      <c r="D2008" s="17"/>
      <c r="E2008" s="9"/>
      <c r="F2008" s="18"/>
      <c r="G2008"/>
      <c r="H2008" s="18"/>
    </row>
    <row r="2009" spans="1:8">
      <c r="A2009" s="17"/>
      <c r="B2009" s="17"/>
      <c r="C2009" s="17"/>
      <c r="D2009" s="17"/>
      <c r="E2009" s="9"/>
      <c r="F2009" s="18"/>
      <c r="G2009"/>
      <c r="H2009" s="18"/>
    </row>
    <row r="2010" spans="1:8">
      <c r="A2010" s="17"/>
      <c r="B2010" s="17"/>
      <c r="C2010" s="17"/>
      <c r="D2010" s="17"/>
      <c r="E2010" s="9"/>
      <c r="F2010" s="18"/>
      <c r="G2010"/>
      <c r="H2010" s="18"/>
    </row>
    <row r="2011" spans="1:8">
      <c r="A2011" s="17"/>
      <c r="B2011" s="17"/>
      <c r="C2011" s="17"/>
      <c r="D2011" s="17"/>
      <c r="E2011" s="9"/>
      <c r="F2011" s="18"/>
      <c r="G2011"/>
      <c r="H2011" s="18"/>
    </row>
    <row r="2012" spans="1:8">
      <c r="A2012" s="17"/>
      <c r="B2012" s="17"/>
      <c r="C2012" s="17"/>
      <c r="D2012" s="17"/>
      <c r="E2012" s="9"/>
      <c r="F2012" s="18"/>
      <c r="G2012"/>
      <c r="H2012" s="18"/>
    </row>
    <row r="2013" spans="1:8">
      <c r="A2013" s="17"/>
      <c r="B2013" s="17"/>
      <c r="C2013" s="17"/>
      <c r="D2013" s="17"/>
      <c r="E2013" s="9"/>
      <c r="F2013" s="18"/>
      <c r="G2013"/>
      <c r="H2013" s="18"/>
    </row>
    <row r="2014" spans="1:8">
      <c r="A2014" s="17"/>
      <c r="B2014" s="17"/>
      <c r="C2014" s="17"/>
      <c r="D2014" s="17"/>
      <c r="E2014" s="9"/>
      <c r="F2014" s="18"/>
      <c r="G2014"/>
      <c r="H2014" s="18"/>
    </row>
    <row r="2015" spans="1:8">
      <c r="A2015" s="17"/>
      <c r="B2015" s="17"/>
      <c r="C2015" s="17"/>
      <c r="D2015" s="17"/>
      <c r="E2015" s="9"/>
      <c r="F2015" s="18"/>
      <c r="G2015"/>
      <c r="H2015" s="18"/>
    </row>
    <row r="2016" spans="1:8">
      <c r="A2016" s="17"/>
      <c r="B2016" s="17"/>
      <c r="C2016" s="17"/>
      <c r="D2016" s="17"/>
      <c r="E2016" s="9"/>
      <c r="F2016" s="18"/>
      <c r="G2016"/>
      <c r="H2016" s="18"/>
    </row>
    <row r="2017" spans="1:8">
      <c r="A2017" s="17"/>
      <c r="B2017" s="17"/>
      <c r="C2017" s="17"/>
      <c r="D2017" s="17"/>
      <c r="E2017" s="9"/>
      <c r="F2017" s="18"/>
      <c r="G2017"/>
      <c r="H2017" s="18"/>
    </row>
    <row r="2018" spans="1:8">
      <c r="A2018" s="17"/>
      <c r="B2018" s="17"/>
      <c r="C2018" s="17"/>
      <c r="D2018" s="17"/>
      <c r="E2018" s="9"/>
      <c r="F2018" s="18"/>
      <c r="G2018"/>
      <c r="H2018" s="18"/>
    </row>
    <row r="2019" spans="1:8">
      <c r="A2019" s="17"/>
      <c r="B2019" s="17"/>
      <c r="C2019" s="17"/>
      <c r="D2019" s="17"/>
      <c r="E2019" s="9"/>
      <c r="F2019" s="18"/>
      <c r="G2019"/>
      <c r="H2019" s="18"/>
    </row>
    <row r="2020" spans="1:8">
      <c r="A2020" s="17"/>
      <c r="B2020" s="17"/>
      <c r="C2020" s="17"/>
      <c r="D2020" s="17"/>
      <c r="E2020" s="9"/>
      <c r="F2020" s="18"/>
      <c r="G2020"/>
      <c r="H2020" s="18"/>
    </row>
    <row r="2021" spans="1:8">
      <c r="A2021" s="17"/>
      <c r="B2021" s="17"/>
      <c r="C2021" s="17"/>
      <c r="D2021" s="17"/>
      <c r="E2021" s="9"/>
      <c r="F2021" s="18"/>
      <c r="G2021"/>
      <c r="H2021" s="18"/>
    </row>
    <row r="2022" spans="1:8">
      <c r="A2022" s="17"/>
      <c r="B2022" s="17"/>
      <c r="C2022" s="17"/>
      <c r="D2022" s="17"/>
      <c r="E2022" s="9"/>
      <c r="F2022" s="18"/>
      <c r="G2022"/>
      <c r="H2022" s="18"/>
    </row>
    <row r="2023" spans="1:8">
      <c r="A2023" s="17"/>
      <c r="B2023" s="17"/>
      <c r="C2023" s="17"/>
      <c r="D2023" s="17"/>
      <c r="E2023" s="9"/>
      <c r="F2023" s="18"/>
      <c r="G2023"/>
      <c r="H2023" s="18"/>
    </row>
    <row r="2024" spans="1:8">
      <c r="A2024" s="17"/>
      <c r="B2024" s="17"/>
      <c r="C2024" s="17"/>
      <c r="D2024" s="17"/>
      <c r="E2024" s="9"/>
      <c r="F2024" s="18"/>
      <c r="G2024"/>
      <c r="H2024" s="18"/>
    </row>
    <row r="2025" spans="1:8">
      <c r="A2025" s="17"/>
      <c r="B2025" s="17"/>
      <c r="C2025" s="17"/>
      <c r="D2025" s="17"/>
      <c r="E2025" s="9"/>
      <c r="F2025" s="18"/>
      <c r="G2025"/>
      <c r="H2025" s="18"/>
    </row>
    <row r="2026" spans="1:8">
      <c r="A2026" s="17"/>
      <c r="B2026" s="17"/>
      <c r="C2026" s="17"/>
      <c r="D2026" s="17"/>
      <c r="E2026" s="9"/>
      <c r="F2026" s="18"/>
      <c r="G2026"/>
      <c r="H2026" s="18"/>
    </row>
    <row r="2027" spans="1:8">
      <c r="A2027" s="17"/>
      <c r="B2027" s="17"/>
      <c r="C2027" s="17"/>
      <c r="D2027" s="17"/>
      <c r="E2027" s="9"/>
      <c r="F2027" s="18"/>
      <c r="G2027"/>
      <c r="H2027" s="18"/>
    </row>
    <row r="2028" spans="1:8">
      <c r="A2028" s="17"/>
      <c r="B2028" s="17"/>
      <c r="C2028" s="17"/>
      <c r="D2028" s="17"/>
      <c r="E2028" s="9"/>
      <c r="F2028" s="18"/>
      <c r="G2028"/>
      <c r="H2028" s="18"/>
    </row>
    <row r="2029" spans="1:8">
      <c r="A2029" s="17"/>
      <c r="B2029" s="17"/>
      <c r="C2029" s="17"/>
      <c r="D2029" s="17"/>
      <c r="E2029" s="9"/>
      <c r="F2029" s="18"/>
      <c r="G2029"/>
      <c r="H2029" s="18"/>
    </row>
    <row r="2030" spans="1:8">
      <c r="A2030" s="17"/>
      <c r="B2030" s="17"/>
      <c r="C2030" s="17"/>
      <c r="D2030" s="17"/>
      <c r="E2030" s="9"/>
      <c r="F2030" s="18"/>
      <c r="G2030"/>
      <c r="H2030" s="18"/>
    </row>
    <row r="2031" spans="1:8">
      <c r="A2031" s="17"/>
      <c r="B2031" s="17"/>
      <c r="C2031" s="17"/>
      <c r="D2031" s="17"/>
      <c r="E2031" s="9"/>
      <c r="F2031" s="18"/>
      <c r="G2031"/>
      <c r="H2031" s="18"/>
    </row>
    <row r="2032" spans="1:8">
      <c r="A2032" s="17"/>
      <c r="B2032" s="17"/>
      <c r="C2032" s="17"/>
      <c r="D2032" s="17"/>
      <c r="E2032" s="9"/>
      <c r="F2032" s="18"/>
      <c r="G2032"/>
      <c r="H2032" s="18"/>
    </row>
    <row r="2033" spans="1:8">
      <c r="A2033" s="17"/>
      <c r="B2033" s="17"/>
      <c r="C2033" s="17"/>
      <c r="D2033" s="17"/>
      <c r="E2033" s="9"/>
      <c r="F2033" s="18"/>
      <c r="G2033"/>
      <c r="H2033" s="18"/>
    </row>
    <row r="2034" spans="1:8">
      <c r="A2034" s="17"/>
      <c r="B2034" s="17"/>
      <c r="C2034" s="17"/>
      <c r="D2034" s="17"/>
      <c r="E2034" s="9"/>
      <c r="F2034" s="18"/>
      <c r="G2034"/>
      <c r="H2034" s="18"/>
    </row>
    <row r="2035" spans="1:8">
      <c r="A2035" s="17"/>
      <c r="B2035" s="17"/>
      <c r="C2035" s="17"/>
      <c r="D2035" s="17"/>
      <c r="E2035" s="9"/>
      <c r="F2035" s="18"/>
      <c r="G2035"/>
      <c r="H2035" s="18"/>
    </row>
    <row r="2036" spans="1:8">
      <c r="A2036" s="17"/>
      <c r="B2036" s="17"/>
      <c r="C2036" s="17"/>
      <c r="D2036" s="17"/>
      <c r="E2036" s="9"/>
      <c r="F2036" s="18"/>
      <c r="G2036"/>
      <c r="H2036" s="18"/>
    </row>
    <row r="2037" spans="1:8">
      <c r="A2037" s="17"/>
      <c r="B2037" s="17"/>
      <c r="C2037" s="17"/>
      <c r="D2037" s="17"/>
      <c r="E2037" s="9"/>
      <c r="F2037" s="18"/>
      <c r="G2037"/>
      <c r="H2037" s="18"/>
    </row>
    <row r="2038" spans="1:8">
      <c r="A2038" s="17"/>
      <c r="B2038" s="17"/>
      <c r="C2038" s="17"/>
      <c r="D2038" s="17"/>
      <c r="E2038" s="9"/>
      <c r="F2038" s="18"/>
      <c r="G2038"/>
      <c r="H2038" s="18"/>
    </row>
    <row r="2039" spans="1:8">
      <c r="A2039" s="17"/>
      <c r="B2039" s="17"/>
      <c r="C2039" s="17"/>
      <c r="D2039" s="17"/>
      <c r="E2039" s="9"/>
      <c r="F2039" s="18"/>
      <c r="G2039"/>
      <c r="H2039" s="18"/>
    </row>
    <row r="2040" spans="1:8">
      <c r="A2040" s="17"/>
      <c r="B2040" s="17"/>
      <c r="C2040" s="17"/>
      <c r="D2040" s="17"/>
      <c r="E2040" s="9"/>
      <c r="F2040" s="18"/>
      <c r="G2040"/>
      <c r="H2040" s="18"/>
    </row>
    <row r="2041" spans="1:8">
      <c r="A2041" s="17"/>
      <c r="B2041" s="17"/>
      <c r="C2041" s="17"/>
      <c r="D2041" s="17"/>
      <c r="E2041" s="9"/>
      <c r="F2041" s="18"/>
      <c r="G2041"/>
      <c r="H2041" s="18"/>
    </row>
    <row r="2042" spans="1:8">
      <c r="A2042" s="17"/>
      <c r="B2042" s="17"/>
      <c r="C2042" s="17"/>
      <c r="D2042" s="17"/>
      <c r="E2042" s="9"/>
      <c r="F2042" s="18"/>
      <c r="G2042"/>
      <c r="H2042" s="18"/>
    </row>
    <row r="2043" spans="1:8">
      <c r="A2043" s="17"/>
      <c r="B2043" s="17"/>
      <c r="C2043" s="17"/>
      <c r="D2043" s="17"/>
      <c r="E2043" s="9"/>
      <c r="F2043" s="18"/>
      <c r="G2043"/>
      <c r="H2043" s="18"/>
    </row>
    <row r="2044" spans="1:8">
      <c r="A2044" s="17"/>
      <c r="B2044" s="17"/>
      <c r="C2044" s="17"/>
      <c r="D2044" s="17"/>
      <c r="E2044" s="9"/>
      <c r="F2044" s="18"/>
      <c r="G2044"/>
      <c r="H2044" s="18"/>
    </row>
    <row r="2045" spans="1:8">
      <c r="A2045" s="17"/>
      <c r="B2045" s="17"/>
      <c r="C2045" s="17"/>
      <c r="D2045" s="17"/>
      <c r="E2045" s="9"/>
      <c r="F2045" s="18"/>
      <c r="G2045"/>
      <c r="H2045" s="18"/>
    </row>
    <row r="2046" spans="1:8">
      <c r="A2046" s="17"/>
      <c r="B2046" s="17"/>
      <c r="C2046" s="17"/>
      <c r="D2046" s="17"/>
      <c r="E2046" s="9"/>
      <c r="F2046" s="18"/>
      <c r="G2046"/>
      <c r="H2046" s="18"/>
    </row>
    <row r="2047" spans="1:8">
      <c r="A2047" s="17"/>
      <c r="B2047" s="17"/>
      <c r="C2047" s="17"/>
      <c r="D2047" s="17"/>
      <c r="E2047" s="9"/>
      <c r="F2047" s="18"/>
      <c r="G2047"/>
      <c r="H2047" s="18"/>
    </row>
    <row r="2048" spans="1:8">
      <c r="A2048" s="17"/>
      <c r="B2048" s="17"/>
      <c r="C2048" s="17"/>
      <c r="D2048" s="17"/>
      <c r="E2048" s="9"/>
      <c r="F2048" s="18"/>
      <c r="G2048"/>
      <c r="H2048" s="18"/>
    </row>
    <row r="2049" spans="1:8">
      <c r="A2049" s="17"/>
      <c r="B2049" s="17"/>
      <c r="C2049" s="17"/>
      <c r="D2049" s="17"/>
      <c r="E2049" s="9"/>
      <c r="F2049" s="18"/>
      <c r="G2049"/>
      <c r="H2049" s="18"/>
    </row>
    <row r="2050" spans="1:8">
      <c r="A2050" s="17"/>
      <c r="B2050" s="17"/>
      <c r="C2050" s="17"/>
      <c r="D2050" s="17"/>
      <c r="E2050" s="9"/>
      <c r="F2050" s="18"/>
      <c r="G2050"/>
      <c r="H2050" s="18"/>
    </row>
    <row r="2051" spans="1:8">
      <c r="A2051" s="17"/>
      <c r="B2051" s="17"/>
      <c r="C2051" s="17"/>
      <c r="D2051" s="17"/>
      <c r="E2051" s="9"/>
      <c r="F2051" s="18"/>
      <c r="G2051"/>
      <c r="H2051" s="18"/>
    </row>
    <row r="2052" spans="1:8">
      <c r="A2052" s="17"/>
      <c r="B2052" s="17"/>
      <c r="C2052" s="17"/>
      <c r="D2052" s="17"/>
      <c r="E2052" s="9"/>
      <c r="F2052" s="18"/>
      <c r="G2052"/>
      <c r="H2052" s="18"/>
    </row>
    <row r="2053" spans="1:8">
      <c r="A2053" s="17"/>
      <c r="B2053" s="17"/>
      <c r="C2053" s="17"/>
      <c r="D2053" s="17"/>
      <c r="E2053" s="9"/>
      <c r="F2053" s="18"/>
      <c r="G2053"/>
      <c r="H2053" s="18"/>
    </row>
    <row r="2054" spans="1:8">
      <c r="A2054" s="17"/>
      <c r="B2054" s="17"/>
      <c r="C2054" s="17"/>
      <c r="D2054" s="17"/>
      <c r="E2054" s="9"/>
      <c r="F2054" s="18"/>
      <c r="G2054"/>
      <c r="H2054" s="18"/>
    </row>
    <row r="2055" spans="1:8">
      <c r="A2055" s="17"/>
      <c r="B2055" s="17"/>
      <c r="C2055" s="17"/>
      <c r="D2055" s="17"/>
      <c r="E2055" s="9"/>
      <c r="F2055" s="18"/>
      <c r="G2055"/>
      <c r="H2055" s="18"/>
    </row>
    <row r="2056" spans="1:8">
      <c r="A2056" s="17"/>
      <c r="B2056" s="17"/>
      <c r="C2056" s="17"/>
      <c r="D2056" s="17"/>
      <c r="E2056" s="9"/>
      <c r="F2056" s="18"/>
      <c r="G2056"/>
      <c r="H2056" s="18"/>
    </row>
    <row r="2057" spans="1:8">
      <c r="A2057" s="17"/>
      <c r="B2057" s="17"/>
      <c r="C2057" s="17"/>
      <c r="D2057" s="17"/>
      <c r="E2057" s="9"/>
      <c r="F2057" s="18"/>
      <c r="G2057"/>
      <c r="H2057" s="18"/>
    </row>
    <row r="2058" spans="1:8">
      <c r="A2058" s="17"/>
      <c r="B2058" s="17"/>
      <c r="C2058" s="17"/>
      <c r="D2058" s="17"/>
      <c r="E2058" s="9"/>
      <c r="F2058" s="18"/>
      <c r="G2058"/>
      <c r="H2058" s="18"/>
    </row>
    <row r="2059" spans="1:8">
      <c r="A2059" s="17"/>
      <c r="B2059" s="17"/>
      <c r="C2059" s="17"/>
      <c r="D2059" s="17"/>
      <c r="E2059" s="9"/>
      <c r="F2059" s="18"/>
      <c r="G2059"/>
      <c r="H2059" s="18"/>
    </row>
    <row r="2060" spans="1:8">
      <c r="A2060" s="17"/>
      <c r="B2060" s="17"/>
      <c r="C2060" s="17"/>
      <c r="D2060" s="17"/>
      <c r="E2060" s="9"/>
      <c r="F2060" s="18"/>
      <c r="G2060"/>
      <c r="H2060" s="18"/>
    </row>
    <row r="2061" spans="1:8">
      <c r="A2061" s="17"/>
      <c r="B2061" s="17"/>
      <c r="C2061" s="17"/>
      <c r="D2061" s="17"/>
      <c r="E2061" s="9"/>
      <c r="F2061" s="18"/>
      <c r="G2061"/>
      <c r="H2061" s="18"/>
    </row>
    <row r="2062" spans="1:8">
      <c r="A2062" s="17"/>
      <c r="B2062" s="17"/>
      <c r="C2062" s="17"/>
      <c r="D2062" s="17"/>
      <c r="E2062" s="9"/>
      <c r="F2062" s="18"/>
      <c r="G2062"/>
      <c r="H2062" s="18"/>
    </row>
    <row r="2063" spans="1:8">
      <c r="A2063" s="17"/>
      <c r="B2063" s="17"/>
      <c r="C2063" s="17"/>
      <c r="D2063" s="17"/>
      <c r="E2063" s="9"/>
      <c r="F2063" s="18"/>
      <c r="G2063"/>
      <c r="H2063" s="18"/>
    </row>
    <row r="2064" spans="1:8">
      <c r="A2064" s="17"/>
      <c r="B2064" s="17"/>
      <c r="C2064" s="17"/>
      <c r="D2064" s="17"/>
      <c r="E2064" s="9"/>
      <c r="F2064" s="18"/>
      <c r="G2064"/>
      <c r="H2064" s="18"/>
    </row>
    <row r="2065" spans="1:8">
      <c r="A2065" s="17"/>
      <c r="B2065" s="17"/>
      <c r="C2065" s="17"/>
      <c r="D2065" s="17"/>
      <c r="E2065" s="9"/>
      <c r="F2065" s="18"/>
      <c r="G2065"/>
      <c r="H2065" s="18"/>
    </row>
    <row r="2066" spans="1:8">
      <c r="A2066" s="17"/>
      <c r="B2066" s="17"/>
      <c r="C2066" s="17"/>
      <c r="D2066" s="17"/>
      <c r="E2066" s="9"/>
      <c r="F2066" s="18"/>
      <c r="G2066"/>
      <c r="H2066" s="18"/>
    </row>
    <row r="2067" spans="1:8">
      <c r="A2067" s="17"/>
      <c r="B2067" s="17"/>
      <c r="C2067" s="17"/>
      <c r="D2067" s="17"/>
      <c r="E2067" s="9"/>
      <c r="F2067" s="18"/>
      <c r="G2067"/>
      <c r="H2067" s="18"/>
    </row>
    <row r="2068" spans="1:8">
      <c r="A2068" s="17"/>
      <c r="B2068" s="17"/>
      <c r="C2068" s="17"/>
      <c r="D2068" s="17"/>
      <c r="E2068" s="9"/>
      <c r="F2068" s="18"/>
      <c r="G2068"/>
      <c r="H2068" s="18"/>
    </row>
    <row r="2069" spans="1:8">
      <c r="A2069" s="17"/>
      <c r="B2069" s="17"/>
      <c r="C2069" s="17"/>
      <c r="D2069" s="17"/>
      <c r="E2069" s="9"/>
      <c r="F2069" s="18"/>
      <c r="G2069"/>
      <c r="H2069" s="18"/>
    </row>
    <row r="2070" spans="1:8">
      <c r="A2070" s="17"/>
      <c r="B2070" s="17"/>
      <c r="C2070" s="17"/>
      <c r="D2070" s="17"/>
      <c r="E2070" s="9"/>
      <c r="F2070" s="18"/>
      <c r="G2070"/>
      <c r="H2070" s="18"/>
    </row>
    <row r="2071" spans="1:8">
      <c r="A2071" s="17"/>
      <c r="B2071" s="17"/>
      <c r="C2071" s="17"/>
      <c r="D2071" s="17"/>
      <c r="E2071" s="9"/>
      <c r="F2071" s="18"/>
      <c r="G2071"/>
      <c r="H2071" s="18"/>
    </row>
    <row r="2072" spans="1:8">
      <c r="A2072" s="17"/>
      <c r="B2072" s="17"/>
      <c r="C2072" s="17"/>
      <c r="D2072" s="17"/>
      <c r="E2072" s="9"/>
      <c r="F2072" s="18"/>
      <c r="G2072"/>
      <c r="H2072" s="18"/>
    </row>
    <row r="2073" spans="1:8">
      <c r="A2073" s="17"/>
      <c r="B2073" s="17"/>
      <c r="C2073" s="17"/>
      <c r="D2073" s="17"/>
      <c r="E2073" s="9"/>
      <c r="F2073" s="18"/>
      <c r="G2073"/>
      <c r="H2073" s="18"/>
    </row>
    <row r="2074" spans="1:8">
      <c r="A2074" s="17"/>
      <c r="B2074" s="17"/>
      <c r="C2074" s="17"/>
      <c r="D2074" s="17"/>
      <c r="E2074" s="9"/>
      <c r="F2074" s="18"/>
      <c r="G2074"/>
      <c r="H2074" s="18"/>
    </row>
    <row r="2075" spans="1:8">
      <c r="A2075" s="17"/>
      <c r="B2075" s="17"/>
      <c r="C2075" s="17"/>
      <c r="D2075" s="17"/>
      <c r="E2075" s="9"/>
      <c r="F2075" s="18"/>
      <c r="G2075"/>
      <c r="H2075" s="18"/>
    </row>
    <row r="2076" spans="1:8">
      <c r="A2076" s="17"/>
      <c r="B2076" s="17"/>
      <c r="C2076" s="17"/>
      <c r="D2076" s="17"/>
      <c r="E2076" s="9"/>
      <c r="F2076" s="18"/>
      <c r="G2076"/>
      <c r="H2076" s="18"/>
    </row>
    <row r="2077" spans="1:8">
      <c r="A2077" s="17"/>
      <c r="B2077" s="17"/>
      <c r="C2077" s="17"/>
      <c r="D2077" s="17"/>
      <c r="E2077" s="9"/>
      <c r="F2077" s="18"/>
      <c r="G2077"/>
      <c r="H2077" s="18"/>
    </row>
    <row r="2078" spans="1:8">
      <c r="A2078" s="17"/>
      <c r="B2078" s="17"/>
      <c r="C2078" s="17"/>
      <c r="D2078" s="17"/>
      <c r="E2078" s="9"/>
      <c r="F2078" s="18"/>
      <c r="G2078"/>
      <c r="H2078" s="18"/>
    </row>
    <row r="2079" spans="1:8">
      <c r="A2079" s="17"/>
      <c r="B2079" s="17"/>
      <c r="C2079" s="17"/>
      <c r="D2079" s="17"/>
      <c r="E2079" s="9"/>
      <c r="F2079" s="18"/>
      <c r="G2079"/>
      <c r="H2079" s="18"/>
    </row>
    <row r="2080" spans="1:8">
      <c r="A2080" s="17"/>
      <c r="B2080" s="17"/>
      <c r="C2080" s="17"/>
      <c r="D2080" s="17"/>
      <c r="E2080" s="9"/>
      <c r="F2080" s="18"/>
      <c r="G2080"/>
      <c r="H2080" s="18"/>
    </row>
    <row r="2081" spans="1:8">
      <c r="A2081" s="17"/>
      <c r="B2081" s="17"/>
      <c r="C2081" s="17"/>
      <c r="D2081" s="17"/>
      <c r="E2081" s="9"/>
      <c r="F2081" s="18"/>
      <c r="G2081"/>
      <c r="H2081" s="18"/>
    </row>
    <row r="2082" spans="1:8">
      <c r="A2082" s="17"/>
      <c r="B2082" s="17"/>
      <c r="C2082" s="17"/>
      <c r="D2082" s="17"/>
      <c r="E2082" s="9"/>
      <c r="F2082" s="18"/>
      <c r="G2082"/>
      <c r="H2082" s="18"/>
    </row>
    <row r="2083" spans="1:8">
      <c r="A2083" s="17"/>
      <c r="B2083" s="17"/>
      <c r="C2083" s="17"/>
      <c r="D2083" s="17"/>
      <c r="E2083" s="9"/>
      <c r="F2083" s="18"/>
      <c r="G2083"/>
      <c r="H2083" s="18"/>
    </row>
    <row r="2084" spans="1:8">
      <c r="A2084" s="17"/>
      <c r="B2084" s="17"/>
      <c r="C2084" s="17"/>
      <c r="D2084" s="17"/>
      <c r="E2084" s="9"/>
      <c r="F2084" s="18"/>
      <c r="G2084"/>
      <c r="H2084" s="18"/>
    </row>
    <row r="2085" spans="1:8">
      <c r="A2085" s="17"/>
      <c r="B2085" s="17"/>
      <c r="C2085" s="17"/>
      <c r="D2085" s="17"/>
      <c r="E2085" s="9"/>
      <c r="F2085" s="18"/>
      <c r="G2085"/>
      <c r="H2085" s="18"/>
    </row>
    <row r="2086" spans="1:8">
      <c r="A2086" s="17"/>
      <c r="B2086" s="17"/>
      <c r="C2086" s="17"/>
      <c r="D2086" s="17"/>
      <c r="E2086" s="9"/>
      <c r="F2086" s="18"/>
      <c r="G2086"/>
      <c r="H2086" s="18"/>
    </row>
    <row r="2087" spans="1:8">
      <c r="A2087" s="17"/>
      <c r="B2087" s="17"/>
      <c r="C2087" s="17"/>
      <c r="D2087" s="17"/>
      <c r="E2087" s="9"/>
      <c r="F2087" s="18"/>
      <c r="G2087"/>
      <c r="H2087" s="18"/>
    </row>
    <row r="2088" spans="1:8">
      <c r="A2088" s="17"/>
      <c r="B2088" s="17"/>
      <c r="C2088" s="17"/>
      <c r="D2088" s="17"/>
      <c r="E2088" s="9"/>
      <c r="F2088" s="18"/>
      <c r="G2088"/>
      <c r="H2088" s="18"/>
    </row>
    <row r="2089" spans="1:8">
      <c r="A2089" s="17"/>
      <c r="B2089" s="17"/>
      <c r="C2089" s="17"/>
      <c r="D2089" s="17"/>
      <c r="E2089" s="9"/>
      <c r="F2089" s="18"/>
      <c r="G2089"/>
      <c r="H2089" s="18"/>
    </row>
    <row r="2090" spans="1:8">
      <c r="A2090" s="17"/>
      <c r="B2090" s="17"/>
      <c r="C2090" s="17"/>
      <c r="D2090" s="17"/>
      <c r="E2090" s="9"/>
      <c r="F2090" s="18"/>
      <c r="G2090"/>
      <c r="H2090" s="18"/>
    </row>
    <row r="2091" spans="1:8">
      <c r="A2091" s="17"/>
      <c r="B2091" s="17"/>
      <c r="C2091" s="17"/>
      <c r="D2091" s="17"/>
      <c r="E2091" s="9"/>
      <c r="F2091" s="18"/>
      <c r="G2091"/>
      <c r="H2091" s="18"/>
    </row>
    <row r="2092" spans="1:8">
      <c r="A2092" s="17"/>
      <c r="B2092" s="17"/>
      <c r="C2092" s="17"/>
      <c r="D2092" s="17"/>
      <c r="E2092" s="9"/>
      <c r="F2092" s="18"/>
      <c r="G2092"/>
      <c r="H2092" s="18"/>
    </row>
    <row r="2093" spans="1:8">
      <c r="A2093" s="17"/>
      <c r="B2093" s="17"/>
      <c r="C2093" s="17"/>
      <c r="D2093" s="17"/>
      <c r="E2093" s="9"/>
      <c r="F2093" s="18"/>
      <c r="G2093"/>
      <c r="H2093" s="18"/>
    </row>
    <row r="2094" spans="1:8">
      <c r="A2094" s="17"/>
      <c r="B2094" s="17"/>
      <c r="C2094" s="17"/>
      <c r="D2094" s="17"/>
      <c r="E2094" s="9"/>
      <c r="F2094" s="18"/>
      <c r="G2094"/>
      <c r="H2094" s="18"/>
    </row>
    <row r="2095" spans="1:8">
      <c r="A2095" s="17"/>
      <c r="B2095" s="17"/>
      <c r="C2095" s="17"/>
      <c r="D2095" s="17"/>
      <c r="E2095" s="9"/>
      <c r="F2095" s="18"/>
      <c r="G2095"/>
      <c r="H2095" s="18"/>
    </row>
    <row r="2096" spans="1:8">
      <c r="A2096" s="17"/>
      <c r="B2096" s="17"/>
      <c r="C2096" s="17"/>
      <c r="D2096" s="17"/>
      <c r="E2096" s="9"/>
      <c r="F2096" s="18"/>
      <c r="G2096"/>
      <c r="H2096" s="18"/>
    </row>
    <row r="2097" spans="1:8">
      <c r="A2097" s="17"/>
      <c r="B2097" s="17"/>
      <c r="C2097" s="17"/>
      <c r="D2097" s="17"/>
      <c r="E2097" s="9"/>
      <c r="F2097" s="18"/>
      <c r="G2097"/>
      <c r="H2097" s="18"/>
    </row>
    <row r="2098" spans="1:8">
      <c r="A2098" s="17"/>
      <c r="B2098" s="17"/>
      <c r="C2098" s="17"/>
      <c r="D2098" s="17"/>
      <c r="E2098" s="9"/>
      <c r="F2098" s="18"/>
      <c r="G2098"/>
      <c r="H2098" s="18"/>
    </row>
    <row r="2099" spans="1:8">
      <c r="A2099" s="17"/>
      <c r="B2099" s="17"/>
      <c r="C2099" s="17"/>
      <c r="D2099" s="17"/>
      <c r="E2099" s="9"/>
      <c r="F2099" s="18"/>
      <c r="G2099"/>
      <c r="H2099" s="18"/>
    </row>
    <row r="2100" spans="1:8">
      <c r="A2100" s="17"/>
      <c r="B2100" s="17"/>
      <c r="C2100" s="17"/>
      <c r="D2100" s="17"/>
      <c r="E2100" s="9"/>
      <c r="F2100" s="18"/>
      <c r="G2100"/>
      <c r="H2100" s="18"/>
    </row>
    <row r="2101" spans="1:8">
      <c r="A2101" s="17"/>
      <c r="B2101" s="17"/>
      <c r="C2101" s="17"/>
      <c r="D2101" s="17"/>
      <c r="E2101" s="9"/>
      <c r="F2101" s="18"/>
      <c r="G2101"/>
      <c r="H2101" s="18"/>
    </row>
    <row r="2102" spans="1:8">
      <c r="A2102" s="17"/>
      <c r="B2102" s="17"/>
      <c r="C2102" s="17"/>
      <c r="D2102" s="17"/>
      <c r="E2102" s="9"/>
      <c r="F2102" s="18"/>
      <c r="G2102"/>
      <c r="H2102" s="18"/>
    </row>
    <row r="2103" spans="1:8">
      <c r="A2103" s="17"/>
      <c r="B2103" s="17"/>
      <c r="C2103" s="17"/>
      <c r="D2103" s="17"/>
      <c r="E2103" s="9"/>
      <c r="F2103" s="18"/>
      <c r="G2103"/>
      <c r="H2103" s="18"/>
    </row>
    <row r="2104" spans="1:8">
      <c r="A2104" s="17"/>
      <c r="B2104" s="17"/>
      <c r="C2104" s="17"/>
      <c r="D2104" s="17"/>
      <c r="E2104" s="9"/>
      <c r="F2104" s="18"/>
      <c r="G2104"/>
      <c r="H2104" s="18"/>
    </row>
    <row r="2105" spans="1:8">
      <c r="A2105" s="17"/>
      <c r="B2105" s="17"/>
      <c r="C2105" s="17"/>
      <c r="D2105" s="17"/>
      <c r="E2105" s="9"/>
      <c r="F2105" s="18"/>
      <c r="G2105"/>
      <c r="H2105" s="18"/>
    </row>
    <row r="2106" spans="1:8">
      <c r="A2106" s="17"/>
      <c r="B2106" s="17"/>
      <c r="C2106" s="17"/>
      <c r="D2106" s="17"/>
      <c r="E2106" s="9"/>
      <c r="F2106" s="18"/>
      <c r="G2106"/>
      <c r="H2106" s="18"/>
    </row>
    <row r="2107" spans="1:8">
      <c r="A2107" s="17"/>
      <c r="B2107" s="17"/>
      <c r="C2107" s="17"/>
      <c r="D2107" s="17"/>
      <c r="E2107" s="9"/>
      <c r="F2107" s="18"/>
      <c r="G2107"/>
      <c r="H2107" s="18"/>
    </row>
    <row r="2108" spans="1:8">
      <c r="A2108" s="17"/>
      <c r="B2108" s="17"/>
      <c r="C2108" s="17"/>
      <c r="D2108" s="17"/>
      <c r="E2108" s="9"/>
      <c r="F2108" s="18"/>
      <c r="G2108"/>
      <c r="H2108" s="18"/>
    </row>
    <row r="2109" spans="1:8">
      <c r="A2109" s="17"/>
      <c r="B2109" s="17"/>
      <c r="C2109" s="17"/>
      <c r="D2109" s="17"/>
      <c r="E2109" s="9"/>
      <c r="F2109" s="18"/>
      <c r="G2109"/>
      <c r="H2109" s="18"/>
    </row>
    <row r="2110" spans="1:8">
      <c r="A2110" s="17"/>
      <c r="B2110" s="17"/>
      <c r="C2110" s="17"/>
      <c r="D2110" s="17"/>
      <c r="E2110" s="9"/>
      <c r="F2110" s="18"/>
      <c r="G2110"/>
      <c r="H2110" s="18"/>
    </row>
    <row r="2111" spans="1:8">
      <c r="A2111" s="17"/>
      <c r="B2111" s="17"/>
      <c r="C2111" s="17"/>
      <c r="D2111" s="17"/>
      <c r="E2111" s="9"/>
      <c r="F2111" s="18"/>
      <c r="G2111"/>
      <c r="H2111" s="18"/>
    </row>
    <row r="2112" spans="1:8">
      <c r="A2112" s="17"/>
      <c r="B2112" s="17"/>
      <c r="C2112" s="17"/>
      <c r="D2112" s="17"/>
      <c r="E2112" s="9"/>
      <c r="F2112" s="18"/>
      <c r="G2112"/>
      <c r="H2112" s="18"/>
    </row>
    <row r="2113" spans="1:8">
      <c r="A2113" s="17"/>
      <c r="B2113" s="17"/>
      <c r="C2113" s="17"/>
      <c r="D2113" s="17"/>
      <c r="E2113" s="9"/>
      <c r="F2113" s="18"/>
      <c r="G2113"/>
      <c r="H2113" s="18"/>
    </row>
    <row r="2114" spans="1:8">
      <c r="A2114" s="17"/>
      <c r="B2114" s="17"/>
      <c r="C2114" s="17"/>
      <c r="D2114" s="17"/>
      <c r="E2114" s="9"/>
      <c r="F2114" s="18"/>
      <c r="G2114"/>
      <c r="H2114" s="18"/>
    </row>
    <row r="2115" spans="1:8">
      <c r="A2115" s="17"/>
      <c r="B2115" s="17"/>
      <c r="C2115" s="17"/>
      <c r="D2115" s="17"/>
      <c r="E2115" s="9"/>
      <c r="F2115" s="18"/>
      <c r="G2115"/>
      <c r="H2115" s="18"/>
    </row>
    <row r="2116" spans="1:8">
      <c r="A2116" s="17"/>
      <c r="B2116" s="17"/>
      <c r="C2116" s="17"/>
      <c r="D2116" s="17"/>
      <c r="E2116" s="9"/>
      <c r="F2116" s="18"/>
      <c r="G2116"/>
      <c r="H2116" s="18"/>
    </row>
    <row r="2117" spans="1:8">
      <c r="A2117" s="17"/>
      <c r="B2117" s="17"/>
      <c r="C2117" s="17"/>
      <c r="D2117" s="17"/>
      <c r="E2117" s="9"/>
      <c r="F2117" s="18"/>
      <c r="G2117"/>
      <c r="H2117" s="18"/>
    </row>
    <row r="2118" spans="1:8">
      <c r="A2118" s="17"/>
      <c r="B2118" s="17"/>
      <c r="C2118" s="17"/>
      <c r="D2118" s="17"/>
      <c r="E2118" s="9"/>
      <c r="F2118" s="18"/>
      <c r="G2118"/>
      <c r="H2118" s="18"/>
    </row>
    <row r="2119" spans="1:8">
      <c r="A2119" s="17"/>
      <c r="B2119" s="17"/>
      <c r="C2119" s="17"/>
      <c r="D2119" s="17"/>
      <c r="E2119" s="9"/>
      <c r="F2119" s="18"/>
      <c r="G2119"/>
      <c r="H2119" s="18"/>
    </row>
    <row r="2120" spans="1:8">
      <c r="A2120" s="17"/>
      <c r="B2120" s="17"/>
      <c r="C2120" s="17"/>
      <c r="D2120" s="17"/>
      <c r="E2120" s="9"/>
      <c r="F2120" s="18"/>
      <c r="G2120"/>
      <c r="H2120" s="18"/>
    </row>
    <row r="2121" spans="1:8">
      <c r="A2121" s="17"/>
      <c r="B2121" s="17"/>
      <c r="C2121" s="17"/>
      <c r="D2121" s="17"/>
      <c r="E2121" s="9"/>
      <c r="F2121" s="18"/>
      <c r="G2121"/>
      <c r="H2121" s="18"/>
    </row>
    <row r="2122" spans="1:8">
      <c r="A2122" s="17"/>
      <c r="B2122" s="17"/>
      <c r="C2122" s="17"/>
      <c r="D2122" s="17"/>
      <c r="E2122" s="9"/>
      <c r="F2122" s="18"/>
      <c r="G2122"/>
      <c r="H2122" s="18"/>
    </row>
    <row r="2123" spans="1:8">
      <c r="A2123" s="17"/>
      <c r="B2123" s="17"/>
      <c r="C2123" s="17"/>
      <c r="D2123" s="17"/>
      <c r="E2123" s="9"/>
      <c r="F2123" s="18"/>
      <c r="G2123"/>
      <c r="H2123" s="18"/>
    </row>
    <row r="2124" spans="1:8">
      <c r="A2124" s="17"/>
      <c r="B2124" s="17"/>
      <c r="C2124" s="17"/>
      <c r="D2124" s="17"/>
      <c r="E2124" s="9"/>
      <c r="F2124" s="18"/>
      <c r="G2124"/>
      <c r="H2124" s="18"/>
    </row>
    <row r="2125" spans="1:8">
      <c r="A2125" s="17"/>
      <c r="B2125" s="17"/>
      <c r="C2125" s="17"/>
      <c r="D2125" s="17"/>
      <c r="E2125" s="9"/>
      <c r="F2125" s="18"/>
      <c r="G2125"/>
      <c r="H2125" s="18"/>
    </row>
    <row r="2126" spans="1:8">
      <c r="A2126" s="17"/>
      <c r="B2126" s="17"/>
      <c r="C2126" s="17"/>
      <c r="D2126" s="17"/>
      <c r="E2126" s="9"/>
      <c r="F2126" s="18"/>
      <c r="G2126"/>
      <c r="H2126" s="18"/>
    </row>
    <row r="2127" spans="1:8">
      <c r="A2127" s="17"/>
      <c r="B2127" s="17"/>
      <c r="C2127" s="17"/>
      <c r="D2127" s="17"/>
      <c r="E2127" s="9"/>
      <c r="F2127" s="18"/>
      <c r="G2127"/>
      <c r="H2127" s="18"/>
    </row>
    <row r="2128" spans="1:8">
      <c r="A2128" s="17"/>
      <c r="B2128" s="17"/>
      <c r="C2128" s="17"/>
      <c r="D2128" s="17"/>
      <c r="E2128" s="9"/>
      <c r="F2128" s="18"/>
      <c r="G2128"/>
      <c r="H2128" s="18"/>
    </row>
    <row r="2129" spans="1:8">
      <c r="A2129" s="17"/>
      <c r="B2129" s="17"/>
      <c r="C2129" s="17"/>
      <c r="D2129" s="17"/>
      <c r="E2129" s="9"/>
      <c r="F2129" s="18"/>
      <c r="G2129"/>
      <c r="H2129" s="18"/>
    </row>
    <row r="2130" spans="1:8">
      <c r="A2130" s="17"/>
      <c r="B2130" s="17"/>
      <c r="C2130" s="17"/>
      <c r="D2130" s="17"/>
      <c r="E2130" s="9"/>
      <c r="F2130" s="18"/>
      <c r="G2130"/>
      <c r="H2130" s="18"/>
    </row>
    <row r="2131" spans="1:8">
      <c r="A2131" s="17"/>
      <c r="B2131" s="17"/>
      <c r="C2131" s="17"/>
      <c r="D2131" s="17"/>
      <c r="E2131" s="9"/>
      <c r="F2131" s="18"/>
      <c r="G2131"/>
      <c r="H2131" s="18"/>
    </row>
    <row r="2132" spans="1:8">
      <c r="A2132" s="17"/>
      <c r="B2132" s="17"/>
      <c r="C2132" s="17"/>
      <c r="D2132" s="17"/>
      <c r="E2132" s="9"/>
      <c r="F2132" s="18"/>
      <c r="G2132"/>
      <c r="H2132" s="18"/>
    </row>
    <row r="2133" spans="1:8">
      <c r="A2133" s="17"/>
      <c r="B2133" s="17"/>
      <c r="C2133" s="17"/>
      <c r="D2133" s="17"/>
      <c r="E2133" s="9"/>
      <c r="F2133" s="18"/>
      <c r="G2133"/>
      <c r="H2133" s="18"/>
    </row>
    <row r="2134" spans="1:8">
      <c r="A2134" s="17"/>
      <c r="B2134" s="17"/>
      <c r="C2134" s="17"/>
      <c r="D2134" s="17"/>
      <c r="E2134" s="9"/>
      <c r="F2134" s="18"/>
      <c r="G2134"/>
      <c r="H2134" s="18"/>
    </row>
    <row r="2135" spans="1:8">
      <c r="A2135" s="17"/>
      <c r="B2135" s="17"/>
      <c r="C2135" s="17"/>
      <c r="D2135" s="17"/>
      <c r="E2135" s="9"/>
      <c r="F2135" s="18"/>
      <c r="G2135"/>
      <c r="H2135" s="18"/>
    </row>
    <row r="2136" spans="1:8">
      <c r="A2136" s="17"/>
      <c r="B2136" s="17"/>
      <c r="C2136" s="17"/>
      <c r="D2136" s="17"/>
      <c r="E2136" s="9"/>
      <c r="F2136" s="18"/>
      <c r="G2136"/>
      <c r="H2136" s="18"/>
    </row>
    <row r="2137" spans="1:8">
      <c r="A2137" s="17"/>
      <c r="B2137" s="17"/>
      <c r="C2137" s="17"/>
      <c r="D2137" s="17"/>
      <c r="E2137" s="9"/>
      <c r="F2137" s="18"/>
      <c r="G2137"/>
      <c r="H2137" s="18"/>
    </row>
    <row r="2138" spans="1:8">
      <c r="A2138" s="17"/>
      <c r="B2138" s="17"/>
      <c r="C2138" s="17"/>
      <c r="D2138" s="17"/>
      <c r="E2138" s="9"/>
      <c r="F2138" s="18"/>
      <c r="G2138"/>
      <c r="H2138" s="18"/>
    </row>
    <row r="2139" spans="1:8">
      <c r="A2139" s="17"/>
      <c r="B2139" s="17"/>
      <c r="C2139" s="17"/>
      <c r="D2139" s="17"/>
      <c r="E2139" s="9"/>
      <c r="F2139" s="18"/>
      <c r="G2139"/>
      <c r="H2139" s="18"/>
    </row>
    <row r="2140" spans="1:8">
      <c r="A2140" s="17"/>
      <c r="B2140" s="17"/>
      <c r="C2140" s="17"/>
      <c r="D2140" s="17"/>
      <c r="E2140" s="9"/>
      <c r="F2140" s="18"/>
      <c r="G2140"/>
      <c r="H2140" s="18"/>
    </row>
    <row r="2141" spans="1:8">
      <c r="A2141" s="17"/>
      <c r="B2141" s="17"/>
      <c r="C2141" s="17"/>
      <c r="D2141" s="17"/>
      <c r="E2141" s="9"/>
      <c r="F2141" s="18"/>
      <c r="G2141"/>
      <c r="H2141" s="18"/>
    </row>
    <row r="2142" spans="1:8">
      <c r="A2142" s="17"/>
      <c r="B2142" s="17"/>
      <c r="C2142" s="17"/>
      <c r="D2142" s="17"/>
      <c r="E2142" s="9"/>
      <c r="F2142" s="18"/>
      <c r="G2142"/>
      <c r="H2142" s="18"/>
    </row>
    <row r="2143" spans="1:8">
      <c r="A2143" s="17"/>
      <c r="B2143" s="17"/>
      <c r="C2143" s="17"/>
      <c r="D2143" s="17"/>
      <c r="E2143" s="9"/>
      <c r="F2143" s="18"/>
      <c r="G2143"/>
      <c r="H2143" s="18"/>
    </row>
    <row r="2144" spans="1:8">
      <c r="A2144" s="17"/>
      <c r="B2144" s="17"/>
      <c r="C2144" s="17"/>
      <c r="D2144" s="17"/>
      <c r="E2144" s="9"/>
      <c r="F2144" s="18"/>
      <c r="G2144"/>
      <c r="H2144" s="18"/>
    </row>
    <row r="2145" spans="1:8">
      <c r="A2145" s="17"/>
      <c r="B2145" s="17"/>
      <c r="C2145" s="17"/>
      <c r="D2145" s="17"/>
      <c r="E2145" s="9"/>
      <c r="F2145" s="18"/>
      <c r="G2145"/>
      <c r="H2145" s="18"/>
    </row>
    <row r="2146" spans="1:8">
      <c r="A2146" s="17"/>
      <c r="B2146" s="17"/>
      <c r="C2146" s="17"/>
      <c r="D2146" s="17"/>
      <c r="E2146" s="9"/>
      <c r="F2146" s="18"/>
      <c r="G2146"/>
      <c r="H2146" s="18"/>
    </row>
    <row r="2147" spans="1:8">
      <c r="A2147" s="17"/>
      <c r="B2147" s="17"/>
      <c r="C2147" s="17"/>
      <c r="D2147" s="17"/>
      <c r="E2147" s="9"/>
      <c r="F2147" s="18"/>
      <c r="G2147"/>
      <c r="H2147" s="18"/>
    </row>
    <row r="2148" spans="1:8">
      <c r="A2148" s="17"/>
      <c r="B2148" s="17"/>
      <c r="C2148" s="17"/>
      <c r="D2148" s="17"/>
      <c r="E2148" s="9"/>
      <c r="F2148" s="18"/>
      <c r="G2148"/>
      <c r="H2148" s="18"/>
    </row>
    <row r="2149" spans="1:8">
      <c r="A2149" s="17"/>
      <c r="B2149" s="17"/>
      <c r="C2149" s="17"/>
      <c r="D2149" s="17"/>
      <c r="E2149" s="9"/>
      <c r="F2149" s="18"/>
      <c r="G2149"/>
      <c r="H2149" s="18"/>
    </row>
    <row r="2150" spans="1:8">
      <c r="A2150" s="17"/>
      <c r="B2150" s="17"/>
      <c r="C2150" s="17"/>
      <c r="D2150" s="17"/>
      <c r="E2150" s="9"/>
      <c r="F2150" s="18"/>
      <c r="G2150"/>
      <c r="H2150" s="18"/>
    </row>
    <row r="2151" spans="1:8">
      <c r="A2151" s="17"/>
      <c r="B2151" s="17"/>
      <c r="C2151" s="17"/>
      <c r="D2151" s="17"/>
      <c r="E2151" s="9"/>
      <c r="F2151" s="18"/>
      <c r="G2151"/>
      <c r="H2151" s="18"/>
    </row>
    <row r="2152" spans="1:8">
      <c r="A2152" s="17"/>
      <c r="B2152" s="17"/>
      <c r="C2152" s="17"/>
      <c r="D2152" s="17"/>
      <c r="E2152" s="9"/>
      <c r="F2152" s="18"/>
      <c r="G2152"/>
      <c r="H2152" s="18"/>
    </row>
    <row r="2153" spans="1:8">
      <c r="A2153" s="17"/>
      <c r="B2153" s="17"/>
      <c r="C2153" s="17"/>
      <c r="D2153" s="17"/>
      <c r="E2153" s="9"/>
      <c r="F2153" s="18"/>
      <c r="G2153"/>
      <c r="H2153" s="18"/>
    </row>
    <row r="2154" spans="1:8">
      <c r="A2154" s="17"/>
      <c r="B2154" s="17"/>
      <c r="C2154" s="17"/>
      <c r="D2154" s="17"/>
      <c r="E2154" s="9"/>
      <c r="F2154" s="18"/>
      <c r="G2154"/>
      <c r="H2154" s="18"/>
    </row>
    <row r="2155" spans="1:8">
      <c r="A2155" s="17"/>
      <c r="B2155" s="17"/>
      <c r="C2155" s="17"/>
      <c r="D2155" s="17"/>
      <c r="E2155" s="9"/>
      <c r="F2155" s="18"/>
      <c r="G2155"/>
      <c r="H2155" s="18"/>
    </row>
    <row r="2156" spans="1:8">
      <c r="A2156" s="17"/>
      <c r="B2156" s="17"/>
      <c r="C2156" s="17"/>
      <c r="D2156" s="17"/>
      <c r="E2156" s="9"/>
      <c r="F2156" s="18"/>
      <c r="G2156"/>
      <c r="H2156" s="18"/>
    </row>
    <row r="2157" spans="1:8">
      <c r="A2157" s="17"/>
      <c r="B2157" s="17"/>
      <c r="C2157" s="17"/>
      <c r="D2157" s="17"/>
      <c r="E2157" s="9"/>
      <c r="F2157" s="18"/>
      <c r="G2157"/>
      <c r="H2157" s="18"/>
    </row>
    <row r="2158" spans="1:8">
      <c r="A2158" s="17"/>
      <c r="B2158" s="17"/>
      <c r="C2158" s="17"/>
      <c r="D2158" s="17"/>
      <c r="E2158" s="9"/>
      <c r="F2158" s="18"/>
      <c r="G2158"/>
      <c r="H2158" s="18"/>
    </row>
    <row r="2159" spans="1:8">
      <c r="A2159" s="17"/>
      <c r="B2159" s="17"/>
      <c r="C2159" s="17"/>
      <c r="D2159" s="17"/>
      <c r="E2159" s="9"/>
      <c r="F2159" s="18"/>
      <c r="G2159"/>
      <c r="H2159" s="18"/>
    </row>
    <row r="2160" spans="1:8">
      <c r="A2160" s="17"/>
      <c r="B2160" s="17"/>
      <c r="C2160" s="17"/>
      <c r="D2160" s="17"/>
      <c r="E2160" s="9"/>
      <c r="F2160" s="18"/>
      <c r="G2160"/>
      <c r="H2160" s="18"/>
    </row>
    <row r="2161" spans="1:8">
      <c r="A2161" s="17"/>
      <c r="B2161" s="17"/>
      <c r="C2161" s="17"/>
      <c r="D2161" s="17"/>
      <c r="E2161" s="9"/>
      <c r="F2161" s="18"/>
      <c r="G2161"/>
      <c r="H2161" s="18"/>
    </row>
    <row r="2162" spans="1:8">
      <c r="A2162" s="17"/>
      <c r="B2162" s="17"/>
      <c r="C2162" s="17"/>
      <c r="D2162" s="17"/>
      <c r="E2162" s="9"/>
      <c r="F2162" s="18"/>
      <c r="G2162"/>
      <c r="H2162" s="18"/>
    </row>
    <row r="2163" spans="1:8">
      <c r="A2163" s="17"/>
      <c r="B2163" s="17"/>
      <c r="C2163" s="17"/>
      <c r="D2163" s="17"/>
      <c r="E2163" s="9"/>
      <c r="F2163" s="18"/>
      <c r="G2163"/>
      <c r="H2163" s="18"/>
    </row>
    <row r="2164" spans="1:8">
      <c r="A2164" s="17"/>
      <c r="B2164" s="17"/>
      <c r="C2164" s="17"/>
      <c r="D2164" s="17"/>
      <c r="E2164" s="9"/>
      <c r="F2164" s="18"/>
      <c r="G2164"/>
      <c r="H2164" s="18"/>
    </row>
    <row r="2165" spans="1:8">
      <c r="A2165" s="17"/>
      <c r="B2165" s="17"/>
      <c r="C2165" s="17"/>
      <c r="D2165" s="17"/>
      <c r="E2165" s="9"/>
      <c r="F2165" s="18"/>
      <c r="G2165"/>
      <c r="H2165" s="18"/>
    </row>
    <row r="2166" spans="1:8">
      <c r="A2166" s="17"/>
      <c r="B2166" s="17"/>
      <c r="C2166" s="17"/>
      <c r="D2166" s="17"/>
      <c r="E2166" s="9"/>
      <c r="F2166" s="18"/>
      <c r="G2166"/>
      <c r="H2166" s="18"/>
    </row>
    <row r="2167" spans="1:8">
      <c r="A2167" s="17"/>
      <c r="B2167" s="17"/>
      <c r="C2167" s="17"/>
      <c r="D2167" s="17"/>
      <c r="E2167" s="9"/>
      <c r="F2167" s="18"/>
      <c r="G2167"/>
      <c r="H2167" s="18"/>
    </row>
    <row r="2168" spans="1:8">
      <c r="A2168" s="17"/>
      <c r="B2168" s="17"/>
      <c r="C2168" s="17"/>
      <c r="D2168" s="17"/>
      <c r="E2168" s="9"/>
      <c r="F2168" s="18"/>
      <c r="G2168"/>
      <c r="H2168" s="18"/>
    </row>
    <row r="2169" spans="1:8">
      <c r="A2169" s="17"/>
      <c r="B2169" s="17"/>
      <c r="C2169" s="17"/>
      <c r="D2169" s="17"/>
      <c r="E2169" s="9"/>
      <c r="F2169" s="18"/>
      <c r="G2169"/>
      <c r="H2169" s="18"/>
    </row>
    <row r="2170" spans="1:8">
      <c r="A2170" s="17"/>
      <c r="B2170" s="17"/>
      <c r="C2170" s="17"/>
      <c r="D2170" s="17"/>
      <c r="E2170" s="9"/>
      <c r="F2170" s="18"/>
      <c r="G2170"/>
      <c r="H2170" s="18"/>
    </row>
    <row r="2171" spans="1:8">
      <c r="A2171" s="17"/>
      <c r="B2171" s="17"/>
      <c r="C2171" s="17"/>
      <c r="D2171" s="17"/>
      <c r="E2171" s="9"/>
      <c r="F2171" s="18"/>
      <c r="G2171"/>
      <c r="H2171" s="18"/>
    </row>
    <row r="2172" spans="1:8">
      <c r="A2172" s="17"/>
      <c r="B2172" s="17"/>
      <c r="C2172" s="17"/>
      <c r="D2172" s="17"/>
      <c r="E2172" s="9"/>
      <c r="F2172" s="18"/>
      <c r="G2172"/>
      <c r="H2172" s="18"/>
    </row>
    <row r="2173" spans="1:8">
      <c r="A2173" s="17"/>
      <c r="B2173" s="17"/>
      <c r="C2173" s="17"/>
      <c r="D2173" s="17"/>
      <c r="E2173" s="9"/>
      <c r="F2173" s="18"/>
      <c r="G2173"/>
      <c r="H2173" s="18"/>
    </row>
    <row r="2174" spans="1:8">
      <c r="A2174" s="17"/>
      <c r="B2174" s="17"/>
      <c r="C2174" s="17"/>
      <c r="D2174" s="17"/>
      <c r="E2174" s="9"/>
      <c r="F2174" s="18"/>
      <c r="G2174"/>
      <c r="H2174" s="18"/>
    </row>
    <row r="2175" spans="1:8">
      <c r="A2175" s="17"/>
      <c r="B2175" s="17"/>
      <c r="C2175" s="17"/>
      <c r="D2175" s="17"/>
      <c r="E2175" s="9"/>
      <c r="F2175" s="18"/>
      <c r="G2175"/>
      <c r="H2175" s="18"/>
    </row>
    <row r="2176" spans="1:8">
      <c r="A2176" s="17"/>
      <c r="B2176" s="17"/>
      <c r="C2176" s="17"/>
      <c r="D2176" s="17"/>
      <c r="E2176" s="9"/>
      <c r="F2176" s="18"/>
      <c r="G2176"/>
      <c r="H2176" s="18"/>
    </row>
    <row r="2177" spans="1:8">
      <c r="A2177" s="17"/>
      <c r="B2177" s="17"/>
      <c r="C2177" s="17"/>
      <c r="D2177" s="17"/>
      <c r="E2177" s="9"/>
      <c r="F2177" s="18"/>
      <c r="G2177"/>
      <c r="H2177" s="18"/>
    </row>
    <row r="2178" spans="1:8">
      <c r="A2178" s="17"/>
      <c r="B2178" s="17"/>
      <c r="C2178" s="17"/>
      <c r="D2178" s="17"/>
      <c r="E2178" s="9"/>
      <c r="F2178" s="18"/>
      <c r="G2178"/>
      <c r="H2178" s="18"/>
    </row>
    <row r="2179" spans="1:8">
      <c r="A2179" s="17"/>
      <c r="B2179" s="17"/>
      <c r="C2179" s="17"/>
      <c r="D2179" s="17"/>
      <c r="E2179" s="9"/>
      <c r="F2179" s="18"/>
      <c r="G2179"/>
      <c r="H2179" s="18"/>
    </row>
    <row r="2180" spans="1:8">
      <c r="A2180" s="17"/>
      <c r="B2180" s="17"/>
      <c r="C2180" s="17"/>
      <c r="D2180" s="17"/>
      <c r="E2180" s="9"/>
      <c r="F2180" s="18"/>
      <c r="G2180"/>
      <c r="H2180" s="18"/>
    </row>
    <row r="2181" spans="1:8">
      <c r="A2181" s="17"/>
      <c r="B2181" s="17"/>
      <c r="C2181" s="17"/>
      <c r="D2181" s="17"/>
      <c r="E2181" s="9"/>
      <c r="F2181" s="18"/>
      <c r="G2181"/>
      <c r="H2181" s="18"/>
    </row>
    <row r="2182" spans="1:8">
      <c r="A2182" s="17"/>
      <c r="B2182" s="17"/>
      <c r="C2182" s="17"/>
      <c r="D2182" s="17"/>
      <c r="E2182" s="9"/>
      <c r="F2182" s="18"/>
      <c r="G2182"/>
      <c r="H2182" s="18"/>
    </row>
    <row r="2183" spans="1:8">
      <c r="A2183" s="17"/>
      <c r="B2183" s="17"/>
      <c r="C2183" s="17"/>
      <c r="D2183" s="17"/>
      <c r="E2183" s="9"/>
      <c r="F2183" s="18"/>
      <c r="G2183"/>
      <c r="H2183" s="18"/>
    </row>
    <row r="2184" spans="1:8">
      <c r="A2184" s="17"/>
      <c r="B2184" s="17"/>
      <c r="C2184" s="17"/>
      <c r="D2184" s="17"/>
      <c r="E2184" s="9"/>
      <c r="F2184" s="18"/>
      <c r="G2184"/>
      <c r="H2184" s="18"/>
    </row>
    <row r="2185" spans="1:8">
      <c r="A2185" s="17"/>
      <c r="B2185" s="17"/>
      <c r="C2185" s="17"/>
      <c r="D2185" s="17"/>
      <c r="E2185" s="9"/>
      <c r="F2185" s="18"/>
      <c r="G2185"/>
      <c r="H2185" s="18"/>
    </row>
    <row r="2186" spans="1:8">
      <c r="A2186" s="17"/>
      <c r="B2186" s="17"/>
      <c r="C2186" s="17"/>
      <c r="D2186" s="17"/>
      <c r="E2186" s="9"/>
      <c r="F2186" s="18"/>
      <c r="G2186"/>
      <c r="H2186" s="18"/>
    </row>
    <row r="2187" spans="1:8">
      <c r="A2187" s="17"/>
      <c r="B2187" s="17"/>
      <c r="C2187" s="17"/>
      <c r="D2187" s="17"/>
      <c r="E2187" s="9"/>
      <c r="F2187" s="18"/>
      <c r="G2187"/>
      <c r="H2187" s="18"/>
    </row>
    <row r="2188" spans="1:8">
      <c r="A2188" s="17"/>
      <c r="B2188" s="17"/>
      <c r="C2188" s="17"/>
      <c r="D2188" s="17"/>
      <c r="E2188" s="9"/>
      <c r="F2188" s="18"/>
      <c r="G2188"/>
      <c r="H2188" s="18"/>
    </row>
    <row r="2189" spans="1:8">
      <c r="A2189" s="17"/>
      <c r="B2189" s="17"/>
      <c r="C2189" s="17"/>
      <c r="D2189" s="17"/>
      <c r="E2189" s="9"/>
      <c r="F2189" s="18"/>
      <c r="G2189"/>
      <c r="H2189" s="18"/>
    </row>
    <row r="2190" spans="1:8">
      <c r="A2190" s="17"/>
      <c r="B2190" s="17"/>
      <c r="C2190" s="17"/>
      <c r="D2190" s="17"/>
      <c r="E2190" s="9"/>
      <c r="F2190" s="18"/>
      <c r="G2190"/>
      <c r="H2190" s="18"/>
    </row>
    <row r="2191" spans="1:8">
      <c r="A2191" s="17"/>
      <c r="B2191" s="17"/>
      <c r="C2191" s="17"/>
      <c r="D2191" s="17"/>
      <c r="E2191" s="9"/>
      <c r="F2191" s="18"/>
      <c r="G2191"/>
      <c r="H2191" s="18"/>
    </row>
    <row r="2192" spans="1:8">
      <c r="A2192" s="17"/>
      <c r="B2192" s="17"/>
      <c r="C2192" s="17"/>
      <c r="D2192" s="17"/>
      <c r="E2192" s="9"/>
      <c r="F2192" s="18"/>
      <c r="G2192"/>
      <c r="H2192" s="18"/>
    </row>
    <row r="2193" spans="1:8">
      <c r="A2193" s="17"/>
      <c r="B2193" s="17"/>
      <c r="C2193" s="17"/>
      <c r="D2193" s="17"/>
      <c r="E2193" s="9"/>
      <c r="F2193" s="18"/>
      <c r="G2193"/>
      <c r="H2193" s="18"/>
    </row>
    <row r="2194" spans="1:8">
      <c r="A2194" s="17"/>
      <c r="B2194" s="17"/>
      <c r="C2194" s="17"/>
      <c r="D2194" s="17"/>
      <c r="E2194" s="9"/>
      <c r="F2194" s="18"/>
      <c r="G2194"/>
      <c r="H2194" s="18"/>
    </row>
    <row r="2195" spans="1:8">
      <c r="A2195" s="17"/>
      <c r="B2195" s="17"/>
      <c r="C2195" s="17"/>
      <c r="D2195" s="17"/>
      <c r="E2195" s="9"/>
      <c r="F2195" s="18"/>
      <c r="G2195"/>
      <c r="H2195" s="18"/>
    </row>
    <row r="2196" spans="1:8">
      <c r="A2196" s="17"/>
      <c r="B2196" s="17"/>
      <c r="C2196" s="17"/>
      <c r="D2196" s="17"/>
      <c r="E2196" s="9"/>
      <c r="F2196" s="18"/>
      <c r="G2196"/>
      <c r="H2196" s="18"/>
    </row>
    <row r="2197" spans="1:8">
      <c r="A2197" s="17"/>
      <c r="B2197" s="17"/>
      <c r="C2197" s="17"/>
      <c r="D2197" s="17"/>
      <c r="E2197" s="9"/>
      <c r="F2197" s="18"/>
      <c r="G2197"/>
      <c r="H2197" s="18"/>
    </row>
    <row r="2198" spans="1:8">
      <c r="A2198" s="17"/>
      <c r="B2198" s="17"/>
      <c r="C2198" s="17"/>
      <c r="D2198" s="17"/>
      <c r="E2198" s="9"/>
      <c r="F2198" s="18"/>
      <c r="G2198"/>
      <c r="H2198" s="18"/>
    </row>
    <row r="2199" spans="1:8">
      <c r="A2199" s="17"/>
      <c r="B2199" s="17"/>
      <c r="C2199" s="17"/>
      <c r="D2199" s="17"/>
      <c r="E2199" s="9"/>
      <c r="F2199" s="18"/>
      <c r="G2199"/>
      <c r="H2199" s="18"/>
    </row>
    <row r="2200" spans="1:8">
      <c r="A2200" s="17"/>
      <c r="B2200" s="17"/>
      <c r="C2200" s="17"/>
      <c r="D2200" s="17"/>
      <c r="E2200" s="9"/>
      <c r="F2200" s="18"/>
      <c r="G2200"/>
      <c r="H2200" s="18"/>
    </row>
    <row r="2201" spans="1:8">
      <c r="A2201" s="17"/>
      <c r="B2201" s="17"/>
      <c r="C2201" s="17"/>
      <c r="D2201" s="17"/>
      <c r="E2201" s="9"/>
      <c r="F2201" s="18"/>
      <c r="G2201"/>
      <c r="H2201" s="18"/>
    </row>
    <row r="2202" spans="1:8">
      <c r="A2202" s="17"/>
      <c r="B2202" s="17"/>
      <c r="C2202" s="17"/>
      <c r="D2202" s="17"/>
      <c r="E2202" s="9"/>
      <c r="F2202" s="18"/>
      <c r="G2202"/>
      <c r="H2202" s="18"/>
    </row>
    <row r="2203" spans="1:8">
      <c r="A2203" s="17"/>
      <c r="B2203" s="17"/>
      <c r="C2203" s="17"/>
      <c r="D2203" s="17"/>
      <c r="E2203" s="9"/>
      <c r="F2203" s="18"/>
      <c r="G2203"/>
      <c r="H2203" s="18"/>
    </row>
    <row r="2204" spans="1:8">
      <c r="A2204" s="17"/>
      <c r="B2204" s="17"/>
      <c r="C2204" s="17"/>
      <c r="D2204" s="17"/>
      <c r="E2204" s="9"/>
      <c r="F2204" s="18"/>
      <c r="G2204"/>
      <c r="H2204" s="18"/>
    </row>
    <row r="2205" spans="1:8">
      <c r="A2205" s="17"/>
      <c r="B2205" s="17"/>
      <c r="C2205" s="17"/>
      <c r="D2205" s="17"/>
      <c r="E2205" s="9"/>
      <c r="F2205" s="18"/>
      <c r="G2205"/>
      <c r="H2205" s="18"/>
    </row>
    <row r="2206" spans="1:8">
      <c r="A2206" s="17"/>
      <c r="B2206" s="17"/>
      <c r="C2206" s="17"/>
      <c r="D2206" s="17"/>
      <c r="E2206" s="9"/>
      <c r="F2206" s="18"/>
      <c r="G2206"/>
      <c r="H2206" s="18"/>
    </row>
    <row r="2207" spans="1:8">
      <c r="A2207" s="17"/>
      <c r="B2207" s="17"/>
      <c r="C2207" s="17"/>
      <c r="D2207" s="17"/>
      <c r="E2207" s="9"/>
      <c r="F2207" s="18"/>
      <c r="G2207"/>
      <c r="H2207" s="18"/>
    </row>
    <row r="2208" spans="1:8">
      <c r="A2208" s="17"/>
      <c r="B2208" s="17"/>
      <c r="C2208" s="17"/>
      <c r="D2208" s="17"/>
      <c r="E2208" s="9"/>
      <c r="F2208" s="18"/>
      <c r="G2208"/>
      <c r="H2208" s="18"/>
    </row>
    <row r="2209" spans="1:8">
      <c r="A2209" s="17"/>
      <c r="B2209" s="17"/>
      <c r="C2209" s="17"/>
      <c r="D2209" s="17"/>
      <c r="E2209" s="9"/>
      <c r="F2209" s="18"/>
      <c r="G2209"/>
      <c r="H2209" s="18"/>
    </row>
    <row r="2210" spans="1:8">
      <c r="A2210" s="17"/>
      <c r="B2210" s="17"/>
      <c r="C2210" s="17"/>
      <c r="D2210" s="17"/>
      <c r="E2210" s="9"/>
      <c r="F2210" s="18"/>
      <c r="G2210"/>
      <c r="H2210" s="18"/>
    </row>
    <row r="2211" spans="1:8">
      <c r="A2211" s="17"/>
      <c r="B2211" s="17"/>
      <c r="C2211" s="17"/>
      <c r="D2211" s="17"/>
      <c r="E2211" s="9"/>
      <c r="F2211" s="18"/>
      <c r="G2211"/>
      <c r="H2211" s="18"/>
    </row>
    <row r="2212" spans="1:8">
      <c r="A2212" s="17"/>
      <c r="B2212" s="17"/>
      <c r="C2212" s="17"/>
      <c r="D2212" s="17"/>
      <c r="E2212" s="9"/>
      <c r="F2212" s="18"/>
      <c r="G2212"/>
      <c r="H2212" s="18"/>
    </row>
    <row r="2213" spans="1:8">
      <c r="A2213" s="17"/>
      <c r="B2213" s="17"/>
      <c r="C2213" s="17"/>
      <c r="D2213" s="17"/>
      <c r="E2213" s="9"/>
      <c r="F2213" s="18"/>
      <c r="G2213"/>
      <c r="H2213" s="18"/>
    </row>
    <row r="2214" spans="1:8">
      <c r="A2214" s="17"/>
      <c r="B2214" s="17"/>
      <c r="C2214" s="17"/>
      <c r="D2214" s="17"/>
      <c r="E2214" s="9"/>
      <c r="F2214" s="18"/>
      <c r="G2214"/>
      <c r="H2214" s="18"/>
    </row>
    <row r="2215" spans="1:8">
      <c r="A2215" s="17"/>
      <c r="B2215" s="17"/>
      <c r="C2215" s="17"/>
      <c r="D2215" s="17"/>
      <c r="E2215" s="9"/>
      <c r="F2215" s="18"/>
      <c r="G2215"/>
      <c r="H2215" s="18"/>
    </row>
    <row r="2216" spans="1:8">
      <c r="A2216" s="17"/>
      <c r="B2216" s="17"/>
      <c r="C2216" s="17"/>
      <c r="D2216" s="17"/>
      <c r="E2216" s="9"/>
      <c r="F2216" s="18"/>
      <c r="G2216"/>
      <c r="H2216" s="18"/>
    </row>
    <row r="2217" spans="1:8">
      <c r="A2217" s="17"/>
      <c r="B2217" s="17"/>
      <c r="C2217" s="17"/>
      <c r="D2217" s="17"/>
      <c r="E2217" s="9"/>
      <c r="F2217" s="18"/>
      <c r="G2217"/>
      <c r="H2217" s="18"/>
    </row>
    <row r="2218" spans="1:8">
      <c r="A2218" s="17"/>
      <c r="B2218" s="17"/>
      <c r="C2218" s="17"/>
      <c r="D2218" s="17"/>
      <c r="E2218" s="9"/>
      <c r="F2218" s="18"/>
      <c r="G2218"/>
      <c r="H2218" s="18"/>
    </row>
    <row r="2219" spans="1:8">
      <c r="A2219" s="17"/>
      <c r="B2219" s="17"/>
      <c r="C2219" s="17"/>
      <c r="D2219" s="17"/>
      <c r="E2219" s="9"/>
      <c r="F2219" s="18"/>
      <c r="G2219"/>
      <c r="H2219" s="18"/>
    </row>
    <row r="2220" spans="1:8">
      <c r="A2220" s="17"/>
      <c r="B2220" s="17"/>
      <c r="C2220" s="17"/>
      <c r="D2220" s="17"/>
      <c r="E2220" s="9"/>
      <c r="F2220" s="18"/>
      <c r="G2220"/>
      <c r="H2220" s="18"/>
    </row>
    <row r="2221" spans="1:8">
      <c r="A2221" s="17"/>
      <c r="B2221" s="17"/>
      <c r="C2221" s="17"/>
      <c r="D2221" s="17"/>
      <c r="E2221" s="9"/>
      <c r="F2221" s="18"/>
      <c r="G2221"/>
      <c r="H2221" s="18"/>
    </row>
    <row r="2222" spans="1:8">
      <c r="A2222" s="17"/>
      <c r="B2222" s="17"/>
      <c r="C2222" s="17"/>
      <c r="D2222" s="17"/>
      <c r="E2222" s="9"/>
      <c r="F2222" s="18"/>
      <c r="G2222"/>
      <c r="H2222" s="18"/>
    </row>
    <row r="2223" spans="1:8">
      <c r="A2223" s="17"/>
      <c r="B2223" s="17"/>
      <c r="C2223" s="17"/>
      <c r="D2223" s="17"/>
      <c r="E2223" s="9"/>
      <c r="F2223" s="18"/>
      <c r="G2223"/>
      <c r="H2223" s="18"/>
    </row>
    <row r="2224" spans="1:8">
      <c r="A2224" s="17"/>
      <c r="B2224" s="17"/>
      <c r="C2224" s="17"/>
      <c r="D2224" s="17"/>
      <c r="E2224" s="9"/>
      <c r="F2224" s="18"/>
      <c r="G2224"/>
      <c r="H2224" s="18"/>
    </row>
    <row r="2225" spans="1:8">
      <c r="A2225" s="17"/>
      <c r="B2225" s="17"/>
      <c r="C2225" s="17"/>
      <c r="D2225" s="17"/>
      <c r="E2225" s="9"/>
      <c r="F2225" s="18"/>
      <c r="G2225"/>
      <c r="H2225" s="18"/>
    </row>
    <row r="2226" spans="1:8">
      <c r="A2226" s="17"/>
      <c r="B2226" s="17"/>
      <c r="C2226" s="17"/>
      <c r="D2226" s="17"/>
      <c r="E2226" s="9"/>
      <c r="F2226" s="18"/>
      <c r="G2226"/>
      <c r="H2226" s="18"/>
    </row>
    <row r="2227" spans="1:8">
      <c r="A2227" s="17"/>
      <c r="B2227" s="17"/>
      <c r="C2227" s="17"/>
      <c r="D2227" s="17"/>
      <c r="E2227" s="9"/>
      <c r="F2227" s="18"/>
      <c r="G2227"/>
      <c r="H2227" s="18"/>
    </row>
    <row r="2228" spans="1:8">
      <c r="A2228" s="17"/>
      <c r="B2228" s="17"/>
      <c r="C2228" s="17"/>
      <c r="D2228" s="17"/>
      <c r="E2228" s="9"/>
      <c r="F2228" s="18"/>
      <c r="G2228"/>
      <c r="H2228" s="18"/>
    </row>
    <row r="2229" spans="1:8">
      <c r="A2229" s="17"/>
      <c r="B2229" s="17"/>
      <c r="C2229" s="17"/>
      <c r="D2229" s="17"/>
      <c r="E2229" s="9"/>
      <c r="F2229" s="18"/>
      <c r="G2229"/>
      <c r="H2229" s="18"/>
    </row>
    <row r="2230" spans="1:8">
      <c r="A2230" s="17"/>
      <c r="B2230" s="17"/>
      <c r="C2230" s="17"/>
      <c r="D2230" s="17"/>
      <c r="E2230" s="9"/>
      <c r="F2230" s="18"/>
      <c r="G2230"/>
      <c r="H2230" s="18"/>
    </row>
    <row r="2231" spans="1:8">
      <c r="A2231" s="17"/>
      <c r="B2231" s="17"/>
      <c r="C2231" s="17"/>
      <c r="D2231" s="17"/>
      <c r="E2231" s="9"/>
      <c r="F2231" s="18"/>
      <c r="G2231"/>
      <c r="H2231" s="18"/>
    </row>
    <row r="2232" spans="1:8">
      <c r="A2232" s="17"/>
      <c r="B2232" s="17"/>
      <c r="C2232" s="17"/>
      <c r="D2232" s="17"/>
      <c r="E2232" s="9"/>
      <c r="F2232" s="18"/>
      <c r="G2232"/>
      <c r="H2232" s="18"/>
    </row>
    <row r="2233" spans="1:8">
      <c r="A2233" s="17"/>
      <c r="B2233" s="17"/>
      <c r="C2233" s="17"/>
      <c r="D2233" s="17"/>
      <c r="E2233" s="9"/>
      <c r="F2233" s="18"/>
      <c r="G2233"/>
      <c r="H2233" s="18"/>
    </row>
    <row r="2234" spans="1:8">
      <c r="A2234" s="17"/>
      <c r="B2234" s="17"/>
      <c r="C2234" s="17"/>
      <c r="D2234" s="17"/>
      <c r="E2234" s="9"/>
      <c r="F2234" s="18"/>
      <c r="G2234"/>
      <c r="H2234" s="18"/>
    </row>
    <row r="2235" spans="1:8">
      <c r="A2235" s="17"/>
      <c r="B2235" s="17"/>
      <c r="C2235" s="17"/>
      <c r="D2235" s="17"/>
      <c r="E2235" s="9"/>
      <c r="F2235" s="18"/>
      <c r="G2235"/>
      <c r="H2235" s="18"/>
    </row>
    <row r="2236" spans="1:8">
      <c r="A2236" s="17"/>
      <c r="B2236" s="17"/>
      <c r="C2236" s="17"/>
      <c r="D2236" s="17"/>
      <c r="E2236" s="9"/>
      <c r="F2236" s="18"/>
      <c r="G2236"/>
      <c r="H2236" s="18"/>
    </row>
    <row r="2237" spans="1:8">
      <c r="A2237" s="17"/>
      <c r="B2237" s="17"/>
      <c r="C2237" s="17"/>
      <c r="D2237" s="17"/>
      <c r="E2237" s="9"/>
      <c r="F2237" s="18"/>
      <c r="G2237"/>
      <c r="H2237" s="18"/>
    </row>
    <row r="2238" spans="1:8">
      <c r="A2238" s="17"/>
      <c r="B2238" s="17"/>
      <c r="C2238" s="17"/>
      <c r="D2238" s="17"/>
      <c r="E2238" s="9"/>
      <c r="F2238" s="18"/>
      <c r="G2238"/>
      <c r="H2238" s="18"/>
    </row>
    <row r="2239" spans="1:8">
      <c r="A2239" s="17"/>
      <c r="B2239" s="17"/>
      <c r="C2239" s="17"/>
      <c r="D2239" s="17"/>
      <c r="E2239" s="9"/>
      <c r="F2239" s="18"/>
      <c r="G2239"/>
      <c r="H2239" s="18"/>
    </row>
    <row r="2240" spans="1:8">
      <c r="A2240" s="17"/>
      <c r="B2240" s="17"/>
      <c r="C2240" s="17"/>
      <c r="D2240" s="17"/>
      <c r="E2240" s="9"/>
      <c r="F2240" s="18"/>
      <c r="G2240"/>
      <c r="H2240" s="18"/>
    </row>
    <row r="2241" spans="1:8">
      <c r="A2241" s="17"/>
      <c r="B2241" s="17"/>
      <c r="C2241" s="17"/>
      <c r="D2241" s="17"/>
      <c r="E2241" s="9"/>
      <c r="F2241" s="18"/>
      <c r="G2241"/>
      <c r="H2241" s="18"/>
    </row>
    <row r="2242" spans="1:8">
      <c r="A2242" s="17"/>
      <c r="B2242" s="17"/>
      <c r="C2242" s="17"/>
      <c r="D2242" s="17"/>
      <c r="E2242" s="9"/>
      <c r="F2242" s="18"/>
      <c r="G2242"/>
      <c r="H2242" s="18"/>
    </row>
    <row r="2243" spans="1:8">
      <c r="A2243" s="17"/>
      <c r="B2243" s="17"/>
      <c r="C2243" s="17"/>
      <c r="D2243" s="17"/>
      <c r="E2243" s="9"/>
      <c r="F2243" s="18"/>
      <c r="G2243"/>
      <c r="H2243" s="18"/>
    </row>
    <row r="2244" spans="1:8">
      <c r="A2244" s="17"/>
      <c r="B2244" s="17"/>
      <c r="C2244" s="17"/>
      <c r="D2244" s="17"/>
      <c r="E2244" s="9"/>
      <c r="F2244" s="18"/>
      <c r="G2244"/>
      <c r="H2244" s="18"/>
    </row>
    <row r="2245" spans="1:8">
      <c r="A2245" s="17"/>
      <c r="B2245" s="17"/>
      <c r="C2245" s="17"/>
      <c r="D2245" s="17"/>
      <c r="E2245" s="9"/>
      <c r="F2245" s="18"/>
      <c r="G2245"/>
      <c r="H2245" s="18"/>
    </row>
    <row r="2246" spans="1:8">
      <c r="A2246" s="17"/>
      <c r="B2246" s="17"/>
      <c r="C2246" s="17"/>
      <c r="D2246" s="17"/>
      <c r="E2246" s="9"/>
      <c r="F2246" s="18"/>
      <c r="G2246"/>
      <c r="H2246" s="18"/>
    </row>
    <row r="2247" spans="1:8">
      <c r="A2247" s="17"/>
      <c r="B2247" s="17"/>
      <c r="C2247" s="17"/>
      <c r="D2247" s="17"/>
      <c r="E2247" s="9"/>
      <c r="F2247" s="18"/>
      <c r="G2247"/>
      <c r="H2247" s="18"/>
    </row>
    <row r="2248" spans="1:8">
      <c r="A2248" s="17"/>
      <c r="B2248" s="17"/>
      <c r="C2248" s="17"/>
      <c r="D2248" s="17"/>
      <c r="E2248" s="9"/>
      <c r="F2248" s="18"/>
      <c r="G2248"/>
      <c r="H2248" s="18"/>
    </row>
    <row r="2249" spans="1:8">
      <c r="A2249" s="17"/>
      <c r="B2249" s="17"/>
      <c r="C2249" s="17"/>
      <c r="D2249" s="17"/>
      <c r="E2249" s="9"/>
      <c r="F2249" s="18"/>
      <c r="G2249"/>
      <c r="H2249" s="18"/>
    </row>
    <row r="2250" spans="1:8">
      <c r="A2250" s="17"/>
      <c r="B2250" s="17"/>
      <c r="C2250" s="17"/>
      <c r="D2250" s="17"/>
      <c r="E2250" s="9"/>
      <c r="F2250" s="18"/>
      <c r="G2250"/>
      <c r="H2250" s="18"/>
    </row>
    <row r="2251" spans="1:8">
      <c r="A2251" s="17"/>
      <c r="B2251" s="17"/>
      <c r="C2251" s="17"/>
      <c r="D2251" s="17"/>
      <c r="E2251" s="9"/>
      <c r="F2251" s="18"/>
      <c r="G2251"/>
      <c r="H2251" s="18"/>
    </row>
    <row r="2252" spans="1:8">
      <c r="A2252" s="17"/>
      <c r="B2252" s="17"/>
      <c r="C2252" s="17"/>
      <c r="D2252" s="17"/>
      <c r="E2252" s="9"/>
      <c r="F2252" s="18"/>
      <c r="G2252"/>
      <c r="H2252" s="18"/>
    </row>
    <row r="2253" spans="1:8">
      <c r="A2253" s="17"/>
      <c r="B2253" s="17"/>
      <c r="C2253" s="17"/>
      <c r="D2253" s="17"/>
      <c r="E2253" s="9"/>
      <c r="F2253" s="18"/>
      <c r="G2253"/>
      <c r="H2253" s="18"/>
    </row>
    <row r="2254" spans="1:8">
      <c r="A2254" s="17"/>
      <c r="B2254" s="17"/>
      <c r="C2254" s="17"/>
      <c r="D2254" s="17"/>
      <c r="E2254" s="9"/>
      <c r="F2254" s="18"/>
      <c r="G2254"/>
      <c r="H2254" s="18"/>
    </row>
    <row r="2255" spans="1:8">
      <c r="A2255" s="17"/>
      <c r="B2255" s="17"/>
      <c r="C2255" s="17"/>
      <c r="D2255" s="17"/>
      <c r="E2255" s="9"/>
      <c r="F2255" s="18"/>
      <c r="G2255"/>
      <c r="H2255" s="18"/>
    </row>
    <row r="2256" spans="1:8">
      <c r="A2256" s="17"/>
      <c r="B2256" s="17"/>
      <c r="C2256" s="17"/>
      <c r="D2256" s="17"/>
      <c r="E2256" s="9"/>
      <c r="F2256" s="18"/>
      <c r="G2256"/>
      <c r="H2256" s="18"/>
    </row>
    <row r="2257" spans="1:8">
      <c r="A2257" s="17"/>
      <c r="B2257" s="17"/>
      <c r="C2257" s="17"/>
      <c r="D2257" s="17"/>
      <c r="E2257" s="9"/>
      <c r="F2257" s="18"/>
      <c r="G2257"/>
      <c r="H2257" s="18"/>
    </row>
    <row r="2258" spans="1:8">
      <c r="A2258" s="17"/>
      <c r="B2258" s="17"/>
      <c r="C2258" s="17"/>
      <c r="D2258" s="17"/>
      <c r="E2258" s="9"/>
      <c r="F2258" s="18"/>
      <c r="G2258"/>
      <c r="H2258" s="18"/>
    </row>
    <row r="2259" spans="1:8">
      <c r="A2259" s="17"/>
      <c r="B2259" s="17"/>
      <c r="C2259" s="17"/>
      <c r="D2259" s="17"/>
      <c r="E2259" s="9"/>
      <c r="F2259" s="18"/>
      <c r="G2259"/>
      <c r="H2259" s="18"/>
    </row>
    <row r="2260" spans="1:8">
      <c r="A2260" s="17"/>
      <c r="B2260" s="17"/>
      <c r="C2260" s="17"/>
      <c r="D2260" s="17"/>
      <c r="E2260" s="9"/>
      <c r="F2260" s="18"/>
      <c r="G2260"/>
      <c r="H2260" s="18"/>
    </row>
    <row r="2261" spans="1:8">
      <c r="A2261" s="17"/>
      <c r="B2261" s="17"/>
      <c r="C2261" s="17"/>
      <c r="D2261" s="17"/>
      <c r="E2261" s="9"/>
      <c r="F2261" s="18"/>
      <c r="G2261"/>
      <c r="H2261" s="18"/>
    </row>
    <row r="2262" spans="1:8">
      <c r="A2262" s="17"/>
      <c r="B2262" s="17"/>
      <c r="C2262" s="17"/>
      <c r="D2262" s="17"/>
      <c r="E2262" s="9"/>
      <c r="F2262" s="18"/>
      <c r="G2262"/>
      <c r="H2262" s="18"/>
    </row>
    <row r="2263" spans="1:8">
      <c r="A2263" s="17"/>
      <c r="B2263" s="17"/>
      <c r="C2263" s="17"/>
      <c r="D2263" s="17"/>
      <c r="E2263" s="9"/>
      <c r="F2263" s="18"/>
      <c r="G2263"/>
      <c r="H2263" s="18"/>
    </row>
    <row r="2264" spans="1:8">
      <c r="A2264" s="17"/>
      <c r="B2264" s="17"/>
      <c r="C2264" s="17"/>
      <c r="D2264" s="17"/>
      <c r="E2264" s="9"/>
      <c r="F2264" s="18"/>
      <c r="G2264"/>
      <c r="H2264" s="18"/>
    </row>
    <row r="2265" spans="1:8">
      <c r="A2265" s="17"/>
      <c r="B2265" s="17"/>
      <c r="C2265" s="17"/>
      <c r="D2265" s="17"/>
      <c r="E2265" s="9"/>
      <c r="F2265" s="18"/>
      <c r="G2265"/>
      <c r="H2265" s="18"/>
    </row>
    <row r="2266" spans="1:8">
      <c r="A2266" s="17"/>
      <c r="B2266" s="17"/>
      <c r="C2266" s="17"/>
      <c r="D2266" s="17"/>
      <c r="E2266" s="9"/>
      <c r="F2266" s="18"/>
      <c r="G2266"/>
      <c r="H2266" s="18"/>
    </row>
    <row r="2267" spans="1:8">
      <c r="A2267" s="17"/>
      <c r="B2267" s="17"/>
      <c r="C2267" s="17"/>
      <c r="D2267" s="17"/>
      <c r="E2267" s="9"/>
      <c r="F2267" s="18"/>
      <c r="G2267"/>
      <c r="H2267" s="18"/>
    </row>
    <row r="2268" spans="1:8">
      <c r="A2268" s="17"/>
      <c r="B2268" s="17"/>
      <c r="C2268" s="17"/>
      <c r="D2268" s="17"/>
      <c r="E2268" s="9"/>
      <c r="F2268" s="18"/>
      <c r="G2268"/>
      <c r="H2268" s="18"/>
    </row>
    <row r="2269" spans="1:8">
      <c r="A2269" s="17"/>
      <c r="B2269" s="17"/>
      <c r="C2269" s="17"/>
      <c r="D2269" s="17"/>
      <c r="E2269" s="9"/>
      <c r="F2269" s="18"/>
      <c r="G2269"/>
      <c r="H2269" s="18"/>
    </row>
    <row r="2270" spans="1:8">
      <c r="A2270" s="17"/>
      <c r="B2270" s="17"/>
      <c r="C2270" s="17"/>
      <c r="D2270" s="17"/>
      <c r="E2270" s="9"/>
      <c r="F2270" s="18"/>
      <c r="G2270"/>
      <c r="H2270" s="18"/>
    </row>
    <row r="2271" spans="1:8">
      <c r="A2271" s="17"/>
      <c r="B2271" s="17"/>
      <c r="C2271" s="17"/>
      <c r="D2271" s="17"/>
      <c r="E2271" s="9"/>
      <c r="F2271" s="18"/>
      <c r="G2271"/>
      <c r="H2271" s="18"/>
    </row>
    <row r="2272" spans="1:8">
      <c r="A2272" s="17"/>
      <c r="B2272" s="17"/>
      <c r="C2272" s="17"/>
      <c r="D2272" s="17"/>
      <c r="E2272" s="9"/>
      <c r="F2272" s="18"/>
      <c r="G2272"/>
      <c r="H2272" s="18"/>
    </row>
    <row r="2273" spans="1:8">
      <c r="A2273" s="17"/>
      <c r="B2273" s="17"/>
      <c r="C2273" s="17"/>
      <c r="D2273" s="17"/>
      <c r="E2273" s="9"/>
      <c r="F2273" s="18"/>
      <c r="G2273"/>
      <c r="H2273" s="18"/>
    </row>
    <row r="2274" spans="1:8">
      <c r="A2274" s="17"/>
      <c r="B2274" s="17"/>
      <c r="C2274" s="17"/>
      <c r="D2274" s="17"/>
      <c r="E2274" s="9"/>
      <c r="F2274" s="18"/>
      <c r="G2274"/>
      <c r="H2274" s="18"/>
    </row>
    <row r="2275" spans="1:8">
      <c r="A2275" s="17"/>
      <c r="B2275" s="17"/>
      <c r="C2275" s="17"/>
      <c r="D2275" s="17"/>
      <c r="E2275" s="9"/>
      <c r="F2275" s="18"/>
      <c r="G2275"/>
      <c r="H2275" s="18"/>
    </row>
    <row r="2276" spans="1:8">
      <c r="A2276" s="17"/>
      <c r="B2276" s="17"/>
      <c r="C2276" s="17"/>
      <c r="D2276" s="17"/>
      <c r="E2276" s="9"/>
      <c r="F2276" s="18"/>
      <c r="G2276"/>
      <c r="H2276" s="18"/>
    </row>
    <row r="2277" spans="1:8">
      <c r="A2277" s="17"/>
      <c r="B2277" s="17"/>
      <c r="C2277" s="17"/>
      <c r="D2277" s="17"/>
      <c r="E2277" s="9"/>
      <c r="F2277" s="18"/>
      <c r="G2277"/>
      <c r="H2277" s="18"/>
    </row>
    <row r="2278" spans="1:8">
      <c r="A2278" s="17"/>
      <c r="B2278" s="17"/>
      <c r="C2278" s="17"/>
      <c r="D2278" s="17"/>
      <c r="E2278" s="9"/>
      <c r="F2278" s="18"/>
      <c r="G2278"/>
      <c r="H2278" s="18"/>
    </row>
    <row r="2279" spans="1:8">
      <c r="A2279" s="17"/>
      <c r="B2279" s="17"/>
      <c r="C2279" s="17"/>
      <c r="D2279" s="17"/>
      <c r="E2279" s="9"/>
      <c r="F2279" s="18"/>
      <c r="G2279"/>
      <c r="H2279" s="18"/>
    </row>
    <row r="2280" spans="1:8">
      <c r="A2280" s="17"/>
      <c r="B2280" s="17"/>
      <c r="C2280" s="17"/>
      <c r="D2280" s="17"/>
      <c r="E2280" s="9"/>
      <c r="F2280" s="18"/>
      <c r="G2280"/>
      <c r="H2280" s="18"/>
    </row>
    <row r="2281" spans="1:8">
      <c r="A2281" s="17"/>
      <c r="B2281" s="17"/>
      <c r="C2281" s="17"/>
      <c r="D2281" s="17"/>
      <c r="E2281" s="9"/>
      <c r="F2281" s="18"/>
      <c r="G2281"/>
      <c r="H2281" s="18"/>
    </row>
    <row r="2282" spans="1:8">
      <c r="A2282" s="17"/>
      <c r="B2282" s="17"/>
      <c r="C2282" s="17"/>
      <c r="D2282" s="17"/>
      <c r="E2282" s="9"/>
      <c r="F2282" s="18"/>
      <c r="G2282"/>
      <c r="H2282" s="18"/>
    </row>
    <row r="2283" spans="1:8">
      <c r="A2283" s="17"/>
      <c r="B2283" s="17"/>
      <c r="C2283" s="17"/>
      <c r="D2283" s="17"/>
      <c r="E2283" s="9"/>
      <c r="F2283" s="18"/>
      <c r="G2283"/>
      <c r="H2283" s="18"/>
    </row>
    <row r="2284" spans="1:8">
      <c r="A2284" s="17"/>
      <c r="B2284" s="17"/>
      <c r="C2284" s="17"/>
      <c r="D2284" s="17"/>
      <c r="E2284" s="9"/>
      <c r="F2284" s="18"/>
      <c r="G2284"/>
      <c r="H2284" s="18"/>
    </row>
    <row r="2285" spans="1:8">
      <c r="A2285" s="17"/>
      <c r="B2285" s="17"/>
      <c r="C2285" s="17"/>
      <c r="D2285" s="17"/>
      <c r="E2285" s="9"/>
      <c r="F2285" s="18"/>
      <c r="G2285"/>
      <c r="H2285" s="18"/>
    </row>
    <row r="2286" spans="1:8">
      <c r="A2286" s="17"/>
      <c r="B2286" s="17"/>
      <c r="C2286" s="17"/>
      <c r="D2286" s="17"/>
      <c r="E2286" s="9"/>
      <c r="F2286" s="18"/>
      <c r="G2286"/>
      <c r="H2286" s="18"/>
    </row>
    <row r="2287" spans="1:8">
      <c r="A2287" s="17"/>
      <c r="B2287" s="17"/>
      <c r="C2287" s="17"/>
      <c r="D2287" s="17"/>
      <c r="E2287" s="9"/>
      <c r="F2287" s="18"/>
      <c r="G2287"/>
      <c r="H2287" s="18"/>
    </row>
    <row r="2288" spans="1:8">
      <c r="A2288" s="17"/>
      <c r="B2288" s="17"/>
      <c r="C2288" s="17"/>
      <c r="D2288" s="17"/>
      <c r="E2288" s="9"/>
      <c r="F2288" s="18"/>
      <c r="G2288"/>
      <c r="H2288" s="18"/>
    </row>
    <row r="2289" spans="1:8">
      <c r="A2289" s="17"/>
      <c r="B2289" s="17"/>
      <c r="C2289" s="17"/>
      <c r="D2289" s="17"/>
      <c r="E2289" s="9"/>
      <c r="F2289" s="18"/>
      <c r="G2289"/>
      <c r="H2289" s="18"/>
    </row>
    <row r="2290" spans="1:8">
      <c r="A2290" s="17"/>
      <c r="B2290" s="17"/>
      <c r="C2290" s="17"/>
      <c r="D2290" s="17"/>
      <c r="E2290" s="9"/>
      <c r="F2290" s="18"/>
      <c r="G2290"/>
      <c r="H2290" s="18"/>
    </row>
    <row r="2291" spans="1:8">
      <c r="A2291" s="17"/>
      <c r="B2291" s="17"/>
      <c r="C2291" s="17"/>
      <c r="D2291" s="17"/>
      <c r="E2291" s="9"/>
      <c r="F2291" s="18"/>
      <c r="G2291"/>
      <c r="H2291" s="18"/>
    </row>
    <row r="2292" spans="1:8">
      <c r="A2292" s="17"/>
      <c r="B2292" s="17"/>
      <c r="C2292" s="17"/>
      <c r="D2292" s="17"/>
      <c r="E2292" s="9"/>
      <c r="F2292" s="18"/>
      <c r="G2292"/>
      <c r="H2292" s="18"/>
    </row>
    <row r="2293" spans="1:8">
      <c r="A2293" s="17"/>
      <c r="B2293" s="17"/>
      <c r="C2293" s="17"/>
      <c r="D2293" s="17"/>
      <c r="E2293" s="9"/>
      <c r="F2293" s="18"/>
      <c r="G2293"/>
      <c r="H2293" s="18"/>
    </row>
    <row r="2294" spans="1:8">
      <c r="A2294" s="17"/>
      <c r="B2294" s="17"/>
      <c r="C2294" s="17"/>
      <c r="D2294" s="17"/>
      <c r="E2294" s="9"/>
      <c r="F2294" s="18"/>
      <c r="G2294"/>
      <c r="H2294" s="18"/>
    </row>
    <row r="2295" spans="1:8">
      <c r="A2295" s="17"/>
      <c r="B2295" s="17"/>
      <c r="C2295" s="17"/>
      <c r="D2295" s="17"/>
      <c r="E2295" s="9"/>
      <c r="F2295" s="18"/>
      <c r="G2295"/>
      <c r="H2295" s="18"/>
    </row>
    <row r="2296" spans="1:8">
      <c r="A2296" s="17"/>
      <c r="B2296" s="17"/>
      <c r="C2296" s="17"/>
      <c r="D2296" s="17"/>
      <c r="E2296" s="9"/>
      <c r="F2296" s="18"/>
      <c r="G2296"/>
      <c r="H2296" s="18"/>
    </row>
    <row r="2297" spans="1:8">
      <c r="A2297" s="17"/>
      <c r="B2297" s="17"/>
      <c r="C2297" s="17"/>
      <c r="D2297" s="17"/>
      <c r="E2297" s="9"/>
      <c r="F2297" s="18"/>
      <c r="G2297"/>
      <c r="H2297" s="18"/>
    </row>
    <row r="2298" spans="1:8">
      <c r="A2298" s="17"/>
      <c r="B2298" s="17"/>
      <c r="C2298" s="17"/>
      <c r="D2298" s="17"/>
      <c r="E2298" s="9"/>
      <c r="F2298" s="18"/>
      <c r="G2298"/>
      <c r="H2298" s="18"/>
    </row>
    <row r="2299" spans="1:8">
      <c r="A2299" s="17"/>
      <c r="B2299" s="17"/>
      <c r="C2299" s="17"/>
      <c r="D2299" s="17"/>
      <c r="E2299" s="9"/>
      <c r="F2299" s="18"/>
      <c r="G2299"/>
      <c r="H2299" s="18"/>
    </row>
    <row r="2300" spans="1:8">
      <c r="A2300" s="17"/>
      <c r="B2300" s="17"/>
      <c r="C2300" s="17"/>
      <c r="D2300" s="17"/>
      <c r="E2300" s="9"/>
      <c r="F2300" s="18"/>
      <c r="G2300"/>
      <c r="H2300" s="18"/>
    </row>
    <row r="2301" spans="1:8">
      <c r="A2301" s="17"/>
      <c r="B2301" s="17"/>
      <c r="C2301" s="17"/>
      <c r="D2301" s="17"/>
      <c r="E2301" s="9"/>
      <c r="F2301" s="18"/>
      <c r="G2301"/>
      <c r="H2301" s="18"/>
    </row>
    <row r="2302" spans="1:8">
      <c r="A2302" s="17"/>
      <c r="B2302" s="17"/>
      <c r="C2302" s="17"/>
      <c r="D2302" s="17"/>
      <c r="E2302" s="9"/>
      <c r="F2302" s="18"/>
      <c r="G2302"/>
      <c r="H2302" s="18"/>
    </row>
    <row r="2303" spans="1:8">
      <c r="A2303" s="17"/>
      <c r="B2303" s="17"/>
      <c r="C2303" s="17"/>
      <c r="D2303" s="17"/>
      <c r="E2303" s="9"/>
      <c r="F2303" s="18"/>
      <c r="G2303"/>
      <c r="H2303" s="18"/>
    </row>
    <row r="2304" spans="1:8">
      <c r="A2304" s="17"/>
      <c r="B2304" s="17"/>
      <c r="C2304" s="17"/>
      <c r="D2304" s="17"/>
      <c r="E2304" s="9"/>
      <c r="F2304" s="18"/>
      <c r="G2304"/>
      <c r="H2304" s="18"/>
    </row>
    <row r="2305" spans="1:8">
      <c r="A2305" s="17"/>
      <c r="B2305" s="17"/>
      <c r="C2305" s="17"/>
      <c r="D2305" s="17"/>
      <c r="E2305" s="9"/>
      <c r="F2305" s="18"/>
      <c r="G2305"/>
      <c r="H2305" s="18"/>
    </row>
    <row r="2306" spans="1:8">
      <c r="A2306" s="17"/>
      <c r="B2306" s="17"/>
      <c r="C2306" s="17"/>
      <c r="D2306" s="17"/>
      <c r="E2306" s="9"/>
      <c r="F2306" s="18"/>
      <c r="G2306"/>
      <c r="H2306" s="18"/>
    </row>
    <row r="2307" spans="1:8">
      <c r="A2307" s="17"/>
      <c r="B2307" s="17"/>
      <c r="C2307" s="17"/>
      <c r="D2307" s="17"/>
      <c r="E2307" s="9"/>
      <c r="F2307" s="18"/>
      <c r="G2307"/>
      <c r="H2307" s="18"/>
    </row>
    <row r="2308" spans="1:8">
      <c r="A2308" s="17"/>
      <c r="B2308" s="17"/>
      <c r="C2308" s="17"/>
      <c r="D2308" s="17"/>
      <c r="E2308" s="9"/>
      <c r="F2308" s="18"/>
      <c r="G2308"/>
      <c r="H2308" s="18"/>
    </row>
    <row r="2309" spans="1:8">
      <c r="A2309" s="17"/>
      <c r="B2309" s="17"/>
      <c r="C2309" s="17"/>
      <c r="D2309" s="17"/>
      <c r="E2309" s="9"/>
      <c r="F2309" s="18"/>
      <c r="G2309"/>
      <c r="H2309" s="18"/>
    </row>
    <row r="2310" spans="1:8">
      <c r="A2310" s="17"/>
      <c r="B2310" s="17"/>
      <c r="C2310" s="17"/>
      <c r="D2310" s="17"/>
      <c r="E2310" s="9"/>
      <c r="F2310" s="18"/>
      <c r="G2310"/>
      <c r="H2310" s="18"/>
    </row>
    <row r="2311" spans="1:8">
      <c r="A2311" s="17"/>
      <c r="B2311" s="17"/>
      <c r="C2311" s="17"/>
      <c r="D2311" s="17"/>
      <c r="E2311" s="9"/>
      <c r="F2311" s="18"/>
      <c r="G2311"/>
      <c r="H2311" s="18"/>
    </row>
    <row r="2312" spans="1:8">
      <c r="A2312" s="17"/>
      <c r="B2312" s="17"/>
      <c r="C2312" s="17"/>
      <c r="D2312" s="17"/>
      <c r="E2312" s="9"/>
      <c r="F2312" s="18"/>
      <c r="G2312"/>
      <c r="H2312" s="18"/>
    </row>
    <row r="2313" spans="1:8">
      <c r="A2313" s="17"/>
      <c r="B2313" s="17"/>
      <c r="C2313" s="17"/>
      <c r="D2313" s="17"/>
      <c r="E2313" s="9"/>
      <c r="F2313" s="18"/>
      <c r="G2313"/>
      <c r="H2313" s="18"/>
    </row>
    <row r="2314" spans="1:8">
      <c r="A2314" s="17"/>
      <c r="B2314" s="17"/>
      <c r="C2314" s="17"/>
      <c r="D2314" s="17"/>
      <c r="E2314" s="9"/>
      <c r="F2314" s="18"/>
      <c r="G2314"/>
      <c r="H2314" s="18"/>
    </row>
    <row r="2315" spans="1:8">
      <c r="A2315" s="17"/>
      <c r="B2315" s="17"/>
      <c r="C2315" s="17"/>
      <c r="D2315" s="17"/>
      <c r="E2315" s="9"/>
      <c r="F2315" s="18"/>
      <c r="G2315"/>
      <c r="H2315" s="18"/>
    </row>
    <row r="2316" spans="1:8">
      <c r="A2316" s="17"/>
      <c r="B2316" s="17"/>
      <c r="C2316" s="17"/>
      <c r="D2316" s="17"/>
      <c r="E2316" s="9"/>
      <c r="F2316" s="18"/>
      <c r="G2316"/>
      <c r="H2316" s="18"/>
    </row>
    <row r="2317" spans="1:8">
      <c r="A2317" s="17"/>
      <c r="B2317" s="17"/>
      <c r="C2317" s="17"/>
      <c r="D2317" s="17"/>
      <c r="E2317" s="9"/>
      <c r="F2317" s="18"/>
      <c r="G2317"/>
      <c r="H2317" s="18"/>
    </row>
    <row r="2318" spans="1:8">
      <c r="A2318" s="17"/>
      <c r="B2318" s="17"/>
      <c r="C2318" s="17"/>
      <c r="D2318" s="17"/>
      <c r="E2318" s="9"/>
      <c r="F2318" s="18"/>
      <c r="G2318"/>
      <c r="H2318" s="18"/>
    </row>
    <row r="2319" spans="1:8">
      <c r="A2319" s="17"/>
      <c r="B2319" s="17"/>
      <c r="C2319" s="17"/>
      <c r="D2319" s="17"/>
      <c r="E2319" s="9"/>
      <c r="F2319" s="18"/>
      <c r="G2319"/>
      <c r="H2319" s="18"/>
    </row>
    <row r="2320" spans="1:8">
      <c r="A2320" s="17"/>
      <c r="B2320" s="17"/>
      <c r="C2320" s="17"/>
      <c r="D2320" s="17"/>
      <c r="E2320" s="9"/>
      <c r="F2320" s="18"/>
      <c r="G2320"/>
      <c r="H2320" s="18"/>
    </row>
    <row r="2321" spans="1:8">
      <c r="A2321" s="17"/>
      <c r="B2321" s="17"/>
      <c r="C2321" s="17"/>
      <c r="D2321" s="17"/>
      <c r="E2321" s="9"/>
      <c r="F2321" s="18"/>
      <c r="G2321"/>
      <c r="H2321" s="18"/>
    </row>
    <row r="2322" spans="1:8">
      <c r="A2322" s="17"/>
      <c r="B2322" s="17"/>
      <c r="C2322" s="17"/>
      <c r="D2322" s="17"/>
      <c r="E2322" s="9"/>
      <c r="F2322" s="18"/>
      <c r="G2322"/>
      <c r="H2322" s="18"/>
    </row>
    <row r="2323" spans="1:8">
      <c r="A2323" s="17"/>
      <c r="B2323" s="17"/>
      <c r="C2323" s="17"/>
      <c r="D2323" s="17"/>
      <c r="E2323" s="9"/>
      <c r="F2323" s="18"/>
      <c r="G2323"/>
      <c r="H2323" s="18"/>
    </row>
    <row r="2324" spans="1:8">
      <c r="A2324" s="17"/>
      <c r="B2324" s="17"/>
      <c r="C2324" s="17"/>
      <c r="D2324" s="17"/>
      <c r="E2324" s="9"/>
      <c r="F2324" s="18"/>
      <c r="G2324"/>
      <c r="H2324" s="18"/>
    </row>
    <row r="2325" spans="1:8">
      <c r="A2325" s="17"/>
      <c r="B2325" s="17"/>
      <c r="C2325" s="17"/>
      <c r="D2325" s="17"/>
      <c r="E2325" s="9"/>
      <c r="F2325" s="18"/>
      <c r="G2325"/>
      <c r="H2325" s="18"/>
    </row>
    <row r="2326" spans="1:8">
      <c r="A2326" s="17"/>
      <c r="B2326" s="17"/>
      <c r="C2326" s="17"/>
      <c r="D2326" s="17"/>
      <c r="E2326" s="9"/>
      <c r="F2326" s="18"/>
      <c r="G2326"/>
      <c r="H2326" s="18"/>
    </row>
    <row r="2327" spans="1:8">
      <c r="A2327" s="17"/>
      <c r="B2327" s="17"/>
      <c r="C2327" s="17"/>
      <c r="D2327" s="17"/>
      <c r="E2327" s="9"/>
      <c r="F2327" s="18"/>
      <c r="G2327"/>
      <c r="H2327" s="18"/>
    </row>
    <row r="2328" spans="1:8">
      <c r="A2328" s="17"/>
      <c r="B2328" s="17"/>
      <c r="C2328" s="17"/>
      <c r="D2328" s="17"/>
      <c r="E2328" s="9"/>
      <c r="F2328" s="18"/>
      <c r="G2328"/>
      <c r="H2328" s="18"/>
    </row>
    <row r="2329" spans="1:8">
      <c r="A2329" s="17"/>
      <c r="B2329" s="17"/>
      <c r="C2329" s="17"/>
      <c r="D2329" s="17"/>
      <c r="E2329" s="9"/>
      <c r="F2329" s="18"/>
      <c r="G2329"/>
      <c r="H2329" s="18"/>
    </row>
    <row r="2330" spans="1:8">
      <c r="A2330" s="17"/>
      <c r="B2330" s="17"/>
      <c r="C2330" s="17"/>
      <c r="D2330" s="17"/>
      <c r="E2330" s="9"/>
      <c r="F2330" s="18"/>
      <c r="G2330"/>
      <c r="H2330" s="18"/>
    </row>
    <row r="2331" spans="1:8">
      <c r="A2331" s="17"/>
      <c r="B2331" s="17"/>
      <c r="C2331" s="17"/>
      <c r="D2331" s="17"/>
      <c r="E2331" s="9"/>
      <c r="F2331" s="18"/>
      <c r="G2331"/>
      <c r="H2331" s="18"/>
    </row>
    <row r="2332" spans="1:8">
      <c r="A2332" s="17"/>
      <c r="B2332" s="17"/>
      <c r="C2332" s="17"/>
      <c r="D2332" s="17"/>
      <c r="E2332" s="9"/>
      <c r="F2332" s="18"/>
      <c r="G2332"/>
      <c r="H2332" s="18"/>
    </row>
    <row r="2333" spans="1:8">
      <c r="A2333" s="17"/>
      <c r="B2333" s="17"/>
      <c r="C2333" s="17"/>
      <c r="D2333" s="17"/>
      <c r="E2333" s="9"/>
      <c r="F2333" s="18"/>
      <c r="G2333"/>
      <c r="H2333" s="18"/>
    </row>
    <row r="2334" spans="1:8">
      <c r="A2334" s="17"/>
      <c r="B2334" s="17"/>
      <c r="C2334" s="17"/>
      <c r="D2334" s="17"/>
      <c r="E2334" s="9"/>
      <c r="F2334" s="18"/>
      <c r="G2334"/>
      <c r="H2334" s="18"/>
    </row>
    <row r="2335" spans="1:8">
      <c r="A2335" s="17"/>
      <c r="B2335" s="17"/>
      <c r="C2335" s="17"/>
      <c r="D2335" s="17"/>
      <c r="E2335" s="9"/>
      <c r="F2335" s="18"/>
      <c r="G2335"/>
      <c r="H2335" s="18"/>
    </row>
    <row r="2336" spans="1:8">
      <c r="A2336" s="17"/>
      <c r="B2336" s="17"/>
      <c r="C2336" s="17"/>
      <c r="D2336" s="17"/>
      <c r="E2336" s="9"/>
      <c r="F2336" s="18"/>
      <c r="G2336"/>
      <c r="H2336" s="18"/>
    </row>
    <row r="2337" spans="1:8">
      <c r="A2337" s="17"/>
      <c r="B2337" s="17"/>
      <c r="C2337" s="17"/>
      <c r="D2337" s="17"/>
      <c r="E2337" s="9"/>
      <c r="F2337" s="18"/>
      <c r="G2337"/>
      <c r="H2337" s="18"/>
    </row>
    <row r="2338" spans="1:8">
      <c r="A2338" s="17"/>
      <c r="B2338" s="17"/>
      <c r="C2338" s="17"/>
      <c r="D2338" s="17"/>
      <c r="E2338" s="9"/>
      <c r="F2338" s="18"/>
      <c r="G2338"/>
      <c r="H2338" s="18"/>
    </row>
    <row r="2339" spans="1:8">
      <c r="A2339" s="17"/>
      <c r="B2339" s="17"/>
      <c r="C2339" s="17"/>
      <c r="D2339" s="17"/>
      <c r="E2339" s="9"/>
      <c r="F2339" s="18"/>
      <c r="G2339"/>
      <c r="H2339" s="18"/>
    </row>
    <row r="2340" spans="1:8">
      <c r="A2340" s="17"/>
      <c r="B2340" s="17"/>
      <c r="C2340" s="17"/>
      <c r="D2340" s="17"/>
      <c r="E2340" s="9"/>
      <c r="F2340" s="18"/>
      <c r="G2340"/>
      <c r="H2340" s="18"/>
    </row>
    <row r="2341" spans="1:8">
      <c r="A2341" s="17"/>
      <c r="B2341" s="17"/>
      <c r="C2341" s="17"/>
      <c r="D2341" s="17"/>
      <c r="E2341" s="9"/>
      <c r="F2341" s="18"/>
      <c r="G2341"/>
      <c r="H2341" s="18"/>
    </row>
    <row r="2342" spans="1:8">
      <c r="A2342" s="17"/>
      <c r="B2342" s="17"/>
      <c r="C2342" s="17"/>
      <c r="D2342" s="17"/>
      <c r="E2342" s="9"/>
      <c r="F2342" s="18"/>
      <c r="G2342"/>
      <c r="H2342" s="18"/>
    </row>
    <row r="2343" spans="1:8">
      <c r="A2343" s="17"/>
      <c r="B2343" s="17"/>
      <c r="C2343" s="17"/>
      <c r="D2343" s="17"/>
      <c r="E2343" s="9"/>
      <c r="F2343" s="18"/>
      <c r="G2343"/>
      <c r="H2343" s="18"/>
    </row>
    <row r="2344" spans="1:8">
      <c r="A2344" s="17"/>
      <c r="B2344" s="17"/>
      <c r="C2344" s="17"/>
      <c r="D2344" s="17"/>
      <c r="E2344" s="9"/>
      <c r="F2344" s="18"/>
      <c r="G2344"/>
      <c r="H2344" s="18"/>
    </row>
    <row r="2345" spans="1:8">
      <c r="A2345" s="17"/>
      <c r="B2345" s="17"/>
      <c r="C2345" s="17"/>
      <c r="D2345" s="17"/>
      <c r="E2345" s="9"/>
      <c r="F2345" s="18"/>
      <c r="G2345"/>
      <c r="H2345" s="18"/>
    </row>
    <row r="2346" spans="1:8">
      <c r="A2346" s="17"/>
      <c r="B2346" s="17"/>
      <c r="C2346" s="17"/>
      <c r="D2346" s="17"/>
      <c r="E2346" s="9"/>
      <c r="F2346" s="18"/>
      <c r="G2346"/>
      <c r="H2346" s="18"/>
    </row>
    <row r="2347" spans="1:8">
      <c r="A2347" s="17"/>
      <c r="B2347" s="17"/>
      <c r="C2347" s="17"/>
      <c r="D2347" s="17"/>
      <c r="E2347" s="9"/>
      <c r="F2347" s="18"/>
      <c r="G2347"/>
      <c r="H2347" s="18"/>
    </row>
    <row r="2348" spans="1:8">
      <c r="A2348" s="17"/>
      <c r="B2348" s="17"/>
      <c r="C2348" s="17"/>
      <c r="D2348" s="17"/>
      <c r="E2348" s="9"/>
      <c r="F2348" s="18"/>
      <c r="G2348"/>
      <c r="H2348" s="18"/>
    </row>
    <row r="2349" spans="1:8">
      <c r="A2349" s="17"/>
      <c r="B2349" s="17"/>
      <c r="C2349" s="17"/>
      <c r="D2349" s="17"/>
      <c r="E2349" s="9"/>
      <c r="F2349" s="18"/>
      <c r="G2349"/>
      <c r="H2349" s="18"/>
    </row>
    <row r="2350" spans="1:8">
      <c r="A2350" s="17"/>
      <c r="B2350" s="17"/>
      <c r="C2350" s="17"/>
      <c r="D2350" s="17"/>
      <c r="E2350" s="9"/>
      <c r="F2350" s="18"/>
      <c r="G2350"/>
      <c r="H2350" s="18"/>
    </row>
    <row r="2351" spans="1:8">
      <c r="A2351" s="17"/>
      <c r="B2351" s="17"/>
      <c r="C2351" s="17"/>
      <c r="D2351" s="17"/>
      <c r="E2351" s="9"/>
      <c r="F2351" s="18"/>
      <c r="G2351"/>
      <c r="H2351" s="18"/>
    </row>
    <row r="2352" spans="1:8">
      <c r="A2352" s="17"/>
      <c r="B2352" s="17"/>
      <c r="C2352" s="17"/>
      <c r="D2352" s="17"/>
      <c r="E2352" s="9"/>
      <c r="F2352" s="18"/>
      <c r="G2352"/>
      <c r="H2352" s="18"/>
    </row>
    <row r="2353" spans="1:8">
      <c r="A2353" s="17"/>
      <c r="B2353" s="17"/>
      <c r="C2353" s="17"/>
      <c r="D2353" s="17"/>
      <c r="E2353" s="9"/>
      <c r="F2353" s="18"/>
      <c r="G2353"/>
      <c r="H2353" s="18"/>
    </row>
    <row r="2354" spans="1:8">
      <c r="A2354" s="17"/>
      <c r="B2354" s="17"/>
      <c r="C2354" s="17"/>
      <c r="D2354" s="17"/>
      <c r="E2354" s="9"/>
      <c r="F2354" s="18"/>
      <c r="G2354"/>
      <c r="H2354" s="18"/>
    </row>
    <row r="2355" spans="1:8">
      <c r="A2355" s="17"/>
      <c r="B2355" s="17"/>
      <c r="C2355" s="17"/>
      <c r="D2355" s="17"/>
      <c r="E2355" s="9"/>
      <c r="F2355" s="18"/>
      <c r="G2355"/>
      <c r="H2355" s="18"/>
    </row>
    <row r="2356" spans="1:8">
      <c r="A2356" s="17"/>
      <c r="B2356" s="17"/>
      <c r="C2356" s="17"/>
      <c r="D2356" s="17"/>
      <c r="E2356" s="9"/>
      <c r="F2356" s="18"/>
      <c r="G2356"/>
      <c r="H2356" s="18"/>
    </row>
    <row r="2357" spans="1:8">
      <c r="A2357" s="17"/>
      <c r="B2357" s="17"/>
      <c r="C2357" s="17"/>
      <c r="D2357" s="17"/>
      <c r="E2357" s="9"/>
      <c r="F2357" s="18"/>
      <c r="G2357"/>
      <c r="H2357" s="18"/>
    </row>
    <row r="2358" spans="1:8">
      <c r="A2358" s="17"/>
      <c r="B2358" s="17"/>
      <c r="C2358" s="17"/>
      <c r="D2358" s="17"/>
      <c r="E2358" s="9"/>
      <c r="F2358" s="18"/>
      <c r="G2358"/>
      <c r="H2358" s="18"/>
    </row>
    <row r="2359" spans="1:8">
      <c r="A2359" s="17"/>
      <c r="B2359" s="17"/>
      <c r="C2359" s="17"/>
      <c r="D2359" s="17"/>
      <c r="E2359" s="9"/>
      <c r="F2359" s="18"/>
      <c r="G2359"/>
      <c r="H2359" s="18"/>
    </row>
    <row r="2360" spans="1:8">
      <c r="A2360" s="17"/>
      <c r="B2360" s="17"/>
      <c r="C2360" s="17"/>
      <c r="D2360" s="17"/>
      <c r="E2360" s="9"/>
      <c r="F2360" s="18"/>
      <c r="G2360"/>
      <c r="H2360" s="18"/>
    </row>
    <row r="2361" spans="1:8">
      <c r="A2361" s="17"/>
      <c r="B2361" s="17"/>
      <c r="C2361" s="17"/>
      <c r="D2361" s="17"/>
      <c r="E2361" s="9"/>
      <c r="F2361" s="18"/>
      <c r="G2361"/>
      <c r="H2361" s="18"/>
    </row>
    <row r="2362" spans="1:8">
      <c r="A2362" s="17"/>
      <c r="B2362" s="17"/>
      <c r="C2362" s="17"/>
      <c r="D2362" s="17"/>
      <c r="E2362" s="9"/>
      <c r="F2362" s="18"/>
      <c r="G2362"/>
      <c r="H2362" s="18"/>
    </row>
    <row r="2363" spans="1:8">
      <c r="A2363" s="17"/>
      <c r="B2363" s="17"/>
      <c r="C2363" s="17"/>
      <c r="D2363" s="17"/>
      <c r="E2363" s="9"/>
      <c r="F2363" s="18"/>
      <c r="G2363"/>
      <c r="H2363" s="18"/>
    </row>
    <row r="2364" spans="1:8">
      <c r="A2364" s="17"/>
      <c r="B2364" s="17"/>
      <c r="C2364" s="17"/>
      <c r="D2364" s="17"/>
      <c r="E2364" s="9"/>
      <c r="F2364" s="18"/>
      <c r="G2364"/>
      <c r="H2364" s="18"/>
    </row>
    <row r="2365" spans="1:8">
      <c r="A2365" s="17"/>
      <c r="B2365" s="17"/>
      <c r="C2365" s="17"/>
      <c r="D2365" s="17"/>
      <c r="E2365" s="9"/>
      <c r="F2365" s="18"/>
      <c r="G2365"/>
      <c r="H2365" s="18"/>
    </row>
    <row r="2366" spans="1:8">
      <c r="A2366" s="17"/>
      <c r="B2366" s="17"/>
      <c r="C2366" s="17"/>
      <c r="D2366" s="17"/>
      <c r="E2366" s="9"/>
      <c r="F2366" s="18"/>
      <c r="G2366"/>
      <c r="H2366" s="18"/>
    </row>
    <row r="2367" spans="1:8">
      <c r="A2367" s="17"/>
      <c r="B2367" s="17"/>
      <c r="C2367" s="17"/>
      <c r="D2367" s="17"/>
      <c r="E2367" s="9"/>
      <c r="F2367" s="18"/>
      <c r="G2367"/>
      <c r="H2367" s="18"/>
    </row>
    <row r="2368" spans="1:8">
      <c r="A2368" s="17"/>
      <c r="B2368" s="17"/>
      <c r="C2368" s="17"/>
      <c r="D2368" s="17"/>
      <c r="E2368" s="9"/>
      <c r="F2368" s="18"/>
      <c r="G2368"/>
      <c r="H2368" s="18"/>
    </row>
    <row r="2369" spans="1:8">
      <c r="A2369" s="17"/>
      <c r="B2369" s="17"/>
      <c r="C2369" s="17"/>
      <c r="D2369" s="17"/>
      <c r="E2369" s="9"/>
      <c r="F2369" s="18"/>
      <c r="G2369"/>
      <c r="H2369" s="18"/>
    </row>
    <row r="2370" spans="1:8">
      <c r="A2370" s="17"/>
      <c r="B2370" s="17"/>
      <c r="C2370" s="17"/>
      <c r="D2370" s="17"/>
      <c r="E2370" s="9"/>
      <c r="F2370" s="18"/>
      <c r="G2370"/>
      <c r="H2370" s="18"/>
    </row>
    <row r="2371" spans="1:8">
      <c r="A2371" s="17"/>
      <c r="B2371" s="17"/>
      <c r="C2371" s="17"/>
      <c r="D2371" s="17"/>
      <c r="E2371" s="9"/>
      <c r="F2371" s="18"/>
      <c r="G2371"/>
      <c r="H2371" s="18"/>
    </row>
    <row r="2372" spans="1:8">
      <c r="A2372" s="17"/>
      <c r="B2372" s="17"/>
      <c r="C2372" s="17"/>
      <c r="D2372" s="17"/>
      <c r="E2372" s="9"/>
      <c r="F2372" s="18"/>
      <c r="G2372"/>
      <c r="H2372" s="18"/>
    </row>
    <row r="2373" spans="1:8">
      <c r="A2373" s="17"/>
      <c r="B2373" s="17"/>
      <c r="C2373" s="17"/>
      <c r="D2373" s="17"/>
      <c r="E2373" s="9"/>
      <c r="F2373" s="18"/>
      <c r="G2373"/>
      <c r="H2373" s="18"/>
    </row>
    <row r="2374" spans="1:8">
      <c r="A2374" s="17"/>
      <c r="B2374" s="17"/>
      <c r="C2374" s="17"/>
      <c r="D2374" s="17"/>
      <c r="E2374" s="9"/>
      <c r="F2374" s="18"/>
      <c r="G2374"/>
      <c r="H2374" s="18"/>
    </row>
    <row r="2375" spans="1:8">
      <c r="A2375" s="17"/>
      <c r="B2375" s="17"/>
      <c r="C2375" s="17"/>
      <c r="D2375" s="17"/>
      <c r="E2375" s="9"/>
      <c r="F2375" s="18"/>
      <c r="G2375"/>
      <c r="H2375" s="18"/>
    </row>
    <row r="2376" spans="1:8">
      <c r="A2376" s="17"/>
      <c r="B2376" s="17"/>
      <c r="C2376" s="17"/>
      <c r="D2376" s="17"/>
      <c r="E2376" s="9"/>
      <c r="F2376" s="18"/>
      <c r="G2376"/>
      <c r="H2376" s="18"/>
    </row>
    <row r="2377" spans="1:8">
      <c r="A2377" s="17"/>
      <c r="B2377" s="17"/>
      <c r="C2377" s="17"/>
      <c r="D2377" s="17"/>
      <c r="E2377" s="9"/>
      <c r="F2377" s="18"/>
      <c r="G2377"/>
      <c r="H2377" s="18"/>
    </row>
    <row r="2378" spans="1:8">
      <c r="A2378" s="17"/>
      <c r="B2378" s="17"/>
      <c r="C2378" s="17"/>
      <c r="D2378" s="17"/>
      <c r="E2378" s="9"/>
      <c r="F2378" s="18"/>
      <c r="G2378"/>
      <c r="H2378" s="18"/>
    </row>
    <row r="2379" spans="1:8">
      <c r="A2379" s="17"/>
      <c r="B2379" s="17"/>
      <c r="C2379" s="17"/>
      <c r="D2379" s="17"/>
      <c r="E2379" s="9"/>
      <c r="F2379" s="18"/>
      <c r="G2379"/>
      <c r="H2379" s="18"/>
    </row>
    <row r="2380" spans="1:8">
      <c r="A2380" s="17"/>
      <c r="B2380" s="17"/>
      <c r="C2380" s="17"/>
      <c r="D2380" s="17"/>
      <c r="E2380" s="9"/>
      <c r="F2380" s="18"/>
      <c r="G2380"/>
      <c r="H2380" s="18"/>
    </row>
    <row r="2381" spans="1:8">
      <c r="A2381" s="17"/>
      <c r="B2381" s="17"/>
      <c r="C2381" s="17"/>
      <c r="D2381" s="17"/>
      <c r="E2381" s="9"/>
      <c r="F2381" s="18"/>
      <c r="G2381"/>
      <c r="H2381" s="18"/>
    </row>
    <row r="2382" spans="1:8">
      <c r="A2382" s="17"/>
      <c r="B2382" s="17"/>
      <c r="C2382" s="17"/>
      <c r="D2382" s="17"/>
      <c r="E2382" s="9"/>
      <c r="F2382" s="18"/>
      <c r="G2382"/>
      <c r="H2382" s="18"/>
    </row>
    <row r="2383" spans="1:8">
      <c r="A2383" s="17"/>
      <c r="B2383" s="17"/>
      <c r="C2383" s="17"/>
      <c r="D2383" s="17"/>
      <c r="E2383" s="9"/>
      <c r="F2383" s="18"/>
      <c r="G2383"/>
      <c r="H2383" s="18"/>
    </row>
    <row r="2384" spans="1:8">
      <c r="A2384" s="17"/>
      <c r="B2384" s="17"/>
      <c r="C2384" s="17"/>
      <c r="D2384" s="17"/>
      <c r="E2384" s="9"/>
      <c r="F2384" s="18"/>
      <c r="G2384"/>
      <c r="H2384" s="18"/>
    </row>
    <row r="2385" spans="1:8">
      <c r="A2385" s="17"/>
      <c r="B2385" s="17"/>
      <c r="C2385" s="17"/>
      <c r="D2385" s="17"/>
      <c r="E2385" s="9"/>
      <c r="F2385" s="18"/>
      <c r="G2385"/>
      <c r="H2385" s="18"/>
    </row>
    <row r="2386" spans="1:8">
      <c r="A2386" s="17"/>
      <c r="B2386" s="17"/>
      <c r="C2386" s="17"/>
      <c r="D2386" s="17"/>
      <c r="E2386" s="9"/>
      <c r="F2386" s="18"/>
      <c r="G2386"/>
      <c r="H2386" s="18"/>
    </row>
    <row r="2387" spans="1:8">
      <c r="A2387" s="17"/>
      <c r="B2387" s="17"/>
      <c r="C2387" s="17"/>
      <c r="D2387" s="17"/>
      <c r="E2387" s="9"/>
      <c r="F2387" s="18"/>
      <c r="G2387"/>
      <c r="H2387" s="18"/>
    </row>
    <row r="2388" spans="1:8">
      <c r="A2388" s="17"/>
      <c r="B2388" s="17"/>
      <c r="C2388" s="17"/>
      <c r="D2388" s="17"/>
      <c r="E2388" s="9"/>
      <c r="F2388" s="18"/>
      <c r="G2388"/>
      <c r="H2388" s="18"/>
    </row>
    <row r="2389" spans="1:8">
      <c r="A2389" s="17"/>
      <c r="B2389" s="17"/>
      <c r="C2389" s="17"/>
      <c r="D2389" s="17"/>
      <c r="E2389" s="9"/>
      <c r="F2389" s="18"/>
      <c r="G2389"/>
      <c r="H2389" s="18"/>
    </row>
    <row r="2390" spans="1:8">
      <c r="A2390" s="17"/>
      <c r="B2390" s="17"/>
      <c r="C2390" s="17"/>
      <c r="D2390" s="17"/>
      <c r="E2390" s="9"/>
      <c r="F2390" s="18"/>
      <c r="G2390"/>
      <c r="H2390" s="18"/>
    </row>
    <row r="2391" spans="1:8">
      <c r="A2391" s="17"/>
      <c r="B2391" s="17"/>
      <c r="C2391" s="17"/>
      <c r="D2391" s="17"/>
      <c r="E2391" s="9"/>
      <c r="F2391" s="18"/>
      <c r="G2391"/>
      <c r="H2391" s="18"/>
    </row>
    <row r="2392" spans="1:8">
      <c r="A2392" s="17"/>
      <c r="B2392" s="17"/>
      <c r="C2392" s="17"/>
      <c r="D2392" s="17"/>
      <c r="E2392" s="9"/>
      <c r="F2392" s="18"/>
      <c r="G2392"/>
      <c r="H2392" s="18"/>
    </row>
    <row r="2393" spans="1:8">
      <c r="A2393" s="17"/>
      <c r="B2393" s="17"/>
      <c r="C2393" s="17"/>
      <c r="D2393" s="17"/>
      <c r="E2393" s="9"/>
      <c r="F2393" s="18"/>
      <c r="G2393"/>
      <c r="H2393" s="18"/>
    </row>
    <row r="2394" spans="1:8">
      <c r="A2394" s="17"/>
      <c r="B2394" s="17"/>
      <c r="C2394" s="17"/>
      <c r="D2394" s="17"/>
      <c r="E2394" s="9"/>
      <c r="F2394" s="18"/>
      <c r="G2394"/>
      <c r="H2394" s="18"/>
    </row>
    <row r="2395" spans="1:8">
      <c r="A2395" s="17"/>
      <c r="B2395" s="17"/>
      <c r="C2395" s="17"/>
      <c r="D2395" s="17"/>
      <c r="E2395" s="9"/>
      <c r="F2395" s="18"/>
      <c r="G2395"/>
      <c r="H2395" s="18"/>
    </row>
    <row r="2396" spans="1:8">
      <c r="A2396" s="17"/>
      <c r="B2396" s="17"/>
      <c r="C2396" s="17"/>
      <c r="D2396" s="17"/>
      <c r="E2396" s="9"/>
      <c r="F2396" s="18"/>
      <c r="G2396"/>
      <c r="H2396" s="18"/>
    </row>
    <row r="2397" spans="1:8">
      <c r="A2397" s="17"/>
      <c r="B2397" s="17"/>
      <c r="C2397" s="17"/>
      <c r="D2397" s="17"/>
      <c r="E2397" s="9"/>
      <c r="F2397" s="18"/>
      <c r="G2397"/>
      <c r="H2397" s="18"/>
    </row>
    <row r="2398" spans="1:8">
      <c r="A2398" s="17"/>
      <c r="B2398" s="17"/>
      <c r="C2398" s="17"/>
      <c r="D2398" s="17"/>
      <c r="E2398" s="9"/>
      <c r="F2398" s="18"/>
      <c r="G2398"/>
      <c r="H2398" s="18"/>
    </row>
    <row r="2399" spans="1:8">
      <c r="A2399" s="17"/>
      <c r="B2399" s="17"/>
      <c r="C2399" s="17"/>
      <c r="D2399" s="17"/>
      <c r="E2399" s="9"/>
      <c r="F2399" s="18"/>
      <c r="G2399"/>
      <c r="H2399" s="18"/>
    </row>
    <row r="2400" spans="1:8">
      <c r="A2400" s="17"/>
      <c r="B2400" s="17"/>
      <c r="C2400" s="17"/>
      <c r="D2400" s="17"/>
      <c r="E2400" s="9"/>
      <c r="F2400" s="18"/>
      <c r="G2400"/>
      <c r="H2400" s="18"/>
    </row>
    <row r="2401" spans="1:8">
      <c r="A2401" s="17"/>
      <c r="B2401" s="17"/>
      <c r="C2401" s="17"/>
      <c r="D2401" s="17"/>
      <c r="E2401" s="9"/>
      <c r="F2401" s="18"/>
      <c r="G2401"/>
      <c r="H2401" s="18"/>
    </row>
    <row r="2402" spans="1:8">
      <c r="A2402" s="17"/>
      <c r="B2402" s="17"/>
      <c r="C2402" s="17"/>
      <c r="D2402" s="17"/>
      <c r="E2402" s="9"/>
      <c r="F2402" s="18"/>
      <c r="G2402"/>
      <c r="H2402" s="18"/>
    </row>
    <row r="2403" spans="1:8">
      <c r="A2403" s="17"/>
      <c r="B2403" s="17"/>
      <c r="C2403" s="17"/>
      <c r="D2403" s="17"/>
      <c r="E2403" s="9"/>
      <c r="F2403" s="18"/>
      <c r="G2403"/>
      <c r="H2403" s="18"/>
    </row>
    <row r="2404" spans="1:8">
      <c r="A2404" s="17"/>
      <c r="B2404" s="17"/>
      <c r="C2404" s="17"/>
      <c r="D2404" s="17"/>
      <c r="E2404" s="9"/>
      <c r="F2404" s="18"/>
      <c r="G2404"/>
      <c r="H2404" s="18"/>
    </row>
    <row r="2405" spans="1:8">
      <c r="A2405" s="17"/>
      <c r="B2405" s="17"/>
      <c r="C2405" s="17"/>
      <c r="D2405" s="17"/>
      <c r="E2405" s="9"/>
      <c r="F2405" s="18"/>
      <c r="G2405"/>
      <c r="H2405" s="18"/>
    </row>
    <row r="2406" spans="1:8">
      <c r="A2406" s="17"/>
      <c r="B2406" s="17"/>
      <c r="C2406" s="17"/>
      <c r="D2406" s="17"/>
      <c r="E2406" s="9"/>
      <c r="F2406" s="18"/>
      <c r="G2406"/>
      <c r="H2406" s="18"/>
    </row>
    <row r="2407" spans="1:8">
      <c r="A2407" s="17"/>
      <c r="B2407" s="17"/>
      <c r="C2407" s="17"/>
      <c r="D2407" s="17"/>
      <c r="E2407" s="9"/>
      <c r="F2407" s="18"/>
      <c r="G2407"/>
      <c r="H2407" s="18"/>
    </row>
    <row r="2408" spans="1:8">
      <c r="A2408" s="17"/>
      <c r="B2408" s="17"/>
      <c r="C2408" s="17"/>
      <c r="D2408" s="17"/>
      <c r="E2408" s="9"/>
      <c r="F2408" s="18"/>
      <c r="G2408"/>
      <c r="H2408" s="18"/>
    </row>
    <row r="2409" spans="1:8">
      <c r="A2409" s="17"/>
      <c r="B2409" s="17"/>
      <c r="C2409" s="17"/>
      <c r="D2409" s="17"/>
      <c r="E2409" s="9"/>
      <c r="F2409" s="18"/>
      <c r="G2409"/>
      <c r="H2409" s="18"/>
    </row>
    <row r="2410" spans="1:8">
      <c r="A2410" s="17"/>
      <c r="B2410" s="17"/>
      <c r="C2410" s="17"/>
      <c r="D2410" s="17"/>
      <c r="E2410" s="9"/>
      <c r="F2410" s="18"/>
      <c r="G2410"/>
      <c r="H2410" s="18"/>
    </row>
    <row r="2411" spans="1:8">
      <c r="A2411" s="17"/>
      <c r="B2411" s="17"/>
      <c r="C2411" s="17"/>
      <c r="D2411" s="17"/>
      <c r="E2411" s="9"/>
      <c r="F2411" s="18"/>
      <c r="G2411"/>
      <c r="H2411" s="18"/>
    </row>
    <row r="2412" spans="1:8">
      <c r="A2412" s="17"/>
      <c r="B2412" s="17"/>
      <c r="C2412" s="17"/>
      <c r="D2412" s="17"/>
      <c r="E2412" s="9"/>
      <c r="F2412" s="18"/>
      <c r="G2412"/>
      <c r="H2412" s="18"/>
    </row>
    <row r="2413" spans="1:8">
      <c r="A2413" s="17"/>
      <c r="B2413" s="17"/>
      <c r="C2413" s="17"/>
      <c r="D2413" s="17"/>
      <c r="E2413" s="9"/>
      <c r="F2413" s="18"/>
      <c r="G2413"/>
      <c r="H2413" s="18"/>
    </row>
    <row r="2414" spans="1:8">
      <c r="A2414" s="17"/>
      <c r="B2414" s="17"/>
      <c r="C2414" s="17"/>
      <c r="D2414" s="17"/>
      <c r="E2414" s="9"/>
      <c r="F2414" s="18"/>
      <c r="G2414"/>
      <c r="H2414" s="18"/>
    </row>
    <row r="2415" spans="1:8">
      <c r="A2415" s="17"/>
      <c r="B2415" s="17"/>
      <c r="C2415" s="17"/>
      <c r="D2415" s="17"/>
      <c r="E2415" s="9"/>
      <c r="F2415" s="18"/>
      <c r="G2415"/>
      <c r="H2415" s="18"/>
    </row>
    <row r="2416" spans="1:8">
      <c r="A2416" s="17"/>
      <c r="B2416" s="17"/>
      <c r="C2416" s="17"/>
      <c r="D2416" s="17"/>
      <c r="E2416" s="9"/>
      <c r="F2416" s="18"/>
      <c r="G2416"/>
      <c r="H2416" s="18"/>
    </row>
    <row r="2417" spans="1:8">
      <c r="A2417" s="17"/>
      <c r="B2417" s="17"/>
      <c r="C2417" s="17"/>
      <c r="D2417" s="17"/>
      <c r="E2417" s="9"/>
      <c r="F2417" s="18"/>
      <c r="G2417"/>
      <c r="H2417" s="18"/>
    </row>
    <row r="2418" spans="1:8">
      <c r="A2418" s="17"/>
      <c r="B2418" s="17"/>
      <c r="C2418" s="17"/>
      <c r="D2418" s="17"/>
      <c r="E2418" s="9"/>
      <c r="F2418" s="18"/>
      <c r="G2418"/>
      <c r="H2418" s="18"/>
    </row>
    <row r="2419" spans="1:8">
      <c r="A2419" s="17"/>
      <c r="B2419" s="17"/>
      <c r="C2419" s="17"/>
      <c r="D2419" s="17"/>
      <c r="E2419" s="9"/>
      <c r="F2419" s="18"/>
      <c r="G2419"/>
      <c r="H2419" s="18"/>
    </row>
    <row r="2420" spans="1:8">
      <c r="A2420" s="17"/>
      <c r="B2420" s="17"/>
      <c r="C2420" s="17"/>
      <c r="D2420" s="17"/>
      <c r="E2420" s="9"/>
      <c r="F2420" s="18"/>
      <c r="G2420"/>
      <c r="H2420" s="18"/>
    </row>
    <row r="2421" spans="1:8">
      <c r="A2421" s="17"/>
      <c r="B2421" s="17"/>
      <c r="C2421" s="17"/>
      <c r="D2421" s="17"/>
      <c r="E2421" s="9"/>
      <c r="F2421" s="18"/>
      <c r="G2421"/>
      <c r="H2421" s="18"/>
    </row>
    <row r="2422" spans="1:8">
      <c r="A2422" s="17"/>
      <c r="B2422" s="17"/>
      <c r="C2422" s="17"/>
      <c r="D2422" s="17"/>
      <c r="E2422" s="9"/>
      <c r="F2422" s="18"/>
      <c r="G2422"/>
      <c r="H2422" s="18"/>
    </row>
    <row r="2423" spans="1:8">
      <c r="A2423" s="17"/>
      <c r="B2423" s="17"/>
      <c r="C2423" s="17"/>
      <c r="D2423" s="17"/>
      <c r="E2423" s="9"/>
      <c r="F2423" s="18"/>
      <c r="G2423"/>
      <c r="H2423" s="18"/>
    </row>
    <row r="2424" spans="1:8">
      <c r="A2424" s="17"/>
      <c r="B2424" s="17"/>
      <c r="C2424" s="17"/>
      <c r="D2424" s="17"/>
      <c r="E2424" s="9"/>
      <c r="F2424" s="18"/>
      <c r="G2424"/>
      <c r="H2424" s="18"/>
    </row>
    <row r="2425" spans="1:8">
      <c r="A2425" s="17"/>
      <c r="B2425" s="17"/>
      <c r="C2425" s="17"/>
      <c r="D2425" s="17"/>
      <c r="E2425" s="9"/>
      <c r="F2425" s="18"/>
      <c r="G2425"/>
      <c r="H2425" s="18"/>
    </row>
    <row r="2426" spans="1:8">
      <c r="A2426" s="17"/>
      <c r="B2426" s="17"/>
      <c r="C2426" s="17"/>
      <c r="D2426" s="17"/>
      <c r="E2426" s="9"/>
      <c r="F2426" s="18"/>
      <c r="G2426"/>
      <c r="H2426" s="18"/>
    </row>
    <row r="2427" spans="1:8">
      <c r="A2427" s="17"/>
      <c r="B2427" s="17"/>
      <c r="C2427" s="17"/>
      <c r="D2427" s="17"/>
      <c r="E2427" s="9"/>
      <c r="F2427" s="18"/>
      <c r="G2427"/>
      <c r="H2427" s="18"/>
    </row>
    <row r="2428" spans="1:8">
      <c r="A2428" s="17"/>
      <c r="B2428" s="17"/>
      <c r="C2428" s="17"/>
      <c r="D2428" s="17"/>
      <c r="E2428" s="9"/>
      <c r="F2428" s="18"/>
      <c r="G2428"/>
      <c r="H2428" s="18"/>
    </row>
    <row r="2429" spans="1:8">
      <c r="A2429" s="17"/>
      <c r="B2429" s="17"/>
      <c r="C2429" s="17"/>
      <c r="D2429" s="17"/>
      <c r="E2429" s="9"/>
      <c r="F2429" s="18"/>
      <c r="G2429"/>
      <c r="H2429" s="18"/>
    </row>
    <row r="2430" spans="1:8">
      <c r="A2430" s="17"/>
      <c r="B2430" s="17"/>
      <c r="C2430" s="17"/>
      <c r="D2430" s="17"/>
      <c r="E2430" s="9"/>
      <c r="F2430" s="18"/>
      <c r="G2430"/>
      <c r="H2430" s="18"/>
    </row>
    <row r="2431" spans="1:8">
      <c r="A2431" s="17"/>
      <c r="B2431" s="17"/>
      <c r="C2431" s="17"/>
      <c r="D2431" s="17"/>
      <c r="E2431" s="9"/>
      <c r="F2431" s="18"/>
      <c r="G2431"/>
      <c r="H2431" s="18"/>
    </row>
    <row r="2432" spans="1:8">
      <c r="A2432" s="17"/>
      <c r="B2432" s="17"/>
      <c r="C2432" s="17"/>
      <c r="D2432" s="17"/>
      <c r="E2432" s="9"/>
      <c r="F2432" s="18"/>
      <c r="G2432"/>
      <c r="H2432" s="18"/>
    </row>
    <row r="2433" spans="1:8">
      <c r="A2433" s="17"/>
      <c r="B2433" s="17"/>
      <c r="C2433" s="17"/>
      <c r="D2433" s="17"/>
      <c r="E2433" s="9"/>
      <c r="F2433" s="18"/>
      <c r="G2433"/>
      <c r="H2433" s="18"/>
    </row>
    <row r="2434" spans="1:8">
      <c r="A2434" s="17"/>
      <c r="B2434" s="17"/>
      <c r="C2434" s="17"/>
      <c r="D2434" s="17"/>
      <c r="E2434" s="9"/>
      <c r="F2434" s="18"/>
      <c r="G2434"/>
      <c r="H2434" s="18"/>
    </row>
    <row r="2435" spans="1:8">
      <c r="A2435" s="17"/>
      <c r="B2435" s="17"/>
      <c r="C2435" s="17"/>
      <c r="D2435" s="17"/>
      <c r="E2435" s="9"/>
      <c r="F2435" s="18"/>
      <c r="G2435"/>
      <c r="H2435" s="18"/>
    </row>
    <row r="2436" spans="1:8">
      <c r="A2436" s="17"/>
      <c r="B2436" s="17"/>
      <c r="C2436" s="17"/>
      <c r="D2436" s="17"/>
      <c r="E2436" s="9"/>
      <c r="F2436" s="18"/>
      <c r="G2436"/>
      <c r="H2436" s="18"/>
    </row>
    <row r="2437" spans="1:8">
      <c r="A2437" s="17"/>
      <c r="B2437" s="17"/>
      <c r="C2437" s="17"/>
      <c r="D2437" s="17"/>
      <c r="E2437" s="9"/>
      <c r="F2437" s="18"/>
      <c r="G2437"/>
      <c r="H2437" s="18"/>
    </row>
    <row r="2438" spans="1:8">
      <c r="A2438" s="17"/>
      <c r="B2438" s="17"/>
      <c r="C2438" s="17"/>
      <c r="D2438" s="17"/>
      <c r="E2438" s="9"/>
      <c r="F2438" s="18"/>
      <c r="G2438"/>
      <c r="H2438" s="18"/>
    </row>
    <row r="2439" spans="1:8">
      <c r="A2439" s="17"/>
      <c r="B2439" s="17"/>
      <c r="C2439" s="17"/>
      <c r="D2439" s="17"/>
      <c r="E2439" s="9"/>
      <c r="F2439" s="18"/>
      <c r="G2439"/>
      <c r="H2439" s="18"/>
    </row>
    <row r="2440" spans="1:8">
      <c r="A2440" s="17"/>
      <c r="B2440" s="17"/>
      <c r="C2440" s="17"/>
      <c r="D2440" s="17"/>
      <c r="E2440" s="9"/>
      <c r="F2440" s="18"/>
      <c r="G2440"/>
      <c r="H2440" s="18"/>
    </row>
    <row r="2441" spans="1:8">
      <c r="A2441" s="17"/>
      <c r="B2441" s="17"/>
      <c r="C2441" s="17"/>
      <c r="D2441" s="17"/>
      <c r="E2441" s="9"/>
      <c r="F2441" s="18"/>
      <c r="G2441"/>
      <c r="H2441" s="18"/>
    </row>
    <row r="2442" spans="1:8">
      <c r="A2442" s="17"/>
      <c r="B2442" s="17"/>
      <c r="C2442" s="17"/>
      <c r="D2442" s="17"/>
      <c r="E2442" s="9"/>
      <c r="F2442" s="18"/>
      <c r="G2442"/>
      <c r="H2442" s="18"/>
    </row>
    <row r="2443" spans="1:8">
      <c r="A2443" s="17"/>
      <c r="B2443" s="17"/>
      <c r="C2443" s="17"/>
      <c r="D2443" s="17"/>
      <c r="E2443" s="9"/>
      <c r="F2443" s="18"/>
      <c r="G2443"/>
      <c r="H2443" s="18"/>
    </row>
    <row r="2444" spans="1:8">
      <c r="A2444" s="17"/>
      <c r="B2444" s="17"/>
      <c r="C2444" s="17"/>
      <c r="D2444" s="17"/>
      <c r="E2444" s="9"/>
      <c r="F2444" s="18"/>
      <c r="G2444"/>
      <c r="H2444" s="18"/>
    </row>
    <row r="2445" spans="1:8">
      <c r="A2445" s="17"/>
      <c r="B2445" s="17"/>
      <c r="C2445" s="17"/>
      <c r="D2445" s="17"/>
      <c r="E2445" s="9"/>
      <c r="F2445" s="18"/>
      <c r="G2445"/>
      <c r="H2445" s="18"/>
    </row>
    <row r="2446" spans="1:8">
      <c r="A2446" s="17"/>
      <c r="B2446" s="17"/>
      <c r="C2446" s="17"/>
      <c r="D2446" s="17"/>
      <c r="E2446" s="9"/>
      <c r="F2446" s="18"/>
      <c r="G2446"/>
      <c r="H2446" s="18"/>
    </row>
    <row r="2447" spans="1:8">
      <c r="A2447" s="17"/>
      <c r="B2447" s="17"/>
      <c r="C2447" s="17"/>
      <c r="D2447" s="17"/>
      <c r="E2447" s="9"/>
      <c r="F2447" s="18"/>
      <c r="G2447"/>
      <c r="H2447" s="18"/>
    </row>
    <row r="2448" spans="1:8">
      <c r="A2448" s="17"/>
      <c r="B2448" s="17"/>
      <c r="C2448" s="17"/>
      <c r="D2448" s="17"/>
      <c r="E2448" s="9"/>
      <c r="F2448" s="18"/>
      <c r="G2448"/>
      <c r="H2448" s="18"/>
    </row>
    <row r="2449" spans="1:8">
      <c r="A2449" s="17"/>
      <c r="B2449" s="17"/>
      <c r="C2449" s="17"/>
      <c r="D2449" s="17"/>
      <c r="E2449" s="9"/>
      <c r="F2449" s="18"/>
      <c r="G2449"/>
      <c r="H2449" s="18"/>
    </row>
    <row r="2450" spans="1:8">
      <c r="A2450" s="17"/>
      <c r="B2450" s="17"/>
      <c r="C2450" s="17"/>
      <c r="D2450" s="17"/>
      <c r="E2450" s="9"/>
      <c r="F2450" s="18"/>
      <c r="G2450"/>
      <c r="H2450" s="18"/>
    </row>
    <row r="2451" spans="1:8">
      <c r="A2451" s="17"/>
      <c r="B2451" s="17"/>
      <c r="C2451" s="17"/>
      <c r="D2451" s="17"/>
      <c r="E2451" s="9"/>
      <c r="F2451" s="18"/>
      <c r="G2451"/>
      <c r="H2451" s="18"/>
    </row>
    <row r="2452" spans="1:8">
      <c r="A2452" s="17"/>
      <c r="B2452" s="17"/>
      <c r="C2452" s="17"/>
      <c r="D2452" s="17"/>
      <c r="E2452" s="9"/>
      <c r="F2452" s="18"/>
      <c r="G2452"/>
      <c r="H2452" s="18"/>
    </row>
    <row r="2453" spans="1:8">
      <c r="A2453" s="17"/>
      <c r="B2453" s="17"/>
      <c r="C2453" s="17"/>
      <c r="D2453" s="17"/>
      <c r="E2453" s="9"/>
      <c r="F2453" s="18"/>
      <c r="G2453"/>
      <c r="H2453" s="18"/>
    </row>
    <row r="2454" spans="1:8">
      <c r="A2454" s="17"/>
      <c r="B2454" s="17"/>
      <c r="C2454" s="17"/>
      <c r="D2454" s="17"/>
      <c r="E2454" s="9"/>
      <c r="F2454" s="18"/>
      <c r="G2454"/>
      <c r="H2454" s="18"/>
    </row>
    <row r="2455" spans="1:8">
      <c r="A2455" s="17"/>
      <c r="B2455" s="17"/>
      <c r="C2455" s="17"/>
      <c r="D2455" s="17"/>
      <c r="E2455" s="9"/>
      <c r="F2455" s="18"/>
      <c r="G2455"/>
      <c r="H2455" s="18"/>
    </row>
    <row r="2456" spans="1:8">
      <c r="A2456" s="17"/>
      <c r="B2456" s="17"/>
      <c r="C2456" s="17"/>
      <c r="D2456" s="17"/>
      <c r="E2456" s="9"/>
      <c r="F2456" s="18"/>
      <c r="G2456"/>
      <c r="H2456" s="18"/>
    </row>
    <row r="2457" spans="1:8">
      <c r="A2457" s="17"/>
      <c r="B2457" s="17"/>
      <c r="C2457" s="17"/>
      <c r="D2457" s="17"/>
      <c r="E2457" s="9"/>
      <c r="F2457" s="18"/>
      <c r="G2457"/>
      <c r="H2457" s="18"/>
    </row>
    <row r="2458" spans="1:8">
      <c r="A2458" s="17"/>
      <c r="B2458" s="17"/>
      <c r="C2458" s="17"/>
      <c r="D2458" s="17"/>
      <c r="E2458" s="9"/>
      <c r="F2458" s="18"/>
      <c r="G2458"/>
      <c r="H2458" s="18"/>
    </row>
    <row r="2459" spans="1:8">
      <c r="A2459" s="17"/>
      <c r="B2459" s="17"/>
      <c r="C2459" s="17"/>
      <c r="D2459" s="17"/>
      <c r="E2459" s="9"/>
      <c r="F2459" s="18"/>
      <c r="G2459"/>
      <c r="H2459" s="18"/>
    </row>
    <row r="2460" spans="1:8">
      <c r="A2460" s="17"/>
      <c r="B2460" s="17"/>
      <c r="C2460" s="17"/>
      <c r="D2460" s="17"/>
      <c r="E2460" s="9"/>
      <c r="F2460" s="18"/>
      <c r="G2460"/>
      <c r="H2460" s="18"/>
    </row>
    <row r="2461" spans="1:8">
      <c r="A2461" s="17"/>
      <c r="B2461" s="17"/>
      <c r="C2461" s="17"/>
      <c r="D2461" s="17"/>
      <c r="E2461" s="9"/>
      <c r="F2461" s="18"/>
      <c r="G2461"/>
      <c r="H2461" s="18"/>
    </row>
    <row r="2462" spans="1:8">
      <c r="A2462" s="17"/>
      <c r="B2462" s="17"/>
      <c r="C2462" s="17"/>
      <c r="D2462" s="17"/>
      <c r="E2462" s="9"/>
      <c r="F2462" s="18"/>
      <c r="G2462"/>
      <c r="H2462" s="18"/>
    </row>
    <row r="2463" spans="1:8">
      <c r="A2463" s="17"/>
      <c r="B2463" s="17"/>
      <c r="C2463" s="17"/>
      <c r="D2463" s="17"/>
      <c r="E2463" s="9"/>
      <c r="F2463" s="18"/>
      <c r="G2463"/>
      <c r="H2463" s="18"/>
    </row>
    <row r="2464" spans="1:8">
      <c r="A2464" s="17"/>
      <c r="B2464" s="17"/>
      <c r="C2464" s="17"/>
      <c r="D2464" s="17"/>
      <c r="E2464" s="9"/>
      <c r="F2464" s="18"/>
      <c r="G2464"/>
      <c r="H2464" s="18"/>
    </row>
    <row r="2465" spans="1:8">
      <c r="A2465" s="17"/>
      <c r="B2465" s="17"/>
      <c r="C2465" s="17"/>
      <c r="D2465" s="17"/>
      <c r="E2465" s="9"/>
      <c r="F2465" s="18"/>
      <c r="G2465"/>
      <c r="H2465" s="18"/>
    </row>
    <row r="2466" spans="1:8">
      <c r="A2466" s="17"/>
      <c r="B2466" s="17"/>
      <c r="C2466" s="17"/>
      <c r="D2466" s="17"/>
      <c r="E2466" s="9"/>
      <c r="F2466" s="18"/>
      <c r="G2466"/>
      <c r="H2466" s="18"/>
    </row>
    <row r="2467" spans="1:8">
      <c r="A2467" s="17"/>
      <c r="B2467" s="17"/>
      <c r="C2467" s="17"/>
      <c r="D2467" s="17"/>
      <c r="E2467" s="9"/>
      <c r="F2467" s="18"/>
      <c r="G2467"/>
      <c r="H2467" s="18"/>
    </row>
    <row r="2468" spans="1:8">
      <c r="A2468" s="17"/>
      <c r="B2468" s="17"/>
      <c r="C2468" s="17"/>
      <c r="D2468" s="17"/>
      <c r="E2468" s="9"/>
      <c r="F2468" s="18"/>
      <c r="G2468"/>
      <c r="H2468" s="18"/>
    </row>
    <row r="2469" spans="1:8">
      <c r="A2469" s="17"/>
      <c r="B2469" s="17"/>
      <c r="C2469" s="17"/>
      <c r="D2469" s="17"/>
      <c r="E2469" s="9"/>
      <c r="F2469" s="18"/>
      <c r="G2469"/>
      <c r="H2469" s="18"/>
    </row>
    <row r="2470" spans="1:8">
      <c r="A2470" s="17"/>
      <c r="B2470" s="17"/>
      <c r="C2470" s="17"/>
      <c r="D2470" s="17"/>
      <c r="E2470" s="9"/>
      <c r="F2470" s="18"/>
      <c r="G2470"/>
      <c r="H2470" s="18"/>
    </row>
    <row r="2471" spans="1:8">
      <c r="A2471" s="17"/>
      <c r="B2471" s="17"/>
      <c r="C2471" s="17"/>
      <c r="D2471" s="17"/>
      <c r="E2471" s="9"/>
      <c r="F2471" s="18"/>
      <c r="G2471"/>
      <c r="H2471" s="18"/>
    </row>
    <row r="2472" spans="1:8">
      <c r="A2472" s="17"/>
      <c r="B2472" s="17"/>
      <c r="C2472" s="17"/>
      <c r="D2472" s="17"/>
      <c r="E2472" s="9"/>
      <c r="F2472" s="18"/>
      <c r="G2472"/>
      <c r="H2472" s="18"/>
    </row>
    <row r="2473" spans="1:8">
      <c r="A2473" s="17"/>
      <c r="B2473" s="17"/>
      <c r="C2473" s="17"/>
      <c r="D2473" s="17"/>
      <c r="E2473" s="9"/>
      <c r="F2473" s="18"/>
      <c r="G2473"/>
      <c r="H2473" s="18"/>
    </row>
    <row r="2474" spans="1:8">
      <c r="A2474" s="17"/>
      <c r="B2474" s="17"/>
      <c r="C2474" s="17"/>
      <c r="D2474" s="17"/>
      <c r="E2474" s="9"/>
      <c r="F2474" s="18"/>
      <c r="G2474"/>
      <c r="H2474" s="18"/>
    </row>
    <row r="2475" spans="1:8">
      <c r="A2475" s="17"/>
      <c r="B2475" s="17"/>
      <c r="C2475" s="17"/>
      <c r="D2475" s="17"/>
      <c r="E2475" s="9"/>
      <c r="F2475" s="18"/>
      <c r="G2475"/>
      <c r="H2475" s="18"/>
    </row>
    <row r="2476" spans="1:8">
      <c r="A2476" s="17"/>
      <c r="B2476" s="17"/>
      <c r="C2476" s="17"/>
      <c r="D2476" s="17"/>
      <c r="E2476" s="9"/>
      <c r="F2476" s="18"/>
      <c r="G2476"/>
      <c r="H2476" s="18"/>
    </row>
    <row r="2477" spans="1:8">
      <c r="A2477" s="17"/>
      <c r="B2477" s="17"/>
      <c r="C2477" s="17"/>
      <c r="D2477" s="17"/>
      <c r="E2477" s="9"/>
      <c r="F2477" s="18"/>
      <c r="G2477"/>
      <c r="H2477" s="18"/>
    </row>
    <row r="2478" spans="1:8">
      <c r="A2478" s="17"/>
      <c r="B2478" s="17"/>
      <c r="C2478" s="17"/>
      <c r="D2478" s="17"/>
      <c r="E2478" s="9"/>
      <c r="F2478" s="18"/>
      <c r="G2478"/>
      <c r="H2478" s="18"/>
    </row>
    <row r="2479" spans="1:8">
      <c r="A2479" s="17"/>
      <c r="B2479" s="17"/>
      <c r="C2479" s="17"/>
      <c r="D2479" s="17"/>
      <c r="E2479" s="9"/>
      <c r="F2479" s="18"/>
      <c r="G2479"/>
      <c r="H2479" s="18"/>
    </row>
    <row r="2480" spans="1:8">
      <c r="A2480" s="17"/>
      <c r="B2480" s="17"/>
      <c r="C2480" s="17"/>
      <c r="D2480" s="17"/>
      <c r="E2480" s="9"/>
      <c r="F2480" s="18"/>
      <c r="G2480"/>
      <c r="H2480" s="18"/>
    </row>
    <row r="2481" spans="1:8">
      <c r="A2481" s="17"/>
      <c r="B2481" s="17"/>
      <c r="C2481" s="17"/>
      <c r="D2481" s="17"/>
      <c r="E2481" s="9"/>
      <c r="F2481" s="18"/>
      <c r="G2481"/>
      <c r="H2481" s="18"/>
    </row>
    <row r="2482" spans="1:8">
      <c r="A2482" s="17"/>
      <c r="B2482" s="17"/>
      <c r="C2482" s="17"/>
      <c r="D2482" s="17"/>
      <c r="E2482" s="9"/>
      <c r="F2482" s="18"/>
      <c r="G2482"/>
      <c r="H2482" s="18"/>
    </row>
    <row r="2483" spans="1:8">
      <c r="A2483" s="17"/>
      <c r="B2483" s="17"/>
      <c r="C2483" s="17"/>
      <c r="D2483" s="17"/>
      <c r="E2483" s="9"/>
      <c r="F2483" s="18"/>
      <c r="G2483"/>
      <c r="H2483" s="18"/>
    </row>
    <row r="2484" spans="1:8">
      <c r="A2484" s="17"/>
      <c r="B2484" s="17"/>
      <c r="C2484" s="17"/>
      <c r="D2484" s="17"/>
      <c r="E2484" s="9"/>
      <c r="F2484" s="18"/>
      <c r="G2484"/>
      <c r="H2484" s="18"/>
    </row>
    <row r="2485" spans="1:8">
      <c r="A2485" s="17"/>
      <c r="B2485" s="17"/>
      <c r="C2485" s="17"/>
      <c r="D2485" s="17"/>
      <c r="E2485" s="9"/>
      <c r="F2485" s="18"/>
      <c r="G2485"/>
      <c r="H2485" s="18"/>
    </row>
    <row r="2486" spans="1:8">
      <c r="A2486" s="17"/>
      <c r="B2486" s="17"/>
      <c r="C2486" s="17"/>
      <c r="D2486" s="17"/>
      <c r="E2486" s="9"/>
      <c r="F2486" s="18"/>
      <c r="G2486"/>
      <c r="H2486" s="18"/>
    </row>
    <row r="2487" spans="1:8">
      <c r="A2487" s="17"/>
      <c r="B2487" s="17"/>
      <c r="C2487" s="17"/>
      <c r="D2487" s="17"/>
      <c r="E2487" s="9"/>
      <c r="F2487" s="18"/>
      <c r="G2487"/>
      <c r="H2487" s="18"/>
    </row>
    <row r="2488" spans="1:8">
      <c r="A2488" s="17"/>
      <c r="B2488" s="17"/>
      <c r="C2488" s="17"/>
      <c r="D2488" s="17"/>
      <c r="E2488" s="9"/>
      <c r="F2488" s="18"/>
      <c r="G2488"/>
      <c r="H2488" s="18"/>
    </row>
    <row r="2489" spans="1:8">
      <c r="A2489" s="17"/>
      <c r="B2489" s="17"/>
      <c r="C2489" s="17"/>
      <c r="D2489" s="17"/>
      <c r="E2489" s="9"/>
      <c r="F2489" s="18"/>
      <c r="G2489"/>
      <c r="H2489" s="18"/>
    </row>
    <row r="2490" spans="1:8">
      <c r="A2490" s="17"/>
      <c r="B2490" s="17"/>
      <c r="C2490" s="17"/>
      <c r="D2490" s="17"/>
      <c r="E2490" s="9"/>
      <c r="F2490" s="18"/>
      <c r="G2490"/>
      <c r="H2490" s="18"/>
    </row>
    <row r="2491" spans="1:8">
      <c r="A2491" s="17"/>
      <c r="B2491" s="17"/>
      <c r="C2491" s="17"/>
      <c r="D2491" s="17"/>
      <c r="E2491" s="9"/>
      <c r="F2491" s="18"/>
      <c r="G2491"/>
      <c r="H2491" s="18"/>
    </row>
    <row r="2492" spans="1:8">
      <c r="A2492" s="17"/>
      <c r="B2492" s="17"/>
      <c r="C2492" s="17"/>
      <c r="D2492" s="17"/>
      <c r="E2492" s="9"/>
      <c r="F2492" s="18"/>
      <c r="G2492"/>
      <c r="H2492" s="18"/>
    </row>
    <row r="2493" spans="1:8">
      <c r="A2493" s="17"/>
      <c r="B2493" s="17"/>
      <c r="C2493" s="17"/>
      <c r="D2493" s="17"/>
      <c r="E2493" s="9"/>
      <c r="F2493" s="18"/>
      <c r="G2493"/>
      <c r="H2493" s="18"/>
    </row>
    <row r="2494" spans="1:8">
      <c r="A2494" s="17"/>
      <c r="B2494" s="17"/>
      <c r="C2494" s="17"/>
      <c r="D2494" s="17"/>
      <c r="E2494" s="9"/>
      <c r="F2494" s="18"/>
      <c r="G2494"/>
      <c r="H2494" s="18"/>
    </row>
    <row r="2495" spans="1:8">
      <c r="A2495" s="17"/>
      <c r="B2495" s="17"/>
      <c r="C2495" s="17"/>
      <c r="D2495" s="17"/>
      <c r="E2495" s="9"/>
      <c r="F2495" s="18"/>
      <c r="G2495"/>
      <c r="H2495" s="18"/>
    </row>
    <row r="2496" spans="1:8">
      <c r="A2496" s="17"/>
      <c r="B2496" s="17"/>
      <c r="C2496" s="17"/>
      <c r="D2496" s="17"/>
      <c r="E2496" s="9"/>
      <c r="F2496" s="18"/>
      <c r="G2496"/>
      <c r="H2496" s="18"/>
    </row>
    <row r="2497" spans="1:8">
      <c r="A2497" s="17"/>
      <c r="B2497" s="17"/>
      <c r="C2497" s="17"/>
      <c r="D2497" s="17"/>
      <c r="E2497" s="9"/>
      <c r="F2497" s="18"/>
      <c r="G2497"/>
      <c r="H2497" s="18"/>
    </row>
    <row r="2498" spans="1:8">
      <c r="A2498" s="17"/>
      <c r="B2498" s="17"/>
      <c r="C2498" s="17"/>
      <c r="D2498" s="17"/>
      <c r="E2498" s="9"/>
      <c r="F2498" s="18"/>
      <c r="G2498"/>
      <c r="H2498" s="18"/>
    </row>
    <row r="2499" spans="1:8">
      <c r="A2499" s="17"/>
      <c r="B2499" s="17"/>
      <c r="C2499" s="17"/>
      <c r="D2499" s="17"/>
      <c r="E2499" s="9"/>
      <c r="F2499" s="18"/>
      <c r="G2499"/>
      <c r="H2499" s="18"/>
    </row>
    <row r="2500" spans="1:8">
      <c r="A2500" s="17"/>
      <c r="B2500" s="17"/>
      <c r="C2500" s="17"/>
      <c r="D2500" s="17"/>
      <c r="E2500" s="9"/>
      <c r="F2500" s="18"/>
      <c r="G2500"/>
      <c r="H2500" s="18"/>
    </row>
    <row r="2501" spans="1:8">
      <c r="A2501" s="17"/>
      <c r="B2501" s="17"/>
      <c r="C2501" s="17"/>
      <c r="D2501" s="17"/>
      <c r="E2501" s="9"/>
      <c r="F2501" s="18"/>
      <c r="G2501"/>
      <c r="H2501" s="18"/>
    </row>
    <row r="2502" spans="1:8">
      <c r="A2502" s="17"/>
      <c r="B2502" s="17"/>
      <c r="C2502" s="17"/>
      <c r="D2502" s="17"/>
      <c r="E2502" s="9"/>
      <c r="F2502" s="18"/>
      <c r="G2502"/>
      <c r="H2502" s="18"/>
    </row>
    <row r="2503" spans="1:8">
      <c r="A2503" s="17"/>
      <c r="B2503" s="17"/>
      <c r="C2503" s="17"/>
      <c r="D2503" s="17"/>
      <c r="E2503" s="9"/>
      <c r="F2503" s="18"/>
      <c r="G2503"/>
      <c r="H2503" s="18"/>
    </row>
    <row r="2504" spans="1:8">
      <c r="A2504" s="17"/>
      <c r="B2504" s="17"/>
      <c r="C2504" s="17"/>
      <c r="D2504" s="17"/>
      <c r="E2504" s="9"/>
      <c r="F2504" s="18"/>
      <c r="G2504"/>
      <c r="H2504" s="18"/>
    </row>
    <row r="2505" spans="1:8">
      <c r="A2505" s="17"/>
      <c r="B2505" s="17"/>
      <c r="C2505" s="17"/>
      <c r="D2505" s="17"/>
      <c r="E2505" s="9"/>
      <c r="F2505" s="18"/>
      <c r="G2505"/>
      <c r="H2505" s="18"/>
    </row>
    <row r="2506" spans="1:8">
      <c r="A2506" s="17"/>
      <c r="B2506" s="17"/>
      <c r="C2506" s="17"/>
      <c r="D2506" s="17"/>
      <c r="E2506" s="9"/>
      <c r="F2506" s="18"/>
      <c r="G2506"/>
      <c r="H2506" s="18"/>
    </row>
    <row r="2507" spans="1:8">
      <c r="A2507" s="17"/>
      <c r="B2507" s="17"/>
      <c r="C2507" s="17"/>
      <c r="D2507" s="17"/>
      <c r="E2507" s="9"/>
      <c r="F2507" s="18"/>
      <c r="G2507"/>
      <c r="H2507" s="18"/>
    </row>
    <row r="2508" spans="1:8">
      <c r="A2508" s="17"/>
      <c r="B2508" s="17"/>
      <c r="C2508" s="17"/>
      <c r="D2508" s="17"/>
      <c r="E2508" s="9"/>
      <c r="F2508" s="18"/>
      <c r="G2508"/>
      <c r="H2508" s="18"/>
    </row>
    <row r="2509" spans="1:8">
      <c r="A2509" s="17"/>
      <c r="B2509" s="17"/>
      <c r="C2509" s="17"/>
      <c r="D2509" s="17"/>
      <c r="E2509" s="9"/>
      <c r="F2509" s="18"/>
      <c r="G2509"/>
      <c r="H2509" s="18"/>
    </row>
    <row r="2510" spans="1:8">
      <c r="A2510" s="17"/>
      <c r="B2510" s="17"/>
      <c r="C2510" s="17"/>
      <c r="D2510" s="17"/>
      <c r="E2510" s="9"/>
      <c r="F2510" s="18"/>
      <c r="G2510"/>
      <c r="H2510" s="18"/>
    </row>
    <row r="2511" spans="1:8">
      <c r="A2511" s="17"/>
      <c r="B2511" s="17"/>
      <c r="C2511" s="17"/>
      <c r="D2511" s="17"/>
      <c r="E2511" s="9"/>
      <c r="F2511" s="18"/>
      <c r="G2511"/>
      <c r="H2511" s="18"/>
    </row>
    <row r="2512" spans="1:8">
      <c r="A2512" s="17"/>
      <c r="B2512" s="17"/>
      <c r="C2512" s="17"/>
      <c r="D2512" s="17"/>
      <c r="E2512" s="9"/>
      <c r="F2512" s="18"/>
      <c r="G2512"/>
      <c r="H2512" s="18"/>
    </row>
    <row r="2513" spans="1:8">
      <c r="A2513" s="17"/>
      <c r="B2513" s="17"/>
      <c r="C2513" s="17"/>
      <c r="D2513" s="17"/>
      <c r="E2513" s="9"/>
      <c r="F2513" s="18"/>
      <c r="G2513"/>
      <c r="H2513" s="18"/>
    </row>
    <row r="2514" spans="1:8">
      <c r="A2514" s="17"/>
      <c r="B2514" s="17"/>
      <c r="C2514" s="17"/>
      <c r="D2514" s="17"/>
      <c r="E2514" s="9"/>
      <c r="F2514" s="18"/>
      <c r="G2514"/>
      <c r="H2514" s="18"/>
    </row>
    <row r="2515" spans="1:8">
      <c r="A2515" s="17"/>
      <c r="B2515" s="17"/>
      <c r="C2515" s="17"/>
      <c r="D2515" s="17"/>
      <c r="E2515" s="9"/>
      <c r="F2515" s="18"/>
      <c r="G2515"/>
      <c r="H2515" s="18"/>
    </row>
    <row r="2516" spans="1:8">
      <c r="A2516" s="17"/>
      <c r="B2516" s="17"/>
      <c r="C2516" s="17"/>
      <c r="D2516" s="17"/>
      <c r="E2516" s="9"/>
      <c r="F2516" s="18"/>
      <c r="G2516"/>
      <c r="H2516" s="18"/>
    </row>
    <row r="2517" spans="1:8">
      <c r="A2517" s="17"/>
      <c r="B2517" s="17"/>
      <c r="C2517" s="17"/>
      <c r="D2517" s="17"/>
      <c r="E2517" s="9"/>
      <c r="F2517" s="18"/>
      <c r="G2517"/>
      <c r="H2517" s="18"/>
    </row>
    <row r="2518" spans="1:8">
      <c r="A2518" s="17"/>
      <c r="B2518" s="17"/>
      <c r="C2518" s="17"/>
      <c r="D2518" s="17"/>
      <c r="E2518" s="9"/>
      <c r="F2518" s="18"/>
      <c r="G2518"/>
      <c r="H2518" s="18"/>
    </row>
    <row r="2519" spans="1:8">
      <c r="A2519" s="17"/>
      <c r="B2519" s="17"/>
      <c r="C2519" s="17"/>
      <c r="D2519" s="17"/>
      <c r="E2519" s="9"/>
      <c r="F2519" s="18"/>
      <c r="G2519"/>
      <c r="H2519" s="18"/>
    </row>
    <row r="2520" spans="1:8">
      <c r="A2520" s="17"/>
      <c r="B2520" s="17"/>
      <c r="C2520" s="17"/>
      <c r="D2520" s="17"/>
      <c r="E2520" s="9"/>
      <c r="F2520" s="18"/>
      <c r="G2520"/>
      <c r="H2520" s="18"/>
    </row>
    <row r="2521" spans="1:8">
      <c r="A2521" s="17"/>
      <c r="B2521" s="17"/>
      <c r="C2521" s="17"/>
      <c r="D2521" s="17"/>
      <c r="E2521" s="9"/>
      <c r="F2521" s="18"/>
      <c r="G2521"/>
      <c r="H2521" s="18"/>
    </row>
    <row r="2522" spans="1:8">
      <c r="A2522" s="17"/>
      <c r="B2522" s="17"/>
      <c r="C2522" s="17"/>
      <c r="D2522" s="17"/>
      <c r="E2522" s="9"/>
      <c r="F2522" s="18"/>
      <c r="G2522"/>
      <c r="H2522" s="18"/>
    </row>
    <row r="2523" spans="1:8">
      <c r="A2523" s="17"/>
      <c r="B2523" s="17"/>
      <c r="C2523" s="17"/>
      <c r="D2523" s="17"/>
      <c r="E2523" s="9"/>
      <c r="F2523" s="18"/>
      <c r="G2523"/>
      <c r="H2523" s="18"/>
    </row>
    <row r="2524" spans="1:8">
      <c r="A2524" s="17"/>
      <c r="B2524" s="17"/>
      <c r="C2524" s="17"/>
      <c r="D2524" s="17"/>
      <c r="E2524" s="9"/>
      <c r="F2524" s="18"/>
      <c r="G2524"/>
      <c r="H2524" s="18"/>
    </row>
    <row r="2525" spans="1:8">
      <c r="A2525" s="17"/>
      <c r="B2525" s="17"/>
      <c r="C2525" s="17"/>
      <c r="D2525" s="17"/>
      <c r="E2525" s="9"/>
      <c r="F2525" s="18"/>
      <c r="G2525"/>
      <c r="H2525" s="18"/>
    </row>
    <row r="2526" spans="1:8">
      <c r="A2526" s="17"/>
      <c r="B2526" s="17"/>
      <c r="C2526" s="17"/>
      <c r="D2526" s="17"/>
      <c r="E2526" s="9"/>
      <c r="F2526" s="18"/>
      <c r="G2526"/>
      <c r="H2526" s="18"/>
    </row>
    <row r="2527" spans="1:8">
      <c r="A2527" s="17"/>
      <c r="B2527" s="17"/>
      <c r="C2527" s="17"/>
      <c r="D2527" s="17"/>
      <c r="E2527" s="9"/>
      <c r="F2527" s="18"/>
      <c r="G2527"/>
      <c r="H2527" s="18"/>
    </row>
    <row r="2528" spans="1:8">
      <c r="A2528" s="17"/>
      <c r="B2528" s="17"/>
      <c r="C2528" s="17"/>
      <c r="D2528" s="17"/>
      <c r="E2528" s="9"/>
      <c r="F2528" s="18"/>
      <c r="G2528"/>
      <c r="H2528" s="18"/>
    </row>
    <row r="2529" spans="1:8">
      <c r="A2529" s="17"/>
      <c r="B2529" s="17"/>
      <c r="C2529" s="17"/>
      <c r="D2529" s="17"/>
      <c r="E2529" s="9"/>
      <c r="F2529" s="18"/>
      <c r="G2529"/>
      <c r="H2529" s="18"/>
    </row>
    <row r="2530" spans="1:8">
      <c r="A2530" s="17"/>
      <c r="B2530" s="17"/>
      <c r="C2530" s="17"/>
      <c r="D2530" s="17"/>
      <c r="E2530" s="9"/>
      <c r="F2530" s="18"/>
      <c r="G2530"/>
      <c r="H2530" s="18"/>
    </row>
    <row r="2531" spans="1:8">
      <c r="A2531" s="17"/>
      <c r="B2531" s="17"/>
      <c r="C2531" s="17"/>
      <c r="D2531" s="17"/>
      <c r="E2531" s="9"/>
      <c r="F2531" s="18"/>
      <c r="G2531"/>
      <c r="H2531" s="18"/>
    </row>
    <row r="2532" spans="1:8">
      <c r="A2532" s="17"/>
      <c r="B2532" s="17"/>
      <c r="C2532" s="17"/>
      <c r="D2532" s="17"/>
      <c r="E2532" s="9"/>
      <c r="F2532" s="18"/>
      <c r="G2532"/>
      <c r="H2532" s="18"/>
    </row>
    <row r="2533" spans="1:8">
      <c r="A2533" s="17"/>
      <c r="B2533" s="17"/>
      <c r="C2533" s="17"/>
      <c r="D2533" s="17"/>
      <c r="E2533" s="9"/>
      <c r="F2533" s="18"/>
      <c r="G2533"/>
      <c r="H2533" s="18"/>
    </row>
    <row r="2534" spans="1:8">
      <c r="A2534" s="17"/>
      <c r="B2534" s="17"/>
      <c r="C2534" s="17"/>
      <c r="D2534" s="17"/>
      <c r="E2534" s="9"/>
      <c r="F2534" s="18"/>
      <c r="G2534"/>
      <c r="H2534" s="18"/>
    </row>
    <row r="2535" spans="1:8">
      <c r="A2535" s="17"/>
      <c r="B2535" s="17"/>
      <c r="C2535" s="17"/>
      <c r="D2535" s="17"/>
      <c r="E2535" s="9"/>
      <c r="F2535" s="18"/>
      <c r="G2535"/>
      <c r="H2535" s="18"/>
    </row>
    <row r="2536" spans="1:8">
      <c r="A2536" s="17"/>
      <c r="B2536" s="17"/>
      <c r="C2536" s="17"/>
      <c r="D2536" s="17"/>
      <c r="E2536" s="9"/>
      <c r="F2536" s="18"/>
      <c r="G2536"/>
      <c r="H2536" s="18"/>
    </row>
    <row r="2537" spans="1:8">
      <c r="A2537" s="17"/>
      <c r="B2537" s="17"/>
      <c r="C2537" s="17"/>
      <c r="D2537" s="17"/>
      <c r="E2537" s="9"/>
      <c r="F2537" s="18"/>
      <c r="G2537"/>
      <c r="H2537" s="18"/>
    </row>
    <row r="2538" spans="1:8">
      <c r="A2538" s="17"/>
      <c r="B2538" s="17"/>
      <c r="C2538" s="17"/>
      <c r="D2538" s="17"/>
      <c r="E2538" s="9"/>
      <c r="F2538" s="18"/>
      <c r="G2538"/>
      <c r="H2538" s="18"/>
    </row>
    <row r="2539" spans="1:8">
      <c r="A2539" s="17"/>
      <c r="B2539" s="17"/>
      <c r="C2539" s="17"/>
      <c r="D2539" s="17"/>
      <c r="E2539" s="9"/>
      <c r="F2539" s="18"/>
      <c r="G2539"/>
      <c r="H2539" s="18"/>
    </row>
    <row r="2540" spans="1:8">
      <c r="A2540" s="17"/>
      <c r="B2540" s="17"/>
      <c r="C2540" s="17"/>
      <c r="D2540" s="17"/>
      <c r="E2540" s="9"/>
      <c r="F2540" s="18"/>
      <c r="G2540"/>
      <c r="H2540" s="18"/>
    </row>
    <row r="2541" spans="1:8">
      <c r="A2541" s="17"/>
      <c r="B2541" s="17"/>
      <c r="C2541" s="17"/>
      <c r="D2541" s="17"/>
      <c r="E2541" s="9"/>
      <c r="F2541" s="18"/>
      <c r="G2541"/>
      <c r="H2541" s="18"/>
    </row>
    <row r="2542" spans="1:8">
      <c r="A2542" s="17"/>
      <c r="B2542" s="17"/>
      <c r="C2542" s="17"/>
      <c r="D2542" s="17"/>
      <c r="E2542" s="9"/>
      <c r="F2542" s="18"/>
      <c r="G2542"/>
      <c r="H2542" s="18"/>
    </row>
    <row r="2543" spans="1:8">
      <c r="A2543" s="17"/>
      <c r="B2543" s="17"/>
      <c r="C2543" s="17"/>
      <c r="D2543" s="17"/>
      <c r="E2543" s="9"/>
      <c r="F2543" s="18"/>
      <c r="G2543"/>
      <c r="H2543" s="18"/>
    </row>
    <row r="2544" spans="1:8">
      <c r="A2544" s="17"/>
      <c r="B2544" s="17"/>
      <c r="C2544" s="17"/>
      <c r="D2544" s="17"/>
      <c r="E2544" s="9"/>
      <c r="F2544" s="18"/>
      <c r="G2544"/>
      <c r="H2544" s="18"/>
    </row>
    <row r="2545" spans="1:8">
      <c r="A2545" s="17"/>
      <c r="B2545" s="17"/>
      <c r="C2545" s="17"/>
      <c r="D2545" s="17"/>
      <c r="E2545" s="9"/>
      <c r="F2545" s="18"/>
      <c r="G2545"/>
      <c r="H2545" s="18"/>
    </row>
    <row r="2546" spans="1:8">
      <c r="A2546" s="17"/>
      <c r="B2546" s="17"/>
      <c r="C2546" s="17"/>
      <c r="D2546" s="17"/>
      <c r="E2546" s="9"/>
      <c r="F2546" s="18"/>
      <c r="G2546"/>
      <c r="H2546" s="18"/>
    </row>
    <row r="2547" spans="1:8">
      <c r="A2547" s="17"/>
      <c r="B2547" s="17"/>
      <c r="C2547" s="17"/>
      <c r="D2547" s="17"/>
      <c r="E2547" s="9"/>
      <c r="F2547" s="18"/>
      <c r="G2547"/>
      <c r="H2547" s="18"/>
    </row>
    <row r="2548" spans="1:8">
      <c r="A2548" s="17"/>
      <c r="B2548" s="17"/>
      <c r="C2548" s="17"/>
      <c r="D2548" s="17"/>
      <c r="E2548" s="9"/>
      <c r="F2548" s="18"/>
      <c r="G2548"/>
      <c r="H2548" s="18"/>
    </row>
    <row r="2549" spans="1:8">
      <c r="A2549" s="17"/>
      <c r="B2549" s="17"/>
      <c r="C2549" s="17"/>
      <c r="D2549" s="17"/>
      <c r="E2549" s="9"/>
      <c r="F2549" s="18"/>
      <c r="G2549"/>
      <c r="H2549" s="18"/>
    </row>
    <row r="2550" spans="1:8">
      <c r="A2550" s="17"/>
      <c r="B2550" s="17"/>
      <c r="C2550" s="17"/>
      <c r="D2550" s="17"/>
      <c r="E2550" s="9"/>
      <c r="F2550" s="18"/>
      <c r="G2550"/>
      <c r="H2550" s="18"/>
    </row>
    <row r="2551" spans="1:8">
      <c r="A2551" s="17"/>
      <c r="B2551" s="17"/>
      <c r="C2551" s="17"/>
      <c r="D2551" s="17"/>
      <c r="E2551" s="9"/>
      <c r="F2551" s="18"/>
      <c r="G2551"/>
      <c r="H2551" s="18"/>
    </row>
    <row r="2552" spans="1:8">
      <c r="A2552" s="17"/>
      <c r="B2552" s="17"/>
      <c r="C2552" s="17"/>
      <c r="D2552" s="17"/>
      <c r="E2552" s="9"/>
      <c r="F2552" s="18"/>
      <c r="G2552"/>
      <c r="H2552" s="18"/>
    </row>
    <row r="2553" spans="1:8">
      <c r="A2553" s="17"/>
      <c r="B2553" s="17"/>
      <c r="C2553" s="17"/>
      <c r="D2553" s="17"/>
      <c r="E2553" s="9"/>
      <c r="F2553" s="18"/>
      <c r="G2553"/>
      <c r="H2553" s="18"/>
    </row>
    <row r="2554" spans="1:8">
      <c r="A2554" s="17"/>
      <c r="B2554" s="17"/>
      <c r="C2554" s="17"/>
      <c r="D2554" s="17"/>
      <c r="E2554" s="9"/>
      <c r="F2554" s="18"/>
      <c r="G2554"/>
      <c r="H2554" s="18"/>
    </row>
    <row r="2555" spans="1:8">
      <c r="A2555" s="17"/>
      <c r="B2555" s="17"/>
      <c r="C2555" s="17"/>
      <c r="D2555" s="17"/>
      <c r="E2555" s="9"/>
      <c r="F2555" s="18"/>
      <c r="G2555"/>
      <c r="H2555" s="18"/>
    </row>
    <row r="2556" spans="1:8">
      <c r="A2556" s="17"/>
      <c r="B2556" s="17"/>
      <c r="C2556" s="17"/>
      <c r="D2556" s="17"/>
      <c r="E2556" s="9"/>
      <c r="F2556" s="18"/>
      <c r="G2556"/>
      <c r="H2556" s="18"/>
    </row>
    <row r="2557" spans="1:8">
      <c r="A2557" s="17"/>
      <c r="B2557" s="17"/>
      <c r="C2557" s="17"/>
      <c r="D2557" s="17"/>
      <c r="E2557" s="9"/>
      <c r="F2557" s="18"/>
      <c r="G2557"/>
      <c r="H2557" s="18"/>
    </row>
    <row r="2558" spans="1:8">
      <c r="A2558" s="17"/>
      <c r="B2558" s="17"/>
      <c r="C2558" s="17"/>
      <c r="D2558" s="17"/>
      <c r="E2558" s="9"/>
      <c r="F2558" s="18"/>
      <c r="G2558"/>
      <c r="H2558" s="18"/>
    </row>
    <row r="2559" spans="1:8">
      <c r="A2559" s="17"/>
      <c r="B2559" s="17"/>
      <c r="C2559" s="17"/>
      <c r="D2559" s="17"/>
      <c r="E2559" s="9"/>
      <c r="F2559" s="18"/>
      <c r="G2559"/>
      <c r="H2559" s="18"/>
    </row>
    <row r="2560" spans="1:8">
      <c r="A2560" s="17"/>
      <c r="B2560" s="17"/>
      <c r="C2560" s="17"/>
      <c r="D2560" s="17"/>
      <c r="E2560" s="9"/>
      <c r="F2560" s="18"/>
      <c r="G2560"/>
      <c r="H2560" s="18"/>
    </row>
    <row r="2561" spans="1:8">
      <c r="A2561" s="17"/>
      <c r="B2561" s="17"/>
      <c r="C2561" s="17"/>
      <c r="D2561" s="17"/>
      <c r="E2561" s="9"/>
      <c r="F2561" s="18"/>
      <c r="G2561"/>
      <c r="H2561" s="18"/>
    </row>
    <row r="2562" spans="1:8">
      <c r="A2562" s="17"/>
      <c r="B2562" s="17"/>
      <c r="C2562" s="17"/>
      <c r="D2562" s="17"/>
      <c r="E2562" s="9"/>
      <c r="F2562" s="18"/>
      <c r="G2562"/>
      <c r="H2562" s="18"/>
    </row>
    <row r="2563" spans="1:8">
      <c r="A2563" s="17"/>
      <c r="B2563" s="17"/>
      <c r="C2563" s="17"/>
      <c r="D2563" s="17"/>
      <c r="E2563" s="9"/>
      <c r="F2563" s="18"/>
      <c r="G2563"/>
      <c r="H2563" s="18"/>
    </row>
    <row r="2564" spans="1:8">
      <c r="A2564" s="17"/>
      <c r="B2564" s="17"/>
      <c r="C2564" s="17"/>
      <c r="D2564" s="17"/>
      <c r="E2564" s="9"/>
      <c r="F2564" s="18"/>
      <c r="G2564"/>
      <c r="H2564" s="18"/>
    </row>
    <row r="2565" spans="1:8">
      <c r="A2565" s="17"/>
      <c r="B2565" s="17"/>
      <c r="C2565" s="17"/>
      <c r="D2565" s="17"/>
      <c r="E2565" s="9"/>
      <c r="F2565" s="18"/>
      <c r="G2565"/>
      <c r="H2565" s="18"/>
    </row>
    <row r="2566" spans="1:8">
      <c r="A2566" s="17"/>
      <c r="B2566" s="17"/>
      <c r="C2566" s="17"/>
      <c r="D2566" s="17"/>
      <c r="E2566" s="9"/>
      <c r="F2566" s="18"/>
      <c r="G2566"/>
      <c r="H2566" s="18"/>
    </row>
    <row r="2567" spans="1:8">
      <c r="A2567" s="17"/>
      <c r="B2567" s="17"/>
      <c r="C2567" s="17"/>
      <c r="D2567" s="17"/>
      <c r="E2567" s="9"/>
      <c r="F2567" s="18"/>
      <c r="G2567"/>
      <c r="H2567" s="18"/>
    </row>
    <row r="2568" spans="1:8">
      <c r="A2568" s="17"/>
      <c r="B2568" s="17"/>
      <c r="C2568" s="17"/>
      <c r="D2568" s="17"/>
      <c r="E2568" s="9"/>
      <c r="F2568" s="18"/>
      <c r="G2568"/>
      <c r="H2568" s="18"/>
    </row>
    <row r="2569" spans="1:8">
      <c r="A2569" s="17"/>
      <c r="B2569" s="17"/>
      <c r="C2569" s="17"/>
      <c r="D2569" s="17"/>
      <c r="E2569" s="9"/>
      <c r="F2569" s="18"/>
      <c r="G2569"/>
      <c r="H2569" s="18"/>
    </row>
    <row r="2570" spans="1:8">
      <c r="A2570" s="17"/>
      <c r="B2570" s="17"/>
      <c r="C2570" s="17"/>
      <c r="D2570" s="17"/>
      <c r="E2570" s="9"/>
      <c r="F2570" s="18"/>
      <c r="G2570"/>
      <c r="H2570" s="18"/>
    </row>
    <row r="2571" spans="1:8">
      <c r="A2571" s="17"/>
      <c r="B2571" s="17"/>
      <c r="C2571" s="17"/>
      <c r="D2571" s="17"/>
      <c r="E2571" s="9"/>
      <c r="F2571" s="18"/>
      <c r="G2571"/>
      <c r="H2571" s="18"/>
    </row>
    <row r="2572" spans="1:8">
      <c r="A2572" s="17"/>
      <c r="B2572" s="17"/>
      <c r="C2572" s="17"/>
      <c r="D2572" s="17"/>
      <c r="E2572" s="9"/>
      <c r="F2572" s="18"/>
      <c r="G2572"/>
      <c r="H2572" s="18"/>
    </row>
    <row r="2573" spans="1:8">
      <c r="A2573" s="17"/>
      <c r="B2573" s="17"/>
      <c r="C2573" s="17"/>
      <c r="D2573" s="17"/>
      <c r="E2573" s="9"/>
      <c r="F2573" s="18"/>
      <c r="G2573"/>
      <c r="H2573" s="18"/>
    </row>
    <row r="2574" spans="1:8">
      <c r="A2574" s="17"/>
      <c r="B2574" s="17"/>
      <c r="C2574" s="17"/>
      <c r="D2574" s="17"/>
      <c r="E2574" s="9"/>
      <c r="F2574" s="18"/>
      <c r="G2574"/>
      <c r="H2574" s="18"/>
    </row>
    <row r="2575" spans="1:8">
      <c r="A2575" s="17"/>
      <c r="B2575" s="17"/>
      <c r="C2575" s="17"/>
      <c r="D2575" s="17"/>
      <c r="E2575" s="9"/>
      <c r="F2575" s="18"/>
      <c r="G2575"/>
      <c r="H2575" s="18"/>
    </row>
    <row r="2576" spans="1:8">
      <c r="A2576" s="17"/>
      <c r="B2576" s="17"/>
      <c r="C2576" s="17"/>
      <c r="D2576" s="17"/>
      <c r="E2576" s="9"/>
      <c r="F2576" s="18"/>
      <c r="G2576"/>
      <c r="H2576" s="18"/>
    </row>
    <row r="2577" spans="1:8">
      <c r="A2577" s="17"/>
      <c r="B2577" s="17"/>
      <c r="C2577" s="17"/>
      <c r="D2577" s="17"/>
      <c r="E2577" s="9"/>
      <c r="F2577" s="18"/>
      <c r="G2577"/>
      <c r="H2577" s="18"/>
    </row>
    <row r="2578" spans="1:8">
      <c r="A2578" s="17"/>
      <c r="B2578" s="17"/>
      <c r="C2578" s="17"/>
      <c r="D2578" s="17"/>
      <c r="E2578" s="9"/>
      <c r="F2578" s="18"/>
      <c r="G2578"/>
      <c r="H2578" s="18"/>
    </row>
    <row r="2579" spans="1:8">
      <c r="A2579" s="17"/>
      <c r="B2579" s="17"/>
      <c r="C2579" s="17"/>
      <c r="D2579" s="17"/>
      <c r="E2579" s="9"/>
      <c r="F2579" s="18"/>
      <c r="G2579"/>
      <c r="H2579" s="18"/>
    </row>
    <row r="2580" spans="1:8">
      <c r="A2580" s="17"/>
      <c r="B2580" s="17"/>
      <c r="C2580" s="17"/>
      <c r="D2580" s="17"/>
      <c r="E2580" s="9"/>
      <c r="F2580" s="18"/>
      <c r="G2580"/>
      <c r="H2580" s="18"/>
    </row>
    <row r="2581" spans="1:8">
      <c r="A2581" s="17"/>
      <c r="B2581" s="17"/>
      <c r="C2581" s="17"/>
      <c r="D2581" s="17"/>
      <c r="E2581" s="9"/>
      <c r="F2581" s="18"/>
      <c r="G2581"/>
      <c r="H2581" s="18"/>
    </row>
    <row r="2582" spans="1:8">
      <c r="A2582" s="17"/>
      <c r="B2582" s="17"/>
      <c r="C2582" s="17"/>
      <c r="D2582" s="17"/>
      <c r="E2582" s="9"/>
      <c r="F2582" s="18"/>
      <c r="G2582"/>
      <c r="H2582" s="18"/>
    </row>
    <row r="2583" spans="1:8">
      <c r="A2583" s="17"/>
      <c r="B2583" s="17"/>
      <c r="C2583" s="17"/>
      <c r="D2583" s="17"/>
      <c r="E2583" s="9"/>
      <c r="F2583" s="18"/>
      <c r="G2583"/>
      <c r="H2583" s="18"/>
    </row>
    <row r="2584" spans="1:8">
      <c r="A2584" s="17"/>
      <c r="B2584" s="17"/>
      <c r="C2584" s="17"/>
      <c r="D2584" s="17"/>
      <c r="E2584" s="9"/>
      <c r="F2584" s="18"/>
      <c r="G2584"/>
      <c r="H2584" s="18"/>
    </row>
    <row r="2585" spans="1:8">
      <c r="A2585" s="17"/>
      <c r="B2585" s="17"/>
      <c r="C2585" s="17"/>
      <c r="D2585" s="17"/>
      <c r="E2585" s="9"/>
      <c r="F2585" s="18"/>
      <c r="G2585"/>
      <c r="H2585" s="18"/>
    </row>
    <row r="2586" spans="1:8">
      <c r="A2586" s="17"/>
      <c r="B2586" s="17"/>
      <c r="C2586" s="17"/>
      <c r="D2586" s="17"/>
      <c r="E2586" s="9"/>
      <c r="F2586" s="18"/>
      <c r="G2586"/>
      <c r="H2586" s="18"/>
    </row>
    <row r="2587" spans="1:8">
      <c r="A2587" s="17"/>
      <c r="B2587" s="17"/>
      <c r="C2587" s="17"/>
      <c r="D2587" s="17"/>
      <c r="E2587" s="9"/>
      <c r="F2587" s="18"/>
      <c r="G2587"/>
      <c r="H2587" s="18"/>
    </row>
    <row r="2588" spans="1:8">
      <c r="A2588" s="17"/>
      <c r="B2588" s="17"/>
      <c r="C2588" s="17"/>
      <c r="D2588" s="17"/>
      <c r="E2588" s="9"/>
      <c r="F2588" s="18"/>
      <c r="G2588"/>
      <c r="H2588" s="18"/>
    </row>
    <row r="2589" spans="1:8">
      <c r="A2589" s="17"/>
      <c r="B2589" s="17"/>
      <c r="C2589" s="17"/>
      <c r="D2589" s="17"/>
      <c r="E2589" s="9"/>
      <c r="F2589" s="18"/>
      <c r="G2589"/>
      <c r="H2589" s="18"/>
    </row>
    <row r="2590" spans="1:8">
      <c r="A2590" s="17"/>
      <c r="B2590" s="17"/>
      <c r="C2590" s="17"/>
      <c r="D2590" s="17"/>
      <c r="E2590" s="9"/>
      <c r="F2590" s="18"/>
      <c r="G2590"/>
      <c r="H2590" s="18"/>
    </row>
    <row r="2591" spans="1:8">
      <c r="A2591" s="17"/>
      <c r="B2591" s="17"/>
      <c r="C2591" s="17"/>
      <c r="D2591" s="17"/>
      <c r="E2591" s="9"/>
      <c r="F2591" s="18"/>
      <c r="G2591"/>
      <c r="H2591" s="18"/>
    </row>
    <row r="2592" spans="1:8">
      <c r="A2592" s="17"/>
      <c r="B2592" s="17"/>
      <c r="C2592" s="17"/>
      <c r="D2592" s="17"/>
      <c r="E2592" s="9"/>
      <c r="F2592" s="18"/>
      <c r="G2592"/>
      <c r="H2592" s="18"/>
    </row>
    <row r="2593" spans="1:8">
      <c r="A2593" s="17"/>
      <c r="B2593" s="17"/>
      <c r="C2593" s="17"/>
      <c r="D2593" s="17"/>
      <c r="E2593" s="9"/>
      <c r="F2593" s="18"/>
      <c r="G2593"/>
      <c r="H2593" s="18"/>
    </row>
    <row r="2594" spans="1:8">
      <c r="A2594" s="17"/>
      <c r="B2594" s="17"/>
      <c r="C2594" s="17"/>
      <c r="D2594" s="17"/>
      <c r="E2594" s="9"/>
      <c r="F2594" s="18"/>
      <c r="G2594"/>
      <c r="H2594" s="18"/>
    </row>
    <row r="2595" spans="1:8">
      <c r="A2595" s="17"/>
      <c r="B2595" s="17"/>
      <c r="C2595" s="17"/>
      <c r="D2595" s="17"/>
      <c r="E2595" s="9"/>
      <c r="F2595" s="18"/>
      <c r="G2595"/>
      <c r="H2595" s="18"/>
    </row>
    <row r="2596" spans="1:8">
      <c r="A2596" s="17"/>
      <c r="B2596" s="17"/>
      <c r="C2596" s="17"/>
      <c r="D2596" s="17"/>
      <c r="E2596" s="9"/>
      <c r="F2596" s="18"/>
      <c r="G2596"/>
      <c r="H2596" s="18"/>
    </row>
    <row r="2597" spans="1:8">
      <c r="A2597" s="17"/>
      <c r="B2597" s="17"/>
      <c r="C2597" s="17"/>
      <c r="D2597" s="17"/>
      <c r="E2597" s="9"/>
      <c r="F2597" s="18"/>
      <c r="G2597"/>
      <c r="H2597" s="18"/>
    </row>
    <row r="2598" spans="1:8">
      <c r="A2598" s="17"/>
      <c r="B2598" s="17"/>
      <c r="C2598" s="17"/>
      <c r="D2598" s="17"/>
      <c r="E2598" s="9"/>
      <c r="F2598" s="18"/>
      <c r="G2598"/>
      <c r="H2598" s="18"/>
    </row>
    <row r="2599" spans="1:8">
      <c r="A2599" s="17"/>
      <c r="B2599" s="17"/>
      <c r="C2599" s="17"/>
      <c r="D2599" s="17"/>
      <c r="E2599" s="9"/>
      <c r="F2599" s="18"/>
      <c r="G2599"/>
      <c r="H2599" s="18"/>
    </row>
    <row r="2600" spans="1:8">
      <c r="A2600" s="17"/>
      <c r="B2600" s="17"/>
      <c r="C2600" s="17"/>
      <c r="D2600" s="17"/>
      <c r="E2600" s="9"/>
      <c r="F2600" s="18"/>
      <c r="G2600"/>
      <c r="H2600" s="18"/>
    </row>
    <row r="2601" spans="1:8">
      <c r="A2601" s="17"/>
      <c r="B2601" s="17"/>
      <c r="C2601" s="17"/>
      <c r="D2601" s="17"/>
      <c r="E2601" s="9"/>
      <c r="F2601" s="18"/>
      <c r="G2601"/>
      <c r="H2601" s="18"/>
    </row>
    <row r="2602" spans="1:8">
      <c r="A2602" s="17"/>
      <c r="B2602" s="17"/>
      <c r="C2602" s="17"/>
      <c r="D2602" s="17"/>
      <c r="E2602" s="9"/>
      <c r="F2602" s="18"/>
      <c r="G2602"/>
      <c r="H2602" s="18"/>
    </row>
    <row r="2603" spans="1:8">
      <c r="A2603" s="17"/>
      <c r="B2603" s="17"/>
      <c r="C2603" s="17"/>
      <c r="D2603" s="17"/>
      <c r="E2603" s="9"/>
      <c r="F2603" s="18"/>
      <c r="G2603"/>
      <c r="H2603" s="18"/>
    </row>
    <row r="2604" spans="1:8">
      <c r="A2604" s="17"/>
      <c r="B2604" s="17"/>
      <c r="C2604" s="17"/>
      <c r="D2604" s="17"/>
      <c r="E2604" s="9"/>
      <c r="F2604" s="18"/>
      <c r="G2604"/>
      <c r="H2604" s="18"/>
    </row>
    <row r="2605" spans="1:8">
      <c r="A2605" s="17"/>
      <c r="B2605" s="17"/>
      <c r="C2605" s="17"/>
      <c r="D2605" s="17"/>
      <c r="E2605" s="9"/>
      <c r="F2605" s="18"/>
      <c r="G2605"/>
      <c r="H2605" s="18"/>
    </row>
    <row r="2606" spans="1:8">
      <c r="A2606" s="17"/>
      <c r="B2606" s="17"/>
      <c r="C2606" s="17"/>
      <c r="D2606" s="17"/>
      <c r="E2606" s="9"/>
      <c r="F2606" s="18"/>
      <c r="G2606"/>
      <c r="H2606" s="18"/>
    </row>
    <row r="2607" spans="1:8">
      <c r="A2607" s="17"/>
      <c r="B2607" s="17"/>
      <c r="C2607" s="17"/>
      <c r="D2607" s="17"/>
      <c r="E2607" s="9"/>
      <c r="F2607" s="18"/>
      <c r="G2607"/>
      <c r="H2607" s="18"/>
    </row>
    <row r="2608" spans="1:8">
      <c r="A2608" s="17"/>
      <c r="B2608" s="17"/>
      <c r="C2608" s="17"/>
      <c r="D2608" s="17"/>
      <c r="E2608" s="9"/>
      <c r="F2608" s="18"/>
      <c r="G2608"/>
      <c r="H2608" s="18"/>
    </row>
    <row r="2609" spans="1:8">
      <c r="A2609" s="17"/>
      <c r="B2609" s="17"/>
      <c r="C2609" s="17"/>
      <c r="D2609" s="17"/>
      <c r="E2609" s="9"/>
      <c r="F2609" s="18"/>
      <c r="G2609"/>
      <c r="H2609" s="18"/>
    </row>
    <row r="2610" spans="1:8">
      <c r="A2610" s="17"/>
      <c r="B2610" s="17"/>
      <c r="C2610" s="17"/>
      <c r="D2610" s="17"/>
      <c r="E2610" s="9"/>
      <c r="F2610" s="18"/>
      <c r="G2610"/>
      <c r="H2610" s="18"/>
    </row>
    <row r="2611" spans="1:8">
      <c r="A2611" s="17"/>
      <c r="B2611" s="17"/>
      <c r="C2611" s="17"/>
      <c r="D2611" s="17"/>
      <c r="E2611" s="9"/>
      <c r="F2611" s="18"/>
      <c r="G2611"/>
      <c r="H2611" s="18"/>
    </row>
    <row r="2612" spans="1:8">
      <c r="A2612" s="17"/>
      <c r="B2612" s="17"/>
      <c r="C2612" s="17"/>
      <c r="D2612" s="17"/>
      <c r="E2612" s="9"/>
      <c r="F2612" s="18"/>
      <c r="G2612"/>
      <c r="H2612" s="18"/>
    </row>
    <row r="2613" spans="1:8">
      <c r="A2613" s="17"/>
      <c r="B2613" s="17"/>
      <c r="C2613" s="17"/>
      <c r="D2613" s="17"/>
      <c r="E2613" s="9"/>
      <c r="F2613" s="18"/>
      <c r="G2613"/>
      <c r="H2613" s="18"/>
    </row>
    <row r="2614" spans="1:8">
      <c r="A2614" s="17"/>
      <c r="B2614" s="17"/>
      <c r="C2614" s="17"/>
      <c r="D2614" s="17"/>
      <c r="E2614" s="9"/>
      <c r="F2614" s="18"/>
      <c r="G2614"/>
      <c r="H2614" s="18"/>
    </row>
    <row r="2615" spans="1:8">
      <c r="A2615" s="17"/>
      <c r="B2615" s="17"/>
      <c r="C2615" s="17"/>
      <c r="D2615" s="17"/>
      <c r="E2615" s="9"/>
      <c r="F2615" s="18"/>
      <c r="G2615"/>
      <c r="H2615" s="18"/>
    </row>
    <row r="2616" spans="1:8">
      <c r="A2616" s="17"/>
      <c r="B2616" s="17"/>
      <c r="C2616" s="17"/>
      <c r="D2616" s="17"/>
      <c r="E2616" s="9"/>
      <c r="F2616" s="18"/>
      <c r="G2616"/>
      <c r="H2616" s="18"/>
    </row>
    <row r="2617" spans="1:8">
      <c r="A2617" s="17"/>
      <c r="B2617" s="17"/>
      <c r="C2617" s="17"/>
      <c r="D2617" s="17"/>
      <c r="E2617" s="9"/>
      <c r="F2617" s="18"/>
      <c r="G2617"/>
      <c r="H2617" s="18"/>
    </row>
    <row r="2618" spans="1:8">
      <c r="A2618" s="17"/>
      <c r="B2618" s="17"/>
      <c r="C2618" s="17"/>
      <c r="D2618" s="17"/>
      <c r="E2618" s="9"/>
      <c r="F2618" s="18"/>
      <c r="G2618"/>
      <c r="H2618" s="18"/>
    </row>
    <row r="2619" spans="1:8">
      <c r="A2619" s="17"/>
      <c r="B2619" s="17"/>
      <c r="C2619" s="17"/>
      <c r="D2619" s="17"/>
      <c r="E2619" s="9"/>
      <c r="F2619" s="18"/>
      <c r="G2619"/>
      <c r="H2619" s="18"/>
    </row>
    <row r="2620" spans="1:8">
      <c r="A2620" s="17"/>
      <c r="B2620" s="17"/>
      <c r="C2620" s="17"/>
      <c r="D2620" s="17"/>
      <c r="E2620" s="9"/>
      <c r="F2620" s="18"/>
      <c r="G2620"/>
      <c r="H2620" s="18"/>
    </row>
    <row r="2621" spans="1:8">
      <c r="A2621" s="17"/>
      <c r="B2621" s="17"/>
      <c r="C2621" s="17"/>
      <c r="D2621" s="17"/>
      <c r="E2621" s="9"/>
      <c r="F2621" s="18"/>
      <c r="G2621"/>
      <c r="H2621" s="18"/>
    </row>
    <row r="2622" spans="1:8">
      <c r="A2622" s="17"/>
      <c r="B2622" s="17"/>
      <c r="C2622" s="17"/>
      <c r="D2622" s="17"/>
      <c r="E2622" s="9"/>
      <c r="F2622" s="18"/>
      <c r="G2622"/>
      <c r="H2622" s="18"/>
    </row>
    <row r="2623" spans="1:8">
      <c r="A2623" s="17"/>
      <c r="B2623" s="17"/>
      <c r="C2623" s="17"/>
      <c r="D2623" s="17"/>
      <c r="E2623" s="9"/>
      <c r="F2623" s="18"/>
      <c r="G2623"/>
      <c r="H2623" s="18"/>
    </row>
    <row r="2624" spans="1:8">
      <c r="A2624" s="17"/>
      <c r="B2624" s="17"/>
      <c r="C2624" s="17"/>
      <c r="D2624" s="17"/>
      <c r="E2624" s="9"/>
      <c r="F2624" s="18"/>
      <c r="G2624"/>
      <c r="H2624" s="18"/>
    </row>
    <row r="2625" spans="1:8">
      <c r="A2625" s="17"/>
      <c r="B2625" s="17"/>
      <c r="C2625" s="17"/>
      <c r="D2625" s="17"/>
      <c r="E2625" s="9"/>
      <c r="F2625" s="18"/>
      <c r="G2625"/>
      <c r="H2625" s="18"/>
    </row>
    <row r="2626" spans="1:8">
      <c r="A2626" s="17"/>
      <c r="B2626" s="17"/>
      <c r="C2626" s="17"/>
      <c r="D2626" s="17"/>
      <c r="E2626" s="9"/>
      <c r="F2626" s="18"/>
      <c r="G2626"/>
      <c r="H2626" s="18"/>
    </row>
    <row r="2627" spans="1:8">
      <c r="A2627" s="17"/>
      <c r="B2627" s="17"/>
      <c r="C2627" s="17"/>
      <c r="D2627" s="17"/>
      <c r="E2627" s="9"/>
      <c r="F2627" s="18"/>
      <c r="G2627"/>
      <c r="H2627" s="18"/>
    </row>
    <row r="2628" spans="1:8">
      <c r="A2628" s="17"/>
      <c r="B2628" s="17"/>
      <c r="C2628" s="17"/>
      <c r="D2628" s="17"/>
      <c r="E2628" s="9"/>
      <c r="F2628" s="18"/>
      <c r="G2628"/>
      <c r="H2628" s="18"/>
    </row>
    <row r="2629" spans="1:8">
      <c r="A2629" s="17"/>
      <c r="B2629" s="17"/>
      <c r="C2629" s="17"/>
      <c r="D2629" s="17"/>
      <c r="E2629" s="9"/>
      <c r="F2629" s="18"/>
      <c r="G2629"/>
      <c r="H2629" s="18"/>
    </row>
    <row r="2630" spans="1:8">
      <c r="A2630" s="17"/>
      <c r="B2630" s="17"/>
      <c r="C2630" s="17"/>
      <c r="D2630" s="17"/>
      <c r="E2630" s="9"/>
      <c r="F2630" s="18"/>
      <c r="G2630"/>
      <c r="H2630" s="18"/>
    </row>
    <row r="2631" spans="1:8">
      <c r="A2631" s="17"/>
      <c r="B2631" s="17"/>
      <c r="C2631" s="17"/>
      <c r="D2631" s="17"/>
      <c r="E2631" s="9"/>
      <c r="F2631" s="18"/>
      <c r="G2631"/>
      <c r="H2631" s="18"/>
    </row>
    <row r="2632" spans="1:8">
      <c r="A2632" s="17"/>
      <c r="B2632" s="17"/>
      <c r="C2632" s="17"/>
      <c r="D2632" s="17"/>
      <c r="E2632" s="9"/>
      <c r="F2632" s="18"/>
      <c r="G2632"/>
      <c r="H2632" s="18"/>
    </row>
    <row r="2633" spans="1:8">
      <c r="A2633" s="17"/>
      <c r="B2633" s="17"/>
      <c r="C2633" s="17"/>
      <c r="D2633" s="17"/>
      <c r="E2633" s="9"/>
      <c r="F2633" s="18"/>
      <c r="G2633"/>
      <c r="H2633" s="18"/>
    </row>
    <row r="2634" spans="1:8">
      <c r="A2634" s="17"/>
      <c r="B2634" s="17"/>
      <c r="C2634" s="17"/>
      <c r="D2634" s="17"/>
      <c r="E2634" s="9"/>
      <c r="F2634" s="18"/>
      <c r="G2634"/>
      <c r="H2634" s="18"/>
    </row>
    <row r="2635" spans="1:8">
      <c r="A2635" s="17"/>
      <c r="B2635" s="17"/>
      <c r="C2635" s="17"/>
      <c r="D2635" s="17"/>
      <c r="E2635" s="9"/>
      <c r="F2635" s="18"/>
      <c r="G2635"/>
      <c r="H2635" s="18"/>
    </row>
    <row r="2636" spans="1:8">
      <c r="A2636" s="17"/>
      <c r="B2636" s="17"/>
      <c r="C2636" s="17"/>
      <c r="D2636" s="17"/>
      <c r="E2636" s="9"/>
      <c r="F2636" s="18"/>
      <c r="G2636"/>
      <c r="H2636" s="18"/>
    </row>
    <row r="2637" spans="1:8">
      <c r="A2637" s="17"/>
      <c r="B2637" s="17"/>
      <c r="C2637" s="17"/>
      <c r="D2637" s="17"/>
      <c r="E2637" s="9"/>
      <c r="F2637" s="18"/>
      <c r="G2637"/>
      <c r="H2637" s="18"/>
    </row>
    <row r="2638" spans="1:8">
      <c r="A2638" s="17"/>
      <c r="B2638" s="17"/>
      <c r="C2638" s="17"/>
      <c r="D2638" s="17"/>
      <c r="E2638" s="9"/>
      <c r="F2638" s="18"/>
      <c r="G2638"/>
      <c r="H2638" s="18"/>
    </row>
    <row r="2639" spans="1:8">
      <c r="A2639" s="17"/>
      <c r="B2639" s="17"/>
      <c r="C2639" s="17"/>
      <c r="D2639" s="17"/>
      <c r="E2639" s="9"/>
      <c r="F2639" s="18"/>
      <c r="G2639"/>
      <c r="H2639" s="18"/>
    </row>
    <row r="2640" spans="1:8">
      <c r="A2640" s="17"/>
      <c r="B2640" s="17"/>
      <c r="C2640" s="17"/>
      <c r="D2640" s="17"/>
      <c r="E2640" s="9"/>
      <c r="F2640" s="18"/>
      <c r="G2640"/>
      <c r="H2640" s="18"/>
    </row>
    <row r="2641" spans="1:8">
      <c r="A2641" s="17"/>
      <c r="B2641" s="17"/>
      <c r="C2641" s="17"/>
      <c r="D2641" s="17"/>
      <c r="E2641" s="9"/>
      <c r="F2641" s="18"/>
      <c r="G2641"/>
      <c r="H2641" s="18"/>
    </row>
    <row r="2642" spans="1:8">
      <c r="A2642" s="17"/>
      <c r="B2642" s="17"/>
      <c r="C2642" s="17"/>
      <c r="D2642" s="17"/>
      <c r="E2642" s="9"/>
      <c r="F2642" s="18"/>
      <c r="G2642"/>
      <c r="H2642" s="18"/>
    </row>
    <row r="2643" spans="1:8">
      <c r="A2643" s="17"/>
      <c r="B2643" s="17"/>
      <c r="C2643" s="17"/>
      <c r="D2643" s="17"/>
      <c r="E2643" s="9"/>
      <c r="F2643" s="18"/>
      <c r="G2643"/>
      <c r="H2643" s="18"/>
    </row>
    <row r="2644" spans="1:8">
      <c r="A2644" s="17"/>
      <c r="B2644" s="17"/>
      <c r="C2644" s="17"/>
      <c r="D2644" s="17"/>
      <c r="E2644" s="9"/>
      <c r="F2644" s="18"/>
      <c r="G2644"/>
      <c r="H2644" s="18"/>
    </row>
    <row r="2645" spans="1:8">
      <c r="A2645" s="17"/>
      <c r="B2645" s="17"/>
      <c r="C2645" s="17"/>
      <c r="D2645" s="17"/>
      <c r="E2645" s="9"/>
      <c r="F2645" s="18"/>
      <c r="G2645"/>
      <c r="H2645" s="18"/>
    </row>
    <row r="2646" spans="1:8">
      <c r="A2646" s="17"/>
      <c r="B2646" s="17"/>
      <c r="C2646" s="17"/>
      <c r="D2646" s="17"/>
      <c r="E2646" s="9"/>
      <c r="F2646" s="18"/>
      <c r="G2646"/>
      <c r="H2646" s="18"/>
    </row>
    <row r="2647" spans="1:8">
      <c r="A2647" s="17"/>
      <c r="B2647" s="17"/>
      <c r="C2647" s="17"/>
      <c r="D2647" s="17"/>
      <c r="E2647" s="9"/>
      <c r="F2647" s="18"/>
      <c r="G2647"/>
      <c r="H2647" s="18"/>
    </row>
    <row r="2648" spans="1:8">
      <c r="A2648" s="17"/>
      <c r="B2648" s="17"/>
      <c r="C2648" s="17"/>
      <c r="D2648" s="17"/>
      <c r="E2648" s="9"/>
      <c r="F2648" s="18"/>
      <c r="G2648"/>
      <c r="H2648" s="18"/>
    </row>
    <row r="2649" spans="1:8">
      <c r="A2649" s="17"/>
      <c r="B2649" s="17"/>
      <c r="C2649" s="17"/>
      <c r="D2649" s="17"/>
      <c r="E2649" s="9"/>
      <c r="F2649" s="18"/>
      <c r="G2649"/>
      <c r="H2649" s="18"/>
    </row>
    <row r="2650" spans="1:8">
      <c r="A2650" s="17"/>
      <c r="B2650" s="17"/>
      <c r="C2650" s="17"/>
      <c r="D2650" s="17"/>
      <c r="E2650" s="9"/>
      <c r="F2650" s="18"/>
      <c r="G2650"/>
      <c r="H2650" s="18"/>
    </row>
    <row r="2651" spans="1:8">
      <c r="A2651" s="17"/>
      <c r="B2651" s="17"/>
      <c r="C2651" s="17"/>
      <c r="D2651" s="17"/>
      <c r="E2651" s="9"/>
      <c r="F2651" s="18"/>
      <c r="G2651"/>
      <c r="H2651" s="18"/>
    </row>
    <row r="2652" spans="1:8">
      <c r="A2652" s="17"/>
      <c r="B2652" s="17"/>
      <c r="C2652" s="17"/>
      <c r="D2652" s="17"/>
      <c r="E2652" s="9"/>
      <c r="F2652" s="18"/>
      <c r="G2652"/>
      <c r="H2652" s="18"/>
    </row>
    <row r="2653" spans="1:8">
      <c r="A2653" s="17"/>
      <c r="B2653" s="17"/>
      <c r="C2653" s="17"/>
      <c r="D2653" s="17"/>
      <c r="E2653" s="9"/>
      <c r="F2653" s="18"/>
      <c r="G2653"/>
      <c r="H2653" s="18"/>
    </row>
    <row r="2654" spans="1:8">
      <c r="A2654" s="17"/>
      <c r="B2654" s="17"/>
      <c r="C2654" s="17"/>
      <c r="D2654" s="17"/>
      <c r="E2654" s="9"/>
      <c r="F2654" s="18"/>
      <c r="G2654"/>
      <c r="H2654" s="18"/>
    </row>
    <row r="2655" spans="1:8">
      <c r="A2655" s="17"/>
      <c r="B2655" s="17"/>
      <c r="C2655" s="17"/>
      <c r="D2655" s="17"/>
      <c r="E2655" s="9"/>
      <c r="F2655" s="18"/>
      <c r="G2655"/>
      <c r="H2655" s="18"/>
    </row>
    <row r="2656" spans="1:8">
      <c r="A2656" s="17"/>
      <c r="B2656" s="17"/>
      <c r="C2656" s="17"/>
      <c r="D2656" s="17"/>
      <c r="E2656" s="9"/>
      <c r="F2656" s="18"/>
      <c r="G2656"/>
      <c r="H2656" s="18"/>
    </row>
    <row r="2657" spans="1:8">
      <c r="A2657" s="17"/>
      <c r="B2657" s="17"/>
      <c r="C2657" s="17"/>
      <c r="D2657" s="17"/>
      <c r="E2657" s="9"/>
      <c r="F2657" s="18"/>
      <c r="G2657"/>
      <c r="H2657" s="18"/>
    </row>
    <row r="2658" spans="1:8">
      <c r="A2658" s="17"/>
      <c r="B2658" s="17"/>
      <c r="C2658" s="17"/>
      <c r="D2658" s="17"/>
      <c r="E2658" s="9"/>
      <c r="F2658" s="18"/>
      <c r="G2658"/>
      <c r="H2658" s="18"/>
    </row>
    <row r="2659" spans="1:8">
      <c r="A2659" s="17"/>
      <c r="B2659" s="17"/>
      <c r="C2659" s="17"/>
      <c r="D2659" s="17"/>
      <c r="E2659" s="9"/>
      <c r="F2659" s="18"/>
      <c r="G2659"/>
      <c r="H2659" s="18"/>
    </row>
    <row r="2660" spans="1:8">
      <c r="A2660" s="17"/>
      <c r="B2660" s="17"/>
      <c r="C2660" s="17"/>
      <c r="D2660" s="17"/>
      <c r="E2660" s="9"/>
      <c r="F2660" s="18"/>
      <c r="G2660"/>
      <c r="H2660" s="18"/>
    </row>
    <row r="2661" spans="1:8">
      <c r="A2661" s="17"/>
      <c r="B2661" s="17"/>
      <c r="C2661" s="17"/>
      <c r="D2661" s="17"/>
      <c r="E2661" s="9"/>
      <c r="F2661" s="18"/>
      <c r="G2661"/>
      <c r="H2661" s="18"/>
    </row>
    <row r="2662" spans="1:8">
      <c r="A2662" s="17"/>
      <c r="B2662" s="17"/>
      <c r="C2662" s="17"/>
      <c r="D2662" s="17"/>
      <c r="E2662" s="9"/>
      <c r="F2662" s="18"/>
      <c r="G2662"/>
      <c r="H2662" s="18"/>
    </row>
    <row r="2663" spans="1:8">
      <c r="A2663" s="17"/>
      <c r="B2663" s="17"/>
      <c r="C2663" s="17"/>
      <c r="D2663" s="17"/>
      <c r="E2663" s="9"/>
      <c r="F2663" s="18"/>
      <c r="G2663"/>
      <c r="H2663" s="18"/>
    </row>
    <row r="2664" spans="1:8">
      <c r="A2664" s="17"/>
      <c r="B2664" s="17"/>
      <c r="C2664" s="17"/>
      <c r="D2664" s="17"/>
      <c r="E2664" s="9"/>
      <c r="F2664" s="18"/>
      <c r="G2664"/>
      <c r="H2664" s="18"/>
    </row>
    <row r="2665" spans="1:8">
      <c r="A2665" s="17"/>
      <c r="B2665" s="17"/>
      <c r="C2665" s="17"/>
      <c r="D2665" s="17"/>
      <c r="E2665" s="9"/>
      <c r="F2665" s="18"/>
      <c r="G2665"/>
      <c r="H2665" s="18"/>
    </row>
    <row r="2666" spans="1:8">
      <c r="A2666" s="17"/>
      <c r="B2666" s="17"/>
      <c r="C2666" s="17"/>
      <c r="D2666" s="17"/>
      <c r="E2666" s="9"/>
      <c r="F2666" s="18"/>
      <c r="G2666"/>
      <c r="H2666" s="18"/>
    </row>
    <row r="2667" spans="1:8">
      <c r="A2667" s="17"/>
      <c r="B2667" s="17"/>
      <c r="C2667" s="17"/>
      <c r="D2667" s="17"/>
      <c r="E2667" s="9"/>
      <c r="F2667" s="18"/>
      <c r="G2667"/>
      <c r="H2667" s="18"/>
    </row>
    <row r="2668" spans="1:8">
      <c r="A2668" s="17"/>
      <c r="B2668" s="17"/>
      <c r="C2668" s="17"/>
      <c r="D2668" s="17"/>
      <c r="E2668" s="9"/>
      <c r="F2668" s="18"/>
      <c r="G2668"/>
      <c r="H2668" s="18"/>
    </row>
    <row r="2669" spans="1:8">
      <c r="A2669" s="17"/>
      <c r="B2669" s="17"/>
      <c r="C2669" s="17"/>
      <c r="D2669" s="17"/>
      <c r="E2669" s="9"/>
      <c r="F2669" s="18"/>
      <c r="G2669"/>
      <c r="H2669" s="18"/>
    </row>
    <row r="2670" spans="1:8">
      <c r="A2670" s="17"/>
      <c r="B2670" s="17"/>
      <c r="C2670" s="17"/>
      <c r="D2670" s="17"/>
      <c r="E2670" s="9"/>
      <c r="F2670" s="18"/>
      <c r="G2670"/>
      <c r="H2670" s="18"/>
    </row>
    <row r="2671" spans="1:8">
      <c r="A2671" s="17"/>
      <c r="B2671" s="17"/>
      <c r="C2671" s="17"/>
      <c r="D2671" s="17"/>
      <c r="E2671" s="9"/>
      <c r="F2671" s="18"/>
      <c r="G2671"/>
      <c r="H2671" s="18"/>
    </row>
    <row r="2672" spans="1:8">
      <c r="A2672" s="17"/>
      <c r="B2672" s="17"/>
      <c r="C2672" s="17"/>
      <c r="D2672" s="17"/>
      <c r="E2672" s="9"/>
      <c r="F2672" s="18"/>
      <c r="G2672"/>
      <c r="H2672" s="18"/>
    </row>
    <row r="2673" spans="1:8">
      <c r="A2673" s="17"/>
      <c r="B2673" s="17"/>
      <c r="C2673" s="17"/>
      <c r="D2673" s="17"/>
      <c r="E2673" s="9"/>
      <c r="F2673" s="18"/>
      <c r="G2673"/>
      <c r="H2673" s="18"/>
    </row>
    <row r="2674" spans="1:8">
      <c r="A2674" s="17"/>
      <c r="B2674" s="17"/>
      <c r="C2674" s="17"/>
      <c r="D2674" s="17"/>
      <c r="E2674" s="9"/>
      <c r="F2674" s="18"/>
      <c r="G2674"/>
      <c r="H2674" s="18"/>
    </row>
    <row r="2675" spans="1:8">
      <c r="A2675" s="17"/>
      <c r="B2675" s="17"/>
      <c r="C2675" s="17"/>
      <c r="D2675" s="17"/>
      <c r="E2675" s="9"/>
      <c r="F2675" s="18"/>
      <c r="G2675"/>
      <c r="H2675" s="18"/>
    </row>
    <row r="2676" spans="1:8">
      <c r="A2676" s="17"/>
      <c r="B2676" s="17"/>
      <c r="C2676" s="17"/>
      <c r="D2676" s="17"/>
      <c r="E2676" s="9"/>
      <c r="F2676" s="18"/>
      <c r="G2676"/>
      <c r="H2676" s="18"/>
    </row>
    <row r="2677" spans="1:8">
      <c r="A2677" s="17"/>
      <c r="B2677" s="17"/>
      <c r="C2677" s="17"/>
      <c r="D2677" s="17"/>
      <c r="E2677" s="9"/>
      <c r="F2677" s="18"/>
      <c r="G2677"/>
      <c r="H2677" s="18"/>
    </row>
    <row r="2678" spans="1:8">
      <c r="A2678" s="17"/>
      <c r="B2678" s="17"/>
      <c r="C2678" s="17"/>
      <c r="D2678" s="17"/>
      <c r="E2678" s="9"/>
      <c r="F2678" s="18"/>
      <c r="G2678"/>
      <c r="H2678" s="18"/>
    </row>
    <row r="2679" spans="1:8">
      <c r="A2679" s="17"/>
      <c r="B2679" s="17"/>
      <c r="C2679" s="17"/>
      <c r="D2679" s="17"/>
      <c r="E2679" s="9"/>
      <c r="F2679" s="18"/>
      <c r="G2679"/>
      <c r="H2679" s="18"/>
    </row>
    <row r="2680" spans="1:8">
      <c r="A2680" s="17"/>
      <c r="B2680" s="17"/>
      <c r="C2680" s="17"/>
      <c r="D2680" s="17"/>
      <c r="E2680" s="9"/>
      <c r="F2680" s="18"/>
      <c r="G2680"/>
      <c r="H2680" s="18"/>
    </row>
    <row r="2681" spans="1:8">
      <c r="A2681" s="17"/>
      <c r="B2681" s="17"/>
      <c r="C2681" s="17"/>
      <c r="D2681" s="17"/>
      <c r="E2681" s="9"/>
      <c r="F2681" s="18"/>
      <c r="G2681"/>
      <c r="H2681" s="18"/>
    </row>
    <row r="2682" spans="1:8">
      <c r="A2682" s="17"/>
      <c r="B2682" s="17"/>
      <c r="C2682" s="17"/>
      <c r="D2682" s="17"/>
      <c r="E2682" s="9"/>
      <c r="F2682" s="18"/>
      <c r="G2682"/>
      <c r="H2682" s="18"/>
    </row>
    <row r="2683" spans="1:8">
      <c r="A2683" s="17"/>
      <c r="B2683" s="17"/>
      <c r="C2683" s="17"/>
      <c r="D2683" s="17"/>
      <c r="E2683" s="9"/>
      <c r="F2683" s="18"/>
      <c r="G2683"/>
      <c r="H2683" s="18"/>
    </row>
    <row r="2684" spans="1:8">
      <c r="A2684" s="17"/>
      <c r="B2684" s="17"/>
      <c r="C2684" s="17"/>
      <c r="D2684" s="17"/>
      <c r="E2684" s="9"/>
      <c r="F2684" s="18"/>
      <c r="G2684"/>
      <c r="H2684" s="18"/>
    </row>
    <row r="2685" spans="1:8">
      <c r="A2685" s="17"/>
      <c r="B2685" s="17"/>
      <c r="C2685" s="17"/>
      <c r="D2685" s="17"/>
      <c r="E2685" s="9"/>
      <c r="F2685" s="18"/>
      <c r="G2685"/>
      <c r="H2685" s="18"/>
    </row>
    <row r="2686" spans="1:8">
      <c r="A2686" s="17"/>
      <c r="B2686" s="17"/>
      <c r="C2686" s="17"/>
      <c r="D2686" s="17"/>
      <c r="E2686" s="9"/>
      <c r="F2686" s="18"/>
      <c r="G2686"/>
      <c r="H2686" s="18"/>
    </row>
    <row r="2687" spans="1:8">
      <c r="A2687" s="17"/>
      <c r="B2687" s="17"/>
      <c r="C2687" s="17"/>
      <c r="D2687" s="17"/>
      <c r="E2687" s="9"/>
      <c r="F2687" s="18"/>
      <c r="G2687"/>
      <c r="H2687" s="18"/>
    </row>
    <row r="2688" spans="1:8">
      <c r="A2688" s="17"/>
      <c r="B2688" s="17"/>
      <c r="C2688" s="17"/>
      <c r="D2688" s="17"/>
      <c r="E2688" s="9"/>
      <c r="F2688" s="18"/>
      <c r="G2688"/>
      <c r="H2688" s="18"/>
    </row>
    <row r="2689" spans="1:8">
      <c r="A2689" s="17"/>
      <c r="B2689" s="17"/>
      <c r="C2689" s="17"/>
      <c r="D2689" s="17"/>
      <c r="E2689" s="9"/>
      <c r="F2689" s="18"/>
      <c r="G2689"/>
      <c r="H2689" s="18"/>
    </row>
    <row r="2690" spans="1:8">
      <c r="A2690" s="17"/>
      <c r="B2690" s="17"/>
      <c r="C2690" s="17"/>
      <c r="D2690" s="17"/>
      <c r="E2690" s="9"/>
      <c r="F2690" s="18"/>
      <c r="G2690"/>
      <c r="H2690" s="18"/>
    </row>
    <row r="2691" spans="1:8">
      <c r="A2691" s="17"/>
      <c r="B2691" s="17"/>
      <c r="C2691" s="17"/>
      <c r="D2691" s="17"/>
      <c r="E2691" s="9"/>
      <c r="F2691" s="18"/>
      <c r="G2691"/>
      <c r="H2691" s="18"/>
    </row>
    <row r="2692" spans="1:8">
      <c r="A2692" s="17"/>
      <c r="B2692" s="17"/>
      <c r="C2692" s="17"/>
      <c r="D2692" s="17"/>
      <c r="E2692" s="9"/>
      <c r="F2692" s="18"/>
      <c r="G2692"/>
      <c r="H2692" s="18"/>
    </row>
    <row r="2693" spans="1:8">
      <c r="A2693" s="17"/>
      <c r="B2693" s="17"/>
      <c r="C2693" s="17"/>
      <c r="D2693" s="17"/>
      <c r="E2693" s="9"/>
      <c r="F2693" s="18"/>
      <c r="G2693"/>
      <c r="H2693" s="18"/>
    </row>
    <row r="2694" spans="1:8">
      <c r="A2694" s="17"/>
      <c r="B2694" s="17"/>
      <c r="C2694" s="17"/>
      <c r="D2694" s="17"/>
      <c r="E2694" s="9"/>
      <c r="F2694" s="18"/>
      <c r="G2694"/>
      <c r="H2694" s="18"/>
    </row>
    <row r="2695" spans="1:8">
      <c r="A2695" s="17"/>
      <c r="B2695" s="17"/>
      <c r="C2695" s="17"/>
      <c r="D2695" s="17"/>
      <c r="E2695" s="9"/>
      <c r="F2695" s="18"/>
      <c r="G2695"/>
      <c r="H2695" s="18"/>
    </row>
    <row r="2696" spans="1:8">
      <c r="A2696" s="17"/>
      <c r="B2696" s="17"/>
      <c r="C2696" s="17"/>
      <c r="D2696" s="17"/>
      <c r="E2696" s="9"/>
      <c r="F2696" s="18"/>
      <c r="G2696"/>
      <c r="H2696" s="18"/>
    </row>
    <row r="2697" spans="1:8">
      <c r="A2697" s="17"/>
      <c r="B2697" s="17"/>
      <c r="C2697" s="17"/>
      <c r="D2697" s="17"/>
      <c r="E2697" s="9"/>
      <c r="F2697" s="18"/>
      <c r="G2697"/>
      <c r="H2697" s="18"/>
    </row>
    <row r="2698" spans="1:8">
      <c r="A2698" s="17"/>
      <c r="B2698" s="17"/>
      <c r="C2698" s="17"/>
      <c r="D2698" s="17"/>
      <c r="E2698" s="9"/>
      <c r="F2698" s="18"/>
      <c r="G2698"/>
      <c r="H2698" s="18"/>
    </row>
    <row r="2699" spans="1:8">
      <c r="A2699" s="17"/>
      <c r="B2699" s="17"/>
      <c r="C2699" s="17"/>
      <c r="D2699" s="17"/>
      <c r="E2699" s="9"/>
      <c r="F2699" s="18"/>
      <c r="G2699"/>
      <c r="H2699" s="18"/>
    </row>
    <row r="2700" spans="1:8">
      <c r="A2700" s="17"/>
      <c r="B2700" s="17"/>
      <c r="C2700" s="17"/>
      <c r="D2700" s="17"/>
      <c r="E2700" s="9"/>
      <c r="F2700" s="18"/>
      <c r="G2700"/>
      <c r="H2700" s="18"/>
    </row>
    <row r="2701" spans="1:8">
      <c r="A2701" s="17"/>
      <c r="B2701" s="17"/>
      <c r="C2701" s="17"/>
      <c r="D2701" s="17"/>
      <c r="E2701" s="9"/>
      <c r="F2701" s="18"/>
      <c r="G2701"/>
      <c r="H2701" s="18"/>
    </row>
    <row r="2702" spans="1:8">
      <c r="A2702" s="17"/>
      <c r="B2702" s="17"/>
      <c r="C2702" s="17"/>
      <c r="D2702" s="17"/>
      <c r="E2702" s="9"/>
      <c r="F2702" s="18"/>
      <c r="G2702"/>
      <c r="H2702" s="18"/>
    </row>
    <row r="2703" spans="1:8">
      <c r="A2703" s="17"/>
      <c r="B2703" s="17"/>
      <c r="C2703" s="17"/>
      <c r="D2703" s="17"/>
      <c r="E2703" s="9"/>
      <c r="F2703" s="18"/>
      <c r="G2703"/>
      <c r="H2703" s="18"/>
    </row>
    <row r="2704" spans="1:8">
      <c r="A2704" s="17"/>
      <c r="B2704" s="17"/>
      <c r="C2704" s="17"/>
      <c r="D2704" s="17"/>
      <c r="E2704" s="9"/>
      <c r="F2704" s="18"/>
      <c r="G2704"/>
      <c r="H2704" s="18"/>
    </row>
    <row r="2705" spans="1:8">
      <c r="A2705" s="17"/>
      <c r="B2705" s="17"/>
      <c r="C2705" s="17"/>
      <c r="D2705" s="17"/>
      <c r="E2705" s="9"/>
      <c r="F2705" s="18"/>
      <c r="G2705"/>
      <c r="H2705" s="18"/>
    </row>
    <row r="2706" spans="1:8">
      <c r="A2706" s="17"/>
      <c r="B2706" s="17"/>
      <c r="C2706" s="17"/>
      <c r="D2706" s="17"/>
      <c r="E2706" s="9"/>
      <c r="F2706" s="18"/>
      <c r="G2706"/>
      <c r="H2706" s="18"/>
    </row>
    <row r="2707" spans="1:8">
      <c r="A2707" s="17"/>
      <c r="B2707" s="17"/>
      <c r="C2707" s="17"/>
      <c r="D2707" s="17"/>
      <c r="E2707" s="9"/>
      <c r="F2707" s="18"/>
      <c r="G2707"/>
      <c r="H2707" s="18"/>
    </row>
    <row r="2708" spans="1:8">
      <c r="A2708" s="17"/>
      <c r="B2708" s="17"/>
      <c r="C2708" s="17"/>
      <c r="D2708" s="17"/>
      <c r="E2708" s="9"/>
      <c r="F2708" s="18"/>
      <c r="G2708"/>
      <c r="H2708" s="18"/>
    </row>
    <row r="2709" spans="1:8">
      <c r="A2709" s="17"/>
      <c r="B2709" s="17"/>
      <c r="C2709" s="17"/>
      <c r="D2709" s="17"/>
      <c r="E2709" s="9"/>
      <c r="F2709" s="18"/>
      <c r="G2709"/>
      <c r="H2709" s="18"/>
    </row>
    <row r="2710" spans="1:8">
      <c r="A2710" s="17"/>
      <c r="B2710" s="17"/>
      <c r="C2710" s="17"/>
      <c r="D2710" s="17"/>
      <c r="E2710" s="9"/>
      <c r="F2710" s="18"/>
      <c r="G2710"/>
      <c r="H2710" s="18"/>
    </row>
    <row r="2711" spans="1:8">
      <c r="A2711" s="17"/>
      <c r="B2711" s="17"/>
      <c r="C2711" s="17"/>
      <c r="D2711" s="17"/>
      <c r="E2711" s="9"/>
      <c r="F2711" s="18"/>
      <c r="G2711"/>
      <c r="H2711" s="18"/>
    </row>
    <row r="2712" spans="1:8">
      <c r="A2712" s="17"/>
      <c r="B2712" s="17"/>
      <c r="C2712" s="17"/>
      <c r="D2712" s="17"/>
      <c r="E2712" s="9"/>
      <c r="F2712" s="18"/>
      <c r="G2712"/>
      <c r="H2712" s="18"/>
    </row>
    <row r="2713" spans="1:8">
      <c r="A2713" s="17"/>
      <c r="B2713" s="17"/>
      <c r="C2713" s="17"/>
      <c r="D2713" s="17"/>
      <c r="E2713" s="9"/>
      <c r="F2713" s="18"/>
      <c r="G2713"/>
      <c r="H2713" s="18"/>
    </row>
    <row r="2714" spans="1:8">
      <c r="A2714" s="17"/>
      <c r="B2714" s="17"/>
      <c r="C2714" s="17"/>
      <c r="D2714" s="17"/>
      <c r="E2714" s="9"/>
      <c r="F2714" s="18"/>
      <c r="G2714"/>
      <c r="H2714" s="18"/>
    </row>
    <row r="2715" spans="1:8">
      <c r="A2715" s="17"/>
      <c r="B2715" s="17"/>
      <c r="C2715" s="17"/>
      <c r="D2715" s="17"/>
      <c r="E2715" s="9"/>
      <c r="F2715" s="18"/>
      <c r="G2715"/>
      <c r="H2715" s="18"/>
    </row>
    <row r="2716" spans="1:8">
      <c r="A2716" s="17"/>
      <c r="B2716" s="17"/>
      <c r="C2716" s="17"/>
      <c r="D2716" s="17"/>
      <c r="E2716" s="9"/>
      <c r="F2716" s="18"/>
      <c r="G2716"/>
      <c r="H2716" s="18"/>
    </row>
    <row r="2717" spans="1:8">
      <c r="A2717" s="17"/>
      <c r="B2717" s="17"/>
      <c r="C2717" s="17"/>
      <c r="D2717" s="17"/>
      <c r="E2717" s="9"/>
      <c r="F2717" s="18"/>
      <c r="G2717"/>
      <c r="H2717" s="18"/>
    </row>
    <row r="2718" spans="1:8">
      <c r="A2718" s="17"/>
      <c r="B2718" s="17"/>
      <c r="C2718" s="17"/>
      <c r="D2718" s="17"/>
      <c r="E2718" s="9"/>
      <c r="F2718" s="18"/>
      <c r="G2718"/>
      <c r="H2718" s="18"/>
    </row>
    <row r="2719" spans="1:8">
      <c r="A2719" s="17"/>
      <c r="B2719" s="17"/>
      <c r="C2719" s="17"/>
      <c r="D2719" s="17"/>
      <c r="E2719" s="9"/>
      <c r="F2719" s="18"/>
      <c r="G2719"/>
      <c r="H2719" s="18"/>
    </row>
    <row r="2720" spans="1:8">
      <c r="A2720" s="17"/>
      <c r="B2720" s="17"/>
      <c r="C2720" s="17"/>
      <c r="D2720" s="17"/>
      <c r="E2720" s="9"/>
      <c r="F2720" s="18"/>
      <c r="G2720"/>
      <c r="H2720" s="18"/>
    </row>
    <row r="2721" spans="1:8">
      <c r="A2721" s="17"/>
      <c r="B2721" s="17"/>
      <c r="C2721" s="17"/>
      <c r="D2721" s="17"/>
      <c r="E2721" s="9"/>
      <c r="F2721" s="18"/>
      <c r="G2721"/>
      <c r="H2721" s="18"/>
    </row>
    <row r="2722" spans="1:8">
      <c r="A2722" s="17"/>
      <c r="B2722" s="17"/>
      <c r="C2722" s="17"/>
      <c r="D2722" s="17"/>
      <c r="E2722" s="9"/>
      <c r="F2722" s="18"/>
      <c r="G2722"/>
      <c r="H2722" s="18"/>
    </row>
    <row r="2723" spans="1:8">
      <c r="A2723" s="17"/>
      <c r="B2723" s="17"/>
      <c r="C2723" s="17"/>
      <c r="D2723" s="17"/>
      <c r="E2723" s="9"/>
      <c r="F2723" s="18"/>
      <c r="G2723"/>
      <c r="H2723" s="18"/>
    </row>
    <row r="2724" spans="1:8">
      <c r="A2724" s="17"/>
      <c r="B2724" s="17"/>
      <c r="C2724" s="17"/>
      <c r="D2724" s="17"/>
      <c r="E2724" s="9"/>
      <c r="F2724" s="18"/>
      <c r="G2724"/>
      <c r="H2724" s="18"/>
    </row>
    <row r="2725" spans="1:8">
      <c r="A2725" s="17"/>
      <c r="B2725" s="17"/>
      <c r="C2725" s="17"/>
      <c r="D2725" s="17"/>
      <c r="E2725" s="9"/>
      <c r="F2725" s="18"/>
      <c r="G2725"/>
      <c r="H2725" s="18"/>
    </row>
    <row r="2726" spans="1:8">
      <c r="A2726" s="17"/>
      <c r="B2726" s="17"/>
      <c r="C2726" s="17"/>
      <c r="D2726" s="17"/>
      <c r="E2726" s="9"/>
      <c r="F2726" s="18"/>
      <c r="G2726"/>
      <c r="H2726" s="18"/>
    </row>
    <row r="2727" spans="1:8">
      <c r="A2727" s="17"/>
      <c r="B2727" s="17"/>
      <c r="C2727" s="17"/>
      <c r="D2727" s="17"/>
      <c r="E2727" s="9"/>
      <c r="F2727" s="18"/>
      <c r="G2727"/>
      <c r="H2727" s="18"/>
    </row>
    <row r="2728" spans="1:8">
      <c r="A2728" s="17"/>
      <c r="B2728" s="17"/>
      <c r="C2728" s="17"/>
      <c r="D2728" s="17"/>
      <c r="E2728" s="9"/>
      <c r="F2728" s="18"/>
      <c r="G2728"/>
      <c r="H2728" s="18"/>
    </row>
    <row r="2729" spans="1:8">
      <c r="A2729" s="17"/>
      <c r="B2729" s="17"/>
      <c r="C2729" s="17"/>
      <c r="D2729" s="17"/>
      <c r="E2729" s="9"/>
      <c r="F2729" s="18"/>
      <c r="G2729"/>
      <c r="H2729" s="18"/>
    </row>
    <row r="2730" spans="1:8">
      <c r="A2730" s="17"/>
      <c r="B2730" s="17"/>
      <c r="C2730" s="17"/>
      <c r="D2730" s="17"/>
      <c r="E2730" s="9"/>
      <c r="F2730" s="18"/>
      <c r="G2730"/>
      <c r="H2730" s="18"/>
    </row>
    <row r="2731" spans="1:8">
      <c r="A2731" s="17"/>
      <c r="B2731" s="17"/>
      <c r="C2731" s="17"/>
      <c r="D2731" s="17"/>
      <c r="E2731" s="9"/>
      <c r="F2731" s="18"/>
      <c r="G2731"/>
      <c r="H2731" s="18"/>
    </row>
    <row r="2732" spans="1:8">
      <c r="A2732" s="17"/>
      <c r="B2732" s="17"/>
      <c r="C2732" s="17"/>
      <c r="D2732" s="17"/>
      <c r="E2732" s="9"/>
      <c r="F2732" s="18"/>
      <c r="G2732"/>
      <c r="H2732" s="18"/>
    </row>
    <row r="2733" spans="1:8">
      <c r="A2733" s="17"/>
      <c r="B2733" s="17"/>
      <c r="C2733" s="17"/>
      <c r="D2733" s="17"/>
      <c r="E2733" s="9"/>
      <c r="F2733" s="18"/>
      <c r="G2733"/>
      <c r="H2733" s="18"/>
    </row>
    <row r="2734" spans="1:8">
      <c r="A2734" s="17"/>
      <c r="B2734" s="17"/>
      <c r="C2734" s="17"/>
      <c r="D2734" s="17"/>
      <c r="E2734" s="9"/>
      <c r="F2734" s="18"/>
      <c r="G2734"/>
      <c r="H2734" s="18"/>
    </row>
    <row r="2735" spans="1:8">
      <c r="A2735" s="17"/>
      <c r="B2735" s="17"/>
      <c r="C2735" s="17"/>
      <c r="D2735" s="17"/>
      <c r="E2735" s="9"/>
      <c r="F2735" s="18"/>
      <c r="G2735"/>
      <c r="H2735" s="18"/>
    </row>
    <row r="2736" spans="1:8">
      <c r="A2736" s="17"/>
      <c r="B2736" s="17"/>
      <c r="C2736" s="17"/>
      <c r="D2736" s="17"/>
      <c r="E2736" s="9"/>
      <c r="F2736" s="18"/>
      <c r="G2736"/>
      <c r="H2736" s="18"/>
    </row>
    <row r="2737" spans="1:8">
      <c r="A2737" s="17"/>
      <c r="B2737" s="17"/>
      <c r="C2737" s="17"/>
      <c r="D2737" s="17"/>
      <c r="E2737" s="9"/>
      <c r="F2737" s="18"/>
      <c r="G2737"/>
      <c r="H2737" s="18"/>
    </row>
    <row r="2738" spans="1:8">
      <c r="A2738" s="17"/>
      <c r="B2738" s="17"/>
      <c r="C2738" s="17"/>
      <c r="D2738" s="17"/>
      <c r="E2738" s="9"/>
      <c r="F2738" s="18"/>
      <c r="G2738"/>
      <c r="H2738" s="18"/>
    </row>
    <row r="2739" spans="1:8">
      <c r="A2739" s="17"/>
      <c r="B2739" s="17"/>
      <c r="C2739" s="17"/>
      <c r="D2739" s="17"/>
      <c r="E2739" s="9"/>
      <c r="F2739" s="18"/>
      <c r="G2739"/>
      <c r="H2739" s="18"/>
    </row>
    <row r="2740" spans="1:8">
      <c r="A2740" s="17"/>
      <c r="B2740" s="17"/>
      <c r="C2740" s="17"/>
      <c r="D2740" s="17"/>
      <c r="E2740" s="9"/>
      <c r="F2740" s="18"/>
      <c r="G2740"/>
      <c r="H2740" s="18"/>
    </row>
    <row r="2741" spans="1:8">
      <c r="A2741" s="17"/>
      <c r="B2741" s="17"/>
      <c r="C2741" s="17"/>
      <c r="D2741" s="17"/>
      <c r="E2741" s="9"/>
      <c r="F2741" s="18"/>
      <c r="G2741"/>
      <c r="H2741" s="18"/>
    </row>
    <row r="2742" spans="1:8">
      <c r="A2742" s="17"/>
      <c r="B2742" s="17"/>
      <c r="C2742" s="17"/>
      <c r="D2742" s="17"/>
      <c r="E2742" s="9"/>
      <c r="F2742" s="18"/>
      <c r="G2742"/>
      <c r="H2742" s="18"/>
    </row>
    <row r="2743" spans="1:8">
      <c r="A2743" s="17"/>
      <c r="B2743" s="17"/>
      <c r="C2743" s="17"/>
      <c r="D2743" s="17"/>
      <c r="E2743" s="9"/>
      <c r="F2743" s="18"/>
      <c r="G2743"/>
      <c r="H2743" s="18"/>
    </row>
    <row r="2744" spans="1:8">
      <c r="A2744" s="17"/>
      <c r="B2744" s="17"/>
      <c r="C2744" s="17"/>
      <c r="D2744" s="17"/>
      <c r="E2744" s="9"/>
      <c r="F2744" s="18"/>
      <c r="G2744"/>
      <c r="H2744" s="18"/>
    </row>
    <row r="2745" spans="1:8">
      <c r="A2745" s="17"/>
      <c r="B2745" s="17"/>
      <c r="C2745" s="17"/>
      <c r="D2745" s="17"/>
      <c r="E2745" s="9"/>
      <c r="F2745" s="18"/>
      <c r="G2745"/>
      <c r="H2745" s="18"/>
    </row>
    <row r="2746" spans="1:8">
      <c r="A2746" s="17"/>
      <c r="B2746" s="17"/>
      <c r="C2746" s="17"/>
      <c r="D2746" s="17"/>
      <c r="E2746" s="9"/>
      <c r="F2746" s="18"/>
      <c r="G2746"/>
      <c r="H2746" s="18"/>
    </row>
    <row r="2747" spans="1:8">
      <c r="A2747" s="17"/>
      <c r="B2747" s="17"/>
      <c r="C2747" s="17"/>
      <c r="D2747" s="17"/>
      <c r="E2747" s="9"/>
      <c r="F2747" s="18"/>
      <c r="G2747"/>
      <c r="H2747" s="18"/>
    </row>
    <row r="2748" spans="1:8">
      <c r="A2748" s="17"/>
      <c r="B2748" s="17"/>
      <c r="C2748" s="17"/>
      <c r="D2748" s="17"/>
      <c r="E2748" s="9"/>
      <c r="F2748" s="18"/>
      <c r="G2748"/>
      <c r="H2748" s="18"/>
    </row>
    <row r="2749" spans="1:8">
      <c r="A2749" s="17"/>
      <c r="B2749" s="17"/>
      <c r="C2749" s="17"/>
      <c r="D2749" s="17"/>
      <c r="E2749" s="9"/>
      <c r="F2749" s="18"/>
      <c r="G2749"/>
      <c r="H2749" s="18"/>
    </row>
    <row r="2750" spans="1:8">
      <c r="A2750" s="17"/>
      <c r="B2750" s="17"/>
      <c r="C2750" s="17"/>
      <c r="D2750" s="17"/>
      <c r="E2750" s="9"/>
      <c r="F2750" s="18"/>
      <c r="G2750"/>
      <c r="H2750" s="18"/>
    </row>
    <row r="2751" spans="1:8">
      <c r="A2751" s="17"/>
      <c r="B2751" s="17"/>
      <c r="C2751" s="17"/>
      <c r="D2751" s="17"/>
      <c r="E2751" s="9"/>
      <c r="F2751" s="18"/>
      <c r="G2751"/>
      <c r="H2751" s="18"/>
    </row>
    <row r="2752" spans="1:8">
      <c r="A2752" s="17"/>
      <c r="B2752" s="17"/>
      <c r="C2752" s="17"/>
      <c r="D2752" s="17"/>
      <c r="E2752" s="9"/>
      <c r="F2752" s="18"/>
      <c r="G2752"/>
      <c r="H2752" s="18"/>
    </row>
    <row r="2753" spans="1:8">
      <c r="A2753" s="17"/>
      <c r="B2753" s="17"/>
      <c r="C2753" s="17"/>
      <c r="D2753" s="17"/>
      <c r="E2753" s="9"/>
      <c r="F2753" s="18"/>
      <c r="G2753"/>
      <c r="H2753" s="18"/>
    </row>
    <row r="2754" spans="1:8">
      <c r="A2754" s="17"/>
      <c r="B2754" s="17"/>
      <c r="C2754" s="17"/>
      <c r="D2754" s="17"/>
      <c r="E2754" s="9"/>
      <c r="F2754" s="18"/>
      <c r="G2754"/>
      <c r="H2754" s="18"/>
    </row>
    <row r="2755" spans="1:8">
      <c r="A2755" s="17"/>
      <c r="B2755" s="17"/>
      <c r="C2755" s="17"/>
      <c r="D2755" s="17"/>
      <c r="E2755" s="9"/>
      <c r="F2755" s="18"/>
      <c r="G2755"/>
      <c r="H2755" s="18"/>
    </row>
    <row r="2756" spans="1:8">
      <c r="A2756" s="17"/>
      <c r="B2756" s="17"/>
      <c r="C2756" s="17"/>
      <c r="D2756" s="17"/>
      <c r="E2756" s="9"/>
      <c r="F2756" s="18"/>
      <c r="G2756"/>
      <c r="H2756" s="18"/>
    </row>
    <row r="2757" spans="1:8">
      <c r="A2757" s="17"/>
      <c r="B2757" s="17"/>
      <c r="C2757" s="17"/>
      <c r="D2757" s="17"/>
      <c r="E2757" s="9"/>
      <c r="F2757" s="18"/>
      <c r="G2757"/>
      <c r="H2757" s="18"/>
    </row>
    <row r="2758" spans="1:8">
      <c r="A2758" s="17"/>
      <c r="B2758" s="17"/>
      <c r="C2758" s="17"/>
      <c r="D2758" s="17"/>
      <c r="E2758" s="9"/>
      <c r="F2758" s="18"/>
      <c r="G2758"/>
      <c r="H2758" s="18"/>
    </row>
    <row r="2759" spans="1:8">
      <c r="A2759" s="17"/>
      <c r="B2759" s="17"/>
      <c r="C2759" s="17"/>
      <c r="D2759" s="17"/>
      <c r="E2759" s="9"/>
      <c r="F2759" s="18"/>
      <c r="G2759"/>
      <c r="H2759" s="18"/>
    </row>
    <row r="2760" spans="1:8">
      <c r="A2760" s="17"/>
      <c r="B2760" s="17"/>
      <c r="C2760" s="17"/>
      <c r="D2760" s="17"/>
      <c r="E2760" s="9"/>
      <c r="F2760" s="18"/>
      <c r="G2760"/>
      <c r="H2760" s="18"/>
    </row>
    <row r="2761" spans="1:8">
      <c r="A2761" s="17"/>
      <c r="B2761" s="17"/>
      <c r="C2761" s="17"/>
      <c r="D2761" s="17"/>
      <c r="E2761" s="9"/>
      <c r="F2761" s="18"/>
      <c r="G2761"/>
      <c r="H2761" s="18"/>
    </row>
    <row r="2762" spans="1:8">
      <c r="A2762" s="17"/>
      <c r="B2762" s="17"/>
      <c r="C2762" s="17"/>
      <c r="D2762" s="17"/>
      <c r="E2762" s="9"/>
      <c r="F2762" s="18"/>
      <c r="G2762"/>
      <c r="H2762" s="18"/>
    </row>
    <row r="2763" spans="1:8">
      <c r="A2763" s="17"/>
      <c r="B2763" s="17"/>
      <c r="C2763" s="17"/>
      <c r="D2763" s="17"/>
      <c r="E2763" s="9"/>
      <c r="F2763" s="18"/>
      <c r="G2763"/>
      <c r="H2763" s="18"/>
    </row>
    <row r="2764" spans="1:8">
      <c r="A2764" s="17"/>
      <c r="B2764" s="17"/>
      <c r="C2764" s="17"/>
      <c r="D2764" s="17"/>
      <c r="E2764" s="9"/>
      <c r="F2764" s="18"/>
      <c r="G2764"/>
      <c r="H2764" s="18"/>
    </row>
    <row r="2765" spans="1:8">
      <c r="A2765" s="17"/>
      <c r="B2765" s="17"/>
      <c r="C2765" s="17"/>
      <c r="D2765" s="17"/>
      <c r="E2765" s="9"/>
      <c r="F2765" s="18"/>
      <c r="G2765"/>
      <c r="H2765" s="18"/>
    </row>
    <row r="2766" spans="1:8">
      <c r="A2766" s="17"/>
      <c r="B2766" s="17"/>
      <c r="C2766" s="17"/>
      <c r="D2766" s="17"/>
      <c r="E2766" s="9"/>
      <c r="F2766" s="18"/>
      <c r="G2766"/>
      <c r="H2766" s="18"/>
    </row>
    <row r="2767" spans="1:8">
      <c r="A2767" s="17"/>
      <c r="B2767" s="17"/>
      <c r="C2767" s="17"/>
      <c r="D2767" s="17"/>
      <c r="E2767" s="9"/>
      <c r="F2767" s="18"/>
      <c r="G2767"/>
      <c r="H2767" s="18"/>
    </row>
    <row r="2768" spans="1:8">
      <c r="A2768" s="17"/>
      <c r="B2768" s="17"/>
      <c r="C2768" s="17"/>
      <c r="D2768" s="17"/>
      <c r="E2768" s="9"/>
      <c r="F2768" s="18"/>
      <c r="G2768"/>
      <c r="H2768" s="18"/>
    </row>
    <row r="2769" spans="1:8">
      <c r="A2769" s="17"/>
      <c r="B2769" s="17"/>
      <c r="C2769" s="17"/>
      <c r="D2769" s="17"/>
      <c r="E2769" s="9"/>
      <c r="F2769" s="18"/>
      <c r="G2769"/>
      <c r="H2769" s="18"/>
    </row>
    <row r="2770" spans="1:8">
      <c r="A2770" s="17"/>
      <c r="B2770" s="17"/>
      <c r="C2770" s="17"/>
      <c r="D2770" s="17"/>
      <c r="E2770" s="9"/>
      <c r="F2770" s="18"/>
      <c r="G2770"/>
      <c r="H2770" s="18"/>
    </row>
    <row r="2771" spans="1:8">
      <c r="A2771" s="17"/>
      <c r="B2771" s="17"/>
      <c r="C2771" s="17"/>
      <c r="D2771" s="17"/>
      <c r="E2771" s="9"/>
      <c r="F2771" s="18"/>
      <c r="G2771"/>
      <c r="H2771" s="18"/>
    </row>
    <row r="2772" spans="1:8">
      <c r="A2772" s="17"/>
      <c r="B2772" s="17"/>
      <c r="C2772" s="17"/>
      <c r="D2772" s="17"/>
      <c r="E2772" s="9"/>
      <c r="F2772" s="18"/>
      <c r="G2772"/>
      <c r="H2772" s="18"/>
    </row>
    <row r="2773" spans="1:8">
      <c r="A2773" s="17"/>
      <c r="B2773" s="17"/>
      <c r="C2773" s="17"/>
      <c r="D2773" s="17"/>
      <c r="E2773" s="9"/>
      <c r="F2773" s="18"/>
      <c r="G2773"/>
      <c r="H2773" s="18"/>
    </row>
    <row r="2774" spans="1:8">
      <c r="A2774" s="17"/>
      <c r="B2774" s="17"/>
      <c r="C2774" s="17"/>
      <c r="D2774" s="17"/>
      <c r="E2774" s="9"/>
      <c r="F2774" s="18"/>
      <c r="G2774"/>
      <c r="H2774" s="18"/>
    </row>
    <row r="2775" spans="1:8">
      <c r="A2775" s="17"/>
      <c r="B2775" s="17"/>
      <c r="C2775" s="17"/>
      <c r="D2775" s="17"/>
      <c r="E2775" s="9"/>
      <c r="F2775" s="18"/>
      <c r="G2775"/>
      <c r="H2775" s="18"/>
    </row>
    <row r="2776" spans="1:8">
      <c r="A2776" s="17"/>
      <c r="B2776" s="17"/>
      <c r="C2776" s="17"/>
      <c r="D2776" s="17"/>
      <c r="E2776" s="9"/>
      <c r="F2776" s="18"/>
      <c r="G2776"/>
      <c r="H2776" s="18"/>
    </row>
    <row r="2777" spans="1:8">
      <c r="A2777" s="17"/>
      <c r="B2777" s="17"/>
      <c r="C2777" s="17"/>
      <c r="D2777" s="17"/>
      <c r="E2777" s="9"/>
      <c r="F2777" s="18"/>
      <c r="G2777"/>
      <c r="H2777" s="18"/>
    </row>
    <row r="2778" spans="1:8">
      <c r="A2778" s="17"/>
      <c r="B2778" s="17"/>
      <c r="C2778" s="17"/>
      <c r="D2778" s="17"/>
      <c r="E2778" s="9"/>
      <c r="F2778" s="18"/>
      <c r="G2778"/>
      <c r="H2778" s="18"/>
    </row>
    <row r="2779" spans="1:8">
      <c r="A2779" s="17"/>
      <c r="B2779" s="17"/>
      <c r="C2779" s="17"/>
      <c r="D2779" s="17"/>
      <c r="E2779" s="9"/>
      <c r="F2779" s="18"/>
      <c r="G2779"/>
      <c r="H2779" s="18"/>
    </row>
    <row r="2780" spans="1:8">
      <c r="A2780" s="17"/>
      <c r="B2780" s="17"/>
      <c r="C2780" s="17"/>
      <c r="D2780" s="17"/>
      <c r="E2780" s="9"/>
      <c r="F2780" s="18"/>
      <c r="G2780"/>
      <c r="H2780" s="18"/>
    </row>
    <row r="2781" spans="1:8">
      <c r="A2781" s="17"/>
      <c r="B2781" s="17"/>
      <c r="C2781" s="17"/>
      <c r="D2781" s="17"/>
      <c r="E2781" s="9"/>
      <c r="F2781" s="18"/>
      <c r="G2781"/>
      <c r="H2781" s="18"/>
    </row>
    <row r="2782" spans="1:8">
      <c r="A2782" s="17"/>
      <c r="B2782" s="17"/>
      <c r="C2782" s="17"/>
      <c r="D2782" s="17"/>
      <c r="E2782" s="9"/>
      <c r="F2782" s="18"/>
      <c r="G2782"/>
      <c r="H2782" s="18"/>
    </row>
    <row r="2783" spans="1:8">
      <c r="A2783" s="17"/>
      <c r="B2783" s="17"/>
      <c r="C2783" s="17"/>
      <c r="D2783" s="17"/>
      <c r="E2783" s="9"/>
      <c r="F2783" s="18"/>
      <c r="G2783"/>
      <c r="H2783" s="18"/>
    </row>
    <row r="2784" spans="1:8">
      <c r="A2784" s="17"/>
      <c r="B2784" s="17"/>
      <c r="C2784" s="17"/>
      <c r="D2784" s="17"/>
      <c r="E2784" s="9"/>
      <c r="F2784" s="18"/>
      <c r="G2784"/>
      <c r="H2784" s="18"/>
    </row>
    <row r="2785" spans="1:8">
      <c r="A2785" s="17"/>
      <c r="B2785" s="17"/>
      <c r="C2785" s="17"/>
      <c r="D2785" s="17"/>
      <c r="E2785" s="9"/>
      <c r="F2785" s="18"/>
      <c r="G2785"/>
      <c r="H2785" s="18"/>
    </row>
    <row r="2786" spans="1:8">
      <c r="A2786" s="17"/>
      <c r="B2786" s="17"/>
      <c r="C2786" s="17"/>
      <c r="D2786" s="17"/>
      <c r="E2786" s="9"/>
      <c r="F2786" s="18"/>
      <c r="G2786"/>
      <c r="H2786" s="18"/>
    </row>
    <row r="2787" spans="1:8">
      <c r="A2787" s="17"/>
      <c r="B2787" s="17"/>
      <c r="C2787" s="17"/>
      <c r="D2787" s="17"/>
      <c r="E2787" s="9"/>
      <c r="F2787" s="18"/>
      <c r="G2787"/>
      <c r="H2787" s="18"/>
    </row>
    <row r="2788" spans="1:8">
      <c r="A2788" s="17"/>
      <c r="B2788" s="17"/>
      <c r="C2788" s="17"/>
      <c r="D2788" s="17"/>
      <c r="E2788" s="9"/>
      <c r="F2788" s="18"/>
      <c r="G2788"/>
      <c r="H2788" s="18"/>
    </row>
    <row r="2789" spans="1:8">
      <c r="A2789" s="17"/>
      <c r="B2789" s="17"/>
      <c r="C2789" s="17"/>
      <c r="D2789" s="17"/>
      <c r="E2789" s="9"/>
      <c r="F2789" s="18"/>
      <c r="G2789"/>
      <c r="H2789" s="18"/>
    </row>
    <row r="2790" spans="1:8">
      <c r="A2790" s="17"/>
      <c r="B2790" s="17"/>
      <c r="C2790" s="17"/>
      <c r="D2790" s="17"/>
      <c r="E2790" s="9"/>
      <c r="F2790" s="18"/>
      <c r="G2790"/>
      <c r="H2790" s="18"/>
    </row>
    <row r="2791" spans="1:8">
      <c r="A2791" s="17"/>
      <c r="B2791" s="17"/>
      <c r="C2791" s="17"/>
      <c r="D2791" s="17"/>
      <c r="E2791" s="9"/>
      <c r="F2791" s="18"/>
      <c r="G2791"/>
      <c r="H2791" s="18"/>
    </row>
    <row r="2792" spans="1:8">
      <c r="A2792" s="17"/>
      <c r="B2792" s="17"/>
      <c r="C2792" s="17"/>
      <c r="D2792" s="17"/>
      <c r="E2792" s="9"/>
      <c r="F2792" s="18"/>
      <c r="G2792"/>
      <c r="H2792" s="18"/>
    </row>
    <row r="2793" spans="1:8">
      <c r="A2793" s="17"/>
      <c r="B2793" s="17"/>
      <c r="C2793" s="17"/>
      <c r="D2793" s="17"/>
      <c r="E2793" s="9"/>
      <c r="F2793" s="18"/>
      <c r="G2793"/>
      <c r="H2793" s="18"/>
    </row>
    <row r="2794" spans="1:8">
      <c r="A2794" s="17"/>
      <c r="B2794" s="17"/>
      <c r="C2794" s="17"/>
      <c r="D2794" s="17"/>
      <c r="E2794" s="9"/>
      <c r="F2794" s="18"/>
      <c r="G2794"/>
      <c r="H2794" s="18"/>
    </row>
    <row r="2795" spans="1:8">
      <c r="A2795" s="17"/>
      <c r="B2795" s="17"/>
      <c r="C2795" s="17"/>
      <c r="D2795" s="17"/>
      <c r="E2795" s="9"/>
      <c r="F2795" s="18"/>
      <c r="G2795"/>
      <c r="H2795" s="18"/>
    </row>
    <row r="2796" spans="1:8">
      <c r="A2796" s="17"/>
      <c r="B2796" s="17"/>
      <c r="C2796" s="17"/>
      <c r="D2796" s="17"/>
      <c r="E2796" s="9"/>
      <c r="F2796" s="18"/>
      <c r="G2796"/>
      <c r="H2796" s="18"/>
    </row>
    <row r="2797" spans="1:8">
      <c r="A2797" s="17"/>
      <c r="B2797" s="17"/>
      <c r="C2797" s="17"/>
      <c r="D2797" s="17"/>
      <c r="E2797" s="9"/>
      <c r="F2797" s="18"/>
      <c r="G2797"/>
      <c r="H2797" s="18"/>
    </row>
    <row r="2798" spans="1:8">
      <c r="A2798" s="17"/>
      <c r="B2798" s="17"/>
      <c r="C2798" s="17"/>
      <c r="D2798" s="17"/>
      <c r="E2798" s="9"/>
      <c r="F2798" s="18"/>
      <c r="G2798"/>
      <c r="H2798" s="18"/>
    </row>
    <row r="2799" spans="1:8">
      <c r="A2799" s="17"/>
      <c r="B2799" s="17"/>
      <c r="C2799" s="17"/>
      <c r="D2799" s="17"/>
      <c r="E2799" s="9"/>
      <c r="F2799" s="18"/>
      <c r="G2799"/>
      <c r="H2799" s="18"/>
    </row>
    <row r="2800" spans="1:8">
      <c r="A2800" s="17"/>
      <c r="B2800" s="17"/>
      <c r="C2800" s="17"/>
      <c r="D2800" s="17"/>
      <c r="E2800" s="9"/>
      <c r="F2800" s="18"/>
      <c r="G2800"/>
      <c r="H2800" s="18"/>
    </row>
    <row r="2801" spans="1:8">
      <c r="A2801" s="17"/>
      <c r="B2801" s="17"/>
      <c r="C2801" s="17"/>
      <c r="D2801" s="17"/>
      <c r="E2801" s="9"/>
      <c r="F2801" s="18"/>
      <c r="G2801"/>
      <c r="H2801" s="18"/>
    </row>
    <row r="2802" spans="1:8">
      <c r="A2802" s="17"/>
      <c r="B2802" s="17"/>
      <c r="C2802" s="17"/>
      <c r="D2802" s="17"/>
      <c r="E2802" s="9"/>
      <c r="F2802" s="18"/>
      <c r="G2802"/>
      <c r="H2802" s="18"/>
    </row>
    <row r="2803" spans="1:8">
      <c r="A2803" s="17"/>
      <c r="B2803" s="17"/>
      <c r="C2803" s="17"/>
      <c r="D2803" s="17"/>
      <c r="E2803" s="9"/>
      <c r="F2803" s="18"/>
      <c r="G2803"/>
      <c r="H2803" s="18"/>
    </row>
    <row r="2804" spans="1:8">
      <c r="A2804" s="17"/>
      <c r="B2804" s="17"/>
      <c r="C2804" s="17"/>
      <c r="D2804" s="17"/>
      <c r="E2804" s="9"/>
      <c r="F2804" s="18"/>
      <c r="G2804"/>
      <c r="H2804" s="18"/>
    </row>
    <row r="2805" spans="1:8">
      <c r="A2805" s="17"/>
      <c r="B2805" s="17"/>
      <c r="C2805" s="17"/>
      <c r="D2805" s="17"/>
      <c r="E2805" s="9"/>
      <c r="F2805" s="18"/>
      <c r="G2805"/>
      <c r="H2805" s="18"/>
    </row>
    <row r="2806" spans="1:8">
      <c r="A2806" s="17"/>
      <c r="B2806" s="17"/>
      <c r="C2806" s="17"/>
      <c r="D2806" s="17"/>
      <c r="E2806" s="9"/>
      <c r="F2806" s="18"/>
      <c r="G2806"/>
      <c r="H2806" s="18"/>
    </row>
    <row r="2807" spans="1:8">
      <c r="A2807" s="17"/>
      <c r="B2807" s="17"/>
      <c r="C2807" s="17"/>
      <c r="D2807" s="17"/>
      <c r="E2807" s="9"/>
      <c r="F2807" s="18"/>
      <c r="G2807"/>
      <c r="H2807" s="18"/>
    </row>
    <row r="2808" spans="1:8">
      <c r="A2808" s="17"/>
      <c r="B2808" s="17"/>
      <c r="C2808" s="17"/>
      <c r="D2808" s="17"/>
      <c r="E2808" s="9"/>
      <c r="F2808" s="18"/>
      <c r="G2808"/>
      <c r="H2808" s="18"/>
    </row>
    <row r="2809" spans="1:8">
      <c r="A2809" s="17"/>
      <c r="B2809" s="17"/>
      <c r="C2809" s="17"/>
      <c r="D2809" s="17"/>
      <c r="E2809" s="9"/>
      <c r="F2809" s="18"/>
      <c r="G2809"/>
      <c r="H2809" s="18"/>
    </row>
    <row r="2810" spans="1:8">
      <c r="A2810" s="17"/>
      <c r="B2810" s="17"/>
      <c r="C2810" s="17"/>
      <c r="D2810" s="17"/>
      <c r="E2810" s="9"/>
      <c r="F2810" s="18"/>
      <c r="G2810"/>
      <c r="H2810" s="18"/>
    </row>
    <row r="2811" spans="1:8">
      <c r="A2811" s="17"/>
      <c r="B2811" s="17"/>
      <c r="C2811" s="17"/>
      <c r="D2811" s="17"/>
      <c r="E2811" s="9"/>
      <c r="F2811" s="18"/>
      <c r="G2811"/>
      <c r="H2811" s="18"/>
    </row>
    <row r="2812" spans="1:8">
      <c r="A2812" s="17"/>
      <c r="B2812" s="17"/>
      <c r="C2812" s="17"/>
      <c r="D2812" s="17"/>
      <c r="E2812" s="9"/>
      <c r="F2812" s="18"/>
      <c r="G2812"/>
      <c r="H2812" s="18"/>
    </row>
    <row r="2813" spans="1:8">
      <c r="A2813" s="17"/>
      <c r="B2813" s="17"/>
      <c r="C2813" s="17"/>
      <c r="D2813" s="17"/>
      <c r="E2813" s="9"/>
      <c r="F2813" s="18"/>
      <c r="G2813"/>
      <c r="H2813" s="18"/>
    </row>
    <row r="2814" spans="1:8">
      <c r="A2814" s="17"/>
      <c r="B2814" s="17"/>
      <c r="C2814" s="17"/>
      <c r="D2814" s="17"/>
      <c r="E2814" s="9"/>
      <c r="F2814" s="18"/>
      <c r="G2814"/>
      <c r="H2814" s="18"/>
    </row>
    <row r="2815" spans="1:8">
      <c r="A2815" s="17"/>
      <c r="B2815" s="17"/>
      <c r="C2815" s="17"/>
      <c r="D2815" s="17"/>
      <c r="E2815" s="9"/>
      <c r="F2815" s="18"/>
      <c r="G2815"/>
      <c r="H2815" s="18"/>
    </row>
    <row r="2816" spans="1:8">
      <c r="A2816" s="17"/>
      <c r="B2816" s="17"/>
      <c r="C2816" s="17"/>
      <c r="D2816" s="17"/>
      <c r="E2816" s="9"/>
      <c r="F2816" s="18"/>
      <c r="G2816"/>
      <c r="H2816" s="18"/>
    </row>
    <row r="2817" spans="1:8">
      <c r="A2817" s="17"/>
      <c r="B2817" s="17"/>
      <c r="C2817" s="17"/>
      <c r="D2817" s="17"/>
      <c r="E2817" s="9"/>
      <c r="F2817" s="18"/>
      <c r="G2817"/>
      <c r="H2817" s="18"/>
    </row>
    <row r="2818" spans="1:8">
      <c r="A2818" s="17"/>
      <c r="B2818" s="17"/>
      <c r="C2818" s="17"/>
      <c r="D2818" s="17"/>
      <c r="E2818" s="9"/>
      <c r="F2818" s="18"/>
      <c r="G2818"/>
      <c r="H2818" s="18"/>
    </row>
    <row r="2819" spans="1:8">
      <c r="A2819" s="17"/>
      <c r="B2819" s="17"/>
      <c r="C2819" s="17"/>
      <c r="D2819" s="17"/>
      <c r="E2819" s="9"/>
      <c r="F2819" s="18"/>
      <c r="G2819"/>
      <c r="H2819" s="18"/>
    </row>
    <row r="2820" spans="1:8">
      <c r="A2820" s="17"/>
      <c r="B2820" s="17"/>
      <c r="C2820" s="17"/>
      <c r="D2820" s="17"/>
      <c r="E2820" s="9"/>
      <c r="F2820" s="18"/>
      <c r="G2820"/>
      <c r="H2820" s="18"/>
    </row>
    <row r="2821" spans="1:8">
      <c r="A2821" s="17"/>
      <c r="B2821" s="17"/>
      <c r="C2821" s="17"/>
      <c r="D2821" s="17"/>
      <c r="E2821" s="9"/>
      <c r="F2821" s="18"/>
      <c r="G2821"/>
      <c r="H2821" s="18"/>
    </row>
    <row r="2822" spans="1:8">
      <c r="A2822" s="17"/>
      <c r="B2822" s="17"/>
      <c r="C2822" s="17"/>
      <c r="D2822" s="17"/>
      <c r="E2822" s="9"/>
      <c r="F2822" s="18"/>
      <c r="G2822"/>
      <c r="H2822" s="18"/>
    </row>
    <row r="2823" spans="1:8">
      <c r="A2823" s="17"/>
      <c r="B2823" s="17"/>
      <c r="C2823" s="17"/>
      <c r="D2823" s="17"/>
      <c r="E2823" s="9"/>
      <c r="F2823" s="18"/>
      <c r="G2823"/>
      <c r="H2823" s="18"/>
    </row>
    <row r="2824" spans="1:8">
      <c r="A2824" s="17"/>
      <c r="B2824" s="17"/>
      <c r="C2824" s="17"/>
      <c r="D2824" s="17"/>
      <c r="E2824" s="9"/>
      <c r="F2824" s="18"/>
      <c r="G2824"/>
      <c r="H2824" s="18"/>
    </row>
    <row r="2825" spans="1:8">
      <c r="A2825" s="17"/>
      <c r="B2825" s="17"/>
      <c r="C2825" s="17"/>
      <c r="D2825" s="17"/>
      <c r="E2825" s="9"/>
      <c r="F2825" s="18"/>
      <c r="G2825"/>
      <c r="H2825" s="18"/>
    </row>
    <row r="2826" spans="1:8">
      <c r="A2826" s="17"/>
      <c r="B2826" s="17"/>
      <c r="C2826" s="17"/>
      <c r="D2826" s="17"/>
      <c r="E2826" s="9"/>
      <c r="F2826" s="18"/>
      <c r="G2826"/>
      <c r="H2826" s="18"/>
    </row>
    <row r="2827" spans="1:8">
      <c r="A2827" s="17"/>
      <c r="B2827" s="17"/>
      <c r="C2827" s="17"/>
      <c r="D2827" s="17"/>
      <c r="E2827" s="9"/>
      <c r="F2827" s="18"/>
      <c r="G2827"/>
      <c r="H2827" s="18"/>
    </row>
    <row r="2828" spans="1:8">
      <c r="A2828" s="17"/>
      <c r="B2828" s="17"/>
      <c r="C2828" s="17"/>
      <c r="D2828" s="17"/>
      <c r="E2828" s="9"/>
      <c r="F2828" s="18"/>
      <c r="G2828"/>
      <c r="H2828" s="18"/>
    </row>
    <row r="2829" spans="1:8">
      <c r="A2829" s="17"/>
      <c r="B2829" s="17"/>
      <c r="C2829" s="17"/>
      <c r="D2829" s="17"/>
      <c r="E2829" s="9"/>
      <c r="F2829" s="18"/>
      <c r="G2829"/>
      <c r="H2829" s="18"/>
    </row>
    <row r="2830" spans="1:8">
      <c r="A2830" s="17"/>
      <c r="B2830" s="17"/>
      <c r="C2830" s="17"/>
      <c r="D2830" s="17"/>
      <c r="E2830" s="9"/>
      <c r="F2830" s="18"/>
      <c r="G2830"/>
      <c r="H2830" s="18"/>
    </row>
    <row r="2831" spans="1:8">
      <c r="A2831" s="17"/>
      <c r="B2831" s="17"/>
      <c r="C2831" s="17"/>
      <c r="D2831" s="17"/>
      <c r="E2831" s="9"/>
      <c r="F2831" s="18"/>
      <c r="G2831"/>
      <c r="H2831" s="18"/>
    </row>
    <row r="2832" spans="1:8">
      <c r="A2832" s="17"/>
      <c r="B2832" s="17"/>
      <c r="C2832" s="17"/>
      <c r="D2832" s="17"/>
      <c r="E2832" s="9"/>
      <c r="F2832" s="18"/>
      <c r="G2832"/>
      <c r="H2832" s="18"/>
    </row>
    <row r="2833" spans="1:8">
      <c r="A2833" s="17"/>
      <c r="B2833" s="17"/>
      <c r="C2833" s="17"/>
      <c r="D2833" s="17"/>
      <c r="E2833" s="9"/>
      <c r="F2833" s="18"/>
      <c r="G2833"/>
      <c r="H2833" s="18"/>
    </row>
    <row r="2834" spans="1:8">
      <c r="A2834" s="17"/>
      <c r="B2834" s="17"/>
      <c r="C2834" s="17"/>
      <c r="D2834" s="17"/>
      <c r="E2834" s="9"/>
      <c r="F2834" s="18"/>
      <c r="G2834"/>
      <c r="H2834" s="18"/>
    </row>
    <row r="2835" spans="1:8">
      <c r="A2835" s="17"/>
      <c r="B2835" s="17"/>
      <c r="C2835" s="17"/>
      <c r="D2835" s="17"/>
      <c r="E2835" s="9"/>
      <c r="F2835" s="18"/>
      <c r="G2835"/>
      <c r="H2835" s="18"/>
    </row>
    <row r="2836" spans="1:8">
      <c r="A2836" s="17"/>
      <c r="B2836" s="17"/>
      <c r="C2836" s="17"/>
      <c r="D2836" s="17"/>
      <c r="E2836" s="9"/>
      <c r="F2836" s="18"/>
      <c r="G2836"/>
      <c r="H2836" s="18"/>
    </row>
    <row r="2837" spans="1:8">
      <c r="A2837" s="17"/>
      <c r="B2837" s="17"/>
      <c r="C2837" s="17"/>
      <c r="D2837" s="17"/>
      <c r="E2837" s="9"/>
      <c r="F2837" s="18"/>
      <c r="G2837"/>
      <c r="H2837" s="18"/>
    </row>
    <row r="2838" spans="1:8">
      <c r="A2838" s="17"/>
      <c r="B2838" s="17"/>
      <c r="C2838" s="17"/>
      <c r="D2838" s="17"/>
      <c r="E2838" s="9"/>
      <c r="F2838" s="18"/>
      <c r="G2838"/>
      <c r="H2838" s="18"/>
    </row>
    <row r="2839" spans="1:8">
      <c r="A2839" s="17"/>
      <c r="B2839" s="17"/>
      <c r="C2839" s="17"/>
      <c r="D2839" s="17"/>
      <c r="E2839" s="9"/>
      <c r="F2839" s="18"/>
      <c r="G2839"/>
      <c r="H2839" s="18"/>
    </row>
    <row r="2840" spans="1:8">
      <c r="A2840" s="17"/>
      <c r="B2840" s="17"/>
      <c r="C2840" s="17"/>
      <c r="D2840" s="17"/>
      <c r="E2840" s="9"/>
      <c r="F2840" s="18"/>
      <c r="G2840"/>
      <c r="H2840" s="18"/>
    </row>
    <row r="2841" spans="1:8">
      <c r="A2841" s="17"/>
      <c r="B2841" s="17"/>
      <c r="C2841" s="17"/>
      <c r="D2841" s="17"/>
      <c r="E2841" s="9"/>
      <c r="F2841" s="18"/>
      <c r="G2841"/>
      <c r="H2841" s="18"/>
    </row>
    <row r="2842" spans="1:8">
      <c r="A2842" s="17"/>
      <c r="B2842" s="17"/>
      <c r="C2842" s="17"/>
      <c r="D2842" s="17"/>
      <c r="E2842" s="9"/>
      <c r="F2842" s="18"/>
      <c r="G2842" s="118"/>
      <c r="H2842" s="18"/>
    </row>
    <row r="2843" spans="1:8">
      <c r="A2843" s="17"/>
      <c r="B2843" s="17"/>
      <c r="C2843" s="17"/>
      <c r="D2843" s="17"/>
      <c r="E2843" s="9"/>
      <c r="F2843" s="18"/>
      <c r="G2843" s="118"/>
      <c r="H2843" s="18"/>
    </row>
    <row r="2844" spans="1:8">
      <c r="A2844" s="17"/>
      <c r="B2844" s="17"/>
      <c r="C2844" s="17"/>
      <c r="D2844" s="17"/>
      <c r="E2844" s="9"/>
      <c r="F2844" s="18"/>
      <c r="G2844" s="118"/>
      <c r="H2844" s="18"/>
    </row>
    <row r="2845" spans="1:8">
      <c r="A2845" s="17"/>
      <c r="B2845" s="17"/>
      <c r="C2845" s="17"/>
      <c r="D2845" s="17"/>
      <c r="E2845" s="9"/>
      <c r="F2845" s="18"/>
      <c r="G2845" s="118"/>
      <c r="H2845" s="18"/>
    </row>
    <row r="2846" spans="1:8">
      <c r="A2846" s="17"/>
      <c r="B2846" s="17"/>
      <c r="C2846" s="17"/>
      <c r="D2846" s="17"/>
      <c r="E2846" s="9"/>
      <c r="F2846" s="18"/>
      <c r="G2846" s="118"/>
      <c r="H2846" s="18"/>
    </row>
    <row r="2847" spans="1:8">
      <c r="A2847" s="17"/>
      <c r="B2847" s="17"/>
      <c r="C2847" s="17"/>
      <c r="D2847" s="17"/>
      <c r="E2847" s="9"/>
      <c r="F2847" s="18"/>
      <c r="G2847" s="118"/>
      <c r="H2847" s="18"/>
    </row>
    <row r="2848" spans="1:8">
      <c r="A2848" s="17"/>
      <c r="B2848" s="17"/>
      <c r="C2848" s="17"/>
      <c r="D2848" s="17"/>
      <c r="E2848" s="9"/>
      <c r="F2848" s="18"/>
      <c r="G2848" s="118"/>
      <c r="H2848" s="18"/>
    </row>
    <row r="2849" spans="1:8">
      <c r="A2849" s="17"/>
      <c r="B2849" s="17"/>
      <c r="C2849" s="17"/>
      <c r="D2849" s="17"/>
      <c r="E2849" s="9"/>
      <c r="F2849" s="18"/>
      <c r="G2849" s="118"/>
      <c r="H2849" s="18"/>
    </row>
    <row r="2850" spans="1:8">
      <c r="A2850" s="17"/>
      <c r="B2850" s="17"/>
      <c r="C2850" s="17"/>
      <c r="D2850" s="17"/>
      <c r="E2850" s="9"/>
      <c r="F2850" s="18"/>
      <c r="G2850" s="118"/>
      <c r="H2850" s="18"/>
    </row>
    <row r="2851" spans="1:8">
      <c r="A2851" s="17"/>
      <c r="B2851" s="17"/>
      <c r="C2851" s="17"/>
      <c r="D2851" s="17"/>
      <c r="E2851" s="9"/>
      <c r="F2851" s="18"/>
      <c r="G2851" s="118"/>
      <c r="H2851" s="18"/>
    </row>
    <row r="2852" spans="1:8">
      <c r="A2852" s="17"/>
      <c r="B2852" s="17"/>
      <c r="C2852" s="17"/>
      <c r="D2852" s="17"/>
      <c r="E2852" s="9"/>
      <c r="F2852" s="18"/>
      <c r="G2852" s="118"/>
      <c r="H2852" s="18"/>
    </row>
    <row r="2853" spans="1:8">
      <c r="A2853" s="17"/>
      <c r="B2853" s="17"/>
      <c r="C2853" s="17"/>
      <c r="D2853" s="17"/>
      <c r="E2853" s="9"/>
      <c r="F2853" s="18"/>
      <c r="G2853" s="118"/>
      <c r="H2853" s="18"/>
    </row>
    <row r="2854" spans="1:8">
      <c r="A2854" s="17"/>
      <c r="B2854" s="17"/>
      <c r="C2854" s="17"/>
      <c r="D2854" s="17"/>
      <c r="E2854" s="9"/>
      <c r="F2854" s="18"/>
      <c r="G2854" s="118"/>
      <c r="H2854" s="18"/>
    </row>
    <row r="2855" spans="1:8">
      <c r="A2855" s="17"/>
      <c r="B2855" s="17"/>
      <c r="C2855" s="17"/>
      <c r="D2855" s="17"/>
      <c r="E2855" s="9"/>
      <c r="F2855" s="18"/>
      <c r="G2855" s="118"/>
      <c r="H2855" s="18"/>
    </row>
    <row r="2856" spans="1:8">
      <c r="A2856" s="17"/>
      <c r="B2856" s="17"/>
      <c r="C2856" s="17"/>
      <c r="D2856" s="17"/>
      <c r="E2856" s="9"/>
      <c r="F2856" s="18"/>
      <c r="G2856" s="118"/>
      <c r="H2856" s="18"/>
    </row>
    <row r="2857" spans="1:8">
      <c r="A2857" s="17"/>
      <c r="B2857" s="17"/>
      <c r="C2857" s="17"/>
      <c r="D2857" s="17"/>
      <c r="E2857" s="9"/>
      <c r="F2857" s="18"/>
      <c r="G2857" s="118"/>
      <c r="H2857" s="18"/>
    </row>
    <row r="2858" spans="1:8">
      <c r="A2858" s="17"/>
      <c r="B2858" s="17"/>
      <c r="C2858" s="17"/>
      <c r="D2858" s="17"/>
      <c r="E2858" s="9"/>
      <c r="F2858" s="18"/>
      <c r="G2858" s="118"/>
      <c r="H2858" s="18"/>
    </row>
    <row r="2859" spans="1:8">
      <c r="A2859" s="17"/>
      <c r="B2859" s="17"/>
      <c r="C2859" s="17"/>
      <c r="D2859" s="17"/>
      <c r="E2859" s="9"/>
      <c r="F2859" s="18"/>
      <c r="G2859" s="118"/>
      <c r="H2859" s="18"/>
    </row>
    <row r="2860" spans="1:8">
      <c r="A2860" s="17"/>
      <c r="B2860" s="17"/>
      <c r="C2860" s="17"/>
      <c r="D2860" s="17"/>
      <c r="E2860" s="9"/>
      <c r="F2860" s="18"/>
      <c r="G2860" s="118"/>
      <c r="H2860" s="18"/>
    </row>
    <row r="2861" spans="1:8">
      <c r="A2861" s="17"/>
      <c r="B2861" s="17"/>
      <c r="C2861" s="17"/>
      <c r="D2861" s="17"/>
      <c r="E2861" s="9"/>
      <c r="F2861" s="18"/>
      <c r="G2861" s="118"/>
      <c r="H2861" s="18"/>
    </row>
    <row r="2862" spans="1:8">
      <c r="A2862" s="17"/>
      <c r="B2862" s="17"/>
      <c r="C2862" s="17"/>
      <c r="D2862" s="17"/>
      <c r="E2862" s="9"/>
      <c r="F2862" s="18"/>
      <c r="G2862" s="118"/>
      <c r="H2862" s="18"/>
    </row>
    <row r="2863" spans="1:8">
      <c r="A2863" s="17"/>
      <c r="B2863" s="17"/>
      <c r="C2863" s="17"/>
      <c r="D2863" s="17"/>
      <c r="E2863" s="9"/>
      <c r="F2863" s="18"/>
      <c r="G2863" s="118"/>
      <c r="H2863" s="18"/>
    </row>
    <row r="2864" spans="1:8">
      <c r="A2864" s="17"/>
      <c r="B2864" s="17"/>
      <c r="C2864" s="17"/>
      <c r="D2864" s="17"/>
      <c r="E2864" s="9"/>
      <c r="F2864" s="18"/>
      <c r="G2864" s="118"/>
      <c r="H2864" s="18"/>
    </row>
    <row r="2865" spans="1:8">
      <c r="A2865" s="17"/>
      <c r="B2865" s="17"/>
      <c r="C2865" s="17"/>
      <c r="D2865" s="17"/>
      <c r="E2865" s="9"/>
      <c r="F2865" s="18"/>
      <c r="G2865" s="118"/>
      <c r="H2865" s="18"/>
    </row>
    <row r="2866" spans="1:8">
      <c r="A2866" s="17"/>
      <c r="B2866" s="17"/>
      <c r="C2866" s="17"/>
      <c r="D2866" s="17"/>
      <c r="E2866" s="9"/>
      <c r="F2866" s="18"/>
      <c r="G2866" s="118"/>
      <c r="H2866" s="18"/>
    </row>
    <row r="2867" spans="1:8">
      <c r="A2867" s="17"/>
      <c r="B2867" s="17"/>
      <c r="C2867" s="17"/>
      <c r="D2867" s="17"/>
      <c r="E2867" s="9"/>
      <c r="F2867" s="18"/>
      <c r="G2867" s="118"/>
      <c r="H2867" s="18"/>
    </row>
    <row r="2868" spans="1:8">
      <c r="A2868" s="17"/>
      <c r="B2868" s="17"/>
      <c r="C2868" s="17"/>
      <c r="D2868" s="17"/>
      <c r="E2868" s="9"/>
      <c r="F2868" s="18"/>
      <c r="G2868" s="118"/>
      <c r="H2868" s="18"/>
    </row>
    <row r="2869" spans="1:8">
      <c r="A2869" s="17"/>
      <c r="B2869" s="17"/>
      <c r="C2869" s="17"/>
      <c r="D2869" s="17"/>
      <c r="E2869" s="9"/>
      <c r="F2869" s="18"/>
      <c r="G2869" s="118"/>
      <c r="H2869" s="18"/>
    </row>
    <row r="2870" spans="1:8">
      <c r="A2870" s="17"/>
      <c r="B2870" s="17"/>
      <c r="C2870" s="17"/>
      <c r="D2870" s="17"/>
      <c r="E2870" s="9"/>
      <c r="F2870" s="18"/>
      <c r="G2870" s="118"/>
      <c r="H2870" s="18"/>
    </row>
    <row r="2871" spans="1:8">
      <c r="A2871" s="17"/>
      <c r="B2871" s="17"/>
      <c r="C2871" s="17"/>
      <c r="D2871" s="17"/>
      <c r="E2871" s="9"/>
      <c r="F2871" s="18"/>
      <c r="G2871" s="118"/>
      <c r="H2871" s="18"/>
    </row>
    <row r="2872" spans="1:8">
      <c r="A2872" s="17"/>
      <c r="B2872" s="17"/>
      <c r="C2872" s="17"/>
      <c r="D2872" s="17"/>
      <c r="E2872" s="9"/>
      <c r="F2872" s="18"/>
      <c r="G2872" s="118"/>
      <c r="H2872" s="18"/>
    </row>
    <row r="2873" spans="1:8">
      <c r="A2873" s="17"/>
      <c r="B2873" s="17"/>
      <c r="C2873" s="17"/>
      <c r="D2873" s="17"/>
      <c r="E2873" s="9"/>
      <c r="F2873" s="18"/>
      <c r="G2873" s="118"/>
      <c r="H2873" s="18"/>
    </row>
    <row r="2874" spans="1:8">
      <c r="A2874" s="17"/>
      <c r="B2874" s="17"/>
      <c r="C2874" s="17"/>
      <c r="D2874" s="17"/>
      <c r="E2874" s="9"/>
      <c r="F2874" s="18"/>
      <c r="G2874" s="118"/>
      <c r="H2874" s="18"/>
    </row>
    <row r="2875" spans="1:8">
      <c r="A2875" s="17"/>
      <c r="B2875" s="17"/>
      <c r="C2875" s="17"/>
      <c r="D2875" s="17"/>
      <c r="E2875" s="9"/>
      <c r="F2875" s="18"/>
      <c r="G2875" s="118"/>
      <c r="H2875" s="18"/>
    </row>
    <row r="2876" spans="1:8">
      <c r="A2876" s="17"/>
      <c r="B2876" s="17"/>
      <c r="C2876" s="17"/>
      <c r="D2876" s="17"/>
      <c r="E2876" s="9"/>
      <c r="F2876" s="18"/>
      <c r="G2876" s="118"/>
      <c r="H2876" s="18"/>
    </row>
    <row r="2877" spans="1:8">
      <c r="A2877" s="17"/>
      <c r="B2877" s="17"/>
      <c r="C2877" s="17"/>
      <c r="D2877" s="17"/>
      <c r="E2877" s="9"/>
      <c r="F2877" s="18"/>
      <c r="G2877"/>
      <c r="H2877" s="18"/>
    </row>
    <row r="2878" spans="1:8">
      <c r="A2878" s="17"/>
      <c r="B2878" s="17"/>
      <c r="C2878" s="17"/>
      <c r="D2878" s="17"/>
      <c r="E2878" s="9"/>
      <c r="F2878" s="18"/>
      <c r="G2878" s="118"/>
      <c r="H2878" s="18"/>
    </row>
    <row r="2879" spans="1:8">
      <c r="A2879" s="17"/>
      <c r="B2879" s="17"/>
      <c r="C2879" s="17"/>
      <c r="D2879" s="17"/>
      <c r="E2879" s="9"/>
      <c r="F2879" s="18"/>
      <c r="G2879"/>
      <c r="H2879" s="18"/>
    </row>
    <row r="2880" spans="1:8">
      <c r="A2880" s="17"/>
      <c r="B2880" s="17"/>
      <c r="C2880" s="17"/>
      <c r="D2880" s="17"/>
      <c r="E2880" s="9"/>
      <c r="F2880" s="18"/>
      <c r="G2880" s="118"/>
      <c r="H2880" s="18"/>
    </row>
    <row r="2881" spans="1:8">
      <c r="A2881" s="17"/>
      <c r="B2881" s="17"/>
      <c r="C2881" s="17"/>
      <c r="D2881" s="17"/>
      <c r="E2881" s="9"/>
      <c r="F2881" s="18"/>
      <c r="G2881" s="118"/>
      <c r="H2881" s="18"/>
    </row>
    <row r="2882" spans="1:8">
      <c r="A2882" s="17"/>
      <c r="B2882" s="17"/>
      <c r="C2882" s="17"/>
      <c r="D2882" s="17"/>
      <c r="E2882" s="9"/>
      <c r="F2882" s="18"/>
      <c r="G2882"/>
      <c r="H2882" s="18"/>
    </row>
    <row r="2883" spans="1:8">
      <c r="A2883" s="17"/>
      <c r="B2883" s="17"/>
      <c r="C2883" s="17"/>
      <c r="D2883" s="17"/>
      <c r="E2883" s="9"/>
      <c r="F2883" s="18"/>
      <c r="G2883" s="118"/>
      <c r="H2883" s="18"/>
    </row>
    <row r="2884" spans="1:8">
      <c r="A2884" s="17"/>
      <c r="B2884" s="17"/>
      <c r="C2884" s="17"/>
      <c r="D2884" s="17"/>
      <c r="E2884" s="9"/>
      <c r="F2884" s="18"/>
      <c r="G2884" s="118"/>
      <c r="H2884" s="18"/>
    </row>
    <row r="2885" spans="1:8">
      <c r="A2885" s="17"/>
      <c r="B2885" s="17"/>
      <c r="C2885" s="17"/>
      <c r="D2885" s="17"/>
      <c r="E2885" s="9"/>
      <c r="F2885" s="18"/>
      <c r="G2885"/>
      <c r="H2885" s="18"/>
    </row>
    <row r="2886" spans="1:8">
      <c r="A2886" s="17"/>
      <c r="B2886" s="17"/>
      <c r="C2886" s="17"/>
      <c r="D2886" s="17"/>
      <c r="E2886" s="9"/>
      <c r="F2886" s="18"/>
      <c r="G2886" s="118"/>
      <c r="H2886" s="18"/>
    </row>
    <row r="2887" spans="1:8">
      <c r="A2887" s="17"/>
      <c r="B2887" s="17"/>
      <c r="C2887" s="17"/>
      <c r="D2887" s="17"/>
      <c r="E2887" s="9"/>
      <c r="F2887" s="18"/>
      <c r="G2887"/>
      <c r="H2887" s="18"/>
    </row>
    <row r="2888" spans="1:8">
      <c r="A2888" s="17"/>
      <c r="B2888" s="17"/>
      <c r="C2888" s="17"/>
      <c r="D2888" s="17"/>
      <c r="E2888" s="9"/>
      <c r="F2888" s="18"/>
      <c r="G2888" s="118"/>
      <c r="H2888" s="18"/>
    </row>
    <row r="2889" spans="1:8">
      <c r="A2889" s="17"/>
      <c r="B2889" s="17"/>
      <c r="C2889" s="17"/>
      <c r="D2889" s="17"/>
      <c r="E2889" s="9"/>
      <c r="F2889" s="18"/>
      <c r="G2889" s="118"/>
      <c r="H2889" s="18"/>
    </row>
    <row r="2890" spans="1:8">
      <c r="A2890" s="17"/>
      <c r="B2890" s="17"/>
      <c r="C2890" s="17"/>
      <c r="D2890" s="17"/>
      <c r="E2890" s="9"/>
      <c r="F2890" s="18"/>
      <c r="G2890"/>
      <c r="H2890" s="18"/>
    </row>
    <row r="2891" spans="1:8">
      <c r="A2891" s="17"/>
      <c r="B2891" s="17"/>
      <c r="C2891" s="17"/>
      <c r="D2891" s="17"/>
      <c r="E2891" s="9"/>
      <c r="F2891" s="18"/>
      <c r="G2891"/>
      <c r="H2891" s="18"/>
    </row>
    <row r="2892" spans="1:8">
      <c r="A2892" s="17"/>
      <c r="B2892" s="17"/>
      <c r="C2892" s="17"/>
      <c r="D2892" s="17"/>
      <c r="E2892" s="9"/>
      <c r="F2892" s="18"/>
      <c r="G2892"/>
      <c r="H2892" s="18"/>
    </row>
    <row r="2893" spans="1:8">
      <c r="A2893" s="17"/>
      <c r="B2893" s="17"/>
      <c r="C2893" s="17"/>
      <c r="D2893" s="17"/>
      <c r="E2893" s="9"/>
      <c r="F2893" s="18"/>
      <c r="G2893"/>
      <c r="H2893" s="18"/>
    </row>
    <row r="2894" spans="1:8">
      <c r="A2894" s="17"/>
      <c r="B2894" s="17"/>
      <c r="C2894" s="17"/>
      <c r="D2894" s="17"/>
      <c r="E2894" s="9"/>
      <c r="F2894" s="18"/>
      <c r="G2894"/>
      <c r="H2894" s="18"/>
    </row>
    <row r="2895" spans="1:8">
      <c r="A2895" s="17"/>
      <c r="B2895" s="17"/>
      <c r="C2895" s="17"/>
      <c r="D2895" s="17"/>
      <c r="E2895" s="9"/>
      <c r="F2895" s="18"/>
      <c r="G2895"/>
      <c r="H2895" s="18"/>
    </row>
    <row r="2896" spans="1:8">
      <c r="A2896" s="17"/>
      <c r="B2896" s="17"/>
      <c r="C2896" s="17"/>
      <c r="D2896" s="17"/>
      <c r="E2896" s="9"/>
      <c r="F2896" s="18"/>
      <c r="G2896"/>
      <c r="H2896" s="18"/>
    </row>
    <row r="2897" spans="1:8">
      <c r="A2897" s="17"/>
      <c r="B2897" s="17"/>
      <c r="C2897" s="17"/>
      <c r="D2897" s="17"/>
      <c r="E2897" s="9"/>
      <c r="F2897" s="18"/>
      <c r="G2897"/>
      <c r="H2897" s="18"/>
    </row>
    <row r="2898" spans="1:8">
      <c r="A2898" s="17"/>
      <c r="B2898" s="17"/>
      <c r="C2898" s="17"/>
      <c r="D2898" s="17"/>
      <c r="E2898" s="9"/>
      <c r="F2898" s="18"/>
      <c r="G2898"/>
      <c r="H2898" s="18"/>
    </row>
    <row r="2899" spans="1:8">
      <c r="A2899" s="17"/>
      <c r="B2899" s="17"/>
      <c r="C2899" s="17"/>
      <c r="D2899" s="17"/>
      <c r="E2899" s="9"/>
      <c r="F2899" s="18"/>
      <c r="G2899"/>
      <c r="H2899" s="18"/>
    </row>
    <row r="2900" spans="1:8">
      <c r="A2900" s="17"/>
      <c r="B2900" s="17"/>
      <c r="C2900" s="17"/>
      <c r="D2900" s="17"/>
      <c r="E2900" s="9"/>
      <c r="F2900" s="18"/>
      <c r="G2900"/>
      <c r="H2900" s="18"/>
    </row>
    <row r="2901" spans="1:8">
      <c r="A2901" s="17"/>
      <c r="B2901" s="17"/>
      <c r="C2901" s="17"/>
      <c r="D2901" s="17"/>
      <c r="E2901" s="9"/>
      <c r="F2901" s="18"/>
      <c r="G2901"/>
      <c r="H2901" s="18"/>
    </row>
    <row r="2902" spans="1:8">
      <c r="A2902" s="17"/>
      <c r="B2902" s="17"/>
      <c r="C2902" s="17"/>
      <c r="D2902" s="17"/>
      <c r="E2902" s="9"/>
      <c r="F2902" s="18"/>
      <c r="G2902"/>
      <c r="H2902" s="18"/>
    </row>
    <row r="2903" spans="1:8">
      <c r="A2903" s="17"/>
      <c r="B2903" s="17"/>
      <c r="C2903" s="17"/>
      <c r="D2903" s="17"/>
      <c r="E2903" s="9"/>
      <c r="F2903" s="18"/>
      <c r="G2903"/>
      <c r="H2903" s="18"/>
    </row>
    <row r="2904" spans="1:8">
      <c r="A2904" s="17"/>
      <c r="B2904" s="17"/>
      <c r="C2904" s="17"/>
      <c r="D2904" s="17"/>
      <c r="E2904" s="9"/>
      <c r="F2904" s="18"/>
      <c r="G2904"/>
      <c r="H2904" s="18"/>
    </row>
    <row r="2905" spans="1:8">
      <c r="A2905" s="17"/>
      <c r="B2905" s="17"/>
      <c r="C2905" s="17"/>
      <c r="D2905" s="17"/>
      <c r="E2905" s="9"/>
      <c r="F2905" s="18"/>
      <c r="G2905"/>
      <c r="H2905" s="18"/>
    </row>
    <row r="2906" spans="1:8">
      <c r="A2906" s="17"/>
      <c r="B2906" s="17"/>
      <c r="C2906" s="17"/>
      <c r="D2906" s="17"/>
      <c r="E2906" s="9"/>
      <c r="F2906" s="18"/>
      <c r="G2906"/>
      <c r="H2906" s="18"/>
    </row>
    <row r="2907" spans="1:8">
      <c r="A2907" s="17"/>
      <c r="B2907" s="17"/>
      <c r="C2907" s="17"/>
      <c r="D2907" s="17"/>
      <c r="E2907" s="9"/>
      <c r="F2907" s="18"/>
      <c r="G2907"/>
      <c r="H2907" s="18"/>
    </row>
    <row r="2908" spans="1:8">
      <c r="A2908" s="17"/>
      <c r="B2908" s="17"/>
      <c r="C2908" s="17"/>
      <c r="D2908" s="17"/>
      <c r="E2908" s="9"/>
      <c r="F2908" s="18"/>
      <c r="G2908"/>
      <c r="H2908" s="18"/>
    </row>
    <row r="2909" spans="1:8">
      <c r="A2909" s="17"/>
      <c r="B2909" s="17"/>
      <c r="C2909" s="17"/>
      <c r="D2909" s="17"/>
      <c r="E2909" s="9"/>
      <c r="F2909" s="18"/>
      <c r="G2909"/>
      <c r="H2909" s="18"/>
    </row>
    <row r="2910" spans="1:8">
      <c r="A2910" s="17"/>
      <c r="B2910" s="17"/>
      <c r="C2910" s="17"/>
      <c r="D2910" s="17"/>
      <c r="E2910" s="9"/>
      <c r="F2910" s="18"/>
      <c r="G2910"/>
      <c r="H2910" s="18"/>
    </row>
    <row r="2911" spans="1:8">
      <c r="A2911" s="17"/>
      <c r="B2911" s="17"/>
      <c r="C2911" s="17"/>
      <c r="D2911" s="17"/>
      <c r="E2911" s="9"/>
      <c r="F2911" s="18"/>
      <c r="G2911"/>
      <c r="H2911" s="18"/>
    </row>
    <row r="2912" spans="1:8">
      <c r="A2912" s="17"/>
      <c r="B2912" s="17"/>
      <c r="C2912" s="17"/>
      <c r="D2912" s="17"/>
      <c r="E2912" s="9"/>
      <c r="F2912" s="18"/>
      <c r="G2912"/>
      <c r="H2912" s="18"/>
    </row>
    <row r="2913" spans="1:8">
      <c r="A2913" s="17"/>
      <c r="B2913" s="17"/>
      <c r="C2913" s="17"/>
      <c r="D2913" s="17"/>
      <c r="E2913" s="9"/>
      <c r="F2913" s="18"/>
      <c r="G2913"/>
      <c r="H2913" s="18"/>
    </row>
    <row r="2914" spans="1:8">
      <c r="A2914" s="17"/>
      <c r="B2914" s="17"/>
      <c r="C2914" s="17"/>
      <c r="D2914" s="17"/>
      <c r="E2914" s="9"/>
      <c r="F2914" s="18"/>
      <c r="G2914"/>
      <c r="H2914" s="18"/>
    </row>
    <row r="2915" spans="1:8">
      <c r="A2915" s="17"/>
      <c r="B2915" s="17"/>
      <c r="C2915" s="17"/>
      <c r="D2915" s="17"/>
      <c r="E2915" s="9"/>
      <c r="F2915" s="18"/>
      <c r="G2915"/>
      <c r="H2915" s="18"/>
    </row>
    <row r="2916" spans="1:8">
      <c r="A2916" s="17"/>
      <c r="B2916" s="17"/>
      <c r="C2916" s="17"/>
      <c r="D2916" s="17"/>
      <c r="E2916" s="9"/>
      <c r="F2916" s="18"/>
      <c r="G2916"/>
      <c r="H2916" s="18"/>
    </row>
    <row r="2917" spans="1:8">
      <c r="A2917" s="17"/>
      <c r="B2917" s="17"/>
      <c r="C2917" s="17"/>
      <c r="D2917" s="17"/>
      <c r="E2917" s="9"/>
      <c r="F2917" s="18"/>
      <c r="G2917"/>
      <c r="H2917" s="18"/>
    </row>
    <row r="2918" spans="1:8">
      <c r="A2918" s="17"/>
      <c r="B2918" s="17"/>
      <c r="C2918" s="17"/>
      <c r="D2918" s="17"/>
      <c r="E2918" s="9"/>
      <c r="F2918" s="18"/>
      <c r="G2918"/>
      <c r="H2918" s="18"/>
    </row>
    <row r="2919" spans="1:8">
      <c r="A2919" s="17"/>
      <c r="B2919" s="17"/>
      <c r="C2919" s="17"/>
      <c r="D2919" s="17"/>
      <c r="E2919" s="9"/>
      <c r="F2919" s="18"/>
      <c r="G2919"/>
      <c r="H2919" s="18"/>
    </row>
    <row r="2920" spans="1:8">
      <c r="A2920" s="17"/>
      <c r="B2920" s="17"/>
      <c r="C2920" s="17"/>
      <c r="D2920" s="17"/>
      <c r="E2920" s="9"/>
      <c r="F2920" s="18"/>
      <c r="G2920"/>
      <c r="H2920" s="18"/>
    </row>
    <row r="2921" spans="1:8">
      <c r="A2921" s="17"/>
      <c r="B2921" s="17"/>
      <c r="C2921" s="17"/>
      <c r="D2921" s="17"/>
      <c r="E2921" s="9"/>
      <c r="F2921" s="18"/>
      <c r="G2921"/>
      <c r="H2921" s="18"/>
    </row>
    <row r="2922" spans="1:8">
      <c r="A2922" s="17"/>
      <c r="B2922" s="17"/>
      <c r="C2922" s="17"/>
      <c r="D2922" s="17"/>
      <c r="E2922" s="9"/>
      <c r="F2922" s="18"/>
      <c r="G2922"/>
      <c r="H2922" s="18"/>
    </row>
    <row r="2923" spans="1:8">
      <c r="A2923" s="17"/>
      <c r="B2923" s="17"/>
      <c r="C2923" s="17"/>
      <c r="D2923" s="17"/>
      <c r="E2923" s="9"/>
      <c r="F2923" s="18"/>
      <c r="G2923"/>
      <c r="H2923" s="18"/>
    </row>
    <row r="2924" spans="1:8">
      <c r="A2924" s="17"/>
      <c r="B2924" s="17"/>
      <c r="C2924" s="17"/>
      <c r="D2924" s="17"/>
      <c r="E2924" s="9"/>
      <c r="F2924" s="18"/>
      <c r="G2924"/>
      <c r="H2924" s="18"/>
    </row>
    <row r="2925" spans="1:8">
      <c r="A2925" s="17"/>
      <c r="B2925" s="17"/>
      <c r="C2925" s="17"/>
      <c r="D2925" s="17"/>
      <c r="E2925" s="9"/>
      <c r="F2925" s="18"/>
      <c r="G2925"/>
      <c r="H2925" s="18"/>
    </row>
    <row r="2926" spans="1:8">
      <c r="A2926" s="17"/>
      <c r="B2926" s="17"/>
      <c r="C2926" s="17"/>
      <c r="D2926" s="17"/>
      <c r="E2926" s="9"/>
      <c r="F2926" s="18"/>
      <c r="G2926"/>
      <c r="H2926" s="18"/>
    </row>
    <row r="2927" spans="1:8">
      <c r="A2927" s="17"/>
      <c r="B2927" s="17"/>
      <c r="C2927" s="17"/>
      <c r="D2927" s="17"/>
      <c r="E2927" s="9"/>
      <c r="F2927" s="18"/>
      <c r="G2927"/>
      <c r="H2927" s="18"/>
    </row>
    <row r="2928" spans="1:8">
      <c r="A2928" s="17"/>
      <c r="B2928" s="17"/>
      <c r="C2928" s="17"/>
      <c r="D2928" s="17"/>
      <c r="E2928" s="9"/>
      <c r="F2928" s="18"/>
      <c r="G2928"/>
      <c r="H2928" s="18"/>
    </row>
    <row r="2929" spans="1:8">
      <c r="A2929" s="17"/>
      <c r="B2929" s="17"/>
      <c r="C2929" s="17"/>
      <c r="D2929" s="17"/>
      <c r="E2929" s="9"/>
      <c r="F2929" s="18"/>
      <c r="G2929"/>
      <c r="H2929" s="18"/>
    </row>
    <row r="2930" spans="1:8">
      <c r="A2930" s="17"/>
      <c r="B2930" s="17"/>
      <c r="C2930" s="17"/>
      <c r="D2930" s="17"/>
      <c r="E2930" s="9"/>
      <c r="F2930" s="18"/>
      <c r="G2930"/>
      <c r="H2930" s="18"/>
    </row>
    <row r="2931" spans="1:8">
      <c r="A2931" s="17"/>
      <c r="B2931" s="17"/>
      <c r="C2931" s="17"/>
      <c r="D2931" s="17"/>
      <c r="E2931" s="9"/>
      <c r="F2931" s="18"/>
      <c r="G2931"/>
      <c r="H2931" s="18"/>
    </row>
    <row r="2932" spans="1:8">
      <c r="A2932" s="17"/>
      <c r="B2932" s="17"/>
      <c r="C2932" s="17"/>
      <c r="D2932" s="17"/>
      <c r="E2932" s="9"/>
      <c r="F2932" s="18"/>
      <c r="G2932"/>
      <c r="H2932" s="18"/>
    </row>
    <row r="2933" spans="1:8">
      <c r="A2933" s="17"/>
      <c r="B2933" s="17"/>
      <c r="C2933" s="17"/>
      <c r="D2933" s="17"/>
      <c r="E2933" s="9"/>
      <c r="F2933" s="18"/>
      <c r="G2933"/>
      <c r="H2933" s="18"/>
    </row>
    <row r="2934" spans="1:8">
      <c r="A2934" s="17"/>
      <c r="B2934" s="17"/>
      <c r="C2934" s="17"/>
      <c r="D2934" s="17"/>
      <c r="E2934" s="9"/>
      <c r="F2934" s="18"/>
      <c r="G2934" s="118"/>
      <c r="H2934" s="18"/>
    </row>
    <row r="2935" spans="1:8">
      <c r="A2935" s="17"/>
      <c r="B2935" s="17"/>
      <c r="C2935" s="17"/>
      <c r="D2935" s="17"/>
      <c r="E2935" s="9"/>
      <c r="F2935" s="18"/>
      <c r="G2935"/>
      <c r="H2935" s="18"/>
    </row>
    <row r="2936" spans="1:8">
      <c r="A2936" s="17"/>
      <c r="B2936" s="17"/>
      <c r="C2936" s="17"/>
      <c r="D2936" s="17"/>
      <c r="E2936" s="9"/>
      <c r="F2936" s="18"/>
      <c r="G2936"/>
      <c r="H2936" s="18"/>
    </row>
    <row r="2937" spans="1:8">
      <c r="A2937" s="17"/>
      <c r="B2937" s="17"/>
      <c r="C2937" s="17"/>
      <c r="D2937" s="17"/>
      <c r="E2937" s="9"/>
      <c r="F2937" s="18"/>
      <c r="G2937"/>
      <c r="H2937" s="18"/>
    </row>
    <row r="2938" spans="1:8">
      <c r="A2938" s="17"/>
      <c r="B2938" s="17"/>
      <c r="C2938" s="17"/>
      <c r="D2938" s="17"/>
      <c r="E2938" s="9"/>
      <c r="F2938" s="18"/>
      <c r="G2938" s="118"/>
      <c r="H2938" s="18"/>
    </row>
    <row r="2939" spans="1:8">
      <c r="A2939" s="17"/>
      <c r="B2939" s="17"/>
      <c r="C2939" s="17"/>
      <c r="D2939" s="17"/>
      <c r="E2939" s="9"/>
      <c r="F2939" s="18"/>
      <c r="G2939" s="118"/>
      <c r="H2939" s="18"/>
    </row>
    <row r="2940" spans="1:8">
      <c r="A2940" s="17"/>
      <c r="B2940" s="17"/>
      <c r="C2940" s="17"/>
      <c r="D2940" s="17"/>
      <c r="E2940" s="9"/>
      <c r="F2940" s="18"/>
      <c r="G2940" s="118"/>
      <c r="H2940" s="18"/>
    </row>
    <row r="2941" spans="1:8">
      <c r="A2941" s="17"/>
      <c r="B2941" s="17"/>
      <c r="C2941" s="17"/>
      <c r="D2941" s="17"/>
      <c r="E2941" s="9"/>
      <c r="F2941" s="18"/>
      <c r="G2941" s="118"/>
      <c r="H2941" s="18"/>
    </row>
    <row r="2942" spans="1:8">
      <c r="A2942" s="17"/>
      <c r="B2942" s="17"/>
      <c r="C2942" s="17"/>
      <c r="D2942" s="17"/>
      <c r="E2942" s="9"/>
      <c r="F2942" s="18"/>
      <c r="G2942"/>
      <c r="H2942" s="18"/>
    </row>
    <row r="2943" spans="1:8">
      <c r="A2943" s="17"/>
      <c r="B2943" s="17"/>
      <c r="C2943" s="17"/>
      <c r="D2943" s="17"/>
      <c r="E2943" s="9"/>
      <c r="F2943" s="18"/>
      <c r="G2943" s="118"/>
      <c r="H2943" s="18"/>
    </row>
    <row r="2944" spans="1:8">
      <c r="A2944" s="17"/>
      <c r="B2944" s="17"/>
      <c r="C2944" s="17"/>
      <c r="D2944" s="17"/>
      <c r="E2944" s="9"/>
      <c r="F2944" s="18"/>
      <c r="G2944" s="118"/>
      <c r="H2944" s="18"/>
    </row>
    <row r="2945" spans="1:8">
      <c r="A2945" s="17"/>
      <c r="B2945" s="17"/>
      <c r="C2945" s="17"/>
      <c r="D2945" s="17"/>
      <c r="E2945" s="9"/>
      <c r="F2945" s="18"/>
      <c r="G2945" s="118"/>
      <c r="H2945" s="18"/>
    </row>
    <row r="2946" spans="1:8">
      <c r="A2946" s="17"/>
      <c r="B2946" s="17"/>
      <c r="C2946" s="17"/>
      <c r="D2946" s="17"/>
      <c r="E2946" s="9"/>
      <c r="F2946" s="18"/>
      <c r="G2946"/>
      <c r="H2946" s="18"/>
    </row>
    <row r="2947" spans="1:8">
      <c r="A2947" s="17"/>
      <c r="B2947" s="17"/>
      <c r="C2947" s="17"/>
      <c r="D2947" s="17"/>
      <c r="E2947" s="9"/>
      <c r="F2947" s="18"/>
      <c r="G2947"/>
      <c r="H2947" s="18"/>
    </row>
    <row r="2948" spans="1:8">
      <c r="A2948" s="17"/>
      <c r="B2948" s="17"/>
      <c r="C2948" s="17"/>
      <c r="D2948" s="17"/>
      <c r="E2948" s="9"/>
      <c r="F2948" s="18"/>
      <c r="G2948"/>
      <c r="H2948" s="18"/>
    </row>
    <row r="2949" spans="1:8">
      <c r="A2949" s="17"/>
      <c r="B2949" s="17"/>
      <c r="C2949" s="17"/>
      <c r="D2949" s="17"/>
      <c r="E2949" s="9"/>
      <c r="F2949" s="18"/>
      <c r="G2949"/>
      <c r="H2949" s="18"/>
    </row>
    <row r="2950" spans="1:8">
      <c r="A2950" s="17"/>
      <c r="B2950" s="17"/>
      <c r="C2950" s="17"/>
      <c r="D2950" s="17"/>
      <c r="E2950" s="9"/>
      <c r="F2950" s="18"/>
      <c r="G2950"/>
      <c r="H2950" s="18"/>
    </row>
    <row r="2951" spans="1:8">
      <c r="A2951" s="17"/>
      <c r="B2951" s="17"/>
      <c r="C2951" s="17"/>
      <c r="D2951" s="17"/>
      <c r="E2951" s="9"/>
      <c r="F2951" s="18"/>
      <c r="G2951" s="118"/>
      <c r="H2951" s="18"/>
    </row>
    <row r="2952" spans="1:8">
      <c r="A2952" s="17"/>
      <c r="B2952" s="17"/>
      <c r="C2952" s="17"/>
      <c r="D2952" s="17"/>
      <c r="E2952" s="9"/>
      <c r="F2952" s="18"/>
      <c r="G2952"/>
      <c r="H2952" s="18"/>
    </row>
    <row r="2953" spans="1:8">
      <c r="A2953" s="17"/>
      <c r="B2953" s="17"/>
      <c r="C2953" s="17"/>
      <c r="D2953" s="17"/>
      <c r="E2953" s="9"/>
      <c r="F2953" s="18"/>
      <c r="G2953"/>
      <c r="H2953" s="18"/>
    </row>
    <row r="2954" spans="1:8">
      <c r="A2954" s="17"/>
      <c r="B2954" s="17"/>
      <c r="C2954" s="17"/>
      <c r="D2954" s="17"/>
      <c r="E2954" s="9"/>
      <c r="F2954" s="18"/>
      <c r="G2954"/>
      <c r="H2954" s="18"/>
    </row>
    <row r="2955" spans="1:8">
      <c r="A2955" s="17"/>
      <c r="B2955" s="17"/>
      <c r="C2955" s="17"/>
      <c r="D2955" s="17"/>
      <c r="E2955" s="9"/>
      <c r="F2955" s="18"/>
      <c r="G2955"/>
      <c r="H2955" s="18"/>
    </row>
    <row r="2956" spans="1:8">
      <c r="A2956" s="17"/>
      <c r="B2956" s="17"/>
      <c r="C2956" s="17"/>
      <c r="D2956" s="17"/>
      <c r="E2956" s="9"/>
      <c r="F2956" s="18"/>
      <c r="G2956"/>
      <c r="H2956" s="18"/>
    </row>
    <row r="2957" spans="1:8">
      <c r="A2957" s="17"/>
      <c r="B2957" s="17"/>
      <c r="C2957" s="17"/>
      <c r="D2957" s="17"/>
      <c r="E2957" s="9"/>
      <c r="F2957" s="18"/>
      <c r="G2957"/>
      <c r="H2957" s="18"/>
    </row>
    <row r="2958" spans="1:8">
      <c r="A2958" s="17"/>
      <c r="B2958" s="17"/>
      <c r="C2958" s="17"/>
      <c r="D2958" s="17"/>
      <c r="E2958" s="9"/>
      <c r="F2958" s="18"/>
      <c r="G2958"/>
      <c r="H2958" s="18"/>
    </row>
    <row r="2959" spans="1:8">
      <c r="A2959" s="17"/>
      <c r="B2959" s="17"/>
      <c r="C2959" s="17"/>
      <c r="D2959" s="17"/>
      <c r="E2959" s="9"/>
      <c r="F2959" s="18"/>
      <c r="G2959"/>
      <c r="H2959" s="18"/>
    </row>
    <row r="2960" spans="1:8">
      <c r="A2960" s="17"/>
      <c r="B2960" s="17"/>
      <c r="C2960" s="17"/>
      <c r="D2960" s="17"/>
      <c r="E2960" s="9"/>
      <c r="F2960" s="18"/>
      <c r="G2960"/>
      <c r="H2960" s="18"/>
    </row>
    <row r="2961" spans="1:8">
      <c r="A2961" s="17"/>
      <c r="B2961" s="17"/>
      <c r="C2961" s="17"/>
      <c r="D2961" s="17"/>
      <c r="E2961" s="9"/>
      <c r="F2961" s="18"/>
      <c r="G2961"/>
      <c r="H2961" s="18"/>
    </row>
    <row r="2962" spans="1:8">
      <c r="A2962" s="17"/>
      <c r="B2962" s="17"/>
      <c r="C2962" s="17"/>
      <c r="D2962" s="17"/>
      <c r="E2962" s="9"/>
      <c r="F2962" s="18"/>
      <c r="G2962"/>
      <c r="H2962" s="18"/>
    </row>
    <row r="2963" spans="1:8">
      <c r="A2963" s="17"/>
      <c r="B2963" s="17"/>
      <c r="C2963" s="17"/>
      <c r="D2963" s="17"/>
      <c r="E2963" s="9"/>
      <c r="F2963" s="18"/>
      <c r="G2963"/>
      <c r="H2963" s="18"/>
    </row>
    <row r="2964" spans="1:8">
      <c r="A2964" s="17"/>
      <c r="B2964" s="17"/>
      <c r="C2964" s="17"/>
      <c r="D2964" s="17"/>
      <c r="E2964" s="9"/>
      <c r="F2964" s="18"/>
      <c r="G2964"/>
      <c r="H2964" s="18"/>
    </row>
    <row r="2965" spans="1:8">
      <c r="A2965" s="17"/>
      <c r="B2965" s="17"/>
      <c r="C2965" s="17"/>
      <c r="D2965" s="17"/>
      <c r="E2965" s="9"/>
      <c r="F2965" s="18"/>
      <c r="G2965"/>
      <c r="H2965" s="18"/>
    </row>
    <row r="2966" spans="1:8">
      <c r="A2966" s="17"/>
      <c r="B2966" s="17"/>
      <c r="C2966" s="17"/>
      <c r="D2966" s="17"/>
      <c r="E2966" s="9"/>
      <c r="F2966" s="18"/>
      <c r="G2966"/>
      <c r="H2966" s="18"/>
    </row>
    <row r="2967" spans="1:8">
      <c r="A2967" s="17"/>
      <c r="B2967" s="17"/>
      <c r="C2967" s="17"/>
      <c r="D2967" s="17"/>
      <c r="E2967" s="9"/>
      <c r="F2967" s="18"/>
      <c r="G2967"/>
      <c r="H2967" s="18"/>
    </row>
    <row r="2968" spans="1:8">
      <c r="A2968" s="17"/>
      <c r="B2968" s="17"/>
      <c r="C2968" s="17"/>
      <c r="D2968" s="17"/>
      <c r="E2968" s="9"/>
      <c r="F2968" s="18"/>
      <c r="G2968"/>
      <c r="H2968" s="18"/>
    </row>
    <row r="2969" spans="1:8">
      <c r="A2969" s="17"/>
      <c r="B2969" s="17"/>
      <c r="C2969" s="17"/>
      <c r="D2969" s="17"/>
      <c r="E2969" s="9"/>
      <c r="F2969" s="18"/>
      <c r="G2969" s="118"/>
      <c r="H2969" s="18"/>
    </row>
    <row r="2970" spans="1:8">
      <c r="A2970" s="17"/>
      <c r="B2970" s="17"/>
      <c r="C2970" s="17"/>
      <c r="D2970" s="17"/>
      <c r="E2970" s="9"/>
      <c r="F2970" s="18"/>
      <c r="G2970"/>
      <c r="H2970" s="18"/>
    </row>
    <row r="2971" spans="1:8">
      <c r="A2971" s="17"/>
      <c r="B2971" s="17"/>
      <c r="C2971" s="17"/>
      <c r="D2971" s="17"/>
      <c r="E2971" s="9"/>
      <c r="F2971" s="18"/>
      <c r="G2971"/>
      <c r="H2971" s="18"/>
    </row>
    <row r="2972" spans="1:8">
      <c r="A2972" s="17"/>
      <c r="B2972" s="17"/>
      <c r="C2972" s="17"/>
      <c r="D2972" s="17"/>
      <c r="E2972" s="9"/>
      <c r="F2972" s="18"/>
      <c r="G2972"/>
      <c r="H2972" s="18"/>
    </row>
    <row r="2973" spans="1:8">
      <c r="A2973" s="17"/>
      <c r="B2973" s="17"/>
      <c r="C2973" s="17"/>
      <c r="D2973" s="17"/>
      <c r="E2973" s="9"/>
      <c r="F2973" s="18"/>
      <c r="G2973"/>
      <c r="H2973" s="18"/>
    </row>
    <row r="2974" spans="1:8">
      <c r="A2974" s="17"/>
      <c r="B2974" s="17"/>
      <c r="C2974" s="17"/>
      <c r="D2974" s="17"/>
      <c r="E2974" s="9"/>
      <c r="F2974" s="18"/>
      <c r="G2974"/>
      <c r="H2974" s="18"/>
    </row>
    <row r="2975" spans="1:8">
      <c r="A2975" s="17"/>
      <c r="B2975" s="17"/>
      <c r="C2975" s="17"/>
      <c r="D2975" s="17"/>
      <c r="E2975" s="9"/>
      <c r="F2975" s="18"/>
      <c r="G2975"/>
      <c r="H2975" s="18"/>
    </row>
    <row r="2976" spans="1:8">
      <c r="A2976" s="17"/>
      <c r="B2976" s="17"/>
      <c r="C2976" s="17"/>
      <c r="D2976" s="17"/>
      <c r="E2976" s="9"/>
      <c r="F2976" s="18"/>
      <c r="G2976"/>
      <c r="H2976" s="18"/>
    </row>
    <row r="2977" spans="1:8">
      <c r="A2977" s="17"/>
      <c r="B2977" s="17"/>
      <c r="C2977" s="17"/>
      <c r="D2977" s="17"/>
      <c r="E2977" s="9"/>
      <c r="F2977" s="18"/>
      <c r="G2977"/>
      <c r="H2977" s="18"/>
    </row>
    <row r="2978" spans="1:8">
      <c r="A2978" s="17"/>
      <c r="B2978" s="17"/>
      <c r="C2978" s="17"/>
      <c r="D2978" s="17"/>
      <c r="E2978" s="9"/>
      <c r="F2978" s="18"/>
      <c r="G2978"/>
      <c r="H2978" s="18"/>
    </row>
    <row r="2979" spans="1:8">
      <c r="A2979" s="17"/>
      <c r="B2979" s="17"/>
      <c r="C2979" s="17"/>
      <c r="D2979" s="17"/>
      <c r="E2979" s="9"/>
      <c r="F2979" s="18"/>
      <c r="G2979"/>
      <c r="H2979" s="18"/>
    </row>
    <row r="2980" spans="1:8">
      <c r="A2980" s="17"/>
      <c r="B2980" s="17"/>
      <c r="C2980" s="17"/>
      <c r="D2980" s="17"/>
      <c r="E2980" s="9"/>
      <c r="F2980" s="18"/>
      <c r="G2980"/>
      <c r="H2980" s="18"/>
    </row>
    <row r="2981" spans="1:8">
      <c r="A2981" s="17"/>
      <c r="B2981" s="17"/>
      <c r="C2981" s="17"/>
      <c r="D2981" s="17"/>
      <c r="E2981" s="9"/>
      <c r="F2981" s="18"/>
      <c r="G2981"/>
      <c r="H2981" s="18"/>
    </row>
    <row r="2982" spans="1:8">
      <c r="A2982" s="17"/>
      <c r="B2982" s="17"/>
      <c r="C2982" s="17"/>
      <c r="D2982" s="17"/>
      <c r="E2982" s="9"/>
      <c r="F2982" s="18"/>
      <c r="G2982"/>
      <c r="H2982" s="18"/>
    </row>
    <row r="2983" spans="1:8">
      <c r="A2983" s="17"/>
      <c r="B2983" s="17"/>
      <c r="C2983" s="17"/>
      <c r="D2983" s="17"/>
      <c r="E2983" s="9"/>
      <c r="F2983" s="18"/>
      <c r="G2983"/>
      <c r="H2983" s="18"/>
    </row>
    <row r="2984" spans="1:8">
      <c r="A2984" s="17"/>
      <c r="B2984" s="17"/>
      <c r="C2984" s="17"/>
      <c r="D2984" s="17"/>
      <c r="E2984" s="9"/>
      <c r="F2984" s="18"/>
      <c r="G2984"/>
      <c r="H2984" s="18"/>
    </row>
    <row r="2985" spans="1:8">
      <c r="A2985" s="17"/>
      <c r="B2985" s="17"/>
      <c r="C2985" s="17"/>
      <c r="D2985" s="17"/>
      <c r="E2985" s="9"/>
      <c r="F2985" s="18"/>
      <c r="G2985"/>
      <c r="H2985" s="18"/>
    </row>
    <row r="2986" spans="1:8">
      <c r="A2986" s="17"/>
      <c r="B2986" s="17"/>
      <c r="C2986" s="17"/>
      <c r="D2986" s="17"/>
      <c r="E2986" s="9"/>
      <c r="F2986" s="18"/>
      <c r="G2986"/>
      <c r="H2986" s="18"/>
    </row>
    <row r="2987" spans="1:8">
      <c r="A2987" s="17"/>
      <c r="B2987" s="17"/>
      <c r="C2987" s="17"/>
      <c r="D2987" s="17"/>
      <c r="E2987" s="9"/>
      <c r="F2987" s="18"/>
      <c r="G2987"/>
      <c r="H2987" s="18"/>
    </row>
    <row r="2988" spans="1:8">
      <c r="A2988" s="17"/>
      <c r="B2988" s="17"/>
      <c r="C2988" s="17"/>
      <c r="D2988" s="17"/>
      <c r="E2988" s="9"/>
      <c r="F2988" s="18"/>
      <c r="G2988"/>
      <c r="H2988" s="18"/>
    </row>
    <row r="2989" spans="1:8">
      <c r="A2989" s="17"/>
      <c r="B2989" s="17"/>
      <c r="C2989" s="17"/>
      <c r="D2989" s="17"/>
      <c r="E2989" s="9"/>
      <c r="F2989" s="18"/>
      <c r="G2989"/>
      <c r="H2989" s="18"/>
    </row>
    <row r="2990" spans="1:8">
      <c r="A2990" s="17"/>
      <c r="B2990" s="17"/>
      <c r="C2990" s="17"/>
      <c r="D2990" s="17"/>
      <c r="E2990" s="9"/>
      <c r="F2990" s="18"/>
      <c r="G2990"/>
      <c r="H2990" s="18"/>
    </row>
    <row r="2991" spans="1:8">
      <c r="A2991" s="17"/>
      <c r="B2991" s="17"/>
      <c r="C2991" s="17"/>
      <c r="D2991" s="17"/>
      <c r="E2991" s="9"/>
      <c r="F2991" s="18"/>
      <c r="G2991"/>
      <c r="H2991" s="18"/>
    </row>
    <row r="2992" spans="1:8">
      <c r="A2992" s="17"/>
      <c r="B2992" s="17"/>
      <c r="C2992" s="17"/>
      <c r="D2992" s="17"/>
      <c r="E2992" s="9"/>
      <c r="F2992" s="18"/>
      <c r="G2992"/>
      <c r="H2992" s="18"/>
    </row>
    <row r="2993" spans="1:8">
      <c r="A2993" s="17"/>
      <c r="B2993" s="17"/>
      <c r="C2993" s="17"/>
      <c r="D2993" s="17"/>
      <c r="E2993" s="9"/>
      <c r="F2993" s="18"/>
      <c r="G2993"/>
      <c r="H2993" s="18"/>
    </row>
    <row r="2994" spans="1:8">
      <c r="A2994" s="17"/>
      <c r="B2994" s="17"/>
      <c r="C2994" s="17"/>
      <c r="D2994" s="17"/>
      <c r="E2994" s="9"/>
      <c r="F2994" s="18"/>
      <c r="G2994"/>
      <c r="H2994" s="18"/>
    </row>
    <row r="2995" spans="1:8">
      <c r="A2995" s="17"/>
      <c r="B2995" s="17"/>
      <c r="C2995" s="17"/>
      <c r="D2995" s="17"/>
      <c r="E2995" s="9"/>
      <c r="F2995" s="18"/>
      <c r="G2995"/>
      <c r="H2995" s="18"/>
    </row>
    <row r="2996" spans="1:8">
      <c r="A2996" s="17"/>
      <c r="B2996" s="17"/>
      <c r="C2996" s="17"/>
      <c r="D2996" s="17"/>
      <c r="E2996" s="9"/>
      <c r="F2996" s="18"/>
      <c r="G2996"/>
      <c r="H2996" s="18"/>
    </row>
    <row r="2997" spans="1:8">
      <c r="A2997" s="17"/>
      <c r="B2997" s="17"/>
      <c r="C2997" s="17"/>
      <c r="D2997" s="17"/>
      <c r="E2997" s="9"/>
      <c r="F2997" s="18"/>
      <c r="G2997"/>
      <c r="H2997" s="18"/>
    </row>
    <row r="2998" spans="1:8">
      <c r="A2998" s="17"/>
      <c r="B2998" s="17"/>
      <c r="C2998" s="17"/>
      <c r="D2998" s="17"/>
      <c r="E2998" s="9"/>
      <c r="F2998" s="18"/>
      <c r="G2998"/>
      <c r="H2998" s="18"/>
    </row>
    <row r="2999" spans="1:8">
      <c r="A2999" s="17"/>
      <c r="B2999" s="17"/>
      <c r="C2999" s="17"/>
      <c r="D2999" s="17"/>
      <c r="E2999" s="9"/>
      <c r="F2999" s="18"/>
      <c r="G2999"/>
      <c r="H2999" s="18"/>
    </row>
    <row r="3000" spans="1:8">
      <c r="A3000" s="17"/>
      <c r="B3000" s="17"/>
      <c r="C3000" s="17"/>
      <c r="D3000" s="17"/>
      <c r="E3000" s="9"/>
      <c r="F3000" s="18"/>
      <c r="G3000"/>
      <c r="H3000" s="18"/>
    </row>
    <row r="3001" spans="1:8">
      <c r="A3001" s="17"/>
      <c r="B3001" s="17"/>
      <c r="C3001" s="17"/>
      <c r="D3001" s="17"/>
      <c r="E3001" s="9"/>
      <c r="F3001" s="18"/>
      <c r="G3001"/>
      <c r="H3001" s="18"/>
    </row>
    <row r="3002" spans="1:8">
      <c r="A3002" s="17"/>
      <c r="B3002" s="17"/>
      <c r="C3002" s="17"/>
      <c r="D3002" s="17"/>
      <c r="E3002" s="9"/>
      <c r="F3002" s="18"/>
      <c r="G3002"/>
      <c r="H3002" s="18"/>
    </row>
    <row r="3003" spans="1:8">
      <c r="A3003" s="17"/>
      <c r="B3003" s="17"/>
      <c r="C3003" s="17"/>
      <c r="D3003" s="17"/>
      <c r="E3003" s="9"/>
      <c r="F3003" s="18"/>
      <c r="G3003"/>
      <c r="H3003" s="18"/>
    </row>
    <row r="3004" spans="1:8">
      <c r="A3004" s="17"/>
      <c r="B3004" s="17"/>
      <c r="C3004" s="17"/>
      <c r="D3004" s="17"/>
      <c r="E3004" s="9"/>
      <c r="F3004" s="18"/>
      <c r="G3004"/>
      <c r="H3004" s="18"/>
    </row>
    <row r="3005" spans="1:8">
      <c r="A3005" s="17"/>
      <c r="B3005" s="17"/>
      <c r="C3005" s="17"/>
      <c r="D3005" s="17"/>
      <c r="E3005" s="9"/>
      <c r="F3005" s="18"/>
      <c r="G3005"/>
      <c r="H3005" s="18"/>
    </row>
    <row r="3006" spans="1:8">
      <c r="A3006" s="17"/>
      <c r="B3006" s="17"/>
      <c r="C3006" s="17"/>
      <c r="D3006" s="17"/>
      <c r="E3006" s="9"/>
      <c r="F3006" s="18"/>
      <c r="G3006" s="118"/>
      <c r="H3006" s="18"/>
    </row>
    <row r="3007" spans="1:8">
      <c r="A3007" s="17"/>
      <c r="B3007" s="17"/>
      <c r="C3007" s="17"/>
      <c r="D3007" s="17"/>
      <c r="E3007" s="9"/>
      <c r="F3007" s="18"/>
      <c r="G3007"/>
      <c r="H3007" s="18"/>
    </row>
    <row r="3008" spans="1:8">
      <c r="A3008" s="17"/>
      <c r="B3008" s="17"/>
      <c r="C3008" s="17"/>
      <c r="D3008" s="17"/>
      <c r="E3008" s="9"/>
      <c r="F3008" s="18"/>
      <c r="G3008"/>
      <c r="H3008" s="18"/>
    </row>
    <row r="3009" spans="1:8">
      <c r="A3009" s="17"/>
      <c r="B3009" s="17"/>
      <c r="C3009" s="17"/>
      <c r="D3009" s="17"/>
      <c r="E3009" s="9"/>
      <c r="F3009" s="18"/>
      <c r="G3009"/>
      <c r="H3009" s="18"/>
    </row>
    <row r="3010" spans="1:8">
      <c r="A3010" s="17"/>
      <c r="B3010" s="17"/>
      <c r="C3010" s="17"/>
      <c r="D3010" s="17"/>
      <c r="E3010" s="9"/>
      <c r="F3010" s="18"/>
      <c r="G3010"/>
      <c r="H3010" s="18"/>
    </row>
    <row r="3011" spans="1:8">
      <c r="A3011" s="17"/>
      <c r="B3011" s="17"/>
      <c r="C3011" s="17"/>
      <c r="D3011" s="17"/>
      <c r="E3011" s="9"/>
      <c r="F3011" s="18"/>
      <c r="G3011"/>
      <c r="H3011" s="18"/>
    </row>
    <row r="3012" spans="1:8">
      <c r="A3012" s="17"/>
      <c r="B3012" s="17"/>
      <c r="C3012" s="17"/>
      <c r="D3012" s="17"/>
      <c r="E3012" s="9"/>
      <c r="F3012" s="18"/>
      <c r="G3012"/>
      <c r="H3012" s="18"/>
    </row>
    <row r="3013" spans="1:8">
      <c r="A3013" s="17"/>
      <c r="B3013" s="17"/>
      <c r="C3013" s="17"/>
      <c r="D3013" s="17"/>
      <c r="E3013" s="9"/>
      <c r="F3013" s="18"/>
      <c r="G3013"/>
      <c r="H3013" s="18"/>
    </row>
    <row r="3014" spans="1:8">
      <c r="A3014" s="17"/>
      <c r="B3014" s="17"/>
      <c r="C3014" s="17"/>
      <c r="D3014" s="17"/>
      <c r="E3014" s="9"/>
      <c r="F3014" s="18"/>
      <c r="G3014"/>
      <c r="H3014" s="18"/>
    </row>
    <row r="3015" spans="1:8">
      <c r="A3015" s="17"/>
      <c r="B3015" s="17"/>
      <c r="C3015" s="17"/>
      <c r="D3015" s="17"/>
      <c r="E3015" s="9"/>
      <c r="F3015" s="18"/>
      <c r="G3015"/>
      <c r="H3015" s="18"/>
    </row>
    <row r="3016" spans="1:8">
      <c r="A3016" s="17"/>
      <c r="B3016" s="17"/>
      <c r="C3016" s="17"/>
      <c r="D3016" s="17"/>
      <c r="E3016" s="9"/>
      <c r="F3016" s="18"/>
      <c r="G3016"/>
      <c r="H3016" s="18"/>
    </row>
    <row r="3017" spans="1:8">
      <c r="A3017" s="17"/>
      <c r="B3017" s="17"/>
      <c r="C3017" s="17"/>
      <c r="D3017" s="17"/>
      <c r="E3017" s="9"/>
      <c r="F3017" s="18"/>
      <c r="G3017"/>
      <c r="H3017" s="18"/>
    </row>
    <row r="3018" spans="1:8">
      <c r="A3018" s="17"/>
      <c r="B3018" s="17"/>
      <c r="C3018" s="17"/>
      <c r="D3018" s="17"/>
      <c r="E3018" s="9"/>
      <c r="F3018" s="18"/>
      <c r="G3018"/>
      <c r="H3018" s="18"/>
    </row>
    <row r="3019" spans="1:8">
      <c r="A3019" s="17"/>
      <c r="B3019" s="17"/>
      <c r="C3019" s="17"/>
      <c r="D3019" s="17"/>
      <c r="E3019" s="9"/>
      <c r="F3019" s="18"/>
      <c r="G3019"/>
      <c r="H3019" s="18"/>
    </row>
    <row r="3020" spans="1:8">
      <c r="A3020" s="17"/>
      <c r="B3020" s="17"/>
      <c r="C3020" s="17"/>
      <c r="D3020" s="17"/>
      <c r="E3020" s="9"/>
      <c r="F3020" s="18"/>
      <c r="G3020"/>
      <c r="H3020" s="18"/>
    </row>
    <row r="3021" spans="1:8">
      <c r="A3021" s="17"/>
      <c r="B3021" s="17"/>
      <c r="C3021" s="17"/>
      <c r="D3021" s="17"/>
      <c r="E3021" s="9"/>
      <c r="F3021" s="18"/>
      <c r="G3021"/>
      <c r="H3021" s="18"/>
    </row>
    <row r="3022" spans="1:8">
      <c r="A3022" s="17"/>
      <c r="B3022" s="17"/>
      <c r="C3022" s="17"/>
      <c r="D3022" s="17"/>
      <c r="E3022" s="9"/>
      <c r="F3022" s="18"/>
      <c r="G3022"/>
      <c r="H3022" s="18"/>
    </row>
    <row r="3023" spans="1:8">
      <c r="A3023" s="17"/>
      <c r="B3023" s="17"/>
      <c r="C3023" s="17"/>
      <c r="D3023" s="17"/>
      <c r="E3023" s="9"/>
      <c r="F3023" s="18"/>
      <c r="G3023"/>
      <c r="H3023" s="18"/>
    </row>
    <row r="3024" spans="1:8">
      <c r="A3024" s="17"/>
      <c r="B3024" s="17"/>
      <c r="C3024" s="17"/>
      <c r="D3024" s="17"/>
      <c r="E3024" s="9"/>
      <c r="F3024" s="18"/>
      <c r="G3024"/>
      <c r="H3024" s="18"/>
    </row>
    <row r="3025" spans="1:8">
      <c r="A3025" s="17"/>
      <c r="B3025" s="17"/>
      <c r="C3025" s="17"/>
      <c r="D3025" s="17"/>
      <c r="E3025" s="9"/>
      <c r="F3025" s="18"/>
      <c r="G3025"/>
      <c r="H3025" s="18"/>
    </row>
    <row r="3026" spans="1:8">
      <c r="A3026" s="17"/>
      <c r="B3026" s="17"/>
      <c r="C3026" s="17"/>
      <c r="D3026" s="17"/>
      <c r="E3026" s="9"/>
      <c r="F3026" s="18"/>
      <c r="G3026"/>
      <c r="H3026" s="18"/>
    </row>
    <row r="3027" spans="1:8">
      <c r="A3027" s="17"/>
      <c r="B3027" s="17"/>
      <c r="C3027" s="17"/>
      <c r="D3027" s="17"/>
      <c r="E3027" s="9"/>
      <c r="F3027" s="18"/>
      <c r="G3027"/>
      <c r="H3027" s="18"/>
    </row>
    <row r="3028" spans="1:8">
      <c r="A3028" s="17"/>
      <c r="B3028" s="17"/>
      <c r="C3028" s="17"/>
      <c r="D3028" s="17"/>
      <c r="E3028" s="9"/>
      <c r="F3028" s="18"/>
      <c r="G3028"/>
      <c r="H3028" s="18"/>
    </row>
    <row r="3029" spans="1:8">
      <c r="A3029" s="17"/>
      <c r="B3029" s="17"/>
      <c r="C3029" s="17"/>
      <c r="D3029" s="17"/>
      <c r="E3029" s="9"/>
      <c r="F3029" s="18"/>
      <c r="G3029"/>
      <c r="H3029" s="18"/>
    </row>
    <row r="3030" spans="1:8">
      <c r="A3030" s="17"/>
      <c r="B3030" s="17"/>
      <c r="C3030" s="17"/>
      <c r="D3030" s="17"/>
      <c r="E3030" s="9"/>
      <c r="F3030" s="18"/>
      <c r="G3030"/>
      <c r="H3030" s="18"/>
    </row>
    <row r="3031" spans="1:8">
      <c r="A3031" s="17"/>
      <c r="B3031" s="17"/>
      <c r="C3031" s="17"/>
      <c r="D3031" s="17"/>
      <c r="E3031" s="9"/>
      <c r="F3031" s="18"/>
      <c r="G3031"/>
      <c r="H3031" s="18"/>
    </row>
    <row r="3032" spans="1:8">
      <c r="A3032" s="17"/>
      <c r="B3032" s="17"/>
      <c r="C3032" s="17"/>
      <c r="D3032" s="17"/>
      <c r="E3032" s="9"/>
      <c r="F3032" s="18"/>
      <c r="G3032"/>
      <c r="H3032" s="18"/>
    </row>
    <row r="3033" spans="1:8">
      <c r="A3033" s="17"/>
      <c r="B3033" s="17"/>
      <c r="C3033" s="17"/>
      <c r="D3033" s="17"/>
      <c r="E3033" s="9"/>
      <c r="F3033" s="18"/>
      <c r="G3033"/>
      <c r="H3033" s="18"/>
    </row>
    <row r="3034" spans="1:8">
      <c r="A3034" s="17"/>
      <c r="B3034" s="17"/>
      <c r="C3034" s="17"/>
      <c r="D3034" s="17"/>
      <c r="E3034" s="9"/>
      <c r="F3034" s="18"/>
      <c r="G3034"/>
      <c r="H3034" s="18"/>
    </row>
    <row r="3035" spans="1:8">
      <c r="A3035" s="17"/>
      <c r="B3035" s="17"/>
      <c r="C3035" s="17"/>
      <c r="D3035" s="17"/>
      <c r="E3035" s="9"/>
      <c r="F3035" s="18"/>
      <c r="G3035"/>
      <c r="H3035" s="18"/>
    </row>
    <row r="3036" spans="1:8">
      <c r="A3036" s="17"/>
      <c r="B3036" s="17"/>
      <c r="C3036" s="17"/>
      <c r="D3036" s="17"/>
      <c r="E3036" s="9"/>
      <c r="F3036" s="18"/>
      <c r="G3036"/>
      <c r="H3036" s="18"/>
    </row>
    <row r="3037" spans="1:8">
      <c r="A3037" s="17"/>
      <c r="B3037" s="17"/>
      <c r="C3037" s="17"/>
      <c r="D3037" s="17"/>
      <c r="E3037" s="9"/>
      <c r="F3037" s="18"/>
      <c r="G3037"/>
      <c r="H3037" s="18"/>
    </row>
    <row r="3038" spans="1:8">
      <c r="A3038" s="17"/>
      <c r="B3038" s="17"/>
      <c r="C3038" s="17"/>
      <c r="D3038" s="17"/>
      <c r="E3038" s="9"/>
      <c r="F3038" s="18"/>
      <c r="G3038"/>
      <c r="H3038" s="18"/>
    </row>
    <row r="3039" spans="1:8">
      <c r="A3039" s="17"/>
      <c r="B3039" s="17"/>
      <c r="C3039" s="17"/>
      <c r="D3039" s="17"/>
      <c r="E3039" s="9"/>
      <c r="F3039" s="18"/>
      <c r="G3039"/>
      <c r="H3039" s="18"/>
    </row>
    <row r="3040" spans="1:8">
      <c r="A3040" s="17"/>
      <c r="B3040" s="17"/>
      <c r="C3040" s="17"/>
      <c r="D3040" s="17"/>
      <c r="E3040" s="9"/>
      <c r="F3040" s="18"/>
      <c r="G3040"/>
      <c r="H3040" s="18"/>
    </row>
    <row r="3041" spans="1:8">
      <c r="A3041" s="17"/>
      <c r="B3041" s="17"/>
      <c r="C3041" s="17"/>
      <c r="D3041" s="17"/>
      <c r="E3041" s="9"/>
      <c r="F3041" s="18"/>
      <c r="G3041"/>
      <c r="H3041" s="18"/>
    </row>
    <row r="3042" spans="1:8">
      <c r="A3042" s="17"/>
      <c r="B3042" s="17"/>
      <c r="C3042" s="17"/>
      <c r="D3042" s="17"/>
      <c r="E3042" s="9"/>
      <c r="F3042" s="18"/>
      <c r="G3042"/>
      <c r="H3042" s="18"/>
    </row>
    <row r="3043" spans="1:8">
      <c r="A3043" s="17"/>
      <c r="B3043" s="17"/>
      <c r="C3043" s="17"/>
      <c r="D3043" s="17"/>
      <c r="E3043" s="9"/>
      <c r="F3043" s="18"/>
      <c r="G3043"/>
      <c r="H3043" s="18"/>
    </row>
    <row r="3044" spans="1:8">
      <c r="A3044" s="17"/>
      <c r="B3044" s="17"/>
      <c r="C3044" s="17"/>
      <c r="D3044" s="17"/>
      <c r="E3044" s="9"/>
      <c r="F3044" s="18"/>
      <c r="G3044"/>
      <c r="H3044" s="18"/>
    </row>
    <row r="3045" spans="1:8">
      <c r="A3045" s="17"/>
      <c r="B3045" s="17"/>
      <c r="C3045" s="17"/>
      <c r="D3045" s="17"/>
      <c r="E3045" s="9"/>
      <c r="F3045" s="18"/>
      <c r="G3045"/>
      <c r="H3045" s="18"/>
    </row>
    <row r="3046" spans="1:8">
      <c r="A3046" s="17"/>
      <c r="B3046" s="17"/>
      <c r="C3046" s="17"/>
      <c r="D3046" s="17"/>
      <c r="E3046" s="9"/>
      <c r="F3046" s="18"/>
      <c r="G3046"/>
      <c r="H3046" s="18"/>
    </row>
    <row r="3047" spans="1:8">
      <c r="A3047" s="17"/>
      <c r="B3047" s="17"/>
      <c r="C3047" s="17"/>
      <c r="D3047" s="17"/>
      <c r="E3047" s="9"/>
      <c r="F3047" s="18"/>
      <c r="G3047"/>
      <c r="H3047" s="18"/>
    </row>
    <row r="3048" spans="1:8">
      <c r="A3048" s="17"/>
      <c r="B3048" s="17"/>
      <c r="C3048" s="17"/>
      <c r="D3048" s="17"/>
      <c r="E3048" s="9"/>
      <c r="F3048" s="18"/>
      <c r="G3048"/>
      <c r="H3048" s="18"/>
    </row>
    <row r="3049" spans="1:8">
      <c r="A3049" s="17"/>
      <c r="B3049" s="17"/>
      <c r="C3049" s="17"/>
      <c r="D3049" s="17"/>
      <c r="E3049" s="9"/>
      <c r="F3049" s="18"/>
      <c r="G3049"/>
      <c r="H3049" s="18"/>
    </row>
    <row r="3050" spans="1:8">
      <c r="A3050" s="17"/>
      <c r="B3050" s="17"/>
      <c r="C3050" s="17"/>
      <c r="D3050" s="17"/>
      <c r="E3050" s="9"/>
      <c r="F3050" s="18"/>
      <c r="G3050"/>
      <c r="H3050" s="18"/>
    </row>
    <row r="3051" spans="1:8">
      <c r="A3051" s="17"/>
      <c r="B3051" s="17"/>
      <c r="C3051" s="17"/>
      <c r="D3051" s="17"/>
      <c r="E3051" s="9"/>
      <c r="F3051" s="18"/>
      <c r="G3051"/>
      <c r="H3051" s="18"/>
    </row>
    <row r="3052" spans="1:8">
      <c r="A3052" s="17"/>
      <c r="B3052" s="17"/>
      <c r="C3052" s="17"/>
      <c r="D3052" s="17"/>
      <c r="E3052" s="9"/>
      <c r="F3052" s="18"/>
      <c r="G3052"/>
      <c r="H3052" s="18"/>
    </row>
    <row r="3053" spans="1:8">
      <c r="A3053" s="17"/>
      <c r="B3053" s="17"/>
      <c r="C3053" s="17"/>
      <c r="D3053" s="17"/>
      <c r="E3053" s="9"/>
      <c r="F3053" s="18"/>
      <c r="G3053"/>
      <c r="H3053" s="18"/>
    </row>
    <row r="3054" spans="1:8">
      <c r="A3054" s="17"/>
      <c r="B3054" s="17"/>
      <c r="C3054" s="17"/>
      <c r="D3054" s="17"/>
      <c r="E3054" s="9"/>
      <c r="F3054" s="18"/>
      <c r="G3054"/>
      <c r="H3054" s="18"/>
    </row>
    <row r="3055" spans="1:8">
      <c r="A3055" s="17"/>
      <c r="B3055" s="17"/>
      <c r="C3055" s="17"/>
      <c r="D3055" s="17"/>
      <c r="E3055" s="9"/>
      <c r="F3055" s="18"/>
      <c r="G3055"/>
      <c r="H3055" s="18"/>
    </row>
    <row r="3056" spans="1:8">
      <c r="A3056" s="17"/>
      <c r="B3056" s="17"/>
      <c r="C3056" s="17"/>
      <c r="D3056" s="17"/>
      <c r="E3056" s="9"/>
      <c r="F3056" s="18"/>
      <c r="G3056"/>
      <c r="H3056" s="18"/>
    </row>
    <row r="3057" spans="1:8">
      <c r="A3057" s="17"/>
      <c r="B3057" s="17"/>
      <c r="C3057" s="17"/>
      <c r="D3057" s="17"/>
      <c r="E3057" s="9"/>
      <c r="F3057" s="18"/>
      <c r="G3057"/>
      <c r="H3057" s="18"/>
    </row>
    <row r="3058" spans="1:8">
      <c r="A3058" s="17"/>
      <c r="B3058" s="17"/>
      <c r="C3058" s="17"/>
      <c r="D3058" s="17"/>
      <c r="E3058" s="9"/>
      <c r="F3058" s="18"/>
      <c r="G3058"/>
      <c r="H3058" s="18"/>
    </row>
    <row r="3059" spans="1:8">
      <c r="A3059" s="17"/>
      <c r="B3059" s="17"/>
      <c r="C3059" s="17"/>
      <c r="D3059" s="17"/>
      <c r="E3059" s="9"/>
      <c r="F3059" s="18"/>
      <c r="G3059"/>
      <c r="H3059" s="18"/>
    </row>
    <row r="3060" spans="1:8">
      <c r="A3060" s="17"/>
      <c r="B3060" s="17"/>
      <c r="C3060" s="17"/>
      <c r="D3060" s="17"/>
      <c r="E3060" s="9"/>
      <c r="F3060" s="18"/>
      <c r="G3060"/>
      <c r="H3060" s="18"/>
    </row>
    <row r="3061" spans="1:8">
      <c r="A3061" s="17"/>
      <c r="B3061" s="17"/>
      <c r="C3061" s="17"/>
      <c r="D3061" s="17"/>
      <c r="E3061" s="9"/>
      <c r="F3061" s="18"/>
      <c r="G3061"/>
      <c r="H3061" s="18"/>
    </row>
    <row r="3062" spans="1:8">
      <c r="A3062" s="17"/>
      <c r="B3062" s="17"/>
      <c r="C3062" s="17"/>
      <c r="D3062" s="17"/>
      <c r="E3062" s="9"/>
      <c r="F3062" s="18"/>
      <c r="G3062"/>
      <c r="H3062" s="18"/>
    </row>
    <row r="3063" spans="1:8">
      <c r="A3063" s="17"/>
      <c r="B3063" s="17"/>
      <c r="C3063" s="17"/>
      <c r="D3063" s="17"/>
      <c r="E3063" s="9"/>
      <c r="F3063" s="18"/>
      <c r="G3063"/>
      <c r="H3063" s="18"/>
    </row>
    <row r="3064" spans="1:8">
      <c r="A3064" s="17"/>
      <c r="B3064" s="17"/>
      <c r="C3064" s="17"/>
      <c r="D3064" s="17"/>
      <c r="E3064" s="9"/>
      <c r="F3064" s="18"/>
      <c r="G3064"/>
      <c r="H3064" s="18"/>
    </row>
    <row r="3065" spans="1:8">
      <c r="A3065" s="17"/>
      <c r="B3065" s="17"/>
      <c r="C3065" s="17"/>
      <c r="D3065" s="17"/>
      <c r="E3065" s="9"/>
      <c r="F3065" s="18"/>
      <c r="G3065"/>
      <c r="H3065" s="18"/>
    </row>
    <row r="3066" spans="1:8">
      <c r="A3066" s="17"/>
      <c r="B3066" s="17"/>
      <c r="C3066" s="17"/>
      <c r="D3066" s="17"/>
      <c r="E3066" s="9"/>
      <c r="F3066" s="18"/>
      <c r="G3066"/>
      <c r="H3066" s="18"/>
    </row>
    <row r="3067" spans="1:8">
      <c r="A3067" s="17"/>
      <c r="B3067" s="17"/>
      <c r="C3067" s="17"/>
      <c r="D3067" s="17"/>
      <c r="E3067" s="9"/>
      <c r="F3067" s="18"/>
      <c r="G3067"/>
      <c r="H3067" s="18"/>
    </row>
    <row r="3068" spans="1:8">
      <c r="A3068" s="17"/>
      <c r="B3068" s="17"/>
      <c r="C3068" s="17"/>
      <c r="D3068" s="17"/>
      <c r="E3068" s="9"/>
      <c r="F3068" s="18"/>
      <c r="G3068"/>
      <c r="H3068" s="18"/>
    </row>
    <row r="3069" spans="1:8">
      <c r="A3069" s="17"/>
      <c r="B3069" s="17"/>
      <c r="C3069" s="17"/>
      <c r="D3069" s="17"/>
      <c r="E3069" s="9"/>
      <c r="F3069" s="18"/>
      <c r="G3069"/>
      <c r="H3069" s="18"/>
    </row>
    <row r="3070" spans="1:8">
      <c r="A3070" s="17"/>
      <c r="B3070" s="17"/>
      <c r="C3070" s="17"/>
      <c r="D3070" s="17"/>
      <c r="E3070" s="9"/>
      <c r="F3070" s="18"/>
      <c r="G3070"/>
      <c r="H3070" s="18"/>
    </row>
    <row r="3071" spans="1:8">
      <c r="A3071" s="17"/>
      <c r="B3071" s="17"/>
      <c r="C3071" s="17"/>
      <c r="D3071" s="17"/>
      <c r="E3071" s="9"/>
      <c r="F3071" s="18"/>
      <c r="G3071"/>
      <c r="H3071" s="18"/>
    </row>
    <row r="3072" spans="1:8">
      <c r="A3072" s="17"/>
      <c r="B3072" s="17"/>
      <c r="C3072" s="17"/>
      <c r="D3072" s="17"/>
      <c r="E3072" s="9"/>
      <c r="F3072" s="18"/>
      <c r="G3072"/>
      <c r="H3072" s="18"/>
    </row>
    <row r="3073" spans="1:8">
      <c r="A3073" s="17"/>
      <c r="B3073" s="17"/>
      <c r="C3073" s="17"/>
      <c r="D3073" s="17"/>
      <c r="E3073" s="9"/>
      <c r="F3073" s="18"/>
      <c r="G3073"/>
      <c r="H3073" s="18"/>
    </row>
    <row r="3074" spans="1:8">
      <c r="A3074" s="17"/>
      <c r="B3074" s="17"/>
      <c r="C3074" s="17"/>
      <c r="D3074" s="17"/>
      <c r="E3074" s="9"/>
      <c r="F3074" s="18"/>
      <c r="G3074"/>
      <c r="H3074" s="18"/>
    </row>
    <row r="3075" spans="1:8">
      <c r="A3075" s="17"/>
      <c r="B3075" s="17"/>
      <c r="C3075" s="17"/>
      <c r="D3075" s="17"/>
      <c r="E3075" s="9"/>
      <c r="F3075" s="18"/>
      <c r="G3075"/>
      <c r="H3075" s="18"/>
    </row>
    <row r="3076" spans="1:8">
      <c r="A3076" s="17"/>
      <c r="B3076" s="17"/>
      <c r="C3076" s="17"/>
      <c r="D3076" s="17"/>
      <c r="E3076" s="9"/>
      <c r="F3076" s="18"/>
      <c r="G3076"/>
      <c r="H3076" s="18"/>
    </row>
    <row r="3077" spans="1:8">
      <c r="A3077" s="17"/>
      <c r="B3077" s="17"/>
      <c r="C3077" s="17"/>
      <c r="D3077" s="17"/>
      <c r="E3077" s="9"/>
      <c r="F3077" s="18"/>
      <c r="G3077"/>
      <c r="H3077" s="18"/>
    </row>
    <row r="3078" spans="1:8">
      <c r="A3078" s="17"/>
      <c r="B3078" s="17"/>
      <c r="C3078" s="17"/>
      <c r="D3078" s="17"/>
      <c r="E3078" s="9"/>
      <c r="F3078" s="18"/>
      <c r="G3078"/>
      <c r="H3078" s="18"/>
    </row>
    <row r="3079" spans="1:8">
      <c r="A3079" s="17"/>
      <c r="B3079" s="17"/>
      <c r="C3079" s="17"/>
      <c r="D3079" s="17"/>
      <c r="E3079" s="9"/>
      <c r="F3079" s="18"/>
      <c r="G3079"/>
      <c r="H3079" s="18"/>
    </row>
    <row r="3080" spans="1:8">
      <c r="A3080" s="17"/>
      <c r="B3080" s="17"/>
      <c r="C3080" s="17"/>
      <c r="D3080" s="17"/>
      <c r="E3080" s="9"/>
      <c r="F3080" s="18"/>
      <c r="G3080"/>
      <c r="H3080" s="18"/>
    </row>
    <row r="3081" spans="1:8">
      <c r="A3081" s="17"/>
      <c r="B3081" s="17"/>
      <c r="C3081" s="17"/>
      <c r="D3081" s="17"/>
      <c r="E3081" s="9"/>
      <c r="F3081" s="18"/>
      <c r="G3081"/>
      <c r="H3081" s="18"/>
    </row>
    <row r="3082" spans="1:8">
      <c r="A3082" s="17"/>
      <c r="B3082" s="17"/>
      <c r="C3082" s="17"/>
      <c r="D3082" s="17"/>
      <c r="E3082" s="9"/>
      <c r="F3082" s="18"/>
      <c r="G3082"/>
      <c r="H3082" s="18"/>
    </row>
    <row r="3083" spans="1:8">
      <c r="A3083" s="17"/>
      <c r="B3083" s="17"/>
      <c r="C3083" s="17"/>
      <c r="D3083" s="17"/>
      <c r="E3083" s="9"/>
      <c r="F3083" s="18"/>
      <c r="G3083"/>
      <c r="H3083" s="18"/>
    </row>
    <row r="3084" spans="1:8">
      <c r="A3084" s="17"/>
      <c r="B3084" s="17"/>
      <c r="C3084" s="17"/>
      <c r="D3084" s="17"/>
      <c r="E3084" s="9"/>
      <c r="F3084" s="18"/>
      <c r="G3084"/>
      <c r="H3084" s="18"/>
    </row>
    <row r="3085" spans="1:8">
      <c r="A3085" s="17"/>
      <c r="B3085" s="17"/>
      <c r="C3085" s="17"/>
      <c r="D3085" s="17"/>
      <c r="E3085" s="9"/>
      <c r="F3085" s="18"/>
      <c r="G3085"/>
      <c r="H3085" s="18"/>
    </row>
    <row r="3086" spans="1:8">
      <c r="A3086" s="17"/>
      <c r="B3086" s="17"/>
      <c r="C3086" s="17"/>
      <c r="D3086" s="17"/>
      <c r="E3086" s="9"/>
      <c r="F3086" s="18"/>
      <c r="G3086"/>
      <c r="H3086" s="18"/>
    </row>
    <row r="3087" spans="1:8">
      <c r="A3087" s="17"/>
      <c r="B3087" s="17"/>
      <c r="C3087" s="17"/>
      <c r="D3087" s="17"/>
      <c r="E3087" s="9"/>
      <c r="F3087" s="18"/>
      <c r="G3087"/>
      <c r="H3087" s="18"/>
    </row>
    <row r="3088" spans="1:8">
      <c r="A3088" s="17"/>
      <c r="B3088" s="17"/>
      <c r="C3088" s="17"/>
      <c r="D3088" s="17"/>
      <c r="E3088" s="9"/>
      <c r="F3088" s="18"/>
      <c r="G3088"/>
      <c r="H3088" s="18"/>
    </row>
    <row r="3089" spans="1:8">
      <c r="A3089" s="17"/>
      <c r="B3089" s="17"/>
      <c r="C3089" s="17"/>
      <c r="D3089" s="17"/>
      <c r="E3089" s="9"/>
      <c r="F3089" s="18"/>
      <c r="G3089"/>
      <c r="H3089" s="18"/>
    </row>
    <row r="3090" spans="1:8">
      <c r="A3090" s="17"/>
      <c r="B3090" s="17"/>
      <c r="C3090" s="17"/>
      <c r="D3090" s="17"/>
      <c r="E3090" s="9"/>
      <c r="F3090" s="18"/>
      <c r="G3090"/>
      <c r="H3090" s="18"/>
    </row>
    <row r="3091" spans="1:8">
      <c r="A3091" s="17"/>
      <c r="B3091" s="17"/>
      <c r="C3091" s="17"/>
      <c r="D3091" s="17"/>
      <c r="E3091" s="9"/>
      <c r="F3091" s="18"/>
      <c r="G3091"/>
      <c r="H3091" s="18"/>
    </row>
    <row r="3092" spans="1:8">
      <c r="A3092" s="17"/>
      <c r="B3092" s="17"/>
      <c r="C3092" s="17"/>
      <c r="D3092" s="17"/>
      <c r="E3092" s="9"/>
      <c r="F3092" s="18"/>
      <c r="G3092"/>
      <c r="H3092" s="18"/>
    </row>
    <row r="3093" spans="1:8">
      <c r="A3093" s="17"/>
      <c r="B3093" s="17"/>
      <c r="C3093" s="17"/>
      <c r="D3093" s="17"/>
      <c r="E3093" s="9"/>
      <c r="F3093" s="18"/>
      <c r="G3093"/>
      <c r="H3093" s="18"/>
    </row>
    <row r="3094" spans="1:8">
      <c r="A3094" s="17"/>
      <c r="B3094" s="17"/>
      <c r="C3094" s="17"/>
      <c r="D3094" s="17"/>
      <c r="E3094" s="9"/>
      <c r="F3094" s="18"/>
      <c r="G3094"/>
      <c r="H3094" s="18"/>
    </row>
    <row r="3095" spans="1:8">
      <c r="A3095" s="17"/>
      <c r="B3095" s="17"/>
      <c r="C3095" s="17"/>
      <c r="D3095" s="17"/>
      <c r="E3095" s="9"/>
      <c r="F3095" s="18"/>
      <c r="G3095"/>
      <c r="H3095" s="18"/>
    </row>
    <row r="3096" spans="1:8">
      <c r="A3096" s="17"/>
      <c r="B3096" s="17"/>
      <c r="C3096" s="17"/>
      <c r="D3096" s="17"/>
      <c r="E3096" s="9"/>
      <c r="F3096" s="18"/>
      <c r="G3096"/>
      <c r="H3096" s="18"/>
    </row>
    <row r="3097" spans="1:8">
      <c r="A3097" s="17"/>
      <c r="B3097" s="17"/>
      <c r="C3097" s="17"/>
      <c r="D3097" s="17"/>
      <c r="E3097" s="9"/>
      <c r="F3097" s="18"/>
      <c r="G3097"/>
      <c r="H3097" s="18"/>
    </row>
    <row r="3098" spans="1:8">
      <c r="A3098" s="17"/>
      <c r="B3098" s="17"/>
      <c r="C3098" s="17"/>
      <c r="D3098" s="17"/>
      <c r="E3098" s="9"/>
      <c r="F3098" s="18"/>
      <c r="G3098"/>
      <c r="H3098" s="18"/>
    </row>
    <row r="3099" spans="1:8">
      <c r="A3099" s="17"/>
      <c r="B3099" s="17"/>
      <c r="C3099" s="17"/>
      <c r="D3099" s="17"/>
      <c r="E3099" s="9"/>
      <c r="F3099" s="18"/>
      <c r="G3099"/>
      <c r="H3099" s="18"/>
    </row>
    <row r="3100" spans="1:8">
      <c r="A3100" s="17"/>
      <c r="B3100" s="17"/>
      <c r="C3100" s="17"/>
      <c r="D3100" s="17"/>
      <c r="E3100" s="9"/>
      <c r="F3100" s="18"/>
      <c r="G3100"/>
      <c r="H3100" s="18"/>
    </row>
    <row r="3101" spans="1:8">
      <c r="A3101" s="17"/>
      <c r="B3101" s="17"/>
      <c r="C3101" s="17"/>
      <c r="D3101" s="17"/>
      <c r="E3101" s="9"/>
      <c r="F3101" s="18"/>
      <c r="G3101"/>
      <c r="H3101" s="18"/>
    </row>
    <row r="3102" spans="1:8">
      <c r="A3102" s="17"/>
      <c r="B3102" s="17"/>
      <c r="C3102" s="17"/>
      <c r="D3102" s="17"/>
      <c r="E3102" s="9"/>
      <c r="F3102" s="18"/>
      <c r="G3102"/>
      <c r="H3102" s="18"/>
    </row>
    <row r="3103" spans="1:8">
      <c r="A3103" s="17"/>
      <c r="B3103" s="17"/>
      <c r="C3103" s="17"/>
      <c r="D3103" s="17"/>
      <c r="E3103" s="9"/>
      <c r="F3103" s="18"/>
      <c r="G3103"/>
      <c r="H3103" s="18"/>
    </row>
    <row r="3104" spans="1:8">
      <c r="A3104" s="17"/>
      <c r="B3104" s="17"/>
      <c r="C3104" s="17"/>
      <c r="D3104" s="17"/>
      <c r="E3104" s="9"/>
      <c r="F3104" s="18"/>
      <c r="G3104"/>
      <c r="H3104" s="18"/>
    </row>
    <row r="3105" spans="1:8">
      <c r="A3105" s="17"/>
      <c r="B3105" s="17"/>
      <c r="C3105" s="17"/>
      <c r="D3105" s="17"/>
      <c r="E3105" s="9"/>
      <c r="F3105" s="18"/>
      <c r="G3105"/>
      <c r="H3105" s="18"/>
    </row>
    <row r="3106" spans="1:8">
      <c r="A3106" s="17"/>
      <c r="B3106" s="17"/>
      <c r="C3106" s="17"/>
      <c r="D3106" s="17"/>
      <c r="E3106" s="9"/>
      <c r="F3106" s="18"/>
      <c r="G3106"/>
      <c r="H3106" s="18"/>
    </row>
    <row r="3107" spans="1:8">
      <c r="A3107" s="17"/>
      <c r="B3107" s="17"/>
      <c r="C3107" s="17"/>
      <c r="D3107" s="17"/>
      <c r="E3107" s="9"/>
      <c r="F3107" s="18"/>
      <c r="G3107"/>
      <c r="H3107" s="18"/>
    </row>
    <row r="3108" spans="1:8">
      <c r="A3108" s="17"/>
      <c r="B3108" s="17"/>
      <c r="C3108" s="17"/>
      <c r="D3108" s="17"/>
      <c r="E3108" s="9"/>
      <c r="F3108" s="18"/>
      <c r="G3108"/>
      <c r="H3108" s="18"/>
    </row>
    <row r="3109" spans="1:8">
      <c r="A3109" s="17"/>
      <c r="B3109" s="17"/>
      <c r="C3109" s="17"/>
      <c r="D3109" s="17"/>
      <c r="E3109" s="9"/>
      <c r="F3109" s="18"/>
      <c r="G3109"/>
      <c r="H3109" s="18"/>
    </row>
    <row r="3110" spans="1:8">
      <c r="A3110" s="17"/>
      <c r="B3110" s="17"/>
      <c r="C3110" s="17"/>
      <c r="D3110" s="17"/>
      <c r="E3110" s="9"/>
      <c r="F3110" s="18"/>
      <c r="G3110"/>
      <c r="H3110" s="18"/>
    </row>
    <row r="3111" spans="1:8">
      <c r="A3111" s="17"/>
      <c r="B3111" s="17"/>
      <c r="C3111" s="17"/>
      <c r="D3111" s="17"/>
      <c r="E3111" s="9"/>
      <c r="F3111" s="18"/>
      <c r="G3111"/>
      <c r="H3111" s="18"/>
    </row>
    <row r="3112" spans="1:8">
      <c r="A3112" s="17"/>
      <c r="B3112" s="17"/>
      <c r="C3112" s="17"/>
      <c r="D3112" s="17"/>
      <c r="E3112" s="9"/>
      <c r="F3112" s="18"/>
      <c r="G3112"/>
      <c r="H3112" s="18"/>
    </row>
    <row r="3113" spans="1:8">
      <c r="A3113" s="17"/>
      <c r="B3113" s="17"/>
      <c r="C3113" s="17"/>
      <c r="D3113" s="17"/>
      <c r="E3113" s="9"/>
      <c r="F3113" s="18"/>
      <c r="G3113"/>
      <c r="H3113" s="18"/>
    </row>
    <row r="3114" spans="1:8">
      <c r="A3114" s="17"/>
      <c r="B3114" s="17"/>
      <c r="C3114" s="17"/>
      <c r="D3114" s="17"/>
      <c r="E3114" s="9"/>
      <c r="F3114" s="18"/>
      <c r="G3114"/>
      <c r="H3114" s="18"/>
    </row>
    <row r="3115" spans="1:8">
      <c r="A3115" s="17"/>
      <c r="B3115" s="17"/>
      <c r="C3115" s="17"/>
      <c r="D3115" s="17"/>
      <c r="E3115" s="9"/>
      <c r="F3115" s="18"/>
      <c r="G3115"/>
      <c r="H3115" s="18"/>
    </row>
    <row r="3116" spans="1:8">
      <c r="A3116" s="17"/>
      <c r="B3116" s="17"/>
      <c r="C3116" s="17"/>
      <c r="D3116" s="17"/>
      <c r="E3116" s="9"/>
      <c r="F3116" s="18"/>
      <c r="G3116"/>
      <c r="H3116" s="18"/>
    </row>
    <row r="3117" spans="1:8">
      <c r="A3117" s="17"/>
      <c r="B3117" s="17"/>
      <c r="C3117" s="17"/>
      <c r="D3117" s="17"/>
      <c r="E3117" s="9"/>
      <c r="F3117" s="18"/>
      <c r="G3117"/>
      <c r="H3117" s="18"/>
    </row>
    <row r="3118" spans="1:8">
      <c r="A3118" s="17"/>
      <c r="B3118" s="17"/>
      <c r="C3118" s="17"/>
      <c r="D3118" s="17"/>
      <c r="E3118" s="9"/>
      <c r="F3118" s="18"/>
      <c r="G3118"/>
      <c r="H3118" s="18"/>
    </row>
    <row r="3119" spans="1:8">
      <c r="A3119" s="17"/>
      <c r="B3119" s="17"/>
      <c r="C3119" s="17"/>
      <c r="D3119" s="17"/>
      <c r="E3119" s="9"/>
      <c r="F3119" s="18"/>
      <c r="G3119"/>
      <c r="H3119" s="18"/>
    </row>
    <row r="3120" spans="1:8">
      <c r="A3120" s="17"/>
      <c r="B3120" s="17"/>
      <c r="C3120" s="17"/>
      <c r="D3120" s="17"/>
      <c r="E3120" s="9"/>
      <c r="F3120" s="18"/>
      <c r="G3120"/>
      <c r="H3120" s="18"/>
    </row>
    <row r="3121" spans="1:8">
      <c r="A3121" s="17"/>
      <c r="B3121" s="17"/>
      <c r="C3121" s="17"/>
      <c r="D3121" s="17"/>
      <c r="E3121" s="9"/>
      <c r="F3121" s="18"/>
      <c r="G3121"/>
      <c r="H3121" s="18"/>
    </row>
    <row r="3122" spans="1:8">
      <c r="A3122" s="17"/>
      <c r="B3122" s="17"/>
      <c r="C3122" s="17"/>
      <c r="D3122" s="17"/>
      <c r="E3122" s="9"/>
      <c r="F3122" s="18"/>
      <c r="G3122"/>
      <c r="H3122" s="18"/>
    </row>
    <row r="3123" spans="1:8">
      <c r="A3123" s="17"/>
      <c r="B3123" s="17"/>
      <c r="C3123" s="17"/>
      <c r="D3123" s="17"/>
      <c r="E3123" s="9"/>
      <c r="F3123" s="18"/>
      <c r="G3123"/>
      <c r="H3123" s="18"/>
    </row>
    <row r="3124" spans="1:8">
      <c r="A3124" s="17"/>
      <c r="B3124" s="17"/>
      <c r="C3124" s="17"/>
      <c r="D3124" s="17"/>
      <c r="E3124" s="9"/>
      <c r="F3124" s="18"/>
      <c r="G3124"/>
      <c r="H3124" s="18"/>
    </row>
    <row r="3125" spans="1:8">
      <c r="A3125" s="17"/>
      <c r="B3125" s="17"/>
      <c r="C3125" s="17"/>
      <c r="D3125" s="17"/>
      <c r="E3125" s="9"/>
      <c r="F3125" s="18"/>
      <c r="G3125"/>
      <c r="H3125" s="18"/>
    </row>
    <row r="3126" spans="1:8">
      <c r="A3126" s="17"/>
      <c r="B3126" s="17"/>
      <c r="C3126" s="17"/>
      <c r="D3126" s="17"/>
      <c r="E3126" s="9"/>
      <c r="F3126" s="18"/>
      <c r="G3126"/>
      <c r="H3126" s="18"/>
    </row>
    <row r="3127" spans="1:8">
      <c r="A3127" s="17"/>
      <c r="B3127" s="17"/>
      <c r="C3127" s="17"/>
      <c r="D3127" s="17"/>
      <c r="E3127" s="9"/>
      <c r="F3127" s="18"/>
      <c r="G3127"/>
      <c r="H3127" s="18"/>
    </row>
    <row r="3128" spans="1:8">
      <c r="A3128" s="17"/>
      <c r="B3128" s="17"/>
      <c r="C3128" s="17"/>
      <c r="D3128" s="17"/>
      <c r="E3128" s="9"/>
      <c r="F3128" s="18"/>
      <c r="G3128"/>
      <c r="H3128" s="18"/>
    </row>
    <row r="3129" spans="1:8">
      <c r="A3129" s="17"/>
      <c r="B3129" s="17"/>
      <c r="C3129" s="17"/>
      <c r="D3129" s="17"/>
      <c r="E3129" s="9"/>
      <c r="F3129" s="18"/>
      <c r="G3129"/>
      <c r="H3129" s="18"/>
    </row>
    <row r="3130" spans="1:8">
      <c r="A3130" s="17"/>
      <c r="B3130" s="17"/>
      <c r="C3130" s="17"/>
      <c r="D3130" s="17"/>
      <c r="E3130" s="9"/>
      <c r="F3130" s="18"/>
      <c r="G3130"/>
      <c r="H3130" s="18"/>
    </row>
    <row r="3131" spans="1:8">
      <c r="A3131" s="17"/>
      <c r="B3131" s="17"/>
      <c r="C3131" s="17"/>
      <c r="D3131" s="17"/>
      <c r="E3131" s="9"/>
      <c r="F3131" s="18"/>
      <c r="G3131"/>
      <c r="H3131" s="18"/>
    </row>
    <row r="3132" spans="1:8">
      <c r="A3132" s="17"/>
      <c r="B3132" s="17"/>
      <c r="C3132" s="17"/>
      <c r="D3132" s="17"/>
      <c r="E3132" s="9"/>
      <c r="F3132" s="18"/>
      <c r="G3132"/>
      <c r="H3132" s="18"/>
    </row>
    <row r="3133" spans="1:8">
      <c r="A3133" s="17"/>
      <c r="B3133" s="17"/>
      <c r="C3133" s="17"/>
      <c r="D3133" s="17"/>
      <c r="E3133" s="9"/>
      <c r="F3133" s="18"/>
      <c r="G3133"/>
      <c r="H3133" s="18"/>
    </row>
    <row r="3134" spans="1:8">
      <c r="A3134" s="17"/>
      <c r="B3134" s="17"/>
      <c r="C3134" s="17"/>
      <c r="D3134" s="17"/>
      <c r="E3134" s="9"/>
      <c r="F3134" s="18"/>
      <c r="G3134"/>
      <c r="H3134" s="18"/>
    </row>
    <row r="3135" spans="1:8">
      <c r="A3135" s="17"/>
      <c r="B3135" s="17"/>
      <c r="C3135" s="17"/>
      <c r="D3135" s="17"/>
      <c r="E3135" s="9"/>
      <c r="F3135" s="18"/>
      <c r="G3135"/>
      <c r="H3135" s="18"/>
    </row>
    <row r="3136" spans="1:8">
      <c r="A3136" s="17"/>
      <c r="B3136" s="17"/>
      <c r="C3136" s="17"/>
      <c r="D3136" s="17"/>
      <c r="E3136" s="9"/>
      <c r="F3136" s="18"/>
      <c r="G3136"/>
      <c r="H3136" s="18"/>
    </row>
    <row r="3137" spans="1:8">
      <c r="A3137" s="17"/>
      <c r="B3137" s="17"/>
      <c r="C3137" s="17"/>
      <c r="D3137" s="17"/>
      <c r="E3137" s="9"/>
      <c r="F3137" s="18"/>
      <c r="G3137"/>
      <c r="H3137" s="18"/>
    </row>
    <row r="3138" spans="1:8">
      <c r="A3138" s="17"/>
      <c r="B3138" s="17"/>
      <c r="C3138" s="17"/>
      <c r="D3138" s="17"/>
      <c r="E3138" s="9"/>
      <c r="F3138" s="18"/>
      <c r="G3138"/>
      <c r="H3138" s="18"/>
    </row>
    <row r="3139" spans="1:8">
      <c r="A3139" s="17"/>
      <c r="B3139" s="17"/>
      <c r="C3139" s="17"/>
      <c r="D3139" s="17"/>
      <c r="E3139" s="9"/>
      <c r="F3139" s="18"/>
      <c r="G3139"/>
      <c r="H3139" s="18"/>
    </row>
    <row r="3140" spans="1:8">
      <c r="A3140" s="17"/>
      <c r="B3140" s="17"/>
      <c r="C3140" s="17"/>
      <c r="D3140" s="17"/>
      <c r="E3140" s="9"/>
      <c r="F3140" s="18"/>
      <c r="G3140"/>
      <c r="H3140" s="18"/>
    </row>
    <row r="3141" spans="1:8">
      <c r="A3141" s="17"/>
      <c r="B3141" s="17"/>
      <c r="C3141" s="17"/>
      <c r="D3141" s="17"/>
      <c r="E3141" s="9"/>
      <c r="F3141" s="18"/>
      <c r="G3141"/>
      <c r="H3141" s="18"/>
    </row>
    <row r="3142" spans="1:8">
      <c r="A3142" s="17"/>
      <c r="B3142" s="17"/>
      <c r="C3142" s="17"/>
      <c r="D3142" s="17"/>
      <c r="E3142" s="9"/>
      <c r="F3142" s="18"/>
      <c r="G3142"/>
      <c r="H3142" s="18"/>
    </row>
    <row r="3143" spans="1:8">
      <c r="A3143" s="17"/>
      <c r="B3143" s="17"/>
      <c r="C3143" s="17"/>
      <c r="D3143" s="17"/>
      <c r="E3143" s="9"/>
      <c r="F3143" s="18"/>
      <c r="G3143"/>
      <c r="H3143" s="18"/>
    </row>
    <row r="3144" spans="1:8">
      <c r="A3144" s="17"/>
      <c r="B3144" s="17"/>
      <c r="C3144" s="17"/>
      <c r="D3144" s="17"/>
      <c r="E3144" s="9"/>
      <c r="F3144" s="18"/>
      <c r="G3144"/>
      <c r="H3144" s="18"/>
    </row>
    <row r="3145" spans="1:8">
      <c r="A3145" s="17"/>
      <c r="B3145" s="17"/>
      <c r="C3145" s="17"/>
      <c r="D3145" s="17"/>
      <c r="E3145" s="9"/>
      <c r="F3145" s="18"/>
      <c r="G3145"/>
      <c r="H3145" s="18"/>
    </row>
    <row r="3146" spans="1:8">
      <c r="A3146" s="17"/>
      <c r="B3146" s="17"/>
      <c r="C3146" s="17"/>
      <c r="D3146" s="17"/>
      <c r="E3146" s="9"/>
      <c r="F3146" s="18"/>
      <c r="G3146"/>
      <c r="H3146" s="18"/>
    </row>
    <row r="3147" spans="1:8">
      <c r="A3147" s="17"/>
      <c r="B3147" s="17"/>
      <c r="C3147" s="17"/>
      <c r="D3147" s="17"/>
      <c r="E3147" s="9"/>
      <c r="F3147" s="18"/>
      <c r="G3147"/>
      <c r="H3147" s="18"/>
    </row>
    <row r="3148" spans="1:8">
      <c r="A3148" s="17"/>
      <c r="B3148" s="17"/>
      <c r="C3148" s="17"/>
      <c r="D3148" s="17"/>
      <c r="E3148" s="9"/>
      <c r="F3148" s="18"/>
      <c r="G3148"/>
      <c r="H3148" s="18"/>
    </row>
    <row r="3149" spans="1:8">
      <c r="A3149" s="17"/>
      <c r="B3149" s="17"/>
      <c r="C3149" s="17"/>
      <c r="D3149" s="17"/>
      <c r="E3149" s="9"/>
      <c r="F3149" s="18"/>
      <c r="G3149"/>
      <c r="H3149" s="18"/>
    </row>
    <row r="3150" spans="1:8">
      <c r="A3150" s="17"/>
      <c r="B3150" s="17"/>
      <c r="C3150" s="17"/>
      <c r="D3150" s="17"/>
      <c r="E3150" s="9"/>
      <c r="F3150" s="18"/>
      <c r="G3150"/>
      <c r="H3150" s="18"/>
    </row>
    <row r="3151" spans="1:8">
      <c r="A3151" s="17"/>
      <c r="B3151" s="17"/>
      <c r="C3151" s="17"/>
      <c r="D3151" s="17"/>
      <c r="E3151" s="9"/>
      <c r="F3151" s="18"/>
      <c r="G3151"/>
      <c r="H3151" s="18"/>
    </row>
    <row r="3152" spans="1:8">
      <c r="A3152" s="17"/>
      <c r="B3152" s="17"/>
      <c r="C3152" s="17"/>
      <c r="D3152" s="17"/>
      <c r="E3152" s="9"/>
      <c r="F3152" s="18"/>
      <c r="G3152"/>
      <c r="H3152" s="18"/>
    </row>
    <row r="3153" spans="1:8">
      <c r="A3153" s="17"/>
      <c r="B3153" s="17"/>
      <c r="C3153" s="17"/>
      <c r="D3153" s="17"/>
      <c r="E3153" s="9"/>
      <c r="F3153" s="18"/>
      <c r="G3153"/>
      <c r="H3153" s="18"/>
    </row>
    <row r="3154" spans="1:8">
      <c r="A3154" s="17"/>
      <c r="B3154" s="17"/>
      <c r="C3154" s="17"/>
      <c r="D3154" s="17"/>
      <c r="E3154" s="9"/>
      <c r="F3154" s="18"/>
      <c r="G3154"/>
      <c r="H3154" s="18"/>
    </row>
    <row r="3155" spans="1:8">
      <c r="A3155" s="17"/>
      <c r="B3155" s="17"/>
      <c r="C3155" s="17"/>
      <c r="D3155" s="17"/>
      <c r="E3155" s="9"/>
      <c r="F3155" s="18"/>
      <c r="G3155"/>
      <c r="H3155" s="18"/>
    </row>
    <row r="3156" spans="1:8">
      <c r="A3156" s="17"/>
      <c r="B3156" s="17"/>
      <c r="C3156" s="17"/>
      <c r="D3156" s="17"/>
      <c r="E3156" s="9"/>
      <c r="F3156" s="18"/>
      <c r="G3156"/>
      <c r="H3156" s="18"/>
    </row>
    <row r="3157" spans="1:8">
      <c r="A3157" s="17"/>
      <c r="B3157" s="17"/>
      <c r="C3157" s="17"/>
      <c r="D3157" s="17"/>
      <c r="E3157" s="9"/>
      <c r="F3157" s="18"/>
      <c r="G3157"/>
      <c r="H3157" s="18"/>
    </row>
    <row r="3158" spans="1:8">
      <c r="A3158" s="17"/>
      <c r="B3158" s="17"/>
      <c r="C3158" s="17"/>
      <c r="D3158" s="17"/>
      <c r="E3158" s="9"/>
      <c r="F3158" s="18"/>
      <c r="G3158"/>
      <c r="H3158" s="18"/>
    </row>
    <row r="3159" spans="1:8">
      <c r="A3159" s="17"/>
      <c r="B3159" s="17"/>
      <c r="C3159" s="17"/>
      <c r="D3159" s="17"/>
      <c r="E3159" s="9"/>
      <c r="F3159" s="18"/>
      <c r="G3159"/>
      <c r="H3159" s="18"/>
    </row>
    <row r="3160" spans="1:8">
      <c r="A3160" s="17"/>
      <c r="B3160" s="17"/>
      <c r="C3160" s="17"/>
      <c r="D3160" s="17"/>
      <c r="E3160" s="9"/>
      <c r="F3160" s="18"/>
      <c r="G3160"/>
      <c r="H3160" s="18"/>
    </row>
    <row r="3161" spans="1:8">
      <c r="A3161" s="17"/>
      <c r="B3161" s="17"/>
      <c r="C3161" s="17"/>
      <c r="D3161" s="17"/>
      <c r="E3161" s="9"/>
      <c r="F3161" s="18"/>
      <c r="G3161"/>
      <c r="H3161" s="18"/>
    </row>
    <row r="3162" spans="1:8">
      <c r="A3162" s="17"/>
      <c r="B3162" s="17"/>
      <c r="C3162" s="17"/>
      <c r="D3162" s="17"/>
      <c r="E3162" s="9"/>
      <c r="F3162" s="18"/>
      <c r="G3162"/>
      <c r="H3162" s="18"/>
    </row>
    <row r="3163" spans="1:8">
      <c r="A3163" s="17"/>
      <c r="B3163" s="17"/>
      <c r="C3163" s="17"/>
      <c r="D3163" s="17"/>
      <c r="E3163" s="9"/>
      <c r="F3163" s="18"/>
      <c r="G3163"/>
      <c r="H3163" s="18"/>
    </row>
    <row r="3164" spans="1:8">
      <c r="A3164" s="17"/>
      <c r="B3164" s="17"/>
      <c r="C3164" s="17"/>
      <c r="D3164" s="17"/>
      <c r="E3164" s="9"/>
      <c r="F3164" s="18"/>
      <c r="G3164"/>
      <c r="H3164" s="18"/>
    </row>
    <row r="3165" spans="1:8">
      <c r="A3165" s="17"/>
      <c r="B3165" s="17"/>
      <c r="C3165" s="17"/>
      <c r="D3165" s="17"/>
      <c r="E3165" s="9"/>
      <c r="F3165" s="18"/>
      <c r="G3165"/>
      <c r="H3165" s="18"/>
    </row>
    <row r="3166" spans="1:8">
      <c r="A3166" s="17"/>
      <c r="B3166" s="17"/>
      <c r="C3166" s="17"/>
      <c r="D3166" s="17"/>
      <c r="E3166" s="9"/>
      <c r="F3166" s="18"/>
      <c r="G3166"/>
      <c r="H3166" s="18"/>
    </row>
    <row r="3167" spans="1:8">
      <c r="A3167" s="17"/>
      <c r="B3167" s="17"/>
      <c r="C3167" s="17"/>
      <c r="D3167" s="17"/>
      <c r="E3167" s="9"/>
      <c r="F3167" s="18"/>
      <c r="G3167"/>
      <c r="H3167" s="18"/>
    </row>
    <row r="3168" spans="1:8">
      <c r="A3168" s="17"/>
      <c r="B3168" s="17"/>
      <c r="C3168" s="17"/>
      <c r="D3168" s="17"/>
      <c r="E3168" s="9"/>
      <c r="F3168" s="18"/>
      <c r="G3168"/>
      <c r="H3168" s="18"/>
    </row>
    <row r="3169" spans="1:8">
      <c r="A3169" s="17"/>
      <c r="B3169" s="17"/>
      <c r="C3169" s="17"/>
      <c r="D3169" s="17"/>
      <c r="E3169" s="9"/>
      <c r="F3169" s="18"/>
      <c r="G3169"/>
      <c r="H3169" s="18"/>
    </row>
    <row r="3170" spans="1:8">
      <c r="A3170" s="17"/>
      <c r="B3170" s="17"/>
      <c r="C3170" s="17"/>
      <c r="D3170" s="17"/>
      <c r="E3170" s="9"/>
      <c r="F3170" s="18"/>
      <c r="G3170"/>
      <c r="H3170" s="18"/>
    </row>
    <row r="3171" spans="1:8">
      <c r="A3171" s="17"/>
      <c r="B3171" s="17"/>
      <c r="C3171" s="17"/>
      <c r="D3171" s="17"/>
      <c r="E3171" s="9"/>
      <c r="F3171" s="18"/>
      <c r="G3171"/>
      <c r="H3171" s="18"/>
    </row>
    <row r="3172" spans="1:8">
      <c r="A3172" s="17"/>
      <c r="B3172" s="17"/>
      <c r="C3172" s="17"/>
      <c r="D3172" s="17"/>
      <c r="E3172" s="9"/>
      <c r="F3172" s="18"/>
      <c r="G3172"/>
      <c r="H3172" s="18"/>
    </row>
    <row r="3173" spans="1:8">
      <c r="A3173" s="17"/>
      <c r="B3173" s="17"/>
      <c r="C3173" s="17"/>
      <c r="D3173" s="17"/>
      <c r="E3173" s="9"/>
      <c r="F3173" s="18"/>
      <c r="G3173"/>
      <c r="H3173" s="18"/>
    </row>
    <row r="3174" spans="1:8">
      <c r="A3174" s="17"/>
      <c r="B3174" s="17"/>
      <c r="C3174" s="17"/>
      <c r="D3174" s="17"/>
      <c r="E3174" s="9"/>
      <c r="F3174" s="18"/>
      <c r="G3174"/>
      <c r="H3174" s="18"/>
    </row>
    <row r="3175" spans="1:8">
      <c r="A3175" s="17"/>
      <c r="B3175" s="17"/>
      <c r="C3175" s="17"/>
      <c r="D3175" s="17"/>
      <c r="E3175" s="9"/>
      <c r="F3175" s="18"/>
      <c r="G3175"/>
      <c r="H3175" s="18"/>
    </row>
    <row r="3176" spans="1:8">
      <c r="A3176" s="17"/>
      <c r="B3176" s="17"/>
      <c r="C3176" s="17"/>
      <c r="D3176" s="17"/>
      <c r="E3176" s="9"/>
      <c r="F3176" s="18"/>
      <c r="G3176"/>
      <c r="H3176" s="18"/>
    </row>
    <row r="3177" spans="1:8">
      <c r="A3177" s="17"/>
      <c r="B3177" s="17"/>
      <c r="C3177" s="17"/>
      <c r="D3177" s="17"/>
      <c r="E3177" s="9"/>
      <c r="F3177" s="18"/>
      <c r="G3177"/>
      <c r="H3177" s="18"/>
    </row>
    <row r="3178" spans="1:8">
      <c r="A3178" s="17"/>
      <c r="B3178" s="17"/>
      <c r="C3178" s="17"/>
      <c r="D3178" s="17"/>
      <c r="E3178" s="9"/>
      <c r="F3178" s="18"/>
      <c r="G3178"/>
      <c r="H3178" s="18"/>
    </row>
    <row r="3179" spans="1:8">
      <c r="A3179" s="17"/>
      <c r="B3179" s="17"/>
      <c r="C3179" s="17"/>
      <c r="D3179" s="17"/>
      <c r="E3179" s="9"/>
      <c r="F3179" s="18"/>
      <c r="G3179"/>
      <c r="H3179" s="18"/>
    </row>
    <row r="3180" spans="1:8">
      <c r="A3180" s="17"/>
      <c r="B3180" s="17"/>
      <c r="C3180" s="17"/>
      <c r="D3180" s="17"/>
      <c r="E3180" s="9"/>
      <c r="F3180" s="18"/>
      <c r="G3180"/>
      <c r="H3180" s="18"/>
    </row>
    <row r="3181" spans="1:8">
      <c r="A3181" s="17"/>
      <c r="B3181" s="17"/>
      <c r="C3181" s="17"/>
      <c r="D3181" s="17"/>
      <c r="E3181" s="9"/>
      <c r="F3181" s="18"/>
      <c r="G3181"/>
      <c r="H3181" s="18"/>
    </row>
    <row r="3182" spans="1:8">
      <c r="A3182" s="17"/>
      <c r="B3182" s="17"/>
      <c r="C3182" s="17"/>
      <c r="D3182" s="17"/>
      <c r="E3182" s="9"/>
      <c r="F3182" s="18"/>
      <c r="G3182"/>
      <c r="H3182" s="18"/>
    </row>
    <row r="3183" spans="1:8">
      <c r="A3183" s="17"/>
      <c r="B3183" s="17"/>
      <c r="C3183" s="17"/>
      <c r="D3183" s="17"/>
      <c r="E3183" s="9"/>
      <c r="F3183" s="18"/>
      <c r="G3183"/>
      <c r="H3183" s="18"/>
    </row>
    <row r="3184" spans="1:8">
      <c r="A3184" s="17"/>
      <c r="B3184" s="17"/>
      <c r="C3184" s="17"/>
      <c r="D3184" s="17"/>
      <c r="E3184" s="9"/>
      <c r="F3184" s="18"/>
      <c r="G3184"/>
      <c r="H3184" s="18"/>
    </row>
    <row r="3185" spans="1:8">
      <c r="A3185" s="17"/>
      <c r="B3185" s="17"/>
      <c r="C3185" s="17"/>
      <c r="D3185" s="17"/>
      <c r="E3185" s="9"/>
      <c r="F3185" s="18"/>
      <c r="G3185"/>
      <c r="H3185" s="18"/>
    </row>
    <row r="3186" spans="1:8">
      <c r="A3186" s="17"/>
      <c r="B3186" s="17"/>
      <c r="C3186" s="17"/>
      <c r="D3186" s="17"/>
      <c r="E3186" s="9"/>
      <c r="F3186" s="18"/>
      <c r="G3186"/>
      <c r="H3186" s="18"/>
    </row>
    <row r="3187" spans="1:8">
      <c r="A3187" s="17"/>
      <c r="B3187" s="17"/>
      <c r="C3187" s="17"/>
      <c r="D3187" s="17"/>
      <c r="E3187" s="9"/>
      <c r="F3187" s="18"/>
      <c r="G3187"/>
      <c r="H3187" s="18"/>
    </row>
    <row r="3188" spans="1:8">
      <c r="A3188" s="17"/>
      <c r="B3188" s="17"/>
      <c r="C3188" s="17"/>
      <c r="D3188" s="17"/>
      <c r="E3188" s="9"/>
      <c r="F3188" s="18"/>
      <c r="G3188"/>
      <c r="H3188" s="18"/>
    </row>
    <row r="3189" spans="1:8">
      <c r="A3189" s="17"/>
      <c r="B3189" s="17"/>
      <c r="C3189" s="17"/>
      <c r="D3189" s="17"/>
      <c r="E3189" s="9"/>
      <c r="F3189" s="18"/>
      <c r="G3189"/>
      <c r="H3189" s="18"/>
    </row>
    <row r="3190" spans="1:8">
      <c r="A3190" s="17"/>
      <c r="B3190" s="17"/>
      <c r="C3190" s="17"/>
      <c r="D3190" s="17"/>
      <c r="E3190" s="9"/>
      <c r="F3190" s="18"/>
      <c r="G3190"/>
      <c r="H3190" s="18"/>
    </row>
    <row r="3191" spans="1:8">
      <c r="A3191" s="17"/>
      <c r="B3191" s="17"/>
      <c r="C3191" s="17"/>
      <c r="D3191" s="17"/>
      <c r="E3191" s="9"/>
      <c r="F3191" s="18"/>
      <c r="G3191"/>
      <c r="H3191" s="18"/>
    </row>
    <row r="3192" spans="1:8">
      <c r="A3192" s="17"/>
      <c r="B3192" s="17"/>
      <c r="C3192" s="17"/>
      <c r="D3192" s="17"/>
      <c r="E3192" s="9"/>
      <c r="F3192" s="18"/>
      <c r="G3192"/>
      <c r="H3192" s="18"/>
    </row>
    <row r="3193" spans="1:8">
      <c r="A3193" s="17"/>
      <c r="B3193" s="17"/>
      <c r="C3193" s="17"/>
      <c r="D3193" s="17"/>
      <c r="E3193" s="9"/>
      <c r="F3193" s="18"/>
      <c r="G3193"/>
      <c r="H3193" s="18"/>
    </row>
    <row r="3194" spans="1:8">
      <c r="A3194" s="17"/>
      <c r="B3194" s="17"/>
      <c r="C3194" s="17"/>
      <c r="D3194" s="17"/>
      <c r="E3194" s="9"/>
      <c r="F3194" s="18"/>
      <c r="G3194"/>
      <c r="H3194" s="18"/>
    </row>
    <row r="3195" spans="1:8">
      <c r="A3195" s="17"/>
      <c r="B3195" s="17"/>
      <c r="C3195" s="17"/>
      <c r="D3195" s="17"/>
      <c r="E3195" s="9"/>
      <c r="F3195" s="18"/>
      <c r="G3195"/>
      <c r="H3195" s="18"/>
    </row>
    <row r="3196" spans="1:8">
      <c r="A3196" s="17"/>
      <c r="B3196" s="17"/>
      <c r="C3196" s="17"/>
      <c r="D3196" s="17"/>
      <c r="E3196" s="9"/>
      <c r="F3196" s="18"/>
      <c r="G3196"/>
      <c r="H3196" s="18"/>
    </row>
    <row r="3197" spans="1:8">
      <c r="A3197" s="17"/>
      <c r="B3197" s="17"/>
      <c r="C3197" s="17"/>
      <c r="D3197" s="17"/>
      <c r="E3197" s="9"/>
      <c r="F3197" s="18"/>
      <c r="G3197"/>
      <c r="H3197" s="18"/>
    </row>
    <row r="3198" spans="1:8">
      <c r="A3198" s="17"/>
      <c r="B3198" s="17"/>
      <c r="C3198" s="17"/>
      <c r="D3198" s="17"/>
      <c r="E3198" s="9"/>
      <c r="F3198" s="18"/>
      <c r="G3198"/>
      <c r="H3198" s="18"/>
    </row>
    <row r="3199" spans="1:8">
      <c r="A3199" s="17"/>
      <c r="B3199" s="17"/>
      <c r="C3199" s="17"/>
      <c r="D3199" s="17"/>
      <c r="E3199" s="9"/>
      <c r="F3199" s="18"/>
      <c r="G3199"/>
      <c r="H3199" s="18"/>
    </row>
    <row r="3200" spans="1:8">
      <c r="A3200" s="17"/>
      <c r="B3200" s="17"/>
      <c r="C3200" s="17"/>
      <c r="D3200" s="17"/>
      <c r="E3200" s="9"/>
      <c r="F3200" s="18"/>
      <c r="G3200"/>
      <c r="H3200" s="18"/>
    </row>
    <row r="3201" spans="1:8">
      <c r="A3201" s="17"/>
      <c r="B3201" s="17"/>
      <c r="C3201" s="17"/>
      <c r="D3201" s="17"/>
      <c r="E3201" s="9"/>
      <c r="F3201" s="18"/>
      <c r="G3201"/>
      <c r="H3201" s="18"/>
    </row>
    <row r="3202" spans="1:8">
      <c r="A3202" s="17"/>
      <c r="B3202" s="17"/>
      <c r="C3202" s="17"/>
      <c r="D3202" s="17"/>
      <c r="E3202" s="9"/>
      <c r="F3202" s="18"/>
      <c r="G3202"/>
      <c r="H3202" s="18"/>
    </row>
    <row r="3203" spans="1:8">
      <c r="A3203" s="17"/>
      <c r="B3203" s="17"/>
      <c r="C3203" s="17"/>
      <c r="D3203" s="17"/>
      <c r="E3203" s="9"/>
      <c r="F3203" s="18"/>
      <c r="G3203"/>
      <c r="H3203" s="18"/>
    </row>
    <row r="3204" spans="1:8">
      <c r="A3204" s="17"/>
      <c r="B3204" s="17"/>
      <c r="C3204" s="17"/>
      <c r="D3204" s="17"/>
      <c r="E3204" s="9"/>
      <c r="F3204" s="18"/>
      <c r="G3204"/>
      <c r="H3204" s="18"/>
    </row>
    <row r="3205" spans="1:8">
      <c r="A3205" s="17"/>
      <c r="B3205" s="17"/>
      <c r="C3205" s="17"/>
      <c r="D3205" s="17"/>
      <c r="E3205" s="9"/>
      <c r="F3205" s="18"/>
      <c r="G3205"/>
      <c r="H3205" s="18"/>
    </row>
    <row r="3206" spans="1:8">
      <c r="A3206" s="17"/>
      <c r="B3206" s="17"/>
      <c r="C3206" s="17"/>
      <c r="D3206" s="17"/>
      <c r="E3206" s="9"/>
      <c r="F3206" s="18"/>
      <c r="G3206"/>
      <c r="H3206" s="18"/>
    </row>
    <row r="3207" spans="1:8">
      <c r="A3207" s="17"/>
      <c r="B3207" s="17"/>
      <c r="C3207" s="17"/>
      <c r="D3207" s="17"/>
      <c r="E3207" s="9"/>
      <c r="F3207" s="18"/>
      <c r="G3207"/>
      <c r="H3207" s="18"/>
    </row>
    <row r="3208" spans="1:8">
      <c r="A3208" s="17"/>
      <c r="B3208" s="17"/>
      <c r="C3208" s="17"/>
      <c r="D3208" s="17"/>
      <c r="E3208" s="9"/>
      <c r="F3208" s="18"/>
      <c r="G3208"/>
      <c r="H3208" s="18"/>
    </row>
    <row r="3209" spans="1:8">
      <c r="A3209" s="17"/>
      <c r="B3209" s="17"/>
      <c r="C3209" s="17"/>
      <c r="D3209" s="17"/>
      <c r="E3209" s="9"/>
      <c r="F3209" s="18"/>
      <c r="G3209"/>
      <c r="H3209" s="18"/>
    </row>
    <row r="3210" spans="1:8">
      <c r="A3210" s="17"/>
      <c r="B3210" s="17"/>
      <c r="C3210" s="17"/>
      <c r="D3210" s="17"/>
      <c r="E3210" s="9"/>
      <c r="F3210" s="18"/>
      <c r="G3210"/>
      <c r="H3210" s="18"/>
    </row>
    <row r="3211" spans="1:8">
      <c r="A3211" s="17"/>
      <c r="B3211" s="17"/>
      <c r="C3211" s="17"/>
      <c r="D3211" s="17"/>
      <c r="E3211" s="9"/>
      <c r="F3211" s="18"/>
      <c r="G3211"/>
      <c r="H3211" s="18"/>
    </row>
    <row r="3212" spans="1:8">
      <c r="A3212" s="17"/>
      <c r="B3212" s="17"/>
      <c r="C3212" s="17"/>
      <c r="D3212" s="17"/>
      <c r="E3212" s="9"/>
      <c r="F3212" s="18"/>
      <c r="G3212"/>
      <c r="H3212" s="18"/>
    </row>
    <row r="3213" spans="1:8">
      <c r="A3213" s="17"/>
      <c r="B3213" s="17"/>
      <c r="C3213" s="17"/>
      <c r="D3213" s="17"/>
      <c r="E3213" s="9"/>
      <c r="F3213" s="18"/>
      <c r="G3213"/>
      <c r="H3213" s="18"/>
    </row>
    <row r="3214" spans="1:8">
      <c r="A3214" s="17"/>
      <c r="B3214" s="17"/>
      <c r="C3214" s="17"/>
      <c r="D3214" s="17"/>
      <c r="E3214" s="9"/>
      <c r="F3214" s="18"/>
      <c r="G3214"/>
      <c r="H3214" s="18"/>
    </row>
    <row r="3215" spans="1:8">
      <c r="A3215" s="17"/>
      <c r="B3215" s="17"/>
      <c r="C3215" s="17"/>
      <c r="D3215" s="17"/>
      <c r="E3215" s="9"/>
      <c r="F3215" s="18"/>
      <c r="G3215"/>
      <c r="H3215" s="18"/>
    </row>
    <row r="3216" spans="1:8">
      <c r="A3216" s="17"/>
      <c r="B3216" s="17"/>
      <c r="C3216" s="17"/>
      <c r="D3216" s="17"/>
      <c r="E3216" s="9"/>
      <c r="F3216" s="18"/>
      <c r="G3216"/>
      <c r="H3216" s="18"/>
    </row>
    <row r="3217" spans="1:8">
      <c r="A3217" s="17"/>
      <c r="B3217" s="17"/>
      <c r="C3217" s="17"/>
      <c r="D3217" s="17"/>
      <c r="E3217" s="9"/>
      <c r="F3217" s="18"/>
      <c r="G3217"/>
      <c r="H3217" s="18"/>
    </row>
    <row r="3218" spans="1:8">
      <c r="A3218" s="17"/>
      <c r="B3218" s="17"/>
      <c r="C3218" s="17"/>
      <c r="D3218" s="17"/>
      <c r="E3218" s="9"/>
      <c r="F3218" s="18"/>
      <c r="G3218"/>
      <c r="H3218" s="18"/>
    </row>
    <row r="3219" spans="1:8">
      <c r="A3219" s="17"/>
      <c r="B3219" s="17"/>
      <c r="C3219" s="17"/>
      <c r="D3219" s="17"/>
      <c r="E3219" s="9"/>
      <c r="F3219" s="18"/>
      <c r="G3219"/>
      <c r="H3219" s="18"/>
    </row>
    <row r="3220" spans="1:8">
      <c r="A3220" s="17"/>
      <c r="B3220" s="17"/>
      <c r="C3220" s="17"/>
      <c r="D3220" s="17"/>
      <c r="E3220" s="9"/>
      <c r="F3220" s="18"/>
      <c r="G3220"/>
      <c r="H3220" s="18"/>
    </row>
    <row r="3221" spans="1:8">
      <c r="A3221" s="17"/>
      <c r="B3221" s="17"/>
      <c r="C3221" s="17"/>
      <c r="D3221" s="17"/>
      <c r="E3221" s="9"/>
      <c r="F3221" s="18"/>
      <c r="G3221"/>
      <c r="H3221" s="18"/>
    </row>
    <row r="3222" spans="1:8">
      <c r="A3222" s="17"/>
      <c r="B3222" s="17"/>
      <c r="C3222" s="17"/>
      <c r="D3222" s="17"/>
      <c r="E3222" s="9"/>
      <c r="F3222" s="18"/>
      <c r="G3222"/>
      <c r="H3222" s="18"/>
    </row>
    <row r="3223" spans="1:8">
      <c r="A3223" s="17"/>
      <c r="B3223" s="17"/>
      <c r="C3223" s="17"/>
      <c r="D3223" s="17"/>
      <c r="E3223" s="9"/>
      <c r="F3223" s="18"/>
      <c r="G3223"/>
      <c r="H3223" s="18"/>
    </row>
    <row r="3224" spans="1:8">
      <c r="A3224" s="17"/>
      <c r="B3224" s="17"/>
      <c r="C3224" s="17"/>
      <c r="D3224" s="17"/>
      <c r="E3224" s="9"/>
      <c r="F3224" s="18"/>
      <c r="G3224"/>
      <c r="H3224" s="18"/>
    </row>
    <row r="3225" spans="1:8">
      <c r="A3225" s="17"/>
      <c r="B3225" s="17"/>
      <c r="C3225" s="17"/>
      <c r="D3225" s="17"/>
      <c r="E3225" s="9"/>
      <c r="F3225" s="18"/>
      <c r="G3225"/>
      <c r="H3225" s="18"/>
    </row>
    <row r="3226" spans="1:8">
      <c r="A3226" s="17"/>
      <c r="B3226" s="17"/>
      <c r="C3226" s="17"/>
      <c r="D3226" s="17"/>
      <c r="E3226" s="9"/>
      <c r="F3226" s="18"/>
      <c r="G3226"/>
      <c r="H3226" s="18"/>
    </row>
    <row r="3227" spans="1:8">
      <c r="A3227" s="17"/>
      <c r="B3227" s="17"/>
      <c r="C3227" s="17"/>
      <c r="D3227" s="17"/>
      <c r="E3227" s="9"/>
      <c r="F3227" s="18"/>
      <c r="G3227"/>
      <c r="H3227" s="18"/>
    </row>
    <row r="3228" spans="1:8">
      <c r="A3228" s="17"/>
      <c r="B3228" s="17"/>
      <c r="C3228" s="17"/>
      <c r="D3228" s="17"/>
      <c r="E3228" s="9"/>
      <c r="F3228" s="18"/>
      <c r="G3228"/>
      <c r="H3228" s="18"/>
    </row>
    <row r="3229" spans="1:8">
      <c r="A3229" s="17"/>
      <c r="B3229" s="17"/>
      <c r="C3229" s="17"/>
      <c r="D3229" s="17"/>
      <c r="E3229" s="9"/>
      <c r="F3229" s="18"/>
      <c r="G3229"/>
      <c r="H3229" s="18"/>
    </row>
    <row r="3230" spans="1:8">
      <c r="A3230" s="17"/>
      <c r="B3230" s="17"/>
      <c r="C3230" s="17"/>
      <c r="D3230" s="17"/>
      <c r="E3230" s="9"/>
      <c r="F3230" s="18"/>
      <c r="G3230"/>
      <c r="H3230" s="18"/>
    </row>
    <row r="3231" spans="1:8">
      <c r="A3231" s="17"/>
      <c r="B3231" s="17"/>
      <c r="C3231" s="17"/>
      <c r="D3231" s="17"/>
      <c r="E3231" s="9"/>
      <c r="F3231" s="18"/>
      <c r="G3231"/>
      <c r="H3231" s="18"/>
    </row>
    <row r="3232" spans="1:8">
      <c r="A3232" s="17"/>
      <c r="B3232" s="17"/>
      <c r="C3232" s="17"/>
      <c r="D3232" s="17"/>
      <c r="E3232" s="9"/>
      <c r="F3232" s="18"/>
      <c r="G3232"/>
      <c r="H3232" s="18"/>
    </row>
    <row r="3233" spans="1:8">
      <c r="A3233" s="17"/>
      <c r="B3233" s="17"/>
      <c r="C3233" s="17"/>
      <c r="D3233" s="17"/>
      <c r="E3233" s="9"/>
      <c r="F3233" s="18"/>
      <c r="G3233"/>
      <c r="H3233" s="18"/>
    </row>
    <row r="3234" spans="1:8">
      <c r="A3234" s="17"/>
      <c r="B3234" s="17"/>
      <c r="C3234" s="17"/>
      <c r="D3234" s="17"/>
      <c r="E3234" s="9"/>
      <c r="F3234" s="18"/>
      <c r="G3234"/>
      <c r="H3234" s="18"/>
    </row>
    <row r="3235" spans="1:8">
      <c r="A3235" s="17"/>
      <c r="B3235" s="17"/>
      <c r="C3235" s="17"/>
      <c r="D3235" s="17"/>
      <c r="E3235" s="9"/>
      <c r="F3235" s="18"/>
      <c r="G3235"/>
      <c r="H3235" s="18"/>
    </row>
    <row r="3236" spans="1:8">
      <c r="A3236" s="17"/>
      <c r="B3236" s="17"/>
      <c r="C3236" s="17"/>
      <c r="D3236" s="17"/>
      <c r="E3236" s="9"/>
      <c r="F3236" s="18"/>
      <c r="G3236"/>
      <c r="H3236" s="18"/>
    </row>
    <row r="3237" spans="1:8">
      <c r="A3237" s="17"/>
      <c r="B3237" s="17"/>
      <c r="C3237" s="17"/>
      <c r="D3237" s="17"/>
      <c r="E3237" s="9"/>
      <c r="F3237" s="18"/>
      <c r="G3237"/>
      <c r="H3237" s="18"/>
    </row>
    <row r="3238" spans="1:8">
      <c r="A3238" s="17"/>
      <c r="B3238" s="17"/>
      <c r="C3238" s="17"/>
      <c r="D3238" s="17"/>
      <c r="E3238" s="9"/>
      <c r="F3238" s="18"/>
      <c r="G3238"/>
      <c r="H3238" s="18"/>
    </row>
    <row r="3239" spans="1:8">
      <c r="A3239" s="17"/>
      <c r="B3239" s="17"/>
      <c r="C3239" s="17"/>
      <c r="D3239" s="17"/>
      <c r="E3239" s="9"/>
      <c r="F3239" s="18"/>
      <c r="G3239"/>
      <c r="H3239" s="18"/>
    </row>
    <row r="3240" spans="1:8">
      <c r="A3240" s="17"/>
      <c r="B3240" s="17"/>
      <c r="C3240" s="17"/>
      <c r="D3240" s="17"/>
      <c r="E3240" s="9"/>
      <c r="F3240" s="18"/>
      <c r="G3240"/>
      <c r="H3240" s="18"/>
    </row>
    <row r="3241" spans="1:8">
      <c r="A3241" s="17"/>
      <c r="B3241" s="17"/>
      <c r="C3241" s="17"/>
      <c r="D3241" s="17"/>
      <c r="E3241" s="9"/>
      <c r="F3241" s="18"/>
      <c r="G3241"/>
      <c r="H3241" s="18"/>
    </row>
    <row r="3242" spans="1:8">
      <c r="A3242" s="17"/>
      <c r="B3242" s="17"/>
      <c r="C3242" s="17"/>
      <c r="D3242" s="17"/>
      <c r="E3242" s="9"/>
      <c r="F3242" s="18"/>
      <c r="G3242"/>
      <c r="H3242" s="18"/>
    </row>
    <row r="3243" spans="1:8">
      <c r="A3243" s="17"/>
      <c r="B3243" s="17"/>
      <c r="C3243" s="17"/>
      <c r="D3243" s="17"/>
      <c r="E3243" s="9"/>
      <c r="F3243" s="18"/>
      <c r="G3243"/>
      <c r="H3243" s="18"/>
    </row>
    <row r="3244" spans="1:8">
      <c r="A3244" s="17"/>
      <c r="B3244" s="17"/>
      <c r="C3244" s="17"/>
      <c r="D3244" s="17"/>
      <c r="E3244" s="9"/>
      <c r="F3244" s="18"/>
      <c r="G3244"/>
      <c r="H3244" s="18"/>
    </row>
    <row r="3245" spans="1:8">
      <c r="A3245" s="17"/>
      <c r="B3245" s="17"/>
      <c r="C3245" s="17"/>
      <c r="D3245" s="17"/>
      <c r="E3245" s="9"/>
      <c r="F3245" s="18"/>
      <c r="G3245"/>
      <c r="H3245" s="18"/>
    </row>
    <row r="3246" spans="1:8">
      <c r="A3246" s="17"/>
      <c r="B3246" s="17"/>
      <c r="C3246" s="17"/>
      <c r="D3246" s="17"/>
      <c r="E3246" s="9"/>
      <c r="F3246" s="18"/>
      <c r="G3246"/>
      <c r="H3246" s="18"/>
    </row>
    <row r="3247" spans="1:8">
      <c r="A3247" s="17"/>
      <c r="B3247" s="17"/>
      <c r="C3247" s="17"/>
      <c r="D3247" s="17"/>
      <c r="E3247" s="9"/>
      <c r="F3247" s="18"/>
      <c r="G3247"/>
      <c r="H3247" s="18"/>
    </row>
    <row r="3248" spans="1:8">
      <c r="A3248" s="17"/>
      <c r="B3248" s="17"/>
      <c r="C3248" s="17"/>
      <c r="D3248" s="17"/>
      <c r="E3248" s="9"/>
      <c r="F3248" s="18"/>
      <c r="G3248"/>
      <c r="H3248" s="18"/>
    </row>
    <row r="3249" spans="1:8">
      <c r="A3249" s="17"/>
      <c r="B3249" s="17"/>
      <c r="C3249" s="17"/>
      <c r="D3249" s="17"/>
      <c r="E3249" s="9"/>
      <c r="F3249" s="18"/>
      <c r="G3249"/>
      <c r="H3249" s="18"/>
    </row>
    <row r="3250" spans="1:8">
      <c r="A3250" s="17"/>
      <c r="B3250" s="17"/>
      <c r="C3250" s="17"/>
      <c r="D3250" s="17"/>
      <c r="E3250" s="9"/>
      <c r="F3250" s="18"/>
      <c r="G3250"/>
      <c r="H3250" s="18"/>
    </row>
    <row r="3251" spans="1:8">
      <c r="A3251" s="17"/>
      <c r="B3251" s="17"/>
      <c r="C3251" s="17"/>
      <c r="D3251" s="17"/>
      <c r="E3251" s="9"/>
      <c r="F3251" s="18"/>
      <c r="G3251"/>
      <c r="H3251" s="18"/>
    </row>
    <row r="3252" spans="1:8">
      <c r="A3252" s="17"/>
      <c r="B3252" s="17"/>
      <c r="C3252" s="17"/>
      <c r="D3252" s="17"/>
      <c r="E3252" s="9"/>
      <c r="F3252" s="18"/>
      <c r="G3252"/>
      <c r="H3252" s="18"/>
    </row>
    <row r="3253" spans="1:8">
      <c r="A3253" s="17"/>
      <c r="B3253" s="17"/>
      <c r="C3253" s="17"/>
      <c r="D3253" s="17"/>
      <c r="E3253" s="9"/>
      <c r="F3253" s="18"/>
      <c r="G3253"/>
      <c r="H3253" s="18"/>
    </row>
    <row r="3254" spans="1:8">
      <c r="A3254" s="17"/>
      <c r="B3254" s="17"/>
      <c r="C3254" s="17"/>
      <c r="D3254" s="17"/>
      <c r="E3254" s="9"/>
      <c r="F3254" s="18"/>
      <c r="G3254"/>
      <c r="H3254" s="18"/>
    </row>
    <row r="3255" spans="1:8">
      <c r="A3255" s="17"/>
      <c r="B3255" s="17"/>
      <c r="C3255" s="17"/>
      <c r="D3255" s="17"/>
      <c r="E3255" s="9"/>
      <c r="F3255" s="18"/>
      <c r="G3255"/>
      <c r="H3255" s="18"/>
    </row>
    <row r="3256" spans="1:8">
      <c r="A3256" s="17"/>
      <c r="B3256" s="17"/>
      <c r="C3256" s="17"/>
      <c r="D3256" s="17"/>
      <c r="E3256" s="9"/>
      <c r="F3256" s="18"/>
      <c r="G3256"/>
      <c r="H3256" s="18"/>
    </row>
    <row r="3257" spans="1:8">
      <c r="A3257" s="17"/>
      <c r="B3257" s="17"/>
      <c r="C3257" s="17"/>
      <c r="D3257" s="17"/>
      <c r="E3257" s="9"/>
      <c r="F3257" s="18"/>
      <c r="G3257"/>
      <c r="H3257" s="18"/>
    </row>
    <row r="3258" spans="1:8">
      <c r="A3258" s="17"/>
      <c r="B3258" s="17"/>
      <c r="C3258" s="17"/>
      <c r="D3258" s="17"/>
      <c r="E3258" s="9"/>
      <c r="F3258" s="18"/>
      <c r="G3258"/>
      <c r="H3258" s="18"/>
    </row>
    <row r="3259" spans="1:8">
      <c r="A3259" s="17"/>
      <c r="B3259" s="17"/>
      <c r="C3259" s="17"/>
      <c r="D3259" s="17"/>
      <c r="E3259" s="9"/>
      <c r="F3259" s="18"/>
      <c r="G3259"/>
      <c r="H3259" s="18"/>
    </row>
    <row r="3260" spans="1:8">
      <c r="A3260" s="17"/>
      <c r="B3260" s="17"/>
      <c r="C3260" s="17"/>
      <c r="D3260" s="17"/>
      <c r="E3260" s="9"/>
      <c r="F3260" s="18"/>
      <c r="G3260"/>
      <c r="H3260" s="18"/>
    </row>
    <row r="3261" spans="1:8">
      <c r="A3261" s="17"/>
      <c r="B3261" s="17"/>
      <c r="C3261" s="17"/>
      <c r="D3261" s="17"/>
      <c r="E3261" s="9"/>
      <c r="F3261" s="18"/>
      <c r="G3261"/>
      <c r="H3261" s="18"/>
    </row>
    <row r="3262" spans="1:8">
      <c r="A3262" s="17"/>
      <c r="B3262" s="17"/>
      <c r="C3262" s="17"/>
      <c r="D3262" s="17"/>
      <c r="E3262" s="9"/>
      <c r="F3262" s="18"/>
      <c r="G3262"/>
      <c r="H3262" s="18"/>
    </row>
    <row r="3263" spans="1:8">
      <c r="A3263" s="17"/>
      <c r="B3263" s="17"/>
      <c r="C3263" s="17"/>
      <c r="D3263" s="17"/>
      <c r="E3263" s="9"/>
      <c r="F3263" s="18"/>
      <c r="G3263"/>
      <c r="H3263" s="18"/>
    </row>
    <row r="3264" spans="1:8">
      <c r="A3264" s="17"/>
      <c r="B3264" s="17"/>
      <c r="C3264" s="17"/>
      <c r="D3264" s="17"/>
      <c r="E3264" s="9"/>
      <c r="F3264" s="18"/>
      <c r="G3264"/>
      <c r="H3264" s="18"/>
    </row>
    <row r="3265" spans="1:8">
      <c r="A3265" s="17"/>
      <c r="B3265" s="17"/>
      <c r="C3265" s="17"/>
      <c r="D3265" s="17"/>
      <c r="E3265" s="9"/>
      <c r="F3265" s="18"/>
      <c r="G3265"/>
      <c r="H3265" s="18"/>
    </row>
    <row r="3266" spans="1:8">
      <c r="A3266" s="17"/>
      <c r="B3266" s="17"/>
      <c r="C3266" s="17"/>
      <c r="D3266" s="17"/>
      <c r="E3266" s="9"/>
      <c r="F3266" s="18"/>
      <c r="G3266"/>
      <c r="H3266" s="18"/>
    </row>
    <row r="3267" spans="1:8">
      <c r="A3267" s="17"/>
      <c r="B3267" s="17"/>
      <c r="C3267" s="17"/>
      <c r="D3267" s="17"/>
      <c r="E3267" s="9"/>
      <c r="F3267" s="18"/>
      <c r="G3267"/>
      <c r="H3267" s="18"/>
    </row>
    <row r="3268" spans="1:8">
      <c r="A3268" s="17"/>
      <c r="B3268" s="17"/>
      <c r="C3268" s="17"/>
      <c r="D3268" s="17"/>
      <c r="E3268" s="9"/>
      <c r="F3268" s="18"/>
      <c r="G3268"/>
      <c r="H3268" s="18"/>
    </row>
    <row r="3269" spans="1:8">
      <c r="A3269" s="17"/>
      <c r="B3269" s="17"/>
      <c r="C3269" s="17"/>
      <c r="D3269" s="17"/>
      <c r="E3269" s="9"/>
      <c r="F3269" s="18"/>
      <c r="G3269"/>
      <c r="H3269" s="18"/>
    </row>
    <row r="3270" spans="1:8">
      <c r="A3270" s="17"/>
      <c r="B3270" s="17"/>
      <c r="C3270" s="17"/>
      <c r="D3270" s="17"/>
      <c r="E3270" s="9"/>
      <c r="F3270" s="18"/>
      <c r="G3270"/>
      <c r="H3270" s="18"/>
    </row>
    <row r="3271" spans="1:8">
      <c r="A3271" s="17"/>
      <c r="B3271" s="17"/>
      <c r="C3271" s="17"/>
      <c r="D3271" s="17"/>
      <c r="E3271" s="9"/>
      <c r="F3271" s="18"/>
      <c r="G3271"/>
      <c r="H3271" s="18"/>
    </row>
    <row r="3272" spans="1:8">
      <c r="A3272" s="17"/>
      <c r="B3272" s="17"/>
      <c r="C3272" s="17"/>
      <c r="D3272" s="17"/>
      <c r="E3272" s="9"/>
      <c r="F3272" s="18"/>
      <c r="G3272"/>
      <c r="H3272" s="18"/>
    </row>
    <row r="3273" spans="1:8">
      <c r="A3273" s="17"/>
      <c r="B3273" s="17"/>
      <c r="C3273" s="17"/>
      <c r="D3273" s="17"/>
      <c r="E3273" s="9"/>
      <c r="F3273" s="18"/>
      <c r="G3273"/>
      <c r="H3273" s="18"/>
    </row>
    <row r="3274" spans="1:8">
      <c r="A3274" s="17"/>
      <c r="B3274" s="17"/>
      <c r="C3274" s="17"/>
      <c r="D3274" s="17"/>
      <c r="E3274" s="9"/>
      <c r="F3274" s="18"/>
      <c r="G3274"/>
      <c r="H3274" s="18"/>
    </row>
    <row r="3275" spans="1:8">
      <c r="A3275" s="17"/>
      <c r="B3275" s="17"/>
      <c r="C3275" s="17"/>
      <c r="D3275" s="17"/>
      <c r="E3275" s="9"/>
      <c r="F3275" s="18"/>
      <c r="G3275"/>
      <c r="H3275" s="18"/>
    </row>
    <row r="3276" spans="1:8">
      <c r="A3276" s="17"/>
      <c r="B3276" s="17"/>
      <c r="C3276" s="17"/>
      <c r="D3276" s="17"/>
      <c r="E3276" s="9"/>
      <c r="F3276" s="18"/>
      <c r="G3276"/>
      <c r="H3276" s="18"/>
    </row>
    <row r="3277" spans="1:8">
      <c r="A3277" s="17"/>
      <c r="B3277" s="17"/>
      <c r="C3277" s="17"/>
      <c r="D3277" s="17"/>
      <c r="E3277" s="9"/>
      <c r="F3277" s="18"/>
      <c r="G3277"/>
      <c r="H3277" s="18"/>
    </row>
    <row r="3278" spans="1:8">
      <c r="A3278" s="17"/>
      <c r="B3278" s="17"/>
      <c r="C3278" s="17"/>
      <c r="D3278" s="17"/>
      <c r="E3278" s="9"/>
      <c r="F3278" s="18"/>
      <c r="G3278"/>
      <c r="H3278" s="18"/>
    </row>
    <row r="3279" spans="1:8">
      <c r="A3279" s="17"/>
      <c r="B3279" s="17"/>
      <c r="C3279" s="17"/>
      <c r="D3279" s="17"/>
      <c r="E3279" s="9"/>
      <c r="F3279" s="18"/>
      <c r="G3279"/>
      <c r="H3279" s="18"/>
    </row>
    <row r="3280" spans="1:8">
      <c r="A3280" s="17"/>
      <c r="B3280" s="17"/>
      <c r="C3280" s="17"/>
      <c r="D3280" s="17"/>
      <c r="E3280" s="9"/>
      <c r="F3280" s="18"/>
      <c r="G3280"/>
      <c r="H3280" s="18"/>
    </row>
    <row r="3281" spans="1:8">
      <c r="A3281" s="17"/>
      <c r="B3281" s="17"/>
      <c r="C3281" s="17"/>
      <c r="D3281" s="17"/>
      <c r="E3281" s="9"/>
      <c r="F3281" s="18"/>
      <c r="G3281"/>
      <c r="H3281" s="18"/>
    </row>
    <row r="3282" spans="1:8">
      <c r="A3282" s="17"/>
      <c r="B3282" s="17"/>
      <c r="C3282" s="17"/>
      <c r="D3282" s="17"/>
      <c r="E3282" s="9"/>
      <c r="F3282" s="18"/>
      <c r="G3282"/>
      <c r="H3282" s="18"/>
    </row>
    <row r="3283" spans="1:8">
      <c r="A3283" s="17"/>
      <c r="B3283" s="17"/>
      <c r="C3283" s="17"/>
      <c r="D3283" s="17"/>
      <c r="E3283" s="9"/>
      <c r="F3283" s="18"/>
      <c r="G3283"/>
      <c r="H3283" s="18"/>
    </row>
    <row r="3284" spans="1:8">
      <c r="A3284" s="17"/>
      <c r="B3284" s="17"/>
      <c r="C3284" s="17"/>
      <c r="D3284" s="17"/>
      <c r="E3284" s="9"/>
      <c r="F3284" s="18"/>
      <c r="G3284"/>
      <c r="H3284" s="18"/>
    </row>
    <row r="3285" spans="1:8">
      <c r="A3285" s="17"/>
      <c r="B3285" s="17"/>
      <c r="C3285" s="17"/>
      <c r="D3285" s="17"/>
      <c r="E3285" s="9"/>
      <c r="F3285" s="18"/>
      <c r="G3285"/>
      <c r="H3285" s="18"/>
    </row>
    <row r="3286" spans="1:8">
      <c r="A3286" s="17"/>
      <c r="B3286" s="17"/>
      <c r="C3286" s="17"/>
      <c r="D3286" s="17"/>
      <c r="E3286" s="9"/>
      <c r="F3286" s="18"/>
      <c r="G3286"/>
      <c r="H3286" s="18"/>
    </row>
    <row r="3287" spans="1:8">
      <c r="A3287" s="17"/>
      <c r="B3287" s="17"/>
      <c r="C3287" s="17"/>
      <c r="D3287" s="17"/>
      <c r="E3287" s="9"/>
      <c r="F3287" s="18"/>
      <c r="G3287"/>
      <c r="H3287" s="18"/>
    </row>
    <row r="3288" spans="1:8">
      <c r="A3288" s="17"/>
      <c r="B3288" s="17"/>
      <c r="C3288" s="17"/>
      <c r="D3288" s="17"/>
      <c r="E3288" s="9"/>
      <c r="F3288" s="18"/>
      <c r="G3288"/>
      <c r="H3288" s="18"/>
    </row>
    <row r="3289" spans="1:8">
      <c r="A3289" s="17"/>
      <c r="B3289" s="17"/>
      <c r="C3289" s="17"/>
      <c r="D3289" s="17"/>
      <c r="E3289" s="9"/>
      <c r="F3289" s="18"/>
      <c r="G3289"/>
      <c r="H3289" s="18"/>
    </row>
    <row r="3290" spans="1:8">
      <c r="A3290" s="17"/>
      <c r="B3290" s="17"/>
      <c r="C3290" s="17"/>
      <c r="D3290" s="17"/>
      <c r="E3290" s="9"/>
      <c r="F3290" s="18"/>
      <c r="G3290"/>
      <c r="H3290" s="18"/>
    </row>
    <row r="3291" spans="1:8">
      <c r="A3291" s="17"/>
      <c r="B3291" s="17"/>
      <c r="C3291" s="17"/>
      <c r="D3291" s="17"/>
      <c r="E3291" s="9"/>
      <c r="F3291" s="18"/>
      <c r="G3291"/>
      <c r="H3291" s="18"/>
    </row>
    <row r="3292" spans="1:8">
      <c r="A3292" s="17"/>
      <c r="B3292" s="17"/>
      <c r="C3292" s="17"/>
      <c r="D3292" s="17"/>
      <c r="E3292" s="9"/>
      <c r="F3292" s="18"/>
      <c r="G3292"/>
      <c r="H3292" s="18"/>
    </row>
    <row r="3293" spans="1:8">
      <c r="A3293" s="17"/>
      <c r="B3293" s="17"/>
      <c r="C3293" s="17"/>
      <c r="D3293" s="17"/>
      <c r="E3293" s="9"/>
      <c r="F3293" s="18"/>
      <c r="G3293"/>
      <c r="H3293" s="18"/>
    </row>
    <row r="3294" spans="1:8">
      <c r="A3294" s="17"/>
      <c r="B3294" s="17"/>
      <c r="C3294" s="17"/>
      <c r="D3294" s="17"/>
      <c r="E3294" s="9"/>
      <c r="F3294" s="18"/>
      <c r="G3294"/>
      <c r="H3294" s="18"/>
    </row>
    <row r="3295" spans="1:8">
      <c r="A3295" s="17"/>
      <c r="B3295" s="17"/>
      <c r="C3295" s="17"/>
      <c r="D3295" s="17"/>
      <c r="E3295" s="9"/>
      <c r="F3295" s="18"/>
      <c r="G3295"/>
      <c r="H3295" s="18"/>
    </row>
    <row r="3296" spans="1:8">
      <c r="A3296" s="17"/>
      <c r="B3296" s="17"/>
      <c r="C3296" s="17"/>
      <c r="D3296" s="17"/>
      <c r="E3296" s="9"/>
      <c r="F3296" s="18"/>
      <c r="G3296"/>
      <c r="H3296" s="18"/>
    </row>
    <row r="3297" spans="1:8">
      <c r="A3297" s="17"/>
      <c r="B3297" s="17"/>
      <c r="C3297" s="17"/>
      <c r="D3297" s="17"/>
      <c r="E3297" s="9"/>
      <c r="F3297" s="18"/>
      <c r="G3297"/>
      <c r="H3297" s="18"/>
    </row>
    <row r="3298" spans="1:8">
      <c r="A3298" s="17"/>
      <c r="B3298" s="17"/>
      <c r="C3298" s="17"/>
      <c r="D3298" s="17"/>
      <c r="E3298" s="9"/>
      <c r="F3298" s="18"/>
      <c r="G3298"/>
      <c r="H3298" s="18"/>
    </row>
    <row r="3299" spans="1:8">
      <c r="A3299" s="17"/>
      <c r="B3299" s="17"/>
      <c r="C3299" s="17"/>
      <c r="D3299" s="17"/>
      <c r="E3299" s="9"/>
      <c r="F3299" s="18"/>
      <c r="G3299"/>
      <c r="H3299" s="18"/>
    </row>
    <row r="3300" spans="1:8">
      <c r="A3300" s="17"/>
      <c r="B3300" s="17"/>
      <c r="C3300" s="17"/>
      <c r="D3300" s="17"/>
      <c r="E3300" s="9"/>
      <c r="F3300" s="18"/>
      <c r="G3300"/>
      <c r="H3300" s="18"/>
    </row>
    <row r="3301" spans="1:8">
      <c r="A3301" s="17"/>
      <c r="B3301" s="17"/>
      <c r="C3301" s="17"/>
      <c r="D3301" s="17"/>
      <c r="E3301" s="9"/>
      <c r="F3301" s="18"/>
      <c r="G3301"/>
      <c r="H3301" s="18"/>
    </row>
    <row r="3302" spans="1:8">
      <c r="A3302" s="17"/>
      <c r="B3302" s="17"/>
      <c r="C3302" s="17"/>
      <c r="D3302" s="17"/>
      <c r="E3302" s="9"/>
      <c r="F3302" s="18"/>
      <c r="G3302"/>
      <c r="H3302" s="18"/>
    </row>
    <row r="3303" spans="1:8">
      <c r="A3303" s="17"/>
      <c r="B3303" s="17"/>
      <c r="C3303" s="17"/>
      <c r="D3303" s="17"/>
      <c r="E3303" s="9"/>
      <c r="F3303" s="18"/>
      <c r="G3303"/>
      <c r="H3303" s="18"/>
    </row>
    <row r="3304" spans="1:8">
      <c r="A3304" s="17"/>
      <c r="B3304" s="17"/>
      <c r="C3304" s="17"/>
      <c r="D3304" s="17"/>
      <c r="E3304" s="9"/>
      <c r="F3304" s="18"/>
      <c r="G3304"/>
      <c r="H3304" s="18"/>
    </row>
    <row r="3305" spans="1:8">
      <c r="A3305" s="17"/>
      <c r="B3305" s="17"/>
      <c r="C3305" s="17"/>
      <c r="D3305" s="17"/>
      <c r="E3305" s="9"/>
      <c r="F3305" s="18"/>
      <c r="G3305"/>
      <c r="H3305" s="18"/>
    </row>
    <row r="3306" spans="1:8">
      <c r="A3306" s="17"/>
      <c r="B3306" s="17"/>
      <c r="C3306" s="17"/>
      <c r="D3306" s="17"/>
      <c r="E3306" s="9"/>
      <c r="F3306" s="18"/>
      <c r="G3306"/>
      <c r="H3306" s="18"/>
    </row>
    <row r="3307" spans="1:8">
      <c r="A3307" s="17"/>
      <c r="B3307" s="17"/>
      <c r="C3307" s="17"/>
      <c r="D3307" s="17"/>
      <c r="E3307" s="9"/>
      <c r="F3307" s="18"/>
      <c r="G3307"/>
      <c r="H3307" s="18"/>
    </row>
    <row r="3308" spans="1:8">
      <c r="A3308" s="17"/>
      <c r="B3308" s="17"/>
      <c r="C3308" s="17"/>
      <c r="D3308" s="17"/>
      <c r="E3308" s="9"/>
      <c r="F3308" s="18"/>
      <c r="G3308"/>
      <c r="H3308" s="18"/>
    </row>
    <row r="3309" spans="1:8">
      <c r="A3309" s="17"/>
      <c r="B3309" s="17"/>
      <c r="C3309" s="17"/>
      <c r="D3309" s="17"/>
      <c r="E3309" s="9"/>
      <c r="F3309" s="18"/>
      <c r="G3309"/>
      <c r="H3309" s="18"/>
    </row>
    <row r="3310" spans="1:8">
      <c r="A3310" s="17"/>
      <c r="B3310" s="17"/>
      <c r="C3310" s="17"/>
      <c r="D3310" s="17"/>
      <c r="E3310" s="9"/>
      <c r="F3310" s="18"/>
      <c r="G3310"/>
      <c r="H3310" s="18"/>
    </row>
    <row r="3311" spans="1:8">
      <c r="A3311" s="17"/>
      <c r="B3311" s="17"/>
      <c r="C3311" s="17"/>
      <c r="D3311" s="17"/>
      <c r="E3311" s="9"/>
      <c r="F3311" s="18"/>
      <c r="G3311"/>
      <c r="H3311" s="18"/>
    </row>
    <row r="3312" spans="1:8">
      <c r="A3312" s="17"/>
      <c r="B3312" s="17"/>
      <c r="C3312" s="17"/>
      <c r="D3312" s="17"/>
      <c r="E3312" s="9"/>
      <c r="F3312" s="18"/>
      <c r="G3312"/>
      <c r="H3312" s="18"/>
    </row>
    <row r="3313" spans="1:8">
      <c r="A3313" s="17"/>
      <c r="B3313" s="17"/>
      <c r="C3313" s="17"/>
      <c r="D3313" s="17"/>
      <c r="E3313" s="9"/>
      <c r="F3313" s="18"/>
      <c r="G3313"/>
      <c r="H3313" s="18"/>
    </row>
    <row r="3314" spans="1:8">
      <c r="A3314" s="17"/>
      <c r="B3314" s="17"/>
      <c r="C3314" s="17"/>
      <c r="D3314" s="17"/>
      <c r="E3314" s="9"/>
      <c r="F3314" s="18"/>
      <c r="G3314"/>
      <c r="H3314" s="18"/>
    </row>
    <row r="3315" spans="1:8">
      <c r="A3315" s="17"/>
      <c r="B3315" s="17"/>
      <c r="C3315" s="17"/>
      <c r="D3315" s="17"/>
      <c r="E3315" s="9"/>
      <c r="F3315" s="18"/>
      <c r="G3315"/>
      <c r="H3315" s="18"/>
    </row>
    <row r="3316" spans="1:8">
      <c r="A3316" s="17"/>
      <c r="B3316" s="17"/>
      <c r="C3316" s="17"/>
      <c r="D3316" s="17"/>
      <c r="E3316" s="9"/>
      <c r="F3316" s="18"/>
      <c r="G3316"/>
      <c r="H3316" s="18"/>
    </row>
    <row r="3317" spans="1:8">
      <c r="A3317" s="17"/>
      <c r="B3317" s="17"/>
      <c r="C3317" s="17"/>
      <c r="D3317" s="17"/>
      <c r="E3317" s="9"/>
      <c r="F3317" s="18"/>
      <c r="G3317"/>
      <c r="H3317" s="18"/>
    </row>
    <row r="3318" spans="1:8">
      <c r="A3318" s="17"/>
      <c r="B3318" s="17"/>
      <c r="C3318" s="17"/>
      <c r="D3318" s="17"/>
      <c r="E3318" s="9"/>
      <c r="F3318" s="18"/>
      <c r="G3318"/>
      <c r="H3318" s="18"/>
    </row>
    <row r="3319" spans="1:8">
      <c r="A3319" s="17"/>
      <c r="B3319" s="17"/>
      <c r="C3319" s="17"/>
      <c r="D3319" s="17"/>
      <c r="E3319" s="9"/>
      <c r="F3319" s="18"/>
      <c r="G3319"/>
      <c r="H3319" s="18"/>
    </row>
    <row r="3320" spans="1:8">
      <c r="A3320" s="17"/>
      <c r="B3320" s="17"/>
      <c r="C3320" s="17"/>
      <c r="D3320" s="17"/>
      <c r="E3320" s="9"/>
      <c r="F3320" s="18"/>
      <c r="G3320"/>
      <c r="H3320" s="18"/>
    </row>
    <row r="3321" spans="1:8">
      <c r="A3321" s="17"/>
      <c r="B3321" s="17"/>
      <c r="C3321" s="17"/>
      <c r="D3321" s="17"/>
      <c r="E3321" s="9"/>
      <c r="F3321" s="18"/>
      <c r="G3321"/>
      <c r="H3321" s="18"/>
    </row>
    <row r="3322" spans="1:8">
      <c r="A3322" s="17"/>
      <c r="B3322" s="17"/>
      <c r="C3322" s="17"/>
      <c r="D3322" s="17"/>
      <c r="E3322" s="9"/>
      <c r="F3322" s="18"/>
      <c r="G3322"/>
      <c r="H3322" s="18"/>
    </row>
    <row r="3323" spans="1:8">
      <c r="A3323" s="17"/>
      <c r="B3323" s="17"/>
      <c r="C3323" s="17"/>
      <c r="D3323" s="17"/>
      <c r="E3323" s="9"/>
      <c r="F3323" s="18"/>
      <c r="G3323"/>
      <c r="H3323" s="18"/>
    </row>
    <row r="3324" spans="1:8">
      <c r="A3324" s="17"/>
      <c r="B3324" s="17"/>
      <c r="C3324" s="17"/>
      <c r="D3324" s="17"/>
      <c r="E3324" s="9"/>
      <c r="F3324" s="18"/>
      <c r="G3324"/>
      <c r="H3324" s="18"/>
    </row>
    <row r="3325" spans="1:8">
      <c r="A3325" s="17"/>
      <c r="B3325" s="17"/>
      <c r="C3325" s="17"/>
      <c r="D3325" s="17"/>
      <c r="E3325" s="9"/>
      <c r="F3325" s="18"/>
      <c r="G3325"/>
      <c r="H3325" s="18"/>
    </row>
    <row r="3326" spans="1:8">
      <c r="A3326" s="17"/>
      <c r="B3326" s="17"/>
      <c r="C3326" s="17"/>
      <c r="D3326" s="17"/>
      <c r="E3326" s="9"/>
      <c r="F3326" s="18"/>
      <c r="G3326"/>
      <c r="H3326" s="18"/>
    </row>
    <row r="3327" spans="1:8">
      <c r="A3327" s="17"/>
      <c r="B3327" s="17"/>
      <c r="C3327" s="17"/>
      <c r="D3327" s="17"/>
      <c r="E3327" s="9"/>
      <c r="F3327" s="18"/>
      <c r="G3327"/>
      <c r="H3327" s="18"/>
    </row>
    <row r="3328" spans="1:8">
      <c r="A3328" s="17"/>
      <c r="B3328" s="17"/>
      <c r="C3328" s="17"/>
      <c r="D3328" s="17"/>
      <c r="E3328" s="9"/>
      <c r="F3328" s="18"/>
      <c r="G3328"/>
      <c r="H3328" s="18"/>
    </row>
    <row r="3329" spans="1:8">
      <c r="A3329" s="17"/>
      <c r="B3329" s="17"/>
      <c r="C3329" s="17"/>
      <c r="D3329" s="17"/>
      <c r="E3329" s="9"/>
      <c r="F3329" s="18"/>
      <c r="G3329"/>
      <c r="H3329" s="18"/>
    </row>
    <row r="3330" spans="1:8">
      <c r="A3330" s="17"/>
      <c r="B3330" s="17"/>
      <c r="C3330" s="17"/>
      <c r="D3330" s="17"/>
      <c r="E3330" s="9"/>
      <c r="F3330" s="18"/>
      <c r="G3330"/>
      <c r="H3330" s="18"/>
    </row>
    <row r="3331" spans="1:8">
      <c r="A3331" s="17"/>
      <c r="B3331" s="17"/>
      <c r="C3331" s="17"/>
      <c r="D3331" s="17"/>
      <c r="E3331" s="9"/>
      <c r="F3331" s="18"/>
      <c r="G3331"/>
      <c r="H3331" s="18"/>
    </row>
    <row r="3332" spans="1:8">
      <c r="A3332" s="17"/>
      <c r="B3332" s="17"/>
      <c r="C3332" s="17"/>
      <c r="D3332" s="17"/>
      <c r="E3332" s="9"/>
      <c r="F3332" s="18"/>
      <c r="G3332"/>
      <c r="H3332" s="18"/>
    </row>
    <row r="3333" spans="1:8">
      <c r="A3333" s="17"/>
      <c r="B3333" s="17"/>
      <c r="C3333" s="17"/>
      <c r="D3333" s="17"/>
      <c r="E3333" s="9"/>
      <c r="F3333" s="18"/>
      <c r="G3333"/>
      <c r="H3333" s="18"/>
    </row>
    <row r="3334" spans="1:8">
      <c r="A3334" s="17"/>
      <c r="B3334" s="17"/>
      <c r="C3334" s="17"/>
      <c r="D3334" s="17"/>
      <c r="E3334" s="9"/>
      <c r="F3334" s="18"/>
      <c r="G3334"/>
      <c r="H3334" s="18"/>
    </row>
    <row r="3335" spans="1:8">
      <c r="A3335" s="17"/>
      <c r="B3335" s="17"/>
      <c r="C3335" s="17"/>
      <c r="D3335" s="17"/>
      <c r="E3335" s="9"/>
      <c r="F3335" s="18"/>
      <c r="G3335"/>
      <c r="H3335" s="18"/>
    </row>
    <row r="3336" spans="1:8">
      <c r="A3336" s="17"/>
      <c r="B3336" s="17"/>
      <c r="C3336" s="17"/>
      <c r="D3336" s="17"/>
      <c r="E3336" s="9"/>
      <c r="F3336" s="18"/>
      <c r="G3336"/>
      <c r="H3336" s="18"/>
    </row>
    <row r="3337" spans="1:8">
      <c r="A3337" s="17"/>
      <c r="B3337" s="17"/>
      <c r="C3337" s="17"/>
      <c r="D3337" s="17"/>
      <c r="E3337" s="9"/>
      <c r="F3337" s="18"/>
      <c r="G3337"/>
      <c r="H3337" s="18"/>
    </row>
    <row r="3338" spans="1:8">
      <c r="A3338" s="17"/>
      <c r="B3338" s="17"/>
      <c r="C3338" s="17"/>
      <c r="D3338" s="17"/>
      <c r="E3338" s="9"/>
      <c r="F3338" s="18"/>
      <c r="G3338"/>
      <c r="H3338" s="18"/>
    </row>
    <row r="3339" spans="1:8">
      <c r="A3339" s="17"/>
      <c r="B3339" s="17"/>
      <c r="C3339" s="17"/>
      <c r="D3339" s="17"/>
      <c r="E3339" s="9"/>
      <c r="F3339" s="18"/>
      <c r="G3339"/>
      <c r="H3339" s="18"/>
    </row>
    <row r="3340" spans="1:8">
      <c r="A3340" s="17"/>
      <c r="B3340" s="17"/>
      <c r="C3340" s="17"/>
      <c r="D3340" s="17"/>
      <c r="E3340" s="9"/>
      <c r="F3340" s="18"/>
      <c r="G3340"/>
      <c r="H3340" s="18"/>
    </row>
    <row r="3341" spans="1:8">
      <c r="A3341" s="17"/>
      <c r="B3341" s="17"/>
      <c r="C3341" s="17"/>
      <c r="D3341" s="17"/>
      <c r="E3341" s="9"/>
      <c r="F3341" s="18"/>
      <c r="G3341"/>
      <c r="H3341" s="18"/>
    </row>
    <row r="3342" spans="1:8">
      <c r="A3342" s="17"/>
      <c r="B3342" s="17"/>
      <c r="C3342" s="17"/>
      <c r="D3342" s="17"/>
      <c r="E3342" s="9"/>
      <c r="F3342" s="18"/>
      <c r="G3342"/>
      <c r="H3342" s="18"/>
    </row>
    <row r="3343" spans="1:8">
      <c r="A3343" s="17"/>
      <c r="B3343" s="17"/>
      <c r="C3343" s="17"/>
      <c r="D3343" s="17"/>
      <c r="E3343" s="9"/>
      <c r="F3343" s="18"/>
      <c r="G3343"/>
      <c r="H3343" s="18"/>
    </row>
    <row r="3344" spans="1:8">
      <c r="A3344" s="17"/>
      <c r="B3344" s="17"/>
      <c r="C3344" s="17"/>
      <c r="D3344" s="17"/>
      <c r="E3344" s="9"/>
      <c r="F3344" s="18"/>
      <c r="G3344"/>
      <c r="H3344" s="18"/>
    </row>
    <row r="3345" spans="1:8">
      <c r="A3345" s="17"/>
      <c r="B3345" s="17"/>
      <c r="C3345" s="17"/>
      <c r="D3345" s="17"/>
      <c r="E3345" s="9"/>
      <c r="F3345" s="18"/>
      <c r="G3345"/>
      <c r="H3345" s="18"/>
    </row>
    <row r="3346" spans="1:8">
      <c r="A3346" s="17"/>
      <c r="B3346" s="17"/>
      <c r="C3346" s="17"/>
      <c r="D3346" s="17"/>
      <c r="E3346" s="9"/>
      <c r="F3346" s="18"/>
      <c r="G3346"/>
      <c r="H3346" s="18"/>
    </row>
    <row r="3347" spans="1:8">
      <c r="A3347" s="17"/>
      <c r="B3347" s="17"/>
      <c r="C3347" s="17"/>
      <c r="D3347" s="17"/>
      <c r="E3347" s="9"/>
      <c r="F3347" s="18"/>
      <c r="G3347"/>
      <c r="H3347" s="18"/>
    </row>
    <row r="3348" spans="1:8">
      <c r="A3348" s="17"/>
      <c r="B3348" s="17"/>
      <c r="C3348" s="17"/>
      <c r="D3348" s="17"/>
      <c r="E3348" s="9"/>
      <c r="F3348" s="18"/>
      <c r="G3348"/>
      <c r="H3348" s="18"/>
    </row>
    <row r="3349" spans="1:8">
      <c r="A3349" s="17"/>
      <c r="B3349" s="17"/>
      <c r="C3349" s="17"/>
      <c r="D3349" s="17"/>
      <c r="E3349" s="9"/>
      <c r="F3349" s="18"/>
      <c r="G3349"/>
      <c r="H3349" s="18"/>
    </row>
    <row r="3350" spans="1:8">
      <c r="A3350" s="17"/>
      <c r="B3350" s="17"/>
      <c r="C3350" s="17"/>
      <c r="D3350" s="17"/>
      <c r="E3350" s="9"/>
      <c r="F3350" s="18"/>
      <c r="G3350"/>
      <c r="H3350" s="18"/>
    </row>
    <row r="3351" spans="1:8">
      <c r="A3351" s="17"/>
      <c r="B3351" s="17"/>
      <c r="C3351" s="17"/>
      <c r="D3351" s="17"/>
      <c r="E3351" s="9"/>
      <c r="F3351" s="18"/>
      <c r="G3351"/>
      <c r="H3351" s="18"/>
    </row>
    <row r="3352" spans="1:8">
      <c r="A3352" s="17"/>
      <c r="B3352" s="17"/>
      <c r="C3352" s="17"/>
      <c r="D3352" s="17"/>
      <c r="E3352" s="9"/>
      <c r="F3352" s="18"/>
      <c r="G3352"/>
      <c r="H3352" s="18"/>
    </row>
    <row r="3353" spans="1:8">
      <c r="A3353" s="17"/>
      <c r="B3353" s="17"/>
      <c r="C3353" s="17"/>
      <c r="D3353" s="17"/>
      <c r="E3353" s="9"/>
      <c r="F3353" s="18"/>
      <c r="G3353"/>
      <c r="H3353" s="18"/>
    </row>
    <row r="3354" spans="1:8">
      <c r="A3354" s="17"/>
      <c r="B3354" s="17"/>
      <c r="C3354" s="17"/>
      <c r="D3354" s="17"/>
      <c r="E3354" s="9"/>
      <c r="F3354" s="18"/>
      <c r="G3354"/>
      <c r="H3354" s="18"/>
    </row>
    <row r="3355" spans="1:8">
      <c r="A3355" s="17"/>
      <c r="B3355" s="17"/>
      <c r="C3355" s="17"/>
      <c r="D3355" s="17"/>
      <c r="E3355" s="9"/>
      <c r="F3355" s="18"/>
      <c r="G3355"/>
      <c r="H3355" s="18"/>
    </row>
    <row r="3356" spans="1:8">
      <c r="A3356" s="17"/>
      <c r="B3356" s="17"/>
      <c r="C3356" s="17"/>
      <c r="D3356" s="17"/>
      <c r="E3356" s="9"/>
      <c r="F3356" s="18"/>
      <c r="G3356"/>
      <c r="H3356" s="18"/>
    </row>
    <row r="3357" spans="1:8">
      <c r="A3357" s="17"/>
      <c r="B3357" s="17"/>
      <c r="C3357" s="17"/>
      <c r="D3357" s="17"/>
      <c r="E3357" s="9"/>
      <c r="F3357" s="18"/>
      <c r="G3357"/>
      <c r="H3357" s="18"/>
    </row>
    <row r="3358" spans="1:8">
      <c r="A3358" s="17"/>
      <c r="B3358" s="17"/>
      <c r="C3358" s="17"/>
      <c r="D3358" s="17"/>
      <c r="E3358" s="9"/>
      <c r="F3358" s="18"/>
      <c r="G3358"/>
      <c r="H3358" s="18"/>
    </row>
    <row r="3359" spans="1:8">
      <c r="A3359" s="17"/>
      <c r="B3359" s="17"/>
      <c r="C3359" s="17"/>
      <c r="D3359" s="17"/>
      <c r="E3359" s="9"/>
      <c r="F3359" s="18"/>
      <c r="G3359"/>
      <c r="H3359" s="18"/>
    </row>
    <row r="3360" spans="1:8">
      <c r="A3360" s="17"/>
      <c r="B3360" s="17"/>
      <c r="C3360" s="17"/>
      <c r="D3360" s="17"/>
      <c r="E3360" s="9"/>
      <c r="F3360" s="18"/>
      <c r="G3360"/>
      <c r="H3360" s="18"/>
    </row>
    <row r="3361" spans="1:8">
      <c r="A3361" s="17"/>
      <c r="B3361" s="17"/>
      <c r="C3361" s="17"/>
      <c r="D3361" s="17"/>
      <c r="E3361" s="9"/>
      <c r="F3361" s="18"/>
      <c r="G3361"/>
      <c r="H3361" s="18"/>
    </row>
    <row r="3362" spans="1:8">
      <c r="A3362" s="17"/>
      <c r="B3362" s="17"/>
      <c r="C3362" s="17"/>
      <c r="D3362" s="17"/>
      <c r="E3362" s="9"/>
      <c r="F3362" s="18"/>
      <c r="G3362"/>
      <c r="H3362" s="18"/>
    </row>
    <row r="3363" spans="1:8">
      <c r="A3363" s="17"/>
      <c r="B3363" s="17"/>
      <c r="C3363" s="17"/>
      <c r="D3363" s="17"/>
      <c r="E3363" s="9"/>
      <c r="F3363" s="18"/>
      <c r="G3363"/>
      <c r="H3363" s="18"/>
    </row>
    <row r="3364" spans="1:8">
      <c r="A3364" s="17"/>
      <c r="B3364" s="17"/>
      <c r="C3364" s="17"/>
      <c r="D3364" s="17"/>
      <c r="E3364" s="9"/>
      <c r="F3364" s="18"/>
      <c r="G3364"/>
      <c r="H3364" s="18"/>
    </row>
    <row r="3365" spans="1:8">
      <c r="A3365" s="17"/>
      <c r="B3365" s="17"/>
      <c r="C3365" s="17"/>
      <c r="D3365" s="17"/>
      <c r="E3365" s="9"/>
      <c r="F3365" s="18"/>
      <c r="G3365"/>
      <c r="H3365" s="18"/>
    </row>
    <row r="3366" spans="1:8">
      <c r="A3366" s="17"/>
      <c r="B3366" s="17"/>
      <c r="C3366" s="17"/>
      <c r="D3366" s="17"/>
      <c r="E3366" s="9"/>
      <c r="F3366" s="18"/>
      <c r="G3366"/>
      <c r="H3366" s="18"/>
    </row>
    <row r="3367" spans="1:8">
      <c r="A3367" s="17"/>
      <c r="B3367" s="17"/>
      <c r="C3367" s="17"/>
      <c r="D3367" s="17"/>
      <c r="E3367" s="9"/>
      <c r="F3367" s="18"/>
      <c r="G3367"/>
      <c r="H3367" s="18"/>
    </row>
    <row r="3368" spans="1:8">
      <c r="A3368" s="17"/>
      <c r="B3368" s="17"/>
      <c r="C3368" s="17"/>
      <c r="D3368" s="17"/>
      <c r="E3368" s="9"/>
      <c r="F3368" s="18"/>
      <c r="G3368"/>
      <c r="H3368" s="18"/>
    </row>
    <row r="3369" spans="1:8">
      <c r="A3369" s="17"/>
      <c r="B3369" s="17"/>
      <c r="C3369" s="17"/>
      <c r="D3369" s="17"/>
      <c r="E3369" s="9"/>
      <c r="F3369" s="18"/>
      <c r="G3369"/>
      <c r="H3369" s="18"/>
    </row>
    <row r="3370" spans="1:8">
      <c r="A3370" s="17"/>
      <c r="B3370" s="17"/>
      <c r="C3370" s="17"/>
      <c r="D3370" s="17"/>
      <c r="E3370" s="9"/>
      <c r="F3370" s="18"/>
      <c r="G3370"/>
      <c r="H3370" s="18"/>
    </row>
    <row r="3371" spans="1:8">
      <c r="A3371" s="17"/>
      <c r="B3371" s="17"/>
      <c r="C3371" s="17"/>
      <c r="D3371" s="17"/>
      <c r="E3371" s="9"/>
      <c r="F3371" s="18"/>
      <c r="G3371"/>
      <c r="H3371" s="18"/>
    </row>
    <row r="3372" spans="1:8">
      <c r="A3372" s="17"/>
      <c r="B3372" s="17"/>
      <c r="C3372" s="17"/>
      <c r="D3372" s="17"/>
      <c r="E3372" s="9"/>
      <c r="F3372" s="18"/>
      <c r="G3372"/>
      <c r="H3372" s="18"/>
    </row>
    <row r="3373" spans="1:8">
      <c r="A3373" s="17"/>
      <c r="B3373" s="17"/>
      <c r="C3373" s="17"/>
      <c r="D3373" s="17"/>
      <c r="E3373" s="9"/>
      <c r="F3373" s="18"/>
      <c r="G3373"/>
      <c r="H3373" s="18"/>
    </row>
    <row r="3374" spans="1:8">
      <c r="A3374" s="17"/>
      <c r="B3374" s="17"/>
      <c r="C3374" s="17"/>
      <c r="D3374" s="17"/>
      <c r="E3374" s="9"/>
      <c r="F3374" s="18"/>
      <c r="G3374"/>
      <c r="H3374" s="18"/>
    </row>
    <row r="3375" spans="1:8">
      <c r="A3375" s="17"/>
      <c r="B3375" s="17"/>
      <c r="C3375" s="17"/>
      <c r="D3375" s="17"/>
      <c r="E3375" s="9"/>
      <c r="F3375" s="18"/>
      <c r="G3375"/>
      <c r="H3375" s="18"/>
    </row>
    <row r="3376" spans="1:8">
      <c r="A3376" s="17"/>
      <c r="B3376" s="17"/>
      <c r="C3376" s="17"/>
      <c r="D3376" s="17"/>
      <c r="E3376" s="9"/>
      <c r="F3376" s="18"/>
      <c r="G3376"/>
      <c r="H3376" s="18"/>
    </row>
    <row r="3377" spans="1:8">
      <c r="A3377" s="17"/>
      <c r="B3377" s="17"/>
      <c r="C3377" s="17"/>
      <c r="D3377" s="17"/>
      <c r="E3377" s="9"/>
      <c r="F3377" s="18"/>
      <c r="G3377"/>
      <c r="H3377" s="18"/>
    </row>
    <row r="3378" spans="1:8">
      <c r="A3378" s="17"/>
      <c r="B3378" s="17"/>
      <c r="C3378" s="17"/>
      <c r="D3378" s="17"/>
      <c r="E3378" s="9"/>
      <c r="F3378" s="18"/>
      <c r="G3378"/>
      <c r="H3378" s="18"/>
    </row>
    <row r="3379" spans="1:8">
      <c r="A3379" s="17"/>
      <c r="B3379" s="17"/>
      <c r="C3379" s="17"/>
      <c r="D3379" s="17"/>
      <c r="E3379" s="9"/>
      <c r="F3379" s="18"/>
      <c r="G3379"/>
      <c r="H3379" s="18"/>
    </row>
    <row r="3380" spans="1:8">
      <c r="A3380" s="17"/>
      <c r="B3380" s="17"/>
      <c r="C3380" s="17"/>
      <c r="D3380" s="17"/>
      <c r="E3380" s="9"/>
      <c r="F3380" s="18"/>
      <c r="G3380"/>
      <c r="H3380" s="18"/>
    </row>
    <row r="3381" spans="1:8">
      <c r="A3381" s="17"/>
      <c r="B3381" s="17"/>
      <c r="C3381" s="17"/>
      <c r="D3381" s="17"/>
      <c r="E3381" s="9"/>
      <c r="F3381" s="18"/>
      <c r="G3381"/>
      <c r="H3381" s="18"/>
    </row>
    <row r="3382" spans="1:8">
      <c r="A3382" s="17"/>
      <c r="B3382" s="17"/>
      <c r="C3382" s="17"/>
      <c r="D3382" s="17"/>
      <c r="E3382" s="9"/>
      <c r="F3382" s="18"/>
      <c r="G3382"/>
      <c r="H3382" s="18"/>
    </row>
    <row r="3383" spans="1:8">
      <c r="A3383" s="17"/>
      <c r="B3383" s="17"/>
      <c r="C3383" s="17"/>
      <c r="D3383" s="17"/>
      <c r="E3383" s="9"/>
      <c r="F3383" s="18"/>
      <c r="G3383"/>
      <c r="H3383" s="18"/>
    </row>
    <row r="3384" spans="1:8">
      <c r="A3384" s="17"/>
      <c r="B3384" s="17"/>
      <c r="C3384" s="17"/>
      <c r="D3384" s="17"/>
      <c r="E3384" s="9"/>
      <c r="F3384" s="18"/>
      <c r="G3384"/>
      <c r="H3384" s="18"/>
    </row>
    <row r="3385" spans="1:8">
      <c r="A3385" s="17"/>
      <c r="B3385" s="17"/>
      <c r="C3385" s="17"/>
      <c r="D3385" s="17"/>
      <c r="E3385" s="9"/>
      <c r="F3385" s="18"/>
      <c r="G3385"/>
      <c r="H3385" s="18"/>
    </row>
    <row r="3386" spans="1:8">
      <c r="A3386" s="17"/>
      <c r="B3386" s="17"/>
      <c r="C3386" s="17"/>
      <c r="D3386" s="17"/>
      <c r="E3386" s="9"/>
      <c r="F3386" s="18"/>
      <c r="G3386"/>
      <c r="H3386" s="18"/>
    </row>
    <row r="3387" spans="1:8">
      <c r="A3387" s="17"/>
      <c r="B3387" s="17"/>
      <c r="C3387" s="17"/>
      <c r="D3387" s="17"/>
      <c r="E3387" s="9"/>
      <c r="F3387" s="18"/>
      <c r="G3387"/>
      <c r="H3387" s="18"/>
    </row>
    <row r="3388" spans="1:8">
      <c r="A3388" s="17"/>
      <c r="B3388" s="17"/>
      <c r="C3388" s="17"/>
      <c r="D3388" s="17"/>
      <c r="E3388" s="9"/>
      <c r="F3388" s="18"/>
      <c r="G3388"/>
      <c r="H3388" s="18"/>
    </row>
    <row r="3389" spans="1:8">
      <c r="A3389" s="17"/>
      <c r="B3389" s="17"/>
      <c r="C3389" s="17"/>
      <c r="D3389" s="17"/>
      <c r="E3389" s="9"/>
      <c r="F3389" s="18"/>
      <c r="G3389"/>
      <c r="H3389" s="18"/>
    </row>
    <row r="3390" spans="1:8">
      <c r="A3390" s="17"/>
      <c r="B3390" s="17"/>
      <c r="C3390" s="17"/>
      <c r="D3390" s="17"/>
      <c r="E3390" s="9"/>
      <c r="F3390" s="18"/>
      <c r="G3390"/>
      <c r="H3390" s="18"/>
    </row>
    <row r="3391" spans="1:8">
      <c r="A3391" s="17"/>
      <c r="B3391" s="17"/>
      <c r="C3391" s="17"/>
      <c r="D3391" s="17"/>
      <c r="E3391" s="9"/>
      <c r="F3391" s="18"/>
      <c r="G3391"/>
      <c r="H3391" s="18"/>
    </row>
    <row r="3392" spans="1:8">
      <c r="A3392" s="17"/>
      <c r="B3392" s="17"/>
      <c r="C3392" s="17"/>
      <c r="D3392" s="17"/>
      <c r="E3392" s="9"/>
      <c r="F3392" s="18"/>
      <c r="G3392"/>
      <c r="H3392" s="18"/>
    </row>
    <row r="3393" spans="1:8">
      <c r="A3393" s="17"/>
      <c r="B3393" s="17"/>
      <c r="C3393" s="17"/>
      <c r="D3393" s="17"/>
      <c r="E3393" s="9"/>
      <c r="F3393" s="18"/>
      <c r="G3393"/>
      <c r="H3393" s="18"/>
    </row>
    <row r="3394" spans="1:8">
      <c r="A3394" s="17"/>
      <c r="B3394" s="17"/>
      <c r="C3394" s="17"/>
      <c r="D3394" s="17"/>
      <c r="E3394" s="9"/>
      <c r="F3394" s="18"/>
      <c r="G3394"/>
      <c r="H3394" s="18"/>
    </row>
    <row r="3395" spans="1:8">
      <c r="A3395" s="17"/>
      <c r="B3395" s="17"/>
      <c r="C3395" s="17"/>
      <c r="D3395" s="17"/>
      <c r="E3395" s="9"/>
      <c r="F3395" s="18"/>
      <c r="G3395"/>
      <c r="H3395" s="18"/>
    </row>
    <row r="3396" spans="1:8">
      <c r="A3396" s="17"/>
      <c r="B3396" s="17"/>
      <c r="C3396" s="17"/>
      <c r="D3396" s="17"/>
      <c r="E3396" s="9"/>
      <c r="F3396" s="18"/>
      <c r="G3396"/>
      <c r="H3396" s="18"/>
    </row>
    <row r="3397" spans="1:8">
      <c r="A3397" s="17"/>
      <c r="B3397" s="17"/>
      <c r="C3397" s="17"/>
      <c r="D3397" s="17"/>
      <c r="E3397" s="9"/>
      <c r="F3397" s="18"/>
      <c r="G3397"/>
      <c r="H3397" s="18"/>
    </row>
    <row r="3398" spans="1:8">
      <c r="A3398" s="17"/>
      <c r="B3398" s="17"/>
      <c r="C3398" s="17"/>
      <c r="D3398" s="17"/>
      <c r="E3398" s="9"/>
      <c r="F3398" s="18"/>
      <c r="G3398"/>
      <c r="H3398" s="18"/>
    </row>
    <row r="3399" spans="1:8">
      <c r="A3399" s="17"/>
      <c r="B3399" s="17"/>
      <c r="C3399" s="17"/>
      <c r="D3399" s="17"/>
      <c r="E3399" s="9"/>
      <c r="F3399" s="18"/>
      <c r="G3399"/>
      <c r="H3399" s="18"/>
    </row>
    <row r="3400" spans="1:8">
      <c r="A3400" s="17"/>
      <c r="B3400" s="17"/>
      <c r="C3400" s="17"/>
      <c r="D3400" s="17"/>
      <c r="E3400" s="9"/>
      <c r="F3400" s="18"/>
      <c r="G3400"/>
      <c r="H3400" s="18"/>
    </row>
    <row r="3401" spans="1:8">
      <c r="A3401" s="17"/>
      <c r="B3401" s="17"/>
      <c r="C3401" s="17"/>
      <c r="D3401" s="17"/>
      <c r="E3401" s="9"/>
      <c r="F3401" s="18"/>
      <c r="G3401"/>
      <c r="H3401" s="18"/>
    </row>
    <row r="3402" spans="1:8">
      <c r="A3402" s="17"/>
      <c r="B3402" s="17"/>
      <c r="C3402" s="17"/>
      <c r="D3402" s="17"/>
      <c r="E3402" s="9"/>
      <c r="F3402" s="18"/>
      <c r="G3402"/>
      <c r="H3402" s="18"/>
    </row>
    <row r="3403" spans="1:8">
      <c r="A3403" s="17"/>
      <c r="B3403" s="17"/>
      <c r="C3403" s="17"/>
      <c r="D3403" s="17"/>
      <c r="E3403" s="9"/>
      <c r="F3403" s="18"/>
      <c r="G3403"/>
      <c r="H3403" s="18"/>
    </row>
    <row r="3404" spans="1:8">
      <c r="A3404" s="17"/>
      <c r="B3404" s="17"/>
      <c r="C3404" s="17"/>
      <c r="D3404" s="17"/>
      <c r="E3404" s="9"/>
      <c r="F3404" s="18"/>
      <c r="G3404"/>
      <c r="H3404" s="18"/>
    </row>
    <row r="3405" spans="1:8">
      <c r="A3405" s="17"/>
      <c r="B3405" s="17"/>
      <c r="C3405" s="17"/>
      <c r="D3405" s="17"/>
      <c r="E3405" s="9"/>
      <c r="F3405" s="18"/>
      <c r="G3405"/>
      <c r="H3405" s="18"/>
    </row>
    <row r="3406" spans="1:8">
      <c r="A3406" s="17"/>
      <c r="B3406" s="17"/>
      <c r="C3406" s="17"/>
      <c r="D3406" s="17"/>
      <c r="E3406" s="9"/>
      <c r="F3406" s="18"/>
      <c r="G3406"/>
      <c r="H3406" s="18"/>
    </row>
    <row r="3407" spans="1:8">
      <c r="A3407" s="17"/>
      <c r="B3407" s="17"/>
      <c r="C3407" s="17"/>
      <c r="D3407" s="17"/>
      <c r="E3407" s="9"/>
      <c r="F3407" s="18"/>
      <c r="G3407"/>
      <c r="H3407" s="18"/>
    </row>
    <row r="3408" spans="1:8">
      <c r="A3408" s="17"/>
      <c r="B3408" s="17"/>
      <c r="C3408" s="17"/>
      <c r="D3408" s="17"/>
      <c r="E3408" s="9"/>
      <c r="F3408" s="18"/>
      <c r="G3408"/>
      <c r="H3408" s="18"/>
    </row>
    <row r="3409" spans="1:8">
      <c r="A3409" s="17"/>
      <c r="B3409" s="17"/>
      <c r="C3409" s="17"/>
      <c r="D3409" s="17"/>
      <c r="E3409" s="9"/>
      <c r="F3409" s="18"/>
      <c r="G3409"/>
      <c r="H3409" s="18"/>
    </row>
    <row r="3410" spans="1:8">
      <c r="A3410" s="17"/>
      <c r="B3410" s="17"/>
      <c r="C3410" s="17"/>
      <c r="D3410" s="17"/>
      <c r="E3410" s="9"/>
      <c r="F3410" s="18"/>
      <c r="G3410"/>
      <c r="H3410" s="18"/>
    </row>
    <row r="3411" spans="1:8">
      <c r="A3411" s="17"/>
      <c r="B3411" s="17"/>
      <c r="C3411" s="17"/>
      <c r="D3411" s="17"/>
      <c r="E3411" s="9"/>
      <c r="F3411" s="18"/>
      <c r="G3411"/>
      <c r="H3411" s="18"/>
    </row>
    <row r="3412" spans="1:8">
      <c r="A3412" s="17"/>
      <c r="B3412" s="17"/>
      <c r="C3412" s="17"/>
      <c r="D3412" s="17"/>
      <c r="E3412" s="9"/>
      <c r="F3412" s="18"/>
      <c r="G3412"/>
      <c r="H3412" s="18"/>
    </row>
    <row r="3413" spans="1:8">
      <c r="A3413" s="17"/>
      <c r="B3413" s="17"/>
      <c r="C3413" s="17"/>
      <c r="D3413" s="17"/>
      <c r="E3413" s="9"/>
      <c r="F3413" s="18"/>
      <c r="G3413"/>
      <c r="H3413" s="18"/>
    </row>
    <row r="3414" spans="1:8">
      <c r="A3414" s="17"/>
      <c r="B3414" s="17"/>
      <c r="C3414" s="17"/>
      <c r="D3414" s="17"/>
      <c r="E3414" s="9"/>
      <c r="F3414" s="18"/>
      <c r="G3414"/>
      <c r="H3414" s="18"/>
    </row>
    <row r="3415" spans="1:8">
      <c r="A3415" s="17"/>
      <c r="B3415" s="17"/>
      <c r="C3415" s="17"/>
      <c r="D3415" s="17"/>
      <c r="E3415" s="9"/>
      <c r="F3415" s="18"/>
      <c r="G3415"/>
      <c r="H3415" s="18"/>
    </row>
    <row r="3416" spans="1:8">
      <c r="A3416" s="17"/>
      <c r="B3416" s="17"/>
      <c r="C3416" s="17"/>
      <c r="D3416" s="17"/>
      <c r="E3416" s="9"/>
      <c r="F3416" s="18"/>
      <c r="G3416"/>
      <c r="H3416" s="18"/>
    </row>
    <row r="3417" spans="1:8">
      <c r="A3417" s="17"/>
      <c r="B3417" s="17"/>
      <c r="C3417" s="17"/>
      <c r="D3417" s="17"/>
      <c r="E3417" s="9"/>
      <c r="F3417" s="18"/>
      <c r="G3417"/>
      <c r="H3417" s="18"/>
    </row>
    <row r="3418" spans="1:8">
      <c r="A3418" s="17"/>
      <c r="B3418" s="17"/>
      <c r="C3418" s="17"/>
      <c r="D3418" s="17"/>
      <c r="E3418" s="9"/>
      <c r="F3418" s="18"/>
      <c r="G3418"/>
      <c r="H3418" s="18"/>
    </row>
    <row r="3419" spans="1:8">
      <c r="A3419" s="17"/>
      <c r="B3419" s="17"/>
      <c r="C3419" s="17"/>
      <c r="D3419" s="17"/>
      <c r="E3419" s="9"/>
      <c r="F3419" s="18"/>
      <c r="G3419"/>
      <c r="H3419" s="18"/>
    </row>
    <row r="3420" spans="1:8">
      <c r="A3420" s="17"/>
      <c r="B3420" s="17"/>
      <c r="C3420" s="17"/>
      <c r="D3420" s="17"/>
      <c r="E3420" s="9"/>
      <c r="F3420" s="18"/>
      <c r="G3420"/>
      <c r="H3420" s="18"/>
    </row>
    <row r="3421" spans="1:8">
      <c r="A3421" s="17"/>
      <c r="B3421" s="17"/>
      <c r="C3421" s="17"/>
      <c r="D3421" s="17"/>
      <c r="E3421" s="9"/>
      <c r="F3421" s="18"/>
      <c r="G3421"/>
      <c r="H3421" s="18"/>
    </row>
    <row r="3422" spans="1:8">
      <c r="A3422" s="17"/>
      <c r="B3422" s="17"/>
      <c r="C3422" s="17"/>
      <c r="D3422" s="17"/>
      <c r="E3422" s="9"/>
      <c r="F3422" s="18"/>
      <c r="G3422"/>
      <c r="H3422" s="18"/>
    </row>
    <row r="3423" spans="1:8">
      <c r="A3423" s="17"/>
      <c r="B3423" s="17"/>
      <c r="C3423" s="17"/>
      <c r="D3423" s="17"/>
      <c r="E3423" s="9"/>
      <c r="F3423" s="18"/>
      <c r="G3423"/>
      <c r="H3423" s="18"/>
    </row>
    <row r="3424" spans="1:8">
      <c r="A3424" s="17"/>
      <c r="B3424" s="17"/>
      <c r="C3424" s="17"/>
      <c r="D3424" s="17"/>
      <c r="E3424" s="9"/>
      <c r="F3424" s="18"/>
      <c r="G3424"/>
      <c r="H3424" s="18"/>
    </row>
    <row r="3425" spans="1:8">
      <c r="A3425" s="17"/>
      <c r="B3425" s="17"/>
      <c r="C3425" s="17"/>
      <c r="D3425" s="17"/>
      <c r="E3425" s="9"/>
      <c r="F3425" s="18"/>
      <c r="G3425"/>
      <c r="H3425" s="18"/>
    </row>
    <row r="3426" spans="1:8">
      <c r="A3426" s="17"/>
      <c r="B3426" s="17"/>
      <c r="C3426" s="17"/>
      <c r="D3426" s="17"/>
      <c r="E3426" s="9"/>
      <c r="F3426" s="18"/>
      <c r="G3426"/>
      <c r="H3426" s="18"/>
    </row>
    <row r="3427" spans="1:8">
      <c r="A3427" s="17"/>
      <c r="B3427" s="17"/>
      <c r="C3427" s="17"/>
      <c r="D3427" s="17"/>
      <c r="E3427" s="9"/>
      <c r="F3427" s="18"/>
      <c r="G3427"/>
      <c r="H3427" s="18"/>
    </row>
    <row r="3428" spans="1:8">
      <c r="A3428" s="17"/>
      <c r="B3428" s="17"/>
      <c r="C3428" s="17"/>
      <c r="D3428" s="17"/>
      <c r="E3428" s="9"/>
      <c r="F3428" s="18"/>
      <c r="G3428"/>
      <c r="H3428" s="18"/>
    </row>
    <row r="3429" spans="1:8">
      <c r="A3429" s="17"/>
      <c r="B3429" s="17"/>
      <c r="C3429" s="17"/>
      <c r="D3429" s="17"/>
      <c r="E3429" s="9"/>
      <c r="F3429" s="18"/>
      <c r="G3429"/>
      <c r="H3429" s="18"/>
    </row>
    <row r="3430" spans="1:8">
      <c r="A3430" s="17"/>
      <c r="B3430" s="17"/>
      <c r="C3430" s="17"/>
      <c r="D3430" s="17"/>
      <c r="E3430" s="9"/>
      <c r="F3430" s="18"/>
      <c r="G3430"/>
      <c r="H3430" s="18"/>
    </row>
    <row r="3431" spans="1:8">
      <c r="A3431" s="17"/>
      <c r="B3431" s="17"/>
      <c r="C3431" s="17"/>
      <c r="D3431" s="17"/>
      <c r="E3431" s="9"/>
      <c r="F3431" s="18"/>
      <c r="G3431"/>
      <c r="H3431" s="18"/>
    </row>
    <row r="3432" spans="1:8">
      <c r="A3432" s="17"/>
      <c r="B3432" s="17"/>
      <c r="C3432" s="17"/>
      <c r="D3432" s="17"/>
      <c r="E3432" s="9"/>
      <c r="F3432" s="18"/>
      <c r="G3432"/>
      <c r="H3432" s="18"/>
    </row>
    <row r="3433" spans="1:8">
      <c r="A3433" s="17"/>
      <c r="B3433" s="17"/>
      <c r="C3433" s="17"/>
      <c r="D3433" s="17"/>
      <c r="E3433" s="9"/>
      <c r="F3433" s="18"/>
      <c r="G3433"/>
      <c r="H3433" s="18"/>
    </row>
    <row r="3434" spans="1:8">
      <c r="A3434" s="17"/>
      <c r="B3434" s="17"/>
      <c r="C3434" s="17"/>
      <c r="D3434" s="17"/>
      <c r="E3434" s="9"/>
      <c r="F3434" s="18"/>
      <c r="G3434"/>
      <c r="H3434" s="18"/>
    </row>
    <row r="3435" spans="1:8">
      <c r="A3435" s="17"/>
      <c r="B3435" s="17"/>
      <c r="C3435" s="17"/>
      <c r="D3435" s="17"/>
      <c r="E3435" s="9"/>
      <c r="F3435" s="18"/>
      <c r="G3435"/>
      <c r="H3435" s="18"/>
    </row>
    <row r="3436" spans="1:8">
      <c r="A3436" s="17"/>
      <c r="B3436" s="17"/>
      <c r="C3436" s="17"/>
      <c r="D3436" s="17"/>
      <c r="E3436" s="9"/>
      <c r="F3436" s="18"/>
      <c r="G3436"/>
      <c r="H3436" s="18"/>
    </row>
    <row r="3437" spans="1:8">
      <c r="A3437" s="17"/>
      <c r="B3437" s="17"/>
      <c r="C3437" s="17"/>
      <c r="D3437" s="17"/>
      <c r="E3437" s="9"/>
      <c r="F3437" s="18"/>
      <c r="G3437"/>
      <c r="H3437" s="18"/>
    </row>
    <row r="3438" spans="1:8">
      <c r="A3438" s="17"/>
      <c r="B3438" s="17"/>
      <c r="C3438" s="17"/>
      <c r="D3438" s="17"/>
      <c r="E3438" s="9"/>
      <c r="F3438" s="18"/>
      <c r="G3438"/>
      <c r="H3438" s="18"/>
    </row>
    <row r="3439" spans="1:8">
      <c r="A3439" s="17"/>
      <c r="B3439" s="17"/>
      <c r="C3439" s="17"/>
      <c r="D3439" s="17"/>
      <c r="E3439" s="9"/>
      <c r="F3439" s="18"/>
      <c r="G3439"/>
      <c r="H3439" s="18"/>
    </row>
    <row r="3440" spans="1:8">
      <c r="A3440" s="17"/>
      <c r="B3440" s="17"/>
      <c r="C3440" s="17"/>
      <c r="D3440" s="17"/>
      <c r="E3440" s="9"/>
      <c r="F3440" s="18"/>
      <c r="G3440"/>
      <c r="H3440" s="18"/>
    </row>
    <row r="3441" spans="1:8">
      <c r="A3441" s="17"/>
      <c r="B3441" s="17"/>
      <c r="C3441" s="17"/>
      <c r="D3441" s="17"/>
      <c r="E3441" s="9"/>
      <c r="F3441" s="18"/>
      <c r="G3441"/>
      <c r="H3441" s="18"/>
    </row>
    <row r="3442" spans="1:8">
      <c r="A3442" s="17"/>
      <c r="B3442" s="17"/>
      <c r="C3442" s="17"/>
      <c r="D3442" s="17"/>
      <c r="E3442" s="9"/>
      <c r="F3442" s="18"/>
      <c r="G3442"/>
      <c r="H3442" s="18"/>
    </row>
    <row r="3443" spans="1:8">
      <c r="A3443" s="17"/>
      <c r="B3443" s="17"/>
      <c r="C3443" s="17"/>
      <c r="D3443" s="17"/>
      <c r="E3443" s="9"/>
      <c r="F3443" s="18"/>
      <c r="G3443"/>
      <c r="H3443" s="18"/>
    </row>
    <row r="3444" spans="1:8">
      <c r="A3444" s="17"/>
      <c r="B3444" s="17"/>
      <c r="C3444" s="17"/>
      <c r="D3444" s="17"/>
      <c r="E3444" s="9"/>
      <c r="F3444" s="18"/>
      <c r="G3444"/>
      <c r="H3444" s="18"/>
    </row>
    <row r="3445" spans="1:8">
      <c r="A3445" s="17"/>
      <c r="B3445" s="17"/>
      <c r="C3445" s="17"/>
      <c r="D3445" s="17"/>
      <c r="E3445" s="9"/>
      <c r="F3445" s="18"/>
      <c r="G3445"/>
      <c r="H3445" s="18"/>
    </row>
    <row r="3446" spans="1:8">
      <c r="A3446" s="17"/>
      <c r="B3446" s="17"/>
      <c r="C3446" s="17"/>
      <c r="D3446" s="17"/>
      <c r="E3446" s="9"/>
      <c r="F3446" s="18"/>
      <c r="G3446"/>
      <c r="H3446" s="18"/>
    </row>
    <row r="3447" spans="1:8">
      <c r="A3447" s="17"/>
      <c r="B3447" s="17"/>
      <c r="C3447" s="17"/>
      <c r="D3447" s="17"/>
      <c r="E3447" s="9"/>
      <c r="F3447" s="18"/>
      <c r="G3447"/>
      <c r="H3447" s="18"/>
    </row>
    <row r="3448" spans="1:8">
      <c r="A3448" s="17"/>
      <c r="B3448" s="17"/>
      <c r="C3448" s="17"/>
      <c r="D3448" s="17"/>
      <c r="E3448" s="9"/>
      <c r="F3448" s="18"/>
      <c r="G3448"/>
      <c r="H3448" s="18"/>
    </row>
    <row r="3449" spans="1:8">
      <c r="A3449" s="17"/>
      <c r="B3449" s="17"/>
      <c r="C3449" s="17"/>
      <c r="D3449" s="17"/>
      <c r="E3449" s="9"/>
      <c r="F3449" s="18"/>
      <c r="G3449"/>
      <c r="H3449" s="18"/>
    </row>
    <row r="3450" spans="1:8">
      <c r="A3450" s="17"/>
      <c r="B3450" s="17"/>
      <c r="C3450" s="17"/>
      <c r="D3450" s="17"/>
      <c r="E3450" s="9"/>
      <c r="F3450" s="18"/>
      <c r="G3450"/>
      <c r="H3450" s="18"/>
    </row>
    <row r="3451" spans="1:8">
      <c r="A3451" s="17"/>
      <c r="B3451" s="17"/>
      <c r="C3451" s="17"/>
      <c r="D3451" s="17"/>
      <c r="E3451" s="9"/>
      <c r="F3451" s="18"/>
      <c r="G3451"/>
      <c r="H3451" s="18"/>
    </row>
    <row r="3452" spans="1:8">
      <c r="A3452" s="17"/>
      <c r="B3452" s="17"/>
      <c r="C3452" s="17"/>
      <c r="D3452" s="17"/>
      <c r="E3452" s="9"/>
      <c r="F3452" s="18"/>
      <c r="G3452"/>
      <c r="H3452" s="18"/>
    </row>
    <row r="3453" spans="1:8">
      <c r="A3453" s="17"/>
      <c r="B3453" s="17"/>
      <c r="C3453" s="17"/>
      <c r="D3453" s="17"/>
      <c r="E3453" s="9"/>
      <c r="F3453" s="18"/>
      <c r="G3453"/>
      <c r="H3453" s="18"/>
    </row>
    <row r="3454" spans="1:8">
      <c r="A3454" s="17"/>
      <c r="B3454" s="17"/>
      <c r="C3454" s="17"/>
      <c r="D3454" s="17"/>
      <c r="E3454" s="9"/>
      <c r="F3454" s="18"/>
      <c r="G3454"/>
      <c r="H3454" s="18"/>
    </row>
    <row r="3455" spans="1:8">
      <c r="A3455" s="17"/>
      <c r="B3455" s="17"/>
      <c r="C3455" s="17"/>
      <c r="D3455" s="17"/>
      <c r="E3455" s="9"/>
      <c r="F3455" s="18"/>
      <c r="G3455"/>
      <c r="H3455" s="18"/>
    </row>
    <row r="3456" spans="1:8">
      <c r="A3456" s="17"/>
      <c r="B3456" s="17"/>
      <c r="C3456" s="17"/>
      <c r="D3456" s="17"/>
      <c r="E3456" s="9"/>
      <c r="F3456" s="18"/>
      <c r="G3456"/>
      <c r="H3456" s="18"/>
    </row>
    <row r="3457" spans="1:8">
      <c r="A3457" s="17"/>
      <c r="B3457" s="17"/>
      <c r="C3457" s="17"/>
      <c r="D3457" s="17"/>
      <c r="E3457" s="9"/>
      <c r="F3457" s="18"/>
      <c r="G3457"/>
      <c r="H3457" s="18"/>
    </row>
    <row r="3458" spans="1:8">
      <c r="A3458" s="17"/>
      <c r="B3458" s="17"/>
      <c r="C3458" s="17"/>
      <c r="D3458" s="17"/>
      <c r="E3458" s="9"/>
      <c r="F3458" s="18"/>
      <c r="G3458"/>
      <c r="H3458" s="18"/>
    </row>
    <row r="3459" spans="1:8">
      <c r="A3459" s="17"/>
      <c r="B3459" s="17"/>
      <c r="C3459" s="17"/>
      <c r="D3459" s="17"/>
      <c r="E3459" s="9"/>
      <c r="F3459" s="18"/>
      <c r="G3459"/>
      <c r="H3459" s="18"/>
    </row>
    <row r="3460" spans="1:8">
      <c r="A3460" s="17"/>
      <c r="B3460" s="17"/>
      <c r="C3460" s="17"/>
      <c r="D3460" s="17"/>
      <c r="E3460" s="9"/>
      <c r="F3460" s="18"/>
      <c r="G3460"/>
      <c r="H3460" s="18"/>
    </row>
    <row r="3461" spans="1:8">
      <c r="A3461" s="17"/>
      <c r="B3461" s="17"/>
      <c r="C3461" s="17"/>
      <c r="D3461" s="17"/>
      <c r="E3461" s="9"/>
      <c r="F3461" s="18"/>
      <c r="G3461"/>
      <c r="H3461" s="18"/>
    </row>
    <row r="3462" spans="1:8">
      <c r="A3462" s="17"/>
      <c r="B3462" s="17"/>
      <c r="C3462" s="17"/>
      <c r="D3462" s="17"/>
      <c r="E3462" s="9"/>
      <c r="F3462" s="18"/>
      <c r="G3462"/>
      <c r="H3462" s="18"/>
    </row>
    <row r="3463" spans="1:8">
      <c r="A3463" s="17"/>
      <c r="B3463" s="17"/>
      <c r="C3463" s="17"/>
      <c r="D3463" s="17"/>
      <c r="E3463" s="9"/>
      <c r="F3463" s="18"/>
      <c r="G3463"/>
      <c r="H3463" s="18"/>
    </row>
    <row r="3464" spans="1:8">
      <c r="A3464" s="17"/>
      <c r="B3464" s="17"/>
      <c r="C3464" s="17"/>
      <c r="D3464" s="17"/>
      <c r="E3464" s="9"/>
      <c r="F3464" s="18"/>
      <c r="G3464"/>
      <c r="H3464" s="18"/>
    </row>
    <row r="3465" spans="1:8">
      <c r="A3465" s="17"/>
      <c r="B3465" s="17"/>
      <c r="C3465" s="17"/>
      <c r="D3465" s="17"/>
      <c r="E3465" s="9"/>
      <c r="F3465" s="18"/>
      <c r="G3465"/>
      <c r="H3465" s="18"/>
    </row>
    <row r="3466" spans="1:8">
      <c r="A3466" s="17"/>
      <c r="B3466" s="17"/>
      <c r="C3466" s="17"/>
      <c r="D3466" s="17"/>
      <c r="E3466" s="9"/>
      <c r="F3466" s="18"/>
      <c r="G3466"/>
      <c r="H3466" s="18"/>
    </row>
    <row r="3467" spans="1:8">
      <c r="A3467" s="17"/>
      <c r="B3467" s="17"/>
      <c r="C3467" s="17"/>
      <c r="D3467" s="17"/>
      <c r="E3467" s="9"/>
      <c r="F3467" s="18"/>
      <c r="G3467"/>
      <c r="H3467" s="18"/>
    </row>
    <row r="3468" spans="1:8">
      <c r="A3468" s="17"/>
      <c r="B3468" s="17"/>
      <c r="C3468" s="17"/>
      <c r="D3468" s="17"/>
      <c r="E3468" s="9"/>
      <c r="F3468" s="18"/>
      <c r="G3468"/>
      <c r="H3468" s="18"/>
    </row>
    <row r="3469" spans="1:8">
      <c r="A3469" s="17"/>
      <c r="B3469" s="17"/>
      <c r="C3469" s="17"/>
      <c r="D3469" s="17"/>
      <c r="E3469" s="9"/>
      <c r="F3469" s="18"/>
      <c r="G3469"/>
      <c r="H3469" s="18"/>
    </row>
    <row r="3470" spans="1:8">
      <c r="A3470" s="17"/>
      <c r="B3470" s="17"/>
      <c r="C3470" s="17"/>
      <c r="D3470" s="17"/>
      <c r="E3470" s="9"/>
      <c r="F3470" s="18"/>
      <c r="G3470"/>
      <c r="H3470" s="18"/>
    </row>
    <row r="3471" spans="1:8">
      <c r="A3471" s="17"/>
      <c r="B3471" s="17"/>
      <c r="C3471" s="17"/>
      <c r="D3471" s="17"/>
      <c r="E3471" s="9"/>
      <c r="F3471" s="18"/>
      <c r="G3471"/>
      <c r="H3471" s="18"/>
    </row>
    <row r="3472" spans="1:8">
      <c r="A3472" s="17"/>
      <c r="B3472" s="17"/>
      <c r="C3472" s="17"/>
      <c r="D3472" s="17"/>
      <c r="E3472" s="9"/>
      <c r="F3472" s="18"/>
      <c r="G3472"/>
      <c r="H3472" s="18"/>
    </row>
    <row r="3473" spans="1:8">
      <c r="A3473" s="17"/>
      <c r="B3473" s="17"/>
      <c r="C3473" s="17"/>
      <c r="D3473" s="17"/>
      <c r="E3473" s="9"/>
      <c r="F3473" s="18"/>
      <c r="G3473"/>
      <c r="H3473" s="18"/>
    </row>
    <row r="3474" spans="1:8">
      <c r="A3474" s="17"/>
      <c r="B3474" s="17"/>
      <c r="C3474" s="17"/>
      <c r="D3474" s="17"/>
      <c r="E3474" s="9"/>
      <c r="F3474" s="18"/>
      <c r="G3474"/>
      <c r="H3474" s="18"/>
    </row>
    <row r="3475" spans="1:8">
      <c r="A3475" s="17"/>
      <c r="B3475" s="17"/>
      <c r="C3475" s="17"/>
      <c r="D3475" s="17"/>
      <c r="E3475" s="9"/>
      <c r="F3475" s="18"/>
      <c r="G3475"/>
      <c r="H3475" s="18"/>
    </row>
    <row r="3476" spans="1:8">
      <c r="A3476" s="17"/>
      <c r="B3476" s="17"/>
      <c r="C3476" s="17"/>
      <c r="D3476" s="17"/>
      <c r="E3476" s="9"/>
      <c r="F3476" s="18"/>
      <c r="G3476"/>
      <c r="H3476" s="18"/>
    </row>
    <row r="3477" spans="1:8">
      <c r="A3477" s="17"/>
      <c r="B3477" s="17"/>
      <c r="C3477" s="17"/>
      <c r="D3477" s="17"/>
      <c r="E3477" s="9"/>
      <c r="F3477" s="18"/>
      <c r="G3477"/>
      <c r="H3477" s="18"/>
    </row>
    <row r="3478" spans="1:8">
      <c r="A3478" s="17"/>
      <c r="B3478" s="17"/>
      <c r="C3478" s="17"/>
      <c r="D3478" s="17"/>
      <c r="E3478" s="9"/>
      <c r="F3478" s="18"/>
      <c r="G3478"/>
      <c r="H3478" s="18"/>
    </row>
    <row r="3479" spans="1:8">
      <c r="A3479" s="17"/>
      <c r="B3479" s="17"/>
      <c r="C3479" s="17"/>
      <c r="D3479" s="17"/>
      <c r="E3479" s="9"/>
      <c r="F3479" s="18"/>
      <c r="G3479"/>
      <c r="H3479" s="18"/>
    </row>
    <row r="3480" spans="1:8">
      <c r="A3480" s="17"/>
      <c r="B3480" s="17"/>
      <c r="C3480" s="17"/>
      <c r="D3480" s="17"/>
      <c r="E3480" s="9"/>
      <c r="F3480" s="18"/>
      <c r="G3480"/>
      <c r="H3480" s="18"/>
    </row>
    <row r="3481" spans="1:8">
      <c r="A3481" s="17"/>
      <c r="B3481" s="17"/>
      <c r="C3481" s="17"/>
      <c r="D3481" s="17"/>
      <c r="E3481" s="9"/>
      <c r="F3481" s="18"/>
      <c r="G3481"/>
      <c r="H3481" s="18"/>
    </row>
    <row r="3482" spans="1:8">
      <c r="A3482" s="17"/>
      <c r="B3482" s="17"/>
      <c r="C3482" s="17"/>
      <c r="D3482" s="17"/>
      <c r="E3482" s="9"/>
      <c r="F3482" s="18"/>
      <c r="G3482"/>
      <c r="H3482" s="18"/>
    </row>
    <row r="3483" spans="1:8">
      <c r="A3483" s="17"/>
      <c r="B3483" s="17"/>
      <c r="C3483" s="17"/>
      <c r="D3483" s="17"/>
      <c r="E3483" s="9"/>
      <c r="F3483" s="18"/>
      <c r="G3483"/>
      <c r="H3483" s="18"/>
    </row>
    <row r="3484" spans="1:8">
      <c r="A3484" s="17"/>
      <c r="B3484" s="17"/>
      <c r="C3484" s="17"/>
      <c r="D3484" s="17"/>
      <c r="E3484" s="9"/>
      <c r="F3484" s="18"/>
      <c r="G3484"/>
      <c r="H3484" s="18"/>
    </row>
    <row r="3485" spans="1:8">
      <c r="A3485" s="17"/>
      <c r="B3485" s="17"/>
      <c r="C3485" s="17"/>
      <c r="D3485" s="17"/>
      <c r="E3485" s="9"/>
      <c r="F3485" s="18"/>
      <c r="G3485"/>
      <c r="H3485" s="18"/>
    </row>
    <row r="3486" spans="1:8">
      <c r="A3486" s="17"/>
      <c r="B3486" s="17"/>
      <c r="C3486" s="17"/>
      <c r="D3486" s="17"/>
      <c r="E3486" s="9"/>
      <c r="F3486" s="18"/>
      <c r="G3486"/>
      <c r="H3486" s="18"/>
    </row>
    <row r="3487" spans="1:8">
      <c r="A3487" s="17"/>
      <c r="B3487" s="17"/>
      <c r="C3487" s="17"/>
      <c r="D3487" s="17"/>
      <c r="E3487" s="9"/>
      <c r="F3487" s="18"/>
      <c r="G3487"/>
      <c r="H3487" s="18"/>
    </row>
    <row r="3488" spans="1:8">
      <c r="A3488" s="17"/>
      <c r="B3488" s="17"/>
      <c r="C3488" s="17"/>
      <c r="D3488" s="17"/>
      <c r="E3488" s="9"/>
      <c r="F3488" s="18"/>
      <c r="G3488"/>
      <c r="H3488" s="18"/>
    </row>
    <row r="3489" spans="1:8">
      <c r="A3489" s="17"/>
      <c r="B3489" s="17"/>
      <c r="C3489" s="17"/>
      <c r="D3489" s="17"/>
      <c r="E3489" s="9"/>
      <c r="F3489" s="18"/>
      <c r="G3489"/>
      <c r="H3489" s="18"/>
    </row>
    <row r="3490" spans="1:8">
      <c r="A3490" s="17"/>
      <c r="B3490" s="17"/>
      <c r="C3490" s="17"/>
      <c r="D3490" s="17"/>
      <c r="E3490" s="9"/>
      <c r="F3490" s="18"/>
      <c r="G3490"/>
      <c r="H3490" s="18"/>
    </row>
    <row r="3491" spans="1:8">
      <c r="A3491" s="17"/>
      <c r="B3491" s="17"/>
      <c r="C3491" s="17"/>
      <c r="D3491" s="17"/>
      <c r="E3491" s="9"/>
      <c r="F3491" s="18"/>
      <c r="G3491"/>
      <c r="H3491" s="18"/>
    </row>
    <row r="3492" spans="1:8">
      <c r="A3492" s="17"/>
      <c r="B3492" s="17"/>
      <c r="C3492" s="17"/>
      <c r="D3492" s="17"/>
      <c r="E3492" s="9"/>
      <c r="F3492" s="18"/>
      <c r="G3492"/>
      <c r="H3492" s="18"/>
    </row>
    <row r="3493" spans="1:8">
      <c r="A3493" s="17"/>
      <c r="B3493" s="17"/>
      <c r="C3493" s="17"/>
      <c r="D3493" s="17"/>
      <c r="E3493" s="9"/>
      <c r="F3493" s="18"/>
      <c r="G3493"/>
      <c r="H3493" s="18"/>
    </row>
    <row r="3494" spans="1:8">
      <c r="A3494" s="17"/>
      <c r="B3494" s="17"/>
      <c r="C3494" s="17"/>
      <c r="D3494" s="17"/>
      <c r="E3494" s="9"/>
      <c r="F3494" s="18"/>
      <c r="G3494"/>
      <c r="H3494" s="18"/>
    </row>
    <row r="3495" spans="1:8">
      <c r="A3495" s="17"/>
      <c r="B3495" s="17"/>
      <c r="C3495" s="17"/>
      <c r="D3495" s="17"/>
      <c r="E3495" s="9"/>
      <c r="F3495" s="18"/>
      <c r="G3495"/>
      <c r="H3495" s="18"/>
    </row>
    <row r="3496" spans="1:8">
      <c r="A3496" s="17"/>
      <c r="B3496" s="17"/>
      <c r="C3496" s="17"/>
      <c r="D3496" s="17"/>
      <c r="E3496" s="9"/>
      <c r="F3496" s="18"/>
      <c r="G3496"/>
      <c r="H3496" s="18"/>
    </row>
    <row r="3497" spans="1:8">
      <c r="A3497" s="17"/>
      <c r="B3497" s="17"/>
      <c r="C3497" s="17"/>
      <c r="D3497" s="17"/>
      <c r="E3497" s="9"/>
      <c r="F3497" s="18"/>
      <c r="G3497"/>
      <c r="H3497" s="18"/>
    </row>
    <row r="3498" spans="1:8">
      <c r="A3498" s="17"/>
      <c r="B3498" s="17"/>
      <c r="C3498" s="17"/>
      <c r="D3498" s="17"/>
      <c r="E3498" s="9"/>
      <c r="F3498" s="18"/>
      <c r="G3498"/>
      <c r="H3498" s="18"/>
    </row>
    <row r="3499" spans="1:8">
      <c r="A3499" s="17"/>
      <c r="B3499" s="17"/>
      <c r="C3499" s="17"/>
      <c r="D3499" s="17"/>
      <c r="E3499" s="9"/>
      <c r="F3499" s="18"/>
      <c r="G3499"/>
      <c r="H3499" s="18"/>
    </row>
    <row r="3500" spans="1:8">
      <c r="A3500" s="17"/>
      <c r="B3500" s="17"/>
      <c r="C3500" s="17"/>
      <c r="D3500" s="17"/>
      <c r="E3500" s="9"/>
      <c r="F3500" s="18"/>
      <c r="G3500"/>
      <c r="H3500" s="18"/>
    </row>
    <row r="3501" spans="1:8">
      <c r="A3501" s="17"/>
      <c r="B3501" s="17"/>
      <c r="C3501" s="17"/>
      <c r="D3501" s="17"/>
      <c r="E3501" s="9"/>
      <c r="F3501" s="18"/>
      <c r="G3501"/>
      <c r="H3501" s="18"/>
    </row>
    <row r="3502" spans="1:8">
      <c r="A3502" s="17"/>
      <c r="B3502" s="17"/>
      <c r="C3502" s="17"/>
      <c r="D3502" s="17"/>
      <c r="E3502" s="9"/>
      <c r="F3502" s="18"/>
      <c r="G3502"/>
      <c r="H3502" s="18"/>
    </row>
    <row r="3503" spans="1:8">
      <c r="A3503" s="17"/>
      <c r="B3503" s="17"/>
      <c r="C3503" s="17"/>
      <c r="D3503" s="17"/>
      <c r="E3503" s="9"/>
      <c r="F3503" s="18"/>
      <c r="G3503"/>
      <c r="H3503" s="18"/>
    </row>
    <row r="3504" spans="1:8">
      <c r="A3504" s="17"/>
      <c r="B3504" s="17"/>
      <c r="C3504" s="17"/>
      <c r="D3504" s="17"/>
      <c r="E3504" s="9"/>
      <c r="F3504" s="18"/>
      <c r="G3504"/>
      <c r="H3504" s="18"/>
    </row>
    <row r="3505" spans="1:8">
      <c r="A3505" s="17"/>
      <c r="B3505" s="17"/>
      <c r="C3505" s="17"/>
      <c r="D3505" s="17"/>
      <c r="E3505" s="9"/>
      <c r="F3505" s="18"/>
      <c r="G3505"/>
      <c r="H3505" s="18"/>
    </row>
    <row r="3506" spans="1:8">
      <c r="A3506" s="17"/>
      <c r="B3506" s="17"/>
      <c r="C3506" s="17"/>
      <c r="D3506" s="17"/>
      <c r="E3506" s="9"/>
      <c r="F3506" s="18"/>
      <c r="G3506"/>
      <c r="H3506" s="18"/>
    </row>
    <row r="3507" spans="1:8">
      <c r="A3507" s="17"/>
      <c r="B3507" s="17"/>
      <c r="C3507" s="17"/>
      <c r="D3507" s="17"/>
      <c r="E3507" s="9"/>
      <c r="F3507" s="18"/>
      <c r="G3507"/>
      <c r="H3507" s="18"/>
    </row>
    <row r="3508" spans="1:8">
      <c r="A3508" s="17"/>
      <c r="B3508" s="17"/>
      <c r="C3508" s="17"/>
      <c r="D3508" s="17"/>
      <c r="E3508" s="9"/>
      <c r="F3508" s="18"/>
      <c r="G3508"/>
      <c r="H3508" s="18"/>
    </row>
    <row r="3509" spans="1:8">
      <c r="A3509" s="17"/>
      <c r="B3509" s="17"/>
      <c r="C3509" s="17"/>
      <c r="D3509" s="17"/>
      <c r="E3509" s="9"/>
      <c r="F3509" s="18"/>
      <c r="G3509"/>
      <c r="H3509" s="18"/>
    </row>
    <row r="3510" spans="1:8">
      <c r="A3510" s="17"/>
      <c r="B3510" s="17"/>
      <c r="C3510" s="17"/>
      <c r="D3510" s="17"/>
      <c r="E3510" s="9"/>
      <c r="F3510" s="18"/>
      <c r="G3510"/>
      <c r="H3510" s="18"/>
    </row>
    <row r="3511" spans="1:8">
      <c r="A3511" s="17"/>
      <c r="B3511" s="17"/>
      <c r="C3511" s="17"/>
      <c r="D3511" s="17"/>
      <c r="E3511" s="9"/>
      <c r="F3511" s="18"/>
      <c r="G3511"/>
      <c r="H3511" s="18"/>
    </row>
    <row r="3512" spans="1:8">
      <c r="A3512" s="17"/>
      <c r="B3512" s="17"/>
      <c r="C3512" s="17"/>
      <c r="D3512" s="17"/>
      <c r="E3512" s="9"/>
      <c r="F3512" s="18"/>
      <c r="G3512"/>
      <c r="H3512" s="18"/>
    </row>
    <row r="3513" spans="1:8">
      <c r="A3513" s="17"/>
      <c r="B3513" s="17"/>
      <c r="C3513" s="17"/>
      <c r="D3513" s="17"/>
      <c r="E3513" s="9"/>
      <c r="F3513" s="18"/>
      <c r="G3513"/>
      <c r="H3513" s="18"/>
    </row>
    <row r="3514" spans="1:8">
      <c r="A3514" s="17"/>
      <c r="B3514" s="17"/>
      <c r="C3514" s="17"/>
      <c r="D3514" s="17"/>
      <c r="E3514" s="9"/>
      <c r="F3514" s="18"/>
      <c r="G3514"/>
      <c r="H3514" s="18"/>
    </row>
    <row r="3515" spans="1:8">
      <c r="A3515" s="17"/>
      <c r="B3515" s="17"/>
      <c r="C3515" s="17"/>
      <c r="D3515" s="17"/>
      <c r="E3515" s="9"/>
      <c r="F3515" s="18"/>
      <c r="G3515"/>
      <c r="H3515" s="18"/>
    </row>
    <row r="3516" spans="1:8">
      <c r="A3516" s="17"/>
      <c r="B3516" s="17"/>
      <c r="C3516" s="17"/>
      <c r="D3516" s="17"/>
      <c r="E3516" s="9"/>
      <c r="F3516" s="18"/>
      <c r="G3516"/>
      <c r="H3516" s="18"/>
    </row>
    <row r="3517" spans="1:8">
      <c r="A3517" s="17"/>
      <c r="B3517" s="17"/>
      <c r="C3517" s="17"/>
      <c r="D3517" s="17"/>
      <c r="E3517" s="9"/>
      <c r="F3517" s="18"/>
      <c r="G3517"/>
      <c r="H3517" s="18"/>
    </row>
    <row r="3518" spans="1:8">
      <c r="A3518" s="17"/>
      <c r="B3518" s="17"/>
      <c r="C3518" s="17"/>
      <c r="D3518" s="17"/>
      <c r="E3518" s="9"/>
      <c r="F3518" s="18"/>
      <c r="G3518"/>
      <c r="H3518" s="18"/>
    </row>
    <row r="3519" spans="1:8">
      <c r="A3519" s="17"/>
      <c r="B3519" s="17"/>
      <c r="C3519" s="17"/>
      <c r="D3519" s="17"/>
      <c r="E3519" s="9"/>
      <c r="F3519" s="18"/>
      <c r="G3519"/>
      <c r="H3519" s="18"/>
    </row>
    <row r="3520" spans="1:8">
      <c r="A3520" s="17"/>
      <c r="B3520" s="17"/>
      <c r="C3520" s="17"/>
      <c r="D3520" s="17"/>
      <c r="E3520" s="9"/>
      <c r="F3520" s="18"/>
      <c r="G3520"/>
      <c r="H3520" s="18"/>
    </row>
    <row r="3521" spans="1:8">
      <c r="A3521" s="17"/>
      <c r="B3521" s="17"/>
      <c r="C3521" s="17"/>
      <c r="D3521" s="17"/>
      <c r="E3521" s="9"/>
      <c r="F3521" s="18"/>
      <c r="G3521"/>
      <c r="H3521" s="18"/>
    </row>
    <row r="3522" spans="1:8">
      <c r="A3522" s="17"/>
      <c r="B3522" s="17"/>
      <c r="C3522" s="17"/>
      <c r="D3522" s="17"/>
      <c r="E3522" s="9"/>
      <c r="F3522" s="18"/>
      <c r="G3522"/>
      <c r="H3522" s="18"/>
    </row>
    <row r="3523" spans="1:8">
      <c r="A3523" s="17"/>
      <c r="B3523" s="17"/>
      <c r="C3523" s="17"/>
      <c r="D3523" s="17"/>
      <c r="E3523" s="9"/>
      <c r="F3523" s="18"/>
      <c r="G3523"/>
      <c r="H3523" s="18"/>
    </row>
    <row r="3524" spans="1:8">
      <c r="A3524" s="17"/>
      <c r="B3524" s="17"/>
      <c r="C3524" s="17"/>
      <c r="D3524" s="17"/>
      <c r="E3524" s="9"/>
      <c r="F3524" s="18"/>
      <c r="G3524"/>
      <c r="H3524" s="18"/>
    </row>
    <row r="3525" spans="1:8">
      <c r="A3525" s="17"/>
      <c r="B3525" s="17"/>
      <c r="C3525" s="17"/>
      <c r="D3525" s="17"/>
      <c r="E3525" s="9"/>
      <c r="F3525" s="18"/>
      <c r="G3525"/>
      <c r="H3525" s="18"/>
    </row>
    <row r="3526" spans="1:8">
      <c r="A3526" s="17"/>
      <c r="B3526" s="17"/>
      <c r="C3526" s="17"/>
      <c r="D3526" s="17"/>
      <c r="E3526" s="9"/>
      <c r="F3526" s="18"/>
      <c r="G3526"/>
      <c r="H3526" s="18"/>
    </row>
    <row r="3527" spans="1:8">
      <c r="A3527" s="17"/>
      <c r="B3527" s="17"/>
      <c r="C3527" s="17"/>
      <c r="D3527" s="17"/>
      <c r="E3527" s="9"/>
      <c r="F3527" s="18"/>
      <c r="G3527"/>
      <c r="H3527" s="18"/>
    </row>
    <row r="3528" spans="1:8">
      <c r="A3528" s="17"/>
      <c r="B3528" s="17"/>
      <c r="C3528" s="17"/>
      <c r="D3528" s="17"/>
      <c r="E3528" s="9"/>
      <c r="F3528" s="18"/>
      <c r="G3528"/>
      <c r="H3528" s="18"/>
    </row>
    <row r="3529" spans="1:8">
      <c r="A3529" s="17"/>
      <c r="B3529" s="17"/>
      <c r="C3529" s="17"/>
      <c r="D3529" s="17"/>
      <c r="E3529" s="9"/>
      <c r="F3529" s="18"/>
      <c r="G3529"/>
      <c r="H3529" s="18"/>
    </row>
    <row r="3530" spans="1:8">
      <c r="A3530" s="17"/>
      <c r="B3530" s="17"/>
      <c r="C3530" s="17"/>
      <c r="D3530" s="17"/>
      <c r="E3530" s="9"/>
      <c r="F3530" s="18"/>
      <c r="G3530"/>
      <c r="H3530" s="18"/>
    </row>
    <row r="3531" spans="1:8">
      <c r="A3531" s="17"/>
      <c r="B3531" s="17"/>
      <c r="C3531" s="17"/>
      <c r="D3531" s="17"/>
      <c r="E3531" s="9"/>
      <c r="F3531" s="18"/>
      <c r="G3531"/>
      <c r="H3531" s="18"/>
    </row>
    <row r="3532" spans="1:8">
      <c r="A3532" s="17"/>
      <c r="B3532" s="17"/>
      <c r="C3532" s="17"/>
      <c r="D3532" s="17"/>
      <c r="E3532" s="9"/>
      <c r="F3532" s="18"/>
      <c r="G3532"/>
      <c r="H3532" s="18"/>
    </row>
    <row r="3533" spans="1:8">
      <c r="A3533" s="17"/>
      <c r="B3533" s="17"/>
      <c r="C3533" s="17"/>
      <c r="D3533" s="17"/>
      <c r="E3533" s="9"/>
      <c r="F3533" s="18"/>
      <c r="G3533"/>
      <c r="H3533" s="18"/>
    </row>
    <row r="3534" spans="1:8">
      <c r="A3534" s="17"/>
      <c r="B3534" s="17"/>
      <c r="C3534" s="17"/>
      <c r="D3534" s="17"/>
      <c r="E3534" s="9"/>
      <c r="F3534" s="18"/>
      <c r="G3534"/>
      <c r="H3534" s="18"/>
    </row>
    <row r="3535" spans="1:8">
      <c r="A3535" s="17"/>
      <c r="B3535" s="17"/>
      <c r="C3535" s="17"/>
      <c r="D3535" s="17"/>
      <c r="E3535" s="9"/>
      <c r="F3535" s="18"/>
      <c r="G3535"/>
      <c r="H3535" s="18"/>
    </row>
    <row r="3536" spans="1:8">
      <c r="A3536" s="17"/>
      <c r="B3536" s="17"/>
      <c r="C3536" s="17"/>
      <c r="D3536" s="17"/>
      <c r="E3536" s="9"/>
      <c r="F3536" s="18"/>
      <c r="G3536"/>
      <c r="H3536" s="18"/>
    </row>
    <row r="3537" spans="1:8">
      <c r="A3537" s="17"/>
      <c r="B3537" s="17"/>
      <c r="C3537" s="17"/>
      <c r="D3537" s="17"/>
      <c r="E3537" s="9"/>
      <c r="F3537" s="18"/>
      <c r="G3537"/>
      <c r="H3537" s="18"/>
    </row>
    <row r="3538" spans="1:8">
      <c r="A3538" s="17"/>
      <c r="B3538" s="17"/>
      <c r="C3538" s="17"/>
      <c r="D3538" s="17"/>
      <c r="E3538" s="9"/>
      <c r="F3538" s="18"/>
      <c r="G3538"/>
      <c r="H3538" s="18"/>
    </row>
    <row r="3539" spans="1:8">
      <c r="A3539" s="17"/>
      <c r="B3539" s="17"/>
      <c r="C3539" s="17"/>
      <c r="D3539" s="17"/>
      <c r="E3539" s="9"/>
      <c r="F3539" s="18"/>
      <c r="G3539"/>
      <c r="H3539" s="18"/>
    </row>
    <row r="3540" spans="1:8">
      <c r="A3540" s="17"/>
      <c r="B3540" s="17"/>
      <c r="C3540" s="17"/>
      <c r="D3540" s="17"/>
      <c r="E3540" s="9"/>
      <c r="F3540" s="18"/>
      <c r="G3540"/>
      <c r="H3540" s="18"/>
    </row>
    <row r="3541" spans="1:8">
      <c r="A3541" s="17"/>
      <c r="B3541" s="17"/>
      <c r="C3541" s="17"/>
      <c r="D3541" s="17"/>
      <c r="E3541" s="9"/>
      <c r="F3541" s="18"/>
      <c r="G3541"/>
      <c r="H3541" s="18"/>
    </row>
    <row r="3542" spans="1:8">
      <c r="A3542" s="17"/>
      <c r="B3542" s="17"/>
      <c r="C3542" s="17"/>
      <c r="D3542" s="17"/>
      <c r="E3542" s="9"/>
      <c r="F3542" s="18"/>
      <c r="G3542"/>
      <c r="H3542" s="18"/>
    </row>
    <row r="3543" spans="1:8">
      <c r="A3543" s="17"/>
      <c r="B3543" s="17"/>
      <c r="C3543" s="17"/>
      <c r="D3543" s="17"/>
      <c r="E3543" s="9"/>
      <c r="F3543" s="18"/>
      <c r="G3543"/>
      <c r="H3543" s="18"/>
    </row>
    <row r="3544" spans="1:8">
      <c r="A3544" s="17"/>
      <c r="B3544" s="17"/>
      <c r="C3544" s="17"/>
      <c r="D3544" s="17"/>
      <c r="E3544" s="9"/>
      <c r="F3544" s="18"/>
      <c r="G3544"/>
      <c r="H3544" s="18"/>
    </row>
    <row r="3545" spans="1:8">
      <c r="A3545" s="17"/>
      <c r="B3545" s="17"/>
      <c r="C3545" s="17"/>
      <c r="D3545" s="17"/>
      <c r="E3545" s="9"/>
      <c r="F3545" s="18"/>
      <c r="G3545"/>
      <c r="H3545" s="18"/>
    </row>
    <row r="3546" spans="1:8">
      <c r="A3546" s="17"/>
      <c r="B3546" s="17"/>
      <c r="C3546" s="17"/>
      <c r="D3546" s="17"/>
      <c r="E3546" s="9"/>
      <c r="F3546" s="18"/>
      <c r="G3546"/>
      <c r="H3546" s="18"/>
    </row>
    <row r="3547" spans="1:8">
      <c r="A3547" s="17"/>
      <c r="B3547" s="17"/>
      <c r="C3547" s="17"/>
      <c r="D3547" s="17"/>
      <c r="E3547" s="9"/>
      <c r="F3547" s="18"/>
      <c r="G3547"/>
      <c r="H3547" s="18"/>
    </row>
    <row r="3548" spans="1:8">
      <c r="A3548" s="17"/>
      <c r="B3548" s="17"/>
      <c r="C3548" s="17"/>
      <c r="D3548" s="17"/>
      <c r="E3548" s="9"/>
      <c r="F3548" s="18"/>
      <c r="G3548"/>
      <c r="H3548" s="18"/>
    </row>
    <row r="3549" spans="1:8">
      <c r="A3549" s="17"/>
      <c r="B3549" s="17"/>
      <c r="C3549" s="17"/>
      <c r="D3549" s="17"/>
      <c r="E3549" s="9"/>
      <c r="F3549" s="18"/>
      <c r="G3549"/>
      <c r="H3549" s="18"/>
    </row>
    <row r="3550" spans="1:8">
      <c r="A3550" s="17"/>
      <c r="B3550" s="17"/>
      <c r="C3550" s="17"/>
      <c r="D3550" s="17"/>
      <c r="E3550" s="9"/>
      <c r="F3550" s="18"/>
      <c r="G3550"/>
      <c r="H3550" s="18"/>
    </row>
    <row r="3551" spans="1:8">
      <c r="A3551" s="17"/>
      <c r="B3551" s="17"/>
      <c r="C3551" s="17"/>
      <c r="D3551" s="17"/>
      <c r="E3551" s="9"/>
      <c r="F3551" s="18"/>
      <c r="G3551"/>
      <c r="H3551" s="18"/>
    </row>
    <row r="3552" spans="1:8">
      <c r="A3552" s="17"/>
      <c r="B3552" s="17"/>
      <c r="C3552" s="17"/>
      <c r="D3552" s="17"/>
      <c r="E3552" s="9"/>
      <c r="F3552" s="18"/>
      <c r="G3552"/>
      <c r="H3552" s="18"/>
    </row>
    <row r="3553" spans="1:8">
      <c r="A3553" s="17"/>
      <c r="B3553" s="17"/>
      <c r="C3553" s="17"/>
      <c r="D3553" s="17"/>
      <c r="E3553" s="9"/>
      <c r="F3553" s="18"/>
      <c r="G3553"/>
      <c r="H3553" s="18"/>
    </row>
    <row r="3554" spans="1:8">
      <c r="A3554" s="17"/>
      <c r="B3554" s="17"/>
      <c r="C3554" s="17"/>
      <c r="D3554" s="17"/>
      <c r="E3554" s="9"/>
      <c r="F3554" s="18"/>
      <c r="G3554"/>
      <c r="H3554" s="18"/>
    </row>
    <row r="3555" spans="1:8">
      <c r="A3555" s="17"/>
      <c r="B3555" s="17"/>
      <c r="C3555" s="17"/>
      <c r="D3555" s="17"/>
      <c r="E3555" s="9"/>
      <c r="F3555" s="18"/>
      <c r="G3555"/>
      <c r="H3555" s="18"/>
    </row>
    <row r="3556" spans="1:8">
      <c r="A3556" s="17"/>
      <c r="B3556" s="17"/>
      <c r="C3556" s="17"/>
      <c r="D3556" s="17"/>
      <c r="E3556" s="9"/>
      <c r="F3556" s="18"/>
      <c r="G3556"/>
      <c r="H3556" s="18"/>
    </row>
    <row r="3557" spans="1:8">
      <c r="A3557" s="17"/>
      <c r="B3557" s="17"/>
      <c r="C3557" s="17"/>
      <c r="D3557" s="17"/>
      <c r="E3557" s="9"/>
      <c r="F3557" s="18"/>
      <c r="G3557"/>
      <c r="H3557" s="18"/>
    </row>
    <row r="3558" spans="1:8">
      <c r="A3558" s="17"/>
      <c r="B3558" s="17"/>
      <c r="C3558" s="17"/>
      <c r="D3558" s="17"/>
      <c r="E3558" s="9"/>
      <c r="F3558" s="18"/>
      <c r="G3558"/>
      <c r="H3558" s="18"/>
    </row>
    <row r="3559" spans="1:8">
      <c r="A3559" s="17"/>
      <c r="B3559" s="17"/>
      <c r="C3559" s="17"/>
      <c r="D3559" s="17"/>
      <c r="E3559" s="9"/>
      <c r="F3559" s="18"/>
      <c r="G3559"/>
      <c r="H3559" s="18"/>
    </row>
    <row r="3560" spans="1:8">
      <c r="A3560" s="17"/>
      <c r="B3560" s="17"/>
      <c r="C3560" s="17"/>
      <c r="D3560" s="17"/>
      <c r="E3560" s="9"/>
      <c r="F3560" s="18"/>
      <c r="G3560"/>
      <c r="H3560" s="18"/>
    </row>
    <row r="3561" spans="1:8">
      <c r="A3561" s="17"/>
      <c r="B3561" s="17"/>
      <c r="C3561" s="17"/>
      <c r="D3561" s="17"/>
      <c r="E3561" s="9"/>
      <c r="F3561" s="18"/>
      <c r="G3561"/>
      <c r="H3561" s="18"/>
    </row>
    <row r="3562" spans="1:8">
      <c r="A3562" s="17"/>
      <c r="B3562" s="17"/>
      <c r="C3562" s="17"/>
      <c r="D3562" s="17"/>
      <c r="E3562" s="9"/>
      <c r="F3562" s="18"/>
      <c r="G3562"/>
      <c r="H3562" s="18"/>
    </row>
    <row r="3563" spans="1:8">
      <c r="A3563" s="17"/>
      <c r="B3563" s="17"/>
      <c r="C3563" s="17"/>
      <c r="D3563" s="17"/>
      <c r="E3563" s="9"/>
      <c r="F3563" s="18"/>
      <c r="G3563"/>
      <c r="H3563" s="18"/>
    </row>
    <row r="3564" spans="1:8">
      <c r="A3564" s="17"/>
      <c r="B3564" s="17"/>
      <c r="C3564" s="17"/>
      <c r="D3564" s="17"/>
      <c r="E3564" s="9"/>
      <c r="F3564" s="18"/>
      <c r="G3564"/>
      <c r="H3564" s="18"/>
    </row>
    <row r="3565" spans="1:8">
      <c r="A3565" s="17"/>
      <c r="B3565" s="17"/>
      <c r="C3565" s="17"/>
      <c r="D3565" s="17"/>
      <c r="E3565" s="9"/>
      <c r="F3565" s="18"/>
      <c r="G3565"/>
      <c r="H3565" s="18"/>
    </row>
    <row r="3566" spans="1:8">
      <c r="A3566" s="17"/>
      <c r="B3566" s="17"/>
      <c r="C3566" s="17"/>
      <c r="D3566" s="17"/>
      <c r="E3566" s="9"/>
      <c r="F3566" s="18"/>
      <c r="G3566"/>
      <c r="H3566" s="18"/>
    </row>
    <row r="3567" spans="1:8">
      <c r="A3567" s="17"/>
      <c r="B3567" s="17"/>
      <c r="C3567" s="17"/>
      <c r="D3567" s="17"/>
      <c r="E3567" s="9"/>
      <c r="F3567" s="18"/>
      <c r="G3567"/>
      <c r="H3567" s="18"/>
    </row>
    <row r="3568" spans="1:8">
      <c r="A3568" s="17"/>
      <c r="B3568" s="17"/>
      <c r="C3568" s="17"/>
      <c r="D3568" s="17"/>
      <c r="E3568" s="9"/>
      <c r="F3568" s="18"/>
      <c r="G3568"/>
      <c r="H3568" s="18"/>
    </row>
    <row r="3569" spans="1:8">
      <c r="A3569" s="17"/>
      <c r="B3569" s="17"/>
      <c r="C3569" s="17"/>
      <c r="D3569" s="17"/>
      <c r="E3569" s="9"/>
      <c r="F3569" s="18"/>
      <c r="G3569"/>
      <c r="H3569" s="18"/>
    </row>
    <row r="3570" spans="1:8">
      <c r="A3570" s="17"/>
      <c r="B3570" s="17"/>
      <c r="C3570" s="17"/>
      <c r="D3570" s="17"/>
      <c r="E3570" s="9"/>
      <c r="F3570" s="18"/>
      <c r="G3570"/>
      <c r="H3570" s="18"/>
    </row>
    <row r="3571" spans="1:8">
      <c r="A3571" s="17"/>
      <c r="B3571" s="17"/>
      <c r="C3571" s="17"/>
      <c r="D3571" s="17"/>
      <c r="E3571" s="9"/>
      <c r="F3571" s="18"/>
      <c r="G3571"/>
      <c r="H3571" s="18"/>
    </row>
    <row r="3572" spans="1:8">
      <c r="A3572" s="17"/>
      <c r="B3572" s="17"/>
      <c r="C3572" s="17"/>
      <c r="D3572" s="17"/>
      <c r="E3572" s="9"/>
      <c r="F3572" s="18"/>
      <c r="G3572"/>
      <c r="H3572" s="18"/>
    </row>
    <row r="3573" spans="1:8">
      <c r="A3573" s="17"/>
      <c r="B3573" s="17"/>
      <c r="C3573" s="17"/>
      <c r="D3573" s="17"/>
      <c r="E3573" s="9"/>
      <c r="F3573" s="18"/>
      <c r="G3573"/>
      <c r="H3573" s="18"/>
    </row>
    <row r="3574" spans="1:8">
      <c r="A3574" s="17"/>
      <c r="B3574" s="17"/>
      <c r="C3574" s="17"/>
      <c r="D3574" s="17"/>
      <c r="E3574" s="9"/>
      <c r="F3574" s="18"/>
      <c r="G3574"/>
      <c r="H3574" s="18"/>
    </row>
    <row r="3575" spans="1:8">
      <c r="A3575" s="17"/>
      <c r="B3575" s="17"/>
      <c r="C3575" s="17"/>
      <c r="D3575" s="17"/>
      <c r="E3575" s="9"/>
      <c r="F3575" s="18"/>
      <c r="G3575"/>
      <c r="H3575" s="18"/>
    </row>
    <row r="3576" spans="1:8">
      <c r="A3576" s="17"/>
      <c r="B3576" s="17"/>
      <c r="C3576" s="17"/>
      <c r="D3576" s="17"/>
      <c r="E3576" s="9"/>
      <c r="F3576" s="18"/>
      <c r="G3576"/>
      <c r="H3576" s="18"/>
    </row>
    <row r="3577" spans="1:8">
      <c r="A3577" s="17"/>
      <c r="B3577" s="17"/>
      <c r="C3577" s="17"/>
      <c r="D3577" s="17"/>
      <c r="E3577" s="9"/>
      <c r="F3577" s="18"/>
      <c r="G3577"/>
      <c r="H3577" s="18"/>
    </row>
    <row r="3578" spans="1:8">
      <c r="A3578" s="17"/>
      <c r="B3578" s="17"/>
      <c r="C3578" s="17"/>
      <c r="D3578" s="17"/>
      <c r="E3578" s="9"/>
      <c r="F3578" s="18"/>
      <c r="G3578"/>
      <c r="H3578" s="18"/>
    </row>
    <row r="3579" spans="1:8">
      <c r="A3579" s="17"/>
      <c r="B3579" s="17"/>
      <c r="C3579" s="17"/>
      <c r="D3579" s="17"/>
      <c r="E3579" s="9"/>
      <c r="F3579" s="18"/>
      <c r="G3579"/>
      <c r="H3579" s="18"/>
    </row>
    <row r="3580" spans="1:8">
      <c r="A3580" s="17"/>
      <c r="B3580" s="17"/>
      <c r="C3580" s="17"/>
      <c r="D3580" s="17"/>
      <c r="E3580" s="9"/>
      <c r="F3580" s="18"/>
      <c r="G3580"/>
      <c r="H3580" s="18"/>
    </row>
    <row r="3581" spans="1:8">
      <c r="A3581" s="17"/>
      <c r="B3581" s="17"/>
      <c r="C3581" s="17"/>
      <c r="D3581" s="17"/>
      <c r="E3581" s="9"/>
      <c r="F3581" s="18"/>
      <c r="G3581"/>
      <c r="H3581" s="18"/>
    </row>
    <row r="3582" spans="1:8">
      <c r="A3582" s="17"/>
      <c r="B3582" s="17"/>
      <c r="C3582" s="17"/>
      <c r="D3582" s="17"/>
      <c r="E3582" s="9"/>
      <c r="F3582" s="18"/>
      <c r="G3582"/>
      <c r="H3582" s="18"/>
    </row>
    <row r="3583" spans="1:8">
      <c r="A3583" s="17"/>
      <c r="B3583" s="17"/>
      <c r="C3583" s="17"/>
      <c r="D3583" s="17"/>
      <c r="E3583" s="9"/>
      <c r="F3583" s="18"/>
      <c r="G3583"/>
      <c r="H3583" s="18"/>
    </row>
    <row r="3584" spans="1:8">
      <c r="A3584" s="17"/>
      <c r="B3584" s="17"/>
      <c r="C3584" s="17"/>
      <c r="D3584" s="17"/>
      <c r="E3584" s="9"/>
      <c r="F3584" s="18"/>
      <c r="G3584"/>
      <c r="H3584" s="18"/>
    </row>
    <row r="3585" spans="1:8">
      <c r="A3585" s="17"/>
      <c r="B3585" s="17"/>
      <c r="C3585" s="17"/>
      <c r="D3585" s="17"/>
      <c r="E3585" s="9"/>
      <c r="F3585" s="18"/>
      <c r="G3585"/>
      <c r="H3585" s="18"/>
    </row>
    <row r="3586" spans="1:8">
      <c r="A3586" s="17"/>
      <c r="B3586" s="17"/>
      <c r="C3586" s="17"/>
      <c r="D3586" s="17"/>
      <c r="E3586" s="9"/>
      <c r="F3586" s="18"/>
      <c r="G3586"/>
      <c r="H3586" s="18"/>
    </row>
    <row r="3587" spans="1:8">
      <c r="A3587" s="17"/>
      <c r="B3587" s="17"/>
      <c r="C3587" s="17"/>
      <c r="D3587" s="17"/>
      <c r="E3587" s="9"/>
      <c r="F3587" s="18"/>
      <c r="G3587"/>
      <c r="H3587" s="18"/>
    </row>
    <row r="3588" spans="1:8">
      <c r="A3588" s="17"/>
      <c r="B3588" s="17"/>
      <c r="C3588" s="17"/>
      <c r="D3588" s="17"/>
      <c r="E3588" s="9"/>
      <c r="F3588" s="18"/>
      <c r="G3588"/>
      <c r="H3588" s="18"/>
    </row>
    <row r="3589" spans="1:8">
      <c r="A3589" s="17"/>
      <c r="B3589" s="17"/>
      <c r="C3589" s="17"/>
      <c r="D3589" s="17"/>
      <c r="E3589" s="9"/>
      <c r="F3589" s="18"/>
      <c r="G3589"/>
      <c r="H3589" s="18"/>
    </row>
    <row r="3590" spans="1:8">
      <c r="A3590" s="17"/>
      <c r="B3590" s="17"/>
      <c r="C3590" s="17"/>
      <c r="D3590" s="17"/>
      <c r="E3590" s="9"/>
      <c r="F3590" s="18"/>
      <c r="G3590"/>
      <c r="H3590" s="18"/>
    </row>
    <row r="3591" spans="1:8">
      <c r="A3591" s="17"/>
      <c r="B3591" s="17"/>
      <c r="C3591" s="17"/>
      <c r="D3591" s="17"/>
      <c r="E3591" s="9"/>
      <c r="F3591" s="18"/>
      <c r="G3591"/>
      <c r="H3591" s="18"/>
    </row>
    <row r="3592" spans="1:8">
      <c r="A3592" s="17"/>
      <c r="B3592" s="17"/>
      <c r="C3592" s="17"/>
      <c r="D3592" s="17"/>
      <c r="E3592" s="9"/>
      <c r="F3592" s="18"/>
      <c r="G3592"/>
      <c r="H3592" s="18"/>
    </row>
    <row r="3593" spans="1:8">
      <c r="A3593" s="17"/>
      <c r="B3593" s="17"/>
      <c r="C3593" s="17"/>
      <c r="D3593" s="17"/>
      <c r="E3593" s="9"/>
      <c r="F3593" s="18"/>
      <c r="G3593"/>
      <c r="H3593" s="18"/>
    </row>
    <row r="3594" spans="1:8">
      <c r="A3594" s="17"/>
      <c r="B3594" s="17"/>
      <c r="C3594" s="17"/>
      <c r="D3594" s="17"/>
      <c r="E3594" s="9"/>
      <c r="F3594" s="18"/>
      <c r="G3594"/>
      <c r="H3594" s="18"/>
    </row>
    <row r="3595" spans="1:8">
      <c r="A3595" s="17"/>
      <c r="B3595" s="17"/>
      <c r="C3595" s="17"/>
      <c r="D3595" s="17"/>
      <c r="E3595" s="9"/>
      <c r="F3595" s="18"/>
      <c r="G3595"/>
      <c r="H3595" s="18"/>
    </row>
    <row r="3596" spans="1:8">
      <c r="A3596" s="17"/>
      <c r="B3596" s="17"/>
      <c r="C3596" s="17"/>
      <c r="D3596" s="17"/>
      <c r="E3596" s="9"/>
      <c r="F3596" s="18"/>
      <c r="G3596"/>
      <c r="H3596" s="18"/>
    </row>
    <row r="3597" spans="1:8">
      <c r="A3597" s="17"/>
      <c r="B3597" s="17"/>
      <c r="C3597" s="17"/>
      <c r="D3597" s="17"/>
      <c r="E3597" s="9"/>
      <c r="F3597" s="18"/>
      <c r="G3597"/>
      <c r="H3597" s="18"/>
    </row>
    <row r="3598" spans="1:8">
      <c r="A3598" s="17"/>
      <c r="B3598" s="17"/>
      <c r="C3598" s="17"/>
      <c r="D3598" s="17"/>
      <c r="E3598" s="9"/>
      <c r="F3598" s="18"/>
      <c r="G3598"/>
      <c r="H3598" s="18"/>
    </row>
    <row r="3599" spans="1:8">
      <c r="A3599" s="17"/>
      <c r="B3599" s="17"/>
      <c r="C3599" s="17"/>
      <c r="D3599" s="17"/>
      <c r="E3599" s="9"/>
      <c r="F3599" s="18"/>
      <c r="G3599"/>
      <c r="H3599" s="18"/>
    </row>
    <row r="3600" spans="1:8">
      <c r="A3600" s="17"/>
      <c r="B3600" s="17"/>
      <c r="C3600" s="17"/>
      <c r="D3600" s="17"/>
      <c r="E3600" s="9"/>
      <c r="F3600" s="18"/>
      <c r="G3600"/>
      <c r="H3600" s="18"/>
    </row>
    <row r="3601" spans="1:8">
      <c r="A3601" s="17"/>
      <c r="B3601" s="17"/>
      <c r="C3601" s="17"/>
      <c r="D3601" s="17"/>
      <c r="E3601" s="9"/>
      <c r="F3601" s="18"/>
      <c r="G3601"/>
      <c r="H3601" s="18"/>
    </row>
    <row r="3602" spans="1:8">
      <c r="A3602" s="17"/>
      <c r="B3602" s="17"/>
      <c r="C3602" s="17"/>
      <c r="D3602" s="17"/>
      <c r="E3602" s="9"/>
      <c r="F3602" s="18"/>
      <c r="G3602"/>
      <c r="H3602" s="18"/>
    </row>
    <row r="3603" spans="1:8">
      <c r="A3603" s="17"/>
      <c r="B3603" s="17"/>
      <c r="C3603" s="17"/>
      <c r="D3603" s="17"/>
      <c r="E3603" s="9"/>
      <c r="F3603" s="18"/>
      <c r="G3603"/>
      <c r="H3603" s="18"/>
    </row>
    <row r="3604" spans="1:8">
      <c r="A3604" s="17"/>
      <c r="B3604" s="17"/>
      <c r="C3604" s="17"/>
      <c r="D3604" s="17"/>
      <c r="E3604" s="9"/>
      <c r="F3604" s="18"/>
      <c r="G3604"/>
      <c r="H3604" s="18"/>
    </row>
    <row r="3605" spans="1:8">
      <c r="A3605" s="17"/>
      <c r="B3605" s="17"/>
      <c r="C3605" s="17"/>
      <c r="D3605" s="17"/>
      <c r="E3605" s="9"/>
      <c r="F3605" s="18"/>
      <c r="G3605"/>
      <c r="H3605" s="18"/>
    </row>
    <row r="3606" spans="1:8">
      <c r="A3606" s="17"/>
      <c r="B3606" s="17"/>
      <c r="C3606" s="17"/>
      <c r="D3606" s="17"/>
      <c r="E3606" s="9"/>
      <c r="F3606" s="18"/>
      <c r="G3606"/>
      <c r="H3606" s="18"/>
    </row>
    <row r="3607" spans="1:8">
      <c r="A3607" s="17"/>
      <c r="B3607" s="17"/>
      <c r="C3607" s="17"/>
      <c r="D3607" s="17"/>
      <c r="E3607" s="9"/>
      <c r="F3607" s="18"/>
      <c r="G3607"/>
      <c r="H3607" s="18"/>
    </row>
    <row r="3608" spans="1:8">
      <c r="A3608" s="17"/>
      <c r="B3608" s="17"/>
      <c r="C3608" s="17"/>
      <c r="D3608" s="17"/>
      <c r="E3608" s="9"/>
      <c r="F3608" s="18"/>
      <c r="G3608"/>
      <c r="H3608" s="18"/>
    </row>
    <row r="3609" spans="1:8">
      <c r="A3609" s="17"/>
      <c r="B3609" s="17"/>
      <c r="C3609" s="17"/>
      <c r="D3609" s="17"/>
      <c r="E3609" s="9"/>
      <c r="F3609" s="18"/>
      <c r="G3609"/>
      <c r="H3609" s="18"/>
    </row>
    <row r="3610" spans="1:8">
      <c r="A3610" s="17"/>
      <c r="B3610" s="17"/>
      <c r="C3610" s="17"/>
      <c r="D3610" s="17"/>
      <c r="E3610" s="9"/>
      <c r="F3610" s="18"/>
      <c r="G3610"/>
      <c r="H3610" s="18"/>
    </row>
    <row r="3611" spans="1:8">
      <c r="A3611" s="17"/>
      <c r="B3611" s="17"/>
      <c r="C3611" s="17"/>
      <c r="D3611" s="17"/>
      <c r="E3611" s="9"/>
      <c r="F3611" s="18"/>
      <c r="G3611"/>
      <c r="H3611" s="18"/>
    </row>
    <row r="3612" spans="1:8">
      <c r="A3612" s="17"/>
      <c r="B3612" s="17"/>
      <c r="C3612" s="17"/>
      <c r="D3612" s="17"/>
      <c r="E3612" s="9"/>
      <c r="F3612" s="18"/>
      <c r="G3612"/>
      <c r="H3612" s="18"/>
    </row>
    <row r="3613" spans="1:8">
      <c r="A3613" s="17"/>
      <c r="B3613" s="17"/>
      <c r="C3613" s="17"/>
      <c r="D3613" s="17"/>
      <c r="E3613" s="9"/>
      <c r="F3613" s="18"/>
      <c r="G3613"/>
      <c r="H3613" s="18"/>
    </row>
    <row r="3614" spans="1:8">
      <c r="A3614" s="17"/>
      <c r="B3614" s="17"/>
      <c r="C3614" s="17"/>
      <c r="D3614" s="17"/>
      <c r="E3614" s="9"/>
      <c r="F3614" s="18"/>
      <c r="G3614"/>
      <c r="H3614" s="18"/>
    </row>
    <row r="3615" spans="1:8">
      <c r="A3615" s="17"/>
      <c r="B3615" s="17"/>
      <c r="C3615" s="17"/>
      <c r="D3615" s="17"/>
      <c r="E3615" s="9"/>
      <c r="F3615" s="18"/>
      <c r="G3615"/>
      <c r="H3615" s="18"/>
    </row>
    <row r="3616" spans="1:8">
      <c r="A3616" s="17"/>
      <c r="B3616" s="17"/>
      <c r="C3616" s="17"/>
      <c r="D3616" s="17"/>
      <c r="E3616" s="9"/>
      <c r="F3616" s="18"/>
      <c r="G3616"/>
      <c r="H3616" s="18"/>
    </row>
    <row r="3617" spans="1:8">
      <c r="A3617" s="17"/>
      <c r="B3617" s="17"/>
      <c r="C3617" s="17"/>
      <c r="D3617" s="17"/>
      <c r="E3617" s="9"/>
      <c r="F3617" s="18"/>
      <c r="G3617"/>
      <c r="H3617" s="18"/>
    </row>
    <row r="3618" spans="1:8">
      <c r="A3618" s="17"/>
      <c r="B3618" s="17"/>
      <c r="C3618" s="17"/>
      <c r="D3618" s="17"/>
      <c r="E3618" s="9"/>
      <c r="F3618" s="18"/>
      <c r="G3618"/>
      <c r="H3618" s="18"/>
    </row>
    <row r="3619" spans="1:8">
      <c r="A3619" s="17"/>
      <c r="B3619" s="17"/>
      <c r="C3619" s="17"/>
      <c r="D3619" s="17"/>
      <c r="E3619" s="9"/>
      <c r="F3619" s="18"/>
      <c r="G3619"/>
      <c r="H3619" s="18"/>
    </row>
    <row r="3620" spans="1:8">
      <c r="A3620" s="17"/>
      <c r="B3620" s="17"/>
      <c r="C3620" s="17"/>
      <c r="D3620" s="17"/>
      <c r="E3620" s="9"/>
      <c r="F3620" s="18"/>
      <c r="G3620"/>
      <c r="H3620" s="18"/>
    </row>
    <row r="3621" spans="1:8">
      <c r="A3621" s="17"/>
      <c r="B3621" s="17"/>
      <c r="C3621" s="17"/>
      <c r="D3621" s="17"/>
      <c r="E3621" s="9"/>
      <c r="F3621" s="18"/>
      <c r="G3621"/>
      <c r="H3621" s="18"/>
    </row>
    <row r="3622" spans="1:8">
      <c r="A3622" s="17"/>
      <c r="B3622" s="17"/>
      <c r="C3622" s="17"/>
      <c r="D3622" s="17"/>
      <c r="E3622" s="9"/>
      <c r="F3622" s="18"/>
      <c r="G3622"/>
      <c r="H3622" s="18"/>
    </row>
    <row r="3623" spans="1:8">
      <c r="A3623" s="17"/>
      <c r="B3623" s="17"/>
      <c r="C3623" s="17"/>
      <c r="D3623" s="17"/>
      <c r="E3623" s="9"/>
      <c r="F3623" s="18"/>
      <c r="G3623"/>
      <c r="H3623" s="18"/>
    </row>
    <row r="3624" spans="1:8">
      <c r="A3624" s="17"/>
      <c r="B3624" s="17"/>
      <c r="C3624" s="17"/>
      <c r="D3624" s="17"/>
      <c r="E3624" s="9"/>
      <c r="F3624" s="18"/>
      <c r="G3624"/>
      <c r="H3624" s="18"/>
    </row>
    <row r="3625" spans="1:8">
      <c r="A3625" s="17"/>
      <c r="B3625" s="17"/>
      <c r="C3625" s="17"/>
      <c r="D3625" s="17"/>
      <c r="E3625" s="9"/>
      <c r="F3625" s="18"/>
      <c r="G3625"/>
      <c r="H3625" s="18"/>
    </row>
    <row r="3626" spans="1:8">
      <c r="A3626" s="17"/>
      <c r="B3626" s="17"/>
      <c r="C3626" s="17"/>
      <c r="D3626" s="17"/>
      <c r="E3626" s="9"/>
      <c r="F3626" s="18"/>
      <c r="G3626"/>
      <c r="H3626" s="18"/>
    </row>
    <row r="3627" spans="1:8">
      <c r="A3627" s="17"/>
      <c r="B3627" s="17"/>
      <c r="C3627" s="17"/>
      <c r="D3627" s="17"/>
      <c r="E3627" s="9"/>
      <c r="F3627" s="18"/>
      <c r="G3627"/>
      <c r="H3627" s="18"/>
    </row>
    <row r="3628" spans="1:8">
      <c r="A3628" s="17"/>
      <c r="B3628" s="17"/>
      <c r="C3628" s="17"/>
      <c r="D3628" s="17"/>
      <c r="E3628" s="9"/>
      <c r="F3628" s="18"/>
      <c r="G3628"/>
      <c r="H3628" s="18"/>
    </row>
    <row r="3629" spans="1:8">
      <c r="A3629" s="17"/>
      <c r="B3629" s="17"/>
      <c r="C3629" s="17"/>
      <c r="D3629" s="17"/>
      <c r="E3629" s="9"/>
      <c r="F3629" s="18"/>
      <c r="G3629"/>
      <c r="H3629" s="18"/>
    </row>
    <row r="3630" spans="1:8">
      <c r="A3630" s="17"/>
      <c r="B3630" s="17"/>
      <c r="C3630" s="17"/>
      <c r="D3630" s="17"/>
      <c r="E3630" s="9"/>
      <c r="F3630" s="18"/>
      <c r="G3630"/>
      <c r="H3630" s="18"/>
    </row>
    <row r="3631" spans="1:8">
      <c r="A3631" s="17"/>
      <c r="B3631" s="17"/>
      <c r="C3631" s="17"/>
      <c r="D3631" s="17"/>
      <c r="E3631" s="9"/>
      <c r="F3631" s="18"/>
      <c r="G3631"/>
      <c r="H3631" s="18"/>
    </row>
    <row r="3632" spans="1:8">
      <c r="A3632" s="17"/>
      <c r="B3632" s="17"/>
      <c r="C3632" s="17"/>
      <c r="D3632" s="17"/>
      <c r="E3632" s="9"/>
      <c r="F3632" s="18"/>
      <c r="G3632"/>
      <c r="H3632" s="18"/>
    </row>
    <row r="3633" spans="1:8">
      <c r="A3633" s="17"/>
      <c r="B3633" s="17"/>
      <c r="C3633" s="17"/>
      <c r="D3633" s="17"/>
      <c r="E3633" s="9"/>
      <c r="F3633" s="18"/>
      <c r="G3633"/>
      <c r="H3633" s="18"/>
    </row>
    <row r="3634" spans="1:8">
      <c r="A3634" s="17"/>
      <c r="B3634" s="17"/>
      <c r="C3634" s="17"/>
      <c r="D3634" s="17"/>
      <c r="E3634" s="9"/>
      <c r="F3634" s="18"/>
      <c r="G3634"/>
      <c r="H3634" s="18"/>
    </row>
    <row r="3635" spans="1:8">
      <c r="A3635" s="17"/>
      <c r="B3635" s="17"/>
      <c r="C3635" s="17"/>
      <c r="D3635" s="17"/>
      <c r="E3635" s="9"/>
      <c r="F3635" s="18"/>
      <c r="G3635"/>
      <c r="H3635" s="18"/>
    </row>
    <row r="3636" spans="1:8">
      <c r="A3636" s="17"/>
      <c r="B3636" s="17"/>
      <c r="C3636" s="17"/>
      <c r="D3636" s="17"/>
      <c r="E3636" s="9"/>
      <c r="F3636" s="18"/>
      <c r="G3636"/>
      <c r="H3636" s="18"/>
    </row>
    <row r="3637" spans="1:8">
      <c r="A3637" s="17"/>
      <c r="B3637" s="17"/>
      <c r="C3637" s="17"/>
      <c r="D3637" s="17"/>
      <c r="E3637" s="9"/>
      <c r="F3637" s="18"/>
      <c r="G3637"/>
      <c r="H3637" s="18"/>
    </row>
    <row r="3638" spans="1:8">
      <c r="A3638" s="17"/>
      <c r="B3638" s="17"/>
      <c r="C3638" s="17"/>
      <c r="D3638" s="17"/>
      <c r="E3638" s="9"/>
      <c r="F3638" s="18"/>
      <c r="G3638"/>
      <c r="H3638" s="18"/>
    </row>
    <row r="3639" spans="1:8">
      <c r="A3639" s="17"/>
      <c r="B3639" s="17"/>
      <c r="C3639" s="17"/>
      <c r="D3639" s="17"/>
      <c r="E3639" s="9"/>
      <c r="F3639" s="18"/>
      <c r="G3639"/>
      <c r="H3639" s="18"/>
    </row>
    <row r="3640" spans="1:8">
      <c r="A3640" s="17"/>
      <c r="B3640" s="17"/>
      <c r="C3640" s="17"/>
      <c r="D3640" s="17"/>
      <c r="E3640" s="9"/>
      <c r="F3640" s="18"/>
      <c r="G3640"/>
      <c r="H3640" s="18"/>
    </row>
    <row r="3641" spans="1:8">
      <c r="A3641" s="17"/>
      <c r="B3641" s="17"/>
      <c r="C3641" s="17"/>
      <c r="D3641" s="17"/>
      <c r="E3641" s="9"/>
      <c r="F3641" s="18"/>
      <c r="G3641"/>
      <c r="H3641" s="18"/>
    </row>
    <row r="3642" spans="1:8">
      <c r="A3642" s="17"/>
      <c r="B3642" s="17"/>
      <c r="C3642" s="17"/>
      <c r="D3642" s="17"/>
      <c r="E3642" s="9"/>
      <c r="F3642" s="18"/>
      <c r="G3642"/>
      <c r="H3642" s="18"/>
    </row>
    <row r="3643" spans="1:8">
      <c r="A3643" s="17"/>
      <c r="B3643" s="17"/>
      <c r="C3643" s="17"/>
      <c r="D3643" s="17"/>
      <c r="E3643" s="9"/>
      <c r="F3643" s="18"/>
      <c r="G3643"/>
      <c r="H3643" s="18"/>
    </row>
    <row r="3644" spans="1:8">
      <c r="A3644" s="17"/>
      <c r="B3644" s="17"/>
      <c r="C3644" s="17"/>
      <c r="D3644" s="17"/>
      <c r="E3644" s="9"/>
      <c r="F3644" s="18"/>
      <c r="G3644"/>
      <c r="H3644" s="18"/>
    </row>
    <row r="3645" spans="1:8">
      <c r="A3645" s="17"/>
      <c r="B3645" s="17"/>
      <c r="C3645" s="17"/>
      <c r="D3645" s="17"/>
      <c r="E3645" s="9"/>
      <c r="F3645" s="18"/>
      <c r="G3645"/>
      <c r="H3645" s="18"/>
    </row>
    <row r="3646" spans="1:8">
      <c r="A3646" s="17"/>
      <c r="B3646" s="17"/>
      <c r="C3646" s="17"/>
      <c r="D3646" s="17"/>
      <c r="E3646" s="9"/>
      <c r="F3646" s="18"/>
      <c r="G3646"/>
      <c r="H3646" s="18"/>
    </row>
    <row r="3647" spans="1:8">
      <c r="A3647" s="17"/>
      <c r="B3647" s="17"/>
      <c r="C3647" s="17"/>
      <c r="D3647" s="17"/>
      <c r="E3647" s="9"/>
      <c r="F3647" s="18"/>
      <c r="G3647"/>
      <c r="H3647" s="18"/>
    </row>
    <row r="3648" spans="1:8">
      <c r="A3648" s="17"/>
      <c r="B3648" s="17"/>
      <c r="C3648" s="17"/>
      <c r="D3648" s="17"/>
      <c r="E3648" s="9"/>
      <c r="F3648" s="18"/>
      <c r="G3648"/>
      <c r="H3648" s="18"/>
    </row>
    <row r="3649" spans="1:8">
      <c r="A3649" s="17"/>
      <c r="B3649" s="17"/>
      <c r="C3649" s="17"/>
      <c r="D3649" s="17"/>
      <c r="E3649" s="9"/>
      <c r="F3649" s="18"/>
      <c r="G3649"/>
      <c r="H3649" s="18"/>
    </row>
    <row r="3650" spans="1:8">
      <c r="A3650" s="17"/>
      <c r="B3650" s="17"/>
      <c r="C3650" s="17"/>
      <c r="D3650" s="17"/>
      <c r="E3650" s="9"/>
      <c r="F3650" s="18"/>
      <c r="G3650"/>
      <c r="H3650" s="18"/>
    </row>
    <row r="3651" spans="1:8">
      <c r="A3651" s="17"/>
      <c r="B3651" s="17"/>
      <c r="C3651" s="17"/>
      <c r="D3651" s="17"/>
      <c r="E3651" s="9"/>
      <c r="F3651" s="18"/>
      <c r="G3651"/>
      <c r="H3651" s="18"/>
    </row>
    <row r="3652" spans="1:8">
      <c r="A3652" s="17"/>
      <c r="B3652" s="17"/>
      <c r="C3652" s="17"/>
      <c r="D3652" s="17"/>
      <c r="E3652" s="9"/>
      <c r="F3652" s="18"/>
      <c r="G3652"/>
      <c r="H3652" s="18"/>
    </row>
    <row r="3653" spans="1:8">
      <c r="A3653" s="17"/>
      <c r="B3653" s="17"/>
      <c r="C3653" s="17"/>
      <c r="D3653" s="17"/>
      <c r="E3653" s="9"/>
      <c r="F3653" s="18"/>
      <c r="G3653"/>
      <c r="H3653" s="18"/>
    </row>
    <row r="3654" spans="1:8">
      <c r="A3654" s="17"/>
      <c r="B3654" s="17"/>
      <c r="C3654" s="17"/>
      <c r="D3654" s="17"/>
      <c r="E3654" s="9"/>
      <c r="F3654" s="18"/>
      <c r="G3654"/>
      <c r="H3654" s="18"/>
    </row>
    <row r="3655" spans="1:8">
      <c r="A3655" s="17"/>
      <c r="B3655" s="17"/>
      <c r="C3655" s="17"/>
      <c r="D3655" s="17"/>
      <c r="E3655" s="9"/>
      <c r="F3655" s="18"/>
      <c r="G3655"/>
      <c r="H3655" s="18"/>
    </row>
    <row r="3656" spans="1:8">
      <c r="A3656" s="17"/>
      <c r="B3656" s="17"/>
      <c r="C3656" s="17"/>
      <c r="D3656" s="17"/>
      <c r="E3656" s="9"/>
      <c r="F3656" s="18"/>
      <c r="G3656"/>
      <c r="H3656" s="18"/>
    </row>
    <row r="3657" spans="1:8">
      <c r="A3657" s="17"/>
      <c r="B3657" s="17"/>
      <c r="C3657" s="17"/>
      <c r="D3657" s="17"/>
      <c r="E3657" s="9"/>
      <c r="F3657" s="18"/>
      <c r="G3657"/>
      <c r="H3657" s="18"/>
    </row>
    <row r="3658" spans="1:8">
      <c r="A3658" s="17"/>
      <c r="B3658" s="17"/>
      <c r="C3658" s="17"/>
      <c r="D3658" s="17"/>
      <c r="E3658" s="9"/>
      <c r="F3658" s="18"/>
      <c r="G3658"/>
      <c r="H3658" s="18"/>
    </row>
    <row r="3659" spans="1:8">
      <c r="A3659" s="17"/>
      <c r="B3659" s="17"/>
      <c r="C3659" s="17"/>
      <c r="D3659" s="17"/>
      <c r="E3659" s="9"/>
      <c r="F3659" s="18"/>
      <c r="G3659"/>
      <c r="H3659" s="18"/>
    </row>
    <row r="3660" spans="1:8">
      <c r="A3660" s="17"/>
      <c r="B3660" s="17"/>
      <c r="C3660" s="17"/>
      <c r="D3660" s="17"/>
      <c r="E3660" s="9"/>
      <c r="F3660" s="18"/>
      <c r="G3660"/>
      <c r="H3660" s="18"/>
    </row>
    <row r="3661" spans="1:8">
      <c r="A3661" s="17"/>
      <c r="B3661" s="17"/>
      <c r="C3661" s="17"/>
      <c r="D3661" s="17"/>
      <c r="E3661" s="9"/>
      <c r="F3661" s="18"/>
      <c r="G3661"/>
      <c r="H3661" s="18"/>
    </row>
    <row r="3662" spans="1:8">
      <c r="A3662" s="17"/>
      <c r="B3662" s="17"/>
      <c r="C3662" s="17"/>
      <c r="D3662" s="17"/>
      <c r="E3662" s="9"/>
      <c r="F3662" s="18"/>
      <c r="G3662"/>
      <c r="H3662" s="18"/>
    </row>
    <row r="3663" spans="1:8">
      <c r="A3663" s="17"/>
      <c r="B3663" s="17"/>
      <c r="C3663" s="17"/>
      <c r="D3663" s="17"/>
      <c r="E3663" s="9"/>
      <c r="F3663" s="18"/>
      <c r="G3663"/>
      <c r="H3663" s="18"/>
    </row>
    <row r="3664" spans="1:8">
      <c r="A3664" s="17"/>
      <c r="B3664" s="17"/>
      <c r="C3664" s="17"/>
      <c r="D3664" s="17"/>
      <c r="E3664" s="9"/>
      <c r="F3664" s="18"/>
      <c r="G3664"/>
      <c r="H3664" s="18"/>
    </row>
    <row r="3665" spans="1:8">
      <c r="A3665" s="17"/>
      <c r="B3665" s="17"/>
      <c r="C3665" s="17"/>
      <c r="D3665" s="17"/>
      <c r="E3665" s="9"/>
      <c r="F3665" s="18"/>
      <c r="G3665"/>
      <c r="H3665" s="18"/>
    </row>
    <row r="3666" spans="1:8">
      <c r="A3666" s="17"/>
      <c r="B3666" s="17"/>
      <c r="C3666" s="17"/>
      <c r="D3666" s="17"/>
      <c r="E3666" s="9"/>
      <c r="F3666" s="18"/>
      <c r="G3666"/>
      <c r="H3666" s="18"/>
    </row>
    <row r="3667" spans="1:8">
      <c r="A3667" s="17"/>
      <c r="B3667" s="17"/>
      <c r="C3667" s="17"/>
      <c r="D3667" s="17"/>
      <c r="E3667" s="9"/>
      <c r="F3667" s="18"/>
      <c r="G3667"/>
      <c r="H3667" s="18"/>
    </row>
    <row r="3668" spans="1:8">
      <c r="A3668" s="17"/>
      <c r="B3668" s="17"/>
      <c r="C3668" s="17"/>
      <c r="D3668" s="17"/>
      <c r="E3668" s="9"/>
      <c r="F3668" s="18"/>
      <c r="G3668"/>
      <c r="H3668" s="18"/>
    </row>
    <row r="3669" spans="1:8">
      <c r="A3669" s="17"/>
      <c r="B3669" s="17"/>
      <c r="C3669" s="17"/>
      <c r="D3669" s="17"/>
      <c r="E3669" s="9"/>
      <c r="F3669" s="18"/>
      <c r="G3669"/>
      <c r="H3669" s="18"/>
    </row>
    <row r="3670" spans="1:8">
      <c r="A3670" s="17"/>
      <c r="B3670" s="17"/>
      <c r="C3670" s="17"/>
      <c r="D3670" s="17"/>
      <c r="E3670" s="9"/>
      <c r="F3670" s="18"/>
      <c r="G3670"/>
      <c r="H3670" s="18"/>
    </row>
    <row r="3671" spans="1:8">
      <c r="A3671" s="17"/>
      <c r="B3671" s="17"/>
      <c r="C3671" s="17"/>
      <c r="D3671" s="17"/>
      <c r="E3671" s="9"/>
      <c r="F3671" s="18"/>
      <c r="G3671"/>
      <c r="H3671" s="18"/>
    </row>
    <row r="3672" spans="1:8">
      <c r="A3672" s="17"/>
      <c r="B3672" s="17"/>
      <c r="C3672" s="17"/>
      <c r="D3672" s="17"/>
      <c r="E3672" s="9"/>
      <c r="F3672" s="18"/>
      <c r="G3672"/>
      <c r="H3672" s="18"/>
    </row>
    <row r="3673" spans="1:8">
      <c r="A3673" s="17"/>
      <c r="B3673" s="17"/>
      <c r="C3673" s="17"/>
      <c r="D3673" s="17"/>
      <c r="E3673" s="9"/>
      <c r="F3673" s="18"/>
      <c r="G3673"/>
      <c r="H3673" s="18"/>
    </row>
    <row r="3674" spans="1:8">
      <c r="A3674" s="17"/>
      <c r="B3674" s="17"/>
      <c r="C3674" s="17"/>
      <c r="D3674" s="17"/>
      <c r="E3674" s="9"/>
      <c r="F3674" s="18"/>
      <c r="G3674"/>
      <c r="H3674" s="18"/>
    </row>
    <row r="3675" spans="1:8">
      <c r="A3675" s="17"/>
      <c r="B3675" s="17"/>
      <c r="C3675" s="17"/>
      <c r="D3675" s="17"/>
      <c r="E3675" s="9"/>
      <c r="F3675" s="18"/>
      <c r="G3675"/>
      <c r="H3675" s="18"/>
    </row>
    <row r="3676" spans="1:8">
      <c r="A3676" s="17"/>
      <c r="B3676" s="17"/>
      <c r="C3676" s="17"/>
      <c r="D3676" s="17"/>
      <c r="E3676" s="9"/>
      <c r="F3676" s="18"/>
      <c r="G3676"/>
      <c r="H3676" s="18"/>
    </row>
    <row r="3677" spans="1:8">
      <c r="A3677" s="17"/>
      <c r="B3677" s="17"/>
      <c r="C3677" s="17"/>
      <c r="D3677" s="17"/>
      <c r="E3677" s="9"/>
      <c r="F3677" s="18"/>
      <c r="G3677"/>
      <c r="H3677" s="18"/>
    </row>
    <row r="3678" spans="1:8">
      <c r="A3678" s="17"/>
      <c r="B3678" s="17"/>
      <c r="C3678" s="17"/>
      <c r="D3678" s="17"/>
      <c r="E3678" s="9"/>
      <c r="F3678" s="18"/>
      <c r="G3678"/>
      <c r="H3678" s="18"/>
    </row>
    <row r="3679" spans="1:8">
      <c r="A3679" s="17"/>
      <c r="B3679" s="17"/>
      <c r="C3679" s="17"/>
      <c r="D3679" s="17"/>
      <c r="E3679" s="9"/>
      <c r="F3679" s="18"/>
      <c r="G3679"/>
      <c r="H3679" s="18"/>
    </row>
    <row r="3680" spans="1:8">
      <c r="A3680" s="17"/>
      <c r="B3680" s="17"/>
      <c r="C3680" s="17"/>
      <c r="D3680" s="17"/>
      <c r="E3680" s="9"/>
      <c r="F3680" s="18"/>
      <c r="G3680"/>
      <c r="H3680" s="18"/>
    </row>
    <row r="3681" spans="1:8">
      <c r="A3681" s="17"/>
      <c r="B3681" s="17"/>
      <c r="C3681" s="17"/>
      <c r="D3681" s="17"/>
      <c r="E3681" s="9"/>
      <c r="F3681" s="18"/>
      <c r="G3681"/>
      <c r="H3681" s="18"/>
    </row>
    <row r="3682" spans="1:8">
      <c r="A3682" s="17"/>
      <c r="B3682" s="17"/>
      <c r="C3682" s="17"/>
      <c r="D3682" s="17"/>
      <c r="E3682" s="9"/>
      <c r="F3682" s="18"/>
      <c r="G3682"/>
      <c r="H3682" s="18"/>
    </row>
    <row r="3683" spans="1:8">
      <c r="A3683" s="17"/>
      <c r="B3683" s="17"/>
      <c r="C3683" s="17"/>
      <c r="D3683" s="17"/>
      <c r="E3683" s="9"/>
      <c r="F3683" s="18"/>
      <c r="G3683"/>
      <c r="H3683" s="18"/>
    </row>
    <row r="3684" spans="1:8">
      <c r="A3684" s="17"/>
      <c r="B3684" s="17"/>
      <c r="C3684" s="17"/>
      <c r="D3684" s="17"/>
      <c r="E3684" s="9"/>
      <c r="F3684" s="18"/>
      <c r="G3684"/>
      <c r="H3684" s="18"/>
    </row>
    <row r="3685" spans="1:8">
      <c r="A3685" s="17"/>
      <c r="B3685" s="17"/>
      <c r="C3685" s="17"/>
      <c r="D3685" s="17"/>
      <c r="E3685" s="9"/>
      <c r="F3685" s="18"/>
      <c r="G3685"/>
      <c r="H3685" s="18"/>
    </row>
    <row r="3686" spans="1:8">
      <c r="A3686" s="17"/>
      <c r="B3686" s="17"/>
      <c r="C3686" s="17"/>
      <c r="D3686" s="17"/>
      <c r="E3686" s="9"/>
      <c r="F3686" s="18"/>
      <c r="G3686"/>
      <c r="H3686" s="18"/>
    </row>
    <row r="3687" spans="1:8">
      <c r="A3687" s="17"/>
      <c r="B3687" s="17"/>
      <c r="C3687" s="17"/>
      <c r="D3687" s="17"/>
      <c r="E3687" s="9"/>
      <c r="F3687" s="18"/>
      <c r="G3687"/>
      <c r="H3687" s="18"/>
    </row>
    <row r="3688" spans="1:8">
      <c r="A3688" s="17"/>
      <c r="B3688" s="17"/>
      <c r="C3688" s="17"/>
      <c r="D3688" s="17"/>
      <c r="E3688" s="9"/>
      <c r="F3688" s="18"/>
      <c r="G3688"/>
      <c r="H3688" s="18"/>
    </row>
    <row r="3689" spans="1:8">
      <c r="A3689" s="17"/>
      <c r="B3689" s="17"/>
      <c r="C3689" s="17"/>
      <c r="D3689" s="17"/>
      <c r="E3689" s="9"/>
      <c r="F3689" s="18"/>
      <c r="G3689"/>
      <c r="H3689" s="18"/>
    </row>
    <row r="3690" spans="1:8">
      <c r="A3690" s="17"/>
      <c r="B3690" s="17"/>
      <c r="C3690" s="17"/>
      <c r="D3690" s="17"/>
      <c r="E3690" s="9"/>
      <c r="F3690" s="18"/>
      <c r="G3690"/>
      <c r="H3690" s="18"/>
    </row>
    <row r="3691" spans="1:8">
      <c r="A3691" s="17"/>
      <c r="B3691" s="17"/>
      <c r="C3691" s="17"/>
      <c r="D3691" s="17"/>
      <c r="E3691" s="9"/>
      <c r="F3691" s="18"/>
      <c r="G3691"/>
      <c r="H3691" s="18"/>
    </row>
    <row r="3692" spans="1:8">
      <c r="A3692" s="17"/>
      <c r="B3692" s="17"/>
      <c r="C3692" s="17"/>
      <c r="D3692" s="17"/>
      <c r="E3692" s="9"/>
      <c r="F3692" s="18"/>
      <c r="G3692"/>
      <c r="H3692" s="18"/>
    </row>
    <row r="3693" spans="1:8">
      <c r="A3693" s="17"/>
      <c r="B3693" s="17"/>
      <c r="C3693" s="17"/>
      <c r="D3693" s="17"/>
      <c r="E3693" s="9"/>
      <c r="F3693" s="18"/>
      <c r="G3693"/>
      <c r="H3693" s="18"/>
    </row>
    <row r="3694" spans="1:8">
      <c r="A3694" s="17"/>
      <c r="B3694" s="17"/>
      <c r="C3694" s="17"/>
      <c r="D3694" s="17"/>
      <c r="E3694" s="9"/>
      <c r="F3694" s="18"/>
      <c r="G3694"/>
      <c r="H3694" s="18"/>
    </row>
    <row r="3695" spans="1:8">
      <c r="A3695" s="17"/>
      <c r="B3695" s="17"/>
      <c r="C3695" s="17"/>
      <c r="D3695" s="17"/>
      <c r="E3695" s="9"/>
      <c r="F3695" s="18"/>
      <c r="G3695"/>
      <c r="H3695" s="18"/>
    </row>
    <row r="3696" spans="1:8">
      <c r="A3696" s="17"/>
      <c r="B3696" s="17"/>
      <c r="C3696" s="17"/>
      <c r="D3696" s="17"/>
      <c r="E3696" s="9"/>
      <c r="F3696" s="18"/>
      <c r="G3696"/>
      <c r="H3696" s="18"/>
    </row>
    <row r="3697" spans="1:8">
      <c r="A3697" s="17"/>
      <c r="B3697" s="17"/>
      <c r="C3697" s="17"/>
      <c r="D3697" s="17"/>
      <c r="E3697" s="9"/>
      <c r="F3697" s="18"/>
      <c r="G3697"/>
      <c r="H3697" s="18"/>
    </row>
    <row r="3698" spans="1:8">
      <c r="A3698" s="17"/>
      <c r="B3698" s="17"/>
      <c r="C3698" s="17"/>
      <c r="D3698" s="17"/>
      <c r="E3698" s="9"/>
      <c r="F3698" s="18"/>
      <c r="G3698"/>
      <c r="H3698" s="18"/>
    </row>
    <row r="3699" spans="1:8">
      <c r="A3699" s="17"/>
      <c r="B3699" s="17"/>
      <c r="C3699" s="17"/>
      <c r="D3699" s="17"/>
      <c r="E3699" s="9"/>
      <c r="F3699" s="18"/>
      <c r="G3699"/>
      <c r="H3699" s="18"/>
    </row>
    <row r="3700" spans="1:8">
      <c r="A3700" s="17"/>
      <c r="B3700" s="17"/>
      <c r="C3700" s="17"/>
      <c r="D3700" s="17"/>
      <c r="E3700" s="9"/>
      <c r="F3700" s="18"/>
      <c r="G3700"/>
      <c r="H3700" s="18"/>
    </row>
    <row r="3701" spans="1:8">
      <c r="A3701" s="17"/>
      <c r="B3701" s="17"/>
      <c r="C3701" s="17"/>
      <c r="D3701" s="17"/>
      <c r="E3701" s="9"/>
      <c r="F3701" s="18"/>
      <c r="G3701"/>
      <c r="H3701" s="18"/>
    </row>
    <row r="3702" spans="1:8">
      <c r="A3702" s="17"/>
      <c r="B3702" s="17"/>
      <c r="C3702" s="17"/>
      <c r="D3702" s="17"/>
      <c r="E3702" s="9"/>
      <c r="F3702" s="18"/>
      <c r="G3702"/>
      <c r="H3702" s="18"/>
    </row>
    <row r="3703" spans="1:8">
      <c r="A3703" s="17"/>
      <c r="B3703" s="17"/>
      <c r="C3703" s="17"/>
      <c r="D3703" s="17"/>
      <c r="E3703" s="9"/>
      <c r="F3703" s="18"/>
      <c r="G3703"/>
      <c r="H3703" s="18"/>
    </row>
    <row r="3704" spans="1:8">
      <c r="A3704" s="17"/>
      <c r="B3704" s="17"/>
      <c r="C3704" s="17"/>
      <c r="D3704" s="17"/>
      <c r="E3704" s="9"/>
      <c r="F3704" s="18"/>
      <c r="G3704"/>
      <c r="H3704" s="18"/>
    </row>
    <row r="3705" spans="1:8">
      <c r="A3705" s="17"/>
      <c r="B3705" s="17"/>
      <c r="C3705" s="17"/>
      <c r="D3705" s="17"/>
      <c r="E3705" s="9"/>
      <c r="F3705" s="18"/>
      <c r="G3705"/>
      <c r="H3705" s="18"/>
    </row>
    <row r="3706" spans="1:8">
      <c r="A3706" s="17"/>
      <c r="B3706" s="17"/>
      <c r="C3706" s="17"/>
      <c r="D3706" s="17"/>
      <c r="E3706" s="9"/>
      <c r="F3706" s="18"/>
      <c r="G3706"/>
      <c r="H3706" s="18"/>
    </row>
    <row r="3707" spans="1:8">
      <c r="A3707" s="17"/>
      <c r="B3707" s="17"/>
      <c r="C3707" s="17"/>
      <c r="D3707" s="17"/>
      <c r="E3707" s="9"/>
      <c r="F3707" s="18"/>
      <c r="G3707"/>
      <c r="H3707" s="18"/>
    </row>
    <row r="3708" spans="1:8">
      <c r="A3708" s="17"/>
      <c r="B3708" s="17"/>
      <c r="C3708" s="17"/>
      <c r="D3708" s="17"/>
      <c r="E3708" s="9"/>
      <c r="F3708" s="18"/>
      <c r="G3708"/>
      <c r="H3708" s="18"/>
    </row>
    <row r="3709" spans="1:8">
      <c r="A3709" s="17"/>
      <c r="B3709" s="17"/>
      <c r="C3709" s="17"/>
      <c r="D3709" s="17"/>
      <c r="E3709" s="9"/>
      <c r="F3709" s="18"/>
      <c r="G3709"/>
      <c r="H3709" s="18"/>
    </row>
    <row r="3710" spans="1:8">
      <c r="A3710" s="17"/>
      <c r="B3710" s="17"/>
      <c r="C3710" s="17"/>
      <c r="D3710" s="17"/>
      <c r="E3710" s="9"/>
      <c r="F3710" s="18"/>
      <c r="G3710"/>
      <c r="H3710" s="18"/>
    </row>
    <row r="3711" spans="1:8">
      <c r="A3711" s="17"/>
      <c r="B3711" s="17"/>
      <c r="C3711" s="17"/>
      <c r="D3711" s="17"/>
      <c r="E3711" s="9"/>
      <c r="F3711" s="18"/>
      <c r="G3711"/>
      <c r="H3711" s="18"/>
    </row>
    <row r="3712" spans="1:8">
      <c r="A3712" s="17"/>
      <c r="B3712" s="17"/>
      <c r="C3712" s="17"/>
      <c r="D3712" s="17"/>
      <c r="E3712" s="9"/>
      <c r="F3712" s="18"/>
      <c r="G3712"/>
      <c r="H3712" s="18"/>
    </row>
    <row r="3713" spans="1:8">
      <c r="A3713" s="17"/>
      <c r="B3713" s="17"/>
      <c r="C3713" s="17"/>
      <c r="D3713" s="17"/>
      <c r="E3713" s="9"/>
      <c r="F3713" s="18"/>
      <c r="G3713"/>
      <c r="H3713" s="18"/>
    </row>
    <row r="3714" spans="1:8">
      <c r="A3714" s="17"/>
      <c r="B3714" s="17"/>
      <c r="C3714" s="17"/>
      <c r="D3714" s="17"/>
      <c r="E3714" s="9"/>
      <c r="F3714" s="18"/>
      <c r="G3714"/>
      <c r="H3714" s="18"/>
    </row>
    <row r="3715" spans="1:8">
      <c r="A3715" s="17"/>
      <c r="B3715" s="17"/>
      <c r="C3715" s="17"/>
      <c r="D3715" s="17"/>
      <c r="E3715" s="9"/>
      <c r="F3715" s="18"/>
      <c r="G3715"/>
      <c r="H3715" s="18"/>
    </row>
    <row r="3716" spans="1:8">
      <c r="A3716" s="17"/>
      <c r="B3716" s="17"/>
      <c r="C3716" s="17"/>
      <c r="D3716" s="17"/>
      <c r="E3716" s="9"/>
      <c r="F3716" s="18"/>
      <c r="G3716"/>
      <c r="H3716" s="18"/>
    </row>
    <row r="3717" spans="1:8">
      <c r="A3717" s="17"/>
      <c r="B3717" s="17"/>
      <c r="C3717" s="17"/>
      <c r="D3717" s="17"/>
      <c r="E3717" s="9"/>
      <c r="F3717" s="18"/>
      <c r="G3717"/>
      <c r="H3717" s="18"/>
    </row>
    <row r="3718" spans="1:8">
      <c r="A3718" s="17"/>
      <c r="B3718" s="17"/>
      <c r="C3718" s="17"/>
      <c r="D3718" s="17"/>
      <c r="E3718" s="9"/>
      <c r="F3718" s="18"/>
      <c r="G3718"/>
      <c r="H3718" s="18"/>
    </row>
    <row r="3719" spans="1:8">
      <c r="A3719" s="17"/>
      <c r="B3719" s="17"/>
      <c r="C3719" s="17"/>
      <c r="D3719" s="17"/>
      <c r="E3719" s="9"/>
      <c r="F3719" s="18"/>
      <c r="G3719"/>
      <c r="H3719" s="18"/>
    </row>
    <row r="3720" spans="1:8">
      <c r="A3720" s="17"/>
      <c r="B3720" s="17"/>
      <c r="C3720" s="17"/>
      <c r="D3720" s="17"/>
      <c r="E3720" s="9"/>
      <c r="F3720" s="18"/>
      <c r="G3720"/>
      <c r="H3720" s="18"/>
    </row>
    <row r="3721" spans="1:8">
      <c r="A3721" s="17"/>
      <c r="B3721" s="17"/>
      <c r="C3721" s="17"/>
      <c r="D3721" s="17"/>
      <c r="E3721" s="9"/>
      <c r="F3721" s="18"/>
      <c r="G3721"/>
      <c r="H3721" s="18"/>
    </row>
    <row r="3722" spans="1:8">
      <c r="A3722" s="17"/>
      <c r="B3722" s="17"/>
      <c r="C3722" s="17"/>
      <c r="D3722" s="17"/>
      <c r="E3722" s="9"/>
      <c r="F3722" s="18"/>
      <c r="G3722"/>
      <c r="H3722" s="18"/>
    </row>
    <row r="3723" spans="1:8">
      <c r="A3723" s="17"/>
      <c r="B3723" s="17"/>
      <c r="C3723" s="17"/>
      <c r="D3723" s="17"/>
      <c r="E3723" s="9"/>
      <c r="F3723" s="18"/>
      <c r="G3723"/>
      <c r="H3723" s="18"/>
    </row>
    <row r="3724" spans="1:8">
      <c r="A3724" s="17"/>
      <c r="B3724" s="17"/>
      <c r="C3724" s="17"/>
      <c r="D3724" s="17"/>
      <c r="E3724" s="9"/>
      <c r="F3724" s="18"/>
      <c r="G3724"/>
      <c r="H3724" s="18"/>
    </row>
    <row r="3725" spans="1:8">
      <c r="A3725" s="17"/>
      <c r="B3725" s="17"/>
      <c r="C3725" s="17"/>
      <c r="D3725" s="17"/>
      <c r="E3725" s="9"/>
      <c r="F3725" s="18"/>
      <c r="G3725"/>
      <c r="H3725" s="18"/>
    </row>
    <row r="3726" spans="1:8">
      <c r="A3726" s="17"/>
      <c r="B3726" s="17"/>
      <c r="C3726" s="17"/>
      <c r="D3726" s="17"/>
      <c r="E3726" s="9"/>
      <c r="F3726" s="18"/>
      <c r="G3726"/>
      <c r="H3726" s="18"/>
    </row>
    <row r="3727" spans="1:8">
      <c r="A3727" s="17"/>
      <c r="B3727" s="17"/>
      <c r="C3727" s="17"/>
      <c r="D3727" s="17"/>
      <c r="E3727" s="9"/>
      <c r="F3727" s="18"/>
      <c r="G3727"/>
      <c r="H3727" s="18"/>
    </row>
    <row r="3728" spans="1:8">
      <c r="A3728" s="17"/>
      <c r="B3728" s="17"/>
      <c r="C3728" s="17"/>
      <c r="D3728" s="17"/>
      <c r="E3728" s="9"/>
      <c r="F3728" s="18"/>
      <c r="G3728"/>
      <c r="H3728" s="18"/>
    </row>
    <row r="3729" spans="1:8">
      <c r="A3729" s="17"/>
      <c r="B3729" s="17"/>
      <c r="C3729" s="17"/>
      <c r="D3729" s="17"/>
      <c r="E3729" s="9"/>
      <c r="F3729" s="18"/>
      <c r="G3729"/>
      <c r="H3729" s="18"/>
    </row>
    <row r="3730" spans="1:8">
      <c r="A3730" s="17"/>
      <c r="B3730" s="17"/>
      <c r="C3730" s="17"/>
      <c r="D3730" s="17"/>
      <c r="E3730" s="9"/>
      <c r="F3730" s="18"/>
      <c r="G3730"/>
      <c r="H3730" s="18"/>
    </row>
    <row r="3731" spans="1:8">
      <c r="A3731" s="17"/>
      <c r="B3731" s="17"/>
      <c r="C3731" s="17"/>
      <c r="D3731" s="17"/>
      <c r="E3731" s="9"/>
      <c r="F3731" s="18"/>
      <c r="G3731"/>
      <c r="H3731" s="18"/>
    </row>
    <row r="3732" spans="1:8">
      <c r="A3732" s="17"/>
      <c r="B3732" s="17"/>
      <c r="C3732" s="17"/>
      <c r="D3732" s="17"/>
      <c r="E3732" s="9"/>
      <c r="F3732" s="18"/>
      <c r="G3732"/>
      <c r="H3732" s="18"/>
    </row>
    <row r="3733" spans="1:8">
      <c r="A3733" s="17"/>
      <c r="B3733" s="17"/>
      <c r="C3733" s="17"/>
      <c r="D3733" s="17"/>
      <c r="E3733" s="9"/>
      <c r="F3733" s="18"/>
      <c r="G3733"/>
      <c r="H3733" s="18"/>
    </row>
    <row r="3734" spans="1:8">
      <c r="A3734" s="17"/>
      <c r="B3734" s="17"/>
      <c r="C3734" s="17"/>
      <c r="D3734" s="17"/>
      <c r="E3734" s="9"/>
      <c r="F3734" s="18"/>
      <c r="G3734"/>
      <c r="H3734" s="18"/>
    </row>
    <row r="3735" spans="1:8">
      <c r="A3735" s="17"/>
      <c r="B3735" s="17"/>
      <c r="C3735" s="17"/>
      <c r="D3735" s="17"/>
      <c r="E3735" s="9"/>
      <c r="F3735" s="18"/>
      <c r="G3735"/>
      <c r="H3735" s="18"/>
    </row>
    <row r="3736" spans="1:8">
      <c r="A3736" s="17"/>
      <c r="B3736" s="17"/>
      <c r="C3736" s="17"/>
      <c r="D3736" s="17"/>
      <c r="E3736" s="9"/>
      <c r="F3736" s="18"/>
      <c r="G3736"/>
      <c r="H3736" s="18"/>
    </row>
    <row r="3737" spans="1:8">
      <c r="A3737" s="17"/>
      <c r="B3737" s="17"/>
      <c r="C3737" s="17"/>
      <c r="D3737" s="17"/>
      <c r="E3737" s="9"/>
      <c r="F3737" s="18"/>
      <c r="G3737"/>
      <c r="H3737" s="18"/>
    </row>
    <row r="3738" spans="1:8">
      <c r="A3738" s="17"/>
      <c r="B3738" s="17"/>
      <c r="C3738" s="17"/>
      <c r="D3738" s="17"/>
      <c r="E3738" s="9"/>
      <c r="F3738" s="18"/>
      <c r="G3738"/>
      <c r="H3738" s="18"/>
    </row>
    <row r="3739" spans="1:8">
      <c r="A3739" s="17"/>
      <c r="B3739" s="17"/>
      <c r="C3739" s="17"/>
      <c r="D3739" s="17"/>
      <c r="E3739" s="9"/>
      <c r="F3739" s="18"/>
      <c r="G3739"/>
      <c r="H3739" s="18"/>
    </row>
    <row r="3740" spans="1:8">
      <c r="A3740" s="17"/>
      <c r="B3740" s="17"/>
      <c r="C3740" s="17"/>
      <c r="D3740" s="17"/>
      <c r="E3740" s="9"/>
      <c r="F3740" s="18"/>
      <c r="G3740"/>
      <c r="H3740" s="18"/>
    </row>
    <row r="3741" spans="1:8">
      <c r="A3741" s="17"/>
      <c r="B3741" s="17"/>
      <c r="C3741" s="17"/>
      <c r="D3741" s="17"/>
      <c r="E3741" s="9"/>
      <c r="F3741" s="18"/>
      <c r="G3741"/>
      <c r="H3741" s="18"/>
    </row>
    <row r="3742" spans="1:8">
      <c r="A3742" s="17"/>
      <c r="B3742" s="17"/>
      <c r="C3742" s="17"/>
      <c r="D3742" s="17"/>
      <c r="E3742" s="9"/>
      <c r="F3742" s="18"/>
      <c r="G3742"/>
      <c r="H3742" s="18"/>
    </row>
    <row r="3743" spans="1:8">
      <c r="A3743" s="17"/>
      <c r="B3743" s="17"/>
      <c r="C3743" s="17"/>
      <c r="D3743" s="17"/>
      <c r="E3743" s="9"/>
      <c r="F3743" s="18"/>
      <c r="G3743"/>
      <c r="H3743" s="18"/>
    </row>
    <row r="3744" spans="1:8">
      <c r="A3744" s="17"/>
      <c r="B3744" s="17"/>
      <c r="C3744" s="17"/>
      <c r="D3744" s="17"/>
      <c r="E3744" s="9"/>
      <c r="F3744" s="18"/>
      <c r="G3744"/>
      <c r="H3744" s="18"/>
    </row>
    <row r="3745" spans="1:8">
      <c r="A3745" s="17"/>
      <c r="B3745" s="17"/>
      <c r="C3745" s="17"/>
      <c r="D3745" s="17"/>
      <c r="E3745" s="9"/>
      <c r="F3745" s="18"/>
      <c r="G3745"/>
      <c r="H3745" s="18"/>
    </row>
    <row r="3746" spans="1:8">
      <c r="A3746" s="17"/>
      <c r="B3746" s="17"/>
      <c r="C3746" s="17"/>
      <c r="D3746" s="17"/>
      <c r="E3746" s="9"/>
      <c r="F3746" s="18"/>
      <c r="G3746"/>
      <c r="H3746" s="18"/>
    </row>
    <row r="3747" spans="1:8">
      <c r="A3747" s="17"/>
      <c r="B3747" s="17"/>
      <c r="C3747" s="17"/>
      <c r="D3747" s="17"/>
      <c r="E3747" s="9"/>
      <c r="F3747" s="18"/>
      <c r="G3747"/>
      <c r="H3747" s="18"/>
    </row>
    <row r="3748" spans="1:8">
      <c r="A3748" s="17"/>
      <c r="B3748" s="17"/>
      <c r="C3748" s="17"/>
      <c r="D3748" s="17"/>
      <c r="E3748" s="9"/>
      <c r="F3748" s="18"/>
      <c r="G3748"/>
      <c r="H3748" s="18"/>
    </row>
    <row r="3749" spans="1:8">
      <c r="A3749" s="17"/>
      <c r="B3749" s="17"/>
      <c r="C3749" s="17"/>
      <c r="D3749" s="17"/>
      <c r="E3749" s="9"/>
      <c r="F3749" s="18"/>
      <c r="G3749"/>
      <c r="H3749" s="18"/>
    </row>
    <row r="3750" spans="1:8">
      <c r="A3750" s="17"/>
      <c r="B3750" s="17"/>
      <c r="C3750" s="17"/>
      <c r="D3750" s="17"/>
      <c r="E3750" s="9"/>
      <c r="F3750" s="18"/>
      <c r="G3750"/>
      <c r="H3750" s="18"/>
    </row>
    <row r="3751" spans="1:8">
      <c r="A3751" s="17"/>
      <c r="B3751" s="17"/>
      <c r="C3751" s="17"/>
      <c r="D3751" s="17"/>
      <c r="E3751" s="9"/>
      <c r="F3751" s="18"/>
      <c r="G3751"/>
      <c r="H3751" s="18"/>
    </row>
    <row r="3752" spans="1:8">
      <c r="A3752" s="17"/>
      <c r="B3752" s="17"/>
      <c r="C3752" s="17"/>
      <c r="D3752" s="17"/>
      <c r="E3752" s="9"/>
      <c r="F3752" s="18"/>
      <c r="G3752"/>
      <c r="H3752" s="18"/>
    </row>
    <row r="3753" spans="1:8">
      <c r="A3753" s="17"/>
      <c r="B3753" s="17"/>
      <c r="C3753" s="17"/>
      <c r="D3753" s="17"/>
      <c r="E3753" s="9"/>
      <c r="F3753" s="18"/>
      <c r="G3753"/>
      <c r="H3753" s="18"/>
    </row>
    <row r="3754" spans="1:8">
      <c r="A3754" s="17"/>
      <c r="B3754" s="17"/>
      <c r="C3754" s="17"/>
      <c r="D3754" s="17"/>
      <c r="E3754" s="9"/>
      <c r="F3754" s="18"/>
      <c r="G3754"/>
      <c r="H3754" s="18"/>
    </row>
    <row r="3755" spans="1:8">
      <c r="A3755" s="17"/>
      <c r="B3755" s="17"/>
      <c r="C3755" s="17"/>
      <c r="D3755" s="17"/>
      <c r="E3755" s="9"/>
      <c r="F3755" s="18"/>
      <c r="G3755"/>
      <c r="H3755" s="18"/>
    </row>
    <row r="3756" spans="1:8">
      <c r="A3756" s="17"/>
      <c r="B3756" s="17"/>
      <c r="C3756" s="17"/>
      <c r="D3756" s="17"/>
      <c r="E3756" s="9"/>
      <c r="F3756" s="18"/>
      <c r="G3756"/>
      <c r="H3756" s="18"/>
    </row>
    <row r="3757" spans="1:8">
      <c r="A3757" s="17"/>
      <c r="B3757" s="17"/>
      <c r="C3757" s="17"/>
      <c r="D3757" s="17"/>
      <c r="E3757" s="9"/>
      <c r="F3757" s="18"/>
      <c r="G3757"/>
      <c r="H3757" s="18"/>
    </row>
    <row r="3758" spans="1:8">
      <c r="A3758" s="17"/>
      <c r="B3758" s="17"/>
      <c r="C3758" s="17"/>
      <c r="D3758" s="17"/>
      <c r="E3758" s="9"/>
      <c r="F3758" s="18"/>
      <c r="G3758"/>
      <c r="H3758" s="18"/>
    </row>
    <row r="3759" spans="1:8">
      <c r="A3759" s="17"/>
      <c r="B3759" s="17"/>
      <c r="C3759" s="17"/>
      <c r="D3759" s="17"/>
      <c r="E3759" s="9"/>
      <c r="F3759" s="18"/>
      <c r="G3759"/>
      <c r="H3759" s="18"/>
    </row>
    <row r="3760" spans="1:8">
      <c r="A3760" s="17"/>
      <c r="B3760" s="17"/>
      <c r="C3760" s="17"/>
      <c r="D3760" s="17"/>
      <c r="E3760" s="9"/>
      <c r="F3760" s="18"/>
      <c r="G3760"/>
      <c r="H3760" s="18"/>
    </row>
    <row r="3761" spans="1:8">
      <c r="A3761" s="17"/>
      <c r="B3761" s="17"/>
      <c r="C3761" s="17"/>
      <c r="D3761" s="17"/>
      <c r="E3761" s="9"/>
      <c r="F3761" s="18"/>
      <c r="G3761"/>
      <c r="H3761" s="18"/>
    </row>
    <row r="3762" spans="1:8">
      <c r="A3762" s="17"/>
      <c r="B3762" s="17"/>
      <c r="C3762" s="17"/>
      <c r="D3762" s="17"/>
      <c r="E3762" s="9"/>
      <c r="F3762" s="18"/>
      <c r="G3762"/>
      <c r="H3762" s="18"/>
    </row>
    <row r="3763" spans="1:8">
      <c r="A3763" s="17"/>
      <c r="B3763" s="17"/>
      <c r="C3763" s="17"/>
      <c r="D3763" s="17"/>
      <c r="E3763" s="9"/>
      <c r="F3763" s="18"/>
      <c r="G3763"/>
      <c r="H3763" s="18"/>
    </row>
    <row r="3764" spans="1:8">
      <c r="A3764" s="17"/>
      <c r="B3764" s="17"/>
      <c r="C3764" s="17"/>
      <c r="D3764" s="17"/>
      <c r="E3764" s="9"/>
      <c r="F3764" s="18"/>
      <c r="G3764"/>
      <c r="H3764" s="18"/>
    </row>
    <row r="3765" spans="1:8">
      <c r="A3765" s="17"/>
      <c r="B3765" s="17"/>
      <c r="C3765" s="17"/>
      <c r="D3765" s="17"/>
      <c r="E3765" s="9"/>
      <c r="F3765" s="18"/>
      <c r="G3765"/>
      <c r="H3765" s="18"/>
    </row>
    <row r="3766" spans="1:8">
      <c r="A3766" s="17"/>
      <c r="B3766" s="17"/>
      <c r="C3766" s="17"/>
      <c r="D3766" s="17"/>
      <c r="E3766" s="9"/>
      <c r="F3766" s="18"/>
      <c r="G3766"/>
      <c r="H3766" s="18"/>
    </row>
    <row r="3767" spans="1:8">
      <c r="A3767" s="17"/>
      <c r="B3767" s="17"/>
      <c r="C3767" s="17"/>
      <c r="D3767" s="17"/>
      <c r="E3767" s="9"/>
      <c r="F3767" s="18"/>
      <c r="G3767"/>
      <c r="H3767" s="18"/>
    </row>
    <row r="3768" spans="1:8">
      <c r="A3768" s="17"/>
      <c r="B3768" s="17"/>
      <c r="C3768" s="17"/>
      <c r="D3768" s="17"/>
      <c r="E3768" s="9"/>
      <c r="F3768" s="18"/>
      <c r="G3768"/>
      <c r="H3768" s="18"/>
    </row>
    <row r="3769" spans="1:8">
      <c r="A3769" s="17"/>
      <c r="B3769" s="17"/>
      <c r="C3769" s="17"/>
      <c r="D3769" s="17"/>
      <c r="E3769" s="9"/>
      <c r="F3769" s="18"/>
      <c r="G3769"/>
      <c r="H3769" s="18"/>
    </row>
    <row r="3770" spans="1:8">
      <c r="A3770" s="17"/>
      <c r="B3770" s="17"/>
      <c r="C3770" s="17"/>
      <c r="D3770" s="17"/>
      <c r="E3770" s="9"/>
      <c r="F3770" s="18"/>
      <c r="G3770"/>
      <c r="H3770" s="18"/>
    </row>
    <row r="3771" spans="1:8">
      <c r="A3771" s="17"/>
      <c r="B3771" s="17"/>
      <c r="C3771" s="17"/>
      <c r="D3771" s="17"/>
      <c r="E3771" s="9"/>
      <c r="F3771" s="18"/>
      <c r="G3771"/>
      <c r="H3771" s="18"/>
    </row>
    <row r="3772" spans="1:8">
      <c r="A3772" s="17"/>
      <c r="B3772" s="17"/>
      <c r="C3772" s="17"/>
      <c r="D3772" s="17"/>
      <c r="E3772" s="9"/>
      <c r="F3772" s="18"/>
      <c r="G3772"/>
      <c r="H3772" s="18"/>
    </row>
    <row r="3773" spans="1:8">
      <c r="A3773" s="17"/>
      <c r="B3773" s="17"/>
      <c r="C3773" s="17"/>
      <c r="D3773" s="17"/>
      <c r="E3773" s="9"/>
      <c r="F3773" s="18"/>
      <c r="G3773"/>
      <c r="H3773" s="18"/>
    </row>
    <row r="3774" spans="1:8">
      <c r="A3774" s="17"/>
      <c r="B3774" s="17"/>
      <c r="C3774" s="17"/>
      <c r="D3774" s="17"/>
      <c r="E3774" s="9"/>
      <c r="F3774" s="18"/>
      <c r="G3774"/>
      <c r="H3774" s="18"/>
    </row>
    <row r="3775" spans="1:8">
      <c r="A3775" s="17"/>
      <c r="B3775" s="17"/>
      <c r="C3775" s="17"/>
      <c r="D3775" s="17"/>
      <c r="E3775" s="9"/>
      <c r="F3775" s="18"/>
      <c r="G3775"/>
      <c r="H3775" s="18"/>
    </row>
    <row r="3776" spans="1:8">
      <c r="A3776" s="17"/>
      <c r="B3776" s="17"/>
      <c r="C3776" s="17"/>
      <c r="D3776" s="17"/>
      <c r="E3776" s="9"/>
      <c r="F3776" s="18"/>
      <c r="G3776"/>
      <c r="H3776" s="18"/>
    </row>
    <row r="3777" spans="1:8">
      <c r="A3777" s="17"/>
      <c r="B3777" s="17"/>
      <c r="C3777" s="17"/>
      <c r="D3777" s="17"/>
      <c r="E3777" s="9"/>
      <c r="F3777" s="18"/>
      <c r="G3777"/>
      <c r="H3777" s="18"/>
    </row>
    <row r="3778" spans="1:8">
      <c r="A3778" s="17"/>
      <c r="B3778" s="17"/>
      <c r="C3778" s="17"/>
      <c r="D3778" s="17"/>
      <c r="E3778" s="9"/>
      <c r="F3778" s="18"/>
      <c r="G3778"/>
      <c r="H3778" s="18"/>
    </row>
    <row r="3779" spans="1:8">
      <c r="A3779" s="17"/>
      <c r="B3779" s="17"/>
      <c r="C3779" s="17"/>
      <c r="D3779" s="17"/>
      <c r="E3779" s="9"/>
      <c r="F3779" s="18"/>
      <c r="G3779"/>
      <c r="H3779" s="18"/>
    </row>
    <row r="3780" spans="1:8">
      <c r="A3780" s="17"/>
      <c r="B3780" s="17"/>
      <c r="C3780" s="17"/>
      <c r="D3780" s="17"/>
      <c r="E3780" s="9"/>
      <c r="F3780" s="18"/>
      <c r="G3780"/>
      <c r="H3780" s="18"/>
    </row>
    <row r="3781" spans="1:8">
      <c r="A3781" s="17"/>
      <c r="B3781" s="17"/>
      <c r="C3781" s="17"/>
      <c r="D3781" s="17"/>
      <c r="E3781" s="9"/>
      <c r="F3781" s="18"/>
      <c r="G3781"/>
      <c r="H3781" s="18"/>
    </row>
    <row r="3782" spans="1:8">
      <c r="A3782" s="17"/>
      <c r="B3782" s="17"/>
      <c r="C3782" s="17"/>
      <c r="D3782" s="17"/>
      <c r="E3782" s="9"/>
      <c r="F3782" s="18"/>
      <c r="G3782"/>
      <c r="H3782" s="18"/>
    </row>
    <row r="3783" spans="1:8">
      <c r="A3783" s="17"/>
      <c r="B3783" s="17"/>
      <c r="C3783" s="17"/>
      <c r="D3783" s="17"/>
      <c r="E3783" s="9"/>
      <c r="F3783" s="18"/>
      <c r="G3783"/>
      <c r="H3783" s="18"/>
    </row>
    <row r="3784" spans="1:8">
      <c r="A3784" s="17"/>
      <c r="B3784" s="17"/>
      <c r="C3784" s="17"/>
      <c r="D3784" s="17"/>
      <c r="E3784" s="9"/>
      <c r="F3784" s="18"/>
      <c r="G3784"/>
      <c r="H3784" s="18"/>
    </row>
    <row r="3785" spans="1:8">
      <c r="A3785" s="17"/>
      <c r="B3785" s="17"/>
      <c r="C3785" s="17"/>
      <c r="D3785" s="17"/>
      <c r="E3785" s="9"/>
      <c r="F3785" s="18"/>
      <c r="G3785"/>
      <c r="H3785" s="18"/>
    </row>
    <row r="3786" spans="1:8">
      <c r="A3786" s="17"/>
      <c r="B3786" s="17"/>
      <c r="C3786" s="17"/>
      <c r="D3786" s="17"/>
      <c r="E3786" s="9"/>
      <c r="F3786" s="18"/>
      <c r="G3786"/>
      <c r="H3786" s="18"/>
    </row>
    <row r="3787" spans="1:8">
      <c r="A3787" s="17"/>
      <c r="B3787" s="17"/>
      <c r="C3787" s="17"/>
      <c r="D3787" s="17"/>
      <c r="E3787" s="9"/>
      <c r="F3787" s="18"/>
      <c r="G3787"/>
      <c r="H3787" s="18"/>
    </row>
    <row r="3788" spans="1:8">
      <c r="A3788" s="17"/>
      <c r="B3788" s="17"/>
      <c r="C3788" s="17"/>
      <c r="D3788" s="17"/>
      <c r="E3788" s="9"/>
      <c r="F3788" s="18"/>
      <c r="G3788"/>
      <c r="H3788" s="18"/>
    </row>
    <row r="3789" spans="1:8">
      <c r="A3789" s="17"/>
      <c r="B3789" s="17"/>
      <c r="C3789" s="17"/>
      <c r="D3789" s="17"/>
      <c r="E3789" s="9"/>
      <c r="F3789" s="18"/>
      <c r="G3789"/>
      <c r="H3789" s="18"/>
    </row>
    <row r="3790" spans="1:8">
      <c r="A3790" s="17"/>
      <c r="B3790" s="17"/>
      <c r="C3790" s="17"/>
      <c r="D3790" s="17"/>
      <c r="E3790" s="9"/>
      <c r="F3790" s="18"/>
      <c r="G3790"/>
      <c r="H3790" s="18"/>
    </row>
    <row r="3791" spans="1:8">
      <c r="A3791" s="17"/>
      <c r="B3791" s="17"/>
      <c r="C3791" s="17"/>
      <c r="D3791" s="17"/>
      <c r="E3791" s="9"/>
      <c r="F3791" s="18"/>
      <c r="G3791"/>
      <c r="H3791" s="18"/>
    </row>
    <row r="3792" spans="1:8">
      <c r="A3792" s="17"/>
      <c r="B3792" s="17"/>
      <c r="C3792" s="17"/>
      <c r="D3792" s="17"/>
      <c r="E3792" s="9"/>
      <c r="F3792" s="18"/>
      <c r="G3792"/>
      <c r="H3792" s="18"/>
    </row>
    <row r="3793" spans="1:8">
      <c r="A3793" s="17"/>
      <c r="B3793" s="17"/>
      <c r="C3793" s="17"/>
      <c r="D3793" s="17"/>
      <c r="E3793" s="9"/>
      <c r="F3793" s="18"/>
      <c r="G3793"/>
      <c r="H3793" s="18"/>
    </row>
    <row r="3794" spans="1:8">
      <c r="A3794" s="17"/>
      <c r="B3794" s="17"/>
      <c r="C3794" s="17"/>
      <c r="D3794" s="17"/>
      <c r="E3794" s="9"/>
      <c r="F3794" s="18"/>
      <c r="G3794"/>
      <c r="H3794" s="18"/>
    </row>
    <row r="3795" spans="1:8">
      <c r="A3795" s="17"/>
      <c r="B3795" s="17"/>
      <c r="C3795" s="17"/>
      <c r="D3795" s="17"/>
      <c r="E3795" s="9"/>
      <c r="F3795" s="18"/>
      <c r="G3795"/>
      <c r="H3795" s="18"/>
    </row>
    <row r="3796" spans="1:8">
      <c r="A3796" s="17"/>
      <c r="B3796" s="17"/>
      <c r="C3796" s="17"/>
      <c r="D3796" s="17"/>
      <c r="E3796" s="9"/>
      <c r="F3796" s="18"/>
      <c r="G3796"/>
      <c r="H3796" s="18"/>
    </row>
    <row r="3797" spans="1:8">
      <c r="A3797" s="17"/>
      <c r="B3797" s="17"/>
      <c r="C3797" s="17"/>
      <c r="D3797" s="17"/>
      <c r="E3797" s="9"/>
      <c r="F3797" s="18"/>
      <c r="G3797"/>
      <c r="H3797" s="18"/>
    </row>
    <row r="3798" spans="1:8">
      <c r="A3798" s="17"/>
      <c r="B3798" s="17"/>
      <c r="C3798" s="17"/>
      <c r="D3798" s="17"/>
      <c r="E3798" s="9"/>
      <c r="F3798" s="18"/>
      <c r="G3798"/>
      <c r="H3798" s="18"/>
    </row>
    <row r="3799" spans="1:8">
      <c r="A3799" s="17"/>
      <c r="B3799" s="17"/>
      <c r="C3799" s="17"/>
      <c r="D3799" s="17"/>
      <c r="E3799" s="9"/>
      <c r="F3799" s="18"/>
      <c r="G3799"/>
      <c r="H3799" s="18"/>
    </row>
    <row r="3800" spans="1:8">
      <c r="A3800" s="17"/>
      <c r="B3800" s="17"/>
      <c r="C3800" s="17"/>
      <c r="D3800" s="17"/>
      <c r="E3800" s="9"/>
      <c r="F3800" s="18"/>
      <c r="G3800"/>
      <c r="H3800" s="18"/>
    </row>
    <row r="3801" spans="1:8">
      <c r="A3801" s="17"/>
      <c r="B3801" s="17"/>
      <c r="C3801" s="17"/>
      <c r="D3801" s="17"/>
      <c r="E3801" s="9"/>
      <c r="F3801" s="18"/>
      <c r="G3801"/>
      <c r="H3801" s="18"/>
    </row>
    <row r="3802" spans="1:8">
      <c r="A3802" s="17"/>
      <c r="B3802" s="17"/>
      <c r="C3802" s="17"/>
      <c r="D3802" s="17"/>
      <c r="E3802" s="9"/>
      <c r="F3802" s="18"/>
      <c r="G3802"/>
      <c r="H3802" s="18"/>
    </row>
    <row r="3803" spans="1:8">
      <c r="A3803" s="17"/>
      <c r="B3803" s="17"/>
      <c r="C3803" s="17"/>
      <c r="D3803" s="17"/>
      <c r="E3803" s="9"/>
      <c r="F3803" s="18"/>
      <c r="G3803"/>
      <c r="H3803" s="18"/>
    </row>
    <row r="3804" spans="1:8">
      <c r="A3804" s="17"/>
      <c r="B3804" s="17"/>
      <c r="C3804" s="17"/>
      <c r="D3804" s="17"/>
      <c r="E3804" s="9"/>
      <c r="F3804" s="18"/>
      <c r="G3804"/>
      <c r="H3804" s="18"/>
    </row>
    <row r="3805" spans="1:8">
      <c r="A3805" s="17"/>
      <c r="B3805" s="17"/>
      <c r="C3805" s="17"/>
      <c r="D3805" s="17"/>
      <c r="E3805" s="9"/>
      <c r="F3805" s="18"/>
      <c r="G3805"/>
      <c r="H3805" s="18"/>
    </row>
    <row r="3806" spans="1:8">
      <c r="A3806" s="17"/>
      <c r="B3806" s="17"/>
      <c r="C3806" s="17"/>
      <c r="D3806" s="17"/>
      <c r="E3806" s="9"/>
      <c r="F3806" s="18"/>
      <c r="G3806"/>
      <c r="H3806" s="18"/>
    </row>
    <row r="3807" spans="1:8">
      <c r="A3807" s="17"/>
      <c r="B3807" s="17"/>
      <c r="C3807" s="17"/>
      <c r="D3807" s="17"/>
      <c r="E3807" s="9"/>
      <c r="F3807" s="18"/>
      <c r="G3807"/>
      <c r="H3807" s="18"/>
    </row>
    <row r="3808" spans="1:8">
      <c r="A3808" s="17"/>
      <c r="B3808" s="17"/>
      <c r="C3808" s="17"/>
      <c r="D3808" s="17"/>
      <c r="E3808" s="9"/>
      <c r="F3808" s="18"/>
      <c r="G3808"/>
      <c r="H3808" s="18"/>
    </row>
    <row r="3809" spans="1:8">
      <c r="A3809" s="17"/>
      <c r="B3809" s="17"/>
      <c r="C3809" s="17"/>
      <c r="D3809" s="17"/>
      <c r="E3809" s="9"/>
      <c r="F3809" s="18"/>
      <c r="G3809"/>
      <c r="H3809" s="18"/>
    </row>
    <row r="3810" spans="1:8">
      <c r="A3810" s="17"/>
      <c r="B3810" s="17"/>
      <c r="C3810" s="17"/>
      <c r="D3810" s="17"/>
      <c r="E3810" s="9"/>
      <c r="F3810" s="18"/>
      <c r="G3810"/>
      <c r="H3810" s="18"/>
    </row>
    <row r="3811" spans="1:8">
      <c r="A3811" s="17"/>
      <c r="B3811" s="17"/>
      <c r="C3811" s="17"/>
      <c r="D3811" s="17"/>
      <c r="E3811" s="9"/>
      <c r="F3811" s="18"/>
      <c r="G3811"/>
      <c r="H3811" s="18"/>
    </row>
    <row r="3812" spans="1:8">
      <c r="A3812" s="17"/>
      <c r="B3812" s="17"/>
      <c r="C3812" s="17"/>
      <c r="D3812" s="17"/>
      <c r="E3812" s="9"/>
      <c r="F3812" s="18"/>
      <c r="G3812"/>
      <c r="H3812" s="18"/>
    </row>
    <row r="3813" spans="1:8">
      <c r="A3813" s="17"/>
      <c r="B3813" s="17"/>
      <c r="C3813" s="17"/>
      <c r="D3813" s="17"/>
      <c r="E3813" s="9"/>
      <c r="F3813" s="18"/>
      <c r="G3813"/>
      <c r="H3813" s="18"/>
    </row>
    <row r="3814" spans="1:8">
      <c r="A3814" s="17"/>
      <c r="B3814" s="17"/>
      <c r="C3814" s="17"/>
      <c r="D3814" s="17"/>
      <c r="E3814" s="9"/>
      <c r="F3814" s="18"/>
      <c r="G3814"/>
      <c r="H3814" s="18"/>
    </row>
    <row r="3815" spans="1:8">
      <c r="A3815" s="17"/>
      <c r="B3815" s="17"/>
      <c r="C3815" s="17"/>
      <c r="D3815" s="17"/>
      <c r="E3815" s="9"/>
      <c r="F3815" s="18"/>
      <c r="G3815"/>
      <c r="H3815" s="18"/>
    </row>
    <row r="3816" spans="1:8">
      <c r="A3816" s="17"/>
      <c r="B3816" s="17"/>
      <c r="C3816" s="17"/>
      <c r="D3816" s="17"/>
      <c r="E3816" s="9"/>
      <c r="F3816" s="18"/>
      <c r="G3816"/>
      <c r="H3816" s="18"/>
    </row>
    <row r="3817" spans="1:8">
      <c r="A3817" s="17"/>
      <c r="B3817" s="17"/>
      <c r="C3817" s="17"/>
      <c r="D3817" s="17"/>
      <c r="E3817" s="9"/>
      <c r="F3817" s="18"/>
      <c r="G3817"/>
      <c r="H3817" s="18"/>
    </row>
    <row r="3818" spans="1:8">
      <c r="A3818" s="17"/>
      <c r="B3818" s="17"/>
      <c r="C3818" s="17"/>
      <c r="D3818" s="17"/>
      <c r="E3818" s="9"/>
      <c r="F3818" s="18"/>
      <c r="G3818"/>
      <c r="H3818" s="18"/>
    </row>
    <row r="3819" spans="1:8">
      <c r="A3819" s="17"/>
      <c r="B3819" s="17"/>
      <c r="C3819" s="17"/>
      <c r="D3819" s="17"/>
      <c r="E3819" s="9"/>
      <c r="F3819" s="18"/>
      <c r="G3819"/>
      <c r="H3819" s="18"/>
    </row>
    <row r="3820" spans="1:8">
      <c r="A3820" s="17"/>
      <c r="B3820" s="17"/>
      <c r="C3820" s="17"/>
      <c r="D3820" s="17"/>
      <c r="E3820" s="9"/>
      <c r="F3820" s="18"/>
      <c r="G3820"/>
      <c r="H3820" s="18"/>
    </row>
    <row r="3821" spans="1:8">
      <c r="A3821" s="17"/>
      <c r="B3821" s="17"/>
      <c r="C3821" s="17"/>
      <c r="D3821" s="17"/>
      <c r="E3821" s="9"/>
      <c r="F3821" s="18"/>
      <c r="G3821"/>
      <c r="H3821" s="18"/>
    </row>
    <row r="3822" spans="1:8">
      <c r="A3822" s="17"/>
      <c r="B3822" s="17"/>
      <c r="C3822" s="17"/>
      <c r="D3822" s="17"/>
      <c r="E3822" s="9"/>
      <c r="F3822" s="18"/>
      <c r="G3822"/>
      <c r="H3822" s="18"/>
    </row>
    <row r="3823" spans="1:8">
      <c r="A3823" s="17"/>
      <c r="B3823" s="17"/>
      <c r="C3823" s="17"/>
      <c r="D3823" s="17"/>
      <c r="E3823" s="9"/>
      <c r="F3823" s="18"/>
      <c r="G3823"/>
      <c r="H3823" s="18"/>
    </row>
    <row r="3824" spans="1:8">
      <c r="A3824" s="17"/>
      <c r="B3824" s="17"/>
      <c r="C3824" s="17"/>
      <c r="D3824" s="17"/>
      <c r="E3824" s="9"/>
      <c r="F3824" s="18"/>
      <c r="G3824"/>
      <c r="H3824" s="18"/>
    </row>
    <row r="3825" spans="1:8">
      <c r="A3825" s="17"/>
      <c r="B3825" s="17"/>
      <c r="C3825" s="17"/>
      <c r="D3825" s="17"/>
      <c r="E3825" s="9"/>
      <c r="F3825" s="18"/>
      <c r="G3825"/>
      <c r="H3825" s="18"/>
    </row>
    <row r="3826" spans="1:8">
      <c r="A3826" s="17"/>
      <c r="B3826" s="17"/>
      <c r="C3826" s="17"/>
      <c r="D3826" s="17"/>
      <c r="E3826" s="9"/>
      <c r="F3826" s="18"/>
      <c r="G3826"/>
      <c r="H3826" s="18"/>
    </row>
    <row r="3827" spans="1:8">
      <c r="A3827" s="17"/>
      <c r="B3827" s="17"/>
      <c r="C3827" s="17"/>
      <c r="D3827" s="17"/>
      <c r="E3827" s="9"/>
      <c r="F3827" s="18"/>
      <c r="G3827"/>
      <c r="H3827" s="18"/>
    </row>
    <row r="3828" spans="1:8">
      <c r="A3828" s="17"/>
      <c r="B3828" s="17"/>
      <c r="C3828" s="17"/>
      <c r="D3828" s="17"/>
      <c r="E3828" s="9"/>
      <c r="F3828" s="18"/>
      <c r="G3828"/>
      <c r="H3828" s="18"/>
    </row>
    <row r="3829" spans="1:8">
      <c r="A3829" s="17"/>
      <c r="B3829" s="17"/>
      <c r="C3829" s="17"/>
      <c r="D3829" s="17"/>
      <c r="E3829" s="9"/>
      <c r="F3829" s="18"/>
      <c r="G3829"/>
      <c r="H3829" s="18"/>
    </row>
    <row r="3830" spans="1:8">
      <c r="A3830" s="17"/>
      <c r="B3830" s="17"/>
      <c r="C3830" s="17"/>
      <c r="D3830" s="17"/>
      <c r="E3830" s="9"/>
      <c r="F3830" s="18"/>
      <c r="G3830"/>
      <c r="H3830" s="18"/>
    </row>
    <row r="3831" spans="1:8">
      <c r="A3831" s="17"/>
      <c r="B3831" s="17"/>
      <c r="C3831" s="17"/>
      <c r="D3831" s="17"/>
      <c r="E3831" s="9"/>
      <c r="F3831" s="18"/>
      <c r="G3831"/>
      <c r="H3831" s="18"/>
    </row>
    <row r="3832" spans="1:8">
      <c r="A3832" s="17"/>
      <c r="B3832" s="17"/>
      <c r="C3832" s="17"/>
      <c r="D3832" s="17"/>
      <c r="E3832" s="9"/>
      <c r="F3832" s="18"/>
      <c r="G3832"/>
      <c r="H3832" s="18"/>
    </row>
    <row r="3833" spans="1:8">
      <c r="A3833" s="17"/>
      <c r="B3833" s="17"/>
      <c r="C3833" s="17"/>
      <c r="D3833" s="17"/>
      <c r="E3833" s="9"/>
      <c r="F3833" s="18"/>
      <c r="G3833"/>
      <c r="H3833" s="18"/>
    </row>
    <row r="3834" spans="1:8">
      <c r="A3834" s="17"/>
      <c r="B3834" s="17"/>
      <c r="C3834" s="17"/>
      <c r="D3834" s="17"/>
      <c r="E3834" s="9"/>
      <c r="F3834" s="18"/>
      <c r="G3834"/>
      <c r="H3834" s="18"/>
    </row>
    <row r="3835" spans="1:8">
      <c r="A3835" s="17"/>
      <c r="B3835" s="17"/>
      <c r="C3835" s="17"/>
      <c r="D3835" s="17"/>
      <c r="E3835" s="9"/>
      <c r="F3835" s="18"/>
      <c r="G3835"/>
      <c r="H3835" s="18"/>
    </row>
    <row r="3836" spans="1:8">
      <c r="A3836" s="17"/>
      <c r="B3836" s="17"/>
      <c r="C3836" s="17"/>
      <c r="D3836" s="17"/>
      <c r="E3836" s="9"/>
      <c r="F3836" s="18"/>
      <c r="G3836"/>
      <c r="H3836" s="18"/>
    </row>
    <row r="3837" spans="1:8">
      <c r="A3837" s="17"/>
      <c r="B3837" s="17"/>
      <c r="C3837" s="17"/>
      <c r="D3837" s="17"/>
      <c r="E3837" s="9"/>
      <c r="F3837" s="18"/>
      <c r="G3837"/>
      <c r="H3837" s="18"/>
    </row>
    <row r="3838" spans="1:8">
      <c r="A3838" s="17"/>
      <c r="B3838" s="17"/>
      <c r="C3838" s="17"/>
      <c r="D3838" s="17"/>
      <c r="E3838" s="9"/>
      <c r="F3838" s="18"/>
      <c r="G3838"/>
      <c r="H3838" s="18"/>
    </row>
    <row r="3839" spans="1:8">
      <c r="A3839" s="17"/>
      <c r="B3839" s="17"/>
      <c r="C3839" s="17"/>
      <c r="D3839" s="17"/>
      <c r="E3839" s="9"/>
      <c r="F3839" s="18"/>
      <c r="G3839"/>
      <c r="H3839" s="18"/>
    </row>
    <row r="3840" spans="1:8">
      <c r="A3840" s="17"/>
      <c r="B3840" s="17"/>
      <c r="C3840" s="17"/>
      <c r="D3840" s="17"/>
      <c r="E3840" s="9"/>
      <c r="F3840" s="18"/>
      <c r="G3840"/>
      <c r="H3840" s="18"/>
    </row>
    <row r="3841" spans="1:8">
      <c r="A3841" s="17"/>
      <c r="B3841" s="17"/>
      <c r="C3841" s="17"/>
      <c r="D3841" s="17"/>
      <c r="E3841" s="9"/>
      <c r="F3841" s="18"/>
      <c r="G3841"/>
      <c r="H3841" s="18"/>
    </row>
    <row r="3842" spans="1:8">
      <c r="A3842" s="17"/>
      <c r="B3842" s="17"/>
      <c r="C3842" s="17"/>
      <c r="D3842" s="17"/>
      <c r="E3842" s="9"/>
      <c r="F3842" s="18"/>
      <c r="G3842"/>
      <c r="H3842" s="18"/>
    </row>
    <row r="3843" spans="1:8">
      <c r="A3843" s="17"/>
      <c r="B3843" s="17"/>
      <c r="C3843" s="17"/>
      <c r="D3843" s="17"/>
      <c r="E3843" s="9"/>
      <c r="F3843" s="18"/>
      <c r="G3843"/>
      <c r="H3843" s="18"/>
    </row>
    <row r="3844" spans="1:8">
      <c r="A3844" s="17"/>
      <c r="B3844" s="17"/>
      <c r="C3844" s="17"/>
      <c r="D3844" s="17"/>
      <c r="E3844" s="9"/>
      <c r="F3844" s="18"/>
      <c r="G3844"/>
      <c r="H3844" s="18"/>
    </row>
    <row r="3845" spans="1:8">
      <c r="A3845" s="17"/>
      <c r="B3845" s="17"/>
      <c r="C3845" s="17"/>
      <c r="D3845" s="17"/>
      <c r="E3845" s="9"/>
      <c r="F3845" s="18"/>
      <c r="G3845"/>
      <c r="H3845" s="18"/>
    </row>
    <row r="3846" spans="1:8">
      <c r="A3846" s="17"/>
      <c r="B3846" s="17"/>
      <c r="C3846" s="17"/>
      <c r="D3846" s="17"/>
      <c r="E3846" s="9"/>
      <c r="F3846" s="18"/>
      <c r="G3846"/>
      <c r="H3846" s="18"/>
    </row>
    <row r="3847" spans="1:8">
      <c r="A3847" s="17"/>
      <c r="B3847" s="17"/>
      <c r="C3847" s="17"/>
      <c r="D3847" s="17"/>
      <c r="E3847" s="9"/>
      <c r="F3847" s="18"/>
      <c r="G3847"/>
      <c r="H3847" s="18"/>
    </row>
    <row r="3848" spans="1:8">
      <c r="A3848" s="17"/>
      <c r="B3848" s="17"/>
      <c r="C3848" s="17"/>
      <c r="D3848" s="17"/>
      <c r="E3848" s="9"/>
      <c r="F3848" s="18"/>
      <c r="G3848"/>
      <c r="H3848" s="18"/>
    </row>
    <row r="3849" spans="1:8">
      <c r="A3849" s="17"/>
      <c r="B3849" s="17"/>
      <c r="C3849" s="17"/>
      <c r="D3849" s="17"/>
      <c r="E3849" s="9"/>
      <c r="F3849" s="18"/>
      <c r="G3849"/>
      <c r="H3849" s="18"/>
    </row>
    <row r="3850" spans="1:8">
      <c r="A3850" s="17"/>
      <c r="B3850" s="17"/>
      <c r="C3850" s="17"/>
      <c r="D3850" s="17"/>
      <c r="E3850" s="9"/>
      <c r="F3850" s="18"/>
      <c r="G3850"/>
      <c r="H3850" s="18"/>
    </row>
    <row r="3851" spans="1:8">
      <c r="A3851" s="17"/>
      <c r="B3851" s="17"/>
      <c r="C3851" s="17"/>
      <c r="D3851" s="17"/>
      <c r="E3851" s="9"/>
      <c r="F3851" s="18"/>
      <c r="G3851"/>
      <c r="H3851" s="18"/>
    </row>
    <row r="3852" spans="1:8">
      <c r="A3852" s="17"/>
      <c r="B3852" s="17"/>
      <c r="C3852" s="17"/>
      <c r="D3852" s="17"/>
      <c r="E3852" s="9"/>
      <c r="F3852" s="18"/>
      <c r="G3852"/>
      <c r="H3852" s="18"/>
    </row>
    <row r="3853" spans="1:8">
      <c r="A3853" s="17"/>
      <c r="B3853" s="17"/>
      <c r="C3853" s="17"/>
      <c r="D3853" s="17"/>
      <c r="E3853" s="9"/>
      <c r="F3853" s="18"/>
      <c r="G3853"/>
      <c r="H3853" s="18"/>
    </row>
    <row r="3854" spans="1:8">
      <c r="A3854" s="17"/>
      <c r="B3854" s="17"/>
      <c r="C3854" s="17"/>
      <c r="D3854" s="17"/>
      <c r="E3854" s="9"/>
      <c r="F3854" s="18"/>
      <c r="G3854"/>
      <c r="H3854" s="18"/>
    </row>
    <row r="3855" spans="1:8">
      <c r="A3855" s="17"/>
      <c r="B3855" s="17"/>
      <c r="C3855" s="17"/>
      <c r="D3855" s="17"/>
      <c r="E3855" s="9"/>
      <c r="F3855" s="18"/>
      <c r="G3855"/>
      <c r="H3855" s="18"/>
    </row>
    <row r="3856" spans="1:8">
      <c r="A3856" s="17"/>
      <c r="B3856" s="17"/>
      <c r="C3856" s="17"/>
      <c r="D3856" s="17"/>
      <c r="E3856" s="9"/>
      <c r="F3856" s="18"/>
      <c r="G3856"/>
      <c r="H3856" s="18"/>
    </row>
    <row r="3857" spans="1:8">
      <c r="A3857" s="17"/>
      <c r="B3857" s="17"/>
      <c r="C3857" s="17"/>
      <c r="D3857" s="17"/>
      <c r="E3857" s="9"/>
      <c r="F3857" s="18"/>
      <c r="G3857"/>
      <c r="H3857" s="18"/>
    </row>
    <row r="3858" spans="1:8">
      <c r="A3858" s="17"/>
      <c r="B3858" s="17"/>
      <c r="C3858" s="17"/>
      <c r="D3858" s="17"/>
      <c r="E3858" s="9"/>
      <c r="F3858" s="18"/>
      <c r="G3858"/>
      <c r="H3858" s="18"/>
    </row>
    <row r="3859" spans="1:8">
      <c r="A3859" s="17"/>
      <c r="B3859" s="17"/>
      <c r="C3859" s="17"/>
      <c r="D3859" s="17"/>
      <c r="E3859" s="9"/>
      <c r="F3859" s="18"/>
      <c r="G3859"/>
      <c r="H3859" s="18"/>
    </row>
    <row r="3860" spans="1:8">
      <c r="A3860" s="17"/>
      <c r="B3860" s="17"/>
      <c r="C3860" s="17"/>
      <c r="D3860" s="17"/>
      <c r="E3860" s="9"/>
      <c r="F3860" s="18"/>
      <c r="G3860"/>
      <c r="H3860" s="18"/>
    </row>
    <row r="3861" spans="1:8">
      <c r="A3861" s="17"/>
      <c r="B3861" s="17"/>
      <c r="C3861" s="17"/>
      <c r="D3861" s="17"/>
      <c r="E3861" s="9"/>
      <c r="F3861" s="18"/>
      <c r="G3861"/>
      <c r="H3861" s="18"/>
    </row>
    <row r="3862" spans="1:8">
      <c r="A3862" s="17"/>
      <c r="B3862" s="17"/>
      <c r="C3862" s="17"/>
      <c r="D3862" s="17"/>
      <c r="E3862" s="9"/>
      <c r="F3862" s="18"/>
      <c r="G3862"/>
      <c r="H3862" s="18"/>
    </row>
    <row r="3863" spans="1:8">
      <c r="A3863" s="17"/>
      <c r="B3863" s="17"/>
      <c r="C3863" s="17"/>
      <c r="D3863" s="17"/>
      <c r="E3863" s="9"/>
      <c r="F3863" s="18"/>
      <c r="G3863"/>
      <c r="H3863" s="18"/>
    </row>
    <row r="3864" spans="1:8">
      <c r="A3864" s="17"/>
      <c r="B3864" s="17"/>
      <c r="C3864" s="17"/>
      <c r="D3864" s="17"/>
      <c r="E3864" s="9"/>
      <c r="F3864" s="18"/>
      <c r="G3864"/>
      <c r="H3864" s="18"/>
    </row>
    <row r="3865" spans="1:8">
      <c r="A3865" s="17"/>
      <c r="B3865" s="17"/>
      <c r="C3865" s="17"/>
      <c r="D3865" s="17"/>
      <c r="E3865" s="9"/>
      <c r="F3865" s="18"/>
      <c r="G3865"/>
      <c r="H3865" s="18"/>
    </row>
    <row r="3866" spans="1:8">
      <c r="A3866" s="17"/>
      <c r="B3866" s="17"/>
      <c r="C3866" s="17"/>
      <c r="D3866" s="17"/>
      <c r="E3866" s="9"/>
      <c r="F3866" s="18"/>
      <c r="G3866"/>
      <c r="H3866" s="18"/>
    </row>
    <row r="3867" spans="1:8">
      <c r="A3867" s="17"/>
      <c r="B3867" s="17"/>
      <c r="C3867" s="17"/>
      <c r="D3867" s="17"/>
      <c r="E3867" s="9"/>
      <c r="F3867" s="18"/>
      <c r="G3867"/>
      <c r="H3867" s="18"/>
    </row>
    <row r="3868" spans="1:8">
      <c r="A3868" s="17"/>
      <c r="B3868" s="17"/>
      <c r="C3868" s="17"/>
      <c r="D3868" s="17"/>
      <c r="E3868" s="9"/>
      <c r="F3868" s="18"/>
      <c r="G3868"/>
      <c r="H3868" s="18"/>
    </row>
    <row r="3869" spans="1:8">
      <c r="A3869" s="17"/>
      <c r="B3869" s="17"/>
      <c r="C3869" s="17"/>
      <c r="D3869" s="17"/>
      <c r="E3869" s="9"/>
      <c r="F3869" s="18"/>
      <c r="G3869"/>
      <c r="H3869" s="18"/>
    </row>
    <row r="3870" spans="1:8">
      <c r="A3870" s="17"/>
      <c r="B3870" s="17"/>
      <c r="C3870" s="17"/>
      <c r="D3870" s="17"/>
      <c r="E3870" s="9"/>
      <c r="F3870" s="18"/>
      <c r="G3870"/>
      <c r="H3870" s="18"/>
    </row>
    <row r="3871" spans="1:8">
      <c r="A3871" s="17"/>
      <c r="B3871" s="17"/>
      <c r="C3871" s="17"/>
      <c r="D3871" s="17"/>
      <c r="E3871" s="9"/>
      <c r="F3871" s="18"/>
      <c r="G3871"/>
      <c r="H3871" s="18"/>
    </row>
    <row r="3872" spans="1:8">
      <c r="A3872" s="17"/>
      <c r="B3872" s="17"/>
      <c r="C3872" s="17"/>
      <c r="D3872" s="17"/>
      <c r="E3872" s="9"/>
      <c r="F3872" s="18"/>
      <c r="G3872"/>
      <c r="H3872" s="18"/>
    </row>
    <row r="3873" spans="1:8">
      <c r="A3873" s="17"/>
      <c r="B3873" s="17"/>
      <c r="C3873" s="17"/>
      <c r="D3873" s="17"/>
      <c r="E3873" s="9"/>
      <c r="F3873" s="18"/>
      <c r="G3873"/>
      <c r="H3873" s="18"/>
    </row>
    <row r="3874" spans="1:8">
      <c r="A3874" s="17"/>
      <c r="B3874" s="17"/>
      <c r="C3874" s="17"/>
      <c r="D3874" s="17"/>
      <c r="E3874" s="9"/>
      <c r="F3874" s="18"/>
      <c r="G3874"/>
      <c r="H3874" s="18"/>
    </row>
    <row r="3875" spans="1:8">
      <c r="A3875" s="17"/>
      <c r="B3875" s="17"/>
      <c r="C3875" s="17"/>
      <c r="D3875" s="17"/>
      <c r="E3875" s="9"/>
      <c r="F3875" s="18"/>
      <c r="G3875"/>
      <c r="H3875" s="18"/>
    </row>
    <row r="3876" spans="1:8">
      <c r="A3876" s="17"/>
      <c r="B3876" s="17"/>
      <c r="C3876" s="17"/>
      <c r="D3876" s="17"/>
      <c r="E3876" s="9"/>
      <c r="F3876" s="18"/>
      <c r="G3876"/>
      <c r="H3876" s="18"/>
    </row>
    <row r="3877" spans="1:8">
      <c r="A3877" s="17"/>
      <c r="B3877" s="17"/>
      <c r="C3877" s="17"/>
      <c r="D3877" s="17"/>
      <c r="E3877" s="9"/>
      <c r="F3877" s="18"/>
      <c r="G3877"/>
      <c r="H3877" s="18"/>
    </row>
    <row r="3878" spans="1:8">
      <c r="A3878" s="17"/>
      <c r="B3878" s="17"/>
      <c r="C3878" s="17"/>
      <c r="D3878" s="17"/>
      <c r="E3878" s="9"/>
      <c r="F3878" s="18"/>
      <c r="G3878"/>
      <c r="H3878" s="18"/>
    </row>
    <row r="3879" spans="1:8">
      <c r="A3879" s="17"/>
      <c r="B3879" s="17"/>
      <c r="C3879" s="17"/>
      <c r="D3879" s="17"/>
      <c r="E3879" s="9"/>
      <c r="F3879" s="18"/>
      <c r="G3879"/>
      <c r="H3879" s="18"/>
    </row>
    <row r="3880" spans="1:8">
      <c r="A3880" s="17"/>
      <c r="B3880" s="17"/>
      <c r="C3880" s="17"/>
      <c r="D3880" s="17"/>
      <c r="E3880" s="9"/>
      <c r="F3880" s="18"/>
      <c r="G3880"/>
      <c r="H3880" s="18"/>
    </row>
    <row r="3881" spans="1:8">
      <c r="A3881" s="17"/>
      <c r="B3881" s="17"/>
      <c r="C3881" s="17"/>
      <c r="D3881" s="17"/>
      <c r="E3881" s="9"/>
      <c r="F3881" s="18"/>
      <c r="G3881"/>
      <c r="H3881" s="18"/>
    </row>
    <row r="3882" spans="1:8">
      <c r="A3882" s="17"/>
      <c r="B3882" s="17"/>
      <c r="C3882" s="17"/>
      <c r="D3882" s="17"/>
      <c r="E3882" s="9"/>
      <c r="F3882" s="18"/>
      <c r="G3882"/>
      <c r="H3882" s="18"/>
    </row>
    <row r="3883" spans="1:8">
      <c r="A3883" s="17"/>
      <c r="B3883" s="17"/>
      <c r="C3883" s="17"/>
      <c r="D3883" s="17"/>
      <c r="E3883" s="9"/>
      <c r="F3883" s="18"/>
      <c r="G3883"/>
      <c r="H3883" s="18"/>
    </row>
    <row r="3884" spans="1:8">
      <c r="A3884" s="17"/>
      <c r="B3884" s="17"/>
      <c r="C3884" s="17"/>
      <c r="D3884" s="17"/>
      <c r="E3884" s="9"/>
      <c r="F3884" s="18"/>
      <c r="G3884"/>
      <c r="H3884" s="18"/>
    </row>
    <row r="3885" spans="1:8">
      <c r="A3885" s="17"/>
      <c r="B3885" s="17"/>
      <c r="C3885" s="17"/>
      <c r="D3885" s="17"/>
      <c r="E3885" s="9"/>
      <c r="F3885" s="18"/>
      <c r="G3885"/>
      <c r="H3885" s="18"/>
    </row>
    <row r="3886" spans="1:8">
      <c r="A3886" s="17"/>
      <c r="B3886" s="17"/>
      <c r="C3886" s="17"/>
      <c r="D3886" s="17"/>
      <c r="E3886" s="9"/>
      <c r="F3886" s="18"/>
      <c r="G3886"/>
      <c r="H3886" s="18"/>
    </row>
    <row r="3887" spans="1:8">
      <c r="A3887" s="17"/>
      <c r="B3887" s="17"/>
      <c r="C3887" s="17"/>
      <c r="D3887" s="17"/>
      <c r="E3887" s="9"/>
      <c r="F3887" s="18"/>
      <c r="G3887"/>
      <c r="H3887" s="18"/>
    </row>
    <row r="3888" spans="1:8">
      <c r="A3888" s="17"/>
      <c r="B3888" s="17"/>
      <c r="C3888" s="17"/>
      <c r="D3888" s="17"/>
      <c r="E3888" s="9"/>
      <c r="F3888" s="18"/>
      <c r="G3888"/>
      <c r="H3888" s="18"/>
    </row>
    <row r="3889" spans="1:8">
      <c r="A3889" s="17"/>
      <c r="B3889" s="17"/>
      <c r="C3889" s="17"/>
      <c r="D3889" s="17"/>
      <c r="E3889" s="9"/>
      <c r="F3889" s="18"/>
      <c r="G3889"/>
      <c r="H3889" s="18"/>
    </row>
    <row r="3890" spans="1:8">
      <c r="A3890" s="17"/>
      <c r="B3890" s="17"/>
      <c r="C3890" s="17"/>
      <c r="D3890" s="17"/>
      <c r="E3890" s="9"/>
      <c r="F3890" s="18"/>
      <c r="G3890"/>
      <c r="H3890" s="18"/>
    </row>
    <row r="3891" spans="1:8">
      <c r="A3891" s="17"/>
      <c r="B3891" s="17"/>
      <c r="C3891" s="17"/>
      <c r="D3891" s="17"/>
      <c r="E3891" s="9"/>
      <c r="F3891" s="18"/>
      <c r="G3891"/>
      <c r="H3891" s="18"/>
    </row>
    <row r="3892" spans="1:8">
      <c r="A3892" s="17"/>
      <c r="B3892" s="17"/>
      <c r="C3892" s="17"/>
      <c r="D3892" s="17"/>
      <c r="E3892" s="9"/>
      <c r="F3892" s="18"/>
      <c r="G3892"/>
      <c r="H3892" s="18"/>
    </row>
    <row r="3893" spans="1:8">
      <c r="A3893" s="17"/>
      <c r="B3893" s="17"/>
      <c r="C3893" s="17"/>
      <c r="D3893" s="17"/>
      <c r="E3893" s="9"/>
      <c r="F3893" s="18"/>
      <c r="G3893"/>
      <c r="H3893" s="18"/>
    </row>
    <row r="3894" spans="1:8">
      <c r="A3894" s="17"/>
      <c r="B3894" s="17"/>
      <c r="C3894" s="17"/>
      <c r="D3894" s="17"/>
      <c r="E3894" s="9"/>
      <c r="F3894" s="18"/>
      <c r="G3894"/>
      <c r="H3894" s="18"/>
    </row>
    <row r="3895" spans="1:8">
      <c r="A3895" s="17"/>
      <c r="B3895" s="17"/>
      <c r="C3895" s="17"/>
      <c r="D3895" s="17"/>
      <c r="E3895" s="9"/>
      <c r="F3895" s="18"/>
      <c r="G3895"/>
      <c r="H3895" s="18"/>
    </row>
    <row r="3896" spans="1:8">
      <c r="A3896" s="17"/>
      <c r="B3896" s="17"/>
      <c r="C3896" s="17"/>
      <c r="D3896" s="17"/>
      <c r="E3896" s="9"/>
      <c r="F3896" s="18"/>
      <c r="G3896"/>
      <c r="H3896" s="18"/>
    </row>
    <row r="3897" spans="1:8">
      <c r="A3897" s="17"/>
      <c r="B3897" s="17"/>
      <c r="C3897" s="17"/>
      <c r="D3897" s="17"/>
      <c r="E3897" s="9"/>
      <c r="F3897" s="18"/>
      <c r="G3897"/>
      <c r="H3897" s="18"/>
    </row>
    <row r="3898" spans="1:8">
      <c r="A3898" s="17"/>
      <c r="B3898" s="17"/>
      <c r="C3898" s="17"/>
      <c r="D3898" s="17"/>
      <c r="E3898" s="9"/>
      <c r="F3898" s="18"/>
      <c r="G3898"/>
      <c r="H3898" s="18"/>
    </row>
    <row r="3899" spans="1:8">
      <c r="A3899" s="17"/>
      <c r="B3899" s="17"/>
      <c r="C3899" s="17"/>
      <c r="D3899" s="17"/>
      <c r="E3899" s="9"/>
      <c r="F3899" s="18"/>
      <c r="G3899"/>
      <c r="H3899" s="18"/>
    </row>
    <row r="3900" spans="1:8">
      <c r="A3900" s="17"/>
      <c r="B3900" s="17"/>
      <c r="C3900" s="17"/>
      <c r="D3900" s="17"/>
      <c r="E3900" s="9"/>
      <c r="F3900" s="18"/>
      <c r="G3900"/>
      <c r="H3900" s="18"/>
    </row>
    <row r="3901" spans="1:8">
      <c r="A3901" s="17"/>
      <c r="B3901" s="17"/>
      <c r="C3901" s="17"/>
      <c r="D3901" s="17"/>
      <c r="E3901" s="9"/>
      <c r="F3901" s="18"/>
      <c r="G3901"/>
      <c r="H3901" s="18"/>
    </row>
    <row r="3902" spans="1:8">
      <c r="A3902" s="17"/>
      <c r="B3902" s="17"/>
      <c r="C3902" s="17"/>
      <c r="D3902" s="17"/>
      <c r="E3902" s="9"/>
      <c r="F3902" s="18"/>
      <c r="G3902"/>
      <c r="H3902" s="18"/>
    </row>
    <row r="3903" spans="1:8">
      <c r="A3903" s="17"/>
      <c r="B3903" s="17"/>
      <c r="C3903" s="17"/>
      <c r="D3903" s="17"/>
      <c r="E3903" s="9"/>
      <c r="F3903" s="18"/>
      <c r="G3903"/>
      <c r="H3903" s="18"/>
    </row>
    <row r="3904" spans="1:8">
      <c r="A3904" s="17"/>
      <c r="B3904" s="17"/>
      <c r="C3904" s="17"/>
      <c r="D3904" s="17"/>
      <c r="E3904" s="9"/>
      <c r="F3904" s="18"/>
      <c r="G3904"/>
      <c r="H3904" s="18"/>
    </row>
    <row r="3905" spans="1:8">
      <c r="A3905" s="17"/>
      <c r="B3905" s="17"/>
      <c r="C3905" s="17"/>
      <c r="D3905" s="17"/>
      <c r="E3905" s="9"/>
      <c r="F3905" s="18"/>
      <c r="G3905"/>
      <c r="H3905" s="18"/>
    </row>
    <row r="3906" spans="1:8">
      <c r="A3906" s="17"/>
      <c r="B3906" s="17"/>
      <c r="C3906" s="17"/>
      <c r="D3906" s="17"/>
      <c r="E3906" s="9"/>
      <c r="F3906" s="18"/>
      <c r="G3906"/>
      <c r="H3906" s="18"/>
    </row>
    <row r="3907" spans="1:8">
      <c r="A3907" s="17"/>
      <c r="B3907" s="17"/>
      <c r="C3907" s="17"/>
      <c r="D3907" s="17"/>
      <c r="E3907" s="9"/>
      <c r="F3907" s="18"/>
      <c r="G3907"/>
      <c r="H3907" s="18"/>
    </row>
    <row r="3908" spans="1:8">
      <c r="A3908" s="17"/>
      <c r="B3908" s="17"/>
      <c r="C3908" s="17"/>
      <c r="D3908" s="17"/>
      <c r="E3908" s="9"/>
      <c r="F3908" s="18"/>
      <c r="G3908"/>
      <c r="H3908" s="18"/>
    </row>
    <row r="3909" spans="1:8">
      <c r="A3909" s="17"/>
      <c r="B3909" s="17"/>
      <c r="C3909" s="17"/>
      <c r="D3909" s="17"/>
      <c r="E3909" s="9"/>
      <c r="F3909" s="18"/>
      <c r="G3909"/>
      <c r="H3909" s="18"/>
    </row>
    <row r="3910" spans="1:8">
      <c r="A3910" s="17"/>
      <c r="B3910" s="17"/>
      <c r="C3910" s="17"/>
      <c r="D3910" s="17"/>
      <c r="E3910" s="9"/>
      <c r="F3910" s="18"/>
      <c r="G3910"/>
      <c r="H3910" s="18"/>
    </row>
    <row r="3911" spans="1:8">
      <c r="A3911" s="17"/>
      <c r="B3911" s="17"/>
      <c r="C3911" s="17"/>
      <c r="D3911" s="17"/>
      <c r="E3911" s="9"/>
      <c r="F3911" s="18"/>
      <c r="G3911"/>
      <c r="H3911" s="18"/>
    </row>
    <row r="3912" spans="1:8">
      <c r="A3912" s="17"/>
      <c r="B3912" s="17"/>
      <c r="C3912" s="17"/>
      <c r="D3912" s="17"/>
      <c r="E3912" s="9"/>
      <c r="F3912" s="18"/>
      <c r="G3912"/>
      <c r="H3912" s="18"/>
    </row>
    <row r="3913" spans="1:8">
      <c r="A3913" s="17"/>
      <c r="B3913" s="17"/>
      <c r="C3913" s="17"/>
      <c r="D3913" s="17"/>
      <c r="E3913" s="9"/>
      <c r="F3913" s="18"/>
      <c r="G3913"/>
      <c r="H3913" s="18"/>
    </row>
    <row r="3914" spans="1:8">
      <c r="A3914" s="17"/>
      <c r="B3914" s="17"/>
      <c r="C3914" s="17"/>
      <c r="D3914" s="17"/>
      <c r="E3914" s="9"/>
      <c r="F3914" s="18"/>
      <c r="G3914"/>
      <c r="H3914" s="18"/>
    </row>
    <row r="3915" spans="1:8">
      <c r="A3915" s="17"/>
      <c r="B3915" s="17"/>
      <c r="C3915" s="17"/>
      <c r="D3915" s="17"/>
      <c r="E3915" s="9"/>
      <c r="F3915" s="18"/>
      <c r="G3915"/>
      <c r="H3915" s="18"/>
    </row>
    <row r="3916" spans="1:8">
      <c r="A3916" s="17"/>
      <c r="B3916" s="17"/>
      <c r="C3916" s="17"/>
      <c r="D3916" s="17"/>
      <c r="E3916" s="9"/>
      <c r="F3916" s="18"/>
      <c r="G3916"/>
      <c r="H3916" s="18"/>
    </row>
    <row r="3917" spans="1:8">
      <c r="A3917" s="17"/>
      <c r="B3917" s="17"/>
      <c r="C3917" s="17"/>
      <c r="D3917" s="17"/>
      <c r="E3917" s="9"/>
      <c r="F3917" s="18"/>
      <c r="G3917"/>
      <c r="H3917" s="18"/>
    </row>
    <row r="3918" spans="1:8">
      <c r="A3918" s="17"/>
      <c r="B3918" s="17"/>
      <c r="C3918" s="17"/>
      <c r="D3918" s="17"/>
      <c r="E3918" s="9"/>
      <c r="F3918" s="18"/>
      <c r="G3918"/>
      <c r="H3918" s="18"/>
    </row>
    <row r="3919" spans="1:8">
      <c r="A3919" s="17"/>
      <c r="B3919" s="17"/>
      <c r="C3919" s="17"/>
      <c r="D3919" s="17"/>
      <c r="E3919" s="9"/>
      <c r="F3919" s="18"/>
      <c r="G3919"/>
      <c r="H3919" s="18"/>
    </row>
    <row r="3920" spans="1:8">
      <c r="A3920" s="17"/>
      <c r="B3920" s="17"/>
      <c r="C3920" s="17"/>
      <c r="D3920" s="17"/>
      <c r="E3920" s="9"/>
      <c r="F3920" s="18"/>
      <c r="G3920"/>
      <c r="H3920" s="18"/>
    </row>
    <row r="3921" spans="1:8">
      <c r="A3921" s="17"/>
      <c r="B3921" s="17"/>
      <c r="C3921" s="17"/>
      <c r="D3921" s="17"/>
      <c r="E3921" s="9"/>
      <c r="F3921" s="18"/>
      <c r="G3921"/>
      <c r="H3921" s="18"/>
    </row>
    <row r="3922" spans="1:8">
      <c r="A3922" s="17"/>
      <c r="B3922" s="17"/>
      <c r="C3922" s="17"/>
      <c r="D3922" s="17"/>
      <c r="E3922" s="9"/>
      <c r="F3922" s="18"/>
      <c r="G3922"/>
      <c r="H3922" s="18"/>
    </row>
    <row r="3923" spans="1:8">
      <c r="A3923" s="17"/>
      <c r="B3923" s="17"/>
      <c r="C3923" s="17"/>
      <c r="D3923" s="17"/>
      <c r="E3923" s="9"/>
      <c r="F3923" s="18"/>
      <c r="G3923"/>
      <c r="H3923" s="18"/>
    </row>
    <row r="3924" spans="1:8">
      <c r="A3924" s="17"/>
      <c r="B3924" s="17"/>
      <c r="C3924" s="17"/>
      <c r="D3924" s="17"/>
      <c r="E3924" s="9"/>
      <c r="F3924" s="18"/>
      <c r="G3924"/>
      <c r="H3924" s="18"/>
    </row>
    <row r="3925" spans="1:8">
      <c r="A3925" s="17"/>
      <c r="B3925" s="17"/>
      <c r="C3925" s="17"/>
      <c r="D3925" s="17"/>
      <c r="E3925" s="9"/>
      <c r="F3925" s="18"/>
      <c r="G3925"/>
      <c r="H3925" s="18"/>
    </row>
    <row r="3926" spans="1:8">
      <c r="A3926" s="17"/>
      <c r="B3926" s="17"/>
      <c r="C3926" s="17"/>
      <c r="D3926" s="17"/>
      <c r="E3926" s="9"/>
      <c r="F3926" s="18"/>
      <c r="G3926"/>
      <c r="H3926" s="18"/>
    </row>
    <row r="3927" spans="1:8">
      <c r="A3927" s="17"/>
      <c r="B3927" s="17"/>
      <c r="C3927" s="17"/>
      <c r="D3927" s="17"/>
      <c r="E3927" s="9"/>
      <c r="F3927" s="18"/>
      <c r="G3927"/>
      <c r="H3927" s="18"/>
    </row>
    <row r="3928" spans="1:8">
      <c r="A3928" s="17"/>
      <c r="B3928" s="17"/>
      <c r="C3928" s="17"/>
      <c r="D3928" s="17"/>
      <c r="E3928" s="9"/>
      <c r="F3928" s="18"/>
      <c r="G3928"/>
      <c r="H3928" s="18"/>
    </row>
    <row r="3929" spans="1:8">
      <c r="A3929" s="17"/>
      <c r="B3929" s="17"/>
      <c r="C3929" s="17"/>
      <c r="D3929" s="17"/>
      <c r="E3929" s="9"/>
      <c r="F3929" s="18"/>
      <c r="G3929"/>
      <c r="H3929" s="18"/>
    </row>
    <row r="3930" spans="1:8">
      <c r="A3930" s="17"/>
      <c r="B3930" s="17"/>
      <c r="C3930" s="17"/>
      <c r="D3930" s="17"/>
      <c r="E3930" s="9"/>
      <c r="F3930" s="18"/>
      <c r="G3930"/>
      <c r="H3930" s="18"/>
    </row>
    <row r="3931" spans="1:8">
      <c r="A3931" s="17"/>
      <c r="B3931" s="17"/>
      <c r="C3931" s="17"/>
      <c r="D3931" s="17"/>
      <c r="E3931" s="9"/>
      <c r="F3931" s="18"/>
      <c r="G3931"/>
      <c r="H3931" s="18"/>
    </row>
    <row r="3932" spans="1:8">
      <c r="A3932" s="17"/>
      <c r="B3932" s="17"/>
      <c r="C3932" s="17"/>
      <c r="D3932" s="17"/>
      <c r="E3932" s="9"/>
      <c r="F3932" s="18"/>
      <c r="G3932"/>
      <c r="H3932" s="18"/>
    </row>
    <row r="3933" spans="1:8">
      <c r="A3933" s="17"/>
      <c r="B3933" s="17"/>
      <c r="C3933" s="17"/>
      <c r="D3933" s="17"/>
      <c r="E3933" s="9"/>
      <c r="F3933" s="18"/>
      <c r="G3933"/>
      <c r="H3933" s="18"/>
    </row>
    <row r="3934" spans="1:8">
      <c r="A3934" s="17"/>
      <c r="B3934" s="17"/>
      <c r="C3934" s="17"/>
      <c r="D3934" s="17"/>
      <c r="E3934" s="9"/>
      <c r="F3934" s="18"/>
      <c r="G3934"/>
      <c r="H3934" s="18"/>
    </row>
    <row r="3935" spans="1:8">
      <c r="A3935" s="17"/>
      <c r="B3935" s="17"/>
      <c r="C3935" s="17"/>
      <c r="D3935" s="17"/>
      <c r="E3935" s="9"/>
      <c r="F3935" s="18"/>
      <c r="G3935"/>
      <c r="H3935" s="18"/>
    </row>
    <row r="3936" spans="1:8">
      <c r="A3936" s="17"/>
      <c r="B3936" s="17"/>
      <c r="C3936" s="17"/>
      <c r="D3936" s="17"/>
      <c r="E3936" s="9"/>
      <c r="F3936" s="18"/>
      <c r="G3936"/>
      <c r="H3936" s="18"/>
    </row>
    <row r="3937" spans="1:8">
      <c r="A3937" s="17"/>
      <c r="B3937" s="17"/>
      <c r="C3937" s="17"/>
      <c r="D3937" s="17"/>
      <c r="E3937" s="9"/>
      <c r="F3937" s="18"/>
      <c r="G3937"/>
      <c r="H3937" s="18"/>
    </row>
    <row r="3938" spans="1:8">
      <c r="A3938" s="17"/>
      <c r="B3938" s="17"/>
      <c r="C3938" s="17"/>
      <c r="D3938" s="17"/>
      <c r="E3938" s="9"/>
      <c r="F3938" s="18"/>
      <c r="G3938"/>
      <c r="H3938" s="18"/>
    </row>
    <row r="3939" spans="1:8">
      <c r="A3939" s="17"/>
      <c r="B3939" s="17"/>
      <c r="C3939" s="17"/>
      <c r="D3939" s="17"/>
      <c r="E3939" s="9"/>
      <c r="F3939" s="18"/>
      <c r="G3939"/>
      <c r="H3939" s="18"/>
    </row>
    <row r="3940" spans="1:8">
      <c r="A3940" s="17"/>
      <c r="B3940" s="17"/>
      <c r="C3940" s="17"/>
      <c r="D3940" s="17"/>
      <c r="E3940" s="9"/>
      <c r="F3940" s="18"/>
      <c r="G3940"/>
      <c r="H3940" s="18"/>
    </row>
    <row r="3941" spans="1:8">
      <c r="A3941" s="17"/>
      <c r="B3941" s="17"/>
      <c r="C3941" s="17"/>
      <c r="D3941" s="17"/>
      <c r="E3941" s="9"/>
      <c r="F3941" s="18"/>
      <c r="G3941"/>
      <c r="H3941" s="18"/>
    </row>
    <row r="3942" spans="1:8">
      <c r="A3942" s="17"/>
      <c r="B3942" s="17"/>
      <c r="C3942" s="17"/>
      <c r="D3942" s="17"/>
      <c r="E3942" s="9"/>
      <c r="F3942" s="18"/>
      <c r="G3942"/>
      <c r="H3942" s="18"/>
    </row>
    <row r="3943" spans="1:8">
      <c r="A3943" s="17"/>
      <c r="B3943" s="17"/>
      <c r="C3943" s="17"/>
      <c r="D3943" s="17"/>
      <c r="E3943" s="9"/>
      <c r="F3943" s="18"/>
      <c r="G3943"/>
      <c r="H3943" s="18"/>
    </row>
    <row r="3944" spans="1:8">
      <c r="A3944" s="17"/>
      <c r="B3944" s="17"/>
      <c r="C3944" s="17"/>
      <c r="D3944" s="17"/>
      <c r="E3944" s="9"/>
      <c r="F3944" s="18"/>
      <c r="G3944"/>
      <c r="H3944" s="18"/>
    </row>
    <row r="3945" spans="1:8">
      <c r="A3945" s="17"/>
      <c r="B3945" s="17"/>
      <c r="C3945" s="17"/>
      <c r="D3945" s="17"/>
      <c r="E3945" s="9"/>
      <c r="F3945" s="18"/>
      <c r="G3945"/>
      <c r="H3945" s="18"/>
    </row>
    <row r="3946" spans="1:8">
      <c r="A3946" s="17"/>
      <c r="B3946" s="17"/>
      <c r="C3946" s="17"/>
      <c r="D3946" s="17"/>
      <c r="E3946" s="9"/>
      <c r="F3946" s="18"/>
      <c r="G3946"/>
      <c r="H3946" s="18"/>
    </row>
    <row r="3947" spans="1:8">
      <c r="A3947" s="17"/>
      <c r="B3947" s="17"/>
      <c r="C3947" s="17"/>
      <c r="D3947" s="17"/>
      <c r="E3947" s="9"/>
      <c r="F3947" s="18"/>
      <c r="G3947"/>
      <c r="H3947" s="18"/>
    </row>
    <row r="3948" spans="1:8">
      <c r="A3948" s="17"/>
      <c r="B3948" s="17"/>
      <c r="C3948" s="17"/>
      <c r="D3948" s="17"/>
      <c r="E3948" s="9"/>
      <c r="F3948" s="18"/>
      <c r="G3948"/>
      <c r="H3948" s="18"/>
    </row>
    <row r="3949" spans="1:8">
      <c r="A3949" s="17"/>
      <c r="B3949" s="17"/>
      <c r="C3949" s="17"/>
      <c r="D3949" s="17"/>
      <c r="E3949" s="9"/>
      <c r="F3949" s="18"/>
      <c r="G3949"/>
      <c r="H3949" s="18"/>
    </row>
    <row r="3950" spans="1:8">
      <c r="A3950" s="17"/>
      <c r="B3950" s="17"/>
      <c r="C3950" s="17"/>
      <c r="D3950" s="17"/>
      <c r="E3950" s="9"/>
      <c r="F3950" s="18"/>
      <c r="G3950"/>
      <c r="H3950" s="18"/>
    </row>
    <row r="3951" spans="1:8">
      <c r="A3951" s="17"/>
      <c r="B3951" s="17"/>
      <c r="C3951" s="17"/>
      <c r="D3951" s="17"/>
      <c r="E3951" s="9"/>
      <c r="F3951" s="18"/>
      <c r="G3951"/>
      <c r="H3951" s="18"/>
    </row>
    <row r="3952" spans="1:8">
      <c r="A3952" s="17"/>
      <c r="B3952" s="17"/>
      <c r="C3952" s="17"/>
      <c r="D3952" s="17"/>
      <c r="E3952" s="9"/>
      <c r="F3952" s="18"/>
      <c r="G3952"/>
      <c r="H3952" s="18"/>
    </row>
    <row r="3953" spans="1:8">
      <c r="A3953" s="17"/>
      <c r="B3953" s="17"/>
      <c r="C3953" s="17"/>
      <c r="D3953" s="17"/>
      <c r="E3953" s="9"/>
      <c r="F3953" s="18"/>
      <c r="G3953"/>
      <c r="H3953" s="18"/>
    </row>
    <row r="3954" spans="1:8">
      <c r="A3954" s="17"/>
      <c r="B3954" s="17"/>
      <c r="C3954" s="17"/>
      <c r="D3954" s="17"/>
      <c r="E3954" s="9"/>
      <c r="F3954" s="18"/>
      <c r="G3954"/>
      <c r="H3954" s="18"/>
    </row>
    <row r="3955" spans="1:8">
      <c r="A3955" s="17"/>
      <c r="B3955" s="17"/>
      <c r="C3955" s="17"/>
      <c r="D3955" s="17"/>
      <c r="E3955" s="9"/>
      <c r="F3955" s="18"/>
      <c r="G3955"/>
      <c r="H3955" s="18"/>
    </row>
    <row r="3956" spans="1:8">
      <c r="A3956" s="17"/>
      <c r="B3956" s="17"/>
      <c r="C3956" s="17"/>
      <c r="D3956" s="17"/>
      <c r="E3956" s="9"/>
      <c r="F3956" s="18"/>
      <c r="G3956"/>
      <c r="H3956" s="18"/>
    </row>
    <row r="3957" spans="1:8">
      <c r="A3957" s="17"/>
      <c r="B3957" s="17"/>
      <c r="C3957" s="17"/>
      <c r="D3957" s="17"/>
      <c r="E3957" s="9"/>
      <c r="F3957" s="18"/>
      <c r="G3957"/>
      <c r="H3957" s="18"/>
    </row>
    <row r="3958" spans="1:8">
      <c r="A3958" s="17"/>
      <c r="B3958" s="17"/>
      <c r="C3958" s="17"/>
      <c r="D3958" s="17"/>
      <c r="E3958" s="9"/>
      <c r="F3958" s="18"/>
      <c r="G3958"/>
      <c r="H3958" s="18"/>
    </row>
    <row r="3959" spans="1:8">
      <c r="A3959" s="17"/>
      <c r="B3959" s="17"/>
      <c r="C3959" s="17"/>
      <c r="D3959" s="17"/>
      <c r="E3959" s="9"/>
      <c r="F3959" s="18"/>
      <c r="G3959"/>
      <c r="H3959" s="18"/>
    </row>
    <row r="3960" spans="1:8">
      <c r="A3960" s="17"/>
      <c r="B3960" s="17"/>
      <c r="C3960" s="17"/>
      <c r="D3960" s="17"/>
      <c r="E3960" s="9"/>
      <c r="F3960" s="18"/>
      <c r="G3960"/>
      <c r="H3960" s="18"/>
    </row>
    <row r="3961" spans="1:8">
      <c r="A3961" s="17"/>
      <c r="B3961" s="17"/>
      <c r="C3961" s="17"/>
      <c r="D3961" s="17"/>
      <c r="E3961" s="9"/>
      <c r="F3961" s="18"/>
      <c r="G3961"/>
      <c r="H3961" s="18"/>
    </row>
    <row r="3962" spans="1:8">
      <c r="A3962" s="17"/>
      <c r="B3962" s="17"/>
      <c r="C3962" s="17"/>
      <c r="D3962" s="17"/>
      <c r="E3962" s="9"/>
      <c r="F3962" s="18"/>
      <c r="G3962"/>
      <c r="H3962" s="18"/>
    </row>
    <row r="3963" spans="1:8">
      <c r="A3963" s="17"/>
      <c r="B3963" s="17"/>
      <c r="C3963" s="17"/>
      <c r="D3963" s="17"/>
      <c r="E3963" s="9"/>
      <c r="F3963" s="18"/>
      <c r="G3963"/>
      <c r="H3963" s="18"/>
    </row>
    <row r="3964" spans="1:8">
      <c r="A3964" s="17"/>
      <c r="B3964" s="17"/>
      <c r="C3964" s="17"/>
      <c r="D3964" s="17"/>
      <c r="E3964" s="9"/>
      <c r="F3964" s="18"/>
      <c r="G3964"/>
      <c r="H3964" s="18"/>
    </row>
    <row r="3965" spans="1:8">
      <c r="A3965" s="17"/>
      <c r="B3965" s="17"/>
      <c r="C3965" s="17"/>
      <c r="D3965" s="17"/>
      <c r="E3965" s="9"/>
      <c r="F3965" s="18"/>
      <c r="G3965"/>
      <c r="H3965" s="18"/>
    </row>
    <row r="3966" spans="1:8">
      <c r="A3966" s="17"/>
      <c r="B3966" s="17"/>
      <c r="C3966" s="17"/>
      <c r="D3966" s="17"/>
      <c r="E3966" s="9"/>
      <c r="F3966" s="18"/>
      <c r="G3966"/>
      <c r="H3966" s="18"/>
    </row>
    <row r="3967" spans="1:8">
      <c r="A3967" s="17"/>
      <c r="B3967" s="17"/>
      <c r="C3967" s="17"/>
      <c r="D3967" s="17"/>
      <c r="E3967" s="9"/>
      <c r="F3967" s="18"/>
      <c r="G3967"/>
      <c r="H3967" s="18"/>
    </row>
    <row r="3968" spans="1:8">
      <c r="A3968" s="17"/>
      <c r="B3968" s="17"/>
      <c r="C3968" s="17"/>
      <c r="D3968" s="17"/>
      <c r="E3968" s="9"/>
      <c r="F3968" s="18"/>
      <c r="G3968"/>
      <c r="H3968" s="18"/>
    </row>
    <row r="3969" spans="1:8">
      <c r="A3969" s="17"/>
      <c r="B3969" s="17"/>
      <c r="C3969" s="17"/>
      <c r="D3969" s="17"/>
      <c r="E3969" s="9"/>
      <c r="F3969" s="18"/>
      <c r="G3969"/>
      <c r="H3969" s="18"/>
    </row>
    <row r="3970" spans="1:8">
      <c r="A3970" s="17"/>
      <c r="B3970" s="17"/>
      <c r="C3970" s="17"/>
      <c r="D3970" s="17"/>
      <c r="E3970" s="9"/>
      <c r="F3970" s="18"/>
      <c r="G3970"/>
      <c r="H3970" s="18"/>
    </row>
    <row r="3971" spans="1:8">
      <c r="A3971" s="17"/>
      <c r="B3971" s="17"/>
      <c r="C3971" s="17"/>
      <c r="D3971" s="17"/>
      <c r="E3971" s="9"/>
      <c r="F3971" s="18"/>
      <c r="G3971"/>
      <c r="H3971" s="18"/>
    </row>
    <row r="3972" spans="1:8">
      <c r="A3972" s="17"/>
      <c r="B3972" s="17"/>
      <c r="C3972" s="17"/>
      <c r="D3972" s="17"/>
      <c r="E3972" s="9"/>
      <c r="F3972" s="18"/>
      <c r="G3972"/>
      <c r="H3972" s="18"/>
    </row>
    <row r="3973" spans="1:8">
      <c r="A3973" s="17"/>
      <c r="B3973" s="17"/>
      <c r="C3973" s="17"/>
      <c r="D3973" s="17"/>
      <c r="E3973" s="9"/>
      <c r="F3973" s="18"/>
      <c r="G3973"/>
      <c r="H3973" s="18"/>
    </row>
    <row r="3974" spans="1:8">
      <c r="A3974" s="17"/>
      <c r="B3974" s="17"/>
      <c r="C3974" s="17"/>
      <c r="D3974" s="17"/>
      <c r="E3974" s="9"/>
      <c r="F3974" s="18"/>
      <c r="G3974"/>
      <c r="H3974" s="18"/>
    </row>
    <row r="3975" spans="1:8">
      <c r="A3975" s="17"/>
      <c r="B3975" s="17"/>
      <c r="C3975" s="17"/>
      <c r="D3975" s="17"/>
      <c r="E3975" s="9"/>
      <c r="F3975" s="18"/>
      <c r="G3975"/>
      <c r="H3975" s="18"/>
    </row>
    <row r="3976" spans="1:8">
      <c r="A3976" s="17"/>
      <c r="B3976" s="17"/>
      <c r="C3976" s="17"/>
      <c r="D3976" s="17"/>
      <c r="E3976" s="9"/>
      <c r="F3976" s="18"/>
      <c r="G3976"/>
      <c r="H3976" s="18"/>
    </row>
    <row r="3977" spans="1:8">
      <c r="A3977" s="17"/>
      <c r="B3977" s="17"/>
      <c r="C3977" s="17"/>
      <c r="D3977" s="17"/>
      <c r="E3977" s="9"/>
      <c r="F3977" s="18"/>
      <c r="G3977"/>
      <c r="H3977" s="18"/>
    </row>
    <row r="3978" spans="1:8">
      <c r="A3978" s="17"/>
      <c r="B3978" s="17"/>
      <c r="C3978" s="17"/>
      <c r="D3978" s="17"/>
      <c r="E3978" s="9"/>
      <c r="F3978" s="18"/>
      <c r="G3978"/>
      <c r="H3978" s="18"/>
    </row>
    <row r="3979" spans="1:8">
      <c r="A3979" s="17"/>
      <c r="B3979" s="17"/>
      <c r="C3979" s="17"/>
      <c r="D3979" s="17"/>
      <c r="E3979" s="9"/>
      <c r="F3979" s="18"/>
      <c r="G3979"/>
      <c r="H3979" s="18"/>
    </row>
    <row r="3980" spans="1:8">
      <c r="A3980" s="17"/>
      <c r="B3980" s="17"/>
      <c r="C3980" s="17"/>
      <c r="D3980" s="17"/>
      <c r="E3980" s="9"/>
      <c r="F3980" s="18"/>
      <c r="G3980"/>
      <c r="H3980" s="18"/>
    </row>
    <row r="3981" spans="1:8">
      <c r="A3981" s="17"/>
      <c r="B3981" s="17"/>
      <c r="C3981" s="17"/>
      <c r="D3981" s="17"/>
      <c r="E3981" s="9"/>
      <c r="F3981" s="18"/>
      <c r="G3981"/>
      <c r="H3981" s="18"/>
    </row>
    <row r="3982" spans="1:8">
      <c r="A3982" s="17"/>
      <c r="B3982" s="17"/>
      <c r="C3982" s="17"/>
      <c r="D3982" s="17"/>
      <c r="E3982" s="9"/>
      <c r="F3982" s="18"/>
      <c r="G3982"/>
      <c r="H3982" s="18"/>
    </row>
    <row r="3983" spans="1:8">
      <c r="A3983" s="17"/>
      <c r="B3983" s="17"/>
      <c r="C3983" s="17"/>
      <c r="D3983" s="17"/>
      <c r="E3983" s="9"/>
      <c r="F3983" s="18"/>
      <c r="G3983"/>
      <c r="H3983" s="18"/>
    </row>
    <row r="3984" spans="1:8">
      <c r="A3984" s="17"/>
      <c r="B3984" s="17"/>
      <c r="C3984" s="17"/>
      <c r="D3984" s="17"/>
      <c r="E3984" s="9"/>
      <c r="F3984" s="18"/>
      <c r="G3984"/>
      <c r="H3984" s="18"/>
    </row>
    <row r="3985" spans="1:8">
      <c r="A3985" s="17"/>
      <c r="B3985" s="17"/>
      <c r="C3985" s="17"/>
      <c r="D3985" s="17"/>
      <c r="E3985" s="9"/>
      <c r="F3985" s="18"/>
      <c r="G3985"/>
      <c r="H3985" s="18"/>
    </row>
    <row r="3986" spans="1:8">
      <c r="A3986" s="17"/>
      <c r="B3986" s="17"/>
      <c r="C3986" s="17"/>
      <c r="D3986" s="17"/>
      <c r="E3986" s="9"/>
      <c r="F3986" s="18"/>
      <c r="G3986"/>
      <c r="H3986" s="18"/>
    </row>
    <row r="3987" spans="1:8">
      <c r="A3987" s="17"/>
      <c r="B3987" s="17"/>
      <c r="C3987" s="17"/>
      <c r="D3987" s="17"/>
      <c r="E3987" s="9"/>
      <c r="F3987" s="18"/>
      <c r="G3987"/>
      <c r="H3987" s="18"/>
    </row>
    <row r="3988" spans="1:8">
      <c r="A3988" s="17"/>
      <c r="B3988" s="17"/>
      <c r="C3988" s="17"/>
      <c r="D3988" s="17"/>
      <c r="E3988" s="9"/>
      <c r="F3988" s="18"/>
      <c r="G3988"/>
      <c r="H3988" s="18"/>
    </row>
    <row r="3989" spans="1:8">
      <c r="A3989" s="17"/>
      <c r="B3989" s="17"/>
      <c r="C3989" s="17"/>
      <c r="D3989" s="17"/>
      <c r="E3989" s="9"/>
      <c r="F3989" s="18"/>
      <c r="G3989"/>
      <c r="H3989" s="18"/>
    </row>
    <row r="3990" spans="1:8">
      <c r="A3990" s="17"/>
      <c r="B3990" s="17"/>
      <c r="C3990" s="17"/>
      <c r="D3990" s="17"/>
      <c r="E3990" s="9"/>
      <c r="F3990" s="18"/>
      <c r="G3990"/>
      <c r="H3990" s="18"/>
    </row>
    <row r="3991" spans="1:8">
      <c r="A3991" s="17"/>
      <c r="B3991" s="17"/>
      <c r="C3991" s="17"/>
      <c r="D3991" s="17"/>
      <c r="E3991" s="9"/>
      <c r="F3991" s="18"/>
      <c r="G3991"/>
      <c r="H3991" s="18"/>
    </row>
    <row r="3992" spans="1:8">
      <c r="A3992" s="17"/>
      <c r="B3992" s="17"/>
      <c r="C3992" s="17"/>
      <c r="D3992" s="17"/>
      <c r="E3992" s="9"/>
      <c r="F3992" s="18"/>
      <c r="G3992"/>
      <c r="H3992" s="18"/>
    </row>
    <row r="3993" spans="1:8">
      <c r="A3993" s="17"/>
      <c r="B3993" s="17"/>
      <c r="C3993" s="17"/>
      <c r="D3993" s="17"/>
      <c r="E3993" s="9"/>
      <c r="F3993" s="18"/>
      <c r="G3993"/>
      <c r="H3993" s="18"/>
    </row>
    <row r="3994" spans="1:8">
      <c r="A3994" s="17"/>
      <c r="B3994" s="17"/>
      <c r="C3994" s="17"/>
      <c r="D3994" s="17"/>
      <c r="E3994" s="9"/>
      <c r="F3994" s="18"/>
      <c r="G3994"/>
      <c r="H3994" s="18"/>
    </row>
    <row r="3995" spans="1:8">
      <c r="A3995" s="17"/>
      <c r="B3995" s="17"/>
      <c r="C3995" s="17"/>
      <c r="D3995" s="17"/>
      <c r="E3995" s="9"/>
      <c r="F3995" s="18"/>
      <c r="G3995"/>
      <c r="H3995" s="18"/>
    </row>
    <row r="3996" spans="1:8">
      <c r="A3996" s="17"/>
      <c r="B3996" s="17"/>
      <c r="C3996" s="17"/>
      <c r="D3996" s="17"/>
      <c r="E3996" s="9"/>
      <c r="F3996" s="18"/>
      <c r="G3996"/>
      <c r="H3996" s="18"/>
    </row>
    <row r="3997" spans="1:8">
      <c r="A3997" s="17"/>
      <c r="B3997" s="17"/>
      <c r="C3997" s="17"/>
      <c r="D3997" s="17"/>
      <c r="E3997" s="9"/>
      <c r="F3997" s="18"/>
      <c r="G3997"/>
      <c r="H3997" s="18"/>
    </row>
    <row r="3998" spans="1:8">
      <c r="A3998" s="17"/>
      <c r="B3998" s="17"/>
      <c r="C3998" s="17"/>
      <c r="D3998" s="17"/>
      <c r="E3998" s="9"/>
      <c r="F3998" s="18"/>
      <c r="G3998"/>
      <c r="H3998" s="18"/>
    </row>
    <row r="3999" spans="1:8">
      <c r="A3999" s="17"/>
      <c r="B3999" s="17"/>
      <c r="C3999" s="17"/>
      <c r="D3999" s="17"/>
      <c r="E3999" s="9"/>
      <c r="F3999" s="18"/>
      <c r="G3999"/>
      <c r="H3999" s="18"/>
    </row>
    <row r="4000" spans="1:8">
      <c r="A4000" s="17"/>
      <c r="B4000" s="17"/>
      <c r="C4000" s="17"/>
      <c r="D4000" s="17"/>
      <c r="E4000" s="9"/>
      <c r="F4000" s="18"/>
      <c r="G4000"/>
      <c r="H4000" s="18"/>
    </row>
    <row r="4001" spans="1:8">
      <c r="A4001" s="17"/>
      <c r="B4001" s="17"/>
      <c r="C4001" s="17"/>
      <c r="D4001" s="17"/>
      <c r="E4001" s="9"/>
      <c r="F4001" s="18"/>
      <c r="G4001"/>
      <c r="H4001" s="18"/>
    </row>
    <row r="4002" spans="1:8">
      <c r="A4002" s="17"/>
      <c r="B4002" s="17"/>
      <c r="C4002" s="17"/>
      <c r="D4002" s="17"/>
      <c r="E4002" s="9"/>
      <c r="F4002" s="18"/>
      <c r="G4002"/>
      <c r="H4002" s="18"/>
    </row>
    <row r="4003" spans="1:8">
      <c r="A4003" s="17"/>
      <c r="B4003" s="17"/>
      <c r="C4003" s="17"/>
      <c r="D4003" s="17"/>
      <c r="E4003" s="9"/>
      <c r="F4003" s="18"/>
      <c r="G4003"/>
      <c r="H4003" s="18"/>
    </row>
    <row r="4004" spans="1:8">
      <c r="A4004" s="17"/>
      <c r="B4004" s="17"/>
      <c r="C4004" s="17"/>
      <c r="D4004" s="17"/>
      <c r="E4004" s="9"/>
      <c r="F4004" s="18"/>
      <c r="G4004"/>
      <c r="H4004" s="18"/>
    </row>
    <row r="4005" spans="1:8">
      <c r="A4005" s="17"/>
      <c r="B4005" s="17"/>
      <c r="C4005" s="17"/>
      <c r="D4005" s="17"/>
      <c r="E4005" s="9"/>
      <c r="F4005" s="18"/>
      <c r="G4005"/>
      <c r="H4005" s="18"/>
    </row>
    <row r="4006" spans="1:8">
      <c r="A4006" s="17"/>
      <c r="B4006" s="17"/>
      <c r="C4006" s="17"/>
      <c r="D4006" s="17"/>
      <c r="E4006" s="9"/>
      <c r="F4006" s="18"/>
      <c r="G4006"/>
      <c r="H4006" s="18"/>
    </row>
    <row r="4007" spans="1:8">
      <c r="A4007" s="17"/>
      <c r="B4007" s="17"/>
      <c r="C4007" s="17"/>
      <c r="D4007" s="17"/>
      <c r="E4007" s="9"/>
      <c r="F4007" s="18"/>
      <c r="G4007"/>
      <c r="H4007" s="18"/>
    </row>
    <row r="4008" spans="1:8">
      <c r="A4008" s="17"/>
      <c r="B4008" s="17"/>
      <c r="C4008" s="17"/>
      <c r="D4008" s="17"/>
      <c r="E4008" s="9"/>
      <c r="F4008" s="18"/>
      <c r="G4008"/>
      <c r="H4008" s="18"/>
    </row>
    <row r="4009" spans="1:8">
      <c r="A4009" s="17"/>
      <c r="B4009" s="17"/>
      <c r="C4009" s="17"/>
      <c r="D4009" s="17"/>
      <c r="E4009" s="9"/>
      <c r="F4009" s="18"/>
      <c r="G4009"/>
      <c r="H4009" s="18"/>
    </row>
    <row r="4010" spans="1:8">
      <c r="A4010" s="17"/>
      <c r="B4010" s="17"/>
      <c r="C4010" s="17"/>
      <c r="D4010" s="17"/>
      <c r="E4010" s="9"/>
      <c r="F4010" s="18"/>
      <c r="G4010"/>
      <c r="H4010" s="18"/>
    </row>
    <row r="4011" spans="1:8">
      <c r="A4011" s="17"/>
      <c r="B4011" s="17"/>
      <c r="C4011" s="17"/>
      <c r="D4011" s="17"/>
      <c r="E4011" s="9"/>
      <c r="F4011" s="18"/>
      <c r="G4011"/>
      <c r="H4011" s="18"/>
    </row>
    <row r="4012" spans="1:8">
      <c r="A4012" s="17"/>
      <c r="B4012" s="17"/>
      <c r="C4012" s="17"/>
      <c r="D4012" s="17"/>
      <c r="E4012" s="9"/>
      <c r="F4012" s="18"/>
      <c r="G4012"/>
      <c r="H4012" s="18"/>
    </row>
    <row r="4013" spans="1:8">
      <c r="A4013" s="17"/>
      <c r="B4013" s="17"/>
      <c r="C4013" s="17"/>
      <c r="D4013" s="17"/>
      <c r="E4013" s="9"/>
      <c r="F4013" s="18"/>
      <c r="G4013"/>
      <c r="H4013" s="18"/>
    </row>
    <row r="4014" spans="1:8">
      <c r="A4014" s="17"/>
      <c r="B4014" s="17"/>
      <c r="C4014" s="17"/>
      <c r="D4014" s="17"/>
      <c r="E4014" s="9"/>
      <c r="F4014" s="18"/>
      <c r="G4014"/>
      <c r="H4014" s="18"/>
    </row>
    <row r="4015" spans="1:8">
      <c r="A4015" s="17"/>
      <c r="B4015" s="17"/>
      <c r="C4015" s="17"/>
      <c r="D4015" s="17"/>
      <c r="E4015" s="9"/>
      <c r="F4015" s="18"/>
      <c r="G4015"/>
      <c r="H4015" s="18"/>
    </row>
    <row r="4016" spans="1:8">
      <c r="A4016" s="17"/>
      <c r="B4016" s="17"/>
      <c r="C4016" s="17"/>
      <c r="D4016" s="17"/>
      <c r="E4016" s="9"/>
      <c r="F4016" s="18"/>
      <c r="G4016"/>
      <c r="H4016" s="18"/>
    </row>
    <row r="4017" spans="1:8">
      <c r="A4017" s="17"/>
      <c r="B4017" s="17"/>
      <c r="C4017" s="17"/>
      <c r="D4017" s="17"/>
      <c r="E4017" s="9"/>
      <c r="F4017" s="18"/>
      <c r="G4017"/>
      <c r="H4017" s="18"/>
    </row>
    <row r="4018" spans="1:8">
      <c r="A4018" s="17"/>
      <c r="B4018" s="17"/>
      <c r="C4018" s="17"/>
      <c r="D4018" s="17"/>
      <c r="E4018" s="9"/>
      <c r="F4018" s="18"/>
      <c r="G4018"/>
      <c r="H4018" s="18"/>
    </row>
    <row r="4019" spans="1:8">
      <c r="A4019" s="17"/>
      <c r="B4019" s="17"/>
      <c r="C4019" s="17"/>
      <c r="D4019" s="17"/>
      <c r="E4019" s="9"/>
      <c r="F4019" s="18"/>
      <c r="G4019"/>
      <c r="H4019" s="18"/>
    </row>
    <row r="4020" spans="1:8">
      <c r="A4020" s="17"/>
      <c r="B4020" s="17"/>
      <c r="C4020" s="17"/>
      <c r="D4020" s="17"/>
      <c r="E4020" s="9"/>
      <c r="F4020" s="18"/>
      <c r="G4020"/>
      <c r="H4020" s="18"/>
    </row>
    <row r="4021" spans="1:8">
      <c r="A4021" s="17"/>
      <c r="B4021" s="17"/>
      <c r="C4021" s="17"/>
      <c r="D4021" s="17"/>
      <c r="E4021" s="9"/>
      <c r="F4021" s="18"/>
      <c r="G4021"/>
      <c r="H4021" s="18"/>
    </row>
    <row r="4022" spans="1:8">
      <c r="A4022" s="17"/>
      <c r="B4022" s="17"/>
      <c r="C4022" s="17"/>
      <c r="D4022" s="17"/>
      <c r="E4022" s="9"/>
      <c r="F4022" s="18"/>
      <c r="G4022"/>
      <c r="H4022" s="18"/>
    </row>
    <row r="4023" spans="1:8">
      <c r="A4023" s="17"/>
      <c r="B4023" s="17"/>
      <c r="C4023" s="17"/>
      <c r="D4023" s="17"/>
      <c r="E4023" s="9"/>
      <c r="F4023" s="18"/>
      <c r="G4023"/>
      <c r="H4023" s="18"/>
    </row>
    <row r="4024" spans="1:8">
      <c r="A4024" s="17"/>
      <c r="B4024" s="17"/>
      <c r="C4024" s="17"/>
      <c r="D4024" s="17"/>
      <c r="E4024" s="9"/>
      <c r="F4024" s="18"/>
      <c r="G4024"/>
      <c r="H4024" s="18"/>
    </row>
    <row r="4025" spans="1:8">
      <c r="A4025" s="17"/>
      <c r="B4025" s="17"/>
      <c r="C4025" s="17"/>
      <c r="D4025" s="17"/>
      <c r="E4025" s="9"/>
      <c r="F4025" s="18"/>
      <c r="G4025"/>
      <c r="H4025" s="18"/>
    </row>
    <row r="4026" spans="1:8">
      <c r="A4026" s="17"/>
      <c r="B4026" s="17"/>
      <c r="C4026" s="17"/>
      <c r="D4026" s="17"/>
      <c r="E4026" s="9"/>
      <c r="F4026" s="18"/>
      <c r="G4026"/>
      <c r="H4026" s="18"/>
    </row>
    <row r="4027" spans="1:8">
      <c r="A4027" s="17"/>
      <c r="B4027" s="17"/>
      <c r="C4027" s="17"/>
      <c r="D4027" s="17"/>
      <c r="E4027" s="9"/>
      <c r="F4027" s="18"/>
      <c r="G4027"/>
      <c r="H4027" s="18"/>
    </row>
    <row r="4028" spans="1:8">
      <c r="A4028" s="17"/>
      <c r="B4028" s="17"/>
      <c r="C4028" s="17"/>
      <c r="D4028" s="17"/>
      <c r="E4028" s="9"/>
      <c r="F4028" s="18"/>
      <c r="G4028"/>
      <c r="H4028" s="18"/>
    </row>
    <row r="4029" spans="1:8">
      <c r="A4029" s="17"/>
      <c r="B4029" s="17"/>
      <c r="C4029" s="17"/>
      <c r="D4029" s="17"/>
      <c r="E4029" s="9"/>
      <c r="F4029" s="18"/>
      <c r="G4029"/>
      <c r="H4029" s="18"/>
    </row>
    <row r="4030" spans="1:8">
      <c r="A4030" s="17"/>
      <c r="B4030" s="17"/>
      <c r="C4030" s="17"/>
      <c r="D4030" s="17"/>
      <c r="E4030" s="9"/>
      <c r="F4030" s="18"/>
      <c r="G4030"/>
      <c r="H4030" s="18"/>
    </row>
    <row r="4031" spans="1:8">
      <c r="A4031" s="17"/>
      <c r="B4031" s="17"/>
      <c r="C4031" s="17"/>
      <c r="D4031" s="17"/>
      <c r="E4031" s="9"/>
      <c r="F4031" s="18"/>
      <c r="G4031"/>
      <c r="H4031" s="18"/>
    </row>
    <row r="4032" spans="1:8">
      <c r="A4032" s="17"/>
      <c r="B4032" s="17"/>
      <c r="C4032" s="17"/>
      <c r="D4032" s="17"/>
      <c r="E4032" s="9"/>
      <c r="F4032" s="18"/>
      <c r="G4032"/>
      <c r="H4032" s="18"/>
    </row>
    <row r="4033" spans="1:8">
      <c r="A4033" s="17"/>
      <c r="B4033" s="17"/>
      <c r="C4033" s="17"/>
      <c r="D4033" s="17"/>
      <c r="E4033" s="9"/>
      <c r="F4033" s="18"/>
      <c r="G4033"/>
      <c r="H4033" s="18"/>
    </row>
    <row r="4034" spans="1:8">
      <c r="A4034" s="17"/>
      <c r="B4034" s="17"/>
      <c r="C4034" s="17"/>
      <c r="D4034" s="17"/>
      <c r="E4034" s="9"/>
      <c r="F4034" s="18"/>
      <c r="G4034"/>
      <c r="H4034" s="18"/>
    </row>
    <row r="4035" spans="1:8">
      <c r="A4035" s="17"/>
      <c r="B4035" s="17"/>
      <c r="C4035" s="17"/>
      <c r="D4035" s="17"/>
      <c r="E4035" s="9"/>
      <c r="F4035" s="18"/>
      <c r="G4035"/>
      <c r="H4035" s="18"/>
    </row>
    <row r="4036" spans="1:8">
      <c r="A4036" s="17"/>
      <c r="B4036" s="17"/>
      <c r="C4036" s="17"/>
      <c r="D4036" s="17"/>
      <c r="E4036" s="9"/>
      <c r="F4036" s="18"/>
      <c r="G4036"/>
      <c r="H4036" s="18"/>
    </row>
    <row r="4037" spans="1:8">
      <c r="A4037" s="17"/>
      <c r="B4037" s="17"/>
      <c r="C4037" s="17"/>
      <c r="D4037" s="17"/>
      <c r="E4037" s="9"/>
      <c r="F4037" s="18"/>
      <c r="G4037"/>
      <c r="H4037" s="18"/>
    </row>
    <row r="4038" spans="1:8">
      <c r="A4038" s="17"/>
      <c r="B4038" s="17"/>
      <c r="C4038" s="17"/>
      <c r="D4038" s="17"/>
      <c r="E4038" s="9"/>
      <c r="F4038" s="18"/>
      <c r="G4038"/>
      <c r="H4038" s="18"/>
    </row>
    <row r="4039" spans="1:8">
      <c r="A4039" s="17"/>
      <c r="B4039" s="17"/>
      <c r="C4039" s="17"/>
      <c r="D4039" s="17"/>
      <c r="E4039" s="9"/>
      <c r="F4039" s="18"/>
      <c r="G4039"/>
      <c r="H4039" s="18"/>
    </row>
    <row r="4040" spans="1:8">
      <c r="A4040" s="17"/>
      <c r="B4040" s="17"/>
      <c r="C4040" s="17"/>
      <c r="D4040" s="17"/>
      <c r="E4040" s="9"/>
      <c r="F4040" s="18"/>
      <c r="G4040"/>
      <c r="H4040" s="18"/>
    </row>
    <row r="4041" spans="1:8">
      <c r="A4041" s="17"/>
      <c r="B4041" s="17"/>
      <c r="C4041" s="17"/>
      <c r="D4041" s="17"/>
      <c r="E4041" s="9"/>
      <c r="F4041" s="18"/>
      <c r="G4041"/>
      <c r="H4041" s="18"/>
    </row>
    <row r="4042" spans="1:8">
      <c r="A4042" s="17"/>
      <c r="B4042" s="17"/>
      <c r="C4042" s="17"/>
      <c r="D4042" s="17"/>
      <c r="E4042" s="9"/>
      <c r="F4042" s="18"/>
      <c r="G4042"/>
      <c r="H4042" s="18"/>
    </row>
    <row r="4043" spans="1:8">
      <c r="A4043" s="17"/>
      <c r="B4043" s="17"/>
      <c r="C4043" s="17"/>
      <c r="D4043" s="17"/>
      <c r="E4043" s="9"/>
      <c r="F4043" s="18"/>
      <c r="G4043"/>
      <c r="H4043" s="18"/>
    </row>
    <row r="4044" spans="1:8">
      <c r="A4044" s="17"/>
      <c r="B4044" s="17"/>
      <c r="C4044" s="17"/>
      <c r="D4044" s="17"/>
      <c r="E4044" s="9"/>
      <c r="F4044" s="18"/>
      <c r="G4044"/>
      <c r="H4044" s="18"/>
    </row>
    <row r="4045" spans="1:8">
      <c r="A4045" s="17"/>
      <c r="B4045" s="17"/>
      <c r="C4045" s="17"/>
      <c r="D4045" s="17"/>
      <c r="E4045" s="9"/>
      <c r="F4045" s="18"/>
      <c r="G4045"/>
      <c r="H4045" s="18"/>
    </row>
    <row r="4046" spans="1:8">
      <c r="A4046" s="17"/>
      <c r="B4046" s="17"/>
      <c r="C4046" s="17"/>
      <c r="D4046" s="17"/>
      <c r="E4046" s="9"/>
      <c r="F4046" s="18"/>
      <c r="G4046"/>
      <c r="H4046" s="18"/>
    </row>
    <row r="4047" spans="1:8">
      <c r="A4047" s="17"/>
      <c r="B4047" s="17"/>
      <c r="C4047" s="17"/>
      <c r="D4047" s="17"/>
      <c r="E4047" s="9"/>
      <c r="F4047" s="18"/>
      <c r="G4047"/>
      <c r="H4047" s="18"/>
    </row>
    <row r="4048" spans="1:8">
      <c r="A4048" s="17"/>
      <c r="B4048" s="17"/>
      <c r="C4048" s="17"/>
      <c r="D4048" s="17"/>
      <c r="E4048" s="9"/>
      <c r="F4048" s="18"/>
      <c r="G4048"/>
      <c r="H4048" s="18"/>
    </row>
    <row r="4049" spans="1:8">
      <c r="A4049" s="17"/>
      <c r="B4049" s="17"/>
      <c r="C4049" s="17"/>
      <c r="D4049" s="17"/>
      <c r="E4049" s="9"/>
      <c r="F4049" s="18"/>
      <c r="G4049"/>
      <c r="H4049" s="18"/>
    </row>
    <row r="4050" spans="1:8">
      <c r="A4050" s="17"/>
      <c r="B4050" s="17"/>
      <c r="C4050" s="17"/>
      <c r="D4050" s="17"/>
      <c r="E4050" s="9"/>
      <c r="F4050" s="18"/>
      <c r="G4050"/>
      <c r="H4050" s="18"/>
    </row>
    <row r="4051" spans="1:8">
      <c r="A4051" s="17"/>
      <c r="B4051" s="17"/>
      <c r="C4051" s="17"/>
      <c r="D4051" s="17"/>
      <c r="E4051" s="9"/>
      <c r="F4051" s="18"/>
      <c r="G4051"/>
      <c r="H4051" s="18"/>
    </row>
    <row r="4052" spans="1:8">
      <c r="A4052" s="17"/>
      <c r="B4052" s="17"/>
      <c r="C4052" s="17"/>
      <c r="D4052" s="17"/>
      <c r="E4052" s="9"/>
      <c r="F4052" s="18"/>
      <c r="G4052"/>
      <c r="H4052" s="18"/>
    </row>
    <row r="4053" spans="1:8">
      <c r="A4053" s="17"/>
      <c r="B4053" s="17"/>
      <c r="C4053" s="17"/>
      <c r="D4053" s="17"/>
      <c r="E4053" s="9"/>
      <c r="F4053" s="18"/>
      <c r="G4053"/>
      <c r="H4053" s="18"/>
    </row>
    <row r="4054" spans="1:8">
      <c r="A4054" s="17"/>
      <c r="B4054" s="17"/>
      <c r="C4054" s="17"/>
      <c r="D4054" s="17"/>
      <c r="E4054" s="9"/>
      <c r="F4054" s="18"/>
      <c r="G4054"/>
      <c r="H4054" s="18"/>
    </row>
    <row r="4055" spans="1:8">
      <c r="A4055" s="17"/>
      <c r="B4055" s="17"/>
      <c r="C4055" s="17"/>
      <c r="D4055" s="17"/>
      <c r="E4055" s="9"/>
      <c r="F4055" s="18"/>
      <c r="G4055"/>
      <c r="H4055" s="18"/>
    </row>
    <row r="4056" spans="1:8">
      <c r="A4056" s="17"/>
      <c r="B4056" s="17"/>
      <c r="C4056" s="17"/>
      <c r="D4056" s="17"/>
      <c r="E4056" s="9"/>
      <c r="F4056" s="18"/>
      <c r="G4056"/>
      <c r="H4056" s="18"/>
    </row>
    <row r="4057" spans="1:8">
      <c r="A4057" s="17"/>
      <c r="B4057" s="17"/>
      <c r="C4057" s="17"/>
      <c r="D4057" s="17"/>
      <c r="E4057" s="9"/>
      <c r="F4057" s="18"/>
      <c r="G4057"/>
      <c r="H4057" s="18"/>
    </row>
    <row r="4058" spans="1:8">
      <c r="A4058" s="17"/>
      <c r="B4058" s="17"/>
      <c r="C4058" s="17"/>
      <c r="D4058" s="17"/>
      <c r="E4058" s="9"/>
      <c r="F4058" s="18"/>
      <c r="G4058"/>
      <c r="H4058" s="18"/>
    </row>
    <row r="4059" spans="1:8">
      <c r="A4059" s="17"/>
      <c r="B4059" s="17"/>
      <c r="C4059" s="17"/>
      <c r="D4059" s="17"/>
      <c r="E4059" s="9"/>
      <c r="F4059" s="18"/>
      <c r="G4059"/>
      <c r="H4059" s="18"/>
    </row>
    <row r="4060" spans="1:8">
      <c r="A4060" s="17"/>
      <c r="B4060" s="17"/>
      <c r="C4060" s="17"/>
      <c r="D4060" s="17"/>
      <c r="E4060" s="9"/>
      <c r="F4060" s="18"/>
      <c r="G4060"/>
      <c r="H4060" s="18"/>
    </row>
    <row r="4061" spans="1:8">
      <c r="A4061" s="17"/>
      <c r="B4061" s="17"/>
      <c r="C4061" s="17"/>
      <c r="D4061" s="17"/>
      <c r="E4061" s="9"/>
      <c r="F4061" s="18"/>
      <c r="G4061"/>
      <c r="H4061" s="18"/>
    </row>
    <row r="4062" spans="1:8">
      <c r="A4062" s="17"/>
      <c r="B4062" s="17"/>
      <c r="C4062" s="17"/>
      <c r="D4062" s="17"/>
      <c r="E4062" s="9"/>
      <c r="F4062" s="18"/>
      <c r="G4062"/>
      <c r="H4062" s="18"/>
    </row>
    <row r="4063" spans="1:8">
      <c r="A4063" s="17"/>
      <c r="B4063" s="17"/>
      <c r="C4063" s="17"/>
      <c r="D4063" s="17"/>
      <c r="E4063" s="9"/>
      <c r="F4063" s="18"/>
      <c r="G4063"/>
      <c r="H4063" s="18"/>
    </row>
    <row r="4064" spans="1:8">
      <c r="A4064" s="17"/>
      <c r="B4064" s="17"/>
      <c r="C4064" s="17"/>
      <c r="D4064" s="17"/>
      <c r="E4064" s="9"/>
      <c r="F4064" s="18"/>
      <c r="G4064"/>
      <c r="H4064" s="18"/>
    </row>
    <row r="4065" spans="1:8">
      <c r="A4065" s="17"/>
      <c r="B4065" s="17"/>
      <c r="C4065" s="17"/>
      <c r="D4065" s="17"/>
      <c r="E4065" s="9"/>
      <c r="F4065" s="18"/>
      <c r="G4065"/>
      <c r="H4065" s="18"/>
    </row>
    <row r="4066" spans="1:8">
      <c r="A4066" s="17"/>
      <c r="B4066" s="17"/>
      <c r="C4066" s="17"/>
      <c r="D4066" s="17"/>
      <c r="E4066" s="9"/>
      <c r="F4066" s="18"/>
      <c r="G4066"/>
      <c r="H4066" s="18"/>
    </row>
    <row r="4067" spans="1:8">
      <c r="A4067" s="17"/>
      <c r="B4067" s="17"/>
      <c r="C4067" s="17"/>
      <c r="D4067" s="17"/>
      <c r="E4067" s="9"/>
      <c r="F4067" s="18"/>
      <c r="G4067"/>
      <c r="H4067" s="18"/>
    </row>
    <row r="4068" spans="1:8">
      <c r="A4068" s="17"/>
      <c r="B4068" s="17"/>
      <c r="C4068" s="17"/>
      <c r="D4068" s="17"/>
      <c r="E4068" s="9"/>
      <c r="F4068" s="18"/>
      <c r="G4068"/>
      <c r="H4068" s="18"/>
    </row>
    <row r="4069" spans="1:8">
      <c r="A4069" s="17"/>
      <c r="B4069" s="17"/>
      <c r="C4069" s="17"/>
      <c r="D4069" s="17"/>
      <c r="E4069" s="9"/>
      <c r="F4069" s="18"/>
      <c r="G4069"/>
      <c r="H4069" s="18"/>
    </row>
    <row r="4070" spans="1:8">
      <c r="A4070" s="17"/>
      <c r="B4070" s="17"/>
      <c r="C4070" s="17"/>
      <c r="D4070" s="17"/>
      <c r="E4070" s="9"/>
      <c r="F4070" s="18"/>
      <c r="G4070"/>
      <c r="H4070" s="18"/>
    </row>
    <row r="4071" spans="1:8">
      <c r="A4071" s="17"/>
      <c r="B4071" s="17"/>
      <c r="C4071" s="17"/>
      <c r="D4071" s="17"/>
      <c r="E4071" s="9"/>
      <c r="F4071" s="18"/>
      <c r="G4071"/>
      <c r="H4071" s="18"/>
    </row>
    <row r="4072" spans="1:8">
      <c r="A4072" s="17"/>
      <c r="B4072" s="17"/>
      <c r="C4072" s="17"/>
      <c r="D4072" s="17"/>
      <c r="E4072" s="9"/>
      <c r="F4072" s="18"/>
      <c r="G4072"/>
      <c r="H4072" s="18"/>
    </row>
    <row r="4073" spans="1:8">
      <c r="A4073" s="17"/>
      <c r="B4073" s="17"/>
      <c r="C4073" s="17"/>
      <c r="D4073" s="17"/>
      <c r="E4073" s="9"/>
      <c r="F4073" s="18"/>
      <c r="G4073"/>
      <c r="H4073" s="18"/>
    </row>
    <row r="4074" spans="1:8">
      <c r="A4074" s="17"/>
      <c r="B4074" s="17"/>
      <c r="C4074" s="17"/>
      <c r="D4074" s="17"/>
      <c r="E4074" s="9"/>
      <c r="F4074" s="18"/>
      <c r="G4074"/>
      <c r="H4074" s="18"/>
    </row>
    <row r="4075" spans="1:8">
      <c r="A4075" s="17"/>
      <c r="B4075" s="17"/>
      <c r="C4075" s="17"/>
      <c r="D4075" s="17"/>
      <c r="E4075" s="9"/>
      <c r="F4075" s="18"/>
      <c r="G4075"/>
      <c r="H4075" s="18"/>
    </row>
    <row r="4076" spans="1:8">
      <c r="A4076" s="17"/>
      <c r="B4076" s="17"/>
      <c r="C4076" s="17"/>
      <c r="D4076" s="17"/>
      <c r="E4076" s="9"/>
      <c r="F4076" s="18"/>
      <c r="G4076"/>
      <c r="H4076" s="18"/>
    </row>
    <row r="4077" spans="1:8">
      <c r="A4077" s="17"/>
      <c r="B4077" s="17"/>
      <c r="C4077" s="17"/>
      <c r="D4077" s="17"/>
      <c r="E4077" s="9"/>
      <c r="F4077" s="18"/>
      <c r="G4077"/>
      <c r="H4077" s="18"/>
    </row>
    <row r="4078" spans="1:8">
      <c r="A4078" s="17"/>
      <c r="B4078" s="17"/>
      <c r="C4078" s="17"/>
      <c r="D4078" s="17"/>
      <c r="E4078" s="9"/>
      <c r="F4078" s="18"/>
      <c r="G4078"/>
      <c r="H4078" s="18"/>
    </row>
    <row r="4079" spans="1:8">
      <c r="A4079" s="17"/>
      <c r="B4079" s="17"/>
      <c r="C4079" s="17"/>
      <c r="D4079" s="17"/>
      <c r="E4079" s="9"/>
      <c r="F4079" s="18"/>
      <c r="G4079"/>
      <c r="H4079" s="18"/>
    </row>
    <row r="4080" spans="1:8">
      <c r="A4080" s="17"/>
      <c r="B4080" s="17"/>
      <c r="C4080" s="17"/>
      <c r="D4080" s="17"/>
      <c r="E4080" s="9"/>
      <c r="F4080" s="18"/>
      <c r="G4080"/>
      <c r="H4080" s="18"/>
    </row>
    <row r="4081" spans="1:8">
      <c r="A4081" s="17"/>
      <c r="B4081" s="17"/>
      <c r="C4081" s="17"/>
      <c r="D4081" s="17"/>
      <c r="E4081" s="9"/>
      <c r="F4081" s="18"/>
      <c r="G4081"/>
      <c r="H4081" s="18"/>
    </row>
    <row r="4082" spans="1:8">
      <c r="A4082" s="17"/>
      <c r="B4082" s="17"/>
      <c r="C4082" s="17"/>
      <c r="D4082" s="17"/>
      <c r="E4082" s="9"/>
      <c r="F4082" s="18"/>
      <c r="G4082"/>
      <c r="H4082" s="18"/>
    </row>
    <row r="4083" spans="1:8">
      <c r="A4083" s="17"/>
      <c r="B4083" s="17"/>
      <c r="C4083" s="17"/>
      <c r="D4083" s="17"/>
      <c r="E4083" s="9"/>
      <c r="F4083" s="18"/>
      <c r="G4083"/>
      <c r="H4083" s="18"/>
    </row>
    <row r="4084" spans="1:8">
      <c r="A4084" s="17"/>
      <c r="B4084" s="17"/>
      <c r="C4084" s="17"/>
      <c r="D4084" s="17"/>
      <c r="E4084" s="9"/>
      <c r="F4084" s="18"/>
      <c r="G4084"/>
      <c r="H4084" s="18"/>
    </row>
    <row r="4085" spans="1:8">
      <c r="A4085" s="17"/>
      <c r="B4085" s="17"/>
      <c r="C4085" s="17"/>
      <c r="D4085" s="17"/>
      <c r="E4085" s="9"/>
      <c r="F4085" s="18"/>
      <c r="G4085"/>
      <c r="H4085" s="18"/>
    </row>
    <row r="4086" spans="1:8">
      <c r="A4086" s="17"/>
      <c r="B4086" s="17"/>
      <c r="C4086" s="17"/>
      <c r="D4086" s="17"/>
      <c r="E4086" s="9"/>
      <c r="F4086" s="18"/>
      <c r="G4086"/>
      <c r="H4086" s="18"/>
    </row>
    <row r="4087" spans="1:8">
      <c r="A4087" s="17"/>
      <c r="B4087" s="17"/>
      <c r="C4087" s="17"/>
      <c r="D4087" s="17"/>
      <c r="E4087" s="9"/>
      <c r="F4087" s="18"/>
      <c r="G4087"/>
      <c r="H4087" s="18"/>
    </row>
    <row r="4088" spans="1:8">
      <c r="A4088" s="17"/>
      <c r="B4088" s="17"/>
      <c r="C4088" s="17"/>
      <c r="D4088" s="17"/>
      <c r="E4088" s="9"/>
      <c r="F4088" s="18"/>
      <c r="G4088"/>
      <c r="H4088" s="18"/>
    </row>
    <row r="4089" spans="1:8">
      <c r="A4089" s="17"/>
      <c r="B4089" s="17"/>
      <c r="C4089" s="17"/>
      <c r="D4089" s="17"/>
      <c r="E4089" s="9"/>
      <c r="F4089" s="18"/>
      <c r="G4089"/>
      <c r="H4089" s="18"/>
    </row>
    <row r="4090" spans="1:8">
      <c r="A4090" s="17"/>
      <c r="B4090" s="17"/>
      <c r="C4090" s="17"/>
      <c r="D4090" s="17"/>
      <c r="E4090" s="9"/>
      <c r="F4090" s="18"/>
      <c r="G4090"/>
      <c r="H4090" s="18"/>
    </row>
    <row r="4091" spans="1:8">
      <c r="A4091" s="17"/>
      <c r="B4091" s="17"/>
      <c r="C4091" s="17"/>
      <c r="D4091" s="17"/>
      <c r="E4091" s="9"/>
      <c r="F4091" s="18"/>
      <c r="G4091"/>
      <c r="H4091" s="18"/>
    </row>
    <row r="4092" spans="1:8">
      <c r="A4092" s="17"/>
      <c r="B4092" s="17"/>
      <c r="C4092" s="17"/>
      <c r="D4092" s="17"/>
      <c r="E4092" s="9"/>
      <c r="F4092" s="18"/>
      <c r="G4092"/>
      <c r="H4092" s="18"/>
    </row>
    <row r="4093" spans="1:8">
      <c r="A4093" s="17"/>
      <c r="B4093" s="17"/>
      <c r="C4093" s="17"/>
      <c r="D4093" s="17"/>
      <c r="E4093" s="9"/>
      <c r="F4093" s="18"/>
      <c r="G4093"/>
      <c r="H4093" s="18"/>
    </row>
    <row r="4094" spans="1:8">
      <c r="A4094" s="17"/>
      <c r="B4094" s="17"/>
      <c r="C4094" s="17"/>
      <c r="D4094" s="17"/>
      <c r="E4094" s="9"/>
      <c r="F4094" s="18"/>
      <c r="G4094"/>
      <c r="H4094" s="18"/>
    </row>
    <row r="4095" spans="1:8">
      <c r="A4095" s="17"/>
      <c r="B4095" s="17"/>
      <c r="C4095" s="17"/>
      <c r="D4095" s="17"/>
      <c r="E4095" s="9"/>
      <c r="F4095" s="18"/>
      <c r="G4095"/>
      <c r="H4095" s="18"/>
    </row>
    <row r="4096" spans="1:8">
      <c r="A4096" s="17"/>
      <c r="B4096" s="17"/>
      <c r="C4096" s="17"/>
      <c r="D4096" s="17"/>
      <c r="E4096" s="9"/>
      <c r="F4096" s="18"/>
      <c r="G4096"/>
      <c r="H4096" s="18"/>
    </row>
    <row r="4097" spans="1:8">
      <c r="A4097" s="17"/>
      <c r="B4097" s="17"/>
      <c r="C4097" s="17"/>
      <c r="D4097" s="17"/>
      <c r="E4097" s="9"/>
      <c r="F4097" s="18"/>
      <c r="G4097"/>
      <c r="H4097" s="18"/>
    </row>
    <row r="4098" spans="1:8">
      <c r="A4098" s="17"/>
      <c r="B4098" s="17"/>
      <c r="C4098" s="17"/>
      <c r="D4098" s="17"/>
      <c r="E4098" s="9"/>
      <c r="F4098" s="18"/>
      <c r="G4098"/>
      <c r="H4098" s="18"/>
    </row>
    <row r="4099" spans="1:8">
      <c r="A4099" s="17"/>
      <c r="B4099" s="17"/>
      <c r="C4099" s="17"/>
      <c r="D4099" s="17"/>
      <c r="E4099" s="9"/>
      <c r="F4099" s="18"/>
      <c r="G4099"/>
      <c r="H4099" s="18"/>
    </row>
    <row r="4100" spans="1:8">
      <c r="A4100" s="17"/>
      <c r="B4100" s="17"/>
      <c r="C4100" s="17"/>
      <c r="D4100" s="17"/>
      <c r="E4100" s="9"/>
      <c r="F4100" s="18"/>
      <c r="G4100"/>
      <c r="H4100" s="18"/>
    </row>
    <row r="4101" spans="1:8">
      <c r="A4101" s="17"/>
      <c r="B4101" s="17"/>
      <c r="C4101" s="17"/>
      <c r="D4101" s="17"/>
      <c r="E4101" s="9"/>
      <c r="F4101" s="18"/>
      <c r="G4101"/>
      <c r="H4101" s="18"/>
    </row>
    <row r="4102" spans="1:8">
      <c r="A4102" s="17"/>
      <c r="B4102" s="17"/>
      <c r="C4102" s="17"/>
      <c r="D4102" s="17"/>
      <c r="E4102" s="9"/>
      <c r="F4102" s="18"/>
      <c r="G4102"/>
      <c r="H4102" s="18"/>
    </row>
    <row r="4103" spans="1:8">
      <c r="A4103" s="17"/>
      <c r="B4103" s="17"/>
      <c r="C4103" s="17"/>
      <c r="D4103" s="17"/>
      <c r="E4103" s="9"/>
      <c r="F4103" s="18"/>
      <c r="G4103"/>
      <c r="H4103" s="18"/>
    </row>
    <row r="4104" spans="1:8">
      <c r="A4104" s="17"/>
      <c r="B4104" s="17"/>
      <c r="C4104" s="17"/>
      <c r="D4104" s="17"/>
      <c r="E4104" s="9"/>
      <c r="F4104" s="18"/>
      <c r="G4104"/>
      <c r="H4104" s="18"/>
    </row>
    <row r="4105" spans="1:8">
      <c r="A4105" s="17"/>
      <c r="B4105" s="17"/>
      <c r="C4105" s="17"/>
      <c r="D4105" s="17"/>
      <c r="E4105" s="9"/>
      <c r="F4105" s="18"/>
      <c r="G4105"/>
      <c r="H4105" s="18"/>
    </row>
    <row r="4106" spans="1:8">
      <c r="A4106" s="17"/>
      <c r="B4106" s="17"/>
      <c r="C4106" s="17"/>
      <c r="D4106" s="17"/>
      <c r="E4106" s="9"/>
      <c r="F4106" s="18"/>
      <c r="G4106"/>
      <c r="H4106" s="18"/>
    </row>
    <row r="4107" spans="1:8">
      <c r="A4107" s="17"/>
      <c r="B4107" s="17"/>
      <c r="C4107" s="17"/>
      <c r="D4107" s="17"/>
      <c r="E4107" s="9"/>
      <c r="F4107" s="18"/>
      <c r="G4107"/>
      <c r="H4107" s="18"/>
    </row>
    <row r="4108" spans="1:8">
      <c r="A4108" s="17"/>
      <c r="B4108" s="17"/>
      <c r="C4108" s="17"/>
      <c r="D4108" s="17"/>
      <c r="E4108" s="9"/>
      <c r="F4108" s="18"/>
      <c r="G4108"/>
      <c r="H4108" s="18"/>
    </row>
    <row r="4109" spans="1:8">
      <c r="A4109" s="17"/>
      <c r="B4109" s="17"/>
      <c r="C4109" s="17"/>
      <c r="D4109" s="17"/>
      <c r="E4109" s="9"/>
      <c r="F4109" s="18"/>
      <c r="G4109"/>
      <c r="H4109" s="18"/>
    </row>
    <row r="4110" spans="1:8">
      <c r="A4110" s="17"/>
      <c r="B4110" s="17"/>
      <c r="C4110" s="17"/>
      <c r="D4110" s="17"/>
      <c r="E4110" s="9"/>
      <c r="F4110" s="18"/>
      <c r="G4110"/>
      <c r="H4110" s="18"/>
    </row>
    <row r="4111" spans="1:8">
      <c r="A4111" s="17"/>
      <c r="B4111" s="17"/>
      <c r="C4111" s="17"/>
      <c r="D4111" s="17"/>
      <c r="E4111" s="9"/>
      <c r="F4111" s="18"/>
      <c r="G4111"/>
      <c r="H4111" s="18"/>
    </row>
    <row r="4112" spans="1:8">
      <c r="A4112" s="17"/>
      <c r="B4112" s="17"/>
      <c r="C4112" s="17"/>
      <c r="D4112" s="17"/>
      <c r="E4112" s="9"/>
      <c r="F4112" s="18"/>
      <c r="G4112"/>
      <c r="H4112" s="18"/>
    </row>
    <row r="4113" spans="1:8">
      <c r="A4113" s="17"/>
      <c r="B4113" s="17"/>
      <c r="C4113" s="17"/>
      <c r="D4113" s="17"/>
      <c r="E4113" s="9"/>
      <c r="F4113" s="18"/>
      <c r="G4113"/>
      <c r="H4113" s="18"/>
    </row>
    <row r="4114" spans="1:8">
      <c r="A4114" s="17"/>
      <c r="B4114" s="17"/>
      <c r="C4114" s="17"/>
      <c r="D4114" s="17"/>
      <c r="E4114" s="9"/>
      <c r="F4114" s="18"/>
      <c r="G4114"/>
      <c r="H4114" s="18"/>
    </row>
    <row r="4115" spans="1:8">
      <c r="A4115" s="17"/>
      <c r="B4115" s="17"/>
      <c r="C4115" s="17"/>
      <c r="D4115" s="17"/>
      <c r="E4115" s="9"/>
      <c r="F4115" s="18"/>
      <c r="G4115"/>
      <c r="H4115" s="18"/>
    </row>
    <row r="4116" spans="1:8">
      <c r="A4116" s="17"/>
      <c r="B4116" s="17"/>
      <c r="C4116" s="17"/>
      <c r="D4116" s="17"/>
      <c r="E4116" s="9"/>
      <c r="F4116" s="18"/>
      <c r="G4116"/>
      <c r="H4116" s="18"/>
    </row>
    <row r="4117" spans="1:8">
      <c r="A4117" s="17"/>
      <c r="B4117" s="17"/>
      <c r="C4117" s="17"/>
      <c r="D4117" s="17"/>
      <c r="E4117" s="9"/>
      <c r="F4117" s="18"/>
      <c r="G4117"/>
      <c r="H4117" s="18"/>
    </row>
    <row r="4118" spans="1:8">
      <c r="A4118" s="17"/>
      <c r="B4118" s="17"/>
      <c r="C4118" s="17"/>
      <c r="D4118" s="17"/>
      <c r="E4118" s="9"/>
      <c r="F4118" s="18"/>
      <c r="G4118"/>
      <c r="H4118" s="18"/>
    </row>
    <row r="4119" spans="1:8">
      <c r="A4119" s="17"/>
      <c r="B4119" s="17"/>
      <c r="C4119" s="17"/>
      <c r="D4119" s="17"/>
      <c r="E4119" s="9"/>
      <c r="F4119" s="18"/>
      <c r="G4119"/>
      <c r="H4119" s="18"/>
    </row>
    <row r="4120" spans="1:8">
      <c r="A4120" s="17"/>
      <c r="B4120" s="17"/>
      <c r="C4120" s="17"/>
      <c r="D4120" s="17"/>
      <c r="E4120" s="9"/>
      <c r="F4120" s="18"/>
      <c r="G4120"/>
      <c r="H4120" s="18"/>
    </row>
    <row r="4121" spans="1:8">
      <c r="A4121" s="17"/>
      <c r="B4121" s="17"/>
      <c r="C4121" s="17"/>
      <c r="D4121" s="17"/>
      <c r="E4121" s="9"/>
      <c r="F4121" s="18"/>
      <c r="G4121"/>
      <c r="H4121" s="18"/>
    </row>
    <row r="4122" spans="1:8">
      <c r="A4122" s="17"/>
      <c r="B4122" s="17"/>
      <c r="C4122" s="17"/>
      <c r="D4122" s="17"/>
      <c r="E4122" s="9"/>
      <c r="F4122" s="18"/>
      <c r="G4122"/>
      <c r="H4122" s="18"/>
    </row>
    <row r="4123" spans="1:8">
      <c r="A4123" s="17"/>
      <c r="B4123" s="17"/>
      <c r="C4123" s="17"/>
      <c r="D4123" s="17"/>
      <c r="E4123" s="9"/>
      <c r="F4123" s="18"/>
      <c r="G4123"/>
      <c r="H4123" s="18"/>
    </row>
    <row r="4124" spans="1:8">
      <c r="A4124" s="17"/>
      <c r="B4124" s="17"/>
      <c r="C4124" s="17"/>
      <c r="D4124" s="17"/>
      <c r="E4124" s="9"/>
      <c r="F4124" s="18"/>
      <c r="G4124"/>
      <c r="H4124" s="18"/>
    </row>
    <row r="4125" spans="1:8">
      <c r="A4125" s="17"/>
      <c r="B4125" s="17"/>
      <c r="C4125" s="17"/>
      <c r="D4125" s="17"/>
      <c r="E4125" s="9"/>
      <c r="F4125" s="18"/>
      <c r="G4125"/>
      <c r="H4125" s="18"/>
    </row>
    <row r="4126" spans="1:8">
      <c r="A4126" s="17"/>
      <c r="B4126" s="17"/>
      <c r="C4126" s="17"/>
      <c r="D4126" s="17"/>
      <c r="E4126" s="9"/>
      <c r="F4126" s="18"/>
      <c r="G4126"/>
      <c r="H4126" s="18"/>
    </row>
    <row r="4127" spans="1:8">
      <c r="A4127" s="17"/>
      <c r="B4127" s="17"/>
      <c r="C4127" s="17"/>
      <c r="D4127" s="17"/>
      <c r="E4127" s="9"/>
      <c r="F4127" s="18"/>
      <c r="G4127"/>
      <c r="H4127" s="18"/>
    </row>
    <row r="4128" spans="1:8">
      <c r="A4128" s="17"/>
      <c r="B4128" s="17"/>
      <c r="C4128" s="17"/>
      <c r="D4128" s="17"/>
      <c r="E4128" s="9"/>
      <c r="F4128" s="18"/>
      <c r="G4128"/>
      <c r="H4128" s="18"/>
    </row>
    <row r="4129" spans="1:8">
      <c r="A4129" s="17"/>
      <c r="B4129" s="17"/>
      <c r="C4129" s="17"/>
      <c r="D4129" s="17"/>
      <c r="E4129" s="9"/>
      <c r="F4129" s="18"/>
      <c r="G4129"/>
      <c r="H4129" s="18"/>
    </row>
    <row r="4130" spans="1:8">
      <c r="A4130" s="17"/>
      <c r="B4130" s="17"/>
      <c r="C4130" s="17"/>
      <c r="D4130" s="17"/>
      <c r="E4130" s="9"/>
      <c r="F4130" s="18"/>
      <c r="G4130"/>
      <c r="H4130" s="18"/>
    </row>
    <row r="4131" spans="1:8">
      <c r="A4131" s="17"/>
      <c r="B4131" s="17"/>
      <c r="C4131" s="17"/>
      <c r="D4131" s="17"/>
      <c r="E4131" s="9"/>
      <c r="F4131" s="18"/>
      <c r="G4131"/>
      <c r="H4131" s="18"/>
    </row>
    <row r="4132" spans="1:8">
      <c r="A4132" s="17"/>
      <c r="B4132" s="17"/>
      <c r="C4132" s="17"/>
      <c r="D4132" s="17"/>
      <c r="E4132" s="9"/>
      <c r="F4132" s="18"/>
      <c r="G4132"/>
      <c r="H4132" s="18"/>
    </row>
    <row r="4133" spans="1:8">
      <c r="A4133" s="17"/>
      <c r="B4133" s="17"/>
      <c r="C4133" s="17"/>
      <c r="D4133" s="17"/>
      <c r="E4133" s="9"/>
      <c r="F4133" s="18"/>
      <c r="G4133"/>
      <c r="H4133" s="18"/>
    </row>
    <row r="4134" spans="1:8">
      <c r="A4134" s="17"/>
      <c r="B4134" s="17"/>
      <c r="C4134" s="17"/>
      <c r="D4134" s="17"/>
      <c r="E4134" s="9"/>
      <c r="F4134" s="18"/>
      <c r="G4134"/>
      <c r="H4134" s="18"/>
    </row>
    <row r="4135" spans="1:8">
      <c r="A4135" s="17"/>
      <c r="B4135" s="17"/>
      <c r="C4135" s="17"/>
      <c r="D4135" s="17"/>
      <c r="E4135" s="9"/>
      <c r="F4135" s="18"/>
      <c r="G4135"/>
      <c r="H4135" s="18"/>
    </row>
    <row r="4136" spans="1:8">
      <c r="A4136" s="17"/>
      <c r="B4136" s="17"/>
      <c r="C4136" s="17"/>
      <c r="D4136" s="17"/>
      <c r="E4136" s="9"/>
      <c r="F4136" s="18"/>
      <c r="G4136"/>
      <c r="H4136" s="18"/>
    </row>
    <row r="4137" spans="1:8">
      <c r="A4137" s="17"/>
      <c r="B4137" s="17"/>
      <c r="C4137" s="17"/>
      <c r="D4137" s="17"/>
      <c r="E4137" s="9"/>
      <c r="F4137" s="18"/>
      <c r="G4137"/>
      <c r="H4137" s="18"/>
    </row>
    <row r="4138" spans="1:8">
      <c r="A4138" s="17"/>
      <c r="B4138" s="17"/>
      <c r="C4138" s="17"/>
      <c r="D4138" s="17"/>
      <c r="E4138" s="9"/>
      <c r="F4138" s="18"/>
      <c r="G4138"/>
      <c r="H4138" s="18"/>
    </row>
    <row r="4139" spans="1:8">
      <c r="A4139" s="17"/>
      <c r="B4139" s="17"/>
      <c r="C4139" s="17"/>
      <c r="D4139" s="17"/>
      <c r="E4139" s="9"/>
      <c r="F4139" s="18"/>
      <c r="G4139"/>
      <c r="H4139" s="18"/>
    </row>
    <row r="4140" spans="1:8">
      <c r="A4140" s="17"/>
      <c r="B4140" s="17"/>
      <c r="C4140" s="17"/>
      <c r="D4140" s="17"/>
      <c r="E4140" s="9"/>
      <c r="F4140" s="18"/>
      <c r="G4140"/>
      <c r="H4140" s="18"/>
    </row>
    <row r="4141" spans="1:8">
      <c r="A4141" s="17"/>
      <c r="B4141" s="17"/>
      <c r="C4141" s="17"/>
      <c r="D4141" s="17"/>
      <c r="E4141" s="9"/>
      <c r="F4141" s="18"/>
      <c r="G4141"/>
      <c r="H4141" s="18"/>
    </row>
    <row r="4142" spans="1:8">
      <c r="A4142" s="17"/>
      <c r="B4142" s="17"/>
      <c r="C4142" s="17"/>
      <c r="D4142" s="17"/>
      <c r="E4142" s="9"/>
      <c r="F4142" s="18"/>
      <c r="G4142"/>
      <c r="H4142" s="18"/>
    </row>
    <row r="4143" spans="1:8">
      <c r="A4143" s="17"/>
      <c r="B4143" s="17"/>
      <c r="C4143" s="17"/>
      <c r="D4143" s="17"/>
      <c r="E4143" s="9"/>
      <c r="F4143" s="18"/>
      <c r="G4143"/>
      <c r="H4143" s="18"/>
    </row>
    <row r="4144" spans="1:8">
      <c r="A4144" s="17"/>
      <c r="B4144" s="17"/>
      <c r="C4144" s="17"/>
      <c r="D4144" s="17"/>
      <c r="E4144" s="9"/>
      <c r="F4144" s="18"/>
      <c r="G4144"/>
      <c r="H4144" s="18"/>
    </row>
    <row r="4145" spans="1:8">
      <c r="A4145" s="17"/>
      <c r="B4145" s="17"/>
      <c r="C4145" s="17"/>
      <c r="D4145" s="17"/>
      <c r="E4145" s="9"/>
      <c r="F4145" s="18"/>
      <c r="G4145"/>
      <c r="H4145" s="18"/>
    </row>
    <row r="4146" spans="1:8">
      <c r="A4146" s="17"/>
      <c r="B4146" s="17"/>
      <c r="C4146" s="17"/>
      <c r="D4146" s="17"/>
      <c r="E4146" s="9"/>
      <c r="F4146" s="18"/>
      <c r="G4146"/>
      <c r="H4146" s="18"/>
    </row>
    <row r="4147" spans="1:8">
      <c r="A4147" s="17"/>
      <c r="B4147" s="17"/>
      <c r="C4147" s="17"/>
      <c r="D4147" s="17"/>
      <c r="E4147" s="9"/>
      <c r="F4147" s="18"/>
      <c r="G4147"/>
      <c r="H4147" s="18"/>
    </row>
    <row r="4148" spans="1:8">
      <c r="A4148" s="17"/>
      <c r="B4148" s="17"/>
      <c r="C4148" s="17"/>
      <c r="D4148" s="17"/>
      <c r="E4148" s="9"/>
      <c r="F4148" s="18"/>
      <c r="G4148"/>
      <c r="H4148" s="18"/>
    </row>
    <row r="4149" spans="1:8">
      <c r="A4149" s="17"/>
      <c r="B4149" s="17"/>
      <c r="C4149" s="17"/>
      <c r="D4149" s="17"/>
      <c r="E4149" s="9"/>
      <c r="F4149" s="18"/>
      <c r="G4149"/>
      <c r="H4149" s="18"/>
    </row>
    <row r="4150" spans="1:8">
      <c r="A4150" s="17"/>
      <c r="B4150" s="17"/>
      <c r="C4150" s="17"/>
      <c r="D4150" s="17"/>
      <c r="E4150" s="9"/>
      <c r="F4150" s="18"/>
      <c r="G4150"/>
      <c r="H4150" s="18"/>
    </row>
    <row r="4151" spans="1:8">
      <c r="A4151" s="17"/>
      <c r="B4151" s="17"/>
      <c r="C4151" s="17"/>
      <c r="D4151" s="17"/>
      <c r="E4151" s="9"/>
      <c r="F4151" s="18"/>
      <c r="G4151"/>
      <c r="H4151" s="18"/>
    </row>
    <row r="4152" spans="1:8">
      <c r="A4152" s="17"/>
      <c r="B4152" s="17"/>
      <c r="C4152" s="17"/>
      <c r="D4152" s="17"/>
      <c r="E4152" s="9"/>
      <c r="F4152" s="18"/>
      <c r="G4152"/>
      <c r="H4152" s="18"/>
    </row>
    <row r="4153" spans="1:8">
      <c r="A4153" s="17"/>
      <c r="B4153" s="17"/>
      <c r="C4153" s="17"/>
      <c r="D4153" s="17"/>
      <c r="E4153" s="9"/>
      <c r="F4153" s="18"/>
      <c r="G4153"/>
      <c r="H4153" s="18"/>
    </row>
    <row r="4154" spans="1:8">
      <c r="A4154" s="17"/>
      <c r="B4154" s="17"/>
      <c r="C4154" s="17"/>
      <c r="D4154" s="17"/>
      <c r="E4154" s="9"/>
      <c r="F4154" s="18"/>
      <c r="G4154"/>
      <c r="H4154" s="18"/>
    </row>
    <row r="4155" spans="1:8">
      <c r="A4155" s="17"/>
      <c r="B4155" s="17"/>
      <c r="C4155" s="17"/>
      <c r="D4155" s="17"/>
      <c r="E4155" s="9"/>
      <c r="F4155" s="18"/>
      <c r="G4155"/>
      <c r="H4155" s="18"/>
    </row>
    <row r="4156" spans="1:8">
      <c r="A4156" s="17"/>
      <c r="B4156" s="17"/>
      <c r="C4156" s="17"/>
      <c r="D4156" s="17"/>
      <c r="E4156" s="9"/>
      <c r="F4156" s="18"/>
      <c r="G4156"/>
      <c r="H4156" s="18"/>
    </row>
    <row r="4157" spans="1:8">
      <c r="A4157" s="17"/>
      <c r="B4157" s="17"/>
      <c r="C4157" s="17"/>
      <c r="D4157" s="17"/>
      <c r="E4157" s="9"/>
      <c r="F4157" s="18"/>
      <c r="G4157"/>
      <c r="H4157" s="18"/>
    </row>
    <row r="4158" spans="1:8">
      <c r="A4158" s="17"/>
      <c r="B4158" s="17"/>
      <c r="C4158" s="17"/>
      <c r="D4158" s="17"/>
      <c r="E4158" s="9"/>
      <c r="F4158" s="18"/>
      <c r="G4158"/>
      <c r="H4158" s="18"/>
    </row>
    <row r="4159" spans="1:8">
      <c r="A4159" s="17"/>
      <c r="B4159" s="17"/>
      <c r="C4159" s="17"/>
      <c r="D4159" s="17"/>
      <c r="E4159" s="9"/>
      <c r="F4159" s="18"/>
      <c r="G4159"/>
      <c r="H4159" s="18"/>
    </row>
    <row r="4160" spans="1:8">
      <c r="A4160" s="17"/>
      <c r="B4160" s="17"/>
      <c r="C4160" s="17"/>
      <c r="D4160" s="17"/>
      <c r="E4160" s="9"/>
      <c r="F4160" s="18"/>
      <c r="G4160"/>
      <c r="H4160" s="18"/>
    </row>
    <row r="4161" spans="1:8">
      <c r="A4161" s="17"/>
      <c r="B4161" s="17"/>
      <c r="C4161" s="17"/>
      <c r="D4161" s="17"/>
      <c r="E4161" s="9"/>
      <c r="F4161" s="18"/>
      <c r="G4161"/>
      <c r="H4161" s="18"/>
    </row>
    <row r="4162" spans="1:8">
      <c r="A4162" s="17"/>
      <c r="B4162" s="17"/>
      <c r="C4162" s="17"/>
      <c r="D4162" s="17"/>
      <c r="E4162" s="9"/>
      <c r="F4162" s="18"/>
      <c r="G4162"/>
      <c r="H4162" s="18"/>
    </row>
    <row r="4163" spans="1:8">
      <c r="A4163" s="17"/>
      <c r="B4163" s="17"/>
      <c r="C4163" s="17"/>
      <c r="D4163" s="17"/>
      <c r="E4163" s="9"/>
      <c r="F4163" s="18"/>
      <c r="G4163"/>
      <c r="H4163" s="18"/>
    </row>
    <row r="4164" spans="1:8">
      <c r="A4164" s="17"/>
      <c r="B4164" s="17"/>
      <c r="C4164" s="17"/>
      <c r="D4164" s="17"/>
      <c r="E4164" s="9"/>
      <c r="F4164" s="18"/>
      <c r="G4164"/>
      <c r="H4164" s="18"/>
    </row>
    <row r="4165" spans="1:8">
      <c r="A4165" s="17"/>
      <c r="B4165" s="17"/>
      <c r="C4165" s="17"/>
      <c r="D4165" s="17"/>
      <c r="E4165" s="9"/>
      <c r="F4165" s="18"/>
      <c r="G4165"/>
      <c r="H4165" s="18"/>
    </row>
    <row r="4166" spans="1:8">
      <c r="A4166" s="17"/>
      <c r="B4166" s="17"/>
      <c r="C4166" s="17"/>
      <c r="D4166" s="17"/>
      <c r="E4166" s="9"/>
      <c r="F4166" s="18"/>
      <c r="G4166"/>
      <c r="H4166" s="18"/>
    </row>
    <row r="4167" spans="1:8">
      <c r="A4167" s="17"/>
      <c r="B4167" s="17"/>
      <c r="C4167" s="17"/>
      <c r="D4167" s="17"/>
      <c r="E4167" s="9"/>
      <c r="F4167" s="18"/>
      <c r="G4167"/>
      <c r="H4167" s="18"/>
    </row>
    <row r="4168" spans="1:8">
      <c r="A4168" s="17"/>
      <c r="B4168" s="17"/>
      <c r="C4168" s="17"/>
      <c r="D4168" s="17"/>
      <c r="E4168" s="9"/>
      <c r="F4168" s="18"/>
      <c r="G4168"/>
      <c r="H4168" s="18"/>
    </row>
    <row r="4169" spans="1:8">
      <c r="A4169" s="17"/>
      <c r="B4169" s="17"/>
      <c r="C4169" s="17"/>
      <c r="D4169" s="17"/>
      <c r="E4169" s="9"/>
      <c r="F4169" s="18"/>
      <c r="G4169"/>
      <c r="H4169" s="18"/>
    </row>
    <row r="4170" spans="1:8">
      <c r="A4170" s="17"/>
      <c r="B4170" s="17"/>
      <c r="C4170" s="17"/>
      <c r="D4170" s="17"/>
      <c r="E4170" s="9"/>
      <c r="F4170" s="18"/>
      <c r="G4170"/>
      <c r="H4170" s="18"/>
    </row>
    <row r="4171" spans="1:8">
      <c r="A4171" s="17"/>
      <c r="B4171" s="17"/>
      <c r="C4171" s="17"/>
      <c r="D4171" s="17"/>
      <c r="E4171" s="9"/>
      <c r="F4171" s="18"/>
      <c r="G4171"/>
      <c r="H4171" s="18"/>
    </row>
    <row r="4172" spans="1:8">
      <c r="A4172" s="17"/>
      <c r="B4172" s="17"/>
      <c r="C4172" s="17"/>
      <c r="D4172" s="17"/>
      <c r="E4172" s="9"/>
      <c r="F4172" s="18"/>
      <c r="G4172"/>
      <c r="H4172" s="18"/>
    </row>
    <row r="4173" spans="1:8">
      <c r="A4173" s="17"/>
      <c r="B4173" s="17"/>
      <c r="C4173" s="17"/>
      <c r="D4173" s="17"/>
      <c r="E4173" s="9"/>
      <c r="F4173" s="18"/>
      <c r="G4173"/>
      <c r="H4173" s="18"/>
    </row>
    <row r="4174" spans="1:8">
      <c r="A4174" s="17"/>
      <c r="B4174" s="17"/>
      <c r="C4174" s="17"/>
      <c r="D4174" s="17"/>
      <c r="E4174" s="9"/>
      <c r="F4174" s="18"/>
      <c r="G4174"/>
      <c r="H4174" s="18"/>
    </row>
    <row r="4175" spans="1:8">
      <c r="A4175" s="17"/>
      <c r="B4175" s="17"/>
      <c r="C4175" s="17"/>
      <c r="D4175" s="17"/>
      <c r="E4175" s="9"/>
      <c r="F4175" s="18"/>
      <c r="G4175"/>
      <c r="H4175" s="18"/>
    </row>
    <row r="4176" spans="1:8">
      <c r="A4176" s="17"/>
      <c r="B4176" s="17"/>
      <c r="C4176" s="17"/>
      <c r="D4176" s="17"/>
      <c r="E4176" s="9"/>
      <c r="F4176" s="18"/>
      <c r="G4176"/>
      <c r="H4176" s="18"/>
    </row>
    <row r="4177" spans="1:8">
      <c r="A4177" s="17"/>
      <c r="B4177" s="17"/>
      <c r="C4177" s="17"/>
      <c r="D4177" s="17"/>
      <c r="E4177" s="9"/>
      <c r="F4177" s="18"/>
      <c r="G4177"/>
      <c r="H4177" s="18"/>
    </row>
    <row r="4178" spans="1:8">
      <c r="A4178" s="17"/>
      <c r="B4178" s="17"/>
      <c r="C4178" s="17"/>
      <c r="D4178" s="17"/>
      <c r="E4178" s="9"/>
      <c r="F4178" s="18"/>
      <c r="G4178"/>
      <c r="H4178" s="18"/>
    </row>
    <row r="4179" spans="1:8">
      <c r="A4179" s="17"/>
      <c r="B4179" s="17"/>
      <c r="C4179" s="17"/>
      <c r="D4179" s="17"/>
      <c r="E4179" s="9"/>
      <c r="F4179" s="18"/>
      <c r="G4179"/>
      <c r="H4179" s="18"/>
    </row>
    <row r="4180" spans="1:8">
      <c r="A4180" s="17"/>
      <c r="B4180" s="17"/>
      <c r="C4180" s="17"/>
      <c r="D4180" s="17"/>
      <c r="E4180" s="9"/>
      <c r="F4180" s="18"/>
      <c r="G4180"/>
      <c r="H4180" s="18"/>
    </row>
    <row r="4181" spans="1:8">
      <c r="A4181" s="17"/>
      <c r="B4181" s="17"/>
      <c r="C4181" s="17"/>
      <c r="D4181" s="17"/>
      <c r="E4181" s="9"/>
      <c r="F4181" s="18"/>
      <c r="G4181"/>
      <c r="H4181" s="18"/>
    </row>
    <row r="4182" spans="1:8">
      <c r="A4182" s="17"/>
      <c r="B4182" s="17"/>
      <c r="C4182" s="17"/>
      <c r="D4182" s="17"/>
      <c r="E4182" s="9"/>
      <c r="F4182" s="18"/>
      <c r="G4182"/>
      <c r="H4182" s="18"/>
    </row>
    <row r="4183" spans="1:8">
      <c r="A4183" s="17"/>
      <c r="B4183" s="17"/>
      <c r="C4183" s="17"/>
      <c r="D4183" s="17"/>
      <c r="E4183" s="9"/>
      <c r="F4183" s="18"/>
      <c r="G4183"/>
      <c r="H4183" s="18"/>
    </row>
    <row r="4184" spans="1:8">
      <c r="A4184" s="17"/>
      <c r="B4184" s="17"/>
      <c r="C4184" s="17"/>
      <c r="D4184" s="17"/>
      <c r="E4184" s="9"/>
      <c r="F4184" s="18"/>
      <c r="G4184"/>
      <c r="H4184" s="18"/>
    </row>
    <row r="4185" spans="1:8">
      <c r="A4185" s="17"/>
      <c r="B4185" s="17"/>
      <c r="C4185" s="17"/>
      <c r="D4185" s="17"/>
      <c r="E4185" s="9"/>
      <c r="F4185" s="18"/>
      <c r="G4185"/>
      <c r="H4185" s="18"/>
    </row>
    <row r="4186" spans="1:8">
      <c r="A4186" s="17"/>
      <c r="B4186" s="17"/>
      <c r="C4186" s="17"/>
      <c r="D4186" s="17"/>
      <c r="E4186" s="9"/>
      <c r="F4186" s="18"/>
      <c r="G4186"/>
      <c r="H4186" s="18"/>
    </row>
    <row r="4187" spans="1:8">
      <c r="A4187" s="17"/>
      <c r="B4187" s="17"/>
      <c r="C4187" s="17"/>
      <c r="D4187" s="17"/>
      <c r="E4187" s="9"/>
      <c r="F4187" s="18"/>
      <c r="G4187"/>
      <c r="H4187" s="18"/>
    </row>
    <row r="4188" spans="1:8">
      <c r="A4188" s="17"/>
      <c r="B4188" s="17"/>
      <c r="C4188" s="17"/>
      <c r="D4188" s="17"/>
      <c r="E4188" s="9"/>
      <c r="F4188" s="18"/>
      <c r="G4188"/>
      <c r="H4188" s="18"/>
    </row>
    <row r="4189" spans="1:8">
      <c r="A4189" s="17"/>
      <c r="B4189" s="17"/>
      <c r="C4189" s="17"/>
      <c r="D4189" s="17"/>
      <c r="E4189" s="9"/>
      <c r="F4189" s="18"/>
      <c r="G4189"/>
      <c r="H4189" s="18"/>
    </row>
    <row r="4190" spans="1:8">
      <c r="A4190" s="17"/>
      <c r="B4190" s="17"/>
      <c r="C4190" s="17"/>
      <c r="D4190" s="17"/>
      <c r="E4190" s="9"/>
      <c r="F4190" s="18"/>
      <c r="G4190"/>
      <c r="H4190" s="18"/>
    </row>
    <row r="4191" spans="1:8">
      <c r="A4191" s="17"/>
      <c r="B4191" s="17"/>
      <c r="C4191" s="17"/>
      <c r="D4191" s="17"/>
      <c r="E4191" s="9"/>
      <c r="F4191" s="18"/>
      <c r="G4191"/>
      <c r="H4191" s="18"/>
    </row>
    <row r="4192" spans="1:8">
      <c r="A4192" s="17"/>
      <c r="B4192" s="17"/>
      <c r="C4192" s="17"/>
      <c r="D4192" s="17"/>
      <c r="E4192" s="9"/>
      <c r="F4192" s="18"/>
      <c r="G4192"/>
      <c r="H4192" s="18"/>
    </row>
    <row r="4193" spans="1:8">
      <c r="A4193" s="17"/>
      <c r="B4193" s="17"/>
      <c r="C4193" s="17"/>
      <c r="D4193" s="17"/>
      <c r="E4193" s="9"/>
      <c r="F4193" s="18"/>
      <c r="G4193"/>
      <c r="H4193" s="18"/>
    </row>
    <row r="4194" spans="1:8">
      <c r="A4194" s="17"/>
      <c r="B4194" s="17"/>
      <c r="C4194" s="17"/>
      <c r="D4194" s="17"/>
      <c r="E4194" s="9"/>
      <c r="F4194" s="18"/>
      <c r="G4194"/>
      <c r="H4194" s="18"/>
    </row>
    <row r="4195" spans="1:8">
      <c r="A4195" s="17"/>
      <c r="B4195" s="17"/>
      <c r="C4195" s="17"/>
      <c r="D4195" s="17"/>
      <c r="E4195" s="9"/>
      <c r="F4195" s="18"/>
      <c r="G4195"/>
      <c r="H4195" s="18"/>
    </row>
    <row r="4196" spans="1:8">
      <c r="A4196" s="17"/>
      <c r="B4196" s="17"/>
      <c r="C4196" s="17"/>
      <c r="D4196" s="17"/>
      <c r="E4196" s="9"/>
      <c r="F4196" s="18"/>
      <c r="G4196"/>
      <c r="H4196" s="18"/>
    </row>
    <row r="4197" spans="1:8">
      <c r="A4197" s="17"/>
      <c r="B4197" s="17"/>
      <c r="C4197" s="17"/>
      <c r="D4197" s="17"/>
      <c r="E4197" s="9"/>
      <c r="F4197" s="18"/>
      <c r="G4197"/>
      <c r="H4197" s="18"/>
    </row>
    <row r="4198" spans="1:8">
      <c r="A4198" s="17"/>
      <c r="B4198" s="17"/>
      <c r="C4198" s="17"/>
      <c r="D4198" s="17"/>
      <c r="E4198" s="9"/>
      <c r="F4198" s="18"/>
      <c r="G4198"/>
      <c r="H4198" s="18"/>
    </row>
    <row r="4199" spans="1:8">
      <c r="A4199" s="17"/>
      <c r="B4199" s="17"/>
      <c r="C4199" s="17"/>
      <c r="D4199" s="17"/>
      <c r="E4199" s="9"/>
      <c r="F4199" s="18"/>
      <c r="G4199"/>
      <c r="H4199" s="18"/>
    </row>
    <row r="4200" spans="1:8">
      <c r="A4200" s="17"/>
      <c r="B4200" s="17"/>
      <c r="C4200" s="17"/>
      <c r="D4200" s="17"/>
      <c r="E4200" s="9"/>
      <c r="F4200" s="18"/>
      <c r="G4200"/>
      <c r="H4200" s="18"/>
    </row>
    <row r="4201" spans="1:8">
      <c r="A4201" s="17"/>
      <c r="B4201" s="17"/>
      <c r="C4201" s="17"/>
      <c r="D4201" s="17"/>
      <c r="E4201" s="9"/>
      <c r="F4201" s="18"/>
      <c r="G4201"/>
      <c r="H4201" s="18"/>
    </row>
    <row r="4202" spans="1:8">
      <c r="A4202" s="17"/>
      <c r="B4202" s="17"/>
      <c r="C4202" s="17"/>
      <c r="D4202" s="17"/>
      <c r="E4202" s="9"/>
      <c r="F4202" s="18"/>
      <c r="G4202"/>
      <c r="H4202" s="18"/>
    </row>
    <row r="4203" spans="1:8">
      <c r="A4203" s="17"/>
      <c r="B4203" s="17"/>
      <c r="C4203" s="17"/>
      <c r="D4203" s="17"/>
      <c r="E4203" s="9"/>
      <c r="F4203" s="18"/>
      <c r="G4203"/>
      <c r="H4203" s="18"/>
    </row>
    <row r="4204" spans="1:8">
      <c r="A4204" s="17"/>
      <c r="B4204" s="17"/>
      <c r="C4204" s="17"/>
      <c r="D4204" s="17"/>
      <c r="E4204" s="9"/>
      <c r="F4204" s="18"/>
      <c r="G4204"/>
      <c r="H4204" s="18"/>
    </row>
    <row r="4205" spans="1:8">
      <c r="A4205" s="17"/>
      <c r="B4205" s="17"/>
      <c r="C4205" s="17"/>
      <c r="D4205" s="17"/>
      <c r="E4205" s="9"/>
      <c r="F4205" s="18"/>
      <c r="G4205"/>
      <c r="H4205" s="18"/>
    </row>
    <row r="4206" spans="1:8">
      <c r="A4206" s="17"/>
      <c r="B4206" s="17"/>
      <c r="C4206" s="17"/>
      <c r="D4206" s="17"/>
      <c r="E4206" s="9"/>
      <c r="F4206" s="18"/>
      <c r="G4206"/>
      <c r="H4206" s="18"/>
    </row>
    <row r="4207" spans="1:8">
      <c r="A4207" s="17"/>
      <c r="B4207" s="17"/>
      <c r="C4207" s="17"/>
      <c r="D4207" s="17"/>
      <c r="E4207" s="9"/>
      <c r="F4207" s="18"/>
      <c r="G4207"/>
      <c r="H4207" s="18"/>
    </row>
    <row r="4208" spans="1:8">
      <c r="A4208" s="17"/>
      <c r="B4208" s="17"/>
      <c r="C4208" s="17"/>
      <c r="D4208" s="17"/>
      <c r="E4208" s="9"/>
      <c r="F4208" s="18"/>
      <c r="G4208"/>
      <c r="H4208" s="18"/>
    </row>
    <row r="4209" spans="1:8">
      <c r="A4209" s="17"/>
      <c r="B4209" s="17"/>
      <c r="C4209" s="17"/>
      <c r="D4209" s="17"/>
      <c r="E4209" s="9"/>
      <c r="F4209" s="18"/>
      <c r="G4209"/>
      <c r="H4209" s="18"/>
    </row>
    <row r="4210" spans="1:8">
      <c r="A4210" s="17"/>
      <c r="B4210" s="17"/>
      <c r="C4210" s="17"/>
      <c r="D4210" s="17"/>
      <c r="E4210" s="9"/>
      <c r="F4210" s="18"/>
      <c r="G4210"/>
      <c r="H4210" s="18"/>
    </row>
    <row r="4211" spans="1:8">
      <c r="A4211" s="17"/>
      <c r="B4211" s="17"/>
      <c r="C4211" s="17"/>
      <c r="D4211" s="17"/>
      <c r="E4211" s="9"/>
      <c r="F4211" s="18"/>
      <c r="G4211"/>
      <c r="H4211" s="18"/>
    </row>
    <row r="4212" spans="1:8">
      <c r="A4212" s="17"/>
      <c r="B4212" s="17"/>
      <c r="C4212" s="17"/>
      <c r="D4212" s="17"/>
      <c r="E4212" s="9"/>
      <c r="F4212" s="18"/>
      <c r="G4212"/>
      <c r="H4212" s="18"/>
    </row>
    <row r="4213" spans="1:8">
      <c r="A4213" s="17"/>
      <c r="B4213" s="17"/>
      <c r="C4213" s="17"/>
      <c r="D4213" s="17"/>
      <c r="E4213" s="9"/>
      <c r="F4213" s="18"/>
      <c r="G4213"/>
      <c r="H4213" s="18"/>
    </row>
    <row r="4214" spans="1:8">
      <c r="A4214" s="17"/>
      <c r="B4214" s="17"/>
      <c r="C4214" s="17"/>
      <c r="D4214" s="17"/>
      <c r="E4214" s="9"/>
      <c r="F4214" s="18"/>
      <c r="G4214"/>
      <c r="H4214" s="18"/>
    </row>
    <row r="4215" spans="1:8">
      <c r="A4215" s="17"/>
      <c r="B4215" s="17"/>
      <c r="C4215" s="17"/>
      <c r="D4215" s="17"/>
      <c r="E4215" s="9"/>
      <c r="F4215" s="18"/>
      <c r="G4215"/>
      <c r="H4215" s="18"/>
    </row>
    <row r="4216" spans="1:8">
      <c r="A4216" s="17"/>
      <c r="B4216" s="17"/>
      <c r="C4216" s="17"/>
      <c r="D4216" s="17"/>
      <c r="E4216" s="9"/>
      <c r="F4216" s="18"/>
      <c r="G4216"/>
      <c r="H4216" s="18"/>
    </row>
    <row r="4217" spans="1:8">
      <c r="A4217" s="17"/>
      <c r="B4217" s="17"/>
      <c r="C4217" s="17"/>
      <c r="D4217" s="17"/>
      <c r="E4217" s="9"/>
      <c r="F4217" s="18"/>
      <c r="G4217"/>
      <c r="H4217" s="18"/>
    </row>
    <row r="4218" spans="1:8">
      <c r="A4218" s="17"/>
      <c r="B4218" s="17"/>
      <c r="C4218" s="17"/>
      <c r="D4218" s="17"/>
      <c r="E4218" s="9"/>
      <c r="F4218" s="18"/>
      <c r="G4218"/>
      <c r="H4218" s="18"/>
    </row>
    <row r="4219" spans="1:8">
      <c r="A4219" s="17"/>
      <c r="B4219" s="17"/>
      <c r="C4219" s="17"/>
      <c r="D4219" s="17"/>
      <c r="E4219" s="9"/>
      <c r="F4219" s="18"/>
      <c r="G4219"/>
      <c r="H4219" s="18"/>
    </row>
    <row r="4220" spans="1:8">
      <c r="A4220" s="17"/>
      <c r="B4220" s="17"/>
      <c r="C4220" s="17"/>
      <c r="D4220" s="17"/>
      <c r="E4220" s="9"/>
      <c r="F4220" s="18"/>
      <c r="G4220"/>
      <c r="H4220" s="18"/>
    </row>
    <row r="4221" spans="1:8">
      <c r="A4221" s="17"/>
      <c r="B4221" s="17"/>
      <c r="C4221" s="17"/>
      <c r="D4221" s="17"/>
      <c r="E4221" s="9"/>
      <c r="F4221" s="18"/>
      <c r="G4221"/>
      <c r="H4221" s="18"/>
    </row>
    <row r="4222" spans="1:8">
      <c r="A4222" s="17"/>
      <c r="B4222" s="17"/>
      <c r="C4222" s="17"/>
      <c r="D4222" s="17"/>
      <c r="E4222" s="9"/>
      <c r="F4222" s="18"/>
      <c r="G4222"/>
      <c r="H4222" s="18"/>
    </row>
    <row r="4223" spans="1:8">
      <c r="A4223" s="17"/>
      <c r="B4223" s="17"/>
      <c r="C4223" s="17"/>
      <c r="D4223" s="17"/>
      <c r="E4223" s="9"/>
      <c r="F4223" s="18"/>
      <c r="G4223"/>
      <c r="H4223" s="18"/>
    </row>
    <row r="4224" spans="1:8">
      <c r="A4224" s="17"/>
      <c r="B4224" s="17"/>
      <c r="C4224" s="17"/>
      <c r="D4224" s="17"/>
      <c r="E4224" s="9"/>
      <c r="F4224" s="18"/>
      <c r="G4224"/>
      <c r="H4224" s="18"/>
    </row>
    <row r="4225" spans="1:8">
      <c r="A4225" s="17"/>
      <c r="B4225" s="17"/>
      <c r="C4225" s="17"/>
      <c r="D4225" s="17"/>
      <c r="E4225" s="9"/>
      <c r="F4225" s="18"/>
      <c r="G4225"/>
      <c r="H4225" s="18"/>
    </row>
    <row r="4226" spans="1:8">
      <c r="A4226" s="17"/>
      <c r="B4226" s="17"/>
      <c r="C4226" s="17"/>
      <c r="D4226" s="17"/>
      <c r="E4226" s="9"/>
      <c r="F4226" s="18"/>
      <c r="G4226"/>
      <c r="H4226" s="18"/>
    </row>
    <row r="4227" spans="1:8">
      <c r="A4227" s="17"/>
      <c r="B4227" s="17"/>
      <c r="C4227" s="17"/>
      <c r="D4227" s="17"/>
      <c r="E4227" s="9"/>
      <c r="F4227" s="18"/>
      <c r="G4227"/>
      <c r="H4227" s="18"/>
    </row>
    <row r="4228" spans="1:8">
      <c r="A4228" s="17"/>
      <c r="B4228" s="17"/>
      <c r="C4228" s="17"/>
      <c r="D4228" s="17"/>
      <c r="E4228" s="9"/>
      <c r="F4228" s="18"/>
      <c r="G4228"/>
      <c r="H4228" s="18"/>
    </row>
    <row r="4229" spans="1:8">
      <c r="A4229" s="17"/>
      <c r="B4229" s="17"/>
      <c r="C4229" s="17"/>
      <c r="D4229" s="17"/>
      <c r="E4229" s="9"/>
      <c r="F4229" s="18"/>
      <c r="G4229"/>
      <c r="H4229" s="18"/>
    </row>
    <row r="4230" spans="1:8">
      <c r="A4230" s="17"/>
      <c r="B4230" s="17"/>
      <c r="C4230" s="17"/>
      <c r="D4230" s="17"/>
      <c r="E4230" s="9"/>
      <c r="F4230" s="18"/>
      <c r="G4230"/>
      <c r="H4230" s="18"/>
    </row>
    <row r="4231" spans="1:8">
      <c r="A4231" s="17"/>
      <c r="B4231" s="17"/>
      <c r="C4231" s="17"/>
      <c r="D4231" s="17"/>
      <c r="E4231" s="9"/>
      <c r="F4231" s="18"/>
      <c r="G4231"/>
      <c r="H4231" s="18"/>
    </row>
    <row r="4232" spans="1:8">
      <c r="A4232" s="17"/>
      <c r="B4232" s="17"/>
      <c r="C4232" s="17"/>
      <c r="D4232" s="17"/>
      <c r="E4232" s="9"/>
      <c r="F4232" s="18"/>
      <c r="G4232"/>
      <c r="H4232" s="18"/>
    </row>
    <row r="4233" spans="1:8">
      <c r="A4233" s="17"/>
      <c r="B4233" s="17"/>
      <c r="C4233" s="17"/>
      <c r="D4233" s="17"/>
      <c r="E4233" s="9"/>
      <c r="F4233" s="18"/>
      <c r="G4233"/>
      <c r="H4233" s="18"/>
    </row>
    <row r="4234" spans="1:8">
      <c r="A4234" s="17"/>
      <c r="B4234" s="17"/>
      <c r="C4234" s="17"/>
      <c r="D4234" s="17"/>
      <c r="E4234" s="9"/>
      <c r="F4234" s="18"/>
      <c r="G4234"/>
      <c r="H4234" s="18"/>
    </row>
    <row r="4235" spans="1:8">
      <c r="A4235" s="17"/>
      <c r="B4235" s="17"/>
      <c r="C4235" s="17"/>
      <c r="D4235" s="17"/>
      <c r="E4235" s="9"/>
      <c r="F4235" s="18"/>
      <c r="G4235"/>
      <c r="H4235" s="18"/>
    </row>
    <row r="4236" spans="1:8">
      <c r="A4236" s="17"/>
      <c r="B4236" s="17"/>
      <c r="C4236" s="17"/>
      <c r="D4236" s="17"/>
      <c r="E4236" s="9"/>
      <c r="F4236" s="18"/>
      <c r="G4236"/>
      <c r="H4236" s="18"/>
    </row>
    <row r="4237" spans="1:8">
      <c r="A4237" s="17"/>
      <c r="B4237" s="17"/>
      <c r="C4237" s="17"/>
      <c r="D4237" s="17"/>
      <c r="E4237" s="9"/>
      <c r="F4237" s="18"/>
      <c r="G4237"/>
      <c r="H4237" s="18"/>
    </row>
    <row r="4238" spans="1:8">
      <c r="A4238" s="17"/>
      <c r="B4238" s="17"/>
      <c r="C4238" s="17"/>
      <c r="D4238" s="17"/>
      <c r="E4238" s="9"/>
      <c r="F4238" s="18"/>
      <c r="G4238"/>
      <c r="H4238" s="18"/>
    </row>
    <row r="4239" spans="1:8">
      <c r="A4239" s="17"/>
      <c r="B4239" s="17"/>
      <c r="C4239" s="17"/>
      <c r="D4239" s="17"/>
      <c r="E4239" s="9"/>
      <c r="F4239" s="18"/>
      <c r="G4239"/>
      <c r="H4239" s="18"/>
    </row>
    <row r="4240" spans="1:8">
      <c r="A4240" s="17"/>
      <c r="B4240" s="17"/>
      <c r="C4240" s="17"/>
      <c r="D4240" s="17"/>
      <c r="E4240" s="9"/>
      <c r="F4240" s="18"/>
      <c r="G4240"/>
      <c r="H4240" s="18"/>
    </row>
    <row r="4241" spans="1:8">
      <c r="A4241" s="17"/>
      <c r="B4241" s="17"/>
      <c r="C4241" s="17"/>
      <c r="D4241" s="17"/>
      <c r="E4241" s="9"/>
      <c r="F4241" s="18"/>
      <c r="G4241"/>
      <c r="H4241" s="18"/>
    </row>
    <row r="4242" spans="1:8">
      <c r="A4242" s="17"/>
      <c r="B4242" s="17"/>
      <c r="C4242" s="17"/>
      <c r="D4242" s="17"/>
      <c r="E4242" s="9"/>
      <c r="F4242" s="18"/>
      <c r="G4242"/>
      <c r="H4242" s="18"/>
    </row>
    <row r="4243" spans="1:8">
      <c r="A4243" s="17"/>
      <c r="B4243" s="17"/>
      <c r="C4243" s="17"/>
      <c r="D4243" s="17"/>
      <c r="E4243" s="9"/>
      <c r="F4243" s="18"/>
      <c r="G4243"/>
      <c r="H4243" s="18"/>
    </row>
    <row r="4244" spans="1:8">
      <c r="A4244" s="17"/>
      <c r="B4244" s="17"/>
      <c r="C4244" s="17"/>
      <c r="D4244" s="17"/>
      <c r="E4244" s="9"/>
      <c r="F4244" s="18"/>
      <c r="G4244"/>
      <c r="H4244" s="18"/>
    </row>
    <row r="4245" spans="1:8">
      <c r="A4245" s="17"/>
      <c r="B4245" s="17"/>
      <c r="C4245" s="17"/>
      <c r="D4245" s="17"/>
      <c r="E4245" s="9"/>
      <c r="F4245" s="18"/>
      <c r="G4245"/>
      <c r="H4245" s="18"/>
    </row>
    <row r="4246" spans="1:8">
      <c r="A4246" s="17"/>
      <c r="B4246" s="17"/>
      <c r="C4246" s="17"/>
      <c r="D4246" s="17"/>
      <c r="E4246" s="9"/>
      <c r="F4246" s="18"/>
      <c r="G4246"/>
      <c r="H4246" s="18"/>
    </row>
    <row r="4247" spans="1:8">
      <c r="A4247" s="17"/>
      <c r="B4247" s="17"/>
      <c r="C4247" s="17"/>
      <c r="D4247" s="17"/>
      <c r="E4247" s="9"/>
      <c r="F4247" s="18"/>
      <c r="G4247"/>
      <c r="H4247" s="18"/>
    </row>
    <row r="4248" spans="1:8">
      <c r="A4248" s="17"/>
      <c r="B4248" s="17"/>
      <c r="C4248" s="17"/>
      <c r="D4248" s="17"/>
      <c r="E4248" s="9"/>
      <c r="F4248" s="18"/>
      <c r="G4248"/>
      <c r="H4248" s="18"/>
    </row>
    <row r="4249" spans="1:8">
      <c r="A4249" s="17"/>
      <c r="B4249" s="17"/>
      <c r="C4249" s="17"/>
      <c r="D4249" s="17"/>
      <c r="E4249" s="9"/>
      <c r="F4249" s="18"/>
      <c r="G4249"/>
      <c r="H4249" s="18"/>
    </row>
    <row r="4250" spans="1:8">
      <c r="A4250" s="17"/>
      <c r="B4250" s="17"/>
      <c r="C4250" s="17"/>
      <c r="D4250" s="17"/>
      <c r="E4250" s="9"/>
      <c r="F4250" s="18"/>
      <c r="G4250"/>
      <c r="H4250" s="18"/>
    </row>
    <row r="4251" spans="1:8">
      <c r="A4251" s="17"/>
      <c r="B4251" s="17"/>
      <c r="C4251" s="17"/>
      <c r="D4251" s="17"/>
      <c r="E4251" s="9"/>
      <c r="F4251" s="18"/>
      <c r="G4251"/>
      <c r="H4251" s="18"/>
    </row>
    <row r="4252" spans="1:8">
      <c r="A4252" s="17"/>
      <c r="B4252" s="17"/>
      <c r="C4252" s="17"/>
      <c r="D4252" s="17"/>
      <c r="E4252" s="9"/>
      <c r="F4252" s="18"/>
      <c r="G4252"/>
      <c r="H4252" s="18"/>
    </row>
    <row r="4253" spans="1:8">
      <c r="A4253" s="17"/>
      <c r="B4253" s="17"/>
      <c r="C4253" s="17"/>
      <c r="D4253" s="17"/>
      <c r="E4253" s="9"/>
      <c r="F4253" s="18"/>
      <c r="G4253"/>
      <c r="H4253" s="18"/>
    </row>
    <row r="4254" spans="1:8">
      <c r="A4254" s="17"/>
      <c r="B4254" s="17"/>
      <c r="C4254" s="17"/>
      <c r="D4254" s="17"/>
      <c r="E4254" s="9"/>
      <c r="F4254" s="18"/>
      <c r="G4254"/>
      <c r="H4254" s="18"/>
    </row>
    <row r="4255" spans="1:8">
      <c r="A4255" s="17"/>
      <c r="B4255" s="17"/>
      <c r="C4255" s="17"/>
      <c r="D4255" s="17"/>
      <c r="E4255" s="9"/>
      <c r="F4255" s="18"/>
      <c r="G4255"/>
      <c r="H4255" s="18"/>
    </row>
    <row r="4256" spans="1:8">
      <c r="A4256" s="17"/>
      <c r="B4256" s="17"/>
      <c r="C4256" s="17"/>
      <c r="D4256" s="17"/>
      <c r="E4256" s="9"/>
      <c r="F4256" s="18"/>
      <c r="G4256"/>
      <c r="H4256" s="18"/>
    </row>
    <row r="4257" spans="1:8">
      <c r="A4257" s="17"/>
      <c r="B4257" s="17"/>
      <c r="C4257" s="17"/>
      <c r="D4257" s="17"/>
      <c r="E4257" s="9"/>
      <c r="F4257" s="18"/>
      <c r="G4257"/>
      <c r="H4257" s="18"/>
    </row>
    <row r="4258" spans="1:8">
      <c r="A4258" s="17"/>
      <c r="B4258" s="17"/>
      <c r="C4258" s="17"/>
      <c r="D4258" s="17"/>
      <c r="E4258" s="9"/>
      <c r="F4258" s="18"/>
      <c r="G4258"/>
      <c r="H4258" s="18"/>
    </row>
    <row r="4259" spans="1:8">
      <c r="A4259" s="17"/>
      <c r="B4259" s="17"/>
      <c r="C4259" s="17"/>
      <c r="D4259" s="17"/>
      <c r="E4259" s="9"/>
      <c r="F4259" s="18"/>
      <c r="G4259"/>
      <c r="H4259" s="18"/>
    </row>
    <row r="4260" spans="1:8">
      <c r="A4260" s="17"/>
      <c r="B4260" s="17"/>
      <c r="C4260" s="17"/>
      <c r="D4260" s="17"/>
      <c r="E4260" s="9"/>
      <c r="F4260" s="18"/>
      <c r="G4260"/>
      <c r="H4260" s="18"/>
    </row>
    <row r="4261" spans="1:8">
      <c r="A4261" s="17"/>
      <c r="B4261" s="17"/>
      <c r="C4261" s="17"/>
      <c r="D4261" s="17"/>
      <c r="E4261" s="9"/>
      <c r="F4261" s="18"/>
      <c r="G4261"/>
      <c r="H4261" s="18"/>
    </row>
    <row r="4262" spans="1:8">
      <c r="A4262" s="17"/>
      <c r="B4262" s="17"/>
      <c r="C4262" s="17"/>
      <c r="D4262" s="17"/>
      <c r="E4262" s="9"/>
      <c r="F4262" s="18"/>
      <c r="G4262"/>
      <c r="H4262" s="18"/>
    </row>
    <row r="4263" spans="1:8">
      <c r="A4263" s="17"/>
      <c r="B4263" s="17"/>
      <c r="C4263" s="17"/>
      <c r="D4263" s="17"/>
      <c r="E4263" s="9"/>
      <c r="F4263" s="18"/>
      <c r="G4263"/>
      <c r="H4263" s="18"/>
    </row>
    <row r="4264" spans="1:8">
      <c r="A4264" s="17"/>
      <c r="B4264" s="17"/>
      <c r="C4264" s="17"/>
      <c r="D4264" s="17"/>
      <c r="E4264" s="9"/>
      <c r="F4264" s="18"/>
      <c r="G4264"/>
      <c r="H4264" s="18"/>
    </row>
    <row r="4265" spans="1:8">
      <c r="A4265" s="17"/>
      <c r="B4265" s="17"/>
      <c r="C4265" s="17"/>
      <c r="D4265" s="17"/>
      <c r="E4265" s="9"/>
      <c r="F4265" s="18"/>
      <c r="G4265"/>
      <c r="H4265" s="18"/>
    </row>
    <row r="4266" spans="1:8">
      <c r="A4266" s="17"/>
      <c r="B4266" s="17"/>
      <c r="C4266" s="17"/>
      <c r="D4266" s="17"/>
      <c r="E4266" s="9"/>
      <c r="F4266" s="18"/>
      <c r="G4266"/>
      <c r="H4266" s="18"/>
    </row>
    <row r="4267" spans="1:8">
      <c r="A4267" s="17"/>
      <c r="B4267" s="17"/>
      <c r="C4267" s="17"/>
      <c r="D4267" s="17"/>
      <c r="E4267" s="9"/>
      <c r="F4267" s="18"/>
      <c r="G4267"/>
      <c r="H4267" s="18"/>
    </row>
    <row r="4268" spans="1:8">
      <c r="A4268" s="17"/>
      <c r="B4268" s="17"/>
      <c r="C4268" s="17"/>
      <c r="D4268" s="17"/>
      <c r="E4268" s="9"/>
      <c r="F4268" s="18"/>
      <c r="G4268"/>
      <c r="H4268" s="18"/>
    </row>
    <row r="4269" spans="1:8">
      <c r="A4269" s="17"/>
      <c r="B4269" s="17"/>
      <c r="C4269" s="17"/>
      <c r="D4269" s="17"/>
      <c r="E4269" s="9"/>
      <c r="F4269" s="18"/>
      <c r="G4269"/>
      <c r="H4269" s="18"/>
    </row>
    <row r="4270" spans="1:8">
      <c r="A4270" s="17"/>
      <c r="B4270" s="17"/>
      <c r="C4270" s="17"/>
      <c r="D4270" s="17"/>
      <c r="E4270" s="9"/>
      <c r="F4270" s="18"/>
      <c r="G4270"/>
      <c r="H4270" s="18"/>
    </row>
    <row r="4271" spans="1:8">
      <c r="A4271" s="17"/>
      <c r="B4271" s="17"/>
      <c r="C4271" s="17"/>
      <c r="D4271" s="17"/>
      <c r="E4271" s="9"/>
      <c r="F4271" s="18"/>
      <c r="G4271"/>
      <c r="H4271" s="18"/>
    </row>
    <row r="4272" spans="1:8">
      <c r="A4272" s="17"/>
      <c r="B4272" s="17"/>
      <c r="C4272" s="17"/>
      <c r="D4272" s="17"/>
      <c r="E4272" s="9"/>
      <c r="F4272" s="18"/>
      <c r="G4272"/>
      <c r="H4272" s="18"/>
    </row>
    <row r="4273" spans="1:8">
      <c r="A4273" s="17"/>
      <c r="B4273" s="17"/>
      <c r="C4273" s="17"/>
      <c r="D4273" s="17"/>
      <c r="E4273" s="9"/>
      <c r="F4273" s="18"/>
      <c r="G4273"/>
      <c r="H4273" s="18"/>
    </row>
    <row r="4274" spans="1:8">
      <c r="A4274" s="17"/>
      <c r="B4274" s="17"/>
      <c r="C4274" s="17"/>
      <c r="D4274" s="17"/>
      <c r="E4274" s="9"/>
      <c r="F4274" s="18"/>
      <c r="G4274"/>
      <c r="H4274" s="18"/>
    </row>
    <row r="4275" spans="1:8">
      <c r="A4275" s="17"/>
      <c r="B4275" s="17"/>
      <c r="C4275" s="17"/>
      <c r="D4275" s="17"/>
      <c r="E4275" s="9"/>
      <c r="F4275" s="18"/>
      <c r="G4275"/>
      <c r="H4275" s="18"/>
    </row>
    <row r="4276" spans="1:8">
      <c r="A4276" s="17"/>
      <c r="B4276" s="17"/>
      <c r="C4276" s="17"/>
      <c r="D4276" s="17"/>
      <c r="E4276" s="9"/>
      <c r="F4276" s="18"/>
      <c r="G4276"/>
      <c r="H4276" s="18"/>
    </row>
    <row r="4277" spans="1:8">
      <c r="A4277" s="17"/>
      <c r="B4277" s="17"/>
      <c r="C4277" s="17"/>
      <c r="D4277" s="17"/>
      <c r="E4277" s="9"/>
      <c r="F4277" s="18"/>
      <c r="G4277"/>
      <c r="H4277" s="18"/>
    </row>
    <row r="4278" spans="1:8">
      <c r="A4278" s="17"/>
      <c r="B4278" s="17"/>
      <c r="C4278" s="17"/>
      <c r="D4278" s="17"/>
      <c r="E4278" s="9"/>
      <c r="F4278" s="18"/>
      <c r="G4278"/>
      <c r="H4278" s="18"/>
    </row>
    <row r="4279" spans="1:8">
      <c r="A4279" s="17"/>
      <c r="B4279" s="17"/>
      <c r="C4279" s="17"/>
      <c r="D4279" s="17"/>
      <c r="E4279" s="9"/>
      <c r="F4279" s="18"/>
      <c r="G4279"/>
      <c r="H4279" s="18"/>
    </row>
    <row r="4280" spans="1:8">
      <c r="A4280" s="17"/>
      <c r="B4280" s="17"/>
      <c r="C4280" s="17"/>
      <c r="D4280" s="17"/>
      <c r="E4280" s="9"/>
      <c r="F4280" s="18"/>
      <c r="G4280"/>
      <c r="H4280" s="18"/>
    </row>
    <row r="4281" spans="1:8">
      <c r="A4281" s="17"/>
      <c r="B4281" s="17"/>
      <c r="C4281" s="17"/>
      <c r="D4281" s="17"/>
      <c r="E4281" s="9"/>
      <c r="F4281" s="18"/>
      <c r="G4281"/>
      <c r="H4281" s="18"/>
    </row>
    <row r="4282" spans="1:8">
      <c r="A4282" s="17"/>
      <c r="B4282" s="17"/>
      <c r="C4282" s="17"/>
      <c r="D4282" s="17"/>
      <c r="E4282" s="9"/>
      <c r="F4282" s="18"/>
      <c r="G4282"/>
      <c r="H4282" s="18"/>
    </row>
    <row r="4283" spans="1:8">
      <c r="A4283" s="17"/>
      <c r="B4283" s="17"/>
      <c r="C4283" s="17"/>
      <c r="D4283" s="17"/>
      <c r="E4283" s="9"/>
      <c r="F4283" s="18"/>
      <c r="G4283"/>
      <c r="H4283" s="18"/>
    </row>
    <row r="4284" spans="1:8">
      <c r="A4284" s="17"/>
      <c r="B4284" s="17"/>
      <c r="C4284" s="17"/>
      <c r="D4284" s="17"/>
      <c r="E4284" s="9"/>
      <c r="F4284" s="18"/>
      <c r="G4284"/>
      <c r="H4284" s="18"/>
    </row>
    <row r="4285" spans="1:8">
      <c r="A4285" s="17"/>
      <c r="B4285" s="17"/>
      <c r="C4285" s="17"/>
      <c r="D4285" s="17"/>
      <c r="E4285" s="9"/>
      <c r="F4285" s="18"/>
      <c r="G4285"/>
      <c r="H4285" s="18"/>
    </row>
    <row r="4286" spans="1:8">
      <c r="A4286" s="17"/>
      <c r="B4286" s="17"/>
      <c r="C4286" s="17"/>
      <c r="D4286" s="17"/>
      <c r="E4286" s="9"/>
      <c r="F4286" s="18"/>
      <c r="G4286"/>
      <c r="H4286" s="18"/>
    </row>
    <row r="4287" spans="1:8">
      <c r="A4287" s="17"/>
      <c r="B4287" s="17"/>
      <c r="C4287" s="17"/>
      <c r="D4287" s="17"/>
      <c r="E4287" s="9"/>
      <c r="F4287" s="18"/>
      <c r="G4287"/>
      <c r="H4287" s="18"/>
    </row>
    <row r="4288" spans="1:8">
      <c r="A4288" s="17"/>
      <c r="B4288" s="17"/>
      <c r="C4288" s="17"/>
      <c r="D4288" s="17"/>
      <c r="E4288" s="9"/>
      <c r="F4288" s="18"/>
      <c r="G4288"/>
      <c r="H4288" s="18"/>
    </row>
    <row r="4289" spans="1:8">
      <c r="A4289" s="17"/>
      <c r="B4289" s="17"/>
      <c r="C4289" s="17"/>
      <c r="D4289" s="17"/>
      <c r="E4289" s="9"/>
      <c r="F4289" s="18"/>
      <c r="G4289"/>
      <c r="H4289" s="18"/>
    </row>
    <row r="4290" spans="1:8">
      <c r="A4290" s="17"/>
      <c r="B4290" s="17"/>
      <c r="C4290" s="17"/>
      <c r="D4290" s="17"/>
      <c r="E4290" s="9"/>
      <c r="F4290" s="18"/>
      <c r="G4290"/>
      <c r="H4290" s="18"/>
    </row>
    <row r="4291" spans="1:8">
      <c r="A4291" s="17"/>
      <c r="B4291" s="17"/>
      <c r="C4291" s="17"/>
      <c r="D4291" s="17"/>
      <c r="E4291" s="9"/>
      <c r="F4291" s="18"/>
      <c r="G4291"/>
      <c r="H4291" s="18"/>
    </row>
    <row r="4292" spans="1:8">
      <c r="A4292" s="17"/>
      <c r="B4292" s="17"/>
      <c r="C4292" s="17"/>
      <c r="D4292" s="17"/>
      <c r="E4292" s="9"/>
      <c r="F4292" s="18"/>
      <c r="G4292"/>
      <c r="H4292" s="18"/>
    </row>
    <row r="4293" spans="1:8">
      <c r="A4293" s="17"/>
      <c r="B4293" s="17"/>
      <c r="C4293" s="17"/>
      <c r="D4293" s="17"/>
      <c r="E4293" s="9"/>
      <c r="F4293" s="18"/>
      <c r="G4293"/>
      <c r="H4293" s="18"/>
    </row>
    <row r="4294" spans="1:8">
      <c r="A4294" s="17"/>
      <c r="B4294" s="17"/>
      <c r="C4294" s="17"/>
      <c r="D4294" s="17"/>
      <c r="E4294" s="9"/>
      <c r="F4294" s="18"/>
      <c r="G4294"/>
      <c r="H4294" s="18"/>
    </row>
    <row r="4295" spans="1:8">
      <c r="A4295" s="17"/>
      <c r="B4295" s="17"/>
      <c r="C4295" s="17"/>
      <c r="D4295" s="17"/>
      <c r="E4295" s="9"/>
      <c r="F4295" s="18"/>
      <c r="G4295"/>
      <c r="H4295" s="18"/>
    </row>
    <row r="4296" spans="1:8">
      <c r="A4296" s="17"/>
      <c r="B4296" s="17"/>
      <c r="C4296" s="17"/>
      <c r="D4296" s="17"/>
      <c r="E4296" s="9"/>
      <c r="F4296" s="18"/>
      <c r="G4296"/>
      <c r="H4296" s="18"/>
    </row>
    <row r="4297" spans="1:8">
      <c r="A4297" s="17"/>
      <c r="B4297" s="17"/>
      <c r="C4297" s="17"/>
      <c r="D4297" s="17"/>
      <c r="E4297" s="9"/>
      <c r="F4297" s="18"/>
      <c r="G4297"/>
      <c r="H4297" s="18"/>
    </row>
    <row r="4298" spans="1:8">
      <c r="A4298" s="17"/>
      <c r="B4298" s="17"/>
      <c r="C4298" s="17"/>
      <c r="D4298" s="17"/>
      <c r="E4298" s="9"/>
      <c r="F4298" s="18"/>
      <c r="G4298"/>
      <c r="H4298" s="18"/>
    </row>
    <row r="4299" spans="1:8">
      <c r="A4299" s="17"/>
      <c r="B4299" s="17"/>
      <c r="C4299" s="17"/>
      <c r="D4299" s="17"/>
      <c r="E4299" s="9"/>
      <c r="F4299" s="18"/>
      <c r="G4299"/>
      <c r="H4299" s="18"/>
    </row>
    <row r="4300" spans="1:8">
      <c r="A4300" s="17"/>
      <c r="B4300" s="17"/>
      <c r="C4300" s="17"/>
      <c r="D4300" s="17"/>
      <c r="E4300" s="9"/>
      <c r="F4300" s="18"/>
      <c r="G4300"/>
      <c r="H4300" s="18"/>
    </row>
    <row r="4301" spans="1:8">
      <c r="A4301" s="17"/>
      <c r="B4301" s="17"/>
      <c r="C4301" s="17"/>
      <c r="D4301" s="17"/>
      <c r="E4301" s="9"/>
      <c r="F4301" s="18"/>
      <c r="G4301"/>
      <c r="H4301" s="18"/>
    </row>
    <row r="4302" spans="1:8">
      <c r="A4302" s="17"/>
      <c r="B4302" s="17"/>
      <c r="C4302" s="17"/>
      <c r="D4302" s="17"/>
      <c r="E4302" s="9"/>
      <c r="F4302" s="18"/>
      <c r="G4302"/>
      <c r="H4302" s="18"/>
    </row>
    <row r="4303" spans="1:8">
      <c r="A4303" s="17"/>
      <c r="B4303" s="17"/>
      <c r="C4303" s="17"/>
      <c r="D4303" s="17"/>
      <c r="E4303" s="9"/>
      <c r="F4303" s="18"/>
      <c r="G4303"/>
      <c r="H4303" s="18"/>
    </row>
    <row r="4304" spans="1:8">
      <c r="A4304" s="17"/>
      <c r="B4304" s="17"/>
      <c r="C4304" s="17"/>
      <c r="D4304" s="17"/>
      <c r="E4304" s="9"/>
      <c r="F4304" s="18"/>
      <c r="G4304"/>
      <c r="H4304" s="18"/>
    </row>
    <row r="4305" spans="1:8">
      <c r="A4305" s="17"/>
      <c r="B4305" s="17"/>
      <c r="C4305" s="17"/>
      <c r="D4305" s="17"/>
      <c r="E4305" s="9"/>
      <c r="F4305" s="18"/>
      <c r="G4305"/>
      <c r="H4305" s="18"/>
    </row>
    <row r="4306" spans="1:8">
      <c r="A4306" s="17"/>
      <c r="B4306" s="17"/>
      <c r="C4306" s="17"/>
      <c r="D4306" s="17"/>
      <c r="E4306" s="9"/>
      <c r="F4306" s="18"/>
      <c r="G4306"/>
      <c r="H4306" s="18"/>
    </row>
    <row r="4307" spans="1:8">
      <c r="A4307" s="17"/>
      <c r="B4307" s="17"/>
      <c r="C4307" s="17"/>
      <c r="D4307" s="17"/>
      <c r="E4307" s="9"/>
      <c r="F4307" s="18"/>
      <c r="G4307"/>
      <c r="H4307" s="18"/>
    </row>
    <row r="4308" spans="1:8">
      <c r="A4308" s="17"/>
      <c r="B4308" s="17"/>
      <c r="C4308" s="17"/>
      <c r="D4308" s="17"/>
      <c r="E4308" s="9"/>
      <c r="F4308" s="18"/>
      <c r="G4308"/>
      <c r="H4308" s="18"/>
    </row>
    <row r="4309" spans="1:8">
      <c r="A4309" s="17"/>
      <c r="B4309" s="17"/>
      <c r="C4309" s="17"/>
      <c r="D4309" s="17"/>
      <c r="E4309" s="9"/>
      <c r="F4309" s="18"/>
      <c r="G4309"/>
      <c r="H4309" s="18"/>
    </row>
    <row r="4310" spans="1:8">
      <c r="A4310" s="17"/>
      <c r="B4310" s="17"/>
      <c r="C4310" s="17"/>
      <c r="D4310" s="17"/>
      <c r="E4310" s="9"/>
      <c r="F4310" s="18"/>
      <c r="G4310"/>
      <c r="H4310" s="18"/>
    </row>
    <row r="4311" spans="1:8">
      <c r="A4311" s="17"/>
      <c r="B4311" s="17"/>
      <c r="C4311" s="17"/>
      <c r="D4311" s="17"/>
      <c r="E4311" s="9"/>
      <c r="F4311" s="18"/>
      <c r="G4311"/>
      <c r="H4311" s="18"/>
    </row>
    <row r="4312" spans="1:8">
      <c r="A4312" s="17"/>
      <c r="B4312" s="17"/>
      <c r="C4312" s="17"/>
      <c r="D4312" s="17"/>
      <c r="E4312" s="9"/>
      <c r="F4312" s="18"/>
      <c r="G4312"/>
      <c r="H4312" s="18"/>
    </row>
    <row r="4313" spans="1:8">
      <c r="A4313" s="17"/>
      <c r="B4313" s="17"/>
      <c r="C4313" s="17"/>
      <c r="D4313" s="17"/>
      <c r="E4313" s="9"/>
      <c r="F4313" s="18"/>
      <c r="G4313"/>
      <c r="H4313" s="18"/>
    </row>
    <row r="4314" spans="1:8">
      <c r="A4314" s="17"/>
      <c r="B4314" s="17"/>
      <c r="C4314" s="17"/>
      <c r="D4314" s="17"/>
      <c r="E4314" s="9"/>
      <c r="F4314" s="18"/>
      <c r="G4314"/>
      <c r="H4314" s="18"/>
    </row>
    <row r="4315" spans="1:8">
      <c r="A4315" s="17"/>
      <c r="B4315" s="17"/>
      <c r="C4315" s="17"/>
      <c r="D4315" s="17"/>
      <c r="E4315" s="9"/>
      <c r="F4315" s="18"/>
      <c r="G4315"/>
      <c r="H4315" s="18"/>
    </row>
    <row r="4316" spans="1:8">
      <c r="A4316" s="17"/>
      <c r="B4316" s="17"/>
      <c r="C4316" s="17"/>
      <c r="D4316" s="17"/>
      <c r="E4316" s="9"/>
      <c r="F4316" s="18"/>
      <c r="G4316"/>
      <c r="H4316" s="18"/>
    </row>
    <row r="4317" spans="1:8">
      <c r="A4317" s="17"/>
      <c r="B4317" s="17"/>
      <c r="C4317" s="17"/>
      <c r="D4317" s="17"/>
      <c r="E4317" s="9"/>
      <c r="F4317" s="18"/>
      <c r="G4317"/>
      <c r="H4317" s="18"/>
    </row>
    <row r="4318" spans="1:8">
      <c r="A4318" s="17"/>
      <c r="B4318" s="17"/>
      <c r="C4318" s="17"/>
      <c r="D4318" s="17"/>
      <c r="E4318" s="9"/>
      <c r="F4318" s="18"/>
      <c r="G4318"/>
      <c r="H4318" s="18"/>
    </row>
    <row r="4319" spans="1:8">
      <c r="A4319" s="17"/>
      <c r="B4319" s="17"/>
      <c r="C4319" s="17"/>
      <c r="D4319" s="17"/>
      <c r="E4319" s="9"/>
      <c r="F4319" s="18"/>
      <c r="G4319"/>
      <c r="H4319" s="18"/>
    </row>
    <row r="4320" spans="1:8">
      <c r="A4320" s="17"/>
      <c r="B4320" s="17"/>
      <c r="C4320" s="17"/>
      <c r="D4320" s="17"/>
      <c r="E4320" s="9"/>
      <c r="F4320" s="18"/>
      <c r="G4320"/>
      <c r="H4320" s="18"/>
    </row>
    <row r="4321" spans="1:8">
      <c r="A4321" s="17"/>
      <c r="B4321" s="17"/>
      <c r="C4321" s="17"/>
      <c r="D4321" s="17"/>
      <c r="E4321" s="9"/>
      <c r="F4321" s="18"/>
      <c r="G4321"/>
      <c r="H4321" s="18"/>
    </row>
    <row r="4322" spans="1:8">
      <c r="A4322" s="17"/>
      <c r="B4322" s="17"/>
      <c r="C4322" s="17"/>
      <c r="D4322" s="17"/>
      <c r="E4322" s="9"/>
      <c r="F4322" s="18"/>
      <c r="G4322"/>
      <c r="H4322" s="18"/>
    </row>
    <row r="4323" spans="1:8">
      <c r="A4323" s="17"/>
      <c r="B4323" s="17"/>
      <c r="C4323" s="17"/>
      <c r="D4323" s="17"/>
      <c r="E4323" s="9"/>
      <c r="F4323" s="18"/>
      <c r="G4323"/>
      <c r="H4323" s="18"/>
    </row>
    <row r="4324" spans="1:8">
      <c r="A4324" s="17"/>
      <c r="B4324" s="17"/>
      <c r="C4324" s="17"/>
      <c r="D4324" s="17"/>
      <c r="E4324" s="9"/>
      <c r="F4324" s="18"/>
      <c r="G4324"/>
      <c r="H4324" s="18"/>
    </row>
    <row r="4325" spans="1:8">
      <c r="A4325" s="17"/>
      <c r="B4325" s="17"/>
      <c r="C4325" s="17"/>
      <c r="D4325" s="17"/>
      <c r="E4325" s="9"/>
      <c r="F4325" s="18"/>
      <c r="G4325"/>
      <c r="H4325" s="18"/>
    </row>
    <row r="4326" spans="1:8">
      <c r="A4326" s="17"/>
      <c r="B4326" s="17"/>
      <c r="C4326" s="17"/>
      <c r="D4326" s="17"/>
      <c r="E4326" s="9"/>
      <c r="F4326" s="18"/>
      <c r="G4326"/>
      <c r="H4326" s="18"/>
    </row>
    <row r="4327" spans="1:8">
      <c r="A4327" s="17"/>
      <c r="B4327" s="17"/>
      <c r="C4327" s="17"/>
      <c r="D4327" s="17"/>
      <c r="E4327" s="9"/>
      <c r="F4327" s="18"/>
      <c r="G4327"/>
      <c r="H4327" s="18"/>
    </row>
    <row r="4328" spans="1:8">
      <c r="A4328" s="17"/>
      <c r="B4328" s="17"/>
      <c r="C4328" s="17"/>
      <c r="D4328" s="17"/>
      <c r="E4328" s="9"/>
      <c r="F4328" s="18"/>
      <c r="G4328"/>
      <c r="H4328" s="18"/>
    </row>
    <row r="4329" spans="1:8">
      <c r="A4329" s="17"/>
      <c r="B4329" s="17"/>
      <c r="C4329" s="17"/>
      <c r="D4329" s="17"/>
      <c r="E4329" s="9"/>
      <c r="F4329" s="18"/>
      <c r="G4329"/>
      <c r="H4329" s="18"/>
    </row>
    <row r="4330" spans="1:8">
      <c r="A4330" s="17"/>
      <c r="B4330" s="17"/>
      <c r="C4330" s="17"/>
      <c r="D4330" s="17"/>
      <c r="E4330" s="9"/>
      <c r="F4330" s="18"/>
      <c r="G4330"/>
      <c r="H4330" s="18"/>
    </row>
    <row r="4331" spans="1:8">
      <c r="A4331" s="17"/>
      <c r="B4331" s="17"/>
      <c r="C4331" s="17"/>
      <c r="D4331" s="17"/>
      <c r="E4331" s="9"/>
      <c r="F4331" s="18"/>
      <c r="G4331"/>
      <c r="H4331" s="18"/>
    </row>
    <row r="4332" spans="1:8">
      <c r="A4332" s="17"/>
      <c r="B4332" s="17"/>
      <c r="C4332" s="17"/>
      <c r="D4332" s="17"/>
      <c r="E4332" s="9"/>
      <c r="F4332" s="18"/>
      <c r="G4332"/>
      <c r="H4332" s="18"/>
    </row>
    <row r="4333" spans="1:8">
      <c r="A4333" s="17"/>
      <c r="B4333" s="17"/>
      <c r="C4333" s="17"/>
      <c r="D4333" s="17"/>
      <c r="E4333" s="9"/>
      <c r="F4333" s="18"/>
      <c r="G4333"/>
      <c r="H4333" s="18"/>
    </row>
    <row r="4334" spans="1:8">
      <c r="A4334" s="17"/>
      <c r="B4334" s="17"/>
      <c r="C4334" s="17"/>
      <c r="D4334" s="17"/>
      <c r="E4334" s="9"/>
      <c r="F4334" s="18"/>
      <c r="G4334"/>
      <c r="H4334" s="18"/>
    </row>
    <row r="4335" spans="1:8">
      <c r="A4335" s="17"/>
      <c r="B4335" s="17"/>
      <c r="C4335" s="17"/>
      <c r="D4335" s="17"/>
      <c r="E4335" s="9"/>
      <c r="F4335" s="18"/>
      <c r="G4335"/>
      <c r="H4335" s="18"/>
    </row>
    <row r="4336" spans="1:8">
      <c r="A4336" s="17"/>
      <c r="B4336" s="17"/>
      <c r="C4336" s="17"/>
      <c r="D4336" s="17"/>
      <c r="E4336" s="9"/>
      <c r="F4336" s="18"/>
      <c r="G4336"/>
      <c r="H4336" s="18"/>
    </row>
    <row r="4337" spans="1:8">
      <c r="A4337" s="17"/>
      <c r="B4337" s="17"/>
      <c r="C4337" s="17"/>
      <c r="D4337" s="17"/>
      <c r="E4337" s="9"/>
      <c r="F4337" s="18"/>
      <c r="G4337"/>
      <c r="H4337" s="18"/>
    </row>
    <row r="4338" spans="1:8">
      <c r="A4338" s="17"/>
      <c r="B4338" s="17"/>
      <c r="C4338" s="17"/>
      <c r="D4338" s="17"/>
      <c r="E4338" s="9"/>
      <c r="F4338" s="18"/>
      <c r="G4338"/>
      <c r="H4338" s="18"/>
    </row>
    <row r="4339" spans="1:8">
      <c r="A4339" s="17"/>
      <c r="B4339" s="17"/>
      <c r="C4339" s="17"/>
      <c r="D4339" s="17"/>
      <c r="E4339" s="9"/>
      <c r="F4339" s="18"/>
      <c r="G4339"/>
      <c r="H4339" s="18"/>
    </row>
    <row r="4340" spans="1:8">
      <c r="A4340" s="17"/>
      <c r="B4340" s="17"/>
      <c r="C4340" s="17"/>
      <c r="D4340" s="17"/>
      <c r="E4340" s="9"/>
      <c r="F4340" s="18"/>
      <c r="G4340"/>
      <c r="H4340" s="18"/>
    </row>
    <row r="4341" spans="1:8">
      <c r="A4341" s="17"/>
      <c r="B4341" s="17"/>
      <c r="C4341" s="17"/>
      <c r="D4341" s="17"/>
      <c r="E4341" s="9"/>
      <c r="F4341" s="18"/>
      <c r="G4341"/>
      <c r="H4341" s="18"/>
    </row>
    <row r="4342" spans="1:8">
      <c r="A4342" s="17"/>
      <c r="B4342" s="17"/>
      <c r="C4342" s="17"/>
      <c r="D4342" s="17"/>
      <c r="E4342" s="9"/>
      <c r="F4342" s="18"/>
      <c r="G4342"/>
      <c r="H4342" s="18"/>
    </row>
    <row r="4343" spans="1:8">
      <c r="A4343" s="17"/>
      <c r="B4343" s="17"/>
      <c r="C4343" s="17"/>
      <c r="D4343" s="17"/>
      <c r="E4343" s="9"/>
      <c r="F4343" s="18"/>
      <c r="G4343"/>
      <c r="H4343" s="18"/>
    </row>
    <row r="4344" spans="1:8">
      <c r="A4344" s="17"/>
      <c r="B4344" s="17"/>
      <c r="C4344" s="17"/>
      <c r="D4344" s="17"/>
      <c r="E4344" s="9"/>
      <c r="F4344" s="18"/>
      <c r="G4344"/>
      <c r="H4344" s="18"/>
    </row>
    <row r="4345" spans="1:8">
      <c r="A4345" s="17"/>
      <c r="B4345" s="17"/>
      <c r="C4345" s="17"/>
      <c r="D4345" s="17"/>
      <c r="E4345" s="9"/>
      <c r="F4345" s="18"/>
      <c r="G4345"/>
      <c r="H4345" s="18"/>
    </row>
    <row r="4346" spans="1:8">
      <c r="A4346" s="17"/>
      <c r="B4346" s="17"/>
      <c r="C4346" s="17"/>
      <c r="D4346" s="17"/>
      <c r="E4346" s="9"/>
      <c r="F4346" s="18"/>
      <c r="G4346"/>
      <c r="H4346" s="18"/>
    </row>
    <row r="4347" spans="1:8">
      <c r="A4347" s="17"/>
      <c r="B4347" s="17"/>
      <c r="C4347" s="17"/>
      <c r="D4347" s="17"/>
      <c r="E4347" s="9"/>
      <c r="F4347" s="18"/>
      <c r="G4347"/>
      <c r="H4347" s="18"/>
    </row>
    <row r="4348" spans="1:8">
      <c r="A4348" s="17"/>
      <c r="B4348" s="17"/>
      <c r="C4348" s="17"/>
      <c r="D4348" s="17"/>
      <c r="E4348" s="9"/>
      <c r="F4348" s="18"/>
      <c r="G4348"/>
      <c r="H4348" s="18"/>
    </row>
    <row r="4349" spans="1:8">
      <c r="A4349" s="17"/>
      <c r="B4349" s="17"/>
      <c r="C4349" s="17"/>
      <c r="D4349" s="17"/>
      <c r="E4349" s="9"/>
      <c r="F4349" s="18"/>
      <c r="G4349"/>
      <c r="H4349" s="18"/>
    </row>
    <row r="4350" spans="1:8">
      <c r="A4350" s="17"/>
      <c r="B4350" s="17"/>
      <c r="C4350" s="17"/>
      <c r="D4350" s="17"/>
      <c r="E4350" s="9"/>
      <c r="F4350" s="18"/>
      <c r="G4350"/>
      <c r="H4350" s="18"/>
    </row>
    <row r="4351" spans="1:8">
      <c r="A4351" s="17"/>
      <c r="B4351" s="17"/>
      <c r="C4351" s="17"/>
      <c r="D4351" s="17"/>
      <c r="E4351" s="9"/>
      <c r="F4351" s="18"/>
      <c r="G4351"/>
      <c r="H4351" s="18"/>
    </row>
    <row r="4352" spans="1:8">
      <c r="A4352" s="17"/>
      <c r="B4352" s="17"/>
      <c r="C4352" s="17"/>
      <c r="D4352" s="17"/>
      <c r="E4352" s="9"/>
      <c r="F4352" s="18"/>
      <c r="G4352"/>
      <c r="H4352" s="18"/>
    </row>
    <row r="4353" spans="1:8">
      <c r="A4353" s="17"/>
      <c r="B4353" s="17"/>
      <c r="C4353" s="17"/>
      <c r="D4353" s="17"/>
      <c r="E4353" s="9"/>
      <c r="F4353" s="18"/>
      <c r="G4353"/>
      <c r="H4353" s="18"/>
    </row>
    <row r="4354" spans="1:8">
      <c r="A4354" s="17"/>
      <c r="B4354" s="17"/>
      <c r="C4354" s="17"/>
      <c r="D4354" s="17"/>
      <c r="E4354" s="9"/>
      <c r="F4354" s="18"/>
      <c r="G4354"/>
      <c r="H4354" s="18"/>
    </row>
    <row r="4355" spans="1:8">
      <c r="A4355" s="17"/>
      <c r="B4355" s="17"/>
      <c r="C4355" s="17"/>
      <c r="D4355" s="17"/>
      <c r="E4355" s="9"/>
      <c r="F4355" s="18"/>
      <c r="G4355"/>
      <c r="H4355" s="18"/>
    </row>
    <row r="4356" spans="1:8">
      <c r="A4356" s="17"/>
      <c r="B4356" s="17"/>
      <c r="C4356" s="17"/>
      <c r="D4356" s="17"/>
      <c r="E4356" s="9"/>
      <c r="F4356" s="18"/>
      <c r="G4356"/>
      <c r="H4356" s="18"/>
    </row>
    <row r="4357" spans="1:8">
      <c r="A4357" s="17"/>
      <c r="B4357" s="17"/>
      <c r="C4357" s="17"/>
      <c r="D4357" s="17"/>
      <c r="E4357" s="9"/>
      <c r="F4357" s="18"/>
      <c r="G4357"/>
      <c r="H4357" s="18"/>
    </row>
    <row r="4358" spans="1:8">
      <c r="A4358" s="17"/>
      <c r="B4358" s="17"/>
      <c r="C4358" s="17"/>
      <c r="D4358" s="17"/>
      <c r="E4358" s="9"/>
      <c r="F4358" s="18"/>
      <c r="G4358"/>
      <c r="H4358" s="18"/>
    </row>
    <row r="4359" spans="1:8">
      <c r="A4359" s="17"/>
      <c r="B4359" s="17"/>
      <c r="C4359" s="17"/>
      <c r="D4359" s="17"/>
      <c r="E4359" s="9"/>
      <c r="F4359" s="18"/>
      <c r="G4359"/>
      <c r="H4359" s="18"/>
    </row>
    <row r="4360" spans="1:8">
      <c r="A4360" s="17"/>
      <c r="B4360" s="17"/>
      <c r="C4360" s="17"/>
      <c r="D4360" s="17"/>
      <c r="E4360" s="9"/>
      <c r="F4360" s="18"/>
      <c r="G4360"/>
      <c r="H4360" s="18"/>
    </row>
    <row r="4361" spans="1:8">
      <c r="A4361" s="17"/>
      <c r="B4361" s="17"/>
      <c r="C4361" s="17"/>
      <c r="D4361" s="17"/>
      <c r="E4361" s="9"/>
      <c r="F4361" s="18"/>
      <c r="G4361"/>
      <c r="H4361" s="18"/>
    </row>
    <row r="4362" spans="1:8">
      <c r="A4362" s="17"/>
      <c r="B4362" s="17"/>
      <c r="C4362" s="17"/>
      <c r="D4362" s="17"/>
      <c r="E4362" s="9"/>
      <c r="F4362" s="18"/>
      <c r="G4362"/>
      <c r="H4362" s="18"/>
    </row>
    <row r="4363" spans="1:8">
      <c r="A4363" s="17"/>
      <c r="B4363" s="17"/>
      <c r="C4363" s="17"/>
      <c r="D4363" s="17"/>
      <c r="E4363" s="9"/>
      <c r="F4363" s="18"/>
      <c r="G4363"/>
      <c r="H4363" s="18"/>
    </row>
    <row r="4364" spans="1:8">
      <c r="A4364" s="17"/>
      <c r="B4364" s="17"/>
      <c r="C4364" s="17"/>
      <c r="D4364" s="17"/>
      <c r="E4364" s="9"/>
      <c r="F4364" s="18"/>
      <c r="G4364"/>
      <c r="H4364" s="18"/>
    </row>
    <row r="4365" spans="1:8">
      <c r="A4365" s="17"/>
      <c r="B4365" s="17"/>
      <c r="C4365" s="17"/>
      <c r="D4365" s="17"/>
      <c r="E4365" s="9"/>
      <c r="F4365" s="18"/>
      <c r="G4365"/>
      <c r="H4365" s="18"/>
    </row>
    <row r="4366" spans="1:8">
      <c r="A4366" s="17"/>
      <c r="B4366" s="17"/>
      <c r="C4366" s="17"/>
      <c r="D4366" s="17"/>
      <c r="E4366" s="9"/>
      <c r="F4366" s="18"/>
      <c r="G4366"/>
      <c r="H4366" s="18"/>
    </row>
    <row r="4367" spans="1:8">
      <c r="A4367" s="17"/>
      <c r="B4367" s="17"/>
      <c r="C4367" s="17"/>
      <c r="D4367" s="17"/>
      <c r="E4367" s="9"/>
      <c r="F4367" s="18"/>
      <c r="G4367"/>
      <c r="H4367" s="18"/>
    </row>
    <row r="4368" spans="1:8">
      <c r="A4368" s="17"/>
      <c r="B4368" s="17"/>
      <c r="C4368" s="17"/>
      <c r="D4368" s="17"/>
      <c r="E4368" s="9"/>
      <c r="F4368" s="18"/>
      <c r="G4368"/>
      <c r="H4368" s="18"/>
    </row>
    <row r="4369" spans="1:8">
      <c r="A4369" s="17"/>
      <c r="B4369" s="17"/>
      <c r="C4369" s="17"/>
      <c r="D4369" s="17"/>
      <c r="E4369" s="9"/>
      <c r="F4369" s="18"/>
      <c r="G4369"/>
      <c r="H4369" s="18"/>
    </row>
    <row r="4370" spans="1:8">
      <c r="A4370" s="17"/>
      <c r="B4370" s="17"/>
      <c r="C4370" s="17"/>
      <c r="D4370" s="17"/>
      <c r="E4370" s="9"/>
      <c r="F4370" s="18"/>
      <c r="G4370"/>
      <c r="H4370" s="18"/>
    </row>
    <row r="4371" spans="1:8">
      <c r="A4371" s="17"/>
      <c r="B4371" s="17"/>
      <c r="C4371" s="17"/>
      <c r="D4371" s="17"/>
      <c r="E4371" s="9"/>
      <c r="F4371" s="18"/>
      <c r="G4371"/>
      <c r="H4371" s="18"/>
    </row>
    <row r="4372" spans="1:8">
      <c r="A4372" s="17"/>
      <c r="B4372" s="17"/>
      <c r="C4372" s="17"/>
      <c r="D4372" s="17"/>
      <c r="E4372" s="9"/>
      <c r="F4372" s="18"/>
      <c r="G4372"/>
      <c r="H4372" s="18"/>
    </row>
    <row r="4373" spans="1:8">
      <c r="A4373" s="17"/>
      <c r="B4373" s="17"/>
      <c r="C4373" s="17"/>
      <c r="D4373" s="17"/>
      <c r="E4373" s="9"/>
      <c r="F4373" s="18"/>
      <c r="G4373"/>
      <c r="H4373" s="18"/>
    </row>
    <row r="4374" spans="1:8">
      <c r="A4374" s="17"/>
      <c r="B4374" s="17"/>
      <c r="C4374" s="17"/>
      <c r="D4374" s="17"/>
      <c r="E4374" s="9"/>
      <c r="F4374" s="18"/>
      <c r="G4374"/>
      <c r="H4374" s="18"/>
    </row>
    <row r="4375" spans="1:8">
      <c r="A4375" s="17"/>
      <c r="B4375" s="17"/>
      <c r="C4375" s="17"/>
      <c r="D4375" s="17"/>
      <c r="E4375" s="9"/>
      <c r="F4375" s="18"/>
      <c r="G4375"/>
      <c r="H4375" s="18"/>
    </row>
    <row r="4376" spans="1:8">
      <c r="A4376" s="17"/>
      <c r="B4376" s="17"/>
      <c r="C4376" s="17"/>
      <c r="D4376" s="17"/>
      <c r="E4376" s="9"/>
      <c r="F4376" s="18"/>
      <c r="G4376"/>
      <c r="H4376" s="18"/>
    </row>
    <row r="4377" spans="1:8">
      <c r="A4377" s="17"/>
      <c r="B4377" s="17"/>
      <c r="C4377" s="17"/>
      <c r="D4377" s="17"/>
      <c r="E4377" s="9"/>
      <c r="F4377" s="18"/>
      <c r="G4377"/>
      <c r="H4377" s="18"/>
    </row>
    <row r="4378" spans="1:8">
      <c r="A4378" s="17"/>
      <c r="B4378" s="17"/>
      <c r="C4378" s="17"/>
      <c r="D4378" s="17"/>
      <c r="E4378" s="9"/>
      <c r="F4378" s="18"/>
      <c r="G4378"/>
      <c r="H4378" s="18"/>
    </row>
    <row r="4379" spans="1:8">
      <c r="A4379" s="17"/>
      <c r="B4379" s="17"/>
      <c r="C4379" s="17"/>
      <c r="D4379" s="17"/>
      <c r="E4379" s="9"/>
      <c r="F4379" s="18"/>
      <c r="G4379"/>
      <c r="H4379" s="18"/>
    </row>
    <row r="4380" spans="1:8">
      <c r="A4380" s="17"/>
      <c r="B4380" s="17"/>
      <c r="C4380" s="17"/>
      <c r="D4380" s="17"/>
      <c r="E4380" s="9"/>
      <c r="F4380" s="18"/>
      <c r="G4380"/>
      <c r="H4380" s="18"/>
    </row>
    <row r="4381" spans="1:8">
      <c r="A4381" s="17"/>
      <c r="B4381" s="17"/>
      <c r="C4381" s="17"/>
      <c r="D4381" s="17"/>
      <c r="E4381" s="9"/>
      <c r="F4381" s="18"/>
      <c r="G4381"/>
      <c r="H4381" s="18"/>
    </row>
    <row r="4382" spans="1:8">
      <c r="A4382" s="17"/>
      <c r="B4382" s="17"/>
      <c r="C4382" s="17"/>
      <c r="D4382" s="17"/>
      <c r="E4382" s="9"/>
      <c r="F4382" s="18"/>
      <c r="G4382"/>
      <c r="H4382" s="18"/>
    </row>
    <row r="4383" spans="1:8">
      <c r="A4383" s="17"/>
      <c r="B4383" s="17"/>
      <c r="C4383" s="17"/>
      <c r="D4383" s="17"/>
      <c r="E4383" s="9"/>
      <c r="F4383" s="18"/>
      <c r="G4383"/>
      <c r="H4383" s="18"/>
    </row>
    <row r="4384" spans="1:8">
      <c r="A4384" s="17"/>
      <c r="B4384" s="17"/>
      <c r="C4384" s="17"/>
      <c r="D4384" s="17"/>
      <c r="E4384" s="9"/>
      <c r="F4384" s="18"/>
      <c r="G4384"/>
      <c r="H4384" s="18"/>
    </row>
    <row r="4385" spans="1:8">
      <c r="A4385" s="17"/>
      <c r="B4385" s="17"/>
      <c r="C4385" s="17"/>
      <c r="D4385" s="17"/>
      <c r="E4385" s="9"/>
      <c r="F4385" s="18"/>
      <c r="G4385"/>
      <c r="H4385" s="18"/>
    </row>
    <row r="4386" spans="1:8">
      <c r="A4386" s="17"/>
      <c r="B4386" s="17"/>
      <c r="C4386" s="17"/>
      <c r="D4386" s="17"/>
      <c r="E4386" s="9"/>
      <c r="F4386" s="18"/>
      <c r="G4386"/>
      <c r="H4386" s="18"/>
    </row>
    <row r="4387" spans="1:8">
      <c r="A4387" s="17"/>
      <c r="B4387" s="17"/>
      <c r="C4387" s="17"/>
      <c r="D4387" s="17"/>
      <c r="E4387" s="9"/>
      <c r="F4387" s="18"/>
      <c r="G4387"/>
      <c r="H4387" s="18"/>
    </row>
    <row r="4388" spans="1:8">
      <c r="A4388" s="17"/>
      <c r="B4388" s="17"/>
      <c r="C4388" s="17"/>
      <c r="D4388" s="17"/>
      <c r="E4388" s="9"/>
      <c r="F4388" s="18"/>
      <c r="G4388"/>
      <c r="H4388" s="18"/>
    </row>
    <row r="4389" spans="1:8">
      <c r="A4389" s="17"/>
      <c r="B4389" s="17"/>
      <c r="C4389" s="17"/>
      <c r="D4389" s="17"/>
      <c r="E4389" s="9"/>
      <c r="F4389" s="18"/>
      <c r="G4389"/>
      <c r="H4389" s="18"/>
    </row>
    <row r="4390" spans="1:8">
      <c r="A4390" s="17"/>
      <c r="B4390" s="17"/>
      <c r="C4390" s="17"/>
      <c r="D4390" s="17"/>
      <c r="E4390" s="9"/>
      <c r="F4390" s="18"/>
      <c r="G4390"/>
      <c r="H4390" s="18"/>
    </row>
    <row r="4391" spans="1:8">
      <c r="A4391" s="17"/>
      <c r="B4391" s="17"/>
      <c r="C4391" s="17"/>
      <c r="D4391" s="17"/>
      <c r="E4391" s="9"/>
      <c r="F4391" s="18"/>
      <c r="G4391"/>
      <c r="H4391" s="18"/>
    </row>
    <row r="4392" spans="1:8">
      <c r="A4392" s="17"/>
      <c r="B4392" s="17"/>
      <c r="C4392" s="17"/>
      <c r="D4392" s="17"/>
      <c r="E4392" s="9"/>
      <c r="F4392" s="18"/>
      <c r="G4392"/>
      <c r="H4392" s="18"/>
    </row>
    <row r="4393" spans="1:8">
      <c r="A4393" s="17"/>
      <c r="B4393" s="17"/>
      <c r="C4393" s="17"/>
      <c r="D4393" s="17"/>
      <c r="E4393" s="9"/>
      <c r="F4393" s="18"/>
      <c r="G4393"/>
      <c r="H4393" s="18"/>
    </row>
    <row r="4394" spans="1:8">
      <c r="A4394" s="17"/>
      <c r="B4394" s="17"/>
      <c r="C4394" s="17"/>
      <c r="D4394" s="17"/>
      <c r="E4394" s="9"/>
      <c r="F4394" s="18"/>
      <c r="G4394"/>
      <c r="H4394" s="18"/>
    </row>
    <row r="4395" spans="1:8">
      <c r="A4395" s="17"/>
      <c r="B4395" s="17"/>
      <c r="C4395" s="17"/>
      <c r="D4395" s="17"/>
      <c r="E4395" s="9"/>
      <c r="F4395" s="18"/>
      <c r="G4395"/>
      <c r="H4395" s="18"/>
    </row>
    <row r="4396" spans="1:8">
      <c r="A4396" s="17"/>
      <c r="B4396" s="17"/>
      <c r="C4396" s="17"/>
      <c r="D4396" s="17"/>
      <c r="E4396" s="9"/>
      <c r="F4396" s="18"/>
      <c r="G4396"/>
      <c r="H4396" s="18"/>
    </row>
    <row r="4397" spans="1:8">
      <c r="A4397" s="17"/>
      <c r="B4397" s="17"/>
      <c r="C4397" s="17"/>
      <c r="D4397" s="17"/>
      <c r="E4397" s="9"/>
      <c r="F4397" s="18"/>
      <c r="G4397"/>
      <c r="H4397" s="18"/>
    </row>
    <row r="4398" spans="1:8">
      <c r="A4398" s="17"/>
      <c r="B4398" s="17"/>
      <c r="C4398" s="17"/>
      <c r="D4398" s="17"/>
      <c r="E4398" s="9"/>
      <c r="F4398" s="18"/>
      <c r="G4398"/>
      <c r="H4398" s="18"/>
    </row>
    <row r="4399" spans="1:8">
      <c r="A4399" s="17"/>
      <c r="B4399" s="17"/>
      <c r="C4399" s="17"/>
      <c r="D4399" s="17"/>
      <c r="E4399" s="9"/>
      <c r="F4399" s="18"/>
      <c r="G4399"/>
      <c r="H4399" s="18"/>
    </row>
    <row r="4400" spans="1:8">
      <c r="A4400" s="17"/>
      <c r="B4400" s="17"/>
      <c r="C4400" s="17"/>
      <c r="D4400" s="17"/>
      <c r="E4400" s="9"/>
      <c r="F4400" s="18"/>
      <c r="G4400"/>
      <c r="H4400" s="18"/>
    </row>
    <row r="4401" spans="1:8">
      <c r="A4401" s="17"/>
      <c r="B4401" s="17"/>
      <c r="C4401" s="17"/>
      <c r="D4401" s="17"/>
      <c r="E4401" s="9"/>
      <c r="F4401" s="18"/>
      <c r="G4401"/>
      <c r="H4401" s="18"/>
    </row>
    <row r="4402" spans="1:8">
      <c r="A4402" s="17"/>
      <c r="B4402" s="17"/>
      <c r="C4402" s="17"/>
      <c r="D4402" s="17"/>
      <c r="E4402" s="9"/>
      <c r="F4402" s="18"/>
      <c r="G4402"/>
      <c r="H4402" s="18"/>
    </row>
    <row r="4403" spans="1:8">
      <c r="A4403" s="17"/>
      <c r="B4403" s="17"/>
      <c r="C4403" s="17"/>
      <c r="D4403" s="17"/>
      <c r="E4403" s="9"/>
      <c r="F4403" s="18"/>
      <c r="G4403"/>
      <c r="H4403" s="18"/>
    </row>
    <row r="4404" spans="1:8">
      <c r="A4404" s="17"/>
      <c r="B4404" s="17"/>
      <c r="C4404" s="17"/>
      <c r="D4404" s="17"/>
      <c r="E4404" s="9"/>
      <c r="F4404" s="18"/>
      <c r="G4404"/>
      <c r="H4404" s="18"/>
    </row>
    <row r="4405" spans="1:8">
      <c r="A4405" s="17"/>
      <c r="B4405" s="17"/>
      <c r="C4405" s="17"/>
      <c r="D4405" s="17"/>
      <c r="E4405" s="9"/>
      <c r="F4405" s="18"/>
      <c r="G4405"/>
      <c r="H4405" s="18"/>
    </row>
    <row r="4406" spans="1:8">
      <c r="A4406" s="17"/>
      <c r="B4406" s="17"/>
      <c r="C4406" s="17"/>
      <c r="D4406" s="17"/>
      <c r="E4406" s="9"/>
      <c r="F4406" s="18"/>
      <c r="G4406"/>
      <c r="H4406" s="18"/>
    </row>
    <row r="4407" spans="1:8">
      <c r="A4407" s="17"/>
      <c r="B4407" s="17"/>
      <c r="C4407" s="17"/>
      <c r="D4407" s="17"/>
      <c r="E4407" s="9"/>
      <c r="F4407" s="18"/>
      <c r="G4407"/>
      <c r="H4407" s="18"/>
    </row>
    <row r="4408" spans="1:8">
      <c r="A4408" s="17"/>
      <c r="B4408" s="17"/>
      <c r="C4408" s="17"/>
      <c r="D4408" s="17"/>
      <c r="E4408" s="9"/>
      <c r="F4408" s="18"/>
      <c r="G4408"/>
      <c r="H4408" s="18"/>
    </row>
    <row r="4409" spans="1:8">
      <c r="A4409" s="17"/>
      <c r="B4409" s="17"/>
      <c r="C4409" s="17"/>
      <c r="D4409" s="17"/>
      <c r="E4409" s="9"/>
      <c r="F4409" s="18"/>
      <c r="G4409"/>
      <c r="H4409" s="18"/>
    </row>
    <row r="4410" spans="1:8">
      <c r="A4410" s="17"/>
      <c r="B4410" s="17"/>
      <c r="C4410" s="17"/>
      <c r="D4410" s="17"/>
      <c r="E4410" s="9"/>
      <c r="F4410" s="18"/>
      <c r="G4410"/>
      <c r="H4410" s="18"/>
    </row>
    <row r="4411" spans="1:8">
      <c r="A4411" s="17"/>
      <c r="B4411" s="17"/>
      <c r="C4411" s="17"/>
      <c r="D4411" s="17"/>
      <c r="E4411" s="9"/>
      <c r="F4411" s="18"/>
      <c r="G4411"/>
      <c r="H4411" s="18"/>
    </row>
    <row r="4412" spans="1:8">
      <c r="A4412" s="17"/>
      <c r="B4412" s="17"/>
      <c r="C4412" s="17"/>
      <c r="D4412" s="17"/>
      <c r="E4412" s="9"/>
      <c r="F4412" s="18"/>
      <c r="G4412"/>
      <c r="H4412" s="18"/>
    </row>
    <row r="4413" spans="1:8">
      <c r="A4413" s="17"/>
      <c r="B4413" s="17"/>
      <c r="C4413" s="17"/>
      <c r="D4413" s="17"/>
      <c r="E4413" s="9"/>
      <c r="F4413" s="18"/>
      <c r="G4413"/>
      <c r="H4413" s="18"/>
    </row>
    <row r="4414" spans="1:8">
      <c r="A4414" s="17"/>
      <c r="B4414" s="17"/>
      <c r="C4414" s="17"/>
      <c r="D4414" s="17"/>
      <c r="E4414" s="9"/>
      <c r="F4414" s="18"/>
      <c r="G4414"/>
      <c r="H4414" s="18"/>
    </row>
    <row r="4415" spans="1:8">
      <c r="A4415" s="17"/>
      <c r="B4415" s="17"/>
      <c r="C4415" s="17"/>
      <c r="D4415" s="17"/>
      <c r="E4415" s="9"/>
      <c r="F4415" s="18"/>
      <c r="G4415"/>
      <c r="H4415" s="18"/>
    </row>
    <row r="4416" spans="1:8">
      <c r="A4416" s="17"/>
      <c r="B4416" s="17"/>
      <c r="C4416" s="17"/>
      <c r="D4416" s="17"/>
      <c r="E4416" s="9"/>
      <c r="F4416" s="18"/>
      <c r="G4416"/>
      <c r="H4416" s="18"/>
    </row>
    <row r="4417" spans="1:8">
      <c r="A4417" s="17"/>
      <c r="B4417" s="17"/>
      <c r="C4417" s="17"/>
      <c r="D4417" s="17"/>
      <c r="E4417" s="9"/>
      <c r="F4417" s="18"/>
      <c r="G4417"/>
      <c r="H4417" s="18"/>
    </row>
    <row r="4418" spans="1:8">
      <c r="A4418" s="17"/>
      <c r="B4418" s="17"/>
      <c r="C4418" s="17"/>
      <c r="D4418" s="17"/>
      <c r="E4418" s="9"/>
      <c r="F4418" s="18"/>
      <c r="G4418"/>
      <c r="H4418" s="18"/>
    </row>
    <row r="4419" spans="1:8">
      <c r="A4419" s="17"/>
      <c r="B4419" s="17"/>
      <c r="C4419" s="17"/>
      <c r="D4419" s="17"/>
      <c r="E4419" s="9"/>
      <c r="F4419" s="18"/>
      <c r="G4419"/>
      <c r="H4419" s="18"/>
    </row>
    <row r="4420" spans="1:8">
      <c r="A4420" s="17"/>
      <c r="B4420" s="17"/>
      <c r="C4420" s="17"/>
      <c r="D4420" s="17"/>
      <c r="E4420" s="9"/>
      <c r="F4420" s="18"/>
      <c r="G4420"/>
      <c r="H4420" s="18"/>
    </row>
    <row r="4421" spans="1:8">
      <c r="A4421" s="17"/>
      <c r="B4421" s="17"/>
      <c r="C4421" s="17"/>
      <c r="D4421" s="17"/>
      <c r="E4421" s="9"/>
      <c r="F4421" s="18"/>
      <c r="G4421"/>
      <c r="H4421" s="18"/>
    </row>
    <row r="4422" spans="1:8">
      <c r="A4422" s="17"/>
      <c r="B4422" s="17"/>
      <c r="C4422" s="17"/>
      <c r="D4422" s="17"/>
      <c r="E4422" s="9"/>
      <c r="F4422" s="18"/>
      <c r="G4422"/>
      <c r="H4422" s="18"/>
    </row>
    <row r="4423" spans="1:8">
      <c r="A4423" s="17"/>
      <c r="B4423" s="17"/>
      <c r="C4423" s="17"/>
      <c r="D4423" s="17"/>
      <c r="E4423" s="9"/>
      <c r="F4423" s="18"/>
      <c r="G4423"/>
      <c r="H4423" s="18"/>
    </row>
    <row r="4424" spans="1:8">
      <c r="A4424" s="17"/>
      <c r="B4424" s="17"/>
      <c r="C4424" s="17"/>
      <c r="D4424" s="17"/>
      <c r="E4424" s="9"/>
      <c r="F4424" s="18"/>
      <c r="G4424"/>
      <c r="H4424" s="18"/>
    </row>
    <row r="4425" spans="1:8">
      <c r="A4425" s="17"/>
      <c r="B4425" s="17"/>
      <c r="C4425" s="17"/>
      <c r="D4425" s="17"/>
      <c r="E4425" s="9"/>
      <c r="F4425" s="18"/>
      <c r="G4425"/>
      <c r="H4425" s="18"/>
    </row>
    <row r="4426" spans="1:8">
      <c r="A4426" s="17"/>
      <c r="B4426" s="17"/>
      <c r="C4426" s="17"/>
      <c r="D4426" s="17"/>
      <c r="E4426" s="9"/>
      <c r="F4426" s="18"/>
      <c r="G4426"/>
      <c r="H4426" s="18"/>
    </row>
    <row r="4427" spans="1:8">
      <c r="A4427" s="17"/>
      <c r="B4427" s="17"/>
      <c r="C4427" s="17"/>
      <c r="D4427" s="17"/>
      <c r="E4427" s="9"/>
      <c r="F4427" s="18"/>
      <c r="G4427"/>
      <c r="H4427" s="18"/>
    </row>
    <row r="4428" spans="1:8">
      <c r="A4428" s="17"/>
      <c r="B4428" s="17"/>
      <c r="C4428" s="17"/>
      <c r="D4428" s="17"/>
      <c r="E4428" s="9"/>
      <c r="F4428" s="18"/>
      <c r="G4428"/>
      <c r="H4428" s="18"/>
    </row>
    <row r="4429" spans="1:8">
      <c r="A4429" s="17"/>
      <c r="B4429" s="17"/>
      <c r="C4429" s="17"/>
      <c r="D4429" s="17"/>
      <c r="E4429" s="9"/>
      <c r="F4429" s="18"/>
      <c r="G4429"/>
      <c r="H4429" s="18"/>
    </row>
    <row r="4430" spans="1:8">
      <c r="A4430" s="17"/>
      <c r="B4430" s="17"/>
      <c r="C4430" s="17"/>
      <c r="D4430" s="17"/>
      <c r="E4430" s="9"/>
      <c r="F4430" s="18"/>
      <c r="G4430"/>
      <c r="H4430" s="18"/>
    </row>
    <row r="4431" spans="1:8">
      <c r="A4431" s="17"/>
      <c r="B4431" s="17"/>
      <c r="C4431" s="17"/>
      <c r="D4431" s="17"/>
      <c r="E4431" s="9"/>
      <c r="F4431" s="18"/>
      <c r="G4431"/>
      <c r="H4431" s="18"/>
    </row>
    <row r="4432" spans="1:8">
      <c r="A4432" s="17"/>
      <c r="B4432" s="17"/>
      <c r="C4432" s="17"/>
      <c r="D4432" s="17"/>
      <c r="E4432" s="9"/>
      <c r="F4432" s="18"/>
      <c r="G4432"/>
      <c r="H4432" s="18"/>
    </row>
    <row r="4433" spans="1:8">
      <c r="A4433" s="17"/>
      <c r="B4433" s="17"/>
      <c r="C4433" s="17"/>
      <c r="D4433" s="17"/>
      <c r="E4433" s="9"/>
      <c r="F4433" s="18"/>
      <c r="G4433"/>
      <c r="H4433" s="18"/>
    </row>
    <row r="4434" spans="1:8">
      <c r="A4434" s="17"/>
      <c r="B4434" s="17"/>
      <c r="C4434" s="17"/>
      <c r="D4434" s="17"/>
      <c r="E4434" s="9"/>
      <c r="F4434" s="18"/>
      <c r="G4434"/>
      <c r="H4434" s="18"/>
    </row>
    <row r="4435" spans="1:8">
      <c r="A4435" s="17"/>
      <c r="B4435" s="17"/>
      <c r="C4435" s="17"/>
      <c r="D4435" s="17"/>
      <c r="E4435" s="9"/>
      <c r="F4435" s="18"/>
      <c r="G4435"/>
      <c r="H4435" s="18"/>
    </row>
    <row r="4436" spans="1:8">
      <c r="A4436" s="17"/>
      <c r="B4436" s="17"/>
      <c r="C4436" s="17"/>
      <c r="D4436" s="17"/>
      <c r="E4436" s="9"/>
      <c r="F4436" s="18"/>
      <c r="G4436"/>
      <c r="H4436" s="18"/>
    </row>
    <row r="4437" spans="1:8">
      <c r="A4437" s="17"/>
      <c r="B4437" s="17"/>
      <c r="C4437" s="17"/>
      <c r="D4437" s="17"/>
      <c r="E4437" s="9"/>
      <c r="F4437" s="18"/>
      <c r="G4437"/>
      <c r="H4437" s="18"/>
    </row>
    <row r="4438" spans="1:8">
      <c r="A4438" s="17"/>
      <c r="B4438" s="17"/>
      <c r="C4438" s="17"/>
      <c r="D4438" s="17"/>
      <c r="E4438" s="9"/>
      <c r="F4438" s="18"/>
      <c r="G4438"/>
      <c r="H4438" s="18"/>
    </row>
    <row r="4439" spans="1:8">
      <c r="A4439" s="17"/>
      <c r="B4439" s="17"/>
      <c r="C4439" s="17"/>
      <c r="D4439" s="17"/>
      <c r="E4439" s="9"/>
      <c r="F4439" s="18"/>
      <c r="G4439"/>
      <c r="H4439" s="18"/>
    </row>
    <row r="4440" spans="1:8">
      <c r="A4440" s="17"/>
      <c r="B4440" s="17"/>
      <c r="C4440" s="17"/>
      <c r="D4440" s="17"/>
      <c r="E4440" s="9"/>
      <c r="F4440" s="18"/>
      <c r="G4440"/>
      <c r="H4440" s="18"/>
    </row>
    <row r="4441" spans="1:8">
      <c r="A4441" s="17"/>
      <c r="B4441" s="17"/>
      <c r="C4441" s="17"/>
      <c r="D4441" s="17"/>
      <c r="E4441" s="9"/>
      <c r="F4441" s="18"/>
      <c r="G4441"/>
      <c r="H4441" s="18"/>
    </row>
    <row r="4442" spans="1:8">
      <c r="A4442" s="17"/>
      <c r="B4442" s="17"/>
      <c r="C4442" s="17"/>
      <c r="D4442" s="17"/>
      <c r="E4442" s="9"/>
      <c r="F4442" s="18"/>
      <c r="G4442"/>
      <c r="H4442" s="18"/>
    </row>
    <row r="4443" spans="1:8">
      <c r="A4443" s="17"/>
      <c r="B4443" s="17"/>
      <c r="C4443" s="17"/>
      <c r="D4443" s="17"/>
      <c r="E4443" s="9"/>
      <c r="F4443" s="18"/>
      <c r="G4443"/>
      <c r="H4443" s="18"/>
    </row>
    <row r="4444" spans="1:8">
      <c r="A4444" s="17"/>
      <c r="B4444" s="17"/>
      <c r="C4444" s="17"/>
      <c r="D4444" s="17"/>
      <c r="E4444" s="9"/>
      <c r="F4444" s="18"/>
      <c r="G4444"/>
      <c r="H4444" s="18"/>
    </row>
    <row r="4445" spans="1:8">
      <c r="A4445" s="17"/>
      <c r="B4445" s="17"/>
      <c r="C4445" s="17"/>
      <c r="D4445" s="17"/>
      <c r="E4445" s="9"/>
      <c r="F4445" s="18"/>
      <c r="G4445"/>
      <c r="H4445" s="18"/>
    </row>
    <row r="4446" spans="1:8">
      <c r="A4446" s="17"/>
      <c r="B4446" s="17"/>
      <c r="C4446" s="17"/>
      <c r="D4446" s="17"/>
      <c r="E4446" s="9"/>
      <c r="F4446" s="18"/>
      <c r="G4446"/>
      <c r="H4446" s="18"/>
    </row>
    <row r="4447" spans="1:8">
      <c r="A4447" s="17"/>
      <c r="B4447" s="17"/>
      <c r="C4447" s="17"/>
      <c r="D4447" s="17"/>
      <c r="E4447" s="9"/>
      <c r="F4447" s="18"/>
      <c r="G4447"/>
      <c r="H4447" s="18"/>
    </row>
    <row r="4448" spans="1:8">
      <c r="A4448" s="17"/>
      <c r="B4448" s="17"/>
      <c r="C4448" s="17"/>
      <c r="D4448" s="17"/>
      <c r="E4448" s="9"/>
      <c r="F4448" s="18"/>
      <c r="G4448"/>
      <c r="H4448" s="18"/>
    </row>
    <row r="4449" spans="1:8">
      <c r="A4449" s="17"/>
      <c r="B4449" s="17"/>
      <c r="C4449" s="17"/>
      <c r="D4449" s="17"/>
      <c r="E4449" s="9"/>
      <c r="F4449" s="18"/>
      <c r="G4449"/>
      <c r="H4449" s="18"/>
    </row>
    <row r="4450" spans="1:8">
      <c r="A4450" s="17"/>
      <c r="B4450" s="17"/>
      <c r="C4450" s="17"/>
      <c r="D4450" s="17"/>
      <c r="E4450" s="9"/>
      <c r="F4450" s="18"/>
      <c r="G4450"/>
      <c r="H4450" s="18"/>
    </row>
    <row r="4451" spans="1:8">
      <c r="A4451" s="17"/>
      <c r="B4451" s="17"/>
      <c r="C4451" s="17"/>
      <c r="D4451" s="17"/>
      <c r="E4451" s="9"/>
      <c r="F4451" s="18"/>
      <c r="G4451"/>
      <c r="H4451" s="18"/>
    </row>
    <row r="4452" spans="1:8">
      <c r="A4452" s="17"/>
      <c r="B4452" s="17"/>
      <c r="C4452" s="17"/>
      <c r="D4452" s="17"/>
      <c r="E4452" s="9"/>
      <c r="F4452" s="18"/>
      <c r="G4452"/>
      <c r="H4452" s="18"/>
    </row>
    <row r="4453" spans="1:8">
      <c r="A4453" s="17"/>
      <c r="B4453" s="17"/>
      <c r="C4453" s="17"/>
      <c r="D4453" s="17"/>
      <c r="E4453" s="9"/>
      <c r="F4453" s="18"/>
      <c r="G4453"/>
      <c r="H4453" s="18"/>
    </row>
    <row r="4454" spans="1:8">
      <c r="A4454" s="17"/>
      <c r="B4454" s="17"/>
      <c r="C4454" s="17"/>
      <c r="D4454" s="17"/>
      <c r="E4454" s="9"/>
      <c r="F4454" s="18"/>
      <c r="G4454"/>
      <c r="H4454" s="18"/>
    </row>
    <row r="4455" spans="1:8">
      <c r="A4455" s="17"/>
      <c r="B4455" s="17"/>
      <c r="C4455" s="17"/>
      <c r="D4455" s="17"/>
      <c r="E4455" s="9"/>
      <c r="F4455" s="18"/>
      <c r="G4455"/>
      <c r="H4455" s="18"/>
    </row>
    <row r="4456" spans="1:8">
      <c r="A4456" s="17"/>
      <c r="B4456" s="17"/>
      <c r="C4456" s="17"/>
      <c r="D4456" s="17"/>
      <c r="E4456" s="9"/>
      <c r="F4456" s="18"/>
      <c r="G4456"/>
      <c r="H4456" s="18"/>
    </row>
    <row r="4457" spans="1:8">
      <c r="A4457" s="17"/>
      <c r="B4457" s="17"/>
      <c r="C4457" s="17"/>
      <c r="D4457" s="17"/>
      <c r="E4457" s="9"/>
      <c r="F4457" s="18"/>
      <c r="G4457"/>
      <c r="H4457" s="18"/>
    </row>
    <row r="4458" spans="1:8">
      <c r="A4458" s="17"/>
      <c r="B4458" s="17"/>
      <c r="C4458" s="17"/>
      <c r="D4458" s="17"/>
      <c r="E4458" s="9"/>
      <c r="F4458" s="18"/>
      <c r="G4458"/>
      <c r="H4458" s="18"/>
    </row>
    <row r="4459" spans="1:8">
      <c r="A4459" s="17"/>
      <c r="B4459" s="17"/>
      <c r="C4459" s="17"/>
      <c r="D4459" s="17"/>
      <c r="E4459" s="9"/>
      <c r="F4459" s="18"/>
      <c r="G4459"/>
      <c r="H4459" s="18"/>
    </row>
    <row r="4460" spans="1:8">
      <c r="A4460" s="17"/>
      <c r="B4460" s="17"/>
      <c r="C4460" s="17"/>
      <c r="D4460" s="17"/>
      <c r="E4460" s="9"/>
      <c r="F4460" s="18"/>
      <c r="G4460"/>
      <c r="H4460" s="18"/>
    </row>
    <row r="4461" spans="1:8">
      <c r="A4461" s="17"/>
      <c r="B4461" s="17"/>
      <c r="C4461" s="17"/>
      <c r="D4461" s="17"/>
      <c r="E4461" s="9"/>
      <c r="F4461" s="18"/>
      <c r="G4461"/>
      <c r="H4461" s="18"/>
    </row>
    <row r="4462" spans="1:8">
      <c r="A4462" s="17"/>
      <c r="B4462" s="17"/>
      <c r="C4462" s="17"/>
      <c r="D4462" s="17"/>
      <c r="E4462" s="9"/>
      <c r="F4462" s="18"/>
      <c r="G4462"/>
      <c r="H4462" s="18"/>
    </row>
    <row r="4463" spans="1:8">
      <c r="A4463" s="17"/>
      <c r="B4463" s="17"/>
      <c r="C4463" s="17"/>
      <c r="D4463" s="17"/>
      <c r="E4463" s="9"/>
      <c r="F4463" s="18"/>
      <c r="G4463"/>
      <c r="H4463" s="18"/>
    </row>
    <row r="4464" spans="1:8">
      <c r="A4464" s="17"/>
      <c r="B4464" s="17"/>
      <c r="C4464" s="17"/>
      <c r="D4464" s="17"/>
      <c r="E4464" s="9"/>
      <c r="F4464" s="18"/>
      <c r="G4464"/>
      <c r="H4464" s="18"/>
    </row>
    <row r="4465" spans="1:8">
      <c r="A4465" s="17"/>
      <c r="B4465" s="17"/>
      <c r="C4465" s="17"/>
      <c r="D4465" s="17"/>
      <c r="E4465" s="9"/>
      <c r="F4465" s="18"/>
      <c r="G4465"/>
      <c r="H4465" s="18"/>
    </row>
    <row r="4466" spans="1:8">
      <c r="A4466" s="17"/>
      <c r="B4466" s="17"/>
      <c r="C4466" s="17"/>
      <c r="D4466" s="17"/>
      <c r="E4466" s="9"/>
      <c r="F4466" s="18"/>
      <c r="G4466"/>
      <c r="H4466" s="18"/>
    </row>
    <row r="4467" spans="1:8">
      <c r="A4467" s="17"/>
      <c r="B4467" s="17"/>
      <c r="C4467" s="17"/>
      <c r="D4467" s="17"/>
      <c r="E4467" s="9"/>
      <c r="F4467" s="18"/>
      <c r="G4467"/>
      <c r="H4467" s="18"/>
    </row>
    <row r="4468" spans="1:8">
      <c r="A4468" s="17"/>
      <c r="B4468" s="17"/>
      <c r="C4468" s="17"/>
      <c r="D4468" s="17"/>
      <c r="E4468" s="9"/>
      <c r="F4468" s="18"/>
      <c r="G4468"/>
      <c r="H4468" s="18"/>
    </row>
    <row r="4469" spans="1:8">
      <c r="A4469" s="17"/>
      <c r="B4469" s="17"/>
      <c r="C4469" s="17"/>
      <c r="D4469" s="17"/>
      <c r="E4469" s="9"/>
      <c r="F4469" s="18"/>
      <c r="G4469"/>
      <c r="H4469" s="18"/>
    </row>
    <row r="4470" spans="1:8">
      <c r="A4470" s="17"/>
      <c r="B4470" s="17"/>
      <c r="C4470" s="17"/>
      <c r="D4470" s="17"/>
      <c r="E4470" s="9"/>
      <c r="F4470" s="18"/>
      <c r="G4470"/>
      <c r="H4470" s="18"/>
    </row>
    <row r="4471" spans="1:8">
      <c r="A4471" s="17"/>
      <c r="B4471" s="17"/>
      <c r="C4471" s="17"/>
      <c r="D4471" s="17"/>
      <c r="E4471" s="9"/>
      <c r="F4471" s="18"/>
      <c r="G4471"/>
      <c r="H4471" s="18"/>
    </row>
    <row r="4472" spans="1:8">
      <c r="A4472" s="17"/>
      <c r="B4472" s="17"/>
      <c r="C4472" s="17"/>
      <c r="D4472" s="17"/>
      <c r="E4472" s="9"/>
      <c r="F4472" s="18"/>
      <c r="G4472"/>
      <c r="H4472" s="18"/>
    </row>
    <row r="4473" spans="1:8">
      <c r="A4473" s="17"/>
      <c r="B4473" s="17"/>
      <c r="C4473" s="17"/>
      <c r="D4473" s="17"/>
      <c r="E4473" s="9"/>
      <c r="F4473" s="18"/>
      <c r="G4473"/>
      <c r="H4473" s="18"/>
    </row>
    <row r="4474" spans="1:8">
      <c r="A4474" s="17"/>
      <c r="B4474" s="17"/>
      <c r="C4474" s="17"/>
      <c r="D4474" s="17"/>
      <c r="E4474" s="9"/>
      <c r="F4474" s="18"/>
      <c r="G4474"/>
      <c r="H4474" s="18"/>
    </row>
    <row r="4475" spans="1:8">
      <c r="A4475" s="17"/>
      <c r="B4475" s="17"/>
      <c r="C4475" s="17"/>
      <c r="D4475" s="17"/>
      <c r="E4475" s="9"/>
      <c r="F4475" s="18"/>
      <c r="G4475"/>
      <c r="H4475" s="18"/>
    </row>
    <row r="4476" spans="1:8">
      <c r="A4476" s="17"/>
      <c r="B4476" s="17"/>
      <c r="C4476" s="17"/>
      <c r="D4476" s="17"/>
      <c r="E4476" s="9"/>
      <c r="F4476" s="18"/>
      <c r="G4476"/>
      <c r="H4476" s="18"/>
    </row>
    <row r="4477" spans="1:8">
      <c r="A4477" s="17"/>
      <c r="B4477" s="17"/>
      <c r="C4477" s="17"/>
      <c r="D4477" s="17"/>
      <c r="E4477" s="9"/>
      <c r="F4477" s="18"/>
      <c r="G4477"/>
      <c r="H4477" s="18"/>
    </row>
    <row r="4478" spans="1:8">
      <c r="A4478" s="17"/>
      <c r="B4478" s="17"/>
      <c r="C4478" s="17"/>
      <c r="D4478" s="17"/>
      <c r="E4478" s="9"/>
      <c r="F4478" s="18"/>
      <c r="G4478"/>
      <c r="H4478" s="18"/>
    </row>
    <row r="4479" spans="1:8">
      <c r="A4479" s="17"/>
      <c r="B4479" s="17"/>
      <c r="C4479" s="17"/>
      <c r="D4479" s="17"/>
      <c r="E4479" s="9"/>
      <c r="F4479" s="18"/>
      <c r="G4479"/>
      <c r="H4479" s="18"/>
    </row>
    <row r="4480" spans="1:8">
      <c r="A4480" s="17"/>
      <c r="B4480" s="17"/>
      <c r="C4480" s="17"/>
      <c r="D4480" s="17"/>
      <c r="E4480" s="9"/>
      <c r="F4480" s="18"/>
      <c r="G4480"/>
      <c r="H4480" s="18"/>
    </row>
    <row r="4481" spans="1:8">
      <c r="A4481" s="17"/>
      <c r="B4481" s="17"/>
      <c r="C4481" s="17"/>
      <c r="D4481" s="17"/>
      <c r="E4481" s="9"/>
      <c r="F4481" s="18"/>
      <c r="G4481"/>
      <c r="H4481" s="18"/>
    </row>
    <row r="4482" spans="1:8">
      <c r="A4482" s="17"/>
      <c r="B4482" s="17"/>
      <c r="C4482" s="17"/>
      <c r="D4482" s="17"/>
      <c r="E4482" s="9"/>
      <c r="F4482" s="18"/>
      <c r="G4482"/>
      <c r="H4482" s="18"/>
    </row>
    <row r="4483" spans="1:8">
      <c r="A4483" s="17"/>
      <c r="B4483" s="17"/>
      <c r="C4483" s="17"/>
      <c r="D4483" s="17"/>
      <c r="E4483" s="9"/>
      <c r="F4483" s="18"/>
      <c r="G4483"/>
      <c r="H4483" s="18"/>
    </row>
    <row r="4484" spans="1:8">
      <c r="A4484" s="17"/>
      <c r="B4484" s="17"/>
      <c r="C4484" s="17"/>
      <c r="D4484" s="17"/>
      <c r="E4484" s="9"/>
      <c r="F4484" s="18"/>
      <c r="G4484"/>
      <c r="H4484" s="18"/>
    </row>
    <row r="4485" spans="1:8">
      <c r="A4485" s="17"/>
      <c r="B4485" s="17"/>
      <c r="C4485" s="17"/>
      <c r="D4485" s="17"/>
      <c r="E4485" s="9"/>
      <c r="F4485" s="18"/>
      <c r="G4485"/>
      <c r="H4485" s="18"/>
    </row>
    <row r="4486" spans="1:8">
      <c r="A4486" s="17"/>
      <c r="B4486" s="17"/>
      <c r="C4486" s="17"/>
      <c r="D4486" s="17"/>
      <c r="E4486" s="9"/>
      <c r="F4486" s="18"/>
      <c r="G4486"/>
      <c r="H4486" s="18"/>
    </row>
    <row r="4487" spans="1:8">
      <c r="A4487" s="17"/>
      <c r="B4487" s="17"/>
      <c r="C4487" s="17"/>
      <c r="D4487" s="17"/>
      <c r="E4487" s="9"/>
      <c r="F4487" s="18"/>
      <c r="G4487"/>
      <c r="H4487" s="18"/>
    </row>
    <row r="4488" spans="1:8">
      <c r="A4488" s="17"/>
      <c r="B4488" s="17"/>
      <c r="C4488" s="17"/>
      <c r="D4488" s="17"/>
      <c r="E4488" s="9"/>
      <c r="F4488" s="18"/>
      <c r="G4488"/>
      <c r="H4488" s="18"/>
    </row>
    <row r="4489" spans="1:8">
      <c r="A4489" s="17"/>
      <c r="B4489" s="17"/>
      <c r="C4489" s="17"/>
      <c r="D4489" s="17"/>
      <c r="E4489" s="9"/>
      <c r="F4489" s="18"/>
      <c r="G4489"/>
      <c r="H4489" s="18"/>
    </row>
    <row r="4490" spans="1:8">
      <c r="A4490" s="17"/>
      <c r="B4490" s="17"/>
      <c r="C4490" s="17"/>
      <c r="D4490" s="17"/>
      <c r="E4490" s="9"/>
      <c r="F4490" s="18"/>
      <c r="G4490"/>
      <c r="H4490" s="18"/>
    </row>
    <row r="4491" spans="1:8">
      <c r="A4491" s="17"/>
      <c r="B4491" s="17"/>
      <c r="C4491" s="17"/>
      <c r="D4491" s="17"/>
      <c r="E4491" s="9"/>
      <c r="F4491" s="18"/>
      <c r="G4491"/>
      <c r="H4491" s="18"/>
    </row>
    <row r="4492" spans="1:8">
      <c r="A4492" s="17"/>
      <c r="B4492" s="17"/>
      <c r="C4492" s="17"/>
      <c r="D4492" s="17"/>
      <c r="E4492" s="9"/>
      <c r="F4492" s="18"/>
      <c r="G4492"/>
      <c r="H4492" s="18"/>
    </row>
    <row r="4493" spans="1:8">
      <c r="A4493" s="17"/>
      <c r="B4493" s="17"/>
      <c r="C4493" s="17"/>
      <c r="D4493" s="17"/>
      <c r="E4493" s="9"/>
      <c r="F4493" s="18"/>
      <c r="G4493"/>
      <c r="H4493" s="18"/>
    </row>
    <row r="4494" spans="1:8">
      <c r="A4494" s="17"/>
      <c r="B4494" s="17"/>
      <c r="C4494" s="17"/>
      <c r="D4494" s="17"/>
      <c r="E4494" s="9"/>
      <c r="F4494" s="18"/>
      <c r="G4494"/>
      <c r="H4494" s="18"/>
    </row>
    <row r="4495" spans="1:8">
      <c r="A4495" s="17"/>
      <c r="B4495" s="17"/>
      <c r="C4495" s="17"/>
      <c r="D4495" s="17"/>
      <c r="E4495" s="9"/>
      <c r="F4495" s="18"/>
      <c r="G4495"/>
      <c r="H4495" s="18"/>
    </row>
    <row r="4496" spans="1:8">
      <c r="A4496" s="17"/>
      <c r="B4496" s="17"/>
      <c r="C4496" s="17"/>
      <c r="D4496" s="17"/>
      <c r="E4496" s="9"/>
      <c r="F4496" s="18"/>
      <c r="G4496"/>
      <c r="H4496" s="18"/>
    </row>
    <row r="4497" spans="1:8">
      <c r="A4497" s="17"/>
      <c r="B4497" s="17"/>
      <c r="C4497" s="17"/>
      <c r="D4497" s="17"/>
      <c r="E4497" s="9"/>
      <c r="F4497" s="18"/>
      <c r="G4497"/>
      <c r="H4497" s="18"/>
    </row>
    <row r="4498" spans="1:8">
      <c r="A4498" s="17"/>
      <c r="B4498" s="17"/>
      <c r="C4498" s="17"/>
      <c r="D4498" s="17"/>
      <c r="E4498" s="9"/>
      <c r="F4498" s="18"/>
      <c r="G4498"/>
      <c r="H4498" s="18"/>
    </row>
    <row r="4499" spans="1:8">
      <c r="A4499" s="17"/>
      <c r="B4499" s="17"/>
      <c r="C4499" s="17"/>
      <c r="D4499" s="17"/>
      <c r="E4499" s="9"/>
      <c r="F4499" s="18"/>
      <c r="G4499"/>
      <c r="H4499" s="18"/>
    </row>
    <row r="4500" spans="1:8">
      <c r="A4500" s="17"/>
      <c r="B4500" s="17"/>
      <c r="C4500" s="17"/>
      <c r="D4500" s="17"/>
      <c r="E4500" s="9"/>
      <c r="F4500" s="18"/>
      <c r="G4500"/>
      <c r="H4500" s="18"/>
    </row>
    <row r="4501" spans="1:8">
      <c r="A4501" s="17"/>
      <c r="B4501" s="17"/>
      <c r="C4501" s="17"/>
      <c r="D4501" s="17"/>
      <c r="E4501" s="9"/>
      <c r="F4501" s="18"/>
      <c r="G4501"/>
      <c r="H4501" s="18"/>
    </row>
    <row r="4502" spans="1:8">
      <c r="A4502" s="17"/>
      <c r="B4502" s="17"/>
      <c r="C4502" s="17"/>
      <c r="D4502" s="17"/>
      <c r="E4502" s="9"/>
      <c r="F4502" s="18"/>
      <c r="G4502"/>
      <c r="H4502" s="18"/>
    </row>
    <row r="4503" spans="1:8">
      <c r="A4503" s="17"/>
      <c r="B4503" s="17"/>
      <c r="C4503" s="17"/>
      <c r="D4503" s="17"/>
      <c r="E4503" s="9"/>
      <c r="F4503" s="18"/>
      <c r="G4503"/>
      <c r="H4503" s="18"/>
    </row>
    <row r="4504" spans="1:8">
      <c r="A4504" s="17"/>
      <c r="B4504" s="17"/>
      <c r="C4504" s="17"/>
      <c r="D4504" s="17"/>
      <c r="E4504" s="9"/>
      <c r="F4504" s="18"/>
      <c r="G4504"/>
      <c r="H4504" s="18"/>
    </row>
    <row r="4505" spans="1:8">
      <c r="A4505" s="17"/>
      <c r="B4505" s="17"/>
      <c r="C4505" s="17"/>
      <c r="D4505" s="17"/>
      <c r="E4505" s="9"/>
      <c r="F4505" s="18"/>
      <c r="G4505"/>
      <c r="H4505" s="18"/>
    </row>
    <row r="4506" spans="1:8">
      <c r="A4506" s="17"/>
      <c r="B4506" s="17"/>
      <c r="C4506" s="17"/>
      <c r="D4506" s="17"/>
      <c r="E4506" s="9"/>
      <c r="F4506" s="18"/>
      <c r="G4506"/>
      <c r="H4506" s="18"/>
    </row>
    <row r="4507" spans="1:8">
      <c r="A4507" s="17"/>
      <c r="B4507" s="17"/>
      <c r="C4507" s="17"/>
      <c r="D4507" s="17"/>
      <c r="E4507" s="9"/>
      <c r="F4507" s="18"/>
      <c r="G4507"/>
      <c r="H4507" s="18"/>
    </row>
    <row r="4508" spans="1:8">
      <c r="A4508" s="17"/>
      <c r="B4508" s="17"/>
      <c r="C4508" s="17"/>
      <c r="D4508" s="17"/>
      <c r="E4508" s="9"/>
      <c r="F4508" s="18"/>
      <c r="G4508"/>
      <c r="H4508" s="18"/>
    </row>
    <row r="4509" spans="1:8">
      <c r="A4509" s="17"/>
      <c r="B4509" s="17"/>
      <c r="C4509" s="17"/>
      <c r="D4509" s="17"/>
      <c r="E4509" s="9"/>
      <c r="F4509" s="18"/>
      <c r="G4509"/>
      <c r="H4509" s="18"/>
    </row>
    <row r="4510" spans="1:8">
      <c r="A4510" s="17"/>
      <c r="B4510" s="17"/>
      <c r="C4510" s="17"/>
      <c r="D4510" s="17"/>
      <c r="E4510" s="9"/>
      <c r="F4510" s="18"/>
      <c r="G4510"/>
      <c r="H4510" s="18"/>
    </row>
    <row r="4511" spans="1:8">
      <c r="A4511" s="17"/>
      <c r="B4511" s="17"/>
      <c r="C4511" s="17"/>
      <c r="D4511" s="17"/>
      <c r="E4511" s="9"/>
      <c r="F4511" s="18"/>
      <c r="G4511"/>
      <c r="H4511" s="18"/>
    </row>
    <row r="4512" spans="1:8">
      <c r="A4512" s="17"/>
      <c r="B4512" s="17"/>
      <c r="C4512" s="17"/>
      <c r="D4512" s="17"/>
      <c r="E4512" s="9"/>
      <c r="F4512" s="18"/>
      <c r="G4512"/>
      <c r="H4512" s="18"/>
    </row>
    <row r="4513" spans="1:8">
      <c r="A4513" s="17"/>
      <c r="B4513" s="17"/>
      <c r="C4513" s="17"/>
      <c r="D4513" s="17"/>
      <c r="E4513" s="9"/>
      <c r="F4513" s="18"/>
      <c r="G4513"/>
      <c r="H4513" s="18"/>
    </row>
    <row r="4514" spans="1:8">
      <c r="A4514" s="17"/>
      <c r="B4514" s="17"/>
      <c r="C4514" s="17"/>
      <c r="D4514" s="17"/>
      <c r="E4514" s="9"/>
      <c r="F4514" s="18"/>
      <c r="G4514"/>
      <c r="H4514" s="18"/>
    </row>
    <row r="4515" spans="1:8">
      <c r="A4515" s="17"/>
      <c r="B4515" s="17"/>
      <c r="C4515" s="17"/>
      <c r="D4515" s="17"/>
      <c r="E4515" s="9"/>
      <c r="F4515" s="18"/>
      <c r="G4515"/>
      <c r="H4515" s="18"/>
    </row>
    <row r="4516" spans="1:8">
      <c r="A4516" s="17"/>
      <c r="B4516" s="17"/>
      <c r="C4516" s="17"/>
      <c r="D4516" s="17"/>
      <c r="E4516" s="9"/>
      <c r="F4516" s="18"/>
      <c r="G4516"/>
      <c r="H4516" s="18"/>
    </row>
    <row r="4517" spans="1:8">
      <c r="A4517" s="17"/>
      <c r="B4517" s="17"/>
      <c r="C4517" s="17"/>
      <c r="D4517" s="17"/>
      <c r="E4517" s="9"/>
      <c r="F4517" s="18"/>
      <c r="G4517"/>
      <c r="H4517" s="18"/>
    </row>
    <row r="4518" spans="1:8">
      <c r="A4518" s="17"/>
      <c r="B4518" s="17"/>
      <c r="C4518" s="17"/>
      <c r="D4518" s="17"/>
      <c r="E4518" s="9"/>
      <c r="F4518" s="18"/>
      <c r="G4518"/>
      <c r="H4518" s="18"/>
    </row>
    <row r="4519" spans="1:8">
      <c r="A4519" s="17"/>
      <c r="B4519" s="17"/>
      <c r="C4519" s="17"/>
      <c r="D4519" s="17"/>
      <c r="E4519" s="9"/>
      <c r="F4519" s="18"/>
      <c r="G4519"/>
      <c r="H4519" s="18"/>
    </row>
    <row r="4520" spans="1:8">
      <c r="A4520" s="17"/>
      <c r="B4520" s="17"/>
      <c r="C4520" s="17"/>
      <c r="D4520" s="17"/>
      <c r="E4520" s="9"/>
      <c r="F4520" s="18"/>
      <c r="G4520"/>
      <c r="H4520" s="18"/>
    </row>
    <row r="4521" spans="1:8">
      <c r="A4521" s="17"/>
      <c r="B4521" s="17"/>
      <c r="C4521" s="17"/>
      <c r="D4521" s="17"/>
      <c r="E4521" s="9"/>
      <c r="F4521" s="18"/>
      <c r="G4521"/>
      <c r="H4521" s="18"/>
    </row>
    <row r="4522" spans="1:8">
      <c r="A4522" s="17"/>
      <c r="B4522" s="17"/>
      <c r="C4522" s="17"/>
      <c r="D4522" s="17"/>
      <c r="E4522" s="9"/>
      <c r="F4522" s="18"/>
      <c r="G4522"/>
      <c r="H4522" s="18"/>
    </row>
    <row r="4523" spans="1:8">
      <c r="A4523" s="17"/>
      <c r="B4523" s="17"/>
      <c r="C4523" s="17"/>
      <c r="D4523" s="17"/>
      <c r="E4523" s="9"/>
      <c r="F4523" s="18"/>
      <c r="G4523"/>
      <c r="H4523" s="18"/>
    </row>
    <row r="4524" spans="1:8">
      <c r="A4524" s="17"/>
      <c r="B4524" s="17"/>
      <c r="C4524" s="17"/>
      <c r="D4524" s="17"/>
      <c r="E4524" s="9"/>
      <c r="F4524" s="18"/>
      <c r="G4524"/>
      <c r="H4524" s="18"/>
    </row>
    <row r="4525" spans="1:8">
      <c r="A4525" s="17"/>
      <c r="B4525" s="17"/>
      <c r="C4525" s="17"/>
      <c r="D4525" s="17"/>
      <c r="E4525" s="9"/>
      <c r="F4525" s="18"/>
      <c r="G4525"/>
      <c r="H4525" s="18"/>
    </row>
    <row r="4526" spans="1:8">
      <c r="A4526" s="17"/>
      <c r="B4526" s="17"/>
      <c r="C4526" s="17"/>
      <c r="D4526" s="17"/>
      <c r="E4526" s="9"/>
      <c r="F4526" s="18"/>
      <c r="G4526"/>
      <c r="H4526" s="18"/>
    </row>
    <row r="4527" spans="1:8">
      <c r="A4527" s="17"/>
      <c r="B4527" s="17"/>
      <c r="C4527" s="17"/>
      <c r="D4527" s="17"/>
      <c r="E4527" s="9"/>
      <c r="F4527" s="18"/>
      <c r="G4527"/>
      <c r="H4527" s="18"/>
    </row>
    <row r="4528" spans="1:8">
      <c r="A4528" s="17"/>
      <c r="B4528" s="17"/>
      <c r="C4528" s="17"/>
      <c r="D4528" s="17"/>
      <c r="E4528" s="9"/>
      <c r="F4528" s="18"/>
      <c r="G4528"/>
      <c r="H4528" s="18"/>
    </row>
    <row r="4529" spans="1:8">
      <c r="A4529" s="17"/>
      <c r="B4529" s="17"/>
      <c r="C4529" s="17"/>
      <c r="D4529" s="17"/>
      <c r="E4529" s="9"/>
      <c r="F4529" s="18"/>
      <c r="G4529"/>
      <c r="H4529" s="18"/>
    </row>
    <row r="4530" spans="1:8">
      <c r="A4530" s="17"/>
      <c r="B4530" s="17"/>
      <c r="C4530" s="17"/>
      <c r="D4530" s="17"/>
      <c r="E4530" s="9"/>
      <c r="F4530" s="18"/>
      <c r="G4530"/>
      <c r="H4530" s="18"/>
    </row>
    <row r="4531" spans="1:8">
      <c r="A4531" s="17"/>
      <c r="B4531" s="17"/>
      <c r="C4531" s="17"/>
      <c r="D4531" s="17"/>
      <c r="E4531" s="9"/>
      <c r="F4531" s="18"/>
      <c r="G4531"/>
      <c r="H4531" s="18"/>
    </row>
    <row r="4532" spans="1:8">
      <c r="A4532" s="17"/>
      <c r="B4532" s="17"/>
      <c r="C4532" s="17"/>
      <c r="D4532" s="17"/>
      <c r="E4532" s="9"/>
      <c r="F4532" s="18"/>
      <c r="G4532"/>
      <c r="H4532" s="18"/>
    </row>
    <row r="4533" spans="1:8">
      <c r="A4533" s="17"/>
      <c r="B4533" s="17"/>
      <c r="C4533" s="17"/>
      <c r="D4533" s="17"/>
      <c r="E4533" s="9"/>
      <c r="F4533" s="18"/>
      <c r="G4533"/>
      <c r="H4533" s="18"/>
    </row>
    <row r="4534" spans="1:8">
      <c r="A4534" s="17"/>
      <c r="B4534" s="17"/>
      <c r="C4534" s="17"/>
      <c r="D4534" s="17"/>
      <c r="E4534" s="9"/>
      <c r="F4534" s="18"/>
      <c r="G4534"/>
      <c r="H4534" s="18"/>
    </row>
    <row r="4535" spans="1:8">
      <c r="A4535" s="17"/>
      <c r="B4535" s="17"/>
      <c r="C4535" s="17"/>
      <c r="D4535" s="17"/>
      <c r="E4535" s="9"/>
      <c r="F4535" s="18"/>
      <c r="G4535"/>
      <c r="H4535" s="18"/>
    </row>
    <row r="4536" spans="1:8">
      <c r="A4536" s="17"/>
      <c r="B4536" s="17"/>
      <c r="C4536" s="17"/>
      <c r="D4536" s="17"/>
      <c r="E4536" s="9"/>
      <c r="F4536" s="18"/>
      <c r="G4536"/>
      <c r="H4536" s="18"/>
    </row>
    <row r="4537" spans="1:8">
      <c r="A4537" s="17"/>
      <c r="B4537" s="17"/>
      <c r="C4537" s="17"/>
      <c r="D4537" s="17"/>
      <c r="E4537" s="9"/>
      <c r="F4537" s="18"/>
      <c r="G4537"/>
      <c r="H4537" s="18"/>
    </row>
    <row r="4538" spans="1:8">
      <c r="A4538" s="17"/>
      <c r="B4538" s="17"/>
      <c r="C4538" s="17"/>
      <c r="D4538" s="17"/>
      <c r="E4538" s="9"/>
      <c r="F4538" s="18"/>
      <c r="G4538"/>
      <c r="H4538" s="18"/>
    </row>
    <row r="4539" spans="1:8">
      <c r="A4539" s="17"/>
      <c r="B4539" s="17"/>
      <c r="C4539" s="17"/>
      <c r="D4539" s="17"/>
      <c r="E4539" s="9"/>
      <c r="F4539" s="18"/>
      <c r="G4539"/>
      <c r="H4539" s="18"/>
    </row>
    <row r="4540" spans="1:8">
      <c r="A4540" s="17"/>
      <c r="B4540" s="17"/>
      <c r="C4540" s="17"/>
      <c r="D4540" s="17"/>
      <c r="E4540" s="9"/>
      <c r="F4540" s="18"/>
      <c r="G4540"/>
      <c r="H4540" s="18"/>
    </row>
    <row r="4541" spans="1:8">
      <c r="A4541" s="17"/>
      <c r="B4541" s="17"/>
      <c r="C4541" s="17"/>
      <c r="D4541" s="17"/>
      <c r="E4541" s="9"/>
      <c r="F4541" s="18"/>
      <c r="G4541"/>
      <c r="H4541" s="18"/>
    </row>
    <row r="4542" spans="1:8">
      <c r="A4542" s="17"/>
      <c r="B4542" s="17"/>
      <c r="C4542" s="17"/>
      <c r="D4542" s="17"/>
      <c r="E4542" s="9"/>
      <c r="F4542" s="18"/>
      <c r="G4542"/>
      <c r="H4542" s="18"/>
    </row>
    <row r="4543" spans="1:8">
      <c r="A4543" s="17"/>
      <c r="B4543" s="17"/>
      <c r="C4543" s="17"/>
      <c r="D4543" s="17"/>
      <c r="E4543" s="9"/>
      <c r="F4543" s="18"/>
      <c r="G4543"/>
      <c r="H4543" s="18"/>
    </row>
    <row r="4544" spans="1:8">
      <c r="A4544" s="17"/>
      <c r="B4544" s="17"/>
      <c r="C4544" s="17"/>
      <c r="D4544" s="17"/>
      <c r="E4544" s="9"/>
      <c r="F4544" s="18"/>
      <c r="G4544"/>
      <c r="H4544" s="18"/>
    </row>
    <row r="4545" spans="1:8">
      <c r="A4545" s="17"/>
      <c r="B4545" s="17"/>
      <c r="C4545" s="17"/>
      <c r="D4545" s="17"/>
      <c r="E4545" s="9"/>
      <c r="F4545" s="18"/>
      <c r="G4545"/>
      <c r="H4545" s="18"/>
    </row>
    <row r="4546" spans="1:8">
      <c r="A4546" s="17"/>
      <c r="B4546" s="17"/>
      <c r="C4546" s="17"/>
      <c r="D4546" s="17"/>
      <c r="E4546" s="9"/>
      <c r="F4546" s="18"/>
      <c r="G4546"/>
      <c r="H4546" s="18"/>
    </row>
    <row r="4547" spans="1:8">
      <c r="A4547" s="17"/>
      <c r="B4547" s="17"/>
      <c r="C4547" s="17"/>
      <c r="D4547" s="17"/>
      <c r="E4547" s="9"/>
      <c r="F4547" s="18"/>
      <c r="G4547"/>
      <c r="H4547" s="18"/>
    </row>
    <row r="4548" spans="1:8">
      <c r="A4548" s="17"/>
      <c r="B4548" s="17"/>
      <c r="C4548" s="17"/>
      <c r="D4548" s="17"/>
      <c r="E4548" s="9"/>
      <c r="F4548" s="18"/>
      <c r="G4548"/>
      <c r="H4548" s="18"/>
    </row>
    <row r="4549" spans="1:8">
      <c r="A4549" s="17"/>
      <c r="B4549" s="17"/>
      <c r="C4549" s="17"/>
      <c r="D4549" s="17"/>
      <c r="E4549" s="9"/>
      <c r="F4549" s="18"/>
      <c r="G4549"/>
      <c r="H4549" s="18"/>
    </row>
    <row r="4550" spans="1:8">
      <c r="A4550" s="17"/>
      <c r="B4550" s="17"/>
      <c r="C4550" s="17"/>
      <c r="D4550" s="17"/>
      <c r="E4550" s="9"/>
      <c r="F4550" s="18"/>
      <c r="G4550"/>
      <c r="H4550" s="18"/>
    </row>
    <row r="4551" spans="1:8">
      <c r="A4551" s="17"/>
      <c r="B4551" s="17"/>
      <c r="C4551" s="17"/>
      <c r="D4551" s="17"/>
      <c r="E4551" s="9"/>
      <c r="F4551" s="18"/>
      <c r="G4551"/>
      <c r="H4551" s="18"/>
    </row>
    <row r="4552" spans="1:8">
      <c r="A4552" s="17"/>
      <c r="B4552" s="17"/>
      <c r="C4552" s="17"/>
      <c r="D4552" s="17"/>
      <c r="E4552" s="9"/>
      <c r="F4552" s="18"/>
      <c r="G4552"/>
      <c r="H4552" s="18"/>
    </row>
    <row r="4553" spans="1:8">
      <c r="A4553" s="17"/>
      <c r="B4553" s="17"/>
      <c r="C4553" s="17"/>
      <c r="D4553" s="17"/>
      <c r="E4553" s="9"/>
      <c r="F4553" s="18"/>
      <c r="G4553"/>
      <c r="H4553" s="18"/>
    </row>
    <row r="4554" spans="1:8">
      <c r="A4554" s="17"/>
      <c r="B4554" s="17"/>
      <c r="C4554" s="17"/>
      <c r="D4554" s="17"/>
      <c r="E4554" s="9"/>
      <c r="F4554" s="18"/>
      <c r="G4554"/>
      <c r="H4554" s="18"/>
    </row>
    <row r="4555" spans="1:8">
      <c r="A4555" s="17"/>
      <c r="B4555" s="17"/>
      <c r="C4555" s="17"/>
      <c r="D4555" s="17"/>
      <c r="E4555" s="9"/>
      <c r="F4555" s="18"/>
      <c r="G4555"/>
      <c r="H4555" s="18"/>
    </row>
    <row r="4556" spans="1:8">
      <c r="A4556" s="17"/>
      <c r="B4556" s="17"/>
      <c r="C4556" s="17"/>
      <c r="D4556" s="17"/>
      <c r="E4556" s="9"/>
      <c r="F4556" s="18"/>
      <c r="G4556"/>
      <c r="H4556" s="18"/>
    </row>
    <row r="4557" spans="1:8">
      <c r="A4557" s="17"/>
      <c r="B4557" s="17"/>
      <c r="C4557" s="17"/>
      <c r="D4557" s="17"/>
      <c r="E4557" s="9"/>
      <c r="F4557" s="18"/>
      <c r="G4557"/>
      <c r="H4557" s="18"/>
    </row>
    <row r="4558" spans="1:8">
      <c r="A4558" s="17"/>
      <c r="B4558" s="17"/>
      <c r="C4558" s="17"/>
      <c r="D4558" s="17"/>
      <c r="E4558" s="9"/>
      <c r="F4558" s="18"/>
      <c r="G4558"/>
      <c r="H4558" s="18"/>
    </row>
    <row r="4559" spans="1:8">
      <c r="A4559" s="17"/>
      <c r="B4559" s="17"/>
      <c r="C4559" s="17"/>
      <c r="D4559" s="17"/>
      <c r="E4559" s="9"/>
      <c r="F4559" s="18"/>
      <c r="G4559"/>
      <c r="H4559" s="18"/>
    </row>
    <row r="4560" spans="1:8">
      <c r="A4560" s="17"/>
      <c r="B4560" s="17"/>
      <c r="C4560" s="17"/>
      <c r="D4560" s="17"/>
      <c r="E4560" s="9"/>
      <c r="F4560" s="18"/>
      <c r="G4560"/>
      <c r="H4560" s="18"/>
    </row>
    <row r="4561" spans="1:8">
      <c r="A4561" s="17"/>
      <c r="B4561" s="17"/>
      <c r="C4561" s="17"/>
      <c r="D4561" s="17"/>
      <c r="E4561" s="9"/>
      <c r="F4561" s="18"/>
      <c r="G4561"/>
      <c r="H4561" s="18"/>
    </row>
    <row r="4562" spans="1:8">
      <c r="A4562" s="17"/>
      <c r="B4562" s="17"/>
      <c r="C4562" s="17"/>
      <c r="D4562" s="17"/>
      <c r="E4562" s="9"/>
      <c r="F4562" s="18"/>
      <c r="G4562"/>
      <c r="H4562" s="18"/>
    </row>
    <row r="4563" spans="1:8">
      <c r="A4563" s="17"/>
      <c r="B4563" s="17"/>
      <c r="C4563" s="17"/>
      <c r="D4563" s="17"/>
      <c r="E4563" s="9"/>
      <c r="F4563" s="18"/>
      <c r="G4563"/>
      <c r="H4563" s="18"/>
    </row>
    <row r="4564" spans="1:8">
      <c r="A4564" s="17"/>
      <c r="B4564" s="17"/>
      <c r="C4564" s="17"/>
      <c r="D4564" s="17"/>
      <c r="E4564" s="9"/>
      <c r="F4564" s="18"/>
      <c r="G4564"/>
      <c r="H4564" s="18"/>
    </row>
    <row r="4565" spans="1:8">
      <c r="A4565" s="17"/>
      <c r="B4565" s="17"/>
      <c r="C4565" s="17"/>
      <c r="D4565" s="17"/>
      <c r="E4565" s="9"/>
      <c r="F4565" s="18"/>
      <c r="G4565"/>
      <c r="H4565" s="18"/>
    </row>
    <row r="4566" spans="1:8">
      <c r="A4566" s="17"/>
      <c r="B4566" s="17"/>
      <c r="C4566" s="17"/>
      <c r="D4566" s="17"/>
      <c r="E4566" s="9"/>
      <c r="F4566" s="18"/>
      <c r="G4566"/>
      <c r="H4566" s="18"/>
    </row>
    <row r="4567" spans="1:8">
      <c r="A4567" s="17"/>
      <c r="B4567" s="17"/>
      <c r="C4567" s="17"/>
      <c r="D4567" s="17"/>
      <c r="E4567" s="9"/>
      <c r="F4567" s="18"/>
      <c r="G4567"/>
      <c r="H4567" s="18"/>
    </row>
    <row r="4568" spans="1:8">
      <c r="A4568" s="17"/>
      <c r="B4568" s="17"/>
      <c r="C4568" s="17"/>
      <c r="D4568" s="17"/>
      <c r="E4568" s="9"/>
      <c r="F4568" s="18"/>
      <c r="G4568"/>
      <c r="H4568" s="18"/>
    </row>
    <row r="4569" spans="1:8">
      <c r="A4569" s="17"/>
      <c r="B4569" s="17"/>
      <c r="C4569" s="17"/>
      <c r="D4569" s="17"/>
      <c r="E4569" s="9"/>
      <c r="F4569" s="18"/>
      <c r="G4569"/>
      <c r="H4569" s="18"/>
    </row>
    <row r="4570" spans="1:8">
      <c r="A4570" s="17"/>
      <c r="B4570" s="17"/>
      <c r="C4570" s="17"/>
      <c r="D4570" s="17"/>
      <c r="E4570" s="9"/>
      <c r="F4570" s="18"/>
      <c r="G4570"/>
      <c r="H4570" s="18"/>
    </row>
    <row r="4571" spans="1:8">
      <c r="A4571" s="17"/>
      <c r="B4571" s="17"/>
      <c r="C4571" s="17"/>
      <c r="D4571" s="17"/>
      <c r="E4571" s="9"/>
      <c r="F4571" s="18"/>
      <c r="G4571"/>
      <c r="H4571" s="18"/>
    </row>
    <row r="4572" spans="1:8">
      <c r="A4572" s="17"/>
      <c r="B4572" s="17"/>
      <c r="C4572" s="17"/>
      <c r="D4572" s="17"/>
      <c r="E4572" s="9"/>
      <c r="F4572" s="18"/>
      <c r="G4572"/>
      <c r="H4572" s="18"/>
    </row>
    <row r="4573" spans="1:8">
      <c r="A4573" s="17"/>
      <c r="B4573" s="17"/>
      <c r="C4573" s="17"/>
      <c r="D4573" s="17"/>
      <c r="E4573" s="9"/>
      <c r="F4573" s="18"/>
      <c r="G4573"/>
      <c r="H4573" s="18"/>
    </row>
    <row r="4574" spans="1:8">
      <c r="A4574" s="17"/>
      <c r="B4574" s="17"/>
      <c r="C4574" s="17"/>
      <c r="D4574" s="17"/>
      <c r="E4574" s="9"/>
      <c r="F4574" s="18"/>
      <c r="G4574"/>
      <c r="H4574" s="18"/>
    </row>
    <row r="4575" spans="1:8">
      <c r="A4575" s="17"/>
      <c r="B4575" s="17"/>
      <c r="C4575" s="17"/>
      <c r="D4575" s="17"/>
      <c r="E4575" s="9"/>
      <c r="F4575" s="18"/>
      <c r="G4575"/>
      <c r="H4575" s="18"/>
    </row>
    <row r="4576" spans="1:8">
      <c r="A4576" s="17"/>
      <c r="B4576" s="17"/>
      <c r="C4576" s="17"/>
      <c r="D4576" s="17"/>
      <c r="E4576" s="9"/>
      <c r="F4576" s="18"/>
      <c r="G4576"/>
      <c r="H4576" s="18"/>
    </row>
    <row r="4577" spans="1:8">
      <c r="A4577" s="17"/>
      <c r="B4577" s="17"/>
      <c r="C4577" s="17"/>
      <c r="D4577" s="17"/>
      <c r="E4577" s="9"/>
      <c r="F4577" s="18"/>
      <c r="G4577"/>
      <c r="H4577" s="18"/>
    </row>
    <row r="4578" spans="1:8">
      <c r="A4578" s="17"/>
      <c r="B4578" s="17"/>
      <c r="C4578" s="17"/>
      <c r="D4578" s="17"/>
      <c r="E4578" s="9"/>
      <c r="F4578" s="18"/>
      <c r="G4578"/>
      <c r="H4578" s="18"/>
    </row>
    <row r="4579" spans="1:8">
      <c r="A4579" s="17"/>
      <c r="B4579" s="17"/>
      <c r="C4579" s="17"/>
      <c r="D4579" s="17"/>
      <c r="E4579" s="9"/>
      <c r="F4579" s="18"/>
      <c r="G4579"/>
      <c r="H4579" s="18"/>
    </row>
    <row r="4580" spans="1:8">
      <c r="A4580" s="17"/>
      <c r="B4580" s="17"/>
      <c r="C4580" s="17"/>
      <c r="D4580" s="17"/>
      <c r="E4580" s="9"/>
      <c r="F4580" s="18"/>
      <c r="G4580"/>
      <c r="H4580" s="18"/>
    </row>
    <row r="4581" spans="1:8">
      <c r="A4581" s="17"/>
      <c r="B4581" s="17"/>
      <c r="C4581" s="17"/>
      <c r="D4581" s="17"/>
      <c r="E4581" s="9"/>
      <c r="F4581" s="18"/>
      <c r="G4581"/>
      <c r="H4581" s="18"/>
    </row>
    <row r="4582" spans="1:8">
      <c r="A4582" s="17"/>
      <c r="B4582" s="17"/>
      <c r="C4582" s="17"/>
      <c r="D4582" s="17"/>
      <c r="E4582" s="9"/>
      <c r="F4582" s="18"/>
      <c r="G4582"/>
      <c r="H4582" s="18"/>
    </row>
    <row r="4583" spans="1:8">
      <c r="A4583" s="17"/>
      <c r="B4583" s="17"/>
      <c r="C4583" s="17"/>
      <c r="D4583" s="17"/>
      <c r="E4583" s="9"/>
      <c r="F4583" s="18"/>
      <c r="G4583"/>
      <c r="H4583" s="18"/>
    </row>
    <row r="4584" spans="1:8">
      <c r="A4584" s="17"/>
      <c r="B4584" s="17"/>
      <c r="C4584" s="17"/>
      <c r="D4584" s="17"/>
      <c r="E4584" s="9"/>
      <c r="F4584" s="18"/>
      <c r="G4584"/>
      <c r="H4584" s="18"/>
    </row>
    <row r="4585" spans="1:8">
      <c r="A4585" s="17"/>
      <c r="B4585" s="17"/>
      <c r="C4585" s="17"/>
      <c r="D4585" s="17"/>
      <c r="E4585" s="9"/>
      <c r="F4585" s="18"/>
      <c r="G4585"/>
      <c r="H4585" s="18"/>
    </row>
    <row r="4586" spans="1:8">
      <c r="A4586" s="17"/>
      <c r="B4586" s="17"/>
      <c r="C4586" s="17"/>
      <c r="D4586" s="17"/>
      <c r="E4586" s="9"/>
      <c r="F4586" s="18"/>
      <c r="G4586"/>
      <c r="H4586" s="18"/>
    </row>
    <row r="4587" spans="1:8">
      <c r="A4587" s="17"/>
      <c r="B4587" s="17"/>
      <c r="C4587" s="17"/>
      <c r="D4587" s="17"/>
      <c r="E4587" s="9"/>
      <c r="F4587" s="18"/>
      <c r="G4587"/>
      <c r="H4587" s="18"/>
    </row>
    <row r="4588" spans="1:8">
      <c r="A4588" s="17"/>
      <c r="B4588" s="17"/>
      <c r="C4588" s="17"/>
      <c r="D4588" s="17"/>
      <c r="E4588" s="9"/>
      <c r="F4588" s="18"/>
      <c r="G4588"/>
      <c r="H4588" s="18"/>
    </row>
    <row r="4589" spans="1:8">
      <c r="A4589" s="17"/>
      <c r="B4589" s="17"/>
      <c r="C4589" s="17"/>
      <c r="D4589" s="17"/>
      <c r="E4589" s="9"/>
      <c r="F4589" s="18"/>
      <c r="G4589"/>
      <c r="H4589" s="18"/>
    </row>
    <row r="4590" spans="1:8">
      <c r="A4590" s="17"/>
      <c r="B4590" s="17"/>
      <c r="C4590" s="17"/>
      <c r="D4590" s="17"/>
      <c r="E4590" s="9"/>
      <c r="F4590" s="18"/>
      <c r="G4590"/>
      <c r="H4590" s="18"/>
    </row>
    <row r="4591" spans="1:8">
      <c r="A4591" s="17"/>
      <c r="B4591" s="17"/>
      <c r="C4591" s="17"/>
      <c r="D4591" s="17"/>
      <c r="E4591" s="9"/>
      <c r="F4591" s="18"/>
      <c r="G4591"/>
      <c r="H4591" s="18"/>
    </row>
    <row r="4592" spans="1:8">
      <c r="A4592" s="17"/>
      <c r="B4592" s="17"/>
      <c r="C4592" s="17"/>
      <c r="D4592" s="17"/>
      <c r="E4592" s="9"/>
      <c r="F4592" s="18"/>
      <c r="G4592"/>
      <c r="H4592" s="18"/>
    </row>
    <row r="4593" spans="1:8">
      <c r="A4593" s="17"/>
      <c r="B4593" s="17"/>
      <c r="C4593" s="17"/>
      <c r="D4593" s="17"/>
      <c r="E4593" s="9"/>
      <c r="F4593" s="18"/>
      <c r="G4593"/>
      <c r="H4593" s="18"/>
    </row>
    <row r="4594" spans="1:8">
      <c r="A4594" s="17"/>
      <c r="B4594" s="17"/>
      <c r="C4594" s="17"/>
      <c r="D4594" s="17"/>
      <c r="E4594" s="9"/>
      <c r="F4594" s="18"/>
      <c r="G4594"/>
      <c r="H4594" s="18"/>
    </row>
    <row r="4595" spans="1:8">
      <c r="A4595" s="17"/>
      <c r="B4595" s="17"/>
      <c r="C4595" s="17"/>
      <c r="D4595" s="17"/>
      <c r="E4595" s="9"/>
      <c r="F4595" s="18"/>
      <c r="G4595"/>
      <c r="H4595" s="18"/>
    </row>
    <row r="4596" spans="1:8">
      <c r="A4596" s="17"/>
      <c r="B4596" s="17"/>
      <c r="C4596" s="17"/>
      <c r="D4596" s="17"/>
      <c r="E4596" s="9"/>
      <c r="F4596" s="18"/>
      <c r="G4596"/>
      <c r="H4596" s="18"/>
    </row>
    <row r="4597" spans="1:8">
      <c r="A4597" s="17"/>
      <c r="B4597" s="17"/>
      <c r="C4597" s="17"/>
      <c r="D4597" s="17"/>
      <c r="E4597" s="9"/>
      <c r="F4597" s="18"/>
      <c r="G4597"/>
      <c r="H4597" s="18"/>
    </row>
    <row r="4598" spans="1:8">
      <c r="A4598" s="17"/>
      <c r="B4598" s="17"/>
      <c r="C4598" s="17"/>
      <c r="D4598" s="17"/>
      <c r="E4598" s="9"/>
      <c r="F4598" s="18"/>
      <c r="G4598"/>
      <c r="H4598" s="18"/>
    </row>
    <row r="4599" spans="1:8">
      <c r="A4599" s="17"/>
      <c r="B4599" s="17"/>
      <c r="C4599" s="17"/>
      <c r="D4599" s="17"/>
      <c r="E4599" s="9"/>
      <c r="F4599" s="18"/>
      <c r="G4599"/>
      <c r="H4599" s="18"/>
    </row>
    <row r="4600" spans="1:8">
      <c r="A4600" s="17"/>
      <c r="B4600" s="17"/>
      <c r="C4600" s="17"/>
      <c r="D4600" s="17"/>
      <c r="E4600" s="9"/>
      <c r="F4600" s="18"/>
      <c r="G4600"/>
      <c r="H4600" s="18"/>
    </row>
    <row r="4601" spans="1:8">
      <c r="A4601" s="17"/>
      <c r="B4601" s="17"/>
      <c r="C4601" s="17"/>
      <c r="D4601" s="17"/>
      <c r="E4601" s="9"/>
      <c r="F4601" s="18"/>
      <c r="G4601"/>
      <c r="H4601" s="18"/>
    </row>
    <row r="4602" spans="1:8">
      <c r="A4602" s="17"/>
      <c r="B4602" s="17"/>
      <c r="C4602" s="17"/>
      <c r="D4602" s="17"/>
      <c r="E4602" s="9"/>
      <c r="F4602" s="18"/>
      <c r="G4602"/>
      <c r="H4602" s="18"/>
    </row>
    <row r="4603" spans="1:8">
      <c r="A4603" s="17"/>
      <c r="B4603" s="17"/>
      <c r="C4603" s="17"/>
      <c r="D4603" s="17"/>
      <c r="E4603" s="9"/>
      <c r="F4603" s="18"/>
      <c r="G4603"/>
      <c r="H4603" s="18"/>
    </row>
    <row r="4604" spans="1:8">
      <c r="A4604" s="17"/>
      <c r="B4604" s="17"/>
      <c r="C4604" s="17"/>
      <c r="D4604" s="17"/>
      <c r="E4604" s="9"/>
      <c r="F4604" s="18"/>
      <c r="G4604"/>
      <c r="H4604" s="18"/>
    </row>
    <row r="4605" spans="1:8">
      <c r="A4605" s="17"/>
      <c r="B4605" s="17"/>
      <c r="C4605" s="17"/>
      <c r="D4605" s="17"/>
      <c r="E4605" s="9"/>
      <c r="F4605" s="18"/>
      <c r="G4605"/>
      <c r="H4605" s="18"/>
    </row>
    <row r="4606" spans="1:8">
      <c r="A4606" s="17"/>
      <c r="B4606" s="17"/>
      <c r="C4606" s="17"/>
      <c r="D4606" s="17"/>
      <c r="E4606" s="9"/>
      <c r="F4606" s="18"/>
      <c r="G4606"/>
      <c r="H4606" s="18"/>
    </row>
    <row r="4607" spans="1:8">
      <c r="A4607" s="17"/>
      <c r="B4607" s="17"/>
      <c r="C4607" s="17"/>
      <c r="D4607" s="17"/>
      <c r="E4607" s="9"/>
      <c r="F4607" s="18"/>
      <c r="G4607"/>
      <c r="H4607" s="18"/>
    </row>
    <row r="4608" spans="1:8">
      <c r="A4608" s="17"/>
      <c r="B4608" s="17"/>
      <c r="C4608" s="17"/>
      <c r="D4608" s="17"/>
      <c r="E4608" s="9"/>
      <c r="F4608" s="18"/>
      <c r="G4608"/>
      <c r="H4608" s="18"/>
    </row>
    <row r="4609" spans="1:8">
      <c r="A4609" s="17"/>
      <c r="B4609" s="17"/>
      <c r="C4609" s="17"/>
      <c r="D4609" s="17"/>
      <c r="E4609" s="9"/>
      <c r="F4609" s="18"/>
      <c r="G4609"/>
      <c r="H4609" s="18"/>
    </row>
    <row r="4610" spans="1:8">
      <c r="A4610" s="17"/>
      <c r="B4610" s="17"/>
      <c r="C4610" s="17"/>
      <c r="D4610" s="17"/>
      <c r="E4610" s="9"/>
      <c r="F4610" s="18"/>
      <c r="G4610"/>
      <c r="H4610" s="18"/>
    </row>
    <row r="4611" spans="1:8">
      <c r="A4611" s="17"/>
      <c r="B4611" s="17"/>
      <c r="C4611" s="17"/>
      <c r="D4611" s="17"/>
      <c r="E4611" s="9"/>
      <c r="F4611" s="18"/>
      <c r="G4611"/>
      <c r="H4611" s="18"/>
    </row>
    <row r="4612" spans="1:8">
      <c r="A4612" s="17"/>
      <c r="B4612" s="17"/>
      <c r="C4612" s="17"/>
      <c r="D4612" s="17"/>
      <c r="E4612" s="9"/>
      <c r="F4612" s="18"/>
      <c r="G4612"/>
      <c r="H4612" s="18"/>
    </row>
    <row r="4613" spans="1:8">
      <c r="A4613" s="17"/>
      <c r="B4613" s="17"/>
      <c r="C4613" s="17"/>
      <c r="D4613" s="17"/>
      <c r="E4613" s="9"/>
      <c r="F4613" s="18"/>
      <c r="G4613"/>
      <c r="H4613" s="18"/>
    </row>
    <row r="4614" spans="1:8">
      <c r="A4614" s="17"/>
      <c r="B4614" s="17"/>
      <c r="C4614" s="17"/>
      <c r="D4614" s="17"/>
      <c r="E4614" s="9"/>
      <c r="F4614" s="18"/>
      <c r="G4614"/>
      <c r="H4614" s="18"/>
    </row>
    <row r="4615" spans="1:8">
      <c r="A4615" s="17"/>
      <c r="B4615" s="17"/>
      <c r="C4615" s="17"/>
      <c r="D4615" s="17"/>
      <c r="E4615" s="9"/>
      <c r="F4615" s="18"/>
      <c r="G4615"/>
      <c r="H4615" s="18"/>
    </row>
    <row r="4616" spans="1:8">
      <c r="A4616" s="17"/>
      <c r="B4616" s="17"/>
      <c r="C4616" s="17"/>
      <c r="D4616" s="17"/>
      <c r="E4616" s="9"/>
      <c r="F4616" s="18"/>
      <c r="G4616"/>
      <c r="H4616" s="18"/>
    </row>
    <row r="4617" spans="1:8">
      <c r="A4617" s="17"/>
      <c r="B4617" s="17"/>
      <c r="C4617" s="17"/>
      <c r="D4617" s="17"/>
      <c r="E4617" s="9"/>
      <c r="F4617" s="18"/>
      <c r="G4617"/>
      <c r="H4617" s="18"/>
    </row>
    <row r="4618" spans="1:8">
      <c r="A4618" s="17"/>
      <c r="B4618" s="17"/>
      <c r="C4618" s="17"/>
      <c r="D4618" s="17"/>
      <c r="E4618" s="9"/>
      <c r="F4618" s="18"/>
      <c r="G4618"/>
      <c r="H4618" s="18"/>
    </row>
    <row r="4619" spans="1:8">
      <c r="A4619" s="17"/>
      <c r="B4619" s="17"/>
      <c r="C4619" s="17"/>
      <c r="D4619" s="17"/>
      <c r="E4619" s="9"/>
      <c r="F4619" s="18"/>
      <c r="G4619"/>
      <c r="H4619" s="18"/>
    </row>
    <row r="4620" spans="1:8">
      <c r="A4620" s="17"/>
      <c r="B4620" s="17"/>
      <c r="C4620" s="17"/>
      <c r="D4620" s="17"/>
      <c r="E4620" s="9"/>
      <c r="F4620" s="18"/>
      <c r="G4620"/>
      <c r="H4620" s="18"/>
    </row>
    <row r="4621" spans="1:8">
      <c r="A4621" s="17"/>
      <c r="B4621" s="17"/>
      <c r="C4621" s="17"/>
      <c r="D4621" s="17"/>
      <c r="E4621" s="9"/>
      <c r="F4621" s="18"/>
      <c r="G4621"/>
      <c r="H4621" s="18"/>
    </row>
    <row r="4622" spans="1:8">
      <c r="A4622" s="17"/>
      <c r="B4622" s="17"/>
      <c r="C4622" s="17"/>
      <c r="D4622" s="17"/>
      <c r="E4622" s="9"/>
      <c r="F4622" s="18"/>
      <c r="G4622"/>
      <c r="H4622" s="18"/>
    </row>
    <row r="4623" spans="1:8">
      <c r="A4623" s="17"/>
      <c r="B4623" s="17"/>
      <c r="C4623" s="17"/>
      <c r="D4623" s="17"/>
      <c r="E4623" s="9"/>
      <c r="F4623" s="18"/>
      <c r="G4623"/>
      <c r="H4623" s="18"/>
    </row>
    <row r="4624" spans="1:8">
      <c r="A4624" s="17"/>
      <c r="B4624" s="17"/>
      <c r="C4624" s="17"/>
      <c r="D4624" s="17"/>
      <c r="E4624" s="9"/>
      <c r="F4624" s="18"/>
      <c r="G4624"/>
      <c r="H4624" s="18"/>
    </row>
    <row r="4625" spans="1:8">
      <c r="A4625" s="17"/>
      <c r="B4625" s="17"/>
      <c r="C4625" s="17"/>
      <c r="D4625" s="17"/>
      <c r="E4625" s="9"/>
      <c r="F4625" s="18"/>
      <c r="G4625"/>
      <c r="H4625" s="18"/>
    </row>
    <row r="4626" spans="1:8">
      <c r="A4626" s="17"/>
      <c r="B4626" s="17"/>
      <c r="C4626" s="17"/>
      <c r="D4626" s="17"/>
      <c r="E4626" s="9"/>
      <c r="F4626" s="18"/>
      <c r="G4626"/>
      <c r="H4626" s="18"/>
    </row>
    <row r="4627" spans="1:8">
      <c r="A4627" s="17"/>
      <c r="B4627" s="17"/>
      <c r="C4627" s="17"/>
      <c r="D4627" s="17"/>
      <c r="E4627" s="9"/>
      <c r="F4627" s="18"/>
      <c r="G4627"/>
      <c r="H4627" s="18"/>
    </row>
    <row r="4628" spans="1:8">
      <c r="A4628" s="17"/>
      <c r="B4628" s="17"/>
      <c r="C4628" s="17"/>
      <c r="D4628" s="17"/>
      <c r="E4628" s="9"/>
      <c r="F4628" s="18"/>
      <c r="G4628"/>
      <c r="H4628" s="18"/>
    </row>
    <row r="4629" spans="1:8">
      <c r="A4629" s="17"/>
      <c r="B4629" s="17"/>
      <c r="C4629" s="17"/>
      <c r="D4629" s="17"/>
      <c r="E4629" s="9"/>
      <c r="F4629" s="18"/>
      <c r="G4629"/>
      <c r="H4629" s="18"/>
    </row>
    <row r="4630" spans="1:8">
      <c r="A4630" s="17"/>
      <c r="B4630" s="17"/>
      <c r="C4630" s="17"/>
      <c r="D4630" s="17"/>
      <c r="E4630" s="9"/>
      <c r="F4630" s="18"/>
      <c r="G4630"/>
      <c r="H4630" s="18"/>
    </row>
    <row r="4631" spans="1:8">
      <c r="A4631" s="17"/>
      <c r="B4631" s="17"/>
      <c r="C4631" s="17"/>
      <c r="D4631" s="17"/>
      <c r="E4631" s="9"/>
      <c r="F4631" s="18"/>
      <c r="G4631"/>
      <c r="H4631" s="18"/>
    </row>
    <row r="4632" spans="1:8">
      <c r="A4632" s="17"/>
      <c r="B4632" s="17"/>
      <c r="C4632" s="17"/>
      <c r="D4632" s="17"/>
      <c r="E4632" s="9"/>
      <c r="F4632" s="18"/>
      <c r="G4632"/>
      <c r="H4632" s="18"/>
    </row>
    <row r="4633" spans="1:8">
      <c r="A4633" s="17"/>
      <c r="B4633" s="17"/>
      <c r="C4633" s="17"/>
      <c r="D4633" s="17"/>
      <c r="E4633" s="9"/>
      <c r="F4633" s="18"/>
      <c r="G4633"/>
      <c r="H4633" s="18"/>
    </row>
    <row r="4634" spans="1:8">
      <c r="A4634" s="17"/>
      <c r="B4634" s="17"/>
      <c r="C4634" s="17"/>
      <c r="D4634" s="17"/>
      <c r="E4634" s="9"/>
      <c r="F4634" s="18"/>
      <c r="G4634"/>
      <c r="H4634" s="18"/>
    </row>
    <row r="4635" spans="1:8">
      <c r="A4635" s="17"/>
      <c r="B4635" s="17"/>
      <c r="C4635" s="17"/>
      <c r="D4635" s="17"/>
      <c r="E4635" s="9"/>
      <c r="F4635" s="18"/>
      <c r="G4635"/>
      <c r="H4635" s="18"/>
    </row>
    <row r="4636" spans="1:8">
      <c r="A4636" s="17"/>
      <c r="B4636" s="17"/>
      <c r="C4636" s="17"/>
      <c r="D4636" s="17"/>
      <c r="E4636" s="9"/>
      <c r="F4636" s="18"/>
      <c r="G4636"/>
      <c r="H4636" s="18"/>
    </row>
    <row r="4637" spans="1:8">
      <c r="A4637" s="17"/>
      <c r="B4637" s="17"/>
      <c r="C4637" s="17"/>
      <c r="D4637" s="17"/>
      <c r="E4637" s="9"/>
      <c r="F4637" s="18"/>
      <c r="G4637"/>
      <c r="H4637" s="18"/>
    </row>
    <row r="4638" spans="1:8">
      <c r="A4638" s="17"/>
      <c r="B4638" s="17"/>
      <c r="C4638" s="17"/>
      <c r="D4638" s="17"/>
      <c r="E4638" s="9"/>
      <c r="F4638" s="18"/>
      <c r="G4638"/>
      <c r="H4638" s="18"/>
    </row>
    <row r="4639" spans="1:8">
      <c r="A4639" s="17"/>
      <c r="B4639" s="17"/>
      <c r="C4639" s="17"/>
      <c r="D4639" s="17"/>
      <c r="E4639" s="9"/>
      <c r="F4639" s="18"/>
      <c r="G4639"/>
      <c r="H4639" s="18"/>
    </row>
    <row r="4640" spans="1:8">
      <c r="A4640" s="17"/>
      <c r="B4640" s="17"/>
      <c r="C4640" s="17"/>
      <c r="D4640" s="17"/>
      <c r="E4640" s="9"/>
      <c r="F4640" s="18"/>
      <c r="G4640"/>
      <c r="H4640" s="18"/>
    </row>
    <row r="4641" spans="1:8">
      <c r="A4641" s="17"/>
      <c r="B4641" s="17"/>
      <c r="C4641" s="17"/>
      <c r="D4641" s="17"/>
      <c r="E4641" s="9"/>
      <c r="F4641" s="18"/>
      <c r="G4641"/>
      <c r="H4641" s="18"/>
    </row>
    <row r="4642" spans="1:8">
      <c r="A4642" s="17"/>
      <c r="B4642" s="17"/>
      <c r="C4642" s="17"/>
      <c r="D4642" s="17"/>
      <c r="E4642" s="9"/>
      <c r="F4642" s="18"/>
      <c r="G4642"/>
      <c r="H4642" s="18"/>
    </row>
    <row r="4643" spans="1:8">
      <c r="A4643" s="17"/>
      <c r="B4643" s="17"/>
      <c r="C4643" s="17"/>
      <c r="D4643" s="17"/>
      <c r="E4643" s="9"/>
      <c r="F4643" s="18"/>
      <c r="G4643"/>
      <c r="H4643" s="18"/>
    </row>
    <row r="4644" spans="1:8">
      <c r="A4644" s="17"/>
      <c r="B4644" s="17"/>
      <c r="C4644" s="17"/>
      <c r="D4644" s="17"/>
      <c r="E4644" s="9"/>
      <c r="F4644" s="18"/>
      <c r="G4644"/>
      <c r="H4644" s="18"/>
    </row>
    <row r="4645" spans="1:8">
      <c r="A4645" s="17"/>
      <c r="B4645" s="17"/>
      <c r="C4645" s="17"/>
      <c r="D4645" s="17"/>
      <c r="E4645" s="9"/>
      <c r="F4645" s="18"/>
      <c r="G4645"/>
      <c r="H4645" s="18"/>
    </row>
    <row r="4646" spans="1:8">
      <c r="A4646" s="17"/>
      <c r="B4646" s="17"/>
      <c r="C4646" s="17"/>
      <c r="D4646" s="17"/>
      <c r="E4646" s="9"/>
      <c r="F4646" s="18"/>
      <c r="G4646"/>
      <c r="H4646" s="18"/>
    </row>
    <row r="4647" spans="1:8">
      <c r="A4647" s="17"/>
      <c r="B4647" s="17"/>
      <c r="C4647" s="17"/>
      <c r="D4647" s="17"/>
      <c r="E4647" s="9"/>
      <c r="F4647" s="18"/>
      <c r="G4647"/>
      <c r="H4647" s="18"/>
    </row>
    <row r="4648" spans="1:8">
      <c r="A4648" s="17"/>
      <c r="B4648" s="17"/>
      <c r="C4648" s="17"/>
      <c r="D4648" s="17"/>
      <c r="E4648" s="9"/>
      <c r="F4648" s="18"/>
      <c r="G4648"/>
      <c r="H4648" s="18"/>
    </row>
    <row r="4649" spans="1:8">
      <c r="A4649" s="17"/>
      <c r="B4649" s="17"/>
      <c r="C4649" s="17"/>
      <c r="D4649" s="17"/>
      <c r="E4649" s="9"/>
      <c r="F4649" s="18"/>
      <c r="G4649"/>
      <c r="H4649" s="18"/>
    </row>
    <row r="4650" spans="1:8">
      <c r="A4650" s="17"/>
      <c r="B4650" s="17"/>
      <c r="C4650" s="17"/>
      <c r="D4650" s="17"/>
      <c r="E4650" s="9"/>
      <c r="F4650" s="18"/>
      <c r="G4650"/>
      <c r="H4650" s="18"/>
    </row>
    <row r="4651" spans="1:8">
      <c r="A4651" s="17"/>
      <c r="B4651" s="17"/>
      <c r="C4651" s="17"/>
      <c r="D4651" s="17"/>
      <c r="E4651" s="9"/>
      <c r="F4651" s="18"/>
      <c r="G4651"/>
      <c r="H4651" s="18"/>
    </row>
    <row r="4652" spans="1:8">
      <c r="A4652" s="17"/>
      <c r="B4652" s="17"/>
      <c r="C4652" s="17"/>
      <c r="D4652" s="17"/>
      <c r="E4652" s="9"/>
      <c r="F4652" s="18"/>
      <c r="G4652"/>
      <c r="H4652" s="18"/>
    </row>
    <row r="4653" spans="1:8">
      <c r="A4653" s="17"/>
      <c r="B4653" s="17"/>
      <c r="C4653" s="17"/>
      <c r="D4653" s="17"/>
      <c r="E4653" s="9"/>
      <c r="F4653" s="18"/>
      <c r="G4653"/>
      <c r="H4653" s="18"/>
    </row>
    <row r="4654" spans="1:8">
      <c r="A4654" s="17"/>
      <c r="B4654" s="17"/>
      <c r="C4654" s="17"/>
      <c r="D4654" s="17"/>
      <c r="E4654" s="9"/>
      <c r="F4654" s="18"/>
      <c r="G4654"/>
      <c r="H4654" s="18"/>
    </row>
    <row r="4655" spans="1:8">
      <c r="A4655" s="17"/>
      <c r="B4655" s="17"/>
      <c r="C4655" s="17"/>
      <c r="D4655" s="17"/>
      <c r="E4655" s="9"/>
      <c r="F4655" s="18"/>
      <c r="G4655"/>
      <c r="H4655" s="18"/>
    </row>
    <row r="4656" spans="1:8">
      <c r="A4656" s="17"/>
      <c r="B4656" s="17"/>
      <c r="C4656" s="17"/>
      <c r="D4656" s="17"/>
      <c r="E4656" s="9"/>
      <c r="F4656" s="18"/>
      <c r="G4656"/>
      <c r="H4656" s="18"/>
    </row>
    <row r="4657" spans="1:8">
      <c r="A4657" s="17"/>
      <c r="B4657" s="17"/>
      <c r="C4657" s="17"/>
      <c r="D4657" s="17"/>
      <c r="E4657" s="9"/>
      <c r="F4657" s="18"/>
      <c r="G4657"/>
      <c r="H4657" s="18"/>
    </row>
    <row r="4658" spans="1:8">
      <c r="A4658" s="17"/>
      <c r="B4658" s="17"/>
      <c r="C4658" s="17"/>
      <c r="D4658" s="17"/>
      <c r="E4658" s="9"/>
      <c r="F4658" s="18"/>
      <c r="G4658"/>
      <c r="H4658" s="18"/>
    </row>
    <row r="4659" spans="1:8">
      <c r="A4659" s="17"/>
      <c r="B4659" s="17"/>
      <c r="C4659" s="17"/>
      <c r="D4659" s="17"/>
      <c r="E4659" s="9"/>
      <c r="F4659" s="18"/>
      <c r="G4659"/>
      <c r="H4659" s="18"/>
    </row>
    <row r="4660" spans="1:8">
      <c r="A4660" s="17"/>
      <c r="B4660" s="17"/>
      <c r="C4660" s="17"/>
      <c r="D4660" s="17"/>
      <c r="E4660" s="9"/>
      <c r="F4660" s="18"/>
      <c r="G4660"/>
      <c r="H4660" s="18"/>
    </row>
    <row r="4661" spans="1:8">
      <c r="A4661" s="17"/>
      <c r="B4661" s="17"/>
      <c r="C4661" s="17"/>
      <c r="D4661" s="17"/>
      <c r="E4661" s="9"/>
      <c r="F4661" s="18"/>
      <c r="G4661"/>
      <c r="H4661" s="18"/>
    </row>
    <row r="4662" spans="1:8">
      <c r="A4662" s="17"/>
      <c r="B4662" s="17"/>
      <c r="C4662" s="17"/>
      <c r="D4662" s="17"/>
      <c r="E4662" s="9"/>
      <c r="F4662" s="18"/>
      <c r="G4662"/>
      <c r="H4662" s="18"/>
    </row>
    <row r="4663" spans="1:8">
      <c r="A4663" s="17"/>
      <c r="B4663" s="17"/>
      <c r="C4663" s="17"/>
      <c r="D4663" s="17"/>
      <c r="E4663" s="9"/>
      <c r="F4663" s="18"/>
      <c r="G4663"/>
      <c r="H4663" s="18"/>
    </row>
    <row r="4664" spans="1:8">
      <c r="A4664" s="17"/>
      <c r="B4664" s="17"/>
      <c r="C4664" s="17"/>
      <c r="D4664" s="17"/>
      <c r="E4664" s="9"/>
      <c r="F4664" s="18"/>
      <c r="G4664"/>
      <c r="H4664" s="18"/>
    </row>
    <row r="4665" spans="1:8">
      <c r="A4665" s="17"/>
      <c r="B4665" s="17"/>
      <c r="C4665" s="17"/>
      <c r="D4665" s="17"/>
      <c r="E4665" s="9"/>
      <c r="F4665" s="18"/>
      <c r="G4665"/>
      <c r="H4665" s="18"/>
    </row>
    <row r="4666" spans="1:8">
      <c r="A4666" s="17"/>
      <c r="B4666" s="17"/>
      <c r="C4666" s="17"/>
      <c r="D4666" s="17"/>
      <c r="E4666" s="9"/>
      <c r="F4666" s="18"/>
      <c r="G4666"/>
      <c r="H4666" s="18"/>
    </row>
    <row r="4667" spans="1:8">
      <c r="A4667" s="17"/>
      <c r="B4667" s="17"/>
      <c r="C4667" s="17"/>
      <c r="D4667" s="17"/>
      <c r="E4667" s="9"/>
      <c r="F4667" s="18"/>
      <c r="G4667"/>
      <c r="H4667" s="18"/>
    </row>
    <row r="4668" spans="1:8">
      <c r="A4668" s="17"/>
      <c r="B4668" s="17"/>
      <c r="C4668" s="17"/>
      <c r="D4668" s="17"/>
      <c r="E4668" s="9"/>
      <c r="F4668" s="18"/>
      <c r="G4668"/>
      <c r="H4668" s="18"/>
    </row>
    <row r="4669" spans="1:8">
      <c r="A4669" s="17"/>
      <c r="B4669" s="17"/>
      <c r="C4669" s="17"/>
      <c r="D4669" s="17"/>
      <c r="E4669" s="9"/>
      <c r="F4669" s="18"/>
      <c r="G4669"/>
      <c r="H4669" s="18"/>
    </row>
    <row r="4670" spans="1:8">
      <c r="A4670" s="17"/>
      <c r="B4670" s="17"/>
      <c r="C4670" s="17"/>
      <c r="D4670" s="17"/>
      <c r="E4670" s="9"/>
      <c r="F4670" s="18"/>
      <c r="G4670"/>
      <c r="H4670" s="18"/>
    </row>
    <row r="4671" spans="1:8">
      <c r="A4671" s="17"/>
      <c r="B4671" s="17"/>
      <c r="C4671" s="17"/>
      <c r="D4671" s="17"/>
      <c r="E4671" s="9"/>
      <c r="F4671" s="18"/>
      <c r="G4671"/>
      <c r="H4671" s="18"/>
    </row>
    <row r="4672" spans="1:8">
      <c r="A4672" s="17"/>
      <c r="B4672" s="17"/>
      <c r="C4672" s="17"/>
      <c r="D4672" s="17"/>
      <c r="E4672" s="9"/>
      <c r="F4672" s="18"/>
      <c r="G4672"/>
      <c r="H4672" s="18"/>
    </row>
    <row r="4673" spans="1:8">
      <c r="A4673" s="17"/>
      <c r="B4673" s="17"/>
      <c r="C4673" s="17"/>
      <c r="D4673" s="17"/>
      <c r="E4673" s="9"/>
      <c r="F4673" s="18"/>
      <c r="G4673"/>
      <c r="H4673" s="18"/>
    </row>
    <row r="4674" spans="1:8">
      <c r="A4674" s="17"/>
      <c r="B4674" s="17"/>
      <c r="C4674" s="17"/>
      <c r="D4674" s="17"/>
      <c r="E4674" s="9"/>
      <c r="F4674" s="18"/>
      <c r="G4674"/>
      <c r="H4674" s="18"/>
    </row>
    <row r="4675" spans="1:8">
      <c r="A4675" s="17"/>
      <c r="B4675" s="17"/>
      <c r="C4675" s="17"/>
      <c r="D4675" s="17"/>
      <c r="E4675" s="9"/>
      <c r="F4675" s="18"/>
      <c r="G4675"/>
      <c r="H4675" s="18"/>
    </row>
    <row r="4676" spans="1:8">
      <c r="A4676" s="17"/>
      <c r="B4676" s="17"/>
      <c r="C4676" s="17"/>
      <c r="D4676" s="17"/>
      <c r="E4676" s="9"/>
      <c r="F4676" s="18"/>
      <c r="G4676"/>
      <c r="H4676" s="18"/>
    </row>
    <row r="4677" spans="1:8">
      <c r="A4677" s="17"/>
      <c r="B4677" s="17"/>
      <c r="C4677" s="17"/>
      <c r="D4677" s="17"/>
      <c r="E4677" s="9"/>
      <c r="F4677" s="18"/>
      <c r="G4677"/>
      <c r="H4677" s="18"/>
    </row>
    <row r="4678" spans="1:8">
      <c r="A4678" s="17"/>
      <c r="B4678" s="17"/>
      <c r="C4678" s="17"/>
      <c r="D4678" s="17"/>
      <c r="E4678" s="9"/>
      <c r="F4678" s="18"/>
      <c r="G4678"/>
      <c r="H4678" s="18"/>
    </row>
    <row r="4679" spans="1:8">
      <c r="A4679" s="17"/>
      <c r="B4679" s="17"/>
      <c r="C4679" s="17"/>
      <c r="D4679" s="17"/>
      <c r="E4679" s="9"/>
      <c r="F4679" s="18"/>
      <c r="G4679"/>
      <c r="H4679" s="18"/>
    </row>
    <row r="4680" spans="1:8">
      <c r="A4680" s="17"/>
      <c r="B4680" s="17"/>
      <c r="C4680" s="17"/>
      <c r="D4680" s="17"/>
      <c r="E4680" s="9"/>
      <c r="F4680" s="18"/>
      <c r="G4680"/>
      <c r="H4680" s="18"/>
    </row>
    <row r="4681" spans="1:8">
      <c r="A4681" s="17"/>
      <c r="B4681" s="17"/>
      <c r="C4681" s="17"/>
      <c r="D4681" s="17"/>
      <c r="E4681" s="9"/>
      <c r="F4681" s="18"/>
      <c r="G4681"/>
      <c r="H4681" s="18"/>
    </row>
    <row r="4682" spans="1:8">
      <c r="A4682" s="17"/>
      <c r="B4682" s="17"/>
      <c r="C4682" s="17"/>
      <c r="D4682" s="17"/>
      <c r="E4682" s="9"/>
      <c r="F4682" s="18"/>
      <c r="G4682"/>
      <c r="H4682" s="18"/>
    </row>
    <row r="4683" spans="1:8">
      <c r="A4683" s="17"/>
      <c r="B4683" s="17"/>
      <c r="C4683" s="17"/>
      <c r="D4683" s="17"/>
      <c r="E4683" s="9"/>
      <c r="F4683" s="18"/>
      <c r="G4683"/>
      <c r="H4683" s="18"/>
    </row>
    <row r="4684" spans="1:8">
      <c r="A4684" s="17"/>
      <c r="B4684" s="17"/>
      <c r="C4684" s="17"/>
      <c r="D4684" s="17"/>
      <c r="E4684" s="9"/>
      <c r="F4684" s="18"/>
      <c r="G4684"/>
      <c r="H4684" s="18"/>
    </row>
    <row r="4685" spans="1:8">
      <c r="A4685" s="17"/>
      <c r="B4685" s="17"/>
      <c r="C4685" s="17"/>
      <c r="D4685" s="17"/>
      <c r="E4685" s="9"/>
      <c r="F4685" s="18"/>
      <c r="G4685"/>
      <c r="H4685" s="18"/>
    </row>
    <row r="4686" spans="1:8">
      <c r="A4686" s="17"/>
      <c r="B4686" s="17"/>
      <c r="C4686" s="17"/>
      <c r="D4686" s="17"/>
      <c r="E4686" s="9"/>
      <c r="F4686" s="18"/>
      <c r="G4686"/>
      <c r="H4686" s="18"/>
    </row>
    <row r="4687" spans="1:8">
      <c r="A4687" s="17"/>
      <c r="B4687" s="17"/>
      <c r="C4687" s="17"/>
      <c r="D4687" s="17"/>
      <c r="E4687" s="9"/>
      <c r="F4687" s="18"/>
      <c r="G4687"/>
      <c r="H4687" s="18"/>
    </row>
    <row r="4688" spans="1:8">
      <c r="A4688" s="17"/>
      <c r="B4688" s="17"/>
      <c r="C4688" s="17"/>
      <c r="D4688" s="17"/>
      <c r="E4688" s="9"/>
      <c r="F4688" s="18"/>
      <c r="G4688"/>
      <c r="H4688" s="18"/>
    </row>
    <row r="4689" spans="1:8">
      <c r="A4689" s="17"/>
      <c r="B4689" s="17"/>
      <c r="C4689" s="17"/>
      <c r="D4689" s="17"/>
      <c r="E4689" s="9"/>
      <c r="F4689" s="18"/>
      <c r="G4689"/>
      <c r="H4689" s="18"/>
    </row>
    <row r="4690" spans="1:8">
      <c r="A4690" s="17"/>
      <c r="B4690" s="17"/>
      <c r="C4690" s="17"/>
      <c r="D4690" s="17"/>
      <c r="E4690" s="9"/>
      <c r="F4690" s="18"/>
      <c r="G4690"/>
      <c r="H4690" s="18"/>
    </row>
    <row r="4691" spans="1:8">
      <c r="A4691" s="17"/>
      <c r="B4691" s="17"/>
      <c r="C4691" s="17"/>
      <c r="D4691" s="17"/>
      <c r="E4691" s="9"/>
      <c r="F4691" s="18"/>
      <c r="G4691"/>
      <c r="H4691" s="18"/>
    </row>
    <row r="4692" spans="1:8">
      <c r="A4692" s="17"/>
      <c r="B4692" s="17"/>
      <c r="C4692" s="17"/>
      <c r="D4692" s="17"/>
      <c r="E4692" s="9"/>
      <c r="F4692" s="18"/>
      <c r="G4692"/>
      <c r="H4692" s="18"/>
    </row>
    <row r="4693" spans="1:8">
      <c r="A4693" s="17"/>
      <c r="B4693" s="17"/>
      <c r="C4693" s="17"/>
      <c r="D4693" s="17"/>
      <c r="E4693" s="9"/>
      <c r="F4693" s="18"/>
      <c r="G4693"/>
      <c r="H4693" s="18"/>
    </row>
    <row r="4694" spans="1:8">
      <c r="A4694" s="17"/>
      <c r="B4694" s="17"/>
      <c r="C4694" s="17"/>
      <c r="D4694" s="17"/>
      <c r="E4694" s="9"/>
      <c r="F4694" s="18"/>
      <c r="G4694"/>
      <c r="H4694" s="18"/>
    </row>
    <row r="4695" spans="1:8">
      <c r="A4695" s="17"/>
      <c r="B4695" s="17"/>
      <c r="C4695" s="17"/>
      <c r="D4695" s="17"/>
      <c r="E4695" s="9"/>
      <c r="F4695" s="18"/>
      <c r="G4695"/>
      <c r="H4695" s="18"/>
    </row>
    <row r="4696" spans="1:8">
      <c r="A4696" s="17"/>
      <c r="B4696" s="17"/>
      <c r="C4696" s="17"/>
      <c r="D4696" s="17"/>
      <c r="E4696" s="9"/>
      <c r="F4696" s="18"/>
      <c r="G4696"/>
      <c r="H4696" s="18"/>
    </row>
    <row r="4697" spans="1:8">
      <c r="A4697" s="17"/>
      <c r="B4697" s="17"/>
      <c r="C4697" s="17"/>
      <c r="D4697" s="17"/>
      <c r="E4697" s="9"/>
      <c r="F4697" s="18"/>
      <c r="G4697"/>
      <c r="H4697" s="18"/>
    </row>
    <row r="4698" spans="1:8">
      <c r="A4698" s="17"/>
      <c r="B4698" s="17"/>
      <c r="C4698" s="17"/>
      <c r="D4698" s="17"/>
      <c r="E4698" s="9"/>
      <c r="F4698" s="18"/>
      <c r="G4698"/>
      <c r="H4698" s="18"/>
    </row>
    <row r="4699" spans="1:8">
      <c r="A4699" s="17"/>
      <c r="B4699" s="17"/>
      <c r="C4699" s="17"/>
      <c r="D4699" s="17"/>
      <c r="E4699" s="9"/>
      <c r="F4699" s="18"/>
      <c r="G4699"/>
      <c r="H4699" s="18"/>
    </row>
    <row r="4700" spans="1:8">
      <c r="A4700" s="17"/>
      <c r="B4700" s="17"/>
      <c r="C4700" s="17"/>
      <c r="D4700" s="17"/>
      <c r="E4700" s="9"/>
      <c r="F4700" s="18"/>
      <c r="G4700"/>
      <c r="H4700" s="18"/>
    </row>
    <row r="4701" spans="1:8">
      <c r="A4701" s="17"/>
      <c r="B4701" s="17"/>
      <c r="C4701" s="17"/>
      <c r="D4701" s="17"/>
      <c r="E4701" s="9"/>
      <c r="F4701" s="18"/>
      <c r="G4701"/>
      <c r="H4701" s="18"/>
    </row>
    <row r="4702" spans="1:8">
      <c r="A4702" s="17"/>
      <c r="B4702" s="17"/>
      <c r="C4702" s="17"/>
      <c r="D4702" s="17"/>
      <c r="E4702" s="9"/>
      <c r="F4702" s="18"/>
      <c r="G4702"/>
      <c r="H4702" s="18"/>
    </row>
    <row r="4703" spans="1:8">
      <c r="A4703" s="17"/>
      <c r="B4703" s="17"/>
      <c r="C4703" s="17"/>
      <c r="D4703" s="17"/>
      <c r="E4703" s="9"/>
      <c r="F4703" s="18"/>
      <c r="G4703"/>
      <c r="H4703" s="18"/>
    </row>
    <row r="4704" spans="1:8">
      <c r="A4704" s="17"/>
      <c r="B4704" s="17"/>
      <c r="C4704" s="17"/>
      <c r="D4704" s="17"/>
      <c r="E4704" s="9"/>
      <c r="F4704" s="18"/>
      <c r="G4704"/>
      <c r="H4704" s="18"/>
    </row>
    <row r="4705" spans="1:8">
      <c r="A4705" s="17"/>
      <c r="B4705" s="17"/>
      <c r="C4705" s="17"/>
      <c r="D4705" s="17"/>
      <c r="E4705" s="9"/>
      <c r="F4705" s="18"/>
      <c r="G4705"/>
      <c r="H4705" s="18"/>
    </row>
    <row r="4706" spans="1:8">
      <c r="A4706" s="17"/>
      <c r="B4706" s="17"/>
      <c r="C4706" s="17"/>
      <c r="D4706" s="17"/>
      <c r="E4706" s="9"/>
      <c r="F4706" s="18"/>
      <c r="G4706"/>
      <c r="H4706" s="18"/>
    </row>
    <row r="4707" spans="1:8">
      <c r="A4707" s="17"/>
      <c r="B4707" s="17"/>
      <c r="C4707" s="17"/>
      <c r="D4707" s="17"/>
      <c r="E4707" s="9"/>
      <c r="F4707" s="18"/>
      <c r="G4707"/>
      <c r="H4707" s="18"/>
    </row>
    <row r="4708" spans="1:8">
      <c r="A4708" s="17"/>
      <c r="B4708" s="17"/>
      <c r="C4708" s="17"/>
      <c r="D4708" s="17"/>
      <c r="E4708" s="9"/>
      <c r="F4708" s="18"/>
      <c r="G4708"/>
      <c r="H4708" s="18"/>
    </row>
    <row r="4709" spans="1:8">
      <c r="A4709" s="17"/>
      <c r="B4709" s="17"/>
      <c r="C4709" s="17"/>
      <c r="D4709" s="17"/>
      <c r="E4709" s="9"/>
      <c r="F4709" s="18"/>
      <c r="G4709"/>
      <c r="H4709" s="18"/>
    </row>
    <row r="4710" spans="1:8">
      <c r="A4710" s="17"/>
      <c r="B4710" s="17"/>
      <c r="C4710" s="17"/>
      <c r="D4710" s="17"/>
      <c r="E4710" s="9"/>
      <c r="F4710" s="18"/>
      <c r="G4710"/>
      <c r="H4710" s="18"/>
    </row>
    <row r="4711" spans="1:8">
      <c r="A4711" s="17"/>
      <c r="B4711" s="17"/>
      <c r="C4711" s="17"/>
      <c r="D4711" s="17"/>
      <c r="E4711" s="9"/>
      <c r="F4711" s="18"/>
      <c r="G4711"/>
      <c r="H4711" s="18"/>
    </row>
    <row r="4712" spans="1:8">
      <c r="A4712" s="17"/>
      <c r="B4712" s="17"/>
      <c r="C4712" s="17"/>
      <c r="D4712" s="17"/>
      <c r="E4712" s="9"/>
      <c r="F4712" s="18"/>
      <c r="G4712"/>
      <c r="H4712" s="18"/>
    </row>
    <row r="4713" spans="1:8">
      <c r="A4713" s="17"/>
      <c r="B4713" s="17"/>
      <c r="C4713" s="17"/>
      <c r="D4713" s="17"/>
      <c r="E4713" s="9"/>
      <c r="F4713" s="18"/>
      <c r="G4713"/>
      <c r="H4713" s="18"/>
    </row>
    <row r="4714" spans="1:8">
      <c r="A4714" s="17"/>
      <c r="B4714" s="17"/>
      <c r="C4714" s="17"/>
      <c r="D4714" s="17"/>
      <c r="E4714" s="9"/>
      <c r="F4714" s="18"/>
      <c r="G4714"/>
      <c r="H4714" s="18"/>
    </row>
    <row r="4715" spans="1:8">
      <c r="A4715" s="17"/>
      <c r="B4715" s="17"/>
      <c r="C4715" s="17"/>
      <c r="D4715" s="17"/>
      <c r="E4715" s="9"/>
      <c r="F4715" s="18"/>
      <c r="G4715"/>
      <c r="H4715" s="18"/>
    </row>
    <row r="4716" spans="1:8">
      <c r="A4716" s="17"/>
      <c r="B4716" s="17"/>
      <c r="C4716" s="17"/>
      <c r="D4716" s="17"/>
      <c r="E4716" s="9"/>
      <c r="F4716" s="18"/>
      <c r="G4716"/>
      <c r="H4716" s="18"/>
    </row>
    <row r="4717" spans="1:8">
      <c r="A4717" s="17"/>
      <c r="B4717" s="17"/>
      <c r="C4717" s="17"/>
      <c r="D4717" s="17"/>
      <c r="E4717" s="9"/>
      <c r="F4717" s="18"/>
      <c r="G4717"/>
      <c r="H4717" s="18"/>
    </row>
    <row r="4718" spans="1:8">
      <c r="A4718" s="17"/>
      <c r="B4718" s="17"/>
      <c r="C4718" s="17"/>
      <c r="D4718" s="17"/>
      <c r="E4718" s="9"/>
      <c r="F4718" s="18"/>
      <c r="G4718"/>
      <c r="H4718" s="18"/>
    </row>
    <row r="4719" spans="1:8">
      <c r="A4719" s="17"/>
      <c r="B4719" s="17"/>
      <c r="C4719" s="17"/>
      <c r="D4719" s="17"/>
      <c r="E4719" s="9"/>
      <c r="F4719" s="18"/>
      <c r="G4719"/>
      <c r="H4719" s="18"/>
    </row>
    <row r="4720" spans="1:8">
      <c r="A4720" s="17"/>
      <c r="B4720" s="17"/>
      <c r="C4720" s="17"/>
      <c r="D4720" s="17"/>
      <c r="E4720" s="9"/>
      <c r="F4720" s="18"/>
      <c r="G4720"/>
      <c r="H4720" s="18"/>
    </row>
    <row r="4721" spans="1:8">
      <c r="A4721" s="17"/>
      <c r="B4721" s="17"/>
      <c r="C4721" s="17"/>
      <c r="D4721" s="17"/>
      <c r="E4721" s="9"/>
      <c r="F4721" s="18"/>
      <c r="G4721"/>
      <c r="H4721" s="18"/>
    </row>
    <row r="4722" spans="1:8">
      <c r="A4722" s="17"/>
      <c r="B4722" s="17"/>
      <c r="C4722" s="17"/>
      <c r="D4722" s="17"/>
      <c r="E4722" s="9"/>
      <c r="F4722" s="18"/>
      <c r="G4722"/>
      <c r="H4722" s="18"/>
    </row>
    <row r="4723" spans="1:8">
      <c r="A4723" s="17"/>
      <c r="B4723" s="17"/>
      <c r="C4723" s="17"/>
      <c r="D4723" s="17"/>
      <c r="E4723" s="9"/>
      <c r="F4723" s="18"/>
      <c r="G4723"/>
      <c r="H4723" s="18"/>
    </row>
    <row r="4724" spans="1:8">
      <c r="A4724" s="17"/>
      <c r="B4724" s="17"/>
      <c r="C4724" s="17"/>
      <c r="D4724" s="17"/>
      <c r="E4724" s="9"/>
      <c r="F4724" s="18"/>
      <c r="G4724"/>
      <c r="H4724" s="18"/>
    </row>
    <row r="4725" spans="1:8">
      <c r="A4725" s="17"/>
      <c r="B4725" s="17"/>
      <c r="C4725" s="17"/>
      <c r="D4725" s="17"/>
      <c r="E4725" s="9"/>
      <c r="F4725" s="18"/>
      <c r="G4725"/>
      <c r="H4725" s="18"/>
    </row>
    <row r="4726" spans="1:8">
      <c r="A4726" s="17"/>
      <c r="B4726" s="17"/>
      <c r="C4726" s="17"/>
      <c r="D4726" s="17"/>
      <c r="E4726" s="9"/>
      <c r="F4726" s="18"/>
      <c r="G4726"/>
      <c r="H4726" s="18"/>
    </row>
    <row r="4727" spans="1:8">
      <c r="A4727" s="17"/>
      <c r="B4727" s="17"/>
      <c r="C4727" s="17"/>
      <c r="D4727" s="17"/>
      <c r="E4727" s="9"/>
      <c r="F4727" s="18"/>
      <c r="G4727"/>
      <c r="H4727" s="18"/>
    </row>
    <row r="4728" spans="1:8">
      <c r="A4728" s="17"/>
      <c r="B4728" s="17"/>
      <c r="C4728" s="17"/>
      <c r="D4728" s="17"/>
      <c r="E4728" s="9"/>
      <c r="F4728" s="18"/>
      <c r="G4728"/>
      <c r="H4728" s="18"/>
    </row>
    <row r="4729" spans="1:8">
      <c r="A4729" s="17"/>
      <c r="B4729" s="17"/>
      <c r="C4729" s="17"/>
      <c r="D4729" s="17"/>
      <c r="E4729" s="9"/>
      <c r="F4729" s="18"/>
      <c r="G4729"/>
      <c r="H4729" s="18"/>
    </row>
    <row r="4730" spans="1:8">
      <c r="A4730" s="17"/>
      <c r="B4730" s="17"/>
      <c r="C4730" s="17"/>
      <c r="D4730" s="17"/>
      <c r="E4730" s="9"/>
      <c r="F4730" s="18"/>
      <c r="G4730"/>
      <c r="H4730" s="18"/>
    </row>
    <row r="4731" spans="1:8">
      <c r="A4731" s="17"/>
      <c r="B4731" s="17"/>
      <c r="C4731" s="17"/>
      <c r="D4731" s="17"/>
      <c r="E4731" s="9"/>
      <c r="F4731" s="18"/>
      <c r="G4731"/>
      <c r="H4731" s="18"/>
    </row>
    <row r="4732" spans="1:8">
      <c r="A4732" s="17"/>
      <c r="B4732" s="17"/>
      <c r="C4732" s="17"/>
      <c r="D4732" s="17"/>
      <c r="E4732" s="9"/>
      <c r="F4732" s="18"/>
      <c r="G4732"/>
      <c r="H4732" s="18"/>
    </row>
    <row r="4733" spans="1:8">
      <c r="A4733" s="17"/>
      <c r="B4733" s="17"/>
      <c r="C4733" s="17"/>
      <c r="D4733" s="17"/>
      <c r="E4733" s="9"/>
      <c r="F4733" s="18"/>
      <c r="G4733"/>
      <c r="H4733" s="18"/>
    </row>
    <row r="4734" spans="1:8">
      <c r="A4734" s="17"/>
      <c r="B4734" s="17"/>
      <c r="C4734" s="17"/>
      <c r="D4734" s="17"/>
      <c r="E4734" s="9"/>
      <c r="F4734" s="18"/>
      <c r="G4734"/>
      <c r="H4734" s="18"/>
    </row>
    <row r="4735" spans="1:8">
      <c r="A4735" s="17"/>
      <c r="B4735" s="17"/>
      <c r="C4735" s="17"/>
      <c r="D4735" s="17"/>
      <c r="E4735" s="9"/>
      <c r="F4735" s="18"/>
      <c r="G4735"/>
      <c r="H4735" s="18"/>
    </row>
    <row r="4736" spans="1:8">
      <c r="A4736" s="17"/>
      <c r="B4736" s="17"/>
      <c r="C4736" s="17"/>
      <c r="D4736" s="17"/>
      <c r="E4736" s="9"/>
      <c r="F4736" s="18"/>
      <c r="G4736"/>
      <c r="H4736" s="18"/>
    </row>
    <row r="4737" spans="1:8">
      <c r="A4737" s="17"/>
      <c r="B4737" s="17"/>
      <c r="C4737" s="17"/>
      <c r="D4737" s="17"/>
      <c r="E4737" s="9"/>
      <c r="F4737" s="18"/>
      <c r="G4737"/>
      <c r="H4737" s="18"/>
    </row>
    <row r="4738" spans="1:8">
      <c r="A4738" s="17"/>
      <c r="B4738" s="17"/>
      <c r="C4738" s="17"/>
      <c r="D4738" s="17"/>
      <c r="E4738" s="9"/>
      <c r="F4738" s="18"/>
      <c r="G4738"/>
      <c r="H4738" s="18"/>
    </row>
    <row r="4739" spans="1:8">
      <c r="A4739" s="17"/>
      <c r="B4739" s="17"/>
      <c r="C4739" s="17"/>
      <c r="D4739" s="17"/>
      <c r="E4739" s="9"/>
      <c r="F4739" s="18"/>
      <c r="G4739"/>
      <c r="H4739" s="18"/>
    </row>
    <row r="4740" spans="1:8">
      <c r="A4740" s="17"/>
      <c r="B4740" s="17"/>
      <c r="C4740" s="17"/>
      <c r="D4740" s="17"/>
      <c r="E4740" s="9"/>
      <c r="F4740" s="18"/>
      <c r="G4740"/>
      <c r="H4740" s="18"/>
    </row>
    <row r="4741" spans="1:8">
      <c r="A4741" s="17"/>
      <c r="B4741" s="17"/>
      <c r="C4741" s="17"/>
      <c r="D4741" s="17"/>
      <c r="E4741" s="9"/>
      <c r="F4741" s="18"/>
      <c r="G4741"/>
      <c r="H4741" s="18"/>
    </row>
    <row r="4742" spans="1:8">
      <c r="A4742" s="17"/>
      <c r="B4742" s="17"/>
      <c r="C4742" s="17"/>
      <c r="D4742" s="17"/>
      <c r="E4742" s="9"/>
      <c r="F4742" s="18"/>
      <c r="G4742"/>
      <c r="H4742" s="18"/>
    </row>
    <row r="4743" spans="1:8">
      <c r="A4743" s="17"/>
      <c r="B4743" s="17"/>
      <c r="C4743" s="17"/>
      <c r="D4743" s="17"/>
      <c r="E4743" s="9"/>
      <c r="F4743" s="18"/>
      <c r="G4743"/>
      <c r="H4743" s="18"/>
    </row>
    <row r="4744" spans="1:8">
      <c r="A4744" s="17"/>
      <c r="B4744" s="17"/>
      <c r="C4744" s="17"/>
      <c r="D4744" s="17"/>
      <c r="E4744" s="9"/>
      <c r="F4744" s="18"/>
      <c r="G4744"/>
      <c r="H4744" s="18"/>
    </row>
    <row r="4745" spans="1:8">
      <c r="A4745" s="17"/>
      <c r="B4745" s="17"/>
      <c r="C4745" s="17"/>
      <c r="D4745" s="17"/>
      <c r="E4745" s="9"/>
      <c r="F4745" s="18"/>
      <c r="G4745"/>
      <c r="H4745" s="18"/>
    </row>
    <row r="4746" spans="1:8">
      <c r="A4746" s="17"/>
      <c r="B4746" s="17"/>
      <c r="C4746" s="17"/>
      <c r="D4746" s="17"/>
      <c r="E4746" s="9"/>
      <c r="F4746" s="18"/>
      <c r="G4746"/>
      <c r="H4746" s="18"/>
    </row>
    <row r="4747" spans="1:8">
      <c r="A4747" s="17"/>
      <c r="B4747" s="17"/>
      <c r="C4747" s="17"/>
      <c r="D4747" s="17"/>
      <c r="E4747" s="9"/>
      <c r="F4747" s="18"/>
      <c r="G4747"/>
      <c r="H4747" s="18"/>
    </row>
    <row r="4748" spans="1:8">
      <c r="A4748" s="17"/>
      <c r="B4748" s="17"/>
      <c r="C4748" s="17"/>
      <c r="D4748" s="17"/>
      <c r="E4748" s="9"/>
      <c r="F4748" s="18"/>
      <c r="G4748"/>
      <c r="H4748" s="18"/>
    </row>
    <row r="4749" spans="1:8">
      <c r="A4749" s="17"/>
      <c r="B4749" s="17"/>
      <c r="C4749" s="17"/>
      <c r="D4749" s="17"/>
      <c r="E4749" s="9"/>
      <c r="F4749" s="18"/>
      <c r="G4749"/>
      <c r="H4749" s="18"/>
    </row>
    <row r="4750" spans="1:8">
      <c r="A4750" s="17"/>
      <c r="B4750" s="17"/>
      <c r="C4750" s="17"/>
      <c r="D4750" s="17"/>
      <c r="E4750" s="9"/>
      <c r="F4750" s="18"/>
      <c r="G4750"/>
      <c r="H4750" s="18"/>
    </row>
    <row r="4751" spans="1:8">
      <c r="A4751" s="17"/>
      <c r="B4751" s="17"/>
      <c r="C4751" s="17"/>
      <c r="D4751" s="17"/>
      <c r="E4751" s="9"/>
      <c r="F4751" s="18"/>
      <c r="G4751"/>
      <c r="H4751" s="18"/>
    </row>
    <row r="4752" spans="1:8">
      <c r="A4752" s="17"/>
      <c r="B4752" s="17"/>
      <c r="C4752" s="17"/>
      <c r="D4752" s="17"/>
      <c r="E4752" s="9"/>
      <c r="F4752" s="18"/>
      <c r="G4752"/>
      <c r="H4752" s="18"/>
    </row>
    <row r="4753" spans="1:8">
      <c r="A4753" s="17"/>
      <c r="B4753" s="17"/>
      <c r="C4753" s="17"/>
      <c r="D4753" s="17"/>
      <c r="E4753" s="9"/>
      <c r="F4753" s="18"/>
      <c r="G4753"/>
      <c r="H4753" s="18"/>
    </row>
    <row r="4754" spans="1:8">
      <c r="A4754" s="17"/>
      <c r="B4754" s="17"/>
      <c r="C4754" s="17"/>
      <c r="D4754" s="17"/>
      <c r="E4754" s="9"/>
      <c r="F4754" s="18"/>
      <c r="G4754"/>
      <c r="H4754" s="18"/>
    </row>
    <row r="4755" spans="1:8">
      <c r="A4755" s="17"/>
      <c r="B4755" s="17"/>
      <c r="C4755" s="17"/>
      <c r="D4755" s="17"/>
      <c r="E4755" s="9"/>
      <c r="F4755" s="18"/>
      <c r="G4755"/>
      <c r="H4755" s="18"/>
    </row>
    <row r="4756" spans="1:8">
      <c r="A4756" s="17"/>
      <c r="B4756" s="17"/>
      <c r="C4756" s="17"/>
      <c r="D4756" s="17"/>
      <c r="E4756" s="9"/>
      <c r="F4756" s="18"/>
      <c r="G4756"/>
      <c r="H4756" s="18"/>
    </row>
    <row r="4757" spans="1:8">
      <c r="A4757" s="17"/>
      <c r="B4757" s="17"/>
      <c r="C4757" s="17"/>
      <c r="D4757" s="17"/>
      <c r="E4757" s="9"/>
      <c r="F4757" s="18"/>
      <c r="G4757"/>
      <c r="H4757" s="18"/>
    </row>
    <row r="4758" spans="1:8">
      <c r="A4758" s="17"/>
      <c r="B4758" s="17"/>
      <c r="C4758" s="17"/>
      <c r="D4758" s="17"/>
      <c r="E4758" s="9"/>
      <c r="F4758" s="18"/>
      <c r="G4758"/>
      <c r="H4758" s="18"/>
    </row>
    <row r="4759" spans="1:8">
      <c r="A4759" s="17"/>
      <c r="B4759" s="17"/>
      <c r="C4759" s="17"/>
      <c r="D4759" s="17"/>
      <c r="E4759" s="9"/>
      <c r="F4759" s="18"/>
      <c r="G4759"/>
      <c r="H4759" s="18"/>
    </row>
    <row r="4760" spans="1:8">
      <c r="A4760" s="17"/>
      <c r="B4760" s="17"/>
      <c r="C4760" s="17"/>
      <c r="D4760" s="17"/>
      <c r="E4760" s="9"/>
      <c r="F4760" s="18"/>
      <c r="G4760"/>
      <c r="H4760" s="18"/>
    </row>
    <row r="4761" spans="1:8">
      <c r="A4761" s="17"/>
      <c r="B4761" s="17"/>
      <c r="C4761" s="17"/>
      <c r="D4761" s="17"/>
      <c r="E4761" s="9"/>
      <c r="F4761" s="18"/>
      <c r="G4761"/>
      <c r="H4761" s="18"/>
    </row>
    <row r="4762" spans="1:8">
      <c r="A4762" s="17"/>
      <c r="B4762" s="17"/>
      <c r="C4762" s="17"/>
      <c r="D4762" s="17"/>
      <c r="E4762" s="9"/>
      <c r="F4762" s="18"/>
      <c r="G4762"/>
      <c r="H4762" s="18"/>
    </row>
    <row r="4763" spans="1:8">
      <c r="A4763" s="17"/>
      <c r="B4763" s="17"/>
      <c r="C4763" s="17"/>
      <c r="D4763" s="17"/>
      <c r="E4763" s="9"/>
      <c r="F4763" s="18"/>
      <c r="G4763"/>
      <c r="H4763" s="18"/>
    </row>
    <row r="4764" spans="1:8">
      <c r="A4764" s="17"/>
      <c r="B4764" s="17"/>
      <c r="C4764" s="17"/>
      <c r="D4764" s="17"/>
      <c r="E4764" s="9"/>
      <c r="F4764" s="18"/>
      <c r="G4764"/>
      <c r="H4764" s="18"/>
    </row>
    <row r="4765" spans="1:8">
      <c r="A4765" s="17"/>
      <c r="B4765" s="17"/>
      <c r="C4765" s="17"/>
      <c r="D4765" s="17"/>
      <c r="E4765" s="9"/>
      <c r="F4765" s="18"/>
      <c r="G4765"/>
      <c r="H4765" s="18"/>
    </row>
    <row r="4766" spans="1:8">
      <c r="A4766" s="17"/>
      <c r="B4766" s="17"/>
      <c r="C4766" s="17"/>
      <c r="D4766" s="17"/>
      <c r="E4766" s="9"/>
      <c r="F4766" s="18"/>
      <c r="G4766"/>
      <c r="H4766" s="18"/>
    </row>
    <row r="4767" spans="1:8">
      <c r="A4767" s="17"/>
      <c r="B4767" s="17"/>
      <c r="C4767" s="17"/>
      <c r="D4767" s="17"/>
      <c r="E4767" s="9"/>
      <c r="F4767" s="18"/>
      <c r="G4767"/>
      <c r="H4767" s="18"/>
    </row>
    <row r="4768" spans="1:8">
      <c r="A4768" s="17"/>
      <c r="B4768" s="17"/>
      <c r="C4768" s="17"/>
      <c r="D4768" s="17"/>
      <c r="E4768" s="9"/>
      <c r="F4768" s="18"/>
      <c r="G4768"/>
      <c r="H4768" s="18"/>
    </row>
    <row r="4769" spans="1:8">
      <c r="A4769" s="17"/>
      <c r="B4769" s="17"/>
      <c r="C4769" s="17"/>
      <c r="D4769" s="17"/>
      <c r="E4769" s="9"/>
      <c r="F4769" s="18"/>
      <c r="G4769"/>
      <c r="H4769" s="18"/>
    </row>
    <row r="4770" spans="1:8">
      <c r="A4770" s="17"/>
      <c r="B4770" s="17"/>
      <c r="C4770" s="17"/>
      <c r="D4770" s="17"/>
      <c r="E4770" s="9"/>
      <c r="F4770" s="18"/>
      <c r="G4770"/>
      <c r="H4770" s="18"/>
    </row>
    <row r="4771" spans="1:8">
      <c r="A4771" s="17"/>
      <c r="B4771" s="17"/>
      <c r="C4771" s="17"/>
      <c r="D4771" s="17"/>
      <c r="E4771" s="9"/>
      <c r="F4771" s="18"/>
      <c r="G4771"/>
      <c r="H4771" s="18"/>
    </row>
    <row r="4772" spans="1:8">
      <c r="A4772" s="17"/>
      <c r="B4772" s="17"/>
      <c r="C4772" s="17"/>
      <c r="D4772" s="17"/>
      <c r="E4772" s="9"/>
      <c r="F4772" s="18"/>
      <c r="G4772"/>
      <c r="H4772" s="18"/>
    </row>
    <row r="4773" spans="1:8">
      <c r="A4773" s="17"/>
      <c r="B4773" s="17"/>
      <c r="C4773" s="17"/>
      <c r="D4773" s="17"/>
      <c r="E4773" s="9"/>
      <c r="F4773" s="18"/>
      <c r="G4773"/>
      <c r="H4773" s="18"/>
    </row>
    <row r="4774" spans="1:8">
      <c r="A4774" s="17"/>
      <c r="B4774" s="17"/>
      <c r="C4774" s="17"/>
      <c r="D4774" s="17"/>
      <c r="E4774" s="9"/>
      <c r="F4774" s="18"/>
      <c r="G4774"/>
      <c r="H4774" s="18"/>
    </row>
    <row r="4775" spans="1:8">
      <c r="A4775" s="17"/>
      <c r="B4775" s="17"/>
      <c r="C4775" s="17"/>
      <c r="D4775" s="17"/>
      <c r="E4775" s="9"/>
      <c r="F4775" s="18"/>
      <c r="G4775"/>
      <c r="H4775" s="18"/>
    </row>
    <row r="4776" spans="1:8">
      <c r="A4776" s="17"/>
      <c r="B4776" s="17"/>
      <c r="C4776" s="17"/>
      <c r="D4776" s="17"/>
      <c r="E4776" s="9"/>
      <c r="F4776" s="18"/>
      <c r="G4776"/>
      <c r="H4776" s="18"/>
    </row>
    <row r="4777" spans="1:8">
      <c r="A4777" s="17"/>
      <c r="B4777" s="17"/>
      <c r="C4777" s="17"/>
      <c r="D4777" s="17"/>
      <c r="E4777" s="9"/>
      <c r="F4777" s="18"/>
      <c r="G4777"/>
      <c r="H4777" s="18"/>
    </row>
    <row r="4778" spans="1:8">
      <c r="A4778" s="17"/>
      <c r="B4778" s="17"/>
      <c r="C4778" s="17"/>
      <c r="D4778" s="17"/>
      <c r="E4778" s="9"/>
      <c r="F4778" s="18"/>
      <c r="G4778"/>
      <c r="H4778" s="18"/>
    </row>
    <row r="4779" spans="1:8">
      <c r="A4779" s="17"/>
      <c r="B4779" s="17"/>
      <c r="C4779" s="17"/>
      <c r="D4779" s="17"/>
      <c r="E4779" s="9"/>
      <c r="F4779" s="18"/>
      <c r="G4779"/>
      <c r="H4779" s="18"/>
    </row>
    <row r="4780" spans="1:8">
      <c r="A4780" s="17"/>
      <c r="B4780" s="17"/>
      <c r="C4780" s="17"/>
      <c r="D4780" s="17"/>
      <c r="E4780" s="9"/>
      <c r="F4780" s="18"/>
      <c r="G4780"/>
      <c r="H4780" s="18"/>
    </row>
    <row r="4781" spans="1:8">
      <c r="A4781" s="17"/>
      <c r="B4781" s="17"/>
      <c r="C4781" s="17"/>
      <c r="D4781" s="17"/>
      <c r="E4781" s="9"/>
      <c r="F4781" s="18"/>
      <c r="G4781"/>
      <c r="H4781" s="18"/>
    </row>
    <row r="4782" spans="1:8">
      <c r="A4782" s="17"/>
      <c r="B4782" s="17"/>
      <c r="C4782" s="17"/>
      <c r="D4782" s="17"/>
      <c r="E4782" s="9"/>
      <c r="F4782" s="18"/>
      <c r="G4782"/>
      <c r="H4782" s="18"/>
    </row>
    <row r="4783" spans="1:8">
      <c r="A4783" s="17"/>
      <c r="B4783" s="17"/>
      <c r="C4783" s="17"/>
      <c r="D4783" s="17"/>
      <c r="E4783" s="9"/>
      <c r="F4783" s="18"/>
      <c r="G4783"/>
      <c r="H4783" s="18"/>
    </row>
    <row r="4784" spans="1:8">
      <c r="A4784" s="17"/>
      <c r="B4784" s="17"/>
      <c r="C4784" s="17"/>
      <c r="D4784" s="17"/>
      <c r="E4784" s="9"/>
      <c r="F4784" s="18"/>
      <c r="G4784"/>
      <c r="H4784" s="18"/>
    </row>
    <row r="4785" spans="1:8">
      <c r="A4785" s="17"/>
      <c r="B4785" s="17"/>
      <c r="C4785" s="17"/>
      <c r="D4785" s="17"/>
      <c r="E4785" s="9"/>
      <c r="F4785" s="18"/>
      <c r="G4785"/>
      <c r="H4785" s="18"/>
    </row>
    <row r="4786" spans="1:8">
      <c r="A4786" s="17"/>
      <c r="B4786" s="17"/>
      <c r="C4786" s="17"/>
      <c r="D4786" s="17"/>
      <c r="E4786" s="9"/>
      <c r="F4786" s="18"/>
      <c r="G4786"/>
      <c r="H4786" s="18"/>
    </row>
    <row r="4787" spans="1:8">
      <c r="A4787" s="17"/>
      <c r="B4787" s="17"/>
      <c r="C4787" s="17"/>
      <c r="D4787" s="17"/>
      <c r="E4787" s="9"/>
      <c r="F4787" s="18"/>
      <c r="G4787"/>
      <c r="H4787" s="18"/>
    </row>
    <row r="4788" spans="1:8">
      <c r="A4788" s="17"/>
      <c r="B4788" s="17"/>
      <c r="C4788" s="17"/>
      <c r="D4788" s="17"/>
      <c r="E4788" s="9"/>
      <c r="F4788" s="18"/>
      <c r="G4788"/>
      <c r="H4788" s="18"/>
    </row>
    <row r="4789" spans="1:8">
      <c r="A4789" s="17"/>
      <c r="B4789" s="17"/>
      <c r="C4789" s="17"/>
      <c r="D4789" s="17"/>
      <c r="E4789" s="9"/>
      <c r="F4789" s="18"/>
      <c r="G4789"/>
      <c r="H4789" s="18"/>
    </row>
    <row r="4790" spans="1:8">
      <c r="A4790" s="17"/>
      <c r="B4790" s="17"/>
      <c r="C4790" s="17"/>
      <c r="D4790" s="17"/>
      <c r="E4790" s="9"/>
      <c r="F4790" s="18"/>
      <c r="G4790"/>
      <c r="H4790" s="18"/>
    </row>
    <row r="4791" spans="1:8">
      <c r="A4791" s="17"/>
      <c r="B4791" s="17"/>
      <c r="C4791" s="17"/>
      <c r="D4791" s="17"/>
      <c r="E4791" s="9"/>
      <c r="F4791" s="18"/>
      <c r="G4791"/>
      <c r="H4791" s="18"/>
    </row>
    <row r="4792" spans="1:8">
      <c r="A4792" s="17"/>
      <c r="B4792" s="17"/>
      <c r="C4792" s="17"/>
      <c r="D4792" s="17"/>
      <c r="E4792" s="9"/>
      <c r="F4792" s="18"/>
      <c r="G4792"/>
      <c r="H4792" s="18"/>
    </row>
    <row r="4793" spans="1:8">
      <c r="A4793" s="17"/>
      <c r="B4793" s="17"/>
      <c r="C4793" s="17"/>
      <c r="D4793" s="17"/>
      <c r="E4793" s="9"/>
      <c r="F4793" s="18"/>
      <c r="G4793"/>
      <c r="H4793" s="18"/>
    </row>
    <row r="4794" spans="1:8">
      <c r="A4794" s="17"/>
      <c r="B4794" s="17"/>
      <c r="C4794" s="17"/>
      <c r="D4794" s="17"/>
      <c r="E4794" s="9"/>
      <c r="F4794" s="18"/>
      <c r="G4794"/>
      <c r="H4794" s="18"/>
    </row>
    <row r="4795" spans="1:8">
      <c r="A4795" s="17"/>
      <c r="B4795" s="17"/>
      <c r="C4795" s="17"/>
      <c r="D4795" s="17"/>
      <c r="E4795" s="9"/>
      <c r="F4795" s="18"/>
      <c r="G4795"/>
      <c r="H4795" s="18"/>
    </row>
    <row r="4796" spans="1:8">
      <c r="A4796" s="17"/>
      <c r="B4796" s="17"/>
      <c r="C4796" s="17"/>
      <c r="D4796" s="17"/>
      <c r="E4796" s="9"/>
      <c r="F4796" s="18"/>
      <c r="G4796"/>
      <c r="H4796" s="18"/>
    </row>
    <row r="4797" spans="1:8">
      <c r="A4797" s="17"/>
      <c r="B4797" s="17"/>
      <c r="C4797" s="17"/>
      <c r="D4797" s="17"/>
      <c r="E4797" s="9"/>
      <c r="F4797" s="18"/>
      <c r="G4797"/>
      <c r="H4797" s="18"/>
    </row>
    <row r="4798" spans="1:8">
      <c r="A4798" s="17"/>
      <c r="B4798" s="17"/>
      <c r="C4798" s="17"/>
      <c r="D4798" s="17"/>
      <c r="E4798" s="9"/>
      <c r="F4798" s="18"/>
      <c r="G4798"/>
      <c r="H4798" s="18"/>
    </row>
    <row r="4799" spans="1:8">
      <c r="A4799" s="17"/>
      <c r="B4799" s="17"/>
      <c r="C4799" s="17"/>
      <c r="D4799" s="17"/>
      <c r="E4799" s="9"/>
      <c r="F4799" s="18"/>
      <c r="G4799"/>
      <c r="H4799" s="18"/>
    </row>
    <row r="4800" spans="1:8">
      <c r="A4800" s="17"/>
      <c r="B4800" s="17"/>
      <c r="C4800" s="17"/>
      <c r="D4800" s="17"/>
      <c r="E4800" s="9"/>
      <c r="F4800" s="18"/>
      <c r="G4800"/>
      <c r="H4800" s="18"/>
    </row>
    <row r="4801" spans="1:8">
      <c r="A4801" s="17"/>
      <c r="B4801" s="17"/>
      <c r="C4801" s="17"/>
      <c r="D4801" s="17"/>
      <c r="E4801" s="9"/>
      <c r="F4801" s="18"/>
      <c r="G4801"/>
      <c r="H4801" s="18"/>
    </row>
    <row r="4802" spans="1:8">
      <c r="A4802" s="17"/>
      <c r="B4802" s="17"/>
      <c r="C4802" s="17"/>
      <c r="D4802" s="17"/>
      <c r="E4802" s="9"/>
      <c r="F4802" s="18"/>
      <c r="G4802"/>
      <c r="H4802" s="18"/>
    </row>
    <row r="4803" spans="1:8">
      <c r="A4803" s="17"/>
      <c r="B4803" s="17"/>
      <c r="C4803" s="17"/>
      <c r="D4803" s="17"/>
      <c r="E4803" s="9"/>
      <c r="F4803" s="18"/>
      <c r="G4803"/>
      <c r="H4803" s="18"/>
    </row>
    <row r="4804" spans="1:8">
      <c r="A4804" s="17"/>
      <c r="B4804" s="17"/>
      <c r="C4804" s="17"/>
      <c r="D4804" s="17"/>
      <c r="E4804" s="9"/>
      <c r="F4804" s="18"/>
      <c r="G4804"/>
      <c r="H4804" s="18"/>
    </row>
    <row r="4805" spans="1:8">
      <c r="A4805" s="17"/>
      <c r="B4805" s="17"/>
      <c r="C4805" s="17"/>
      <c r="D4805" s="17"/>
      <c r="E4805" s="9"/>
      <c r="F4805" s="18"/>
      <c r="G4805"/>
      <c r="H4805" s="18"/>
    </row>
    <row r="4806" spans="1:8">
      <c r="A4806" s="17"/>
      <c r="B4806" s="17"/>
      <c r="C4806" s="17"/>
      <c r="D4806" s="17"/>
      <c r="E4806" s="9"/>
      <c r="F4806" s="18"/>
      <c r="G4806"/>
      <c r="H4806" s="18"/>
    </row>
    <row r="4807" spans="1:8">
      <c r="A4807" s="17"/>
      <c r="B4807" s="17"/>
      <c r="C4807" s="17"/>
      <c r="D4807" s="17"/>
      <c r="E4807" s="9"/>
      <c r="F4807" s="18"/>
      <c r="G4807"/>
      <c r="H4807" s="18"/>
    </row>
    <row r="4808" spans="1:8">
      <c r="A4808" s="17"/>
      <c r="B4808" s="17"/>
      <c r="C4808" s="17"/>
      <c r="D4808" s="17"/>
      <c r="E4808" s="9"/>
      <c r="F4808" s="18"/>
      <c r="G4808"/>
      <c r="H4808" s="18"/>
    </row>
    <row r="4809" spans="1:8">
      <c r="A4809" s="17"/>
      <c r="B4809" s="17"/>
      <c r="C4809" s="17"/>
      <c r="D4809" s="17"/>
      <c r="E4809" s="9"/>
      <c r="F4809" s="18"/>
      <c r="G4809"/>
      <c r="H4809" s="18"/>
    </row>
    <row r="4810" spans="1:8">
      <c r="A4810" s="17"/>
      <c r="B4810" s="17"/>
      <c r="C4810" s="17"/>
      <c r="D4810" s="17"/>
      <c r="E4810" s="9"/>
      <c r="F4810" s="18"/>
      <c r="G4810"/>
      <c r="H4810" s="18"/>
    </row>
    <row r="4811" spans="1:8">
      <c r="A4811" s="17"/>
      <c r="B4811" s="17"/>
      <c r="C4811" s="17"/>
      <c r="D4811" s="17"/>
      <c r="E4811" s="9"/>
      <c r="F4811" s="18"/>
      <c r="G4811"/>
      <c r="H4811" s="18"/>
    </row>
    <row r="4812" spans="1:8">
      <c r="A4812" s="17"/>
      <c r="B4812" s="17"/>
      <c r="C4812" s="17"/>
      <c r="D4812" s="17"/>
      <c r="E4812" s="9"/>
      <c r="F4812" s="18"/>
      <c r="G4812"/>
      <c r="H4812" s="18"/>
    </row>
    <row r="4813" spans="1:8">
      <c r="A4813" s="17"/>
      <c r="B4813" s="17"/>
      <c r="C4813" s="17"/>
      <c r="D4813" s="17"/>
      <c r="E4813" s="9"/>
      <c r="F4813" s="18"/>
      <c r="G4813"/>
      <c r="H4813" s="18"/>
    </row>
    <row r="4814" spans="1:8">
      <c r="A4814" s="17"/>
      <c r="B4814" s="17"/>
      <c r="C4814" s="17"/>
      <c r="D4814" s="17"/>
      <c r="E4814" s="9"/>
      <c r="F4814" s="18"/>
      <c r="G4814"/>
      <c r="H4814" s="18"/>
    </row>
    <row r="4815" spans="1:8">
      <c r="A4815" s="17"/>
      <c r="B4815" s="17"/>
      <c r="C4815" s="17"/>
      <c r="D4815" s="17"/>
      <c r="E4815" s="9"/>
      <c r="F4815" s="18"/>
      <c r="G4815"/>
      <c r="H4815" s="18"/>
    </row>
    <row r="4816" spans="1:8">
      <c r="A4816" s="17"/>
      <c r="B4816" s="17"/>
      <c r="C4816" s="17"/>
      <c r="D4816" s="17"/>
      <c r="E4816" s="9"/>
      <c r="F4816" s="18"/>
      <c r="G4816"/>
      <c r="H4816" s="18"/>
    </row>
    <row r="4817" spans="1:8">
      <c r="A4817" s="17"/>
      <c r="B4817" s="17"/>
      <c r="C4817" s="17"/>
      <c r="D4817" s="17"/>
      <c r="E4817" s="9"/>
      <c r="F4817" s="18"/>
      <c r="G4817"/>
      <c r="H4817" s="18"/>
    </row>
    <row r="4818" spans="1:8">
      <c r="A4818" s="17"/>
      <c r="B4818" s="17"/>
      <c r="C4818" s="17"/>
      <c r="D4818" s="17"/>
      <c r="E4818" s="9"/>
      <c r="F4818" s="18"/>
      <c r="G4818"/>
      <c r="H4818" s="18"/>
    </row>
    <row r="4819" spans="1:8">
      <c r="A4819" s="17"/>
      <c r="B4819" s="17"/>
      <c r="C4819" s="17"/>
      <c r="D4819" s="17"/>
      <c r="E4819" s="9"/>
      <c r="F4819" s="18"/>
      <c r="G4819"/>
      <c r="H4819" s="18"/>
    </row>
    <row r="4820" spans="1:8">
      <c r="A4820" s="17"/>
      <c r="B4820" s="17"/>
      <c r="C4820" s="17"/>
      <c r="D4820" s="17"/>
      <c r="E4820" s="9"/>
      <c r="F4820" s="18"/>
      <c r="G4820"/>
      <c r="H4820" s="18"/>
    </row>
    <row r="4821" spans="1:8">
      <c r="A4821" s="17"/>
      <c r="B4821" s="17"/>
      <c r="C4821" s="17"/>
      <c r="D4821" s="17"/>
      <c r="E4821" s="9"/>
      <c r="F4821" s="18"/>
      <c r="G4821"/>
      <c r="H4821" s="18"/>
    </row>
    <row r="4822" spans="1:8">
      <c r="A4822" s="17"/>
      <c r="B4822" s="17"/>
      <c r="C4822" s="17"/>
      <c r="D4822" s="17"/>
      <c r="E4822" s="9"/>
      <c r="F4822" s="18"/>
      <c r="G4822"/>
      <c r="H4822" s="18"/>
    </row>
    <row r="4823" spans="1:8">
      <c r="A4823" s="17"/>
      <c r="B4823" s="17"/>
      <c r="C4823" s="17"/>
      <c r="D4823" s="17"/>
      <c r="E4823" s="9"/>
      <c r="F4823" s="18"/>
      <c r="G4823"/>
      <c r="H4823" s="18"/>
    </row>
    <row r="4824" spans="1:8">
      <c r="A4824" s="17"/>
      <c r="B4824" s="17"/>
      <c r="C4824" s="17"/>
      <c r="D4824" s="17"/>
      <c r="E4824" s="9"/>
      <c r="F4824" s="18"/>
      <c r="G4824"/>
      <c r="H4824" s="18"/>
    </row>
    <row r="4825" spans="1:8">
      <c r="A4825" s="17"/>
      <c r="B4825" s="17"/>
      <c r="C4825" s="17"/>
      <c r="D4825" s="17"/>
      <c r="E4825" s="9"/>
      <c r="F4825" s="18"/>
      <c r="G4825"/>
      <c r="H4825" s="18"/>
    </row>
    <row r="4826" spans="1:8">
      <c r="A4826" s="17"/>
      <c r="B4826" s="17"/>
      <c r="C4826" s="17"/>
      <c r="D4826" s="17"/>
      <c r="E4826" s="9"/>
      <c r="F4826" s="18"/>
      <c r="G4826"/>
      <c r="H4826" s="18"/>
    </row>
    <row r="4827" spans="1:8">
      <c r="A4827" s="17"/>
      <c r="B4827" s="17"/>
      <c r="C4827" s="17"/>
      <c r="D4827" s="17"/>
      <c r="E4827" s="9"/>
      <c r="F4827" s="18"/>
      <c r="G4827"/>
      <c r="H4827" s="18"/>
    </row>
    <row r="4828" spans="1:8">
      <c r="A4828" s="17"/>
      <c r="B4828" s="17"/>
      <c r="C4828" s="17"/>
      <c r="D4828" s="17"/>
      <c r="E4828" s="9"/>
      <c r="F4828" s="18"/>
      <c r="G4828"/>
      <c r="H4828" s="18"/>
    </row>
    <row r="4829" spans="1:8">
      <c r="A4829" s="17"/>
      <c r="B4829" s="17"/>
      <c r="C4829" s="17"/>
      <c r="D4829" s="17"/>
      <c r="E4829" s="9"/>
      <c r="F4829" s="18"/>
      <c r="G4829"/>
      <c r="H4829" s="18"/>
    </row>
    <row r="4830" spans="1:8">
      <c r="A4830" s="17"/>
      <c r="B4830" s="17"/>
      <c r="C4830" s="17"/>
      <c r="D4830" s="17"/>
      <c r="E4830" s="9"/>
      <c r="F4830" s="18"/>
      <c r="G4830"/>
      <c r="H4830" s="18"/>
    </row>
    <row r="4831" spans="1:8">
      <c r="A4831" s="17"/>
      <c r="B4831" s="17"/>
      <c r="C4831" s="17"/>
      <c r="D4831" s="17"/>
      <c r="E4831" s="9"/>
      <c r="F4831" s="18"/>
      <c r="G4831"/>
      <c r="H4831" s="18"/>
    </row>
    <row r="4832" spans="1:8">
      <c r="A4832" s="17"/>
      <c r="B4832" s="17"/>
      <c r="C4832" s="17"/>
      <c r="D4832" s="17"/>
      <c r="E4832" s="9"/>
      <c r="F4832" s="18"/>
      <c r="G4832"/>
      <c r="H4832" s="18"/>
    </row>
    <row r="4833" spans="1:8">
      <c r="A4833" s="17"/>
      <c r="B4833" s="17"/>
      <c r="C4833" s="17"/>
      <c r="D4833" s="17"/>
      <c r="E4833" s="9"/>
      <c r="F4833" s="18"/>
      <c r="G4833"/>
      <c r="H4833" s="18"/>
    </row>
    <row r="4834" spans="1:8">
      <c r="A4834" s="17"/>
      <c r="B4834" s="17"/>
      <c r="C4834" s="17"/>
      <c r="D4834" s="17"/>
      <c r="E4834" s="9"/>
      <c r="F4834" s="18"/>
      <c r="G4834"/>
      <c r="H4834" s="18"/>
    </row>
    <row r="4835" spans="1:8">
      <c r="A4835" s="17"/>
      <c r="B4835" s="17"/>
      <c r="C4835" s="17"/>
      <c r="D4835" s="17"/>
      <c r="E4835" s="9"/>
      <c r="F4835" s="18"/>
      <c r="G4835"/>
      <c r="H4835" s="18"/>
    </row>
    <row r="4836" spans="1:8">
      <c r="A4836" s="17"/>
      <c r="B4836" s="17"/>
      <c r="C4836" s="17"/>
      <c r="D4836" s="17"/>
      <c r="E4836" s="9"/>
      <c r="F4836" s="18"/>
      <c r="G4836"/>
      <c r="H4836" s="18"/>
    </row>
    <row r="4837" spans="1:8">
      <c r="A4837" s="17"/>
      <c r="B4837" s="17"/>
      <c r="C4837" s="17"/>
      <c r="D4837" s="17"/>
      <c r="E4837" s="9"/>
      <c r="F4837" s="18"/>
      <c r="G4837"/>
      <c r="H4837" s="18"/>
    </row>
    <row r="4838" spans="1:8">
      <c r="A4838" s="17"/>
      <c r="B4838" s="17"/>
      <c r="C4838" s="17"/>
      <c r="D4838" s="17"/>
      <c r="E4838" s="9"/>
      <c r="F4838" s="18"/>
      <c r="G4838"/>
      <c r="H4838" s="18"/>
    </row>
    <row r="4839" spans="1:8">
      <c r="A4839" s="17"/>
      <c r="B4839" s="17"/>
      <c r="C4839" s="17"/>
      <c r="D4839" s="17"/>
      <c r="E4839" s="9"/>
      <c r="F4839" s="18"/>
      <c r="G4839"/>
      <c r="H4839" s="18"/>
    </row>
    <row r="4840" spans="1:8">
      <c r="A4840" s="17"/>
      <c r="B4840" s="17"/>
      <c r="C4840" s="17"/>
      <c r="D4840" s="17"/>
      <c r="E4840" s="9"/>
      <c r="F4840" s="18"/>
      <c r="G4840"/>
      <c r="H4840" s="18"/>
    </row>
    <row r="4841" spans="1:8">
      <c r="A4841" s="17"/>
      <c r="B4841" s="17"/>
      <c r="C4841" s="17"/>
      <c r="D4841" s="17"/>
      <c r="E4841" s="9"/>
      <c r="F4841" s="18"/>
      <c r="G4841"/>
      <c r="H4841" s="18"/>
    </row>
    <row r="4842" spans="1:8">
      <c r="A4842" s="17"/>
      <c r="B4842" s="17"/>
      <c r="C4842" s="17"/>
      <c r="D4842" s="17"/>
      <c r="E4842" s="9"/>
      <c r="F4842" s="18"/>
      <c r="G4842"/>
      <c r="H4842" s="18"/>
    </row>
    <row r="4843" spans="1:8">
      <c r="A4843" s="17"/>
      <c r="B4843" s="17"/>
      <c r="C4843" s="17"/>
      <c r="D4843" s="17"/>
      <c r="E4843" s="9"/>
      <c r="F4843" s="18"/>
      <c r="G4843"/>
      <c r="H4843" s="18"/>
    </row>
    <row r="4844" spans="1:8">
      <c r="A4844" s="17"/>
      <c r="B4844" s="17"/>
      <c r="C4844" s="17"/>
      <c r="D4844" s="17"/>
      <c r="E4844" s="9"/>
      <c r="F4844" s="18"/>
      <c r="G4844"/>
      <c r="H4844" s="18"/>
    </row>
    <row r="4845" spans="1:8">
      <c r="A4845" s="17"/>
      <c r="B4845" s="17"/>
      <c r="C4845" s="17"/>
      <c r="D4845" s="17"/>
      <c r="E4845" s="9"/>
      <c r="F4845" s="18"/>
      <c r="G4845"/>
      <c r="H4845" s="18"/>
    </row>
    <row r="4846" spans="1:8">
      <c r="A4846" s="17"/>
      <c r="B4846" s="17"/>
      <c r="C4846" s="17"/>
      <c r="D4846" s="17"/>
      <c r="E4846" s="9"/>
      <c r="F4846" s="18"/>
      <c r="G4846"/>
      <c r="H4846" s="18"/>
    </row>
    <row r="4847" spans="1:8">
      <c r="A4847" s="17"/>
      <c r="B4847" s="17"/>
      <c r="C4847" s="17"/>
      <c r="D4847" s="17"/>
      <c r="E4847" s="9"/>
      <c r="F4847" s="18"/>
      <c r="G4847"/>
      <c r="H4847" s="18"/>
    </row>
    <row r="4848" spans="1:8">
      <c r="A4848" s="17"/>
      <c r="B4848" s="17"/>
      <c r="C4848" s="17"/>
      <c r="D4848" s="17"/>
      <c r="E4848" s="9"/>
      <c r="F4848" s="18"/>
      <c r="G4848"/>
      <c r="H4848" s="18"/>
    </row>
    <row r="4849" spans="1:8">
      <c r="A4849" s="17"/>
      <c r="B4849" s="17"/>
      <c r="C4849" s="17"/>
      <c r="D4849" s="17"/>
      <c r="E4849" s="9"/>
      <c r="F4849" s="18"/>
      <c r="G4849"/>
      <c r="H4849" s="18"/>
    </row>
    <row r="4850" spans="1:8">
      <c r="A4850" s="17"/>
      <c r="B4850" s="17"/>
      <c r="C4850" s="17"/>
      <c r="D4850" s="17"/>
      <c r="E4850" s="9"/>
      <c r="F4850" s="18"/>
      <c r="G4850"/>
      <c r="H4850" s="18"/>
    </row>
    <row r="4851" spans="1:8">
      <c r="A4851" s="17"/>
      <c r="B4851" s="17"/>
      <c r="C4851" s="17"/>
      <c r="D4851" s="17"/>
      <c r="E4851" s="9"/>
      <c r="F4851" s="18"/>
      <c r="G4851"/>
      <c r="H4851" s="18"/>
    </row>
    <row r="4852" spans="1:8">
      <c r="A4852" s="17"/>
      <c r="B4852" s="17"/>
      <c r="C4852" s="17"/>
      <c r="D4852" s="17"/>
      <c r="E4852" s="9"/>
      <c r="F4852" s="18"/>
      <c r="G4852"/>
      <c r="H4852" s="18"/>
    </row>
    <row r="4853" spans="1:8">
      <c r="A4853" s="17"/>
      <c r="B4853" s="17"/>
      <c r="C4853" s="17"/>
      <c r="D4853" s="17"/>
      <c r="E4853" s="9"/>
      <c r="F4853" s="18"/>
      <c r="G4853"/>
      <c r="H4853" s="18"/>
    </row>
    <row r="4854" spans="1:8">
      <c r="A4854" s="17"/>
      <c r="B4854" s="17"/>
      <c r="C4854" s="17"/>
      <c r="D4854" s="17"/>
      <c r="E4854" s="9"/>
      <c r="F4854" s="18"/>
      <c r="G4854"/>
      <c r="H4854" s="18"/>
    </row>
    <row r="4855" spans="1:8">
      <c r="A4855" s="17"/>
      <c r="B4855" s="17"/>
      <c r="C4855" s="17"/>
      <c r="D4855" s="17"/>
      <c r="E4855" s="9"/>
      <c r="F4855" s="18"/>
      <c r="G4855"/>
      <c r="H4855" s="18"/>
    </row>
    <row r="4856" spans="1:8">
      <c r="A4856" s="17"/>
      <c r="B4856" s="17"/>
      <c r="C4856" s="17"/>
      <c r="D4856" s="17"/>
      <c r="E4856" s="9"/>
      <c r="F4856" s="18"/>
      <c r="G4856"/>
      <c r="H4856" s="18"/>
    </row>
    <row r="4857" spans="1:8">
      <c r="A4857" s="17"/>
      <c r="B4857" s="17"/>
      <c r="C4857" s="17"/>
      <c r="D4857" s="17"/>
      <c r="E4857" s="9"/>
      <c r="F4857" s="18"/>
      <c r="G4857"/>
      <c r="H4857" s="18"/>
    </row>
    <row r="4858" spans="1:8">
      <c r="A4858" s="17"/>
      <c r="B4858" s="17"/>
      <c r="C4858" s="17"/>
      <c r="D4858" s="17"/>
      <c r="E4858" s="9"/>
      <c r="F4858" s="18"/>
      <c r="G4858"/>
      <c r="H4858" s="18"/>
    </row>
    <row r="4859" spans="1:8">
      <c r="A4859" s="17"/>
      <c r="B4859" s="17"/>
      <c r="C4859" s="17"/>
      <c r="D4859" s="17"/>
      <c r="E4859" s="9"/>
      <c r="F4859" s="18"/>
      <c r="G4859"/>
      <c r="H4859" s="18"/>
    </row>
    <row r="4860" spans="1:8">
      <c r="A4860" s="17"/>
      <c r="B4860" s="17"/>
      <c r="C4860" s="17"/>
      <c r="D4860" s="17"/>
      <c r="E4860" s="9"/>
      <c r="F4860" s="18"/>
      <c r="G4860"/>
      <c r="H4860" s="18"/>
    </row>
    <row r="4861" spans="1:8">
      <c r="A4861" s="17"/>
      <c r="B4861" s="17"/>
      <c r="C4861" s="17"/>
      <c r="D4861" s="17"/>
      <c r="E4861" s="9"/>
      <c r="F4861" s="18"/>
      <c r="G4861"/>
      <c r="H4861" s="18"/>
    </row>
    <row r="4862" spans="1:8">
      <c r="A4862" s="17"/>
      <c r="B4862" s="17"/>
      <c r="C4862" s="17"/>
      <c r="D4862" s="17"/>
      <c r="E4862" s="9"/>
      <c r="F4862" s="18"/>
      <c r="G4862"/>
      <c r="H4862" s="18"/>
    </row>
    <row r="4863" spans="1:8">
      <c r="A4863" s="17"/>
      <c r="B4863" s="17"/>
      <c r="C4863" s="17"/>
      <c r="D4863" s="17"/>
      <c r="E4863" s="9"/>
      <c r="F4863" s="18"/>
      <c r="G4863"/>
      <c r="H4863" s="18"/>
    </row>
    <row r="4864" spans="1:8">
      <c r="A4864" s="17"/>
      <c r="B4864" s="17"/>
      <c r="C4864" s="17"/>
      <c r="D4864" s="17"/>
      <c r="E4864" s="9"/>
      <c r="F4864" s="18"/>
      <c r="G4864"/>
      <c r="H4864" s="18"/>
    </row>
    <row r="4865" spans="1:8">
      <c r="A4865" s="17"/>
      <c r="B4865" s="17"/>
      <c r="C4865" s="17"/>
      <c r="D4865" s="17"/>
      <c r="E4865" s="9"/>
      <c r="F4865" s="18"/>
      <c r="G4865"/>
      <c r="H4865" s="18"/>
    </row>
    <row r="4866" spans="1:8">
      <c r="A4866" s="17"/>
      <c r="B4866" s="17"/>
      <c r="C4866" s="17"/>
      <c r="D4866" s="17"/>
      <c r="E4866" s="9"/>
      <c r="F4866" s="18"/>
      <c r="G4866"/>
      <c r="H4866" s="18"/>
    </row>
    <row r="4867" spans="1:8">
      <c r="A4867" s="17"/>
      <c r="B4867" s="17"/>
      <c r="C4867" s="17"/>
      <c r="D4867" s="17"/>
      <c r="E4867" s="9"/>
      <c r="F4867" s="18"/>
      <c r="G4867"/>
      <c r="H4867" s="18"/>
    </row>
    <row r="4868" spans="1:8">
      <c r="A4868" s="17"/>
      <c r="B4868" s="17"/>
      <c r="C4868" s="17"/>
      <c r="D4868" s="17"/>
      <c r="E4868" s="9"/>
      <c r="F4868" s="18"/>
      <c r="G4868"/>
      <c r="H4868" s="18"/>
    </row>
    <row r="4869" spans="1:8">
      <c r="A4869" s="17"/>
      <c r="B4869" s="17"/>
      <c r="C4869" s="17"/>
      <c r="D4869" s="17"/>
      <c r="E4869" s="9"/>
      <c r="F4869" s="18"/>
      <c r="G4869"/>
      <c r="H4869" s="18"/>
    </row>
    <row r="4870" spans="1:8">
      <c r="A4870" s="17"/>
      <c r="B4870" s="17"/>
      <c r="C4870" s="17"/>
      <c r="D4870" s="17"/>
      <c r="E4870" s="9"/>
      <c r="F4870" s="18"/>
      <c r="G4870"/>
      <c r="H4870" s="18"/>
    </row>
    <row r="4871" spans="1:8">
      <c r="A4871" s="17"/>
      <c r="B4871" s="17"/>
      <c r="C4871" s="17"/>
      <c r="D4871" s="17"/>
      <c r="E4871" s="9"/>
      <c r="F4871" s="18"/>
      <c r="G4871"/>
      <c r="H4871" s="18"/>
    </row>
    <row r="4872" spans="1:8">
      <c r="A4872" s="17"/>
      <c r="B4872" s="17"/>
      <c r="C4872" s="17"/>
      <c r="D4872" s="17"/>
      <c r="E4872" s="9"/>
      <c r="F4872" s="18"/>
      <c r="G4872"/>
      <c r="H4872" s="18"/>
    </row>
    <row r="4873" spans="1:8">
      <c r="A4873" s="17"/>
      <c r="B4873" s="17"/>
      <c r="C4873" s="17"/>
      <c r="D4873" s="17"/>
      <c r="E4873" s="9"/>
      <c r="F4873" s="18"/>
      <c r="G4873"/>
      <c r="H4873" s="18"/>
    </row>
    <row r="4874" spans="1:8">
      <c r="A4874" s="17"/>
      <c r="B4874" s="17"/>
      <c r="C4874" s="17"/>
      <c r="D4874" s="17"/>
      <c r="E4874" s="9"/>
      <c r="F4874" s="18"/>
      <c r="G4874"/>
      <c r="H4874" s="18"/>
    </row>
    <row r="4875" spans="1:8">
      <c r="A4875" s="17"/>
      <c r="B4875" s="17"/>
      <c r="C4875" s="17"/>
      <c r="D4875" s="17"/>
      <c r="E4875" s="9"/>
      <c r="F4875" s="18"/>
      <c r="G4875"/>
      <c r="H4875" s="18"/>
    </row>
    <row r="4876" spans="1:8">
      <c r="A4876" s="17"/>
      <c r="B4876" s="17"/>
      <c r="C4876" s="17"/>
      <c r="D4876" s="17"/>
      <c r="E4876" s="9"/>
      <c r="F4876" s="18"/>
      <c r="G4876"/>
      <c r="H4876" s="18"/>
    </row>
    <row r="4877" spans="1:8">
      <c r="A4877" s="17"/>
      <c r="B4877" s="17"/>
      <c r="C4877" s="17"/>
      <c r="D4877" s="17"/>
      <c r="E4877" s="9"/>
      <c r="F4877" s="18"/>
      <c r="G4877"/>
      <c r="H4877" s="18"/>
    </row>
    <row r="4878" spans="1:8">
      <c r="A4878" s="17"/>
      <c r="B4878" s="17"/>
      <c r="C4878" s="17"/>
      <c r="D4878" s="17"/>
      <c r="E4878" s="9"/>
      <c r="F4878" s="18"/>
      <c r="G4878"/>
      <c r="H4878" s="18"/>
    </row>
    <row r="4879" spans="1:8">
      <c r="A4879" s="17"/>
      <c r="B4879" s="17"/>
      <c r="C4879" s="17"/>
      <c r="D4879" s="17"/>
      <c r="E4879" s="9"/>
      <c r="F4879" s="18"/>
      <c r="G4879"/>
      <c r="H4879" s="18"/>
    </row>
    <row r="4880" spans="1:8">
      <c r="A4880" s="17"/>
      <c r="B4880" s="17"/>
      <c r="C4880" s="17"/>
      <c r="D4880" s="17"/>
      <c r="E4880" s="9"/>
      <c r="F4880" s="18"/>
      <c r="G4880"/>
      <c r="H4880" s="18"/>
    </row>
    <row r="4881" spans="1:8">
      <c r="A4881" s="17"/>
      <c r="B4881" s="17"/>
      <c r="C4881" s="17"/>
      <c r="D4881" s="17"/>
      <c r="E4881" s="9"/>
      <c r="F4881" s="18"/>
      <c r="G4881"/>
      <c r="H4881" s="18"/>
    </row>
    <row r="4882" spans="1:8">
      <c r="A4882" s="17"/>
      <c r="B4882" s="17"/>
      <c r="C4882" s="17"/>
      <c r="D4882" s="17"/>
      <c r="E4882" s="9"/>
      <c r="F4882" s="18"/>
      <c r="G4882"/>
      <c r="H4882" s="18"/>
    </row>
    <row r="4883" spans="1:8">
      <c r="A4883" s="17"/>
      <c r="B4883" s="17"/>
      <c r="C4883" s="17"/>
      <c r="D4883" s="17"/>
      <c r="E4883" s="9"/>
      <c r="F4883" s="18"/>
      <c r="G4883"/>
      <c r="H4883" s="18"/>
    </row>
    <row r="4884" spans="1:8">
      <c r="A4884" s="17"/>
      <c r="B4884" s="17"/>
      <c r="C4884" s="17"/>
      <c r="D4884" s="17"/>
      <c r="E4884" s="9"/>
      <c r="F4884" s="18"/>
      <c r="G4884"/>
      <c r="H4884" s="18"/>
    </row>
    <row r="4885" spans="1:8">
      <c r="A4885" s="17"/>
      <c r="B4885" s="17"/>
      <c r="C4885" s="17"/>
      <c r="D4885" s="17"/>
      <c r="E4885" s="9"/>
      <c r="F4885" s="18"/>
      <c r="G4885"/>
      <c r="H4885" s="18"/>
    </row>
    <row r="4886" spans="1:8">
      <c r="A4886" s="17"/>
      <c r="B4886" s="17"/>
      <c r="C4886" s="17"/>
      <c r="D4886" s="17"/>
      <c r="E4886" s="9"/>
      <c r="F4886" s="18"/>
      <c r="G4886"/>
      <c r="H4886" s="18"/>
    </row>
    <row r="4887" spans="1:8">
      <c r="A4887" s="17"/>
      <c r="B4887" s="17"/>
      <c r="C4887" s="17"/>
      <c r="D4887" s="17"/>
      <c r="E4887" s="9"/>
      <c r="F4887" s="18"/>
      <c r="G4887"/>
      <c r="H4887" s="18"/>
    </row>
    <row r="4888" spans="1:8">
      <c r="A4888" s="17"/>
      <c r="B4888" s="17"/>
      <c r="C4888" s="17"/>
      <c r="D4888" s="17"/>
      <c r="E4888" s="9"/>
      <c r="F4888" s="18"/>
      <c r="G4888"/>
      <c r="H4888" s="18"/>
    </row>
    <row r="4889" spans="1:8">
      <c r="A4889" s="17"/>
      <c r="B4889" s="17"/>
      <c r="C4889" s="17"/>
      <c r="D4889" s="17"/>
      <c r="E4889" s="9"/>
      <c r="F4889" s="18"/>
      <c r="G4889"/>
      <c r="H4889" s="18"/>
    </row>
    <row r="4890" spans="1:8">
      <c r="A4890" s="17"/>
      <c r="B4890" s="17"/>
      <c r="C4890" s="17"/>
      <c r="D4890" s="17"/>
      <c r="E4890" s="9"/>
      <c r="F4890" s="18"/>
      <c r="G4890"/>
      <c r="H4890" s="18"/>
    </row>
    <row r="4891" spans="1:8">
      <c r="A4891" s="17"/>
      <c r="B4891" s="17"/>
      <c r="C4891" s="17"/>
      <c r="D4891" s="17"/>
      <c r="E4891" s="9"/>
      <c r="F4891" s="18"/>
      <c r="G4891"/>
      <c r="H4891" s="18"/>
    </row>
    <row r="4892" spans="1:8">
      <c r="A4892" s="17"/>
      <c r="B4892" s="17"/>
      <c r="C4892" s="17"/>
      <c r="D4892" s="17"/>
      <c r="E4892" s="9"/>
      <c r="F4892" s="18"/>
      <c r="G4892"/>
      <c r="H4892" s="18"/>
    </row>
    <row r="4893" spans="1:8">
      <c r="A4893" s="17"/>
      <c r="B4893" s="17"/>
      <c r="C4893" s="17"/>
      <c r="D4893" s="17"/>
      <c r="E4893" s="9"/>
      <c r="F4893" s="18"/>
      <c r="G4893"/>
      <c r="H4893" s="18"/>
    </row>
    <row r="4894" spans="1:8">
      <c r="A4894" s="17"/>
      <c r="B4894" s="17"/>
      <c r="C4894" s="17"/>
      <c r="D4894" s="17"/>
      <c r="E4894" s="9"/>
      <c r="F4894" s="18"/>
      <c r="G4894"/>
      <c r="H4894" s="18"/>
    </row>
    <row r="4895" spans="1:8">
      <c r="A4895" s="17"/>
      <c r="B4895" s="17"/>
      <c r="C4895" s="17"/>
      <c r="D4895" s="17"/>
      <c r="E4895" s="9"/>
      <c r="F4895" s="18"/>
      <c r="G4895"/>
      <c r="H4895" s="18"/>
    </row>
    <row r="4896" spans="1:8">
      <c r="A4896" s="17"/>
      <c r="B4896" s="17"/>
      <c r="C4896" s="17"/>
      <c r="D4896" s="17"/>
      <c r="E4896" s="9"/>
      <c r="F4896" s="18"/>
      <c r="G4896"/>
      <c r="H4896" s="18"/>
    </row>
    <row r="4897" spans="1:8">
      <c r="A4897" s="17"/>
      <c r="B4897" s="17"/>
      <c r="C4897" s="17"/>
      <c r="D4897" s="17"/>
      <c r="E4897" s="9"/>
      <c r="F4897" s="18"/>
      <c r="G4897"/>
      <c r="H4897" s="18"/>
    </row>
    <row r="4898" spans="1:8">
      <c r="A4898" s="17"/>
      <c r="B4898" s="17"/>
      <c r="C4898" s="17"/>
      <c r="D4898" s="17"/>
      <c r="E4898" s="9"/>
      <c r="F4898" s="18"/>
      <c r="G4898"/>
      <c r="H4898" s="18"/>
    </row>
    <row r="4899" spans="1:8">
      <c r="A4899" s="17"/>
      <c r="B4899" s="17"/>
      <c r="C4899" s="17"/>
      <c r="D4899" s="17"/>
      <c r="E4899" s="9"/>
      <c r="F4899" s="18"/>
      <c r="G4899"/>
      <c r="H4899" s="18"/>
    </row>
    <row r="4900" spans="1:8">
      <c r="A4900" s="17"/>
      <c r="B4900" s="17"/>
      <c r="C4900" s="17"/>
      <c r="D4900" s="17"/>
      <c r="E4900" s="9"/>
      <c r="F4900" s="18"/>
      <c r="G4900"/>
      <c r="H4900" s="18"/>
    </row>
    <row r="4901" spans="1:8">
      <c r="A4901" s="17"/>
      <c r="B4901" s="17"/>
      <c r="C4901" s="17"/>
      <c r="D4901" s="17"/>
      <c r="E4901" s="9"/>
      <c r="F4901" s="18"/>
      <c r="G4901"/>
      <c r="H4901" s="18"/>
    </row>
    <row r="4902" spans="1:8">
      <c r="A4902" s="17"/>
      <c r="B4902" s="17"/>
      <c r="C4902" s="17"/>
      <c r="D4902" s="17"/>
      <c r="E4902" s="9"/>
      <c r="F4902" s="18"/>
      <c r="G4902"/>
      <c r="H4902" s="18"/>
    </row>
    <row r="4903" spans="1:8">
      <c r="A4903" s="17"/>
      <c r="B4903" s="17"/>
      <c r="C4903" s="17"/>
      <c r="D4903" s="17"/>
      <c r="E4903" s="9"/>
      <c r="F4903" s="18"/>
      <c r="G4903"/>
      <c r="H4903" s="18"/>
    </row>
    <row r="4904" spans="1:8">
      <c r="A4904" s="17"/>
      <c r="B4904" s="17"/>
      <c r="C4904" s="17"/>
      <c r="D4904" s="17"/>
      <c r="E4904" s="9"/>
      <c r="F4904" s="18"/>
      <c r="G4904"/>
      <c r="H4904" s="18"/>
    </row>
    <row r="4905" spans="1:8">
      <c r="A4905" s="17"/>
      <c r="B4905" s="17"/>
      <c r="C4905" s="17"/>
      <c r="D4905" s="17"/>
      <c r="E4905" s="9"/>
      <c r="F4905" s="18"/>
      <c r="G4905"/>
      <c r="H4905" s="18"/>
    </row>
    <row r="4906" spans="1:8">
      <c r="A4906" s="17"/>
      <c r="B4906" s="17"/>
      <c r="C4906" s="17"/>
      <c r="D4906" s="17"/>
      <c r="E4906" s="9"/>
      <c r="F4906" s="18"/>
      <c r="G4906"/>
      <c r="H4906" s="18"/>
    </row>
    <row r="4907" spans="1:8">
      <c r="A4907" s="17"/>
      <c r="B4907" s="17"/>
      <c r="C4907" s="17"/>
      <c r="D4907" s="17"/>
      <c r="E4907" s="9"/>
      <c r="F4907" s="18"/>
      <c r="G4907"/>
      <c r="H4907" s="18"/>
    </row>
    <row r="4908" spans="1:8">
      <c r="A4908" s="17"/>
      <c r="B4908" s="17"/>
      <c r="C4908" s="17"/>
      <c r="D4908" s="17"/>
      <c r="E4908" s="9"/>
      <c r="F4908" s="18"/>
      <c r="G4908"/>
      <c r="H4908" s="18"/>
    </row>
    <row r="4909" spans="1:8">
      <c r="A4909" s="17"/>
      <c r="B4909" s="17"/>
      <c r="C4909" s="17"/>
      <c r="D4909" s="17"/>
      <c r="E4909" s="9"/>
      <c r="F4909" s="18"/>
      <c r="G4909"/>
      <c r="H4909" s="18"/>
    </row>
    <row r="4910" spans="1:8">
      <c r="A4910" s="17"/>
      <c r="B4910" s="17"/>
      <c r="C4910" s="17"/>
      <c r="D4910" s="17"/>
      <c r="E4910" s="9"/>
      <c r="F4910" s="18"/>
      <c r="G4910"/>
      <c r="H4910" s="18"/>
    </row>
    <row r="4911" spans="1:8">
      <c r="A4911" s="17"/>
      <c r="B4911" s="17"/>
      <c r="C4911" s="17"/>
      <c r="D4911" s="17"/>
      <c r="E4911" s="9"/>
      <c r="F4911" s="18"/>
      <c r="G4911"/>
      <c r="H4911" s="18"/>
    </row>
    <row r="4912" spans="1:8">
      <c r="A4912" s="17"/>
      <c r="B4912" s="17"/>
      <c r="C4912" s="17"/>
      <c r="D4912" s="17"/>
      <c r="E4912" s="9"/>
      <c r="F4912" s="18"/>
      <c r="G4912"/>
      <c r="H4912" s="18"/>
    </row>
    <row r="4913" spans="1:8">
      <c r="A4913" s="17"/>
      <c r="B4913" s="17"/>
      <c r="C4913" s="17"/>
      <c r="D4913" s="17"/>
      <c r="E4913" s="9"/>
      <c r="F4913" s="18"/>
      <c r="G4913"/>
      <c r="H4913" s="18"/>
    </row>
    <row r="4914" spans="1:8">
      <c r="A4914" s="17"/>
      <c r="B4914" s="17"/>
      <c r="C4914" s="17"/>
      <c r="D4914" s="17"/>
      <c r="E4914" s="9"/>
      <c r="F4914" s="18"/>
      <c r="G4914"/>
      <c r="H4914" s="18"/>
    </row>
    <row r="4915" spans="1:8">
      <c r="A4915" s="17"/>
      <c r="B4915" s="17"/>
      <c r="C4915" s="17"/>
      <c r="D4915" s="17"/>
      <c r="E4915" s="9"/>
      <c r="F4915" s="18"/>
      <c r="G4915"/>
      <c r="H4915" s="18"/>
    </row>
    <row r="4916" spans="1:8">
      <c r="A4916" s="17"/>
      <c r="B4916" s="17"/>
      <c r="C4916" s="17"/>
      <c r="D4916" s="17"/>
      <c r="E4916" s="9"/>
      <c r="F4916" s="18"/>
      <c r="G4916"/>
      <c r="H4916" s="18"/>
    </row>
    <row r="4917" spans="1:8">
      <c r="A4917" s="17"/>
      <c r="B4917" s="17"/>
      <c r="C4917" s="17"/>
      <c r="D4917" s="17"/>
      <c r="E4917" s="9"/>
      <c r="F4917" s="18"/>
      <c r="G4917"/>
      <c r="H4917" s="18"/>
    </row>
    <row r="4918" spans="1:8">
      <c r="A4918" s="17"/>
      <c r="B4918" s="17"/>
      <c r="C4918" s="17"/>
      <c r="D4918" s="17"/>
      <c r="E4918" s="9"/>
      <c r="F4918" s="18"/>
      <c r="G4918"/>
      <c r="H4918" s="18"/>
    </row>
    <row r="4919" spans="1:8">
      <c r="A4919" s="17"/>
      <c r="B4919" s="17"/>
      <c r="C4919" s="17"/>
      <c r="D4919" s="17"/>
      <c r="E4919" s="9"/>
      <c r="F4919" s="18"/>
      <c r="G4919"/>
      <c r="H4919" s="18"/>
    </row>
    <row r="4920" spans="1:8">
      <c r="A4920" s="17"/>
      <c r="B4920" s="17"/>
      <c r="C4920" s="17"/>
      <c r="D4920" s="17"/>
      <c r="E4920" s="9"/>
      <c r="F4920" s="18"/>
      <c r="G4920"/>
      <c r="H4920" s="18"/>
    </row>
    <row r="4921" spans="1:8">
      <c r="A4921" s="17"/>
      <c r="B4921" s="17"/>
      <c r="C4921" s="17"/>
      <c r="D4921" s="17"/>
      <c r="E4921" s="9"/>
      <c r="F4921" s="18"/>
      <c r="G4921"/>
      <c r="H4921" s="18"/>
    </row>
    <row r="4922" spans="1:8">
      <c r="A4922" s="17"/>
      <c r="B4922" s="17"/>
      <c r="C4922" s="17"/>
      <c r="D4922" s="17"/>
      <c r="E4922" s="9"/>
      <c r="F4922" s="18"/>
      <c r="G4922"/>
      <c r="H4922" s="18"/>
    </row>
    <row r="4923" spans="1:8">
      <c r="A4923" s="17"/>
      <c r="B4923" s="17"/>
      <c r="C4923" s="17"/>
      <c r="D4923" s="17"/>
      <c r="E4923" s="9"/>
      <c r="F4923" s="18"/>
      <c r="G4923"/>
      <c r="H4923" s="18"/>
    </row>
    <row r="4924" spans="1:8">
      <c r="A4924" s="17"/>
      <c r="B4924" s="17"/>
      <c r="C4924" s="17"/>
      <c r="D4924" s="17"/>
      <c r="E4924" s="9"/>
      <c r="F4924" s="18"/>
      <c r="G4924"/>
      <c r="H4924" s="18"/>
    </row>
    <row r="4925" spans="1:8">
      <c r="A4925" s="17"/>
      <c r="B4925" s="17"/>
      <c r="C4925" s="17"/>
      <c r="D4925" s="17"/>
      <c r="E4925" s="9"/>
      <c r="F4925" s="18"/>
      <c r="G4925"/>
      <c r="H4925" s="18"/>
    </row>
    <row r="4926" spans="1:8">
      <c r="A4926" s="17"/>
      <c r="B4926" s="17"/>
      <c r="C4926" s="17"/>
      <c r="D4926" s="17"/>
      <c r="E4926" s="9"/>
      <c r="F4926" s="18"/>
      <c r="G4926"/>
      <c r="H4926" s="18"/>
    </row>
    <row r="4927" spans="1:8">
      <c r="A4927" s="17"/>
      <c r="B4927" s="17"/>
      <c r="C4927" s="17"/>
      <c r="D4927" s="17"/>
      <c r="E4927" s="9"/>
      <c r="F4927" s="18"/>
      <c r="G4927"/>
      <c r="H4927" s="18"/>
    </row>
    <row r="4928" spans="1:8">
      <c r="A4928" s="17"/>
      <c r="B4928" s="17"/>
      <c r="C4928" s="17"/>
      <c r="D4928" s="17"/>
      <c r="E4928" s="9"/>
      <c r="F4928" s="18"/>
      <c r="G4928"/>
      <c r="H4928" s="18"/>
    </row>
    <row r="4929" spans="1:8">
      <c r="A4929" s="17"/>
      <c r="B4929" s="17"/>
      <c r="C4929" s="17"/>
      <c r="D4929" s="17"/>
      <c r="E4929" s="9"/>
      <c r="F4929" s="18"/>
      <c r="G4929"/>
      <c r="H4929" s="18"/>
    </row>
    <row r="4930" spans="1:8">
      <c r="A4930" s="17"/>
      <c r="B4930" s="17"/>
      <c r="C4930" s="17"/>
      <c r="D4930" s="17"/>
      <c r="E4930" s="9"/>
      <c r="F4930" s="18"/>
      <c r="G4930"/>
      <c r="H4930" s="18"/>
    </row>
    <row r="4931" spans="1:8">
      <c r="A4931" s="17"/>
      <c r="B4931" s="17"/>
      <c r="C4931" s="17"/>
      <c r="D4931" s="17"/>
      <c r="E4931" s="9"/>
      <c r="F4931" s="18"/>
      <c r="G4931"/>
      <c r="H4931" s="18"/>
    </row>
    <row r="4932" spans="1:8">
      <c r="A4932" s="17"/>
      <c r="B4932" s="17"/>
      <c r="C4932" s="17"/>
      <c r="D4932" s="17"/>
      <c r="E4932" s="9"/>
      <c r="F4932" s="18"/>
      <c r="G4932"/>
      <c r="H4932" s="18"/>
    </row>
    <row r="4933" spans="1:8">
      <c r="A4933" s="17"/>
      <c r="B4933" s="17"/>
      <c r="C4933" s="17"/>
      <c r="D4933" s="17"/>
      <c r="E4933" s="9"/>
      <c r="F4933" s="18"/>
      <c r="G4933"/>
      <c r="H4933" s="18"/>
    </row>
    <row r="4934" spans="1:8">
      <c r="A4934" s="17"/>
      <c r="B4934" s="17"/>
      <c r="C4934" s="17"/>
      <c r="D4934" s="17"/>
      <c r="E4934" s="9"/>
      <c r="F4934" s="18"/>
      <c r="G4934"/>
      <c r="H4934" s="18"/>
    </row>
    <row r="4935" spans="1:8">
      <c r="A4935" s="17"/>
      <c r="B4935" s="17"/>
      <c r="C4935" s="17"/>
      <c r="D4935" s="17"/>
      <c r="E4935" s="9"/>
      <c r="F4935" s="18"/>
      <c r="G4935"/>
      <c r="H4935" s="18"/>
    </row>
    <row r="4936" spans="1:8">
      <c r="A4936" s="17"/>
      <c r="B4936" s="17"/>
      <c r="C4936" s="17"/>
      <c r="D4936" s="17"/>
      <c r="E4936" s="9"/>
      <c r="F4936" s="18"/>
      <c r="G4936"/>
      <c r="H4936" s="18"/>
    </row>
    <row r="4937" spans="1:8">
      <c r="A4937" s="17"/>
      <c r="B4937" s="17"/>
      <c r="C4937" s="17"/>
      <c r="D4937" s="17"/>
      <c r="E4937" s="9"/>
      <c r="F4937" s="18"/>
      <c r="G4937"/>
      <c r="H4937" s="18"/>
    </row>
    <row r="4938" spans="1:8">
      <c r="A4938" s="17"/>
      <c r="B4938" s="17"/>
      <c r="C4938" s="17"/>
      <c r="D4938" s="17"/>
      <c r="E4938" s="9"/>
      <c r="F4938" s="18"/>
      <c r="G4938"/>
      <c r="H4938" s="18"/>
    </row>
    <row r="4939" spans="1:8">
      <c r="A4939" s="17"/>
      <c r="B4939" s="17"/>
      <c r="C4939" s="17"/>
      <c r="D4939" s="17"/>
      <c r="E4939" s="9"/>
      <c r="F4939" s="18"/>
      <c r="G4939"/>
      <c r="H4939" s="18"/>
    </row>
    <row r="4940" spans="1:8">
      <c r="A4940" s="17"/>
      <c r="B4940" s="17"/>
      <c r="C4940" s="17"/>
      <c r="D4940" s="17"/>
      <c r="E4940" s="9"/>
      <c r="F4940" s="18"/>
      <c r="G4940"/>
      <c r="H4940" s="18"/>
    </row>
    <row r="4941" spans="1:8">
      <c r="A4941" s="17"/>
      <c r="B4941" s="17"/>
      <c r="C4941" s="17"/>
      <c r="D4941" s="17"/>
      <c r="E4941" s="9"/>
      <c r="F4941" s="18"/>
      <c r="G4941"/>
      <c r="H4941" s="18"/>
    </row>
    <row r="4942" spans="1:8">
      <c r="A4942" s="17"/>
      <c r="B4942" s="17"/>
      <c r="C4942" s="17"/>
      <c r="D4942" s="17"/>
      <c r="E4942" s="9"/>
      <c r="F4942" s="18"/>
      <c r="G4942"/>
      <c r="H4942" s="18"/>
    </row>
    <row r="4943" spans="1:8">
      <c r="A4943" s="17"/>
      <c r="B4943" s="17"/>
      <c r="C4943" s="17"/>
      <c r="D4943" s="17"/>
      <c r="E4943" s="9"/>
      <c r="F4943" s="18"/>
      <c r="G4943"/>
      <c r="H4943" s="18"/>
    </row>
    <row r="4944" spans="1:8">
      <c r="A4944" s="17"/>
      <c r="B4944" s="17"/>
      <c r="C4944" s="17"/>
      <c r="D4944" s="17"/>
      <c r="E4944" s="9"/>
      <c r="F4944" s="18"/>
      <c r="G4944"/>
      <c r="H4944" s="18"/>
    </row>
    <row r="4945" spans="1:8">
      <c r="A4945" s="17"/>
      <c r="B4945" s="17"/>
      <c r="C4945" s="17"/>
      <c r="D4945" s="17"/>
      <c r="E4945" s="9"/>
      <c r="F4945" s="18"/>
      <c r="G4945"/>
      <c r="H4945" s="18"/>
    </row>
    <row r="4946" spans="1:8">
      <c r="A4946" s="17"/>
      <c r="B4946" s="17"/>
      <c r="C4946" s="17"/>
      <c r="D4946" s="17"/>
      <c r="E4946" s="9"/>
      <c r="F4946" s="18"/>
      <c r="G4946"/>
      <c r="H4946" s="18"/>
    </row>
    <row r="4947" spans="1:8">
      <c r="A4947" s="17"/>
      <c r="B4947" s="17"/>
      <c r="C4947" s="17"/>
      <c r="D4947" s="17"/>
      <c r="E4947" s="9"/>
      <c r="F4947" s="18"/>
      <c r="G4947"/>
      <c r="H4947" s="18"/>
    </row>
    <row r="4948" spans="1:8">
      <c r="A4948" s="17"/>
      <c r="B4948" s="17"/>
      <c r="C4948" s="17"/>
      <c r="D4948" s="17"/>
      <c r="E4948" s="9"/>
      <c r="F4948" s="18"/>
      <c r="G4948"/>
      <c r="H4948" s="18"/>
    </row>
    <row r="4949" spans="1:8">
      <c r="A4949" s="17"/>
      <c r="B4949" s="17"/>
      <c r="C4949" s="17"/>
      <c r="D4949" s="17"/>
      <c r="E4949" s="9"/>
      <c r="F4949" s="18"/>
      <c r="G4949"/>
      <c r="H4949" s="18"/>
    </row>
    <row r="4950" spans="1:8">
      <c r="A4950" s="17"/>
      <c r="B4950" s="17"/>
      <c r="C4950" s="17"/>
      <c r="D4950" s="17"/>
      <c r="E4950" s="9"/>
      <c r="F4950" s="18"/>
      <c r="G4950"/>
      <c r="H4950" s="18"/>
    </row>
    <row r="4951" spans="1:8">
      <c r="A4951" s="17"/>
      <c r="B4951" s="17"/>
      <c r="C4951" s="17"/>
      <c r="D4951" s="17"/>
      <c r="E4951" s="9"/>
      <c r="F4951" s="18"/>
      <c r="G4951"/>
      <c r="H4951" s="18"/>
    </row>
    <row r="4952" spans="1:8">
      <c r="A4952" s="17"/>
      <c r="B4952" s="17"/>
      <c r="C4952" s="17"/>
      <c r="D4952" s="17"/>
      <c r="E4952" s="9"/>
      <c r="F4952" s="18"/>
      <c r="G4952"/>
      <c r="H4952" s="18"/>
    </row>
    <row r="4953" spans="1:8">
      <c r="A4953" s="17"/>
      <c r="B4953" s="17"/>
      <c r="C4953" s="17"/>
      <c r="D4953" s="17"/>
      <c r="E4953" s="9"/>
      <c r="F4953" s="18"/>
      <c r="G4953"/>
      <c r="H4953" s="18"/>
    </row>
    <row r="4954" spans="1:8">
      <c r="A4954" s="17"/>
      <c r="B4954" s="17"/>
      <c r="C4954" s="17"/>
      <c r="D4954" s="17"/>
      <c r="E4954" s="9"/>
      <c r="F4954" s="18"/>
      <c r="G4954"/>
      <c r="H4954" s="18"/>
    </row>
    <row r="4955" spans="1:8">
      <c r="A4955" s="17"/>
      <c r="B4955" s="17"/>
      <c r="C4955" s="17"/>
      <c r="D4955" s="17"/>
      <c r="E4955" s="9"/>
      <c r="F4955" s="18"/>
      <c r="G4955"/>
      <c r="H4955" s="18"/>
    </row>
    <row r="4956" spans="1:8">
      <c r="A4956" s="17"/>
      <c r="B4956" s="17"/>
      <c r="C4956" s="17"/>
      <c r="D4956" s="17"/>
      <c r="E4956" s="9"/>
      <c r="F4956" s="18"/>
      <c r="G4956"/>
      <c r="H4956" s="18"/>
    </row>
    <row r="4957" spans="1:8">
      <c r="A4957" s="17"/>
      <c r="B4957" s="17"/>
      <c r="C4957" s="17"/>
      <c r="D4957" s="17"/>
      <c r="E4957" s="9"/>
      <c r="F4957" s="18"/>
      <c r="G4957"/>
      <c r="H4957" s="18"/>
    </row>
    <row r="4958" spans="1:8">
      <c r="A4958" s="17"/>
      <c r="B4958" s="17"/>
      <c r="C4958" s="17"/>
      <c r="D4958" s="17"/>
      <c r="E4958" s="9"/>
      <c r="F4958" s="18"/>
      <c r="G4958"/>
      <c r="H4958" s="18"/>
    </row>
    <row r="4959" spans="1:8">
      <c r="A4959" s="17"/>
      <c r="B4959" s="17"/>
      <c r="C4959" s="17"/>
      <c r="D4959" s="17"/>
      <c r="E4959" s="9"/>
      <c r="F4959" s="18"/>
      <c r="G4959"/>
      <c r="H4959" s="18"/>
    </row>
    <row r="4960" spans="1:8">
      <c r="A4960" s="17"/>
      <c r="B4960" s="17"/>
      <c r="C4960" s="17"/>
      <c r="D4960" s="17"/>
      <c r="E4960" s="9"/>
      <c r="F4960" s="18"/>
      <c r="G4960"/>
      <c r="H4960" s="18"/>
    </row>
    <row r="4961" spans="1:8">
      <c r="A4961" s="17"/>
      <c r="B4961" s="17"/>
      <c r="C4961" s="17"/>
      <c r="D4961" s="17"/>
      <c r="E4961" s="9"/>
      <c r="F4961" s="18"/>
      <c r="G4961"/>
      <c r="H4961" s="18"/>
    </row>
    <row r="4962" spans="1:8">
      <c r="A4962" s="17"/>
      <c r="B4962" s="17"/>
      <c r="C4962" s="17"/>
      <c r="D4962" s="17"/>
      <c r="E4962" s="9"/>
      <c r="F4962" s="18"/>
      <c r="G4962"/>
      <c r="H4962" s="18"/>
    </row>
    <row r="4963" spans="1:8">
      <c r="A4963" s="17"/>
      <c r="B4963" s="17"/>
      <c r="C4963" s="17"/>
      <c r="D4963" s="17"/>
      <c r="E4963" s="9"/>
      <c r="F4963" s="18"/>
      <c r="G4963"/>
      <c r="H4963" s="18"/>
    </row>
    <row r="4964" spans="1:8">
      <c r="A4964" s="17"/>
      <c r="B4964" s="17"/>
      <c r="C4964" s="17"/>
      <c r="D4964" s="17"/>
      <c r="E4964" s="9"/>
      <c r="F4964" s="18"/>
      <c r="G4964"/>
      <c r="H4964" s="18"/>
    </row>
    <row r="4965" spans="1:8">
      <c r="A4965" s="17"/>
      <c r="B4965" s="17"/>
      <c r="C4965" s="17"/>
      <c r="D4965" s="17"/>
      <c r="E4965" s="9"/>
      <c r="F4965" s="18"/>
      <c r="G4965"/>
      <c r="H4965" s="18"/>
    </row>
    <row r="4966" spans="1:8">
      <c r="A4966" s="17"/>
      <c r="B4966" s="17"/>
      <c r="C4966" s="17"/>
      <c r="D4966" s="17"/>
      <c r="E4966" s="9"/>
      <c r="F4966" s="18"/>
      <c r="G4966"/>
      <c r="H4966" s="18"/>
    </row>
    <row r="4967" spans="1:8">
      <c r="A4967" s="17"/>
      <c r="B4967" s="17"/>
      <c r="C4967" s="17"/>
      <c r="D4967" s="17"/>
      <c r="E4967" s="9"/>
      <c r="F4967" s="18"/>
      <c r="G4967"/>
      <c r="H4967" s="18"/>
    </row>
    <row r="4968" spans="1:8">
      <c r="A4968" s="17"/>
      <c r="B4968" s="17"/>
      <c r="C4968" s="17"/>
      <c r="D4968" s="17"/>
      <c r="E4968" s="9"/>
      <c r="F4968" s="18"/>
      <c r="G4968"/>
      <c r="H4968" s="18"/>
    </row>
    <row r="4969" spans="1:8">
      <c r="A4969" s="17"/>
      <c r="B4969" s="17"/>
      <c r="C4969" s="17"/>
      <c r="D4969" s="17"/>
      <c r="E4969" s="9"/>
      <c r="F4969" s="18"/>
      <c r="G4969"/>
      <c r="H4969" s="18"/>
    </row>
    <row r="4970" spans="1:8">
      <c r="A4970" s="17"/>
      <c r="B4970" s="17"/>
      <c r="C4970" s="17"/>
      <c r="D4970" s="17"/>
      <c r="E4970" s="9"/>
      <c r="F4970" s="18"/>
      <c r="G4970"/>
      <c r="H4970" s="18"/>
    </row>
    <row r="4971" spans="1:8">
      <c r="A4971" s="17"/>
      <c r="B4971" s="17"/>
      <c r="C4971" s="17"/>
      <c r="D4971" s="17"/>
      <c r="E4971" s="9"/>
      <c r="F4971" s="18"/>
      <c r="G4971"/>
      <c r="H4971" s="18"/>
    </row>
    <row r="4972" spans="1:8">
      <c r="A4972" s="17"/>
      <c r="B4972" s="17"/>
      <c r="C4972" s="17"/>
      <c r="D4972" s="17"/>
      <c r="E4972" s="9"/>
      <c r="F4972" s="18"/>
      <c r="G4972"/>
      <c r="H4972" s="18"/>
    </row>
    <row r="4973" spans="1:8">
      <c r="A4973" s="17"/>
      <c r="B4973" s="17"/>
      <c r="C4973" s="17"/>
      <c r="D4973" s="17"/>
      <c r="E4973" s="9"/>
      <c r="F4973" s="18"/>
      <c r="G4973"/>
      <c r="H4973" s="18"/>
    </row>
    <row r="4974" spans="1:8">
      <c r="A4974" s="17"/>
      <c r="B4974" s="17"/>
      <c r="C4974" s="17"/>
      <c r="D4974" s="17"/>
      <c r="E4974" s="9"/>
      <c r="F4974" s="18"/>
      <c r="G4974"/>
      <c r="H4974" s="18"/>
    </row>
    <row r="4975" spans="1:8">
      <c r="A4975" s="17"/>
      <c r="B4975" s="17"/>
      <c r="C4975" s="17"/>
      <c r="D4975" s="17"/>
      <c r="E4975" s="9"/>
      <c r="F4975" s="18"/>
      <c r="G4975"/>
      <c r="H4975" s="18"/>
    </row>
    <row r="4976" spans="1:8">
      <c r="A4976" s="17"/>
      <c r="B4976" s="17"/>
      <c r="C4976" s="17"/>
      <c r="D4976" s="17"/>
      <c r="E4976" s="9"/>
      <c r="F4976" s="18"/>
      <c r="G4976"/>
      <c r="H4976" s="18"/>
    </row>
    <row r="4977" spans="1:8">
      <c r="A4977" s="17"/>
      <c r="B4977" s="17"/>
      <c r="C4977" s="17"/>
      <c r="D4977" s="17"/>
      <c r="E4977" s="9"/>
      <c r="F4977" s="18"/>
      <c r="G4977"/>
      <c r="H4977" s="18"/>
    </row>
    <row r="4978" spans="1:8">
      <c r="A4978" s="17"/>
      <c r="B4978" s="17"/>
      <c r="C4978" s="17"/>
      <c r="D4978" s="17"/>
      <c r="E4978" s="9"/>
      <c r="F4978" s="18"/>
      <c r="G4978"/>
      <c r="H4978" s="18"/>
    </row>
    <row r="4979" spans="1:8">
      <c r="A4979" s="17"/>
      <c r="B4979" s="17"/>
      <c r="C4979" s="17"/>
      <c r="D4979" s="17"/>
      <c r="E4979" s="9"/>
      <c r="F4979" s="18"/>
      <c r="G4979"/>
      <c r="H4979" s="18"/>
    </row>
    <row r="4980" spans="1:8">
      <c r="A4980" s="17"/>
      <c r="B4980" s="17"/>
      <c r="C4980" s="17"/>
      <c r="D4980" s="17"/>
      <c r="E4980" s="9"/>
      <c r="F4980" s="18"/>
      <c r="G4980"/>
      <c r="H4980" s="18"/>
    </row>
    <row r="4981" spans="1:8">
      <c r="A4981" s="17"/>
      <c r="B4981" s="17"/>
      <c r="C4981" s="17"/>
      <c r="D4981" s="17"/>
      <c r="E4981" s="9"/>
      <c r="F4981" s="18"/>
      <c r="G4981"/>
      <c r="H4981" s="18"/>
    </row>
    <row r="4982" spans="1:8">
      <c r="A4982" s="17"/>
      <c r="B4982" s="17"/>
      <c r="C4982" s="17"/>
      <c r="D4982" s="17"/>
      <c r="E4982" s="9"/>
      <c r="F4982" s="18"/>
      <c r="G4982"/>
      <c r="H4982" s="18"/>
    </row>
    <row r="4983" spans="1:8">
      <c r="A4983" s="17"/>
      <c r="B4983" s="17"/>
      <c r="C4983" s="17"/>
      <c r="D4983" s="17"/>
      <c r="E4983" s="9"/>
      <c r="F4983" s="18"/>
      <c r="G4983"/>
      <c r="H4983" s="18"/>
    </row>
    <row r="4984" spans="1:8">
      <c r="A4984" s="17"/>
      <c r="B4984" s="17"/>
      <c r="C4984" s="17"/>
      <c r="D4984" s="17"/>
      <c r="E4984" s="9"/>
      <c r="F4984" s="18"/>
      <c r="G4984"/>
      <c r="H4984" s="18"/>
    </row>
    <row r="4985" spans="1:8">
      <c r="A4985" s="17"/>
      <c r="B4985" s="17"/>
      <c r="C4985" s="17"/>
      <c r="D4985" s="17"/>
      <c r="E4985" s="9"/>
      <c r="F4985" s="18"/>
      <c r="G4985"/>
      <c r="H4985" s="18"/>
    </row>
    <row r="4986" spans="1:8">
      <c r="A4986" s="17"/>
      <c r="B4986" s="17"/>
      <c r="C4986" s="17"/>
      <c r="D4986" s="17"/>
      <c r="E4986" s="9"/>
      <c r="F4986" s="18"/>
      <c r="G4986"/>
      <c r="H4986" s="18"/>
    </row>
    <row r="4987" spans="1:8">
      <c r="A4987" s="17"/>
      <c r="B4987" s="17"/>
      <c r="C4987" s="17"/>
      <c r="D4987" s="17"/>
      <c r="E4987" s="9"/>
      <c r="F4987" s="18"/>
      <c r="G4987"/>
      <c r="H4987" s="18"/>
    </row>
    <row r="4988" spans="1:8">
      <c r="A4988" s="17"/>
      <c r="B4988" s="17"/>
      <c r="C4988" s="17"/>
      <c r="D4988" s="17"/>
      <c r="E4988" s="9"/>
      <c r="F4988" s="18"/>
      <c r="G4988"/>
      <c r="H4988" s="18"/>
    </row>
    <row r="4989" spans="1:8">
      <c r="A4989" s="17"/>
      <c r="B4989" s="17"/>
      <c r="C4989" s="17"/>
      <c r="D4989" s="17"/>
      <c r="E4989" s="9"/>
      <c r="F4989" s="18"/>
      <c r="G4989"/>
      <c r="H4989" s="18"/>
    </row>
    <row r="4990" spans="1:8">
      <c r="A4990" s="17"/>
      <c r="B4990" s="17"/>
      <c r="C4990" s="17"/>
      <c r="D4990" s="17"/>
      <c r="E4990" s="9"/>
      <c r="F4990" s="18"/>
      <c r="G4990"/>
      <c r="H4990" s="18"/>
    </row>
    <row r="4991" spans="1:8">
      <c r="A4991" s="17"/>
      <c r="B4991" s="17"/>
      <c r="C4991" s="17"/>
      <c r="D4991" s="17"/>
      <c r="E4991" s="9"/>
      <c r="F4991" s="18"/>
      <c r="G4991"/>
      <c r="H4991" s="18"/>
    </row>
    <row r="4992" spans="1:8">
      <c r="A4992" s="17"/>
      <c r="B4992" s="17"/>
      <c r="C4992" s="17"/>
      <c r="D4992" s="17"/>
      <c r="E4992" s="9"/>
      <c r="F4992" s="18"/>
      <c r="G4992"/>
      <c r="H4992" s="18"/>
    </row>
    <row r="4993" spans="1:8">
      <c r="A4993" s="17"/>
      <c r="B4993" s="17"/>
      <c r="C4993" s="17"/>
      <c r="D4993" s="17"/>
      <c r="E4993" s="9"/>
      <c r="F4993" s="18"/>
      <c r="G4993"/>
      <c r="H4993" s="18"/>
    </row>
    <row r="4994" spans="1:8">
      <c r="A4994" s="17"/>
      <c r="B4994" s="17"/>
      <c r="C4994" s="17"/>
      <c r="D4994" s="17"/>
      <c r="E4994" s="9"/>
      <c r="F4994" s="18"/>
      <c r="G4994"/>
      <c r="H4994" s="18"/>
    </row>
    <row r="4995" spans="1:8">
      <c r="A4995" s="17"/>
      <c r="B4995" s="17"/>
      <c r="C4995" s="17"/>
      <c r="D4995" s="17"/>
      <c r="E4995" s="9"/>
      <c r="F4995" s="18"/>
      <c r="G4995"/>
      <c r="H4995" s="18"/>
    </row>
    <row r="4996" spans="1:8">
      <c r="A4996" s="17"/>
      <c r="B4996" s="17"/>
      <c r="C4996" s="17"/>
      <c r="D4996" s="17"/>
      <c r="E4996" s="9"/>
      <c r="F4996" s="18"/>
      <c r="G4996"/>
      <c r="H4996" s="18"/>
    </row>
    <row r="4997" spans="1:8">
      <c r="A4997" s="17"/>
      <c r="B4997" s="17"/>
      <c r="C4997" s="17"/>
      <c r="D4997" s="17"/>
      <c r="E4997" s="9"/>
      <c r="F4997" s="18"/>
      <c r="G4997"/>
      <c r="H4997" s="18"/>
    </row>
    <row r="4998" spans="1:8">
      <c r="A4998" s="17"/>
      <c r="B4998" s="17"/>
      <c r="C4998" s="17"/>
      <c r="D4998" s="17"/>
      <c r="E4998" s="9"/>
      <c r="F4998" s="18"/>
      <c r="G4998"/>
      <c r="H4998" s="18"/>
    </row>
    <row r="4999" spans="1:8">
      <c r="A4999" s="17"/>
      <c r="B4999" s="17"/>
      <c r="C4999" s="17"/>
      <c r="D4999" s="17"/>
      <c r="E4999" s="9"/>
      <c r="F4999" s="18"/>
      <c r="G4999"/>
      <c r="H4999" s="18"/>
    </row>
    <row r="5000" spans="1:8">
      <c r="A5000" s="17"/>
      <c r="B5000" s="17"/>
      <c r="C5000" s="17"/>
      <c r="D5000" s="17"/>
      <c r="E5000" s="9"/>
      <c r="F5000" s="18"/>
      <c r="G5000"/>
      <c r="H5000" s="18"/>
    </row>
    <row r="5001" spans="1:8">
      <c r="A5001" s="17"/>
      <c r="B5001" s="17"/>
      <c r="C5001" s="17"/>
      <c r="D5001" s="17"/>
      <c r="E5001" s="9"/>
      <c r="F5001" s="18"/>
      <c r="G5001"/>
      <c r="H5001" s="18"/>
    </row>
    <row r="5002" spans="1:8">
      <c r="A5002" s="17"/>
      <c r="B5002" s="17"/>
      <c r="C5002" s="17"/>
      <c r="D5002" s="17"/>
      <c r="E5002" s="9"/>
      <c r="F5002" s="18"/>
      <c r="G5002"/>
      <c r="H5002" s="18"/>
    </row>
    <row r="5003" spans="1:8">
      <c r="A5003" s="17"/>
      <c r="B5003" s="17"/>
      <c r="C5003" s="17"/>
      <c r="D5003" s="17"/>
      <c r="E5003" s="9"/>
      <c r="F5003" s="18"/>
      <c r="G5003"/>
      <c r="H5003" s="18"/>
    </row>
    <row r="5004" spans="1:8">
      <c r="A5004" s="17"/>
      <c r="B5004" s="17"/>
      <c r="C5004" s="17"/>
      <c r="D5004" s="17"/>
      <c r="E5004" s="9"/>
      <c r="F5004" s="18"/>
      <c r="G5004"/>
      <c r="H5004" s="18"/>
    </row>
    <row r="5005" spans="1:8">
      <c r="A5005" s="17"/>
      <c r="B5005" s="17"/>
      <c r="C5005" s="17"/>
      <c r="D5005" s="17"/>
      <c r="E5005" s="9"/>
      <c r="F5005" s="18"/>
      <c r="G5005"/>
      <c r="H5005" s="18"/>
    </row>
    <row r="5006" spans="1:8">
      <c r="A5006" s="17"/>
      <c r="B5006" s="17"/>
      <c r="C5006" s="17"/>
      <c r="D5006" s="17"/>
      <c r="E5006" s="9"/>
      <c r="F5006" s="18"/>
      <c r="G5006"/>
      <c r="H5006" s="18"/>
    </row>
    <row r="5007" spans="1:8">
      <c r="A5007" s="17"/>
      <c r="B5007" s="17"/>
      <c r="C5007" s="17"/>
      <c r="D5007" s="17"/>
      <c r="E5007" s="9"/>
      <c r="F5007" s="18"/>
      <c r="G5007"/>
      <c r="H5007" s="18"/>
    </row>
    <row r="5008" spans="1:8">
      <c r="A5008" s="17"/>
      <c r="B5008" s="17"/>
      <c r="C5008" s="17"/>
      <c r="D5008" s="17"/>
      <c r="E5008" s="9"/>
      <c r="F5008" s="18"/>
      <c r="G5008"/>
      <c r="H5008" s="18"/>
    </row>
    <row r="5009" spans="1:8">
      <c r="A5009" s="17"/>
      <c r="B5009" s="17"/>
      <c r="C5009" s="17"/>
      <c r="D5009" s="17"/>
      <c r="E5009" s="9"/>
      <c r="F5009" s="18"/>
      <c r="G5009"/>
      <c r="H5009" s="18"/>
    </row>
    <row r="5010" spans="1:8">
      <c r="A5010" s="17"/>
      <c r="B5010" s="17"/>
      <c r="C5010" s="17"/>
      <c r="D5010" s="17"/>
      <c r="E5010" s="9"/>
      <c r="F5010" s="18"/>
      <c r="G5010"/>
      <c r="H5010" s="18"/>
    </row>
    <row r="5011" spans="1:8">
      <c r="A5011" s="17"/>
      <c r="B5011" s="17"/>
      <c r="C5011" s="17"/>
      <c r="D5011" s="17"/>
      <c r="E5011" s="9"/>
      <c r="F5011" s="18"/>
      <c r="G5011"/>
      <c r="H5011" s="18"/>
    </row>
    <row r="5012" spans="1:8">
      <c r="A5012" s="17"/>
      <c r="B5012" s="17"/>
      <c r="C5012" s="17"/>
      <c r="D5012" s="17"/>
      <c r="E5012" s="9"/>
      <c r="F5012" s="18"/>
      <c r="G5012"/>
      <c r="H5012" s="18"/>
    </row>
    <row r="5013" spans="1:8">
      <c r="A5013" s="17"/>
      <c r="B5013" s="17"/>
      <c r="C5013" s="17"/>
      <c r="D5013" s="17"/>
      <c r="E5013" s="9"/>
      <c r="F5013" s="18"/>
      <c r="G5013"/>
      <c r="H5013" s="18"/>
    </row>
    <row r="5014" spans="1:8">
      <c r="A5014" s="17"/>
      <c r="B5014" s="17"/>
      <c r="C5014" s="17"/>
      <c r="D5014" s="17"/>
      <c r="E5014" s="9"/>
      <c r="F5014" s="18"/>
      <c r="G5014"/>
      <c r="H5014" s="18"/>
    </row>
    <row r="5015" spans="1:8">
      <c r="A5015" s="17"/>
      <c r="B5015" s="17"/>
      <c r="C5015" s="17"/>
      <c r="D5015" s="17"/>
      <c r="E5015" s="9"/>
      <c r="F5015" s="18"/>
      <c r="G5015"/>
      <c r="H5015" s="18"/>
    </row>
    <row r="5016" spans="1:8">
      <c r="A5016" s="17"/>
      <c r="B5016" s="17"/>
      <c r="C5016" s="17"/>
      <c r="D5016" s="17"/>
      <c r="E5016" s="9"/>
      <c r="F5016" s="18"/>
      <c r="G5016"/>
      <c r="H5016" s="18"/>
    </row>
    <row r="5017" spans="1:8">
      <c r="A5017" s="17"/>
      <c r="B5017" s="17"/>
      <c r="C5017" s="17"/>
      <c r="D5017" s="17"/>
      <c r="E5017" s="9"/>
      <c r="F5017" s="18"/>
      <c r="G5017"/>
      <c r="H5017" s="18"/>
    </row>
    <row r="5018" spans="1:8">
      <c r="A5018" s="17"/>
      <c r="B5018" s="17"/>
      <c r="C5018" s="17"/>
      <c r="D5018" s="17"/>
      <c r="E5018" s="9"/>
      <c r="F5018" s="18"/>
      <c r="G5018"/>
      <c r="H5018" s="18"/>
    </row>
    <row r="5019" spans="1:8">
      <c r="A5019" s="17"/>
      <c r="B5019" s="17"/>
      <c r="C5019" s="17"/>
      <c r="D5019" s="17"/>
      <c r="E5019" s="9"/>
      <c r="F5019" s="18"/>
      <c r="G5019"/>
      <c r="H5019" s="18"/>
    </row>
    <row r="5020" spans="1:8">
      <c r="A5020" s="17"/>
      <c r="B5020" s="17"/>
      <c r="C5020" s="17"/>
      <c r="D5020" s="17"/>
      <c r="E5020" s="9"/>
      <c r="F5020" s="18"/>
      <c r="G5020"/>
      <c r="H5020" s="18"/>
    </row>
    <row r="5021" spans="1:8">
      <c r="A5021" s="17"/>
      <c r="B5021" s="17"/>
      <c r="C5021" s="17"/>
      <c r="D5021" s="17"/>
      <c r="E5021" s="9"/>
      <c r="F5021" s="18"/>
      <c r="G5021"/>
      <c r="H5021" s="18"/>
    </row>
    <row r="5022" spans="1:8">
      <c r="A5022" s="17"/>
      <c r="B5022" s="17"/>
      <c r="C5022" s="17"/>
      <c r="D5022" s="17"/>
      <c r="E5022" s="9"/>
      <c r="F5022" s="18"/>
      <c r="G5022"/>
      <c r="H5022" s="18"/>
    </row>
    <row r="5023" spans="1:8">
      <c r="A5023" s="17"/>
      <c r="B5023" s="17"/>
      <c r="C5023" s="17"/>
      <c r="D5023" s="17"/>
      <c r="E5023" s="9"/>
      <c r="F5023" s="18"/>
      <c r="G5023"/>
      <c r="H5023" s="18"/>
    </row>
    <row r="5024" spans="1:8">
      <c r="A5024" s="17"/>
      <c r="B5024" s="17"/>
      <c r="C5024" s="17"/>
      <c r="D5024" s="17"/>
      <c r="E5024" s="9"/>
      <c r="F5024" s="18"/>
      <c r="G5024"/>
      <c r="H5024" s="18"/>
    </row>
    <row r="5025" spans="1:8">
      <c r="A5025" s="17"/>
      <c r="B5025" s="17"/>
      <c r="C5025" s="17"/>
      <c r="D5025" s="17"/>
      <c r="E5025" s="9"/>
      <c r="F5025" s="18"/>
      <c r="G5025"/>
      <c r="H5025" s="18"/>
    </row>
    <row r="5026" spans="1:8">
      <c r="A5026" s="17"/>
      <c r="B5026" s="17"/>
      <c r="C5026" s="17"/>
      <c r="D5026" s="17"/>
      <c r="E5026" s="9"/>
      <c r="F5026" s="18"/>
      <c r="G5026"/>
      <c r="H5026" s="18"/>
    </row>
    <row r="5027" spans="1:8">
      <c r="A5027" s="17"/>
      <c r="B5027" s="17"/>
      <c r="C5027" s="17"/>
      <c r="D5027" s="17"/>
      <c r="E5027" s="9"/>
      <c r="F5027" s="18"/>
      <c r="G5027"/>
      <c r="H5027" s="18"/>
    </row>
    <row r="5028" spans="1:8">
      <c r="A5028" s="17"/>
      <c r="B5028" s="17"/>
      <c r="C5028" s="17"/>
      <c r="D5028" s="17"/>
      <c r="E5028" s="9"/>
      <c r="F5028" s="18"/>
      <c r="G5028"/>
      <c r="H5028" s="18"/>
    </row>
    <row r="5029" spans="1:8">
      <c r="A5029" s="17"/>
      <c r="B5029" s="17"/>
      <c r="C5029" s="17"/>
      <c r="D5029" s="17"/>
      <c r="E5029" s="9"/>
      <c r="F5029" s="18"/>
      <c r="G5029"/>
      <c r="H5029" s="18"/>
    </row>
    <row r="5030" spans="1:8">
      <c r="A5030" s="17"/>
      <c r="B5030" s="17"/>
      <c r="C5030" s="17"/>
      <c r="D5030" s="17"/>
      <c r="E5030" s="9"/>
      <c r="F5030" s="18"/>
      <c r="G5030"/>
      <c r="H5030" s="18"/>
    </row>
    <row r="5031" spans="1:8">
      <c r="A5031" s="17"/>
      <c r="B5031" s="17"/>
      <c r="C5031" s="17"/>
      <c r="D5031" s="17"/>
      <c r="E5031" s="9"/>
      <c r="F5031" s="18"/>
      <c r="G5031"/>
      <c r="H5031" s="18"/>
    </row>
    <row r="5032" spans="1:8">
      <c r="A5032" s="17"/>
      <c r="B5032" s="17"/>
      <c r="C5032" s="17"/>
      <c r="D5032" s="17"/>
      <c r="E5032" s="9"/>
      <c r="F5032" s="18"/>
      <c r="G5032"/>
      <c r="H5032" s="18"/>
    </row>
    <row r="5033" spans="1:8">
      <c r="A5033" s="17"/>
      <c r="B5033" s="17"/>
      <c r="C5033" s="17"/>
      <c r="D5033" s="17"/>
      <c r="E5033" s="9"/>
      <c r="F5033" s="18"/>
      <c r="G5033"/>
      <c r="H5033" s="18"/>
    </row>
    <row r="5034" spans="1:8">
      <c r="A5034" s="17"/>
      <c r="B5034" s="17"/>
      <c r="C5034" s="17"/>
      <c r="D5034" s="17"/>
      <c r="E5034" s="9"/>
      <c r="F5034" s="18"/>
      <c r="G5034"/>
      <c r="H5034" s="18"/>
    </row>
    <row r="5035" spans="1:8">
      <c r="A5035" s="17"/>
      <c r="B5035" s="17"/>
      <c r="C5035" s="17"/>
      <c r="D5035" s="17"/>
      <c r="E5035" s="9"/>
      <c r="F5035" s="18"/>
      <c r="G5035"/>
      <c r="H5035" s="18"/>
    </row>
    <row r="5036" spans="1:8">
      <c r="A5036" s="17"/>
      <c r="B5036" s="17"/>
      <c r="C5036" s="17"/>
      <c r="D5036" s="17"/>
      <c r="E5036" s="9"/>
      <c r="F5036" s="18"/>
      <c r="G5036"/>
      <c r="H5036" s="18"/>
    </row>
    <row r="5037" spans="1:8">
      <c r="A5037" s="17"/>
      <c r="B5037" s="17"/>
      <c r="C5037" s="17"/>
      <c r="D5037" s="17"/>
      <c r="E5037" s="9"/>
      <c r="F5037" s="18"/>
      <c r="G5037"/>
      <c r="H5037" s="18"/>
    </row>
    <row r="5038" spans="1:8">
      <c r="A5038" s="17"/>
      <c r="B5038" s="17"/>
      <c r="C5038" s="17"/>
      <c r="D5038" s="17"/>
      <c r="E5038" s="9"/>
      <c r="F5038" s="18"/>
      <c r="G5038"/>
      <c r="H5038" s="18"/>
    </row>
    <row r="5039" spans="1:8">
      <c r="A5039" s="17"/>
      <c r="B5039" s="17"/>
      <c r="C5039" s="17"/>
      <c r="D5039" s="17"/>
      <c r="E5039" s="9"/>
      <c r="F5039" s="18"/>
      <c r="G5039"/>
      <c r="H5039" s="18"/>
    </row>
    <row r="5040" spans="1:8">
      <c r="A5040" s="17"/>
      <c r="B5040" s="17"/>
      <c r="C5040" s="17"/>
      <c r="D5040" s="17"/>
      <c r="E5040" s="9"/>
      <c r="F5040" s="18"/>
      <c r="G5040"/>
      <c r="H5040" s="18"/>
    </row>
    <row r="5041" spans="1:8">
      <c r="A5041" s="17"/>
      <c r="B5041" s="17"/>
      <c r="C5041" s="17"/>
      <c r="D5041" s="17"/>
      <c r="E5041" s="9"/>
      <c r="F5041" s="18"/>
      <c r="G5041"/>
      <c r="H5041" s="18"/>
    </row>
    <row r="5042" spans="1:8">
      <c r="A5042" s="17"/>
      <c r="B5042" s="17"/>
      <c r="C5042" s="17"/>
      <c r="D5042" s="17"/>
      <c r="E5042" s="9"/>
      <c r="F5042" s="18"/>
      <c r="G5042"/>
      <c r="H5042" s="18"/>
    </row>
    <row r="5043" spans="1:8">
      <c r="A5043" s="17"/>
      <c r="B5043" s="17"/>
      <c r="C5043" s="17"/>
      <c r="D5043" s="17"/>
      <c r="E5043" s="9"/>
      <c r="F5043" s="18"/>
      <c r="G5043"/>
      <c r="H5043" s="18"/>
    </row>
    <row r="5044" spans="1:8">
      <c r="A5044" s="17"/>
      <c r="B5044" s="17"/>
      <c r="C5044" s="17"/>
      <c r="D5044" s="17"/>
      <c r="E5044" s="9"/>
      <c r="F5044" s="18"/>
      <c r="G5044"/>
      <c r="H5044" s="18"/>
    </row>
    <row r="5045" spans="1:8">
      <c r="A5045" s="17"/>
      <c r="B5045" s="17"/>
      <c r="C5045" s="17"/>
      <c r="D5045" s="17"/>
      <c r="E5045" s="9"/>
      <c r="F5045" s="18"/>
      <c r="G5045"/>
      <c r="H5045" s="18"/>
    </row>
    <row r="5046" spans="1:8">
      <c r="A5046" s="17"/>
      <c r="B5046" s="17"/>
      <c r="C5046" s="17"/>
      <c r="D5046" s="17"/>
      <c r="E5046" s="9"/>
      <c r="F5046" s="18"/>
      <c r="G5046"/>
      <c r="H5046" s="18"/>
    </row>
    <row r="5047" spans="1:8">
      <c r="A5047" s="17"/>
      <c r="B5047" s="17"/>
      <c r="C5047" s="17"/>
      <c r="D5047" s="17"/>
      <c r="E5047" s="9"/>
      <c r="F5047" s="18"/>
      <c r="G5047"/>
      <c r="H5047" s="18"/>
    </row>
    <row r="5048" spans="1:8">
      <c r="A5048" s="17"/>
      <c r="B5048" s="17"/>
      <c r="C5048" s="17"/>
      <c r="D5048" s="17"/>
      <c r="E5048" s="9"/>
      <c r="F5048" s="18"/>
      <c r="G5048"/>
      <c r="H5048" s="18"/>
    </row>
    <row r="5049" spans="1:8">
      <c r="A5049" s="17"/>
      <c r="B5049" s="17"/>
      <c r="C5049" s="17"/>
      <c r="D5049" s="17"/>
      <c r="E5049" s="9"/>
      <c r="F5049" s="18"/>
      <c r="G5049"/>
      <c r="H5049" s="18"/>
    </row>
    <row r="5050" spans="1:8">
      <c r="A5050" s="17"/>
      <c r="B5050" s="17"/>
      <c r="C5050" s="17"/>
      <c r="D5050" s="17"/>
      <c r="E5050" s="9"/>
      <c r="F5050" s="18"/>
      <c r="G5050"/>
      <c r="H5050" s="18"/>
    </row>
    <row r="5051" spans="1:8">
      <c r="A5051" s="17"/>
      <c r="B5051" s="17"/>
      <c r="C5051" s="17"/>
      <c r="D5051" s="17"/>
      <c r="E5051" s="9"/>
      <c r="F5051" s="18"/>
      <c r="G5051"/>
      <c r="H5051" s="18"/>
    </row>
    <row r="5052" spans="1:8">
      <c r="A5052" s="17"/>
      <c r="B5052" s="17"/>
      <c r="C5052" s="17"/>
      <c r="D5052" s="17"/>
      <c r="E5052" s="9"/>
      <c r="F5052" s="18"/>
      <c r="G5052"/>
      <c r="H5052" s="18"/>
    </row>
    <row r="5053" spans="1:8">
      <c r="A5053" s="17"/>
      <c r="B5053" s="17"/>
      <c r="C5053" s="17"/>
      <c r="D5053" s="17"/>
      <c r="E5053" s="9"/>
      <c r="F5053" s="18"/>
      <c r="G5053"/>
      <c r="H5053" s="18"/>
    </row>
    <row r="5054" spans="1:8">
      <c r="A5054" s="17"/>
      <c r="B5054" s="17"/>
      <c r="C5054" s="17"/>
      <c r="D5054" s="17"/>
      <c r="E5054" s="9"/>
      <c r="F5054" s="18"/>
      <c r="G5054"/>
      <c r="H5054" s="18"/>
    </row>
    <row r="5055" spans="1:8">
      <c r="A5055" s="17"/>
      <c r="B5055" s="17"/>
      <c r="C5055" s="17"/>
      <c r="D5055" s="17"/>
      <c r="E5055" s="9"/>
      <c r="F5055" s="18"/>
      <c r="G5055"/>
      <c r="H5055" s="18"/>
    </row>
    <row r="5056" spans="1:8">
      <c r="A5056" s="17"/>
      <c r="B5056" s="17"/>
      <c r="C5056" s="17"/>
      <c r="D5056" s="17"/>
      <c r="E5056" s="9"/>
      <c r="F5056" s="18"/>
      <c r="G5056"/>
      <c r="H5056" s="18"/>
    </row>
    <row r="5057" spans="1:8">
      <c r="A5057" s="17"/>
      <c r="B5057" s="17"/>
      <c r="C5057" s="17"/>
      <c r="D5057" s="17"/>
      <c r="E5057" s="9"/>
      <c r="F5057" s="18"/>
      <c r="G5057"/>
      <c r="H5057" s="18"/>
    </row>
    <row r="5058" spans="1:8">
      <c r="A5058" s="17"/>
      <c r="B5058" s="17"/>
      <c r="C5058" s="17"/>
      <c r="D5058" s="17"/>
      <c r="E5058" s="9"/>
      <c r="F5058" s="18"/>
      <c r="G5058"/>
      <c r="H5058" s="18"/>
    </row>
    <row r="5059" spans="1:8">
      <c r="A5059" s="17"/>
      <c r="B5059" s="17"/>
      <c r="C5059" s="17"/>
      <c r="D5059" s="17"/>
      <c r="E5059" s="9"/>
      <c r="F5059" s="18"/>
      <c r="G5059"/>
      <c r="H5059" s="18"/>
    </row>
    <row r="5060" spans="1:8">
      <c r="A5060" s="17"/>
      <c r="B5060" s="17"/>
      <c r="C5060" s="17"/>
      <c r="D5060" s="17"/>
      <c r="E5060" s="9"/>
      <c r="F5060" s="18"/>
      <c r="G5060"/>
      <c r="H5060" s="18"/>
    </row>
    <row r="5061" spans="1:8">
      <c r="A5061" s="17"/>
      <c r="B5061" s="17"/>
      <c r="C5061" s="17"/>
      <c r="D5061" s="17"/>
      <c r="E5061" s="9"/>
      <c r="F5061" s="18"/>
      <c r="G5061"/>
      <c r="H5061" s="18"/>
    </row>
    <row r="5062" spans="1:8">
      <c r="A5062" s="17"/>
      <c r="B5062" s="17"/>
      <c r="C5062" s="17"/>
      <c r="D5062" s="17"/>
      <c r="E5062" s="9"/>
      <c r="F5062" s="18"/>
      <c r="G5062"/>
      <c r="H5062" s="18"/>
    </row>
    <row r="5063" spans="1:8">
      <c r="A5063" s="17"/>
      <c r="B5063" s="17"/>
      <c r="C5063" s="17"/>
      <c r="D5063" s="17"/>
      <c r="E5063" s="9"/>
      <c r="F5063" s="18"/>
      <c r="G5063"/>
      <c r="H5063" s="18"/>
    </row>
    <row r="5064" spans="1:8">
      <c r="A5064" s="17"/>
      <c r="B5064" s="17"/>
      <c r="C5064" s="17"/>
      <c r="D5064" s="17"/>
      <c r="E5064" s="9"/>
      <c r="F5064" s="18"/>
      <c r="G5064"/>
      <c r="H5064" s="18"/>
    </row>
    <row r="5065" spans="1:8">
      <c r="A5065" s="17"/>
      <c r="B5065" s="17"/>
      <c r="C5065" s="17"/>
      <c r="D5065" s="17"/>
      <c r="E5065" s="9"/>
      <c r="F5065" s="18"/>
      <c r="G5065"/>
      <c r="H5065" s="18"/>
    </row>
    <row r="5066" spans="1:8">
      <c r="A5066" s="17"/>
      <c r="B5066" s="17"/>
      <c r="C5066" s="17"/>
      <c r="D5066" s="17"/>
      <c r="E5066" s="9"/>
      <c r="F5066" s="18"/>
      <c r="G5066"/>
      <c r="H5066" s="18"/>
    </row>
    <row r="5067" spans="1:8">
      <c r="A5067" s="17"/>
      <c r="B5067" s="17"/>
      <c r="C5067" s="17"/>
      <c r="D5067" s="17"/>
      <c r="E5067" s="9"/>
      <c r="F5067" s="18"/>
      <c r="G5067"/>
      <c r="H5067" s="18"/>
    </row>
    <row r="5068" spans="1:8">
      <c r="A5068" s="17"/>
      <c r="B5068" s="17"/>
      <c r="C5068" s="17"/>
      <c r="D5068" s="17"/>
      <c r="E5068" s="9"/>
      <c r="F5068" s="18"/>
      <c r="G5068"/>
      <c r="H5068" s="18"/>
    </row>
    <row r="5069" spans="1:8">
      <c r="A5069" s="17"/>
      <c r="B5069" s="17"/>
      <c r="C5069" s="17"/>
      <c r="D5069" s="17"/>
      <c r="E5069" s="9"/>
      <c r="F5069" s="18"/>
      <c r="G5069"/>
      <c r="H5069" s="18"/>
    </row>
    <row r="5070" spans="1:8">
      <c r="A5070" s="17"/>
      <c r="B5070" s="17"/>
      <c r="C5070" s="17"/>
      <c r="D5070" s="17"/>
      <c r="E5070" s="9"/>
      <c r="F5070" s="18"/>
      <c r="G5070"/>
      <c r="H5070" s="18"/>
    </row>
    <row r="5071" spans="1:8">
      <c r="A5071" s="17"/>
      <c r="B5071" s="17"/>
      <c r="C5071" s="17"/>
      <c r="D5071" s="17"/>
      <c r="E5071" s="9"/>
      <c r="F5071" s="18"/>
      <c r="G5071"/>
      <c r="H5071" s="18"/>
    </row>
    <row r="5072" spans="1:8">
      <c r="A5072" s="17"/>
      <c r="B5072" s="17"/>
      <c r="C5072" s="17"/>
      <c r="D5072" s="17"/>
      <c r="E5072" s="9"/>
      <c r="F5072" s="18"/>
      <c r="G5072"/>
      <c r="H5072" s="18"/>
    </row>
    <row r="5073" spans="1:8">
      <c r="A5073" s="17"/>
      <c r="B5073" s="17"/>
      <c r="C5073" s="17"/>
      <c r="D5073" s="17"/>
      <c r="E5073" s="9"/>
      <c r="F5073" s="18"/>
      <c r="G5073"/>
      <c r="H5073" s="18"/>
    </row>
    <row r="5074" spans="1:8">
      <c r="A5074" s="17"/>
      <c r="B5074" s="17"/>
      <c r="C5074" s="17"/>
      <c r="D5074" s="17"/>
      <c r="E5074" s="9"/>
      <c r="F5074" s="18"/>
      <c r="G5074"/>
      <c r="H5074" s="18"/>
    </row>
    <row r="5075" spans="1:8">
      <c r="A5075" s="17"/>
      <c r="B5075" s="17"/>
      <c r="C5075" s="17"/>
      <c r="D5075" s="17"/>
      <c r="E5075" s="9"/>
      <c r="F5075" s="18"/>
      <c r="G5075"/>
      <c r="H5075" s="18"/>
    </row>
    <row r="5076" spans="1:8">
      <c r="A5076" s="17"/>
      <c r="B5076" s="17"/>
      <c r="C5076" s="17"/>
      <c r="D5076" s="17"/>
      <c r="E5076" s="9"/>
      <c r="F5076" s="18"/>
      <c r="G5076"/>
      <c r="H5076" s="18"/>
    </row>
    <row r="5077" spans="1:8">
      <c r="A5077" s="17"/>
      <c r="B5077" s="17"/>
      <c r="C5077" s="17"/>
      <c r="D5077" s="17"/>
      <c r="E5077" s="9"/>
      <c r="F5077" s="18"/>
      <c r="G5077"/>
      <c r="H5077" s="18"/>
    </row>
    <row r="5078" spans="1:8">
      <c r="A5078" s="17"/>
      <c r="B5078" s="17"/>
      <c r="C5078" s="17"/>
      <c r="D5078" s="17"/>
      <c r="E5078" s="9"/>
      <c r="F5078" s="18"/>
      <c r="G5078"/>
      <c r="H5078" s="18"/>
    </row>
    <row r="5079" spans="1:8">
      <c r="A5079" s="17"/>
      <c r="B5079" s="17"/>
      <c r="C5079" s="17"/>
      <c r="D5079" s="17"/>
      <c r="E5079" s="9"/>
      <c r="F5079" s="18"/>
      <c r="G5079"/>
      <c r="H5079" s="18"/>
    </row>
    <row r="5080" spans="1:8">
      <c r="A5080" s="17"/>
      <c r="B5080" s="17"/>
      <c r="C5080" s="17"/>
      <c r="D5080" s="17"/>
      <c r="E5080" s="9"/>
      <c r="F5080" s="18"/>
      <c r="G5080"/>
      <c r="H5080" s="18"/>
    </row>
    <row r="5081" spans="1:8">
      <c r="A5081" s="17"/>
      <c r="B5081" s="17"/>
      <c r="C5081" s="17"/>
      <c r="D5081" s="17"/>
      <c r="E5081" s="9"/>
      <c r="F5081" s="18"/>
      <c r="G5081"/>
      <c r="H5081" s="18"/>
    </row>
    <row r="5082" spans="1:8">
      <c r="A5082" s="17"/>
      <c r="B5082" s="17"/>
      <c r="C5082" s="17"/>
      <c r="D5082" s="17"/>
      <c r="E5082" s="9"/>
      <c r="F5082" s="18"/>
      <c r="G5082"/>
      <c r="H5082" s="18"/>
    </row>
    <row r="5083" spans="1:8">
      <c r="A5083" s="17"/>
      <c r="B5083" s="17"/>
      <c r="C5083" s="17"/>
      <c r="D5083" s="17"/>
      <c r="E5083" s="9"/>
      <c r="F5083" s="18"/>
      <c r="G5083"/>
      <c r="H5083" s="18"/>
    </row>
    <row r="5084" spans="1:8">
      <c r="A5084" s="17"/>
      <c r="B5084" s="17"/>
      <c r="C5084" s="17"/>
      <c r="D5084" s="17"/>
      <c r="E5084" s="9"/>
      <c r="F5084" s="18"/>
      <c r="G5084"/>
      <c r="H5084" s="18"/>
    </row>
    <row r="5085" spans="1:8">
      <c r="A5085" s="17"/>
      <c r="B5085" s="17"/>
      <c r="C5085" s="17"/>
      <c r="D5085" s="17"/>
      <c r="E5085" s="9"/>
      <c r="F5085" s="18"/>
      <c r="G5085"/>
      <c r="H5085" s="18"/>
    </row>
    <row r="5086" spans="1:8">
      <c r="A5086" s="17"/>
      <c r="B5086" s="17"/>
      <c r="C5086" s="17"/>
      <c r="D5086" s="17"/>
      <c r="E5086" s="9"/>
      <c r="F5086" s="18"/>
      <c r="G5086"/>
      <c r="H5086" s="18"/>
    </row>
    <row r="5087" spans="1:8">
      <c r="A5087" s="17"/>
      <c r="B5087" s="17"/>
      <c r="C5087" s="17"/>
      <c r="D5087" s="17"/>
      <c r="E5087" s="9"/>
      <c r="F5087" s="18"/>
      <c r="G5087"/>
      <c r="H5087" s="18"/>
    </row>
    <row r="5088" spans="1:8">
      <c r="A5088" s="17"/>
      <c r="B5088" s="17"/>
      <c r="C5088" s="17"/>
      <c r="D5088" s="17"/>
      <c r="E5088" s="9"/>
      <c r="F5088" s="18"/>
      <c r="G5088"/>
      <c r="H5088" s="18"/>
    </row>
    <row r="5089" spans="1:8">
      <c r="A5089" s="17"/>
      <c r="B5089" s="17"/>
      <c r="C5089" s="17"/>
      <c r="D5089" s="17"/>
      <c r="E5089" s="9"/>
      <c r="F5089" s="18"/>
      <c r="G5089"/>
      <c r="H5089" s="18"/>
    </row>
    <row r="5090" spans="1:8">
      <c r="A5090" s="17"/>
      <c r="B5090" s="17"/>
      <c r="C5090" s="17"/>
      <c r="D5090" s="17"/>
      <c r="E5090" s="9"/>
      <c r="F5090" s="18"/>
      <c r="G5090"/>
      <c r="H5090" s="18"/>
    </row>
    <row r="5091" spans="1:8">
      <c r="A5091" s="17"/>
      <c r="B5091" s="17"/>
      <c r="C5091" s="17"/>
      <c r="D5091" s="17"/>
      <c r="E5091" s="9"/>
      <c r="F5091" s="18"/>
      <c r="G5091"/>
      <c r="H5091" s="18"/>
    </row>
    <row r="5092" spans="1:8">
      <c r="A5092" s="17"/>
      <c r="B5092" s="17"/>
      <c r="C5092" s="17"/>
      <c r="D5092" s="17"/>
      <c r="E5092" s="9"/>
      <c r="F5092" s="18"/>
      <c r="G5092"/>
      <c r="H5092" s="18"/>
    </row>
    <row r="5093" spans="1:8">
      <c r="A5093" s="17"/>
      <c r="B5093" s="17"/>
      <c r="C5093" s="17"/>
      <c r="D5093" s="17"/>
      <c r="E5093" s="9"/>
      <c r="F5093" s="18"/>
      <c r="G5093"/>
      <c r="H5093" s="18"/>
    </row>
    <row r="5094" spans="1:8">
      <c r="A5094" s="17"/>
      <c r="B5094" s="17"/>
      <c r="C5094" s="17"/>
      <c r="D5094" s="17"/>
      <c r="E5094" s="9"/>
      <c r="F5094" s="18"/>
      <c r="G5094"/>
      <c r="H5094" s="18"/>
    </row>
    <row r="5095" spans="1:8">
      <c r="A5095" s="17"/>
      <c r="B5095" s="17"/>
      <c r="C5095" s="17"/>
      <c r="D5095" s="17"/>
      <c r="E5095" s="9"/>
      <c r="F5095" s="18"/>
      <c r="G5095"/>
      <c r="H5095" s="18"/>
    </row>
    <row r="5096" spans="1:8">
      <c r="A5096" s="17"/>
      <c r="B5096" s="17"/>
      <c r="C5096" s="17"/>
      <c r="D5096" s="17"/>
      <c r="E5096" s="9"/>
      <c r="F5096" s="18"/>
      <c r="G5096"/>
      <c r="H5096" s="18"/>
    </row>
    <row r="5097" spans="1:8">
      <c r="A5097" s="17"/>
      <c r="B5097" s="17"/>
      <c r="C5097" s="17"/>
      <c r="D5097" s="17"/>
      <c r="E5097" s="9"/>
      <c r="F5097" s="18"/>
      <c r="G5097"/>
      <c r="H5097" s="18"/>
    </row>
    <row r="5098" spans="1:8">
      <c r="A5098" s="17"/>
      <c r="B5098" s="17"/>
      <c r="C5098" s="17"/>
      <c r="D5098" s="17"/>
      <c r="E5098" s="9"/>
      <c r="F5098" s="18"/>
      <c r="G5098"/>
      <c r="H5098" s="18"/>
    </row>
    <row r="5099" spans="1:8">
      <c r="A5099" s="17"/>
      <c r="B5099" s="17"/>
      <c r="C5099" s="17"/>
      <c r="D5099" s="17"/>
      <c r="E5099" s="9"/>
      <c r="F5099" s="18"/>
      <c r="G5099"/>
      <c r="H5099" s="18"/>
    </row>
    <row r="5100" spans="1:8">
      <c r="A5100" s="17"/>
      <c r="B5100" s="17"/>
      <c r="C5100" s="17"/>
      <c r="D5100" s="17"/>
      <c r="E5100" s="9"/>
      <c r="F5100" s="18"/>
      <c r="G5100"/>
      <c r="H5100" s="18"/>
    </row>
    <row r="5101" spans="1:8">
      <c r="A5101" s="17"/>
      <c r="B5101" s="17"/>
      <c r="C5101" s="17"/>
      <c r="D5101" s="17"/>
      <c r="E5101" s="9"/>
      <c r="F5101" s="18"/>
      <c r="G5101"/>
      <c r="H5101" s="18"/>
    </row>
    <row r="5102" spans="1:8">
      <c r="A5102" s="17"/>
      <c r="B5102" s="17"/>
      <c r="C5102" s="17"/>
      <c r="D5102" s="17"/>
      <c r="E5102" s="9"/>
      <c r="F5102" s="18"/>
      <c r="G5102"/>
      <c r="H5102" s="18"/>
    </row>
    <row r="5103" spans="1:8">
      <c r="A5103" s="17"/>
      <c r="B5103" s="17"/>
      <c r="C5103" s="17"/>
      <c r="D5103" s="17"/>
      <c r="E5103" s="9"/>
      <c r="F5103" s="18"/>
      <c r="G5103"/>
      <c r="H5103" s="18"/>
    </row>
    <row r="5104" spans="1:8">
      <c r="A5104" s="17"/>
      <c r="B5104" s="17"/>
      <c r="C5104" s="17"/>
      <c r="D5104" s="17"/>
      <c r="E5104" s="9"/>
      <c r="F5104" s="18"/>
      <c r="G5104"/>
      <c r="H5104" s="18"/>
    </row>
    <row r="5105" spans="1:8">
      <c r="A5105" s="17"/>
      <c r="B5105" s="17"/>
      <c r="C5105" s="17"/>
      <c r="D5105" s="17"/>
      <c r="E5105" s="9"/>
      <c r="F5105" s="18"/>
      <c r="G5105"/>
      <c r="H5105" s="18"/>
    </row>
    <row r="5106" spans="1:8">
      <c r="A5106" s="17"/>
      <c r="B5106" s="17"/>
      <c r="C5106" s="17"/>
      <c r="D5106" s="17"/>
      <c r="E5106" s="9"/>
      <c r="F5106" s="18"/>
      <c r="G5106"/>
      <c r="H5106" s="18"/>
    </row>
    <row r="5107" spans="1:8">
      <c r="A5107" s="17"/>
      <c r="B5107" s="17"/>
      <c r="C5107" s="17"/>
      <c r="D5107" s="17"/>
      <c r="E5107" s="9"/>
      <c r="F5107" s="18"/>
      <c r="G5107"/>
      <c r="H5107" s="18"/>
    </row>
    <row r="5108" spans="1:8">
      <c r="A5108" s="17"/>
      <c r="B5108" s="17"/>
      <c r="C5108" s="17"/>
      <c r="D5108" s="17"/>
      <c r="E5108" s="9"/>
      <c r="F5108" s="18"/>
      <c r="G5108"/>
      <c r="H5108" s="18"/>
    </row>
    <row r="5109" spans="1:8">
      <c r="A5109" s="17"/>
      <c r="B5109" s="17"/>
      <c r="C5109" s="17"/>
      <c r="D5109" s="17"/>
      <c r="E5109" s="9"/>
      <c r="F5109" s="18"/>
      <c r="G5109"/>
      <c r="H5109" s="18"/>
    </row>
    <row r="5110" spans="1:8">
      <c r="A5110" s="17"/>
      <c r="B5110" s="17"/>
      <c r="C5110" s="17"/>
      <c r="D5110" s="17"/>
      <c r="E5110" s="9"/>
      <c r="F5110" s="18"/>
      <c r="G5110"/>
      <c r="H5110" s="18"/>
    </row>
    <row r="5111" spans="1:8">
      <c r="A5111" s="17"/>
      <c r="B5111" s="17"/>
      <c r="C5111" s="17"/>
      <c r="D5111" s="17"/>
      <c r="E5111" s="9"/>
      <c r="F5111" s="18"/>
      <c r="G5111"/>
      <c r="H5111" s="18"/>
    </row>
    <row r="5112" spans="1:8">
      <c r="A5112" s="17"/>
      <c r="B5112" s="17"/>
      <c r="C5112" s="17"/>
      <c r="D5112" s="17"/>
      <c r="E5112" s="9"/>
      <c r="F5112" s="18"/>
      <c r="G5112"/>
      <c r="H5112" s="18"/>
    </row>
    <row r="5113" spans="1:8">
      <c r="A5113" s="17"/>
      <c r="B5113" s="17"/>
      <c r="C5113" s="17"/>
      <c r="D5113" s="17"/>
      <c r="E5113" s="9"/>
      <c r="F5113" s="18"/>
      <c r="G5113"/>
      <c r="H5113" s="18"/>
    </row>
    <row r="5114" spans="1:8">
      <c r="A5114" s="17"/>
      <c r="B5114" s="17"/>
      <c r="C5114" s="17"/>
      <c r="D5114" s="17"/>
      <c r="E5114" s="9"/>
      <c r="F5114" s="18"/>
      <c r="G5114"/>
      <c r="H5114" s="18"/>
    </row>
    <row r="5115" spans="1:8">
      <c r="A5115" s="17"/>
      <c r="B5115" s="17"/>
      <c r="C5115" s="17"/>
      <c r="D5115" s="17"/>
      <c r="E5115" s="9"/>
      <c r="F5115" s="18"/>
      <c r="G5115"/>
      <c r="H5115" s="18"/>
    </row>
    <row r="5116" spans="1:8">
      <c r="A5116" s="17"/>
      <c r="B5116" s="17"/>
      <c r="C5116" s="17"/>
      <c r="D5116" s="17"/>
      <c r="E5116" s="9"/>
      <c r="F5116" s="18"/>
      <c r="G5116"/>
      <c r="H5116" s="18"/>
    </row>
    <row r="5117" spans="1:8">
      <c r="A5117" s="17"/>
      <c r="B5117" s="17"/>
      <c r="C5117" s="17"/>
      <c r="D5117" s="17"/>
      <c r="E5117" s="9"/>
      <c r="F5117" s="18"/>
      <c r="G5117"/>
      <c r="H5117" s="18"/>
    </row>
    <row r="5118" spans="1:8">
      <c r="A5118" s="17"/>
      <c r="B5118" s="17"/>
      <c r="C5118" s="17"/>
      <c r="D5118" s="17"/>
      <c r="E5118" s="9"/>
      <c r="F5118" s="18"/>
      <c r="G5118"/>
      <c r="H5118" s="18"/>
    </row>
    <row r="5119" spans="1:8">
      <c r="A5119" s="17"/>
      <c r="B5119" s="17"/>
      <c r="C5119" s="17"/>
      <c r="D5119" s="17"/>
      <c r="E5119" s="9"/>
      <c r="F5119" s="18"/>
      <c r="G5119"/>
      <c r="H5119" s="18"/>
    </row>
    <row r="5120" spans="1:8">
      <c r="A5120" s="17"/>
      <c r="B5120" s="17"/>
      <c r="C5120" s="17"/>
      <c r="D5120" s="17"/>
      <c r="E5120" s="9"/>
      <c r="F5120" s="18"/>
      <c r="G5120"/>
      <c r="H5120" s="18"/>
    </row>
    <row r="5121" spans="1:8">
      <c r="A5121" s="17"/>
      <c r="B5121" s="17"/>
      <c r="C5121" s="17"/>
      <c r="D5121" s="17"/>
      <c r="E5121" s="9"/>
      <c r="F5121" s="18"/>
      <c r="G5121"/>
      <c r="H5121" s="18"/>
    </row>
    <row r="5122" spans="1:8">
      <c r="A5122" s="17"/>
      <c r="B5122" s="17"/>
      <c r="C5122" s="17"/>
      <c r="D5122" s="17"/>
      <c r="E5122" s="9"/>
      <c r="F5122" s="18"/>
      <c r="G5122"/>
      <c r="H5122" s="18"/>
    </row>
    <row r="5123" spans="1:8">
      <c r="A5123" s="17"/>
      <c r="B5123" s="17"/>
      <c r="C5123" s="17"/>
      <c r="D5123" s="17"/>
      <c r="E5123" s="9"/>
      <c r="F5123" s="18"/>
      <c r="G5123"/>
      <c r="H5123" s="18"/>
    </row>
    <row r="5124" spans="1:8">
      <c r="A5124" s="17"/>
      <c r="B5124" s="17"/>
      <c r="C5124" s="17"/>
      <c r="D5124" s="17"/>
      <c r="E5124" s="9"/>
      <c r="F5124" s="18"/>
      <c r="G5124"/>
      <c r="H5124" s="18"/>
    </row>
    <row r="5125" spans="1:8">
      <c r="A5125" s="17"/>
      <c r="B5125" s="17"/>
      <c r="C5125" s="17"/>
      <c r="D5125" s="17"/>
      <c r="E5125" s="9"/>
      <c r="F5125" s="18"/>
      <c r="G5125"/>
      <c r="H5125" s="18"/>
    </row>
    <row r="5126" spans="1:8">
      <c r="A5126" s="17"/>
      <c r="B5126" s="17"/>
      <c r="C5126" s="17"/>
      <c r="D5126" s="17"/>
      <c r="E5126" s="9"/>
      <c r="F5126" s="18"/>
      <c r="G5126"/>
      <c r="H5126" s="18"/>
    </row>
    <row r="5127" spans="1:8">
      <c r="A5127" s="17"/>
      <c r="B5127" s="17"/>
      <c r="C5127" s="17"/>
      <c r="D5127" s="17"/>
      <c r="E5127" s="9"/>
      <c r="F5127" s="18"/>
      <c r="G5127"/>
      <c r="H5127" s="18"/>
    </row>
    <row r="5128" spans="1:8">
      <c r="A5128" s="17"/>
      <c r="B5128" s="17"/>
      <c r="C5128" s="17"/>
      <c r="D5128" s="17"/>
      <c r="E5128" s="9"/>
      <c r="F5128" s="18"/>
      <c r="G5128"/>
      <c r="H5128" s="18"/>
    </row>
    <row r="5129" spans="1:8">
      <c r="A5129" s="17"/>
      <c r="B5129" s="17"/>
      <c r="C5129" s="17"/>
      <c r="D5129" s="17"/>
      <c r="E5129" s="9"/>
      <c r="F5129" s="18"/>
      <c r="G5129"/>
      <c r="H5129" s="18"/>
    </row>
    <row r="5130" spans="1:8">
      <c r="A5130" s="17"/>
      <c r="B5130" s="17"/>
      <c r="C5130" s="17"/>
      <c r="D5130" s="17"/>
      <c r="E5130" s="9"/>
      <c r="F5130" s="18"/>
      <c r="G5130"/>
      <c r="H5130" s="18"/>
    </row>
    <row r="5131" spans="1:8">
      <c r="A5131" s="17"/>
      <c r="B5131" s="17"/>
      <c r="C5131" s="17"/>
      <c r="D5131" s="17"/>
      <c r="E5131" s="9"/>
      <c r="F5131" s="18"/>
      <c r="G5131"/>
      <c r="H5131" s="18"/>
    </row>
    <row r="5132" spans="1:8">
      <c r="A5132" s="17"/>
      <c r="B5132" s="17"/>
      <c r="C5132" s="17"/>
      <c r="D5132" s="17"/>
      <c r="E5132" s="9"/>
      <c r="F5132" s="18"/>
      <c r="G5132"/>
      <c r="H5132" s="18"/>
    </row>
    <row r="5133" spans="1:8">
      <c r="A5133" s="17"/>
      <c r="B5133" s="17"/>
      <c r="C5133" s="17"/>
      <c r="D5133" s="17"/>
      <c r="E5133" s="9"/>
      <c r="F5133" s="18"/>
      <c r="G5133"/>
      <c r="H5133" s="18"/>
    </row>
    <row r="5134" spans="1:8">
      <c r="A5134" s="17"/>
      <c r="B5134" s="17"/>
      <c r="C5134" s="17"/>
      <c r="D5134" s="17"/>
      <c r="E5134" s="9"/>
      <c r="F5134" s="18"/>
      <c r="G5134"/>
      <c r="H5134" s="18"/>
    </row>
    <row r="5135" spans="1:8">
      <c r="A5135" s="17"/>
      <c r="B5135" s="17"/>
      <c r="C5135" s="17"/>
      <c r="D5135" s="17"/>
      <c r="E5135" s="9"/>
      <c r="F5135" s="18"/>
      <c r="G5135"/>
      <c r="H5135" s="18"/>
    </row>
    <row r="5136" spans="1:8">
      <c r="A5136" s="17"/>
      <c r="B5136" s="17"/>
      <c r="C5136" s="17"/>
      <c r="D5136" s="17"/>
      <c r="E5136" s="9"/>
      <c r="F5136" s="18"/>
      <c r="G5136"/>
      <c r="H5136" s="18"/>
    </row>
    <row r="5137" spans="1:8">
      <c r="A5137" s="17"/>
      <c r="B5137" s="17"/>
      <c r="C5137" s="17"/>
      <c r="D5137" s="17"/>
      <c r="E5137" s="9"/>
      <c r="F5137" s="18"/>
      <c r="G5137"/>
      <c r="H5137" s="18"/>
    </row>
    <row r="5138" spans="1:8">
      <c r="A5138" s="17"/>
      <c r="B5138" s="17"/>
      <c r="C5138" s="17"/>
      <c r="D5138" s="17"/>
      <c r="E5138" s="9"/>
      <c r="F5138" s="18"/>
      <c r="G5138"/>
      <c r="H5138" s="18"/>
    </row>
    <row r="5139" spans="1:8">
      <c r="A5139" s="17"/>
      <c r="B5139" s="17"/>
      <c r="C5139" s="17"/>
      <c r="D5139" s="17"/>
      <c r="E5139" s="9"/>
      <c r="F5139" s="18"/>
      <c r="G5139"/>
      <c r="H5139" s="18"/>
    </row>
    <row r="5140" spans="1:8">
      <c r="A5140" s="17"/>
      <c r="B5140" s="17"/>
      <c r="C5140" s="17"/>
      <c r="D5140" s="17"/>
      <c r="E5140" s="9"/>
      <c r="F5140" s="18"/>
      <c r="G5140"/>
      <c r="H5140" s="18"/>
    </row>
    <row r="5141" spans="1:8">
      <c r="A5141" s="17"/>
      <c r="B5141" s="17"/>
      <c r="C5141" s="17"/>
      <c r="D5141" s="17"/>
      <c r="E5141" s="9"/>
      <c r="F5141" s="18"/>
      <c r="G5141"/>
      <c r="H5141" s="18"/>
    </row>
    <row r="5142" spans="1:8">
      <c r="A5142" s="17"/>
      <c r="B5142" s="17"/>
      <c r="C5142" s="17"/>
      <c r="D5142" s="17"/>
      <c r="E5142" s="9"/>
      <c r="F5142" s="18"/>
      <c r="G5142"/>
      <c r="H5142" s="18"/>
    </row>
    <row r="5143" spans="1:8">
      <c r="A5143" s="17"/>
      <c r="B5143" s="17"/>
      <c r="C5143" s="17"/>
      <c r="D5143" s="17"/>
      <c r="E5143" s="9"/>
      <c r="F5143" s="18"/>
      <c r="G5143"/>
      <c r="H5143" s="18"/>
    </row>
    <row r="5144" spans="1:8">
      <c r="A5144" s="17"/>
      <c r="B5144" s="17"/>
      <c r="C5144" s="17"/>
      <c r="D5144" s="17"/>
      <c r="E5144" s="9"/>
      <c r="F5144" s="18"/>
      <c r="G5144"/>
      <c r="H5144" s="18"/>
    </row>
    <row r="5145" spans="1:8">
      <c r="A5145" s="17"/>
      <c r="B5145" s="17"/>
      <c r="C5145" s="17"/>
      <c r="D5145" s="17"/>
      <c r="E5145" s="9"/>
      <c r="F5145" s="18"/>
      <c r="G5145"/>
      <c r="H5145" s="18"/>
    </row>
    <row r="5146" spans="1:8">
      <c r="A5146" s="17"/>
      <c r="B5146" s="17"/>
      <c r="C5146" s="17"/>
      <c r="D5146" s="17"/>
      <c r="E5146" s="9"/>
      <c r="F5146" s="18"/>
      <c r="G5146"/>
      <c r="H5146" s="18"/>
    </row>
    <row r="5147" spans="1:8">
      <c r="A5147" s="17"/>
      <c r="B5147" s="17"/>
      <c r="C5147" s="17"/>
      <c r="D5147" s="17"/>
      <c r="E5147" s="9"/>
      <c r="F5147" s="18"/>
      <c r="G5147"/>
      <c r="H5147" s="18"/>
    </row>
    <row r="5148" spans="1:8">
      <c r="A5148" s="17"/>
      <c r="B5148" s="17"/>
      <c r="C5148" s="17"/>
      <c r="D5148" s="17"/>
      <c r="E5148" s="9"/>
      <c r="F5148" s="18"/>
      <c r="G5148"/>
      <c r="H5148" s="18"/>
    </row>
    <row r="5149" spans="1:8">
      <c r="A5149" s="17"/>
      <c r="B5149" s="17"/>
      <c r="C5149" s="17"/>
      <c r="D5149" s="17"/>
      <c r="E5149" s="9"/>
      <c r="F5149" s="18"/>
      <c r="G5149"/>
      <c r="H5149" s="18"/>
    </row>
    <row r="5150" spans="1:8">
      <c r="A5150" s="17"/>
      <c r="B5150" s="17"/>
      <c r="C5150" s="17"/>
      <c r="D5150" s="17"/>
      <c r="E5150" s="9"/>
      <c r="F5150" s="18"/>
      <c r="G5150"/>
      <c r="H5150" s="18"/>
    </row>
    <row r="5151" spans="1:8">
      <c r="A5151" s="17"/>
      <c r="B5151" s="17"/>
      <c r="C5151" s="17"/>
      <c r="D5151" s="17"/>
      <c r="E5151" s="9"/>
      <c r="F5151" s="18"/>
      <c r="G5151"/>
      <c r="H5151" s="18"/>
    </row>
    <row r="5152" spans="1:8">
      <c r="A5152" s="17"/>
      <c r="B5152" s="17"/>
      <c r="C5152" s="17"/>
      <c r="D5152" s="17"/>
      <c r="E5152" s="9"/>
      <c r="F5152" s="18"/>
      <c r="G5152"/>
      <c r="H5152" s="18"/>
    </row>
    <row r="5153" spans="1:8">
      <c r="A5153" s="17"/>
      <c r="B5153" s="17"/>
      <c r="C5153" s="17"/>
      <c r="D5153" s="17"/>
      <c r="E5153" s="9"/>
      <c r="F5153" s="18"/>
      <c r="G5153"/>
      <c r="H5153" s="18"/>
    </row>
    <row r="5154" spans="1:8">
      <c r="A5154" s="17"/>
      <c r="B5154" s="17"/>
      <c r="C5154" s="17"/>
      <c r="D5154" s="17"/>
      <c r="E5154" s="9"/>
      <c r="F5154" s="18"/>
      <c r="G5154"/>
      <c r="H5154" s="18"/>
    </row>
    <row r="5155" spans="1:8">
      <c r="A5155" s="17"/>
      <c r="B5155" s="17"/>
      <c r="C5155" s="17"/>
      <c r="D5155" s="17"/>
      <c r="E5155" s="9"/>
      <c r="F5155" s="18"/>
      <c r="G5155"/>
      <c r="H5155" s="18"/>
    </row>
    <row r="5156" spans="1:8">
      <c r="A5156" s="17"/>
      <c r="B5156" s="17"/>
      <c r="C5156" s="17"/>
      <c r="D5156" s="17"/>
      <c r="E5156" s="9"/>
      <c r="F5156" s="18"/>
      <c r="G5156"/>
      <c r="H5156" s="18"/>
    </row>
    <row r="5157" spans="1:8">
      <c r="A5157" s="17"/>
      <c r="B5157" s="17"/>
      <c r="C5157" s="17"/>
      <c r="D5157" s="17"/>
      <c r="E5157" s="9"/>
      <c r="F5157" s="18"/>
      <c r="G5157"/>
      <c r="H5157" s="18"/>
    </row>
    <row r="5158" spans="1:8">
      <c r="A5158" s="17"/>
      <c r="B5158" s="17"/>
      <c r="C5158" s="17"/>
      <c r="D5158" s="17"/>
      <c r="E5158" s="9"/>
      <c r="F5158" s="18"/>
      <c r="G5158"/>
      <c r="H5158" s="18"/>
    </row>
    <row r="5159" spans="1:8">
      <c r="A5159" s="17"/>
      <c r="B5159" s="17"/>
      <c r="C5159" s="17"/>
      <c r="D5159" s="17"/>
      <c r="E5159" s="9"/>
      <c r="F5159" s="18"/>
      <c r="G5159"/>
      <c r="H5159" s="18"/>
    </row>
    <row r="5160" spans="1:8">
      <c r="A5160" s="17"/>
      <c r="B5160" s="17"/>
      <c r="C5160" s="17"/>
      <c r="D5160" s="17"/>
      <c r="E5160" s="9"/>
      <c r="F5160" s="18"/>
      <c r="G5160"/>
      <c r="H5160" s="18"/>
    </row>
    <row r="5161" spans="1:8">
      <c r="A5161" s="17"/>
      <c r="B5161" s="17"/>
      <c r="C5161" s="17"/>
      <c r="D5161" s="17"/>
      <c r="E5161" s="9"/>
      <c r="F5161" s="18"/>
      <c r="G5161"/>
      <c r="H5161" s="18"/>
    </row>
    <row r="5162" spans="1:8">
      <c r="A5162" s="17"/>
      <c r="B5162" s="17"/>
      <c r="C5162" s="17"/>
      <c r="D5162" s="17"/>
      <c r="E5162" s="9"/>
      <c r="F5162" s="18"/>
      <c r="G5162"/>
      <c r="H5162" s="18"/>
    </row>
    <row r="5163" spans="1:8">
      <c r="A5163" s="17"/>
      <c r="B5163" s="17"/>
      <c r="C5163" s="17"/>
      <c r="D5163" s="17"/>
      <c r="E5163" s="9"/>
      <c r="F5163" s="18"/>
      <c r="G5163"/>
      <c r="H5163" s="18"/>
    </row>
    <row r="5164" spans="1:8">
      <c r="A5164" s="17"/>
      <c r="B5164" s="17"/>
      <c r="C5164" s="17"/>
      <c r="D5164" s="17"/>
      <c r="E5164" s="9"/>
      <c r="F5164" s="18"/>
      <c r="G5164"/>
      <c r="H5164" s="18"/>
    </row>
    <row r="5165" spans="1:8">
      <c r="A5165" s="17"/>
      <c r="B5165" s="17"/>
      <c r="C5165" s="17"/>
      <c r="D5165" s="17"/>
      <c r="E5165" s="9"/>
      <c r="F5165" s="18"/>
      <c r="G5165"/>
      <c r="H5165" s="18"/>
    </row>
    <row r="5166" spans="1:8">
      <c r="A5166" s="17"/>
      <c r="B5166" s="17"/>
      <c r="C5166" s="17"/>
      <c r="D5166" s="17"/>
      <c r="E5166" s="9"/>
      <c r="F5166" s="18"/>
      <c r="G5166"/>
      <c r="H5166" s="18"/>
    </row>
    <row r="5167" spans="1:8">
      <c r="A5167" s="17"/>
      <c r="B5167" s="17"/>
      <c r="C5167" s="17"/>
      <c r="D5167" s="17"/>
      <c r="E5167" s="9"/>
      <c r="F5167" s="18"/>
      <c r="G5167"/>
      <c r="H5167" s="18"/>
    </row>
    <row r="5168" spans="1:8">
      <c r="A5168" s="17"/>
      <c r="B5168" s="17"/>
      <c r="C5168" s="17"/>
      <c r="D5168" s="17"/>
      <c r="E5168" s="9"/>
      <c r="F5168" s="18"/>
      <c r="G5168"/>
      <c r="H5168" s="18"/>
    </row>
    <row r="5169" spans="1:8">
      <c r="A5169" s="17"/>
      <c r="B5169" s="17"/>
      <c r="C5169" s="17"/>
      <c r="D5169" s="17"/>
      <c r="E5169" s="9"/>
      <c r="F5169" s="18"/>
      <c r="G5169"/>
      <c r="H5169" s="18"/>
    </row>
    <row r="5170" spans="1:8">
      <c r="A5170" s="17"/>
      <c r="B5170" s="17"/>
      <c r="C5170" s="17"/>
      <c r="D5170" s="17"/>
      <c r="E5170" s="9"/>
      <c r="F5170" s="18"/>
      <c r="G5170"/>
      <c r="H5170" s="18"/>
    </row>
    <row r="5171" spans="1:8">
      <c r="A5171" s="17"/>
      <c r="B5171" s="17"/>
      <c r="C5171" s="17"/>
      <c r="D5171" s="17"/>
      <c r="E5171" s="9"/>
      <c r="F5171" s="18"/>
      <c r="G5171"/>
      <c r="H5171" s="18"/>
    </row>
    <row r="5172" spans="1:8">
      <c r="A5172" s="17"/>
      <c r="B5172" s="17"/>
      <c r="C5172" s="17"/>
      <c r="D5172" s="17"/>
      <c r="E5172" s="9"/>
      <c r="F5172" s="18"/>
      <c r="G5172"/>
      <c r="H5172" s="18"/>
    </row>
    <row r="5173" spans="1:8">
      <c r="A5173" s="17"/>
      <c r="B5173" s="17"/>
      <c r="C5173" s="17"/>
      <c r="D5173" s="17"/>
      <c r="E5173" s="9"/>
      <c r="F5173" s="18"/>
      <c r="G5173"/>
      <c r="H5173" s="18"/>
    </row>
    <row r="5174" spans="1:8">
      <c r="A5174" s="17"/>
      <c r="B5174" s="17"/>
      <c r="C5174" s="17"/>
      <c r="D5174" s="17"/>
      <c r="E5174" s="9"/>
      <c r="F5174" s="18"/>
      <c r="G5174"/>
      <c r="H5174" s="18"/>
    </row>
    <row r="5175" spans="1:8">
      <c r="A5175" s="17"/>
      <c r="B5175" s="17"/>
      <c r="C5175" s="17"/>
      <c r="D5175" s="17"/>
      <c r="E5175" s="9"/>
      <c r="F5175" s="18"/>
      <c r="G5175"/>
      <c r="H5175" s="18"/>
    </row>
    <row r="5176" spans="1:8">
      <c r="A5176" s="17"/>
      <c r="B5176" s="17"/>
      <c r="C5176" s="17"/>
      <c r="D5176" s="17"/>
      <c r="E5176" s="9"/>
      <c r="F5176" s="18"/>
      <c r="G5176"/>
      <c r="H5176" s="18"/>
    </row>
    <row r="5177" spans="1:8">
      <c r="A5177" s="17"/>
      <c r="B5177" s="17"/>
      <c r="C5177" s="17"/>
      <c r="D5177" s="17"/>
      <c r="E5177" s="9"/>
      <c r="F5177" s="18"/>
      <c r="G5177"/>
      <c r="H5177" s="18"/>
    </row>
    <row r="5178" spans="1:8">
      <c r="A5178" s="17"/>
      <c r="B5178" s="17"/>
      <c r="C5178" s="17"/>
      <c r="D5178" s="17"/>
      <c r="E5178" s="9"/>
      <c r="F5178" s="18"/>
      <c r="G5178"/>
      <c r="H5178" s="18"/>
    </row>
    <row r="5179" spans="1:8">
      <c r="A5179" s="17"/>
      <c r="B5179" s="17"/>
      <c r="C5179" s="17"/>
      <c r="D5179" s="17"/>
      <c r="E5179" s="9"/>
      <c r="F5179" s="18"/>
      <c r="G5179"/>
      <c r="H5179" s="18"/>
    </row>
    <row r="5180" spans="1:8">
      <c r="A5180" s="17"/>
      <c r="B5180" s="17"/>
      <c r="C5180" s="17"/>
      <c r="D5180" s="17"/>
      <c r="E5180" s="9"/>
      <c r="F5180" s="18"/>
      <c r="G5180"/>
      <c r="H5180" s="18"/>
    </row>
    <row r="5181" spans="1:8">
      <c r="A5181" s="17"/>
      <c r="B5181" s="17"/>
      <c r="C5181" s="17"/>
      <c r="D5181" s="17"/>
      <c r="E5181" s="9"/>
      <c r="F5181" s="18"/>
      <c r="G5181"/>
      <c r="H5181" s="18"/>
    </row>
    <row r="5182" spans="1:8">
      <c r="A5182" s="17"/>
      <c r="B5182" s="17"/>
      <c r="C5182" s="17"/>
      <c r="D5182" s="17"/>
      <c r="E5182" s="9"/>
      <c r="F5182" s="18"/>
      <c r="G5182"/>
      <c r="H5182" s="18"/>
    </row>
    <row r="5183" spans="1:8">
      <c r="A5183" s="17"/>
      <c r="B5183" s="17"/>
      <c r="C5183" s="17"/>
      <c r="D5183" s="17"/>
      <c r="E5183" s="9"/>
      <c r="F5183" s="18"/>
      <c r="G5183"/>
      <c r="H5183" s="18"/>
    </row>
    <row r="5184" spans="1:8">
      <c r="A5184" s="17"/>
      <c r="B5184" s="17"/>
      <c r="C5184" s="17"/>
      <c r="D5184" s="17"/>
      <c r="E5184" s="9"/>
      <c r="F5184" s="18"/>
      <c r="G5184"/>
      <c r="H5184" s="18"/>
    </row>
    <row r="5185" spans="1:8">
      <c r="A5185" s="17"/>
      <c r="B5185" s="17"/>
      <c r="C5185" s="17"/>
      <c r="D5185" s="17"/>
      <c r="E5185" s="9"/>
      <c r="F5185" s="18"/>
      <c r="G5185"/>
      <c r="H5185" s="18"/>
    </row>
    <row r="5186" spans="1:8">
      <c r="A5186" s="17"/>
      <c r="B5186" s="17"/>
      <c r="C5186" s="17"/>
      <c r="D5186" s="17"/>
      <c r="E5186" s="9"/>
      <c r="F5186" s="18"/>
      <c r="G5186"/>
      <c r="H5186" s="18"/>
    </row>
    <row r="5187" spans="1:8">
      <c r="A5187" s="17"/>
      <c r="B5187" s="17"/>
      <c r="C5187" s="17"/>
      <c r="D5187" s="17"/>
      <c r="E5187" s="9"/>
      <c r="F5187" s="18"/>
      <c r="G5187"/>
      <c r="H5187" s="18"/>
    </row>
    <row r="5188" spans="1:8">
      <c r="A5188" s="17"/>
      <c r="B5188" s="17"/>
      <c r="C5188" s="17"/>
      <c r="D5188" s="17"/>
      <c r="E5188" s="9"/>
      <c r="F5188" s="18"/>
      <c r="G5188"/>
      <c r="H5188" s="18"/>
    </row>
    <row r="5189" spans="1:8">
      <c r="A5189" s="17"/>
      <c r="B5189" s="17"/>
      <c r="C5189" s="17"/>
      <c r="D5189" s="17"/>
      <c r="E5189" s="9"/>
      <c r="F5189" s="18"/>
      <c r="G5189"/>
      <c r="H5189" s="18"/>
    </row>
    <row r="5190" spans="1:8">
      <c r="A5190" s="17"/>
      <c r="B5190" s="17"/>
      <c r="C5190" s="17"/>
      <c r="D5190" s="17"/>
      <c r="E5190" s="9"/>
      <c r="F5190" s="18"/>
      <c r="G5190"/>
      <c r="H5190" s="18"/>
    </row>
    <row r="5191" spans="1:8">
      <c r="A5191" s="17"/>
      <c r="B5191" s="17"/>
      <c r="C5191" s="17"/>
      <c r="D5191" s="17"/>
      <c r="E5191" s="9"/>
      <c r="F5191" s="18"/>
      <c r="G5191"/>
      <c r="H5191" s="18"/>
    </row>
    <row r="5192" spans="1:8">
      <c r="A5192" s="17"/>
      <c r="B5192" s="17"/>
      <c r="C5192" s="17"/>
      <c r="D5192" s="17"/>
      <c r="E5192" s="9"/>
      <c r="F5192" s="18"/>
      <c r="G5192"/>
      <c r="H5192" s="18"/>
    </row>
    <row r="5193" spans="1:8">
      <c r="A5193" s="17"/>
      <c r="B5193" s="17"/>
      <c r="C5193" s="17"/>
      <c r="D5193" s="17"/>
      <c r="E5193" s="9"/>
      <c r="F5193" s="18"/>
      <c r="G5193"/>
      <c r="H5193" s="18"/>
    </row>
    <row r="5194" spans="1:8">
      <c r="A5194" s="17"/>
      <c r="B5194" s="17"/>
      <c r="C5194" s="17"/>
      <c r="D5194" s="17"/>
      <c r="E5194" s="9"/>
      <c r="F5194" s="18"/>
      <c r="G5194"/>
      <c r="H5194" s="18"/>
    </row>
    <row r="5195" spans="1:8">
      <c r="A5195" s="17"/>
      <c r="B5195" s="17"/>
      <c r="C5195" s="17"/>
      <c r="D5195" s="17"/>
      <c r="E5195" s="9"/>
      <c r="F5195" s="18"/>
      <c r="G5195"/>
      <c r="H5195" s="18"/>
    </row>
    <row r="5196" spans="1:8">
      <c r="A5196" s="17"/>
      <c r="B5196" s="17"/>
      <c r="C5196" s="17"/>
      <c r="D5196" s="17"/>
      <c r="E5196" s="9"/>
      <c r="F5196" s="18"/>
      <c r="G5196"/>
      <c r="H5196" s="18"/>
    </row>
    <row r="5197" spans="1:8">
      <c r="A5197" s="17"/>
      <c r="B5197" s="17"/>
      <c r="C5197" s="17"/>
      <c r="D5197" s="17"/>
      <c r="E5197" s="9"/>
      <c r="F5197" s="18"/>
      <c r="G5197"/>
      <c r="H5197" s="18"/>
    </row>
    <row r="5198" spans="1:8">
      <c r="A5198" s="17"/>
      <c r="B5198" s="17"/>
      <c r="C5198" s="17"/>
      <c r="D5198" s="17"/>
      <c r="E5198" s="9"/>
      <c r="F5198" s="18"/>
      <c r="G5198"/>
      <c r="H5198" s="18"/>
    </row>
    <row r="5199" spans="1:8">
      <c r="A5199" s="17"/>
      <c r="B5199" s="17"/>
      <c r="C5199" s="17"/>
      <c r="D5199" s="17"/>
      <c r="E5199" s="9"/>
      <c r="F5199" s="18"/>
      <c r="G5199"/>
      <c r="H5199" s="18"/>
    </row>
    <row r="5200" spans="1:8">
      <c r="A5200" s="17"/>
      <c r="B5200" s="17"/>
      <c r="C5200" s="17"/>
      <c r="D5200" s="17"/>
      <c r="E5200" s="9"/>
      <c r="F5200" s="18"/>
      <c r="G5200"/>
      <c r="H5200" s="18"/>
    </row>
    <row r="5201" spans="1:8">
      <c r="A5201" s="17"/>
      <c r="B5201" s="17"/>
      <c r="C5201" s="17"/>
      <c r="D5201" s="17"/>
      <c r="E5201" s="9"/>
      <c r="F5201" s="18"/>
      <c r="G5201"/>
      <c r="H5201" s="18"/>
    </row>
    <row r="5202" spans="1:8">
      <c r="A5202" s="17"/>
      <c r="B5202" s="17"/>
      <c r="C5202" s="17"/>
      <c r="D5202" s="17"/>
      <c r="E5202" s="9"/>
      <c r="F5202" s="18"/>
      <c r="G5202"/>
      <c r="H5202" s="18"/>
    </row>
    <row r="5203" spans="1:8">
      <c r="A5203" s="17"/>
      <c r="B5203" s="17"/>
      <c r="C5203" s="17"/>
      <c r="D5203" s="17"/>
      <c r="E5203" s="9"/>
      <c r="F5203" s="18"/>
      <c r="G5203"/>
      <c r="H5203" s="18"/>
    </row>
    <row r="5204" spans="1:8">
      <c r="A5204" s="17"/>
      <c r="B5204" s="17"/>
      <c r="C5204" s="17"/>
      <c r="D5204" s="17"/>
      <c r="E5204" s="9"/>
      <c r="F5204" s="18"/>
      <c r="G5204"/>
      <c r="H5204" s="18"/>
    </row>
    <row r="5205" spans="1:8">
      <c r="A5205" s="17"/>
      <c r="B5205" s="17"/>
      <c r="C5205" s="17"/>
      <c r="D5205" s="17"/>
      <c r="E5205" s="9"/>
      <c r="F5205" s="18"/>
      <c r="G5205"/>
      <c r="H5205" s="18"/>
    </row>
    <row r="5206" spans="1:8">
      <c r="A5206" s="17"/>
      <c r="B5206" s="17"/>
      <c r="C5206" s="17"/>
      <c r="D5206" s="17"/>
      <c r="E5206" s="9"/>
      <c r="F5206" s="18"/>
      <c r="G5206"/>
      <c r="H5206" s="18"/>
    </row>
    <row r="5207" spans="1:8">
      <c r="A5207" s="17"/>
      <c r="B5207" s="17"/>
      <c r="C5207" s="17"/>
      <c r="D5207" s="17"/>
      <c r="E5207" s="9"/>
      <c r="F5207" s="18"/>
      <c r="G5207"/>
      <c r="H5207" s="18"/>
    </row>
    <row r="5208" spans="1:8">
      <c r="A5208" s="17"/>
      <c r="B5208" s="17"/>
      <c r="C5208" s="17"/>
      <c r="D5208" s="17"/>
      <c r="E5208" s="9"/>
      <c r="F5208" s="18"/>
      <c r="G5208"/>
      <c r="H5208" s="18"/>
    </row>
    <row r="5209" spans="1:8">
      <c r="A5209" s="17"/>
      <c r="B5209" s="17"/>
      <c r="C5209" s="17"/>
      <c r="D5209" s="17"/>
      <c r="E5209" s="9"/>
      <c r="F5209" s="18"/>
      <c r="G5209"/>
      <c r="H5209" s="18"/>
    </row>
    <row r="5210" spans="1:8">
      <c r="A5210" s="17"/>
      <c r="B5210" s="17"/>
      <c r="C5210" s="17"/>
      <c r="D5210" s="17"/>
      <c r="E5210" s="9"/>
      <c r="F5210" s="18"/>
      <c r="G5210"/>
      <c r="H5210" s="18"/>
    </row>
    <row r="5211" spans="1:8">
      <c r="A5211" s="17"/>
      <c r="B5211" s="17"/>
      <c r="C5211" s="17"/>
      <c r="D5211" s="17"/>
      <c r="E5211" s="9"/>
      <c r="F5211" s="18"/>
      <c r="G5211"/>
      <c r="H5211" s="18"/>
    </row>
    <row r="5212" spans="1:8">
      <c r="A5212" s="17"/>
      <c r="B5212" s="17"/>
      <c r="C5212" s="17"/>
      <c r="D5212" s="17"/>
      <c r="E5212" s="9"/>
      <c r="F5212" s="18"/>
      <c r="G5212"/>
      <c r="H5212" s="18"/>
    </row>
    <row r="5213" spans="1:8">
      <c r="A5213" s="17"/>
      <c r="B5213" s="17"/>
      <c r="C5213" s="17"/>
      <c r="D5213" s="17"/>
      <c r="E5213" s="9"/>
      <c r="F5213" s="18"/>
      <c r="G5213"/>
      <c r="H5213" s="18"/>
    </row>
    <row r="5214" spans="1:8">
      <c r="A5214" s="17"/>
      <c r="B5214" s="17"/>
      <c r="C5214" s="17"/>
      <c r="D5214" s="17"/>
      <c r="E5214" s="9"/>
      <c r="F5214" s="18"/>
      <c r="G5214"/>
      <c r="H5214" s="18"/>
    </row>
    <row r="5215" spans="1:8">
      <c r="A5215" s="17"/>
      <c r="B5215" s="17"/>
      <c r="C5215" s="17"/>
      <c r="D5215" s="17"/>
      <c r="E5215" s="9"/>
      <c r="F5215" s="18"/>
      <c r="G5215"/>
      <c r="H5215" s="18"/>
    </row>
    <row r="5216" spans="1:8">
      <c r="A5216" s="17"/>
      <c r="B5216" s="17"/>
      <c r="C5216" s="17"/>
      <c r="D5216" s="17"/>
      <c r="E5216" s="9"/>
      <c r="F5216" s="18"/>
      <c r="G5216"/>
      <c r="H5216" s="18"/>
    </row>
    <row r="5217" spans="1:8">
      <c r="A5217" s="17"/>
      <c r="B5217" s="17"/>
      <c r="C5217" s="17"/>
      <c r="D5217" s="17"/>
      <c r="E5217" s="9"/>
      <c r="F5217" s="18"/>
      <c r="G5217"/>
      <c r="H5217" s="18"/>
    </row>
    <row r="5218" spans="1:8">
      <c r="A5218" s="17"/>
      <c r="B5218" s="17"/>
      <c r="C5218" s="17"/>
      <c r="D5218" s="17"/>
      <c r="E5218" s="9"/>
      <c r="F5218" s="18"/>
      <c r="G5218"/>
      <c r="H5218" s="18"/>
    </row>
    <row r="5219" spans="1:8">
      <c r="A5219" s="17"/>
      <c r="B5219" s="17"/>
      <c r="C5219" s="17"/>
      <c r="D5219" s="17"/>
      <c r="E5219" s="9"/>
      <c r="F5219" s="18"/>
      <c r="G5219"/>
      <c r="H5219" s="18"/>
    </row>
    <row r="5220" spans="1:8">
      <c r="A5220" s="17"/>
      <c r="B5220" s="17"/>
      <c r="C5220" s="17"/>
      <c r="D5220" s="17"/>
      <c r="E5220" s="9"/>
      <c r="F5220" s="18"/>
      <c r="G5220"/>
      <c r="H5220" s="18"/>
    </row>
    <row r="5221" spans="1:8">
      <c r="A5221" s="17"/>
      <c r="B5221" s="17"/>
      <c r="C5221" s="17"/>
      <c r="D5221" s="17"/>
      <c r="E5221" s="9"/>
      <c r="F5221" s="18"/>
      <c r="G5221"/>
      <c r="H5221" s="18"/>
    </row>
    <row r="5222" spans="1:8">
      <c r="A5222" s="17"/>
      <c r="B5222" s="17"/>
      <c r="C5222" s="17"/>
      <c r="D5222" s="17"/>
      <c r="E5222" s="9"/>
      <c r="F5222" s="18"/>
      <c r="G5222"/>
      <c r="H5222" s="18"/>
    </row>
    <row r="5223" spans="1:8">
      <c r="A5223" s="17"/>
      <c r="B5223" s="17"/>
      <c r="C5223" s="17"/>
      <c r="D5223" s="17"/>
      <c r="E5223" s="9"/>
      <c r="F5223" s="18"/>
      <c r="G5223"/>
      <c r="H5223" s="18"/>
    </row>
    <row r="5224" spans="1:8">
      <c r="A5224" s="17"/>
      <c r="B5224" s="17"/>
      <c r="C5224" s="17"/>
      <c r="D5224" s="17"/>
      <c r="E5224" s="9"/>
      <c r="F5224" s="18"/>
      <c r="G5224"/>
      <c r="H5224" s="18"/>
    </row>
    <row r="5225" spans="1:8">
      <c r="A5225" s="17"/>
      <c r="B5225" s="17"/>
      <c r="C5225" s="17"/>
      <c r="D5225" s="17"/>
      <c r="E5225" s="9"/>
      <c r="F5225" s="18"/>
      <c r="G5225"/>
      <c r="H5225" s="18"/>
    </row>
    <row r="5226" spans="1:8">
      <c r="A5226" s="17"/>
      <c r="B5226" s="17"/>
      <c r="C5226" s="17"/>
      <c r="D5226" s="17"/>
      <c r="E5226" s="9"/>
      <c r="F5226" s="18"/>
      <c r="G5226"/>
      <c r="H5226" s="18"/>
    </row>
    <row r="5227" spans="1:8">
      <c r="A5227" s="17"/>
      <c r="B5227" s="17"/>
      <c r="C5227" s="17"/>
      <c r="D5227" s="17"/>
      <c r="E5227" s="9"/>
      <c r="F5227" s="18"/>
      <c r="G5227"/>
      <c r="H5227" s="18"/>
    </row>
    <row r="5228" spans="1:8">
      <c r="A5228" s="17"/>
      <c r="B5228" s="17"/>
      <c r="C5228" s="17"/>
      <c r="D5228" s="17"/>
      <c r="E5228" s="9"/>
      <c r="F5228" s="18"/>
      <c r="G5228"/>
      <c r="H5228" s="18"/>
    </row>
    <row r="5229" spans="1:8">
      <c r="A5229" s="17"/>
      <c r="B5229" s="17"/>
      <c r="C5229" s="17"/>
      <c r="D5229" s="17"/>
      <c r="E5229" s="9"/>
      <c r="F5229" s="18"/>
      <c r="G5229"/>
      <c r="H5229" s="18"/>
    </row>
    <row r="5230" spans="1:8">
      <c r="A5230" s="17"/>
      <c r="B5230" s="17"/>
      <c r="C5230" s="17"/>
      <c r="D5230" s="17"/>
      <c r="E5230" s="9"/>
      <c r="F5230" s="18"/>
      <c r="G5230"/>
      <c r="H5230" s="18"/>
    </row>
    <row r="5231" spans="1:8">
      <c r="A5231" s="17"/>
      <c r="B5231" s="17"/>
      <c r="C5231" s="17"/>
      <c r="D5231" s="17"/>
      <c r="E5231" s="9"/>
      <c r="F5231" s="18"/>
      <c r="G5231"/>
      <c r="H5231" s="18"/>
    </row>
    <row r="5232" spans="1:8">
      <c r="A5232" s="17"/>
      <c r="B5232" s="17"/>
      <c r="C5232" s="17"/>
      <c r="D5232" s="17"/>
      <c r="E5232" s="9"/>
      <c r="F5232" s="18"/>
      <c r="G5232"/>
      <c r="H5232" s="18"/>
    </row>
    <row r="5233" spans="1:8">
      <c r="A5233" s="17"/>
      <c r="B5233" s="17"/>
      <c r="C5233" s="17"/>
      <c r="D5233" s="17"/>
      <c r="E5233" s="9"/>
      <c r="F5233" s="18"/>
      <c r="G5233"/>
      <c r="H5233" s="18"/>
    </row>
    <row r="5234" spans="1:8">
      <c r="A5234" s="17"/>
      <c r="B5234" s="17"/>
      <c r="C5234" s="17"/>
      <c r="D5234" s="17"/>
      <c r="E5234" s="9"/>
      <c r="F5234" s="18"/>
      <c r="G5234"/>
      <c r="H5234" s="18"/>
    </row>
    <row r="5235" spans="1:8">
      <c r="A5235" s="17"/>
      <c r="B5235" s="17"/>
      <c r="C5235" s="17"/>
      <c r="D5235" s="17"/>
      <c r="E5235" s="9"/>
      <c r="F5235" s="18"/>
      <c r="G5235"/>
      <c r="H5235" s="18"/>
    </row>
    <row r="5236" spans="1:8">
      <c r="A5236" s="17"/>
      <c r="B5236" s="17"/>
      <c r="C5236" s="17"/>
      <c r="D5236" s="17"/>
      <c r="E5236" s="9"/>
      <c r="F5236" s="18"/>
      <c r="G5236"/>
      <c r="H5236" s="18"/>
    </row>
    <row r="5237" spans="1:8">
      <c r="A5237" s="17"/>
      <c r="B5237" s="17"/>
      <c r="C5237" s="17"/>
      <c r="D5237" s="17"/>
      <c r="E5237" s="9"/>
      <c r="F5237" s="18"/>
      <c r="G5237"/>
      <c r="H5237" s="18"/>
    </row>
    <row r="5238" spans="1:8">
      <c r="A5238" s="17"/>
      <c r="B5238" s="17"/>
      <c r="C5238" s="17"/>
      <c r="D5238" s="17"/>
      <c r="E5238" s="9"/>
      <c r="F5238" s="18"/>
      <c r="G5238"/>
      <c r="H5238" s="18"/>
    </row>
    <row r="5239" spans="1:8">
      <c r="A5239" s="17"/>
      <c r="B5239" s="17"/>
      <c r="C5239" s="17"/>
      <c r="D5239" s="17"/>
      <c r="E5239" s="9"/>
      <c r="F5239" s="18"/>
      <c r="G5239"/>
      <c r="H5239" s="18"/>
    </row>
    <row r="5240" spans="1:8">
      <c r="A5240" s="17"/>
      <c r="B5240" s="17"/>
      <c r="C5240" s="17"/>
      <c r="D5240" s="17"/>
      <c r="E5240" s="9"/>
      <c r="F5240" s="18"/>
      <c r="G5240"/>
      <c r="H5240" s="18"/>
    </row>
    <row r="5241" spans="1:8">
      <c r="A5241" s="17"/>
      <c r="B5241" s="17"/>
      <c r="C5241" s="17"/>
      <c r="D5241" s="17"/>
      <c r="E5241" s="9"/>
      <c r="F5241" s="18"/>
      <c r="G5241"/>
      <c r="H5241" s="18"/>
    </row>
    <row r="5242" spans="1:8">
      <c r="A5242" s="17"/>
      <c r="B5242" s="17"/>
      <c r="C5242" s="17"/>
      <c r="D5242" s="17"/>
      <c r="E5242" s="9"/>
      <c r="F5242" s="18"/>
      <c r="G5242"/>
      <c r="H5242" s="18"/>
    </row>
    <row r="5243" spans="1:8">
      <c r="A5243" s="17"/>
      <c r="B5243" s="17"/>
      <c r="C5243" s="17"/>
      <c r="D5243" s="17"/>
      <c r="E5243" s="9"/>
      <c r="F5243" s="18"/>
      <c r="G5243"/>
      <c r="H5243" s="18"/>
    </row>
    <row r="5244" spans="1:8">
      <c r="A5244" s="17"/>
      <c r="B5244" s="17"/>
      <c r="C5244" s="17"/>
      <c r="D5244" s="17"/>
      <c r="E5244" s="9"/>
      <c r="F5244" s="18"/>
      <c r="G5244"/>
      <c r="H5244" s="18"/>
    </row>
    <row r="5245" spans="1:8">
      <c r="A5245" s="17"/>
      <c r="B5245" s="17"/>
      <c r="C5245" s="17"/>
      <c r="D5245" s="17"/>
      <c r="E5245" s="9"/>
      <c r="F5245" s="18"/>
      <c r="G5245"/>
      <c r="H5245" s="18"/>
    </row>
    <row r="5246" spans="1:8">
      <c r="A5246" s="17"/>
      <c r="B5246" s="17"/>
      <c r="C5246" s="17"/>
      <c r="D5246" s="17"/>
      <c r="E5246" s="9"/>
      <c r="F5246" s="18"/>
      <c r="G5246"/>
      <c r="H5246" s="18"/>
    </row>
    <row r="5247" spans="1:8">
      <c r="A5247" s="17"/>
      <c r="B5247" s="17"/>
      <c r="C5247" s="17"/>
      <c r="D5247" s="17"/>
      <c r="E5247" s="9"/>
      <c r="F5247" s="18"/>
      <c r="G5247"/>
      <c r="H5247" s="18"/>
    </row>
    <row r="5248" spans="1:8">
      <c r="A5248" s="17"/>
      <c r="B5248" s="17"/>
      <c r="C5248" s="17"/>
      <c r="D5248" s="17"/>
      <c r="E5248" s="9"/>
      <c r="F5248" s="18"/>
      <c r="G5248"/>
      <c r="H5248" s="18"/>
    </row>
    <row r="5249" spans="1:8">
      <c r="A5249" s="17"/>
      <c r="B5249" s="17"/>
      <c r="C5249" s="17"/>
      <c r="D5249" s="17"/>
      <c r="E5249" s="9"/>
      <c r="F5249" s="18"/>
      <c r="G5249"/>
      <c r="H5249" s="18"/>
    </row>
    <row r="5250" spans="1:8">
      <c r="A5250" s="17"/>
      <c r="B5250" s="17"/>
      <c r="C5250" s="17"/>
      <c r="D5250" s="17"/>
      <c r="E5250" s="9"/>
      <c r="F5250" s="18"/>
      <c r="G5250"/>
      <c r="H5250" s="18"/>
    </row>
    <row r="5251" spans="1:8">
      <c r="A5251" s="17"/>
      <c r="B5251" s="17"/>
      <c r="C5251" s="17"/>
      <c r="D5251" s="17"/>
      <c r="E5251" s="9"/>
      <c r="F5251" s="18"/>
      <c r="G5251"/>
      <c r="H5251" s="18"/>
    </row>
    <row r="5252" spans="1:8">
      <c r="A5252" s="17"/>
      <c r="B5252" s="17"/>
      <c r="C5252" s="17"/>
      <c r="D5252" s="17"/>
      <c r="E5252" s="9"/>
      <c r="F5252" s="18"/>
      <c r="G5252"/>
      <c r="H5252" s="18"/>
    </row>
    <row r="5253" spans="1:8">
      <c r="A5253" s="17"/>
      <c r="B5253" s="17"/>
      <c r="C5253" s="17"/>
      <c r="D5253" s="17"/>
      <c r="E5253" s="9"/>
      <c r="F5253" s="18"/>
      <c r="G5253"/>
      <c r="H5253" s="18"/>
    </row>
    <row r="5254" spans="1:8">
      <c r="A5254" s="17"/>
      <c r="B5254" s="17"/>
      <c r="C5254" s="17"/>
      <c r="D5254" s="17"/>
      <c r="E5254" s="9"/>
      <c r="F5254" s="18"/>
      <c r="G5254"/>
      <c r="H5254" s="18"/>
    </row>
    <row r="5255" spans="1:8">
      <c r="A5255" s="17"/>
      <c r="B5255" s="17"/>
      <c r="C5255" s="17"/>
      <c r="D5255" s="17"/>
      <c r="E5255" s="9"/>
      <c r="F5255" s="18"/>
      <c r="G5255"/>
      <c r="H5255" s="18"/>
    </row>
    <row r="5256" spans="1:8">
      <c r="A5256" s="17"/>
      <c r="B5256" s="17"/>
      <c r="C5256" s="17"/>
      <c r="D5256" s="17"/>
      <c r="E5256" s="9"/>
      <c r="F5256" s="18"/>
      <c r="G5256"/>
      <c r="H5256" s="18"/>
    </row>
    <row r="5257" spans="1:8">
      <c r="A5257" s="17"/>
      <c r="B5257" s="17"/>
      <c r="C5257" s="17"/>
      <c r="D5257" s="17"/>
      <c r="E5257" s="9"/>
      <c r="F5257" s="18"/>
      <c r="G5257"/>
      <c r="H5257" s="18"/>
    </row>
    <row r="5258" spans="1:8">
      <c r="A5258" s="17"/>
      <c r="B5258" s="17"/>
      <c r="C5258" s="17"/>
      <c r="D5258" s="17"/>
      <c r="E5258" s="9"/>
      <c r="F5258" s="18"/>
      <c r="G5258"/>
      <c r="H5258" s="18"/>
    </row>
    <row r="5259" spans="1:8">
      <c r="A5259" s="17"/>
      <c r="B5259" s="17"/>
      <c r="C5259" s="17"/>
      <c r="D5259" s="17"/>
      <c r="E5259" s="9"/>
      <c r="F5259" s="18"/>
      <c r="G5259"/>
      <c r="H5259" s="18"/>
    </row>
    <row r="5260" spans="1:8">
      <c r="A5260" s="17"/>
      <c r="B5260" s="17"/>
      <c r="C5260" s="17"/>
      <c r="D5260" s="17"/>
      <c r="E5260" s="9"/>
      <c r="F5260" s="18"/>
      <c r="G5260"/>
      <c r="H5260" s="18"/>
    </row>
    <row r="5261" spans="1:8">
      <c r="A5261" s="17"/>
      <c r="B5261" s="17"/>
      <c r="C5261" s="17"/>
      <c r="D5261" s="17"/>
      <c r="E5261" s="9"/>
      <c r="F5261" s="18"/>
      <c r="G5261"/>
      <c r="H5261" s="18"/>
    </row>
    <row r="5262" spans="1:8">
      <c r="A5262" s="17"/>
      <c r="B5262" s="17"/>
      <c r="C5262" s="17"/>
      <c r="D5262" s="17"/>
      <c r="E5262" s="9"/>
      <c r="F5262" s="18"/>
      <c r="G5262"/>
      <c r="H5262" s="18"/>
    </row>
    <row r="5263" spans="1:8">
      <c r="A5263" s="17"/>
      <c r="B5263" s="17"/>
      <c r="C5263" s="17"/>
      <c r="D5263" s="17"/>
      <c r="E5263" s="9"/>
      <c r="F5263" s="18"/>
      <c r="G5263"/>
      <c r="H5263" s="18"/>
    </row>
    <row r="5264" spans="1:8">
      <c r="A5264" s="17"/>
      <c r="B5264" s="17"/>
      <c r="C5264" s="17"/>
      <c r="D5264" s="17"/>
      <c r="E5264" s="9"/>
      <c r="F5264" s="18"/>
      <c r="G5264"/>
      <c r="H5264" s="18"/>
    </row>
    <row r="5265" spans="1:8">
      <c r="A5265" s="17"/>
      <c r="B5265" s="17"/>
      <c r="C5265" s="17"/>
      <c r="D5265" s="17"/>
      <c r="E5265" s="9"/>
      <c r="F5265" s="18"/>
      <c r="G5265"/>
      <c r="H5265" s="18"/>
    </row>
    <row r="5266" spans="1:8">
      <c r="A5266" s="17"/>
      <c r="B5266" s="17"/>
      <c r="C5266" s="17"/>
      <c r="D5266" s="17"/>
      <c r="E5266" s="9"/>
      <c r="F5266" s="18"/>
      <c r="G5266"/>
      <c r="H5266" s="18"/>
    </row>
    <row r="5267" spans="1:8">
      <c r="A5267" s="17"/>
      <c r="B5267" s="17"/>
      <c r="C5267" s="17"/>
      <c r="D5267" s="17"/>
      <c r="E5267" s="9"/>
      <c r="F5267" s="18"/>
      <c r="G5267"/>
      <c r="H5267" s="18"/>
    </row>
    <row r="5268" spans="1:8">
      <c r="A5268" s="17"/>
      <c r="B5268" s="17"/>
      <c r="C5268" s="17"/>
      <c r="D5268" s="17"/>
      <c r="E5268" s="9"/>
      <c r="F5268" s="18"/>
      <c r="G5268"/>
      <c r="H5268" s="18"/>
    </row>
    <row r="5269" spans="1:8">
      <c r="A5269" s="17"/>
      <c r="B5269" s="17"/>
      <c r="C5269" s="17"/>
      <c r="D5269" s="17"/>
      <c r="E5269" s="9"/>
      <c r="F5269" s="18"/>
      <c r="G5269"/>
      <c r="H5269" s="18"/>
    </row>
    <row r="5270" spans="1:8">
      <c r="A5270" s="17"/>
      <c r="B5270" s="17"/>
      <c r="C5270" s="17"/>
      <c r="D5270" s="17"/>
      <c r="E5270" s="9"/>
      <c r="F5270" s="18"/>
      <c r="G5270"/>
      <c r="H5270" s="18"/>
    </row>
    <row r="5271" spans="1:8">
      <c r="A5271" s="17"/>
      <c r="B5271" s="17"/>
      <c r="C5271" s="17"/>
      <c r="D5271" s="17"/>
      <c r="E5271" s="9"/>
      <c r="F5271" s="18"/>
      <c r="G5271"/>
      <c r="H5271" s="18"/>
    </row>
    <row r="5272" spans="1:8">
      <c r="A5272" s="17"/>
      <c r="B5272" s="17"/>
      <c r="C5272" s="17"/>
      <c r="D5272" s="17"/>
      <c r="E5272" s="9"/>
      <c r="F5272" s="18"/>
      <c r="G5272"/>
      <c r="H5272" s="18"/>
    </row>
    <row r="5273" spans="1:8">
      <c r="A5273" s="17"/>
      <c r="B5273" s="17"/>
      <c r="C5273" s="17"/>
      <c r="D5273" s="17"/>
      <c r="E5273" s="9"/>
      <c r="F5273" s="18"/>
      <c r="G5273"/>
      <c r="H5273" s="18"/>
    </row>
    <row r="5274" spans="1:8">
      <c r="A5274" s="17"/>
      <c r="B5274" s="17"/>
      <c r="C5274" s="17"/>
      <c r="D5274" s="17"/>
      <c r="E5274" s="9"/>
      <c r="F5274" s="18"/>
      <c r="G5274"/>
      <c r="H5274" s="18"/>
    </row>
    <row r="5275" spans="1:8">
      <c r="A5275" s="17"/>
      <c r="B5275" s="17"/>
      <c r="C5275" s="17"/>
      <c r="D5275" s="17"/>
      <c r="E5275" s="9"/>
      <c r="F5275" s="18"/>
      <c r="G5275"/>
      <c r="H5275" s="18"/>
    </row>
    <row r="5276" spans="1:8">
      <c r="A5276" s="17"/>
      <c r="B5276" s="17"/>
      <c r="C5276" s="17"/>
      <c r="D5276" s="17"/>
      <c r="E5276" s="9"/>
      <c r="F5276" s="18"/>
      <c r="G5276"/>
      <c r="H5276" s="18"/>
    </row>
    <row r="5277" spans="1:8">
      <c r="A5277" s="17"/>
      <c r="B5277" s="17"/>
      <c r="C5277" s="17"/>
      <c r="D5277" s="17"/>
      <c r="E5277" s="9"/>
      <c r="F5277" s="18"/>
      <c r="G5277"/>
      <c r="H5277" s="18"/>
    </row>
    <row r="5278" spans="1:8">
      <c r="A5278" s="17"/>
      <c r="B5278" s="17"/>
      <c r="C5278" s="17"/>
      <c r="D5278" s="17"/>
      <c r="E5278" s="9"/>
      <c r="F5278" s="18"/>
      <c r="G5278"/>
      <c r="H5278" s="18"/>
    </row>
    <row r="5279" spans="1:8">
      <c r="A5279" s="17"/>
      <c r="B5279" s="17"/>
      <c r="C5279" s="17"/>
      <c r="D5279" s="17"/>
      <c r="E5279" s="9"/>
      <c r="F5279" s="18"/>
      <c r="G5279"/>
      <c r="H5279" s="18"/>
    </row>
    <row r="5280" spans="1:8">
      <c r="A5280" s="17"/>
      <c r="B5280" s="17"/>
      <c r="C5280" s="17"/>
      <c r="D5280" s="17"/>
      <c r="E5280" s="9"/>
      <c r="F5280" s="18"/>
      <c r="G5280"/>
      <c r="H5280" s="18"/>
    </row>
    <row r="5281" spans="1:8">
      <c r="A5281" s="17"/>
      <c r="B5281" s="17"/>
      <c r="C5281" s="17"/>
      <c r="D5281" s="17"/>
      <c r="E5281" s="9"/>
      <c r="F5281" s="18"/>
      <c r="G5281"/>
      <c r="H5281" s="18"/>
    </row>
    <row r="5282" spans="1:8">
      <c r="A5282" s="17"/>
      <c r="B5282" s="17"/>
      <c r="C5282" s="17"/>
      <c r="D5282" s="17"/>
      <c r="E5282" s="9"/>
      <c r="F5282" s="18"/>
      <c r="G5282"/>
      <c r="H5282" s="18"/>
    </row>
    <row r="5283" spans="1:8">
      <c r="A5283" s="17"/>
      <c r="B5283" s="17"/>
      <c r="C5283" s="17"/>
      <c r="D5283" s="17"/>
      <c r="E5283" s="9"/>
      <c r="F5283" s="18"/>
      <c r="G5283"/>
      <c r="H5283" s="18"/>
    </row>
    <row r="5284" spans="1:8">
      <c r="A5284" s="17"/>
      <c r="B5284" s="17"/>
      <c r="C5284" s="17"/>
      <c r="D5284" s="17"/>
      <c r="E5284" s="9"/>
      <c r="F5284" s="18"/>
      <c r="G5284"/>
      <c r="H5284" s="18"/>
    </row>
    <row r="5285" spans="1:8">
      <c r="A5285" s="17"/>
      <c r="B5285" s="17"/>
      <c r="C5285" s="17"/>
      <c r="D5285" s="17"/>
      <c r="E5285" s="9"/>
      <c r="F5285" s="18"/>
      <c r="G5285"/>
      <c r="H5285" s="18"/>
    </row>
    <row r="5286" spans="1:8">
      <c r="A5286" s="17"/>
      <c r="B5286" s="17"/>
      <c r="C5286" s="17"/>
      <c r="D5286" s="17"/>
      <c r="E5286" s="9"/>
      <c r="F5286" s="18"/>
      <c r="G5286"/>
      <c r="H5286" s="18"/>
    </row>
    <row r="5287" spans="1:8">
      <c r="A5287" s="17"/>
      <c r="B5287" s="17"/>
      <c r="C5287" s="17"/>
      <c r="D5287" s="17"/>
      <c r="E5287" s="9"/>
      <c r="F5287" s="18"/>
      <c r="G5287"/>
      <c r="H5287" s="18"/>
    </row>
    <row r="5288" spans="1:8">
      <c r="A5288" s="17"/>
      <c r="B5288" s="17"/>
      <c r="C5288" s="17"/>
      <c r="D5288" s="17"/>
      <c r="E5288" s="9"/>
      <c r="F5288" s="18"/>
      <c r="G5288"/>
      <c r="H5288" s="18"/>
    </row>
    <row r="5289" spans="1:8">
      <c r="A5289" s="17"/>
      <c r="B5289" s="17"/>
      <c r="C5289" s="17"/>
      <c r="D5289" s="17"/>
      <c r="E5289" s="9"/>
      <c r="F5289" s="18"/>
      <c r="G5289"/>
      <c r="H5289" s="18"/>
    </row>
    <row r="5290" spans="1:8">
      <c r="A5290" s="17"/>
      <c r="B5290" s="17"/>
      <c r="C5290" s="17"/>
      <c r="D5290" s="17"/>
      <c r="E5290" s="9"/>
      <c r="F5290" s="18"/>
      <c r="G5290"/>
      <c r="H5290" s="18"/>
    </row>
    <row r="5291" spans="1:8">
      <c r="A5291" s="17"/>
      <c r="B5291" s="17"/>
      <c r="C5291" s="17"/>
      <c r="D5291" s="17"/>
      <c r="E5291" s="9"/>
      <c r="F5291" s="18"/>
      <c r="G5291"/>
      <c r="H5291" s="18"/>
    </row>
    <row r="5292" spans="1:8">
      <c r="A5292" s="17"/>
      <c r="B5292" s="17"/>
      <c r="C5292" s="17"/>
      <c r="D5292" s="17"/>
      <c r="E5292" s="9"/>
      <c r="F5292" s="18"/>
      <c r="G5292"/>
      <c r="H5292" s="18"/>
    </row>
    <row r="5293" spans="1:8">
      <c r="A5293" s="17"/>
      <c r="B5293" s="17"/>
      <c r="C5293" s="17"/>
      <c r="D5293" s="17"/>
      <c r="E5293" s="9"/>
      <c r="F5293" s="18"/>
      <c r="G5293"/>
      <c r="H5293" s="18"/>
    </row>
    <row r="5294" spans="1:8">
      <c r="A5294" s="17"/>
      <c r="B5294" s="17"/>
      <c r="C5294" s="17"/>
      <c r="D5294" s="17"/>
      <c r="E5294" s="9"/>
      <c r="F5294" s="18"/>
      <c r="G5294"/>
      <c r="H5294" s="18"/>
    </row>
    <row r="5295" spans="1:8">
      <c r="A5295" s="17"/>
      <c r="B5295" s="17"/>
      <c r="C5295" s="17"/>
      <c r="D5295" s="17"/>
      <c r="E5295" s="9"/>
      <c r="F5295" s="18"/>
      <c r="G5295"/>
      <c r="H5295" s="18"/>
    </row>
    <row r="5296" spans="1:8">
      <c r="A5296" s="17"/>
      <c r="B5296" s="17"/>
      <c r="C5296" s="17"/>
      <c r="D5296" s="17"/>
      <c r="E5296" s="9"/>
      <c r="F5296" s="18"/>
      <c r="G5296"/>
      <c r="H5296" s="18"/>
    </row>
    <row r="5297" spans="1:8">
      <c r="A5297" s="17"/>
      <c r="B5297" s="17"/>
      <c r="C5297" s="17"/>
      <c r="D5297" s="17"/>
      <c r="E5297" s="9"/>
      <c r="F5297" s="18"/>
      <c r="G5297"/>
      <c r="H5297" s="18"/>
    </row>
    <row r="5298" spans="1:8">
      <c r="A5298" s="17"/>
      <c r="B5298" s="17"/>
      <c r="C5298" s="17"/>
      <c r="D5298" s="17"/>
      <c r="E5298" s="9"/>
      <c r="F5298" s="18"/>
      <c r="G5298"/>
      <c r="H5298" s="18"/>
    </row>
    <row r="5299" spans="1:8">
      <c r="A5299" s="17"/>
      <c r="B5299" s="17"/>
      <c r="C5299" s="17"/>
      <c r="D5299" s="17"/>
      <c r="E5299" s="9"/>
      <c r="F5299" s="18"/>
      <c r="G5299"/>
      <c r="H5299" s="18"/>
    </row>
    <row r="5300" spans="1:8">
      <c r="A5300" s="17"/>
      <c r="B5300" s="17"/>
      <c r="C5300" s="17"/>
      <c r="D5300" s="17"/>
      <c r="E5300" s="9"/>
      <c r="F5300" s="18"/>
      <c r="G5300"/>
      <c r="H5300" s="18"/>
    </row>
    <row r="5301" spans="1:8">
      <c r="A5301" s="17"/>
      <c r="B5301" s="17"/>
      <c r="C5301" s="17"/>
      <c r="D5301" s="17"/>
      <c r="E5301" s="9"/>
      <c r="F5301" s="18"/>
      <c r="G5301"/>
      <c r="H5301" s="18"/>
    </row>
    <row r="5302" spans="1:8">
      <c r="A5302" s="17"/>
      <c r="B5302" s="17"/>
      <c r="C5302" s="17"/>
      <c r="D5302" s="17"/>
      <c r="E5302" s="9"/>
      <c r="F5302" s="18"/>
      <c r="G5302"/>
      <c r="H5302" s="18"/>
    </row>
    <row r="5303" spans="1:8">
      <c r="A5303" s="17"/>
      <c r="B5303" s="17"/>
      <c r="C5303" s="17"/>
      <c r="D5303" s="17"/>
      <c r="E5303" s="9"/>
      <c r="F5303" s="18"/>
      <c r="G5303"/>
      <c r="H5303" s="18"/>
    </row>
    <row r="5304" spans="1:8">
      <c r="A5304" s="17"/>
      <c r="B5304" s="17"/>
      <c r="C5304" s="17"/>
      <c r="D5304" s="17"/>
      <c r="E5304" s="9"/>
      <c r="F5304" s="18"/>
      <c r="G5304"/>
      <c r="H5304" s="18"/>
    </row>
    <row r="5305" spans="1:8">
      <c r="A5305" s="17"/>
      <c r="B5305" s="17"/>
      <c r="C5305" s="17"/>
      <c r="D5305" s="17"/>
      <c r="E5305" s="9"/>
      <c r="F5305" s="18"/>
      <c r="G5305"/>
      <c r="H5305" s="18"/>
    </row>
    <row r="5306" spans="1:8">
      <c r="A5306" s="17"/>
      <c r="B5306" s="17"/>
      <c r="C5306" s="17"/>
      <c r="D5306" s="17"/>
      <c r="E5306" s="9"/>
      <c r="F5306" s="18"/>
      <c r="G5306"/>
      <c r="H5306" s="18"/>
    </row>
    <row r="5307" spans="1:8">
      <c r="A5307" s="17"/>
      <c r="B5307" s="17"/>
      <c r="C5307" s="17"/>
      <c r="D5307" s="17"/>
      <c r="E5307" s="9"/>
      <c r="F5307" s="18"/>
      <c r="G5307"/>
      <c r="H5307" s="18"/>
    </row>
    <row r="5308" spans="1:8">
      <c r="A5308" s="17"/>
      <c r="B5308" s="17"/>
      <c r="C5308" s="17"/>
      <c r="D5308" s="17"/>
      <c r="E5308" s="9"/>
      <c r="F5308" s="18"/>
      <c r="G5308"/>
      <c r="H5308" s="18"/>
    </row>
    <row r="5309" spans="1:8">
      <c r="A5309" s="17"/>
      <c r="B5309" s="17"/>
      <c r="C5309" s="17"/>
      <c r="D5309" s="17"/>
      <c r="E5309" s="9"/>
      <c r="F5309" s="18"/>
      <c r="G5309"/>
      <c r="H5309" s="18"/>
    </row>
    <row r="5310" spans="1:8">
      <c r="A5310" s="17"/>
      <c r="B5310" s="17"/>
      <c r="C5310" s="17"/>
      <c r="D5310" s="17"/>
      <c r="E5310" s="9"/>
      <c r="F5310" s="18"/>
      <c r="G5310"/>
      <c r="H5310" s="18"/>
    </row>
    <row r="5311" spans="1:8">
      <c r="A5311" s="17"/>
      <c r="B5311" s="17"/>
      <c r="C5311" s="17"/>
      <c r="D5311" s="17"/>
      <c r="E5311" s="9"/>
      <c r="F5311" s="18"/>
      <c r="G5311"/>
      <c r="H5311" s="18"/>
    </row>
    <row r="5312" spans="1:8">
      <c r="A5312" s="17"/>
      <c r="B5312" s="17"/>
      <c r="C5312" s="17"/>
      <c r="D5312" s="17"/>
      <c r="E5312" s="9"/>
      <c r="F5312" s="18"/>
      <c r="G5312"/>
      <c r="H5312" s="18"/>
    </row>
    <row r="5313" spans="1:8">
      <c r="A5313" s="17"/>
      <c r="B5313" s="17"/>
      <c r="C5313" s="17"/>
      <c r="D5313" s="17"/>
      <c r="E5313" s="9"/>
      <c r="F5313" s="18"/>
      <c r="G5313"/>
      <c r="H5313" s="18"/>
    </row>
    <row r="5314" spans="1:8">
      <c r="A5314" s="17"/>
      <c r="B5314" s="17"/>
      <c r="C5314" s="17"/>
      <c r="D5314" s="17"/>
      <c r="E5314" s="9"/>
      <c r="F5314" s="18"/>
      <c r="G5314"/>
      <c r="H5314" s="18"/>
    </row>
    <row r="5315" spans="1:8">
      <c r="A5315" s="17"/>
      <c r="B5315" s="17"/>
      <c r="C5315" s="17"/>
      <c r="D5315" s="17"/>
      <c r="E5315" s="9"/>
      <c r="F5315" s="18"/>
      <c r="G5315"/>
      <c r="H5315" s="18"/>
    </row>
    <row r="5316" spans="1:8">
      <c r="A5316" s="17"/>
      <c r="B5316" s="17"/>
      <c r="C5316" s="17"/>
      <c r="D5316" s="17"/>
      <c r="E5316" s="9"/>
      <c r="F5316" s="18"/>
      <c r="G5316"/>
      <c r="H5316" s="18"/>
    </row>
    <row r="5317" spans="1:8">
      <c r="A5317" s="17"/>
      <c r="B5317" s="17"/>
      <c r="C5317" s="17"/>
      <c r="D5317" s="17"/>
      <c r="E5317" s="9"/>
      <c r="F5317" s="18"/>
      <c r="G5317"/>
      <c r="H5317" s="18"/>
    </row>
    <row r="5318" spans="1:8">
      <c r="A5318" s="17"/>
      <c r="B5318" s="17"/>
      <c r="C5318" s="17"/>
      <c r="D5318" s="17"/>
      <c r="E5318" s="9"/>
      <c r="F5318" s="18"/>
      <c r="G5318"/>
      <c r="H5318" s="18"/>
    </row>
    <row r="5319" spans="1:8">
      <c r="A5319" s="17"/>
      <c r="B5319" s="17"/>
      <c r="C5319" s="17"/>
      <c r="D5319" s="17"/>
      <c r="E5319" s="9"/>
      <c r="F5319" s="18"/>
      <c r="G5319"/>
      <c r="H5319" s="18"/>
    </row>
    <row r="5320" spans="1:8">
      <c r="A5320" s="17"/>
      <c r="B5320" s="17"/>
      <c r="C5320" s="17"/>
      <c r="D5320" s="17"/>
      <c r="E5320" s="9"/>
      <c r="F5320" s="18"/>
      <c r="G5320"/>
      <c r="H5320" s="18"/>
    </row>
    <row r="5321" spans="1:8">
      <c r="A5321" s="17"/>
      <c r="B5321" s="17"/>
      <c r="C5321" s="17"/>
      <c r="D5321" s="17"/>
      <c r="E5321" s="9"/>
      <c r="F5321" s="18"/>
      <c r="G5321"/>
      <c r="H5321" s="18"/>
    </row>
    <row r="5322" spans="1:8">
      <c r="A5322" s="17"/>
      <c r="B5322" s="17"/>
      <c r="C5322" s="17"/>
      <c r="D5322" s="17"/>
      <c r="E5322" s="9"/>
      <c r="F5322" s="18"/>
      <c r="G5322"/>
      <c r="H5322" s="18"/>
    </row>
    <row r="5323" spans="1:8">
      <c r="A5323" s="17"/>
      <c r="B5323" s="17"/>
      <c r="C5323" s="17"/>
      <c r="D5323" s="17"/>
      <c r="E5323" s="9"/>
      <c r="F5323" s="18"/>
      <c r="G5323"/>
      <c r="H5323" s="18"/>
    </row>
    <row r="5324" spans="1:8">
      <c r="A5324" s="17"/>
      <c r="B5324" s="17"/>
      <c r="C5324" s="17"/>
      <c r="D5324" s="17"/>
      <c r="E5324" s="9"/>
      <c r="F5324" s="18"/>
      <c r="G5324"/>
      <c r="H5324" s="18"/>
    </row>
    <row r="5325" spans="1:8">
      <c r="A5325" s="17"/>
      <c r="B5325" s="17"/>
      <c r="C5325" s="17"/>
      <c r="D5325" s="17"/>
      <c r="E5325" s="9"/>
      <c r="F5325" s="18"/>
      <c r="G5325"/>
      <c r="H5325" s="18"/>
    </row>
    <row r="5326" spans="1:8">
      <c r="A5326" s="17"/>
      <c r="B5326" s="17"/>
      <c r="C5326" s="17"/>
      <c r="D5326" s="17"/>
      <c r="E5326" s="9"/>
      <c r="F5326" s="18"/>
      <c r="G5326"/>
      <c r="H5326" s="18"/>
    </row>
    <row r="5327" spans="1:8">
      <c r="A5327" s="17"/>
      <c r="B5327" s="17"/>
      <c r="C5327" s="17"/>
      <c r="D5327" s="17"/>
      <c r="E5327" s="9"/>
      <c r="F5327" s="18"/>
      <c r="G5327"/>
      <c r="H5327" s="18"/>
    </row>
    <row r="5328" spans="1:8">
      <c r="A5328" s="17"/>
      <c r="B5328" s="17"/>
      <c r="C5328" s="17"/>
      <c r="D5328" s="17"/>
      <c r="E5328" s="9"/>
      <c r="F5328" s="18"/>
      <c r="G5328"/>
      <c r="H5328" s="18"/>
    </row>
    <row r="5329" spans="1:8">
      <c r="A5329" s="17"/>
      <c r="B5329" s="17"/>
      <c r="C5329" s="17"/>
      <c r="D5329" s="17"/>
      <c r="E5329" s="9"/>
      <c r="F5329" s="18"/>
      <c r="G5329"/>
      <c r="H5329" s="18"/>
    </row>
    <row r="5330" spans="1:8">
      <c r="A5330" s="17"/>
      <c r="B5330" s="17"/>
      <c r="C5330" s="17"/>
      <c r="D5330" s="17"/>
      <c r="E5330" s="9"/>
      <c r="F5330" s="18"/>
      <c r="G5330"/>
      <c r="H5330" s="18"/>
    </row>
    <row r="5331" spans="1:8">
      <c r="A5331" s="17"/>
      <c r="B5331" s="17"/>
      <c r="C5331" s="17"/>
      <c r="D5331" s="17"/>
      <c r="E5331" s="9"/>
      <c r="F5331" s="18"/>
      <c r="G5331"/>
      <c r="H5331" s="18"/>
    </row>
    <row r="5332" spans="1:8">
      <c r="A5332" s="17"/>
      <c r="B5332" s="17"/>
      <c r="C5332" s="17"/>
      <c r="D5332" s="17"/>
      <c r="E5332" s="9"/>
      <c r="F5332" s="18"/>
      <c r="G5332"/>
      <c r="H5332" s="18"/>
    </row>
    <row r="5333" spans="1:8">
      <c r="A5333" s="17"/>
      <c r="B5333" s="17"/>
      <c r="C5333" s="17"/>
      <c r="D5333" s="17"/>
      <c r="E5333" s="9"/>
      <c r="F5333" s="18"/>
      <c r="G5333"/>
      <c r="H5333" s="18"/>
    </row>
    <row r="5334" spans="1:8">
      <c r="A5334" s="17"/>
      <c r="B5334" s="17"/>
      <c r="C5334" s="17"/>
      <c r="D5334" s="17"/>
      <c r="E5334" s="9"/>
      <c r="F5334" s="18"/>
      <c r="G5334"/>
      <c r="H5334" s="18"/>
    </row>
    <row r="5335" spans="1:8">
      <c r="A5335" s="17"/>
      <c r="B5335" s="17"/>
      <c r="C5335" s="17"/>
      <c r="D5335" s="17"/>
      <c r="E5335" s="9"/>
      <c r="F5335" s="18"/>
      <c r="G5335"/>
      <c r="H5335" s="18"/>
    </row>
    <row r="5336" spans="1:8">
      <c r="A5336" s="17"/>
      <c r="B5336" s="17"/>
      <c r="C5336" s="17"/>
      <c r="D5336" s="17"/>
      <c r="E5336" s="9"/>
      <c r="F5336" s="18"/>
      <c r="G5336"/>
      <c r="H5336" s="18"/>
    </row>
    <row r="5337" spans="1:8">
      <c r="A5337" s="17"/>
      <c r="B5337" s="17"/>
      <c r="C5337" s="17"/>
      <c r="D5337" s="17"/>
      <c r="E5337" s="9"/>
      <c r="F5337" s="18"/>
      <c r="G5337"/>
      <c r="H5337" s="18"/>
    </row>
    <row r="5338" spans="1:8">
      <c r="A5338" s="17"/>
      <c r="B5338" s="17"/>
      <c r="C5338" s="17"/>
      <c r="D5338" s="17"/>
      <c r="E5338" s="9"/>
      <c r="F5338" s="18"/>
      <c r="G5338"/>
      <c r="H5338" s="18"/>
    </row>
    <row r="5339" spans="1:8">
      <c r="A5339" s="17"/>
      <c r="B5339" s="17"/>
      <c r="C5339" s="17"/>
      <c r="D5339" s="17"/>
      <c r="E5339" s="9"/>
      <c r="F5339" s="18"/>
      <c r="G5339"/>
      <c r="H5339" s="18"/>
    </row>
    <row r="5340" spans="1:8">
      <c r="A5340" s="17"/>
      <c r="B5340" s="17"/>
      <c r="C5340" s="17"/>
      <c r="D5340" s="17"/>
      <c r="E5340" s="9"/>
      <c r="F5340" s="18"/>
      <c r="G5340"/>
      <c r="H5340" s="18"/>
    </row>
    <row r="5341" spans="1:8">
      <c r="A5341" s="17"/>
      <c r="B5341" s="17"/>
      <c r="C5341" s="17"/>
      <c r="D5341" s="17"/>
      <c r="E5341" s="9"/>
      <c r="F5341" s="18"/>
      <c r="G5341"/>
      <c r="H5341" s="18"/>
    </row>
    <row r="5342" spans="1:8">
      <c r="A5342" s="17"/>
      <c r="B5342" s="17"/>
      <c r="C5342" s="17"/>
      <c r="D5342" s="17"/>
      <c r="E5342" s="9"/>
      <c r="F5342" s="18"/>
      <c r="G5342"/>
      <c r="H5342" s="18"/>
    </row>
    <row r="5343" spans="1:8">
      <c r="A5343" s="17"/>
      <c r="B5343" s="17"/>
      <c r="C5343" s="17"/>
      <c r="D5343" s="17"/>
      <c r="E5343" s="9"/>
      <c r="F5343" s="18"/>
      <c r="G5343"/>
      <c r="H5343" s="18"/>
    </row>
    <row r="5344" spans="1:8">
      <c r="A5344" s="17"/>
      <c r="B5344" s="17"/>
      <c r="C5344" s="17"/>
      <c r="D5344" s="17"/>
      <c r="E5344" s="9"/>
      <c r="F5344" s="18"/>
      <c r="G5344"/>
      <c r="H5344" s="18"/>
    </row>
    <row r="5345" spans="1:8">
      <c r="A5345" s="17"/>
      <c r="B5345" s="17"/>
      <c r="C5345" s="17"/>
      <c r="D5345" s="17"/>
      <c r="E5345" s="9"/>
      <c r="F5345" s="18"/>
      <c r="G5345"/>
      <c r="H5345" s="18"/>
    </row>
    <row r="5346" spans="1:8">
      <c r="A5346" s="17"/>
      <c r="B5346" s="17"/>
      <c r="C5346" s="17"/>
      <c r="D5346" s="17"/>
      <c r="E5346" s="9"/>
      <c r="F5346" s="18"/>
      <c r="G5346"/>
      <c r="H5346" s="18"/>
    </row>
    <row r="5347" spans="1:8">
      <c r="A5347" s="17"/>
      <c r="B5347" s="17"/>
      <c r="C5347" s="17"/>
      <c r="D5347" s="17"/>
      <c r="E5347" s="9"/>
      <c r="F5347" s="18"/>
      <c r="G5347"/>
      <c r="H5347" s="18"/>
    </row>
    <row r="5348" spans="1:8">
      <c r="A5348" s="17"/>
      <c r="B5348" s="17"/>
      <c r="C5348" s="17"/>
      <c r="D5348" s="17"/>
      <c r="E5348" s="9"/>
      <c r="F5348" s="18"/>
      <c r="G5348"/>
      <c r="H5348" s="18"/>
    </row>
    <row r="5349" spans="1:8">
      <c r="A5349" s="17"/>
      <c r="B5349" s="17"/>
      <c r="C5349" s="17"/>
      <c r="D5349" s="17"/>
      <c r="E5349" s="9"/>
      <c r="F5349" s="18"/>
      <c r="G5349"/>
      <c r="H5349" s="18"/>
    </row>
    <row r="5350" spans="1:8">
      <c r="A5350" s="17"/>
      <c r="B5350" s="17"/>
      <c r="C5350" s="17"/>
      <c r="D5350" s="17"/>
      <c r="E5350" s="9"/>
      <c r="F5350" s="18"/>
      <c r="G5350"/>
      <c r="H5350" s="18"/>
    </row>
    <row r="5351" spans="1:8">
      <c r="A5351" s="17"/>
      <c r="B5351" s="17"/>
      <c r="C5351" s="17"/>
      <c r="D5351" s="17"/>
      <c r="E5351" s="9"/>
      <c r="F5351" s="18"/>
      <c r="G5351"/>
      <c r="H5351" s="18"/>
    </row>
    <row r="5352" spans="1:8">
      <c r="A5352" s="17"/>
      <c r="B5352" s="17"/>
      <c r="C5352" s="17"/>
      <c r="D5352" s="17"/>
      <c r="E5352" s="9"/>
      <c r="F5352" s="18"/>
      <c r="G5352"/>
      <c r="H5352" s="18"/>
    </row>
    <row r="5353" spans="1:8">
      <c r="A5353" s="17"/>
      <c r="B5353" s="17"/>
      <c r="C5353" s="17"/>
      <c r="D5353" s="17"/>
      <c r="E5353" s="9"/>
      <c r="F5353" s="18"/>
      <c r="G5353"/>
      <c r="H5353" s="18"/>
    </row>
    <row r="5354" spans="1:8">
      <c r="A5354" s="17"/>
      <c r="B5354" s="17"/>
      <c r="C5354" s="17"/>
      <c r="D5354" s="17"/>
      <c r="E5354" s="9"/>
      <c r="F5354" s="18"/>
      <c r="G5354"/>
      <c r="H5354" s="18"/>
    </row>
    <row r="5355" spans="1:8">
      <c r="A5355" s="17"/>
      <c r="B5355" s="17"/>
      <c r="C5355" s="17"/>
      <c r="D5355" s="17"/>
      <c r="E5355" s="9"/>
      <c r="F5355" s="18"/>
      <c r="G5355"/>
      <c r="H5355" s="18"/>
    </row>
    <row r="5356" spans="1:8">
      <c r="A5356" s="17"/>
      <c r="B5356" s="17"/>
      <c r="C5356" s="17"/>
      <c r="D5356" s="17"/>
      <c r="E5356" s="9"/>
      <c r="F5356" s="18"/>
      <c r="G5356"/>
      <c r="H5356" s="18"/>
    </row>
    <row r="5357" spans="1:8">
      <c r="A5357" s="17"/>
      <c r="B5357" s="17"/>
      <c r="C5357" s="17"/>
      <c r="D5357" s="17"/>
      <c r="E5357" s="9"/>
      <c r="F5357" s="18"/>
      <c r="G5357"/>
      <c r="H5357" s="18"/>
    </row>
    <row r="5358" spans="1:8">
      <c r="A5358" s="17"/>
      <c r="B5358" s="17"/>
      <c r="C5358" s="17"/>
      <c r="D5358" s="17"/>
      <c r="E5358" s="9"/>
      <c r="F5358" s="18"/>
      <c r="G5358"/>
      <c r="H5358" s="18"/>
    </row>
    <row r="5359" spans="1:8">
      <c r="A5359" s="17"/>
      <c r="B5359" s="17"/>
      <c r="C5359" s="17"/>
      <c r="D5359" s="17"/>
      <c r="E5359" s="9"/>
      <c r="F5359" s="18"/>
      <c r="G5359"/>
      <c r="H5359" s="18"/>
    </row>
    <row r="5360" spans="1:8">
      <c r="A5360" s="17"/>
      <c r="B5360" s="17"/>
      <c r="C5360" s="17"/>
      <c r="D5360" s="17"/>
      <c r="E5360" s="9"/>
      <c r="F5360" s="18"/>
      <c r="G5360"/>
      <c r="H5360" s="18"/>
    </row>
    <row r="5361" spans="1:8">
      <c r="A5361" s="17"/>
      <c r="B5361" s="17"/>
      <c r="C5361" s="17"/>
      <c r="D5361" s="17"/>
      <c r="E5361" s="9"/>
      <c r="F5361" s="18"/>
      <c r="G5361"/>
      <c r="H5361" s="18"/>
    </row>
    <row r="5362" spans="1:8">
      <c r="A5362" s="17"/>
      <c r="B5362" s="17"/>
      <c r="C5362" s="17"/>
      <c r="D5362" s="17"/>
      <c r="E5362" s="9"/>
      <c r="F5362" s="18"/>
      <c r="G5362"/>
      <c r="H5362" s="18"/>
    </row>
    <row r="5363" spans="1:8">
      <c r="A5363" s="17"/>
      <c r="B5363" s="17"/>
      <c r="C5363" s="17"/>
      <c r="D5363" s="17"/>
      <c r="E5363" s="9"/>
      <c r="F5363" s="18"/>
      <c r="G5363"/>
      <c r="H5363" s="18"/>
    </row>
    <row r="5364" spans="1:8">
      <c r="A5364" s="17"/>
      <c r="B5364" s="17"/>
      <c r="C5364" s="17"/>
      <c r="D5364" s="17"/>
      <c r="E5364" s="9"/>
      <c r="F5364" s="18"/>
      <c r="G5364"/>
      <c r="H5364" s="18"/>
    </row>
    <row r="5365" spans="1:8">
      <c r="A5365" s="17"/>
      <c r="B5365" s="17"/>
      <c r="C5365" s="17"/>
      <c r="D5365" s="17"/>
      <c r="E5365" s="9"/>
      <c r="F5365" s="18"/>
      <c r="G5365"/>
      <c r="H5365" s="18"/>
    </row>
    <row r="5366" spans="1:8">
      <c r="A5366" s="17"/>
      <c r="B5366" s="17"/>
      <c r="C5366" s="17"/>
      <c r="D5366" s="17"/>
      <c r="E5366" s="9"/>
      <c r="F5366" s="18"/>
      <c r="G5366"/>
      <c r="H5366" s="18"/>
    </row>
    <row r="5367" spans="1:8">
      <c r="A5367" s="17"/>
      <c r="B5367" s="17"/>
      <c r="C5367" s="17"/>
      <c r="D5367" s="17"/>
      <c r="E5367" s="9"/>
      <c r="F5367" s="18"/>
      <c r="G5367"/>
      <c r="H5367" s="18"/>
    </row>
    <row r="5368" spans="1:8">
      <c r="A5368" s="17"/>
      <c r="B5368" s="17"/>
      <c r="C5368" s="17"/>
      <c r="D5368" s="17"/>
      <c r="E5368" s="9"/>
      <c r="F5368" s="18"/>
      <c r="G5368"/>
      <c r="H5368" s="18"/>
    </row>
    <row r="5369" spans="1:8">
      <c r="A5369" s="17"/>
      <c r="B5369" s="17"/>
      <c r="C5369" s="17"/>
      <c r="D5369" s="17"/>
      <c r="E5369" s="9"/>
      <c r="F5369" s="18"/>
      <c r="G5369"/>
      <c r="H5369" s="18"/>
    </row>
    <row r="5370" spans="1:8">
      <c r="A5370" s="17"/>
      <c r="B5370" s="17"/>
      <c r="C5370" s="17"/>
      <c r="D5370" s="17"/>
      <c r="E5370" s="9"/>
      <c r="F5370" s="18"/>
      <c r="G5370"/>
      <c r="H5370" s="18"/>
    </row>
    <row r="5371" spans="1:8">
      <c r="A5371" s="17"/>
      <c r="B5371" s="17"/>
      <c r="C5371" s="17"/>
      <c r="D5371" s="17"/>
      <c r="E5371" s="9"/>
      <c r="F5371" s="18"/>
      <c r="G5371"/>
      <c r="H5371" s="18"/>
    </row>
    <row r="5372" spans="1:8">
      <c r="A5372" s="17"/>
      <c r="B5372" s="17"/>
      <c r="C5372" s="17"/>
      <c r="D5372" s="17"/>
      <c r="E5372" s="9"/>
      <c r="F5372" s="18"/>
      <c r="G5372"/>
      <c r="H5372" s="18"/>
    </row>
    <row r="5373" spans="1:8">
      <c r="A5373" s="17"/>
      <c r="B5373" s="17"/>
      <c r="C5373" s="17"/>
      <c r="D5373" s="17"/>
      <c r="E5373" s="9"/>
      <c r="F5373" s="18"/>
      <c r="G5373"/>
      <c r="H5373" s="18"/>
    </row>
    <row r="5374" spans="1:8">
      <c r="A5374" s="17"/>
      <c r="B5374" s="17"/>
      <c r="C5374" s="17"/>
      <c r="D5374" s="17"/>
      <c r="E5374" s="9"/>
      <c r="F5374" s="18"/>
      <c r="G5374"/>
      <c r="H5374" s="18"/>
    </row>
    <row r="5375" spans="1:8">
      <c r="A5375" s="17"/>
      <c r="B5375" s="17"/>
      <c r="C5375" s="17"/>
      <c r="D5375" s="17"/>
      <c r="E5375" s="9"/>
      <c r="F5375" s="18"/>
      <c r="G5375"/>
      <c r="H5375" s="18"/>
    </row>
    <row r="5376" spans="1:8">
      <c r="A5376" s="17"/>
      <c r="B5376" s="17"/>
      <c r="C5376" s="17"/>
      <c r="D5376" s="17"/>
      <c r="E5376" s="9"/>
      <c r="F5376" s="18"/>
      <c r="G5376"/>
      <c r="H5376" s="18"/>
    </row>
    <row r="5377" spans="1:8">
      <c r="A5377" s="17"/>
      <c r="B5377" s="17"/>
      <c r="C5377" s="17"/>
      <c r="D5377" s="17"/>
      <c r="E5377" s="9"/>
      <c r="F5377" s="18"/>
      <c r="G5377"/>
      <c r="H5377" s="18"/>
    </row>
    <row r="5378" spans="1:8">
      <c r="A5378" s="17"/>
      <c r="B5378" s="17"/>
      <c r="C5378" s="17"/>
      <c r="D5378" s="17"/>
      <c r="E5378" s="9"/>
      <c r="F5378" s="18"/>
      <c r="G5378"/>
      <c r="H5378" s="18"/>
    </row>
    <row r="5379" spans="1:8">
      <c r="A5379" s="17"/>
      <c r="B5379" s="17"/>
      <c r="C5379" s="17"/>
      <c r="D5379" s="17"/>
      <c r="E5379" s="9"/>
      <c r="F5379" s="18"/>
      <c r="G5379"/>
      <c r="H5379" s="18"/>
    </row>
    <row r="5380" spans="1:8">
      <c r="A5380" s="17"/>
      <c r="B5380" s="17"/>
      <c r="C5380" s="17"/>
      <c r="D5380" s="17"/>
      <c r="E5380" s="9"/>
      <c r="F5380" s="18"/>
      <c r="G5380"/>
      <c r="H5380" s="18"/>
    </row>
    <row r="5381" spans="1:8">
      <c r="A5381" s="17"/>
      <c r="B5381" s="17"/>
      <c r="C5381" s="17"/>
      <c r="D5381" s="17"/>
      <c r="E5381" s="9"/>
      <c r="F5381" s="18"/>
      <c r="G5381"/>
      <c r="H5381" s="18"/>
    </row>
    <row r="5382" spans="1:8">
      <c r="A5382" s="17"/>
      <c r="B5382" s="17"/>
      <c r="C5382" s="17"/>
      <c r="D5382" s="17"/>
      <c r="E5382" s="9"/>
      <c r="F5382" s="18"/>
      <c r="G5382"/>
      <c r="H5382" s="18"/>
    </row>
    <row r="5383" spans="1:8">
      <c r="A5383" s="17"/>
      <c r="B5383" s="17"/>
      <c r="C5383" s="17"/>
      <c r="D5383" s="17"/>
      <c r="E5383" s="9"/>
      <c r="F5383" s="18"/>
      <c r="G5383"/>
      <c r="H5383" s="18"/>
    </row>
    <row r="5384" spans="1:8">
      <c r="A5384" s="17"/>
      <c r="B5384" s="17"/>
      <c r="C5384" s="17"/>
      <c r="D5384" s="17"/>
      <c r="E5384" s="9"/>
      <c r="F5384" s="18"/>
      <c r="G5384"/>
      <c r="H5384" s="18"/>
    </row>
    <row r="5385" spans="1:8">
      <c r="A5385" s="17"/>
      <c r="B5385" s="17"/>
      <c r="C5385" s="17"/>
      <c r="D5385" s="17"/>
      <c r="E5385" s="9"/>
      <c r="F5385" s="18"/>
      <c r="G5385"/>
      <c r="H5385" s="18"/>
    </row>
    <row r="5386" spans="1:8">
      <c r="A5386" s="17"/>
      <c r="B5386" s="17"/>
      <c r="C5386" s="17"/>
      <c r="D5386" s="17"/>
      <c r="E5386" s="9"/>
      <c r="F5386" s="18"/>
      <c r="G5386"/>
      <c r="H5386" s="18"/>
    </row>
    <row r="5387" spans="1:8">
      <c r="A5387" s="17"/>
      <c r="B5387" s="17"/>
      <c r="C5387" s="17"/>
      <c r="D5387" s="17"/>
      <c r="E5387" s="9"/>
      <c r="F5387" s="18"/>
      <c r="G5387"/>
      <c r="H5387" s="18"/>
    </row>
    <row r="5388" spans="1:8">
      <c r="A5388" s="17"/>
      <c r="B5388" s="17"/>
      <c r="C5388" s="17"/>
      <c r="D5388" s="17"/>
      <c r="E5388" s="9"/>
      <c r="F5388" s="18"/>
      <c r="G5388"/>
      <c r="H5388" s="18"/>
    </row>
    <row r="5389" spans="1:8">
      <c r="A5389" s="17"/>
      <c r="B5389" s="17"/>
      <c r="C5389" s="17"/>
      <c r="D5389" s="17"/>
      <c r="E5389" s="9"/>
      <c r="F5389" s="18"/>
      <c r="G5389"/>
      <c r="H5389" s="18"/>
    </row>
    <row r="5390" spans="1:8">
      <c r="A5390" s="17"/>
      <c r="B5390" s="17"/>
      <c r="C5390" s="17"/>
      <c r="D5390" s="17"/>
      <c r="E5390" s="9"/>
      <c r="F5390" s="18"/>
      <c r="G5390"/>
      <c r="H5390" s="18"/>
    </row>
    <row r="5391" spans="1:8">
      <c r="A5391" s="17"/>
      <c r="B5391" s="17"/>
      <c r="C5391" s="17"/>
      <c r="D5391" s="17"/>
      <c r="E5391" s="9"/>
      <c r="F5391" s="18"/>
      <c r="G5391"/>
      <c r="H5391" s="18"/>
    </row>
    <row r="5392" spans="1:8">
      <c r="A5392" s="17"/>
      <c r="B5392" s="17"/>
      <c r="C5392" s="17"/>
      <c r="D5392" s="17"/>
      <c r="E5392" s="9"/>
      <c r="F5392" s="18"/>
      <c r="G5392"/>
      <c r="H5392" s="18"/>
    </row>
    <row r="5393" spans="1:8">
      <c r="A5393" s="17"/>
      <c r="B5393" s="17"/>
      <c r="C5393" s="17"/>
      <c r="D5393" s="17"/>
      <c r="E5393" s="9"/>
      <c r="F5393" s="18"/>
      <c r="G5393"/>
      <c r="H5393" s="18"/>
    </row>
    <row r="5394" spans="1:8">
      <c r="A5394" s="17"/>
      <c r="B5394" s="17"/>
      <c r="C5394" s="17"/>
      <c r="D5394" s="17"/>
      <c r="E5394" s="9"/>
      <c r="F5394" s="18"/>
      <c r="G5394"/>
      <c r="H5394" s="18"/>
    </row>
    <row r="5395" spans="1:8">
      <c r="A5395" s="17"/>
      <c r="B5395" s="17"/>
      <c r="C5395" s="17"/>
      <c r="D5395" s="17"/>
      <c r="E5395" s="9"/>
      <c r="F5395" s="18"/>
      <c r="G5395"/>
      <c r="H5395" s="18"/>
    </row>
    <row r="5396" spans="1:8">
      <c r="A5396" s="17"/>
      <c r="B5396" s="17"/>
      <c r="C5396" s="17"/>
      <c r="D5396" s="17"/>
      <c r="E5396" s="9"/>
      <c r="F5396" s="18"/>
      <c r="G5396"/>
      <c r="H5396" s="18"/>
    </row>
    <row r="5397" spans="1:8">
      <c r="A5397" s="17"/>
      <c r="B5397" s="17"/>
      <c r="C5397" s="17"/>
      <c r="D5397" s="17"/>
      <c r="E5397" s="9"/>
      <c r="F5397" s="18"/>
      <c r="G5397"/>
      <c r="H5397" s="18"/>
    </row>
    <row r="5398" spans="1:8">
      <c r="A5398" s="17"/>
      <c r="B5398" s="17"/>
      <c r="C5398" s="17"/>
      <c r="D5398" s="17"/>
      <c r="E5398" s="9"/>
      <c r="F5398" s="18"/>
      <c r="G5398"/>
      <c r="H5398" s="18"/>
    </row>
    <row r="5399" spans="1:8">
      <c r="A5399" s="17"/>
      <c r="B5399" s="17"/>
      <c r="C5399" s="17"/>
      <c r="D5399" s="17"/>
      <c r="E5399" s="9"/>
      <c r="F5399" s="18"/>
      <c r="G5399"/>
      <c r="H5399" s="18"/>
    </row>
    <row r="5400" spans="1:8">
      <c r="A5400" s="17"/>
      <c r="B5400" s="17"/>
      <c r="C5400" s="17"/>
      <c r="D5400" s="17"/>
      <c r="E5400" s="9"/>
      <c r="F5400" s="18"/>
      <c r="G5400"/>
      <c r="H5400" s="18"/>
    </row>
    <row r="5401" spans="1:8">
      <c r="A5401" s="17"/>
      <c r="B5401" s="17"/>
      <c r="C5401" s="17"/>
      <c r="D5401" s="17"/>
      <c r="E5401" s="9"/>
      <c r="F5401" s="18"/>
      <c r="G5401"/>
      <c r="H5401" s="18"/>
    </row>
    <row r="5402" spans="1:8">
      <c r="A5402" s="17"/>
      <c r="B5402" s="17"/>
      <c r="C5402" s="17"/>
      <c r="D5402" s="17"/>
      <c r="E5402" s="9"/>
      <c r="F5402" s="18"/>
      <c r="G5402"/>
      <c r="H5402" s="18"/>
    </row>
    <row r="5403" spans="1:8">
      <c r="A5403" s="17"/>
      <c r="B5403" s="17"/>
      <c r="C5403" s="17"/>
      <c r="D5403" s="17"/>
      <c r="E5403" s="9"/>
      <c r="F5403" s="18"/>
      <c r="G5403"/>
      <c r="H5403" s="18"/>
    </row>
    <row r="5404" spans="1:8">
      <c r="A5404" s="17"/>
      <c r="B5404" s="17"/>
      <c r="C5404" s="17"/>
      <c r="D5404" s="17"/>
      <c r="E5404" s="9"/>
      <c r="F5404" s="18"/>
      <c r="G5404"/>
      <c r="H5404" s="18"/>
    </row>
    <row r="5405" spans="1:8">
      <c r="A5405" s="17"/>
      <c r="B5405" s="17"/>
      <c r="C5405" s="17"/>
      <c r="D5405" s="17"/>
      <c r="E5405" s="9"/>
      <c r="F5405" s="18"/>
      <c r="G5405"/>
      <c r="H5405" s="18"/>
    </row>
    <row r="5406" spans="1:8">
      <c r="A5406" s="17"/>
      <c r="B5406" s="17"/>
      <c r="C5406" s="17"/>
      <c r="D5406" s="17"/>
      <c r="E5406" s="9"/>
      <c r="F5406" s="18"/>
      <c r="G5406"/>
      <c r="H5406" s="18"/>
    </row>
    <row r="5407" spans="1:8">
      <c r="A5407" s="17"/>
      <c r="B5407" s="17"/>
      <c r="C5407" s="17"/>
      <c r="D5407" s="17"/>
      <c r="E5407" s="9"/>
      <c r="F5407" s="18"/>
      <c r="G5407"/>
      <c r="H5407" s="18"/>
    </row>
    <row r="5408" spans="1:8">
      <c r="A5408" s="17"/>
      <c r="B5408" s="17"/>
      <c r="C5408" s="17"/>
      <c r="D5408" s="17"/>
      <c r="E5408" s="9"/>
      <c r="F5408" s="18"/>
      <c r="G5408"/>
      <c r="H5408" s="18"/>
    </row>
    <row r="5409" spans="1:8">
      <c r="A5409" s="17"/>
      <c r="B5409" s="17"/>
      <c r="C5409" s="17"/>
      <c r="D5409" s="17"/>
      <c r="E5409" s="9"/>
      <c r="F5409" s="18"/>
      <c r="G5409"/>
      <c r="H5409" s="18"/>
    </row>
    <row r="5410" spans="1:8">
      <c r="A5410" s="17"/>
      <c r="B5410" s="17"/>
      <c r="C5410" s="17"/>
      <c r="D5410" s="17"/>
      <c r="E5410" s="9"/>
      <c r="F5410" s="18"/>
      <c r="G5410"/>
      <c r="H5410" s="18"/>
    </row>
    <row r="5411" spans="1:8">
      <c r="A5411" s="17"/>
      <c r="B5411" s="17"/>
      <c r="C5411" s="17"/>
      <c r="D5411" s="17"/>
      <c r="E5411" s="9"/>
      <c r="F5411" s="18"/>
      <c r="G5411"/>
      <c r="H5411" s="18"/>
    </row>
    <row r="5412" spans="1:8">
      <c r="A5412" s="17"/>
      <c r="B5412" s="17"/>
      <c r="C5412" s="17"/>
      <c r="D5412" s="17"/>
      <c r="E5412" s="9"/>
      <c r="F5412" s="18"/>
      <c r="G5412"/>
      <c r="H5412" s="18"/>
    </row>
    <row r="5413" spans="1:8">
      <c r="A5413" s="17"/>
      <c r="B5413" s="17"/>
      <c r="C5413" s="17"/>
      <c r="D5413" s="17"/>
      <c r="E5413" s="9"/>
      <c r="F5413" s="18"/>
      <c r="G5413"/>
      <c r="H5413" s="18"/>
    </row>
    <row r="5414" spans="1:8">
      <c r="A5414" s="17"/>
      <c r="B5414" s="17"/>
      <c r="C5414" s="17"/>
      <c r="D5414" s="17"/>
      <c r="E5414" s="9"/>
      <c r="F5414" s="18"/>
      <c r="G5414"/>
      <c r="H5414" s="18"/>
    </row>
    <row r="5415" spans="1:8">
      <c r="A5415" s="17"/>
      <c r="B5415" s="17"/>
      <c r="C5415" s="17"/>
      <c r="D5415" s="17"/>
      <c r="E5415" s="9"/>
      <c r="F5415" s="18"/>
      <c r="G5415"/>
      <c r="H5415" s="18"/>
    </row>
    <row r="5416" spans="1:8">
      <c r="A5416" s="17"/>
      <c r="B5416" s="17"/>
      <c r="C5416" s="17"/>
      <c r="D5416" s="17"/>
      <c r="E5416" s="9"/>
      <c r="F5416" s="18"/>
      <c r="G5416"/>
      <c r="H5416" s="18"/>
    </row>
    <row r="5417" spans="1:8">
      <c r="A5417" s="17"/>
      <c r="B5417" s="17"/>
      <c r="C5417" s="17"/>
      <c r="D5417" s="17"/>
      <c r="E5417" s="9"/>
      <c r="F5417" s="18"/>
      <c r="G5417"/>
      <c r="H5417" s="18"/>
    </row>
    <row r="5418" spans="1:8">
      <c r="A5418" s="17"/>
      <c r="B5418" s="17"/>
      <c r="C5418" s="17"/>
      <c r="D5418" s="17"/>
      <c r="E5418" s="9"/>
      <c r="F5418" s="18"/>
      <c r="G5418"/>
      <c r="H5418" s="18"/>
    </row>
    <row r="5419" spans="1:8">
      <c r="A5419" s="17"/>
      <c r="B5419" s="17"/>
      <c r="C5419" s="17"/>
      <c r="D5419" s="17"/>
      <c r="E5419" s="9"/>
      <c r="F5419" s="18"/>
      <c r="G5419"/>
      <c r="H5419" s="18"/>
    </row>
    <row r="5420" spans="1:8">
      <c r="A5420" s="17"/>
      <c r="B5420" s="17"/>
      <c r="C5420" s="17"/>
      <c r="D5420" s="17"/>
      <c r="E5420" s="9"/>
      <c r="F5420" s="18"/>
      <c r="G5420"/>
      <c r="H5420" s="18"/>
    </row>
    <row r="5421" spans="1:8">
      <c r="A5421" s="17"/>
      <c r="B5421" s="17"/>
      <c r="C5421" s="17"/>
      <c r="D5421" s="17"/>
      <c r="E5421" s="9"/>
      <c r="F5421" s="18"/>
      <c r="G5421"/>
      <c r="H5421" s="18"/>
    </row>
    <row r="5422" spans="1:8">
      <c r="A5422" s="17"/>
      <c r="B5422" s="17"/>
      <c r="C5422" s="17"/>
      <c r="D5422" s="17"/>
      <c r="E5422" s="9"/>
      <c r="F5422" s="18"/>
      <c r="G5422"/>
      <c r="H5422" s="18"/>
    </row>
    <row r="5423" spans="1:8">
      <c r="A5423" s="17"/>
      <c r="B5423" s="17"/>
      <c r="C5423" s="17"/>
      <c r="D5423" s="17"/>
      <c r="E5423" s="9"/>
      <c r="F5423" s="18"/>
      <c r="G5423"/>
      <c r="H5423" s="18"/>
    </row>
    <row r="5424" spans="1:8">
      <c r="A5424" s="17"/>
      <c r="B5424" s="17"/>
      <c r="C5424" s="17"/>
      <c r="D5424" s="17"/>
      <c r="E5424" s="9"/>
      <c r="F5424" s="18"/>
      <c r="G5424"/>
      <c r="H5424" s="18"/>
    </row>
    <row r="5425" spans="1:8">
      <c r="A5425" s="17"/>
      <c r="B5425" s="17"/>
      <c r="C5425" s="17"/>
      <c r="D5425" s="17"/>
      <c r="E5425" s="9"/>
      <c r="F5425" s="18"/>
      <c r="G5425"/>
      <c r="H5425" s="18"/>
    </row>
    <row r="5426" spans="1:8">
      <c r="A5426" s="17"/>
      <c r="B5426" s="17"/>
      <c r="C5426" s="17"/>
      <c r="D5426" s="17"/>
      <c r="E5426" s="9"/>
      <c r="F5426" s="18"/>
      <c r="G5426"/>
      <c r="H5426" s="18"/>
    </row>
    <row r="5427" spans="1:8">
      <c r="A5427" s="17"/>
      <c r="B5427" s="17"/>
      <c r="C5427" s="17"/>
      <c r="D5427" s="17"/>
      <c r="E5427" s="9"/>
      <c r="F5427" s="18"/>
      <c r="G5427"/>
      <c r="H5427" s="18"/>
    </row>
    <row r="5428" spans="1:8">
      <c r="A5428" s="17"/>
      <c r="B5428" s="17"/>
      <c r="C5428" s="17"/>
      <c r="D5428" s="17"/>
      <c r="E5428" s="9"/>
      <c r="F5428" s="18"/>
      <c r="G5428"/>
      <c r="H5428" s="18"/>
    </row>
    <row r="5429" spans="1:8">
      <c r="A5429" s="17"/>
      <c r="B5429" s="17"/>
      <c r="C5429" s="17"/>
      <c r="D5429" s="17"/>
      <c r="E5429" s="9"/>
      <c r="F5429" s="18"/>
      <c r="G5429"/>
      <c r="H5429" s="18"/>
    </row>
    <row r="5430" spans="1:8">
      <c r="A5430" s="17"/>
      <c r="B5430" s="17"/>
      <c r="C5430" s="17"/>
      <c r="D5430" s="17"/>
      <c r="E5430" s="9"/>
      <c r="F5430" s="18"/>
      <c r="G5430"/>
      <c r="H5430" s="18"/>
    </row>
    <row r="5431" spans="1:8">
      <c r="A5431" s="17"/>
      <c r="B5431" s="17"/>
      <c r="C5431" s="17"/>
      <c r="D5431" s="17"/>
      <c r="E5431" s="9"/>
      <c r="F5431" s="18"/>
      <c r="G5431"/>
      <c r="H5431" s="18"/>
    </row>
    <row r="5432" spans="1:8">
      <c r="A5432" s="17"/>
      <c r="B5432" s="17"/>
      <c r="C5432" s="17"/>
      <c r="D5432" s="17"/>
      <c r="E5432" s="9"/>
      <c r="F5432" s="18"/>
      <c r="G5432"/>
      <c r="H5432" s="18"/>
    </row>
    <row r="5433" spans="1:8">
      <c r="A5433" s="17"/>
      <c r="B5433" s="17"/>
      <c r="C5433" s="17"/>
      <c r="D5433" s="17"/>
      <c r="E5433" s="9"/>
      <c r="F5433" s="18"/>
      <c r="G5433"/>
      <c r="H5433" s="18"/>
    </row>
    <row r="5434" spans="1:8">
      <c r="A5434" s="17"/>
      <c r="B5434" s="17"/>
      <c r="C5434" s="17"/>
      <c r="D5434" s="17"/>
      <c r="E5434" s="9"/>
      <c r="F5434" s="18"/>
      <c r="G5434"/>
      <c r="H5434" s="18"/>
    </row>
    <row r="5435" spans="1:8">
      <c r="A5435" s="17"/>
      <c r="B5435" s="17"/>
      <c r="C5435" s="17"/>
      <c r="D5435" s="17"/>
      <c r="E5435" s="9"/>
      <c r="F5435" s="18"/>
      <c r="G5435"/>
      <c r="H5435" s="18"/>
    </row>
    <row r="5436" spans="1:8">
      <c r="A5436" s="17"/>
      <c r="B5436" s="17"/>
      <c r="C5436" s="17"/>
      <c r="D5436" s="17"/>
      <c r="E5436" s="9"/>
      <c r="F5436" s="18"/>
      <c r="G5436"/>
      <c r="H5436" s="18"/>
    </row>
    <row r="5437" spans="1:8">
      <c r="A5437" s="17"/>
      <c r="B5437" s="17"/>
      <c r="C5437" s="17"/>
      <c r="D5437" s="17"/>
      <c r="E5437" s="9"/>
      <c r="F5437" s="18"/>
      <c r="G5437"/>
      <c r="H5437" s="18"/>
    </row>
    <row r="5438" spans="1:8">
      <c r="A5438" s="17"/>
      <c r="B5438" s="17"/>
      <c r="C5438" s="17"/>
      <c r="D5438" s="17"/>
      <c r="E5438" s="9"/>
      <c r="F5438" s="18"/>
      <c r="G5438"/>
      <c r="H5438" s="18"/>
    </row>
    <row r="5439" spans="1:8">
      <c r="A5439" s="17"/>
      <c r="B5439" s="17"/>
      <c r="C5439" s="17"/>
      <c r="D5439" s="17"/>
      <c r="E5439" s="9"/>
      <c r="F5439" s="18"/>
      <c r="G5439"/>
      <c r="H5439" s="18"/>
    </row>
    <row r="5440" spans="1:8">
      <c r="A5440" s="17"/>
      <c r="B5440" s="17"/>
      <c r="C5440" s="17"/>
      <c r="D5440" s="17"/>
      <c r="E5440" s="9"/>
      <c r="F5440" s="18"/>
      <c r="G5440"/>
      <c r="H5440" s="18"/>
    </row>
    <row r="5441" spans="1:8">
      <c r="A5441" s="17"/>
      <c r="B5441" s="17"/>
      <c r="C5441" s="17"/>
      <c r="D5441" s="17"/>
      <c r="E5441" s="9"/>
      <c r="F5441" s="18"/>
      <c r="G5441"/>
      <c r="H5441" s="18"/>
    </row>
    <row r="5442" spans="1:8">
      <c r="A5442" s="17"/>
      <c r="B5442" s="17"/>
      <c r="C5442" s="17"/>
      <c r="D5442" s="17"/>
      <c r="E5442" s="9"/>
      <c r="F5442" s="18"/>
      <c r="G5442"/>
      <c r="H5442" s="18"/>
    </row>
    <row r="5443" spans="1:8">
      <c r="A5443" s="17"/>
      <c r="B5443" s="17"/>
      <c r="C5443" s="17"/>
      <c r="D5443" s="17"/>
      <c r="E5443" s="9"/>
      <c r="F5443" s="18"/>
      <c r="G5443"/>
      <c r="H5443" s="18"/>
    </row>
    <row r="5444" spans="1:8">
      <c r="A5444" s="17"/>
      <c r="B5444" s="17"/>
      <c r="C5444" s="17"/>
      <c r="D5444" s="17"/>
      <c r="E5444" s="9"/>
      <c r="F5444" s="18"/>
      <c r="G5444"/>
      <c r="H5444" s="18"/>
    </row>
    <row r="5445" spans="1:8">
      <c r="A5445" s="17"/>
      <c r="B5445" s="17"/>
      <c r="C5445" s="17"/>
      <c r="D5445" s="17"/>
      <c r="E5445" s="9"/>
      <c r="F5445" s="18"/>
      <c r="G5445"/>
      <c r="H5445" s="18"/>
    </row>
    <row r="5446" spans="1:8">
      <c r="A5446" s="17"/>
      <c r="B5446" s="17"/>
      <c r="C5446" s="17"/>
      <c r="D5446" s="17"/>
      <c r="E5446" s="9"/>
      <c r="F5446" s="18"/>
      <c r="G5446"/>
      <c r="H5446" s="18"/>
    </row>
    <row r="5447" spans="1:8">
      <c r="A5447" s="17"/>
      <c r="B5447" s="17"/>
      <c r="C5447" s="17"/>
      <c r="D5447" s="17"/>
      <c r="E5447" s="9"/>
      <c r="F5447" s="18"/>
      <c r="G5447"/>
      <c r="H5447" s="18"/>
    </row>
    <row r="5448" spans="1:8">
      <c r="A5448" s="17"/>
      <c r="B5448" s="17"/>
      <c r="C5448" s="17"/>
      <c r="D5448" s="17"/>
      <c r="E5448" s="9"/>
      <c r="F5448" s="18"/>
      <c r="G5448"/>
      <c r="H5448" s="18"/>
    </row>
    <row r="5449" spans="1:8">
      <c r="A5449" s="17"/>
      <c r="B5449" s="17"/>
      <c r="C5449" s="17"/>
      <c r="D5449" s="17"/>
      <c r="E5449" s="9"/>
      <c r="F5449" s="18"/>
      <c r="G5449"/>
      <c r="H5449" s="18"/>
    </row>
    <row r="5450" spans="1:8">
      <c r="A5450" s="17"/>
      <c r="B5450" s="17"/>
      <c r="C5450" s="17"/>
      <c r="D5450" s="17"/>
      <c r="E5450" s="9"/>
      <c r="F5450" s="18"/>
      <c r="G5450"/>
      <c r="H5450" s="18"/>
    </row>
    <row r="5451" spans="1:8">
      <c r="A5451" s="17"/>
      <c r="B5451" s="17"/>
      <c r="C5451" s="17"/>
      <c r="D5451" s="17"/>
      <c r="E5451" s="9"/>
      <c r="F5451" s="18"/>
      <c r="G5451"/>
      <c r="H5451" s="18"/>
    </row>
    <row r="5452" spans="1:8">
      <c r="A5452" s="17"/>
      <c r="B5452" s="17"/>
      <c r="C5452" s="17"/>
      <c r="D5452" s="17"/>
      <c r="E5452" s="9"/>
      <c r="F5452" s="18"/>
      <c r="G5452"/>
      <c r="H5452" s="18"/>
    </row>
    <row r="5453" spans="1:8">
      <c r="A5453" s="17"/>
      <c r="B5453" s="17"/>
      <c r="C5453" s="17"/>
      <c r="D5453" s="17"/>
      <c r="E5453" s="9"/>
      <c r="F5453" s="18"/>
      <c r="G5453"/>
      <c r="H5453" s="18"/>
    </row>
    <row r="5454" spans="1:8">
      <c r="A5454" s="17"/>
      <c r="B5454" s="17"/>
      <c r="C5454" s="17"/>
      <c r="D5454" s="17"/>
      <c r="E5454" s="9"/>
      <c r="F5454" s="18"/>
      <c r="G5454"/>
      <c r="H5454" s="18"/>
    </row>
    <row r="5455" spans="1:8">
      <c r="A5455" s="17"/>
      <c r="B5455" s="17"/>
      <c r="C5455" s="17"/>
      <c r="D5455" s="17"/>
      <c r="E5455" s="9"/>
      <c r="F5455" s="18"/>
      <c r="G5455"/>
      <c r="H5455" s="18"/>
    </row>
    <row r="5456" spans="1:8">
      <c r="A5456" s="17"/>
      <c r="B5456" s="17"/>
      <c r="C5456" s="17"/>
      <c r="D5456" s="17"/>
      <c r="E5456" s="9"/>
      <c r="F5456" s="18"/>
      <c r="G5456"/>
      <c r="H5456" s="18"/>
    </row>
    <row r="5457" spans="1:8">
      <c r="A5457" s="17"/>
      <c r="B5457" s="17"/>
      <c r="C5457" s="17"/>
      <c r="D5457" s="17"/>
      <c r="E5457" s="9"/>
      <c r="F5457" s="18"/>
      <c r="G5457"/>
      <c r="H5457" s="18"/>
    </row>
    <row r="5458" spans="1:8">
      <c r="A5458" s="17"/>
      <c r="B5458" s="17"/>
      <c r="C5458" s="17"/>
      <c r="D5458" s="17"/>
      <c r="E5458" s="9"/>
      <c r="F5458" s="18"/>
      <c r="G5458"/>
      <c r="H5458" s="18"/>
    </row>
    <row r="5459" spans="1:8">
      <c r="A5459" s="17"/>
      <c r="B5459" s="17"/>
      <c r="C5459" s="17"/>
      <c r="D5459" s="17"/>
      <c r="E5459" s="9"/>
      <c r="F5459" s="18"/>
      <c r="G5459"/>
      <c r="H5459" s="18"/>
    </row>
    <row r="5460" spans="1:8">
      <c r="A5460" s="17"/>
      <c r="B5460" s="17"/>
      <c r="C5460" s="17"/>
      <c r="D5460" s="17"/>
      <c r="E5460" s="9"/>
      <c r="F5460" s="18"/>
      <c r="G5460"/>
      <c r="H5460" s="18"/>
    </row>
    <row r="5461" spans="1:8">
      <c r="A5461" s="17"/>
      <c r="B5461" s="17"/>
      <c r="C5461" s="17"/>
      <c r="D5461" s="17"/>
      <c r="E5461" s="9"/>
      <c r="F5461" s="18"/>
      <c r="G5461"/>
      <c r="H5461" s="18"/>
    </row>
    <row r="5462" spans="1:8">
      <c r="A5462" s="17"/>
      <c r="B5462" s="17"/>
      <c r="C5462" s="17"/>
      <c r="D5462" s="17"/>
      <c r="E5462" s="9"/>
      <c r="F5462" s="18"/>
      <c r="G5462"/>
      <c r="H5462" s="18"/>
    </row>
    <row r="5463" spans="1:8">
      <c r="A5463" s="17"/>
      <c r="B5463" s="17"/>
      <c r="C5463" s="17"/>
      <c r="D5463" s="17"/>
      <c r="E5463" s="9"/>
      <c r="F5463" s="18"/>
      <c r="G5463"/>
      <c r="H5463" s="18"/>
    </row>
    <row r="5464" spans="1:8">
      <c r="A5464" s="17"/>
      <c r="B5464" s="17"/>
      <c r="C5464" s="17"/>
      <c r="D5464" s="17"/>
      <c r="E5464" s="9"/>
      <c r="F5464" s="18"/>
      <c r="G5464"/>
      <c r="H5464" s="18"/>
    </row>
    <row r="5465" spans="1:8">
      <c r="A5465" s="17"/>
      <c r="B5465" s="17"/>
      <c r="C5465" s="17"/>
      <c r="D5465" s="17"/>
      <c r="E5465" s="9"/>
      <c r="F5465" s="18"/>
      <c r="G5465"/>
      <c r="H5465" s="18"/>
    </row>
    <row r="5466" spans="1:8">
      <c r="A5466" s="17"/>
      <c r="B5466" s="17"/>
      <c r="C5466" s="17"/>
      <c r="D5466" s="17"/>
      <c r="E5466" s="9"/>
      <c r="F5466" s="18"/>
      <c r="G5466"/>
      <c r="H5466" s="18"/>
    </row>
    <row r="5467" spans="1:8">
      <c r="A5467" s="17"/>
      <c r="B5467" s="17"/>
      <c r="C5467" s="17"/>
      <c r="D5467" s="17"/>
      <c r="E5467" s="9"/>
      <c r="F5467" s="18"/>
      <c r="G5467"/>
      <c r="H5467" s="18"/>
    </row>
    <row r="5468" spans="1:8">
      <c r="A5468" s="17"/>
      <c r="B5468" s="17"/>
      <c r="C5468" s="17"/>
      <c r="D5468" s="17"/>
      <c r="E5468" s="9"/>
      <c r="F5468" s="18"/>
      <c r="G5468"/>
      <c r="H5468" s="18"/>
    </row>
    <row r="5469" spans="1:8">
      <c r="A5469" s="17"/>
      <c r="B5469" s="17"/>
      <c r="C5469" s="17"/>
      <c r="D5469" s="17"/>
      <c r="E5469" s="9"/>
      <c r="F5469" s="18"/>
      <c r="G5469"/>
      <c r="H5469" s="18"/>
    </row>
    <row r="5470" spans="1:8">
      <c r="A5470" s="17"/>
      <c r="B5470" s="17"/>
      <c r="C5470" s="17"/>
      <c r="D5470" s="17"/>
      <c r="E5470" s="9"/>
      <c r="F5470" s="18"/>
      <c r="G5470"/>
      <c r="H5470" s="18"/>
    </row>
    <row r="5471" spans="1:8">
      <c r="A5471" s="17"/>
      <c r="B5471" s="17"/>
      <c r="C5471" s="17"/>
      <c r="D5471" s="17"/>
      <c r="E5471" s="9"/>
      <c r="F5471" s="18"/>
      <c r="G5471"/>
      <c r="H5471" s="18"/>
    </row>
    <row r="5472" spans="1:8">
      <c r="A5472" s="17"/>
      <c r="B5472" s="17"/>
      <c r="C5472" s="17"/>
      <c r="D5472" s="17"/>
      <c r="E5472" s="9"/>
      <c r="F5472" s="18"/>
      <c r="G5472"/>
      <c r="H5472" s="18"/>
    </row>
    <row r="5473" spans="1:8">
      <c r="A5473" s="17"/>
      <c r="B5473" s="17"/>
      <c r="C5473" s="17"/>
      <c r="D5473" s="17"/>
      <c r="E5473" s="9"/>
      <c r="F5473" s="18"/>
      <c r="G5473"/>
      <c r="H5473" s="18"/>
    </row>
    <row r="5474" spans="1:8">
      <c r="A5474" s="17"/>
      <c r="B5474" s="17"/>
      <c r="C5474" s="17"/>
      <c r="D5474" s="17"/>
      <c r="E5474" s="9"/>
      <c r="F5474" s="18"/>
      <c r="G5474"/>
      <c r="H5474" s="18"/>
    </row>
    <row r="5475" spans="1:8">
      <c r="A5475" s="17"/>
      <c r="B5475" s="17"/>
      <c r="C5475" s="17"/>
      <c r="D5475" s="17"/>
      <c r="E5475" s="9"/>
      <c r="F5475" s="18"/>
      <c r="G5475"/>
      <c r="H5475" s="18"/>
    </row>
    <row r="5476" spans="1:8">
      <c r="A5476" s="17"/>
      <c r="B5476" s="17"/>
      <c r="C5476" s="17"/>
      <c r="D5476" s="17"/>
      <c r="E5476" s="9"/>
      <c r="F5476" s="18"/>
      <c r="G5476"/>
      <c r="H5476" s="18"/>
    </row>
    <row r="5477" spans="1:8">
      <c r="A5477" s="17"/>
      <c r="B5477" s="17"/>
      <c r="C5477" s="17"/>
      <c r="D5477" s="17"/>
      <c r="E5477" s="9"/>
      <c r="F5477" s="18"/>
      <c r="G5477"/>
      <c r="H5477" s="18"/>
    </row>
    <row r="5478" spans="1:8">
      <c r="A5478" s="17"/>
      <c r="B5478" s="17"/>
      <c r="C5478" s="17"/>
      <c r="D5478" s="17"/>
      <c r="E5478" s="9"/>
      <c r="F5478" s="18"/>
      <c r="G5478"/>
      <c r="H5478" s="18"/>
    </row>
    <row r="5479" spans="1:8">
      <c r="A5479" s="17"/>
      <c r="B5479" s="17"/>
      <c r="C5479" s="17"/>
      <c r="D5479" s="17"/>
      <c r="E5479" s="9"/>
      <c r="F5479" s="18"/>
      <c r="G5479"/>
      <c r="H5479" s="18"/>
    </row>
    <row r="5480" spans="1:8">
      <c r="A5480" s="17"/>
      <c r="B5480" s="17"/>
      <c r="C5480" s="17"/>
      <c r="D5480" s="17"/>
      <c r="E5480" s="9"/>
      <c r="F5480" s="18"/>
      <c r="G5480"/>
      <c r="H5480" s="18"/>
    </row>
    <row r="5481" spans="1:8">
      <c r="A5481" s="17"/>
      <c r="B5481" s="17"/>
      <c r="C5481" s="17"/>
      <c r="D5481" s="17"/>
      <c r="E5481" s="9"/>
      <c r="F5481" s="18"/>
      <c r="G5481"/>
      <c r="H5481" s="18"/>
    </row>
    <row r="5482" spans="1:8">
      <c r="A5482" s="17"/>
      <c r="B5482" s="17"/>
      <c r="C5482" s="17"/>
      <c r="D5482" s="17"/>
      <c r="E5482" s="9"/>
      <c r="F5482" s="18"/>
      <c r="G5482"/>
      <c r="H5482" s="18"/>
    </row>
    <row r="5483" spans="1:8">
      <c r="A5483" s="17"/>
      <c r="B5483" s="17"/>
      <c r="C5483" s="17"/>
      <c r="D5483" s="17"/>
      <c r="E5483" s="9"/>
      <c r="F5483" s="18"/>
      <c r="G5483"/>
      <c r="H5483" s="18"/>
    </row>
    <row r="5484" spans="1:8">
      <c r="A5484" s="17"/>
      <c r="B5484" s="17"/>
      <c r="C5484" s="17"/>
      <c r="D5484" s="17"/>
      <c r="E5484" s="9"/>
      <c r="F5484" s="18"/>
      <c r="G5484"/>
      <c r="H5484" s="18"/>
    </row>
    <row r="5485" spans="1:8">
      <c r="A5485" s="17"/>
      <c r="B5485" s="17"/>
      <c r="C5485" s="17"/>
      <c r="D5485" s="17"/>
      <c r="E5485" s="9"/>
      <c r="F5485" s="18"/>
      <c r="G5485"/>
      <c r="H5485" s="18"/>
    </row>
    <row r="5486" spans="1:8">
      <c r="A5486" s="17"/>
      <c r="B5486" s="17"/>
      <c r="C5486" s="17"/>
      <c r="D5486" s="17"/>
      <c r="E5486" s="9"/>
      <c r="F5486" s="18"/>
      <c r="G5486"/>
      <c r="H5486" s="18"/>
    </row>
    <row r="5487" spans="1:8">
      <c r="A5487" s="17"/>
      <c r="B5487" s="17"/>
      <c r="C5487" s="17"/>
      <c r="D5487" s="17"/>
      <c r="E5487" s="9"/>
      <c r="F5487" s="18"/>
      <c r="G5487"/>
      <c r="H5487" s="18"/>
    </row>
    <row r="5488" spans="1:8">
      <c r="A5488" s="17"/>
      <c r="B5488" s="17"/>
      <c r="C5488" s="17"/>
      <c r="D5488" s="17"/>
      <c r="E5488" s="9"/>
      <c r="F5488" s="18"/>
      <c r="G5488"/>
      <c r="H5488" s="18"/>
    </row>
    <row r="5489" spans="1:8">
      <c r="A5489" s="17"/>
      <c r="B5489" s="17"/>
      <c r="C5489" s="17"/>
      <c r="D5489" s="17"/>
      <c r="E5489" s="9"/>
      <c r="F5489" s="18"/>
      <c r="G5489"/>
      <c r="H5489" s="18"/>
    </row>
    <row r="5490" spans="1:8">
      <c r="A5490" s="17"/>
      <c r="B5490" s="17"/>
      <c r="C5490" s="17"/>
      <c r="D5490" s="17"/>
      <c r="E5490" s="9"/>
      <c r="F5490" s="18"/>
      <c r="G5490"/>
      <c r="H5490" s="18"/>
    </row>
    <row r="5491" spans="1:8">
      <c r="A5491" s="17"/>
      <c r="B5491" s="17"/>
      <c r="C5491" s="17"/>
      <c r="D5491" s="17"/>
      <c r="E5491" s="9"/>
      <c r="F5491" s="18"/>
      <c r="G5491"/>
      <c r="H5491" s="18"/>
    </row>
    <row r="5492" spans="1:8">
      <c r="A5492" s="17"/>
      <c r="B5492" s="17"/>
      <c r="C5492" s="17"/>
      <c r="D5492" s="17"/>
      <c r="E5492" s="9"/>
      <c r="F5492" s="18"/>
      <c r="G5492"/>
      <c r="H5492" s="18"/>
    </row>
    <row r="5493" spans="1:8">
      <c r="A5493" s="17"/>
      <c r="B5493" s="17"/>
      <c r="C5493" s="17"/>
      <c r="D5493" s="17"/>
      <c r="E5493" s="9"/>
      <c r="F5493" s="18"/>
      <c r="G5493"/>
      <c r="H5493" s="18"/>
    </row>
    <row r="5494" spans="1:8">
      <c r="A5494" s="17"/>
      <c r="B5494" s="17"/>
      <c r="C5494" s="17"/>
      <c r="D5494" s="17"/>
      <c r="E5494" s="9"/>
      <c r="F5494" s="18"/>
      <c r="G5494"/>
      <c r="H5494" s="18"/>
    </row>
    <row r="5495" spans="1:8">
      <c r="A5495" s="17"/>
      <c r="B5495" s="17"/>
      <c r="C5495" s="17"/>
      <c r="D5495" s="17"/>
      <c r="E5495" s="9"/>
      <c r="F5495" s="18"/>
      <c r="G5495"/>
      <c r="H5495" s="18"/>
    </row>
    <row r="5496" spans="1:8">
      <c r="A5496" s="17"/>
      <c r="B5496" s="17"/>
      <c r="C5496" s="17"/>
      <c r="D5496" s="17"/>
      <c r="E5496" s="9"/>
      <c r="F5496" s="18"/>
      <c r="G5496"/>
      <c r="H5496" s="18"/>
    </row>
    <row r="5497" spans="1:8">
      <c r="A5497" s="17"/>
      <c r="B5497" s="17"/>
      <c r="C5497" s="17"/>
      <c r="D5497" s="17"/>
      <c r="E5497" s="9"/>
      <c r="F5497" s="18"/>
      <c r="G5497"/>
      <c r="H5497" s="18"/>
    </row>
    <row r="5498" spans="1:8">
      <c r="A5498" s="17"/>
      <c r="B5498" s="17"/>
      <c r="C5498" s="17"/>
      <c r="D5498" s="17"/>
      <c r="E5498" s="9"/>
      <c r="F5498" s="18"/>
      <c r="G5498"/>
      <c r="H5498" s="18"/>
    </row>
    <row r="5499" spans="1:8">
      <c r="A5499" s="17"/>
      <c r="B5499" s="17"/>
      <c r="C5499" s="17"/>
      <c r="D5499" s="17"/>
      <c r="E5499" s="9"/>
      <c r="F5499" s="18"/>
      <c r="G5499"/>
      <c r="H5499" s="18"/>
    </row>
    <row r="5500" spans="1:8">
      <c r="A5500" s="17"/>
      <c r="B5500" s="17"/>
      <c r="C5500" s="17"/>
      <c r="D5500" s="17"/>
      <c r="E5500" s="9"/>
      <c r="F5500" s="18"/>
      <c r="G5500"/>
      <c r="H5500" s="18"/>
    </row>
    <row r="5501" spans="1:8">
      <c r="A5501" s="17"/>
      <c r="B5501" s="17"/>
      <c r="C5501" s="17"/>
      <c r="D5501" s="17"/>
      <c r="E5501" s="9"/>
      <c r="F5501" s="18"/>
      <c r="G5501"/>
      <c r="H5501" s="18"/>
    </row>
    <row r="5502" spans="1:8">
      <c r="A5502" s="17"/>
      <c r="B5502" s="17"/>
      <c r="C5502" s="17"/>
      <c r="D5502" s="17"/>
      <c r="E5502" s="9"/>
      <c r="F5502" s="18"/>
      <c r="G5502"/>
      <c r="H5502" s="18"/>
    </row>
    <row r="5503" spans="1:8">
      <c r="A5503" s="17"/>
      <c r="B5503" s="17"/>
      <c r="C5503" s="17"/>
      <c r="D5503" s="17"/>
      <c r="E5503" s="9"/>
      <c r="F5503" s="18"/>
      <c r="G5503"/>
      <c r="H5503" s="18"/>
    </row>
    <row r="5504" spans="1:8">
      <c r="A5504" s="17"/>
      <c r="B5504" s="17"/>
      <c r="C5504" s="17"/>
      <c r="D5504" s="17"/>
      <c r="E5504" s="9"/>
      <c r="F5504" s="18"/>
      <c r="G5504"/>
      <c r="H5504" s="18"/>
    </row>
    <row r="5505" spans="1:8">
      <c r="A5505" s="17"/>
      <c r="B5505" s="17"/>
      <c r="C5505" s="17"/>
      <c r="D5505" s="17"/>
      <c r="E5505" s="9"/>
      <c r="F5505" s="18"/>
      <c r="G5505"/>
      <c r="H5505" s="18"/>
    </row>
    <row r="5506" spans="1:8">
      <c r="A5506" s="17"/>
      <c r="B5506" s="17"/>
      <c r="C5506" s="17"/>
      <c r="D5506" s="17"/>
      <c r="E5506" s="9"/>
      <c r="F5506" s="18"/>
      <c r="G5506"/>
      <c r="H5506" s="18"/>
    </row>
    <row r="5507" spans="1:8">
      <c r="A5507" s="17"/>
      <c r="B5507" s="17"/>
      <c r="C5507" s="17"/>
      <c r="D5507" s="17"/>
      <c r="E5507" s="9"/>
      <c r="F5507" s="18"/>
      <c r="G5507"/>
      <c r="H5507" s="18"/>
    </row>
    <row r="5508" spans="1:8">
      <c r="A5508" s="17"/>
      <c r="B5508" s="17"/>
      <c r="C5508" s="17"/>
      <c r="D5508" s="17"/>
      <c r="E5508" s="9"/>
      <c r="F5508" s="18"/>
      <c r="G5508"/>
      <c r="H5508" s="18"/>
    </row>
    <row r="5509" spans="1:8">
      <c r="A5509" s="17"/>
      <c r="B5509" s="17"/>
      <c r="C5509" s="17"/>
      <c r="D5509" s="17"/>
      <c r="E5509" s="9"/>
      <c r="F5509" s="18"/>
      <c r="G5509"/>
      <c r="H5509" s="18"/>
    </row>
    <row r="5510" spans="1:8">
      <c r="A5510" s="17"/>
      <c r="B5510" s="17"/>
      <c r="C5510" s="17"/>
      <c r="D5510" s="17"/>
      <c r="E5510" s="9"/>
      <c r="F5510" s="18"/>
      <c r="G5510"/>
      <c r="H5510" s="18"/>
    </row>
    <row r="5511" spans="1:8">
      <c r="A5511" s="17"/>
      <c r="B5511" s="17"/>
      <c r="C5511" s="17"/>
      <c r="D5511" s="17"/>
      <c r="E5511" s="9"/>
      <c r="F5511" s="18"/>
      <c r="G5511"/>
      <c r="H5511" s="18"/>
    </row>
    <row r="5512" spans="1:8">
      <c r="A5512" s="17"/>
      <c r="B5512" s="17"/>
      <c r="C5512" s="17"/>
      <c r="D5512" s="17"/>
      <c r="E5512" s="9"/>
      <c r="F5512" s="18"/>
      <c r="G5512"/>
      <c r="H5512" s="18"/>
    </row>
    <row r="5513" spans="1:8">
      <c r="A5513" s="17"/>
      <c r="B5513" s="17"/>
      <c r="C5513" s="17"/>
      <c r="D5513" s="17"/>
      <c r="E5513" s="9"/>
      <c r="F5513" s="18"/>
      <c r="G5513"/>
      <c r="H5513" s="18"/>
    </row>
    <row r="5514" spans="1:8">
      <c r="A5514" s="17"/>
      <c r="B5514" s="17"/>
      <c r="C5514" s="17"/>
      <c r="D5514" s="17"/>
      <c r="E5514" s="9"/>
      <c r="F5514" s="18"/>
      <c r="G5514"/>
      <c r="H5514" s="18"/>
    </row>
    <row r="5515" spans="1:8">
      <c r="A5515" s="17"/>
      <c r="B5515" s="17"/>
      <c r="C5515" s="17"/>
      <c r="D5515" s="17"/>
      <c r="E5515" s="9"/>
      <c r="F5515" s="18"/>
      <c r="G5515"/>
      <c r="H5515" s="18"/>
    </row>
    <row r="5516" spans="1:8">
      <c r="A5516" s="17"/>
      <c r="B5516" s="17"/>
      <c r="C5516" s="17"/>
      <c r="D5516" s="17"/>
      <c r="E5516" s="9"/>
      <c r="F5516" s="18"/>
      <c r="G5516"/>
      <c r="H5516" s="18"/>
    </row>
    <row r="5517" spans="1:8">
      <c r="A5517" s="17"/>
      <c r="B5517" s="17"/>
      <c r="C5517" s="17"/>
      <c r="D5517" s="17"/>
      <c r="E5517" s="9"/>
      <c r="F5517" s="18"/>
      <c r="G5517"/>
      <c r="H5517" s="18"/>
    </row>
    <row r="5518" spans="1:8">
      <c r="A5518" s="17"/>
      <c r="B5518" s="17"/>
      <c r="C5518" s="17"/>
      <c r="D5518" s="17"/>
      <c r="E5518" s="9"/>
      <c r="F5518" s="18"/>
      <c r="G5518"/>
      <c r="H5518" s="18"/>
    </row>
    <row r="5519" spans="1:8">
      <c r="A5519" s="17"/>
      <c r="B5519" s="17"/>
      <c r="C5519" s="17"/>
      <c r="D5519" s="17"/>
      <c r="E5519" s="9"/>
      <c r="F5519" s="18"/>
      <c r="G5519"/>
      <c r="H5519" s="18"/>
    </row>
    <row r="5520" spans="1:8">
      <c r="A5520" s="17"/>
      <c r="B5520" s="17"/>
      <c r="C5520" s="17"/>
      <c r="D5520" s="17"/>
      <c r="E5520" s="9"/>
      <c r="F5520" s="18"/>
      <c r="G5520"/>
      <c r="H5520" s="18"/>
    </row>
    <row r="5521" spans="1:8">
      <c r="A5521" s="17"/>
      <c r="B5521" s="17"/>
      <c r="C5521" s="17"/>
      <c r="D5521" s="17"/>
      <c r="E5521" s="9"/>
      <c r="F5521" s="18"/>
      <c r="G5521"/>
      <c r="H5521" s="18"/>
    </row>
    <row r="5522" spans="1:8">
      <c r="A5522" s="17"/>
      <c r="B5522" s="17"/>
      <c r="C5522" s="17"/>
      <c r="D5522" s="17"/>
      <c r="E5522" s="9"/>
      <c r="F5522" s="18"/>
      <c r="G5522"/>
      <c r="H5522" s="18"/>
    </row>
    <row r="5523" spans="1:8">
      <c r="A5523" s="17"/>
      <c r="B5523" s="17"/>
      <c r="C5523" s="17"/>
      <c r="D5523" s="17"/>
      <c r="E5523" s="9"/>
      <c r="F5523" s="18"/>
      <c r="G5523"/>
      <c r="H5523" s="18"/>
    </row>
    <row r="5524" spans="1:8">
      <c r="A5524" s="17"/>
      <c r="B5524" s="17"/>
      <c r="C5524" s="17"/>
      <c r="D5524" s="17"/>
      <c r="E5524" s="9"/>
      <c r="F5524" s="18"/>
      <c r="G5524"/>
      <c r="H5524" s="18"/>
    </row>
    <row r="5525" spans="1:8">
      <c r="A5525" s="17"/>
      <c r="B5525" s="17"/>
      <c r="C5525" s="17"/>
      <c r="D5525" s="17"/>
      <c r="E5525" s="9"/>
      <c r="F5525" s="18"/>
      <c r="G5525"/>
      <c r="H5525" s="18"/>
    </row>
    <row r="5526" spans="1:8">
      <c r="A5526" s="17"/>
      <c r="B5526" s="17"/>
      <c r="C5526" s="17"/>
      <c r="D5526" s="17"/>
      <c r="E5526" s="9"/>
      <c r="F5526" s="18"/>
      <c r="G5526"/>
      <c r="H5526" s="18"/>
    </row>
    <row r="5527" spans="1:8">
      <c r="A5527" s="17"/>
      <c r="B5527" s="17"/>
      <c r="C5527" s="17"/>
      <c r="D5527" s="17"/>
      <c r="E5527" s="9"/>
      <c r="F5527" s="18"/>
      <c r="G5527"/>
      <c r="H5527" s="18"/>
    </row>
    <row r="5528" spans="1:8">
      <c r="A5528" s="17"/>
      <c r="B5528" s="17"/>
      <c r="C5528" s="17"/>
      <c r="D5528" s="17"/>
      <c r="E5528" s="9"/>
      <c r="F5528" s="18"/>
      <c r="G5528"/>
      <c r="H5528" s="18"/>
    </row>
    <row r="5529" spans="1:8">
      <c r="A5529" s="17"/>
      <c r="B5529" s="17"/>
      <c r="C5529" s="17"/>
      <c r="D5529" s="17"/>
      <c r="E5529" s="9"/>
      <c r="F5529" s="18"/>
      <c r="G5529"/>
      <c r="H5529" s="18"/>
    </row>
    <row r="5530" spans="1:8">
      <c r="A5530" s="17"/>
      <c r="B5530" s="17"/>
      <c r="C5530" s="17"/>
      <c r="D5530" s="17"/>
      <c r="E5530" s="9"/>
      <c r="F5530" s="18"/>
      <c r="G5530"/>
      <c r="H5530" s="18"/>
    </row>
    <row r="5531" spans="1:8">
      <c r="A5531" s="17"/>
      <c r="B5531" s="17"/>
      <c r="C5531" s="17"/>
      <c r="D5531" s="17"/>
      <c r="E5531" s="9"/>
      <c r="F5531" s="18"/>
      <c r="G5531"/>
      <c r="H5531" s="18"/>
    </row>
    <row r="5532" spans="1:8">
      <c r="A5532" s="17"/>
      <c r="B5532" s="17"/>
      <c r="C5532" s="17"/>
      <c r="D5532" s="17"/>
      <c r="E5532" s="9"/>
      <c r="F5532" s="18"/>
      <c r="G5532"/>
      <c r="H5532" s="18"/>
    </row>
    <row r="5533" spans="1:8">
      <c r="A5533" s="17"/>
      <c r="B5533" s="17"/>
      <c r="C5533" s="17"/>
      <c r="D5533" s="17"/>
      <c r="E5533" s="9"/>
      <c r="F5533" s="18"/>
      <c r="G5533"/>
      <c r="H5533" s="18"/>
    </row>
    <row r="5534" spans="1:8">
      <c r="A5534" s="17"/>
      <c r="B5534" s="17"/>
      <c r="C5534" s="17"/>
      <c r="D5534" s="17"/>
      <c r="E5534" s="9"/>
      <c r="F5534" s="18"/>
      <c r="G5534"/>
      <c r="H5534" s="18"/>
    </row>
    <row r="5535" spans="1:8">
      <c r="A5535" s="17"/>
      <c r="B5535" s="17"/>
      <c r="C5535" s="17"/>
      <c r="D5535" s="17"/>
      <c r="E5535" s="9"/>
      <c r="F5535" s="18"/>
      <c r="G5535"/>
      <c r="H5535" s="18"/>
    </row>
    <row r="5536" spans="1:8">
      <c r="A5536" s="17"/>
      <c r="B5536" s="17"/>
      <c r="C5536" s="17"/>
      <c r="D5536" s="17"/>
      <c r="E5536" s="9"/>
      <c r="F5536" s="18"/>
      <c r="G5536"/>
      <c r="H5536" s="18"/>
    </row>
    <row r="5537" spans="1:8">
      <c r="A5537" s="17"/>
      <c r="B5537" s="17"/>
      <c r="C5537" s="17"/>
      <c r="D5537" s="17"/>
      <c r="E5537" s="9"/>
      <c r="F5537" s="18"/>
      <c r="G5537"/>
      <c r="H5537" s="18"/>
    </row>
    <row r="5538" spans="1:8">
      <c r="A5538" s="17"/>
      <c r="B5538" s="17"/>
      <c r="C5538" s="17"/>
      <c r="D5538" s="17"/>
      <c r="E5538" s="9"/>
      <c r="F5538" s="18"/>
      <c r="G5538"/>
      <c r="H5538" s="18"/>
    </row>
    <row r="5539" spans="1:8">
      <c r="A5539" s="17"/>
      <c r="B5539" s="17"/>
      <c r="C5539" s="17"/>
      <c r="D5539" s="17"/>
      <c r="E5539" s="9"/>
      <c r="F5539" s="18"/>
      <c r="G5539"/>
      <c r="H5539" s="18"/>
    </row>
    <row r="5540" spans="1:8">
      <c r="A5540" s="17"/>
      <c r="B5540" s="17"/>
      <c r="C5540" s="17"/>
      <c r="D5540" s="17"/>
      <c r="E5540" s="9"/>
      <c r="F5540" s="18"/>
      <c r="G5540"/>
      <c r="H5540" s="18"/>
    </row>
    <row r="5541" spans="1:8">
      <c r="A5541" s="17"/>
      <c r="B5541" s="17"/>
      <c r="C5541" s="17"/>
      <c r="D5541" s="17"/>
      <c r="E5541" s="9"/>
      <c r="F5541" s="18"/>
      <c r="G5541"/>
      <c r="H5541" s="18"/>
    </row>
    <row r="5542" spans="1:8">
      <c r="A5542" s="17"/>
      <c r="B5542" s="17"/>
      <c r="C5542" s="17"/>
      <c r="D5542" s="17"/>
      <c r="E5542" s="9"/>
      <c r="F5542" s="18"/>
      <c r="G5542"/>
      <c r="H5542" s="18"/>
    </row>
    <row r="5543" spans="1:8">
      <c r="A5543" s="17"/>
      <c r="B5543" s="17"/>
      <c r="C5543" s="17"/>
      <c r="D5543" s="17"/>
      <c r="E5543" s="9"/>
      <c r="F5543" s="18"/>
      <c r="G5543"/>
      <c r="H5543" s="18"/>
    </row>
    <row r="5544" spans="1:8">
      <c r="A5544" s="17"/>
      <c r="B5544" s="17"/>
      <c r="C5544" s="17"/>
      <c r="D5544" s="17"/>
      <c r="E5544" s="9"/>
      <c r="F5544" s="18"/>
      <c r="G5544"/>
      <c r="H5544" s="18"/>
    </row>
    <row r="5545" spans="1:8">
      <c r="A5545" s="17"/>
      <c r="B5545" s="17"/>
      <c r="C5545" s="17"/>
      <c r="D5545" s="17"/>
      <c r="E5545" s="9"/>
      <c r="F5545" s="18"/>
      <c r="G5545"/>
      <c r="H5545" s="18"/>
    </row>
    <row r="5546" spans="1:8">
      <c r="A5546" s="17"/>
      <c r="B5546" s="17"/>
      <c r="C5546" s="17"/>
      <c r="D5546" s="17"/>
      <c r="E5546" s="9"/>
      <c r="F5546" s="18"/>
      <c r="G5546"/>
      <c r="H5546" s="18"/>
    </row>
    <row r="5547" spans="1:8">
      <c r="A5547" s="17"/>
      <c r="B5547" s="17"/>
      <c r="C5547" s="17"/>
      <c r="D5547" s="17"/>
      <c r="E5547" s="9"/>
      <c r="F5547" s="18"/>
      <c r="G5547"/>
      <c r="H5547" s="18"/>
    </row>
    <row r="5548" spans="1:8">
      <c r="A5548" s="17"/>
      <c r="B5548" s="17"/>
      <c r="C5548" s="17"/>
      <c r="D5548" s="17"/>
      <c r="E5548" s="9"/>
      <c r="F5548" s="18"/>
      <c r="G5548"/>
      <c r="H5548" s="18"/>
    </row>
    <row r="5549" spans="1:8">
      <c r="A5549" s="17"/>
      <c r="B5549" s="17"/>
      <c r="C5549" s="17"/>
      <c r="D5549" s="17"/>
      <c r="E5549" s="9"/>
      <c r="F5549" s="18"/>
      <c r="G5549"/>
      <c r="H5549" s="18"/>
    </row>
    <row r="5550" spans="1:8">
      <c r="A5550" s="17"/>
      <c r="B5550" s="17"/>
      <c r="C5550" s="17"/>
      <c r="D5550" s="17"/>
      <c r="E5550" s="9"/>
      <c r="F5550" s="18"/>
      <c r="G5550"/>
      <c r="H5550" s="18"/>
    </row>
    <row r="5551" spans="1:8">
      <c r="A5551" s="17"/>
      <c r="B5551" s="17"/>
      <c r="C5551" s="17"/>
      <c r="D5551" s="17"/>
      <c r="E5551" s="9"/>
      <c r="F5551" s="18"/>
      <c r="G5551"/>
      <c r="H5551" s="18"/>
    </row>
    <row r="5552" spans="1:8">
      <c r="A5552" s="17"/>
      <c r="B5552" s="17"/>
      <c r="C5552" s="17"/>
      <c r="D5552" s="17"/>
      <c r="E5552" s="9"/>
      <c r="F5552" s="18"/>
      <c r="G5552"/>
      <c r="H5552" s="18"/>
    </row>
    <row r="5553" spans="1:8">
      <c r="A5553" s="17"/>
      <c r="B5553" s="17"/>
      <c r="C5553" s="17"/>
      <c r="D5553" s="17"/>
      <c r="E5553" s="9"/>
      <c r="F5553" s="18"/>
      <c r="G5553"/>
      <c r="H5553" s="18"/>
    </row>
    <row r="5554" spans="1:8">
      <c r="A5554" s="17"/>
      <c r="B5554" s="17"/>
      <c r="C5554" s="17"/>
      <c r="D5554" s="17"/>
      <c r="E5554" s="9"/>
      <c r="F5554" s="18"/>
      <c r="G5554"/>
      <c r="H5554" s="18"/>
    </row>
    <row r="5555" spans="1:8">
      <c r="A5555" s="17"/>
      <c r="B5555" s="17"/>
      <c r="C5555" s="17"/>
      <c r="D5555" s="17"/>
      <c r="E5555" s="9"/>
      <c r="F5555" s="18"/>
      <c r="G5555"/>
      <c r="H5555" s="18"/>
    </row>
    <row r="5556" spans="1:8">
      <c r="A5556" s="17"/>
      <c r="B5556" s="17"/>
      <c r="C5556" s="17"/>
      <c r="D5556" s="17"/>
      <c r="E5556" s="9"/>
      <c r="F5556" s="18"/>
      <c r="G5556"/>
      <c r="H5556" s="18"/>
    </row>
    <row r="5557" spans="1:8">
      <c r="A5557" s="17"/>
      <c r="B5557" s="17"/>
      <c r="C5557" s="17"/>
      <c r="D5557" s="17"/>
      <c r="E5557" s="9"/>
      <c r="F5557" s="18"/>
      <c r="G5557"/>
      <c r="H5557" s="18"/>
    </row>
    <row r="5558" spans="1:8">
      <c r="A5558" s="17"/>
      <c r="B5558" s="17"/>
      <c r="C5558" s="17"/>
      <c r="D5558" s="17"/>
      <c r="E5558" s="9"/>
      <c r="F5558" s="18"/>
      <c r="G5558"/>
      <c r="H5558" s="18"/>
    </row>
    <row r="5559" spans="1:8">
      <c r="A5559" s="17"/>
      <c r="B5559" s="17"/>
      <c r="C5559" s="17"/>
      <c r="D5559" s="17"/>
      <c r="E5559" s="9"/>
      <c r="F5559" s="18"/>
      <c r="G5559"/>
      <c r="H5559" s="18"/>
    </row>
    <row r="5560" spans="1:8">
      <c r="A5560" s="17"/>
      <c r="B5560" s="17"/>
      <c r="C5560" s="17"/>
      <c r="D5560" s="17"/>
      <c r="E5560" s="9"/>
      <c r="F5560" s="18"/>
      <c r="G5560"/>
      <c r="H5560" s="18"/>
    </row>
    <row r="5561" spans="1:8">
      <c r="A5561" s="17"/>
      <c r="B5561" s="17"/>
      <c r="C5561" s="17"/>
      <c r="D5561" s="17"/>
      <c r="E5561" s="9"/>
      <c r="F5561" s="18"/>
      <c r="G5561"/>
      <c r="H5561" s="18"/>
    </row>
    <row r="5562" spans="1:8">
      <c r="A5562" s="17"/>
      <c r="B5562" s="17"/>
      <c r="C5562" s="17"/>
      <c r="D5562" s="17"/>
      <c r="E5562" s="9"/>
      <c r="F5562" s="18"/>
      <c r="G5562"/>
      <c r="H5562" s="18"/>
    </row>
    <row r="5563" spans="1:8">
      <c r="A5563" s="17"/>
      <c r="B5563" s="17"/>
      <c r="C5563" s="17"/>
      <c r="D5563" s="17"/>
      <c r="E5563" s="9"/>
      <c r="F5563" s="18"/>
      <c r="G5563"/>
      <c r="H5563" s="18"/>
    </row>
    <row r="5564" spans="1:8">
      <c r="A5564" s="17"/>
      <c r="B5564" s="17"/>
      <c r="C5564" s="17"/>
      <c r="D5564" s="17"/>
      <c r="E5564" s="9"/>
      <c r="F5564" s="18"/>
      <c r="G5564"/>
      <c r="H5564" s="18"/>
    </row>
    <row r="5565" spans="1:8">
      <c r="A5565" s="17"/>
      <c r="B5565" s="17"/>
      <c r="C5565" s="17"/>
      <c r="D5565" s="17"/>
      <c r="E5565" s="9"/>
      <c r="F5565" s="18"/>
      <c r="G5565"/>
      <c r="H5565" s="18"/>
    </row>
    <row r="5566" spans="1:8">
      <c r="A5566" s="17"/>
      <c r="B5566" s="17"/>
      <c r="C5566" s="17"/>
      <c r="D5566" s="17"/>
      <c r="E5566" s="9"/>
      <c r="F5566" s="18"/>
      <c r="G5566"/>
      <c r="H5566" s="18"/>
    </row>
    <row r="5567" spans="1:8">
      <c r="A5567" s="17"/>
      <c r="B5567" s="17"/>
      <c r="C5567" s="17"/>
      <c r="D5567" s="17"/>
      <c r="E5567" s="9"/>
      <c r="F5567" s="18"/>
      <c r="G5567"/>
      <c r="H5567" s="18"/>
    </row>
    <row r="5568" spans="1:8">
      <c r="A5568" s="17"/>
      <c r="B5568" s="17"/>
      <c r="C5568" s="17"/>
      <c r="D5568" s="17"/>
      <c r="E5568" s="9"/>
      <c r="F5568" s="18"/>
      <c r="G5568"/>
      <c r="H5568" s="18"/>
    </row>
    <row r="5569" spans="1:8">
      <c r="A5569" s="17"/>
      <c r="B5569" s="17"/>
      <c r="C5569" s="17"/>
      <c r="D5569" s="17"/>
      <c r="E5569" s="9"/>
      <c r="F5569" s="18"/>
      <c r="G5569"/>
      <c r="H5569" s="18"/>
    </row>
    <row r="5570" spans="1:8">
      <c r="A5570" s="17"/>
      <c r="B5570" s="17"/>
      <c r="C5570" s="17"/>
      <c r="D5570" s="17"/>
      <c r="E5570" s="9"/>
      <c r="F5570" s="18"/>
      <c r="G5570"/>
      <c r="H5570" s="18"/>
    </row>
    <row r="5571" spans="1:8">
      <c r="A5571" s="17"/>
      <c r="B5571" s="17"/>
      <c r="C5571" s="17"/>
      <c r="D5571" s="17"/>
      <c r="E5571" s="9"/>
      <c r="F5571" s="18"/>
      <c r="G5571"/>
      <c r="H5571" s="18"/>
    </row>
    <row r="5572" spans="1:8">
      <c r="A5572" s="17"/>
      <c r="B5572" s="17"/>
      <c r="C5572" s="17"/>
      <c r="D5572" s="17"/>
      <c r="E5572" s="9"/>
      <c r="F5572" s="18"/>
      <c r="G5572"/>
      <c r="H5572" s="18"/>
    </row>
    <row r="5573" spans="1:8">
      <c r="A5573" s="17"/>
      <c r="B5573" s="17"/>
      <c r="C5573" s="17"/>
      <c r="D5573" s="17"/>
      <c r="E5573" s="9"/>
      <c r="F5573" s="18"/>
      <c r="G5573"/>
      <c r="H5573" s="18"/>
    </row>
    <row r="5574" spans="1:8">
      <c r="A5574" s="17"/>
      <c r="B5574" s="17"/>
      <c r="C5574" s="17"/>
      <c r="D5574" s="17"/>
      <c r="E5574" s="9"/>
      <c r="F5574" s="18"/>
      <c r="G5574"/>
      <c r="H5574" s="18"/>
    </row>
    <row r="5575" spans="1:8">
      <c r="A5575" s="17"/>
      <c r="B5575" s="17"/>
      <c r="C5575" s="17"/>
      <c r="D5575" s="17"/>
      <c r="E5575" s="9"/>
      <c r="F5575" s="18"/>
      <c r="G5575"/>
      <c r="H5575" s="18"/>
    </row>
    <row r="5576" spans="1:8">
      <c r="A5576" s="17"/>
      <c r="B5576" s="17"/>
      <c r="C5576" s="17"/>
      <c r="D5576" s="17"/>
      <c r="E5576" s="9"/>
      <c r="F5576" s="18"/>
      <c r="G5576"/>
      <c r="H5576" s="18"/>
    </row>
    <row r="5577" spans="1:8">
      <c r="A5577" s="17"/>
      <c r="B5577" s="17"/>
      <c r="C5577" s="17"/>
      <c r="D5577" s="17"/>
      <c r="E5577" s="9"/>
      <c r="F5577" s="18"/>
      <c r="G5577"/>
      <c r="H5577" s="18"/>
    </row>
    <row r="5578" spans="1:8">
      <c r="A5578" s="17"/>
      <c r="B5578" s="17"/>
      <c r="C5578" s="17"/>
      <c r="D5578" s="17"/>
      <c r="E5578" s="9"/>
      <c r="F5578" s="18"/>
      <c r="G5578"/>
      <c r="H5578" s="18"/>
    </row>
    <row r="5579" spans="1:8">
      <c r="A5579" s="17"/>
      <c r="B5579" s="17"/>
      <c r="C5579" s="17"/>
      <c r="D5579" s="17"/>
      <c r="E5579" s="9"/>
      <c r="F5579" s="18"/>
      <c r="G5579"/>
      <c r="H5579" s="18"/>
    </row>
    <row r="5580" spans="1:8">
      <c r="A5580" s="17"/>
      <c r="B5580" s="17"/>
      <c r="C5580" s="17"/>
      <c r="D5580" s="17"/>
      <c r="E5580" s="9"/>
      <c r="F5580" s="18"/>
      <c r="G5580"/>
      <c r="H5580" s="18"/>
    </row>
    <row r="5581" spans="1:8">
      <c r="A5581" s="17"/>
      <c r="B5581" s="17"/>
      <c r="C5581" s="17"/>
      <c r="D5581" s="17"/>
      <c r="E5581" s="9"/>
      <c r="F5581" s="18"/>
      <c r="G5581"/>
      <c r="H5581" s="18"/>
    </row>
    <row r="5582" spans="1:8">
      <c r="A5582" s="17"/>
      <c r="B5582" s="17"/>
      <c r="C5582" s="17"/>
      <c r="D5582" s="17"/>
      <c r="E5582" s="9"/>
      <c r="F5582" s="18"/>
      <c r="G5582"/>
      <c r="H5582" s="18"/>
    </row>
    <row r="5583" spans="1:8">
      <c r="A5583" s="17"/>
      <c r="B5583" s="17"/>
      <c r="C5583" s="17"/>
      <c r="D5583" s="17"/>
      <c r="E5583" s="9"/>
      <c r="F5583" s="18"/>
      <c r="G5583"/>
      <c r="H5583" s="18"/>
    </row>
    <row r="5584" spans="1:8">
      <c r="A5584" s="17"/>
      <c r="B5584" s="17"/>
      <c r="C5584" s="17"/>
      <c r="D5584" s="17"/>
      <c r="E5584" s="9"/>
      <c r="F5584" s="18"/>
      <c r="G5584"/>
      <c r="H5584" s="18"/>
    </row>
    <row r="5585" spans="1:8">
      <c r="A5585" s="17"/>
      <c r="B5585" s="17"/>
      <c r="C5585" s="17"/>
      <c r="D5585" s="17"/>
      <c r="E5585" s="9"/>
      <c r="F5585" s="18"/>
      <c r="G5585"/>
      <c r="H5585" s="18"/>
    </row>
    <row r="5586" spans="1:8">
      <c r="A5586" s="17"/>
      <c r="B5586" s="17"/>
      <c r="C5586" s="17"/>
      <c r="D5586" s="17"/>
      <c r="E5586" s="9"/>
      <c r="F5586" s="18"/>
      <c r="G5586"/>
      <c r="H5586" s="18"/>
    </row>
    <row r="5587" spans="1:8">
      <c r="A5587" s="17"/>
      <c r="B5587" s="17"/>
      <c r="C5587" s="17"/>
      <c r="D5587" s="17"/>
      <c r="E5587" s="9"/>
      <c r="F5587" s="18"/>
      <c r="G5587"/>
      <c r="H5587" s="18"/>
    </row>
    <row r="5588" spans="1:8">
      <c r="A5588" s="17"/>
      <c r="B5588" s="17"/>
      <c r="C5588" s="17"/>
      <c r="D5588" s="17"/>
      <c r="E5588" s="9"/>
      <c r="F5588" s="18"/>
      <c r="G5588"/>
      <c r="H5588" s="18"/>
    </row>
    <row r="5589" spans="1:8">
      <c r="A5589" s="17"/>
      <c r="B5589" s="17"/>
      <c r="C5589" s="17"/>
      <c r="D5589" s="17"/>
      <c r="E5589" s="9"/>
      <c r="F5589" s="18"/>
      <c r="G5589"/>
      <c r="H5589" s="18"/>
    </row>
    <row r="5590" spans="1:8">
      <c r="A5590" s="17"/>
      <c r="B5590" s="17"/>
      <c r="C5590" s="17"/>
      <c r="D5590" s="17"/>
      <c r="E5590" s="9"/>
      <c r="F5590" s="18"/>
      <c r="G5590"/>
      <c r="H5590" s="18"/>
    </row>
    <row r="5591" spans="1:8">
      <c r="A5591" s="17"/>
      <c r="B5591" s="17"/>
      <c r="C5591" s="17"/>
      <c r="D5591" s="17"/>
      <c r="E5591" s="9"/>
      <c r="F5591" s="18"/>
      <c r="G5591"/>
      <c r="H5591" s="18"/>
    </row>
    <row r="5592" spans="1:8">
      <c r="A5592" s="17"/>
      <c r="B5592" s="17"/>
      <c r="C5592" s="17"/>
      <c r="D5592" s="17"/>
      <c r="E5592" s="9"/>
      <c r="F5592" s="18"/>
      <c r="G5592"/>
      <c r="H5592" s="18"/>
    </row>
    <row r="5593" spans="1:8">
      <c r="A5593" s="17"/>
      <c r="B5593" s="17"/>
      <c r="C5593" s="17"/>
      <c r="D5593" s="17"/>
      <c r="E5593" s="9"/>
      <c r="F5593" s="18"/>
      <c r="G5593"/>
      <c r="H5593" s="18"/>
    </row>
    <row r="5594" spans="1:8">
      <c r="A5594" s="17"/>
      <c r="B5594" s="17"/>
      <c r="C5594" s="17"/>
      <c r="D5594" s="17"/>
      <c r="E5594" s="9"/>
      <c r="F5594" s="18"/>
      <c r="G5594"/>
      <c r="H5594" s="18"/>
    </row>
    <row r="5595" spans="1:8">
      <c r="A5595" s="17"/>
      <c r="B5595" s="17"/>
      <c r="C5595" s="17"/>
      <c r="D5595" s="17"/>
      <c r="E5595" s="9"/>
      <c r="F5595" s="18"/>
      <c r="G5595"/>
      <c r="H5595" s="18"/>
    </row>
    <row r="5596" spans="1:8">
      <c r="A5596" s="17"/>
      <c r="B5596" s="17"/>
      <c r="C5596" s="17"/>
      <c r="D5596" s="17"/>
      <c r="E5596" s="9"/>
      <c r="F5596" s="18"/>
      <c r="G5596"/>
      <c r="H5596" s="18"/>
    </row>
    <row r="5597" spans="1:8">
      <c r="A5597" s="17"/>
      <c r="B5597" s="17"/>
      <c r="C5597" s="17"/>
      <c r="D5597" s="17"/>
      <c r="E5597" s="9"/>
      <c r="F5597" s="18"/>
      <c r="G5597"/>
      <c r="H5597" s="18"/>
    </row>
    <row r="5598" spans="1:8">
      <c r="A5598" s="17"/>
      <c r="B5598" s="17"/>
      <c r="C5598" s="17"/>
      <c r="D5598" s="17"/>
      <c r="E5598" s="9"/>
      <c r="F5598" s="18"/>
      <c r="G5598"/>
      <c r="H5598" s="18"/>
    </row>
    <row r="5599" spans="1:8">
      <c r="A5599" s="17"/>
      <c r="B5599" s="17"/>
      <c r="C5599" s="17"/>
      <c r="D5599" s="17"/>
      <c r="E5599" s="9"/>
      <c r="F5599" s="18"/>
      <c r="G5599"/>
      <c r="H5599" s="18"/>
    </row>
    <row r="5600" spans="1:8">
      <c r="A5600" s="17"/>
      <c r="B5600" s="17"/>
      <c r="C5600" s="17"/>
      <c r="D5600" s="17"/>
      <c r="E5600" s="9"/>
      <c r="F5600" s="18"/>
      <c r="G5600"/>
      <c r="H5600" s="18"/>
    </row>
    <row r="5601" spans="1:8">
      <c r="A5601" s="17"/>
      <c r="B5601" s="17"/>
      <c r="C5601" s="17"/>
      <c r="D5601" s="17"/>
      <c r="E5601" s="9"/>
      <c r="F5601" s="18"/>
      <c r="G5601"/>
      <c r="H5601" s="18"/>
    </row>
    <row r="5602" spans="1:8">
      <c r="A5602" s="17"/>
      <c r="B5602" s="17"/>
      <c r="C5602" s="17"/>
      <c r="D5602" s="17"/>
      <c r="E5602" s="9"/>
      <c r="F5602" s="18"/>
      <c r="G5602"/>
      <c r="H5602" s="18"/>
    </row>
    <row r="5603" spans="1:8">
      <c r="A5603" s="17"/>
      <c r="B5603" s="17"/>
      <c r="C5603" s="17"/>
      <c r="D5603" s="17"/>
      <c r="E5603" s="9"/>
      <c r="F5603" s="18"/>
      <c r="G5603"/>
      <c r="H5603" s="18"/>
    </row>
    <row r="5604" spans="1:8">
      <c r="A5604" s="17"/>
      <c r="B5604" s="17"/>
      <c r="C5604" s="17"/>
      <c r="D5604" s="17"/>
      <c r="E5604" s="9"/>
      <c r="F5604" s="18"/>
      <c r="G5604"/>
      <c r="H5604" s="18"/>
    </row>
    <row r="5605" spans="1:8">
      <c r="A5605" s="17"/>
      <c r="B5605" s="17"/>
      <c r="C5605" s="17"/>
      <c r="D5605" s="17"/>
      <c r="E5605" s="9"/>
      <c r="F5605" s="18"/>
      <c r="G5605"/>
      <c r="H5605" s="18"/>
    </row>
    <row r="5606" spans="1:8">
      <c r="A5606" s="17"/>
      <c r="B5606" s="17"/>
      <c r="C5606" s="17"/>
      <c r="D5606" s="17"/>
      <c r="E5606" s="9"/>
      <c r="F5606" s="18"/>
      <c r="G5606"/>
      <c r="H5606" s="18"/>
    </row>
    <row r="5607" spans="1:8">
      <c r="A5607" s="17"/>
      <c r="B5607" s="17"/>
      <c r="C5607" s="17"/>
      <c r="D5607" s="17"/>
      <c r="E5607" s="9"/>
      <c r="F5607" s="18"/>
      <c r="G5607"/>
      <c r="H5607" s="18"/>
    </row>
    <row r="5608" spans="1:8">
      <c r="A5608" s="17"/>
      <c r="B5608" s="17"/>
      <c r="C5608" s="17"/>
      <c r="D5608" s="17"/>
      <c r="E5608" s="9"/>
      <c r="F5608" s="18"/>
      <c r="G5608"/>
      <c r="H5608" s="18"/>
    </row>
    <row r="5609" spans="1:8">
      <c r="A5609" s="17"/>
      <c r="B5609" s="17"/>
      <c r="C5609" s="17"/>
      <c r="D5609" s="17"/>
      <c r="E5609" s="9"/>
      <c r="F5609" s="18"/>
      <c r="G5609"/>
      <c r="H5609" s="18"/>
    </row>
    <row r="5610" spans="1:8">
      <c r="A5610" s="17"/>
      <c r="B5610" s="17"/>
      <c r="C5610" s="17"/>
      <c r="D5610" s="17"/>
      <c r="E5610" s="9"/>
      <c r="F5610" s="18"/>
      <c r="G5610"/>
      <c r="H5610" s="18"/>
    </row>
    <row r="5611" spans="1:8">
      <c r="A5611" s="17"/>
      <c r="B5611" s="17"/>
      <c r="C5611" s="17"/>
      <c r="D5611" s="17"/>
      <c r="E5611" s="9"/>
      <c r="F5611" s="18"/>
      <c r="G5611"/>
      <c r="H5611" s="18"/>
    </row>
    <row r="5612" spans="1:8">
      <c r="A5612" s="17"/>
      <c r="B5612" s="17"/>
      <c r="C5612" s="17"/>
      <c r="D5612" s="17"/>
      <c r="E5612" s="9"/>
      <c r="F5612" s="18"/>
      <c r="G5612"/>
      <c r="H5612" s="18"/>
    </row>
    <row r="5613" spans="1:8">
      <c r="A5613" s="17"/>
      <c r="B5613" s="17"/>
      <c r="C5613" s="17"/>
      <c r="D5613" s="17"/>
      <c r="E5613" s="9"/>
      <c r="F5613" s="18"/>
      <c r="G5613"/>
      <c r="H5613" s="18"/>
    </row>
    <row r="5614" spans="1:8">
      <c r="A5614" s="17"/>
      <c r="B5614" s="17"/>
      <c r="C5614" s="17"/>
      <c r="D5614" s="17"/>
      <c r="E5614" s="9"/>
      <c r="F5614" s="18"/>
      <c r="G5614"/>
      <c r="H5614" s="18"/>
    </row>
    <row r="5615" spans="1:8">
      <c r="A5615" s="17"/>
      <c r="B5615" s="17"/>
      <c r="C5615" s="17"/>
      <c r="D5615" s="17"/>
      <c r="E5615" s="9"/>
      <c r="F5615" s="18"/>
      <c r="G5615"/>
      <c r="H5615" s="18"/>
    </row>
    <row r="5616" spans="1:8">
      <c r="A5616" s="17"/>
      <c r="B5616" s="17"/>
      <c r="C5616" s="17"/>
      <c r="D5616" s="17"/>
      <c r="E5616" s="9"/>
      <c r="F5616" s="18"/>
      <c r="G5616"/>
      <c r="H5616" s="18"/>
    </row>
    <row r="5617" spans="1:8">
      <c r="A5617" s="17"/>
      <c r="B5617" s="17"/>
      <c r="C5617" s="17"/>
      <c r="D5617" s="17"/>
      <c r="E5617" s="9"/>
      <c r="F5617" s="18"/>
      <c r="G5617"/>
      <c r="H5617" s="18"/>
    </row>
    <row r="5618" spans="1:8">
      <c r="A5618" s="17"/>
      <c r="B5618" s="17"/>
      <c r="C5618" s="17"/>
      <c r="D5618" s="17"/>
      <c r="E5618" s="9"/>
      <c r="F5618" s="18"/>
      <c r="G5618"/>
      <c r="H5618" s="18"/>
    </row>
    <row r="5619" spans="1:8">
      <c r="A5619" s="17"/>
      <c r="B5619" s="17"/>
      <c r="C5619" s="17"/>
      <c r="D5619" s="17"/>
      <c r="E5619" s="9"/>
      <c r="F5619" s="18"/>
      <c r="G5619"/>
      <c r="H5619" s="18"/>
    </row>
    <row r="5620" spans="1:8">
      <c r="A5620" s="17"/>
      <c r="B5620" s="17"/>
      <c r="C5620" s="17"/>
      <c r="D5620" s="17"/>
      <c r="E5620" s="9"/>
      <c r="F5620" s="18"/>
      <c r="G5620"/>
      <c r="H5620" s="18"/>
    </row>
    <row r="5621" spans="1:8">
      <c r="A5621" s="17"/>
      <c r="B5621" s="17"/>
      <c r="C5621" s="17"/>
      <c r="D5621" s="17"/>
      <c r="E5621" s="9"/>
      <c r="F5621" s="18"/>
      <c r="G5621"/>
      <c r="H5621" s="18"/>
    </row>
    <row r="5622" spans="1:8">
      <c r="A5622" s="17"/>
      <c r="B5622" s="17"/>
      <c r="C5622" s="17"/>
      <c r="D5622" s="17"/>
      <c r="E5622" s="9"/>
      <c r="F5622" s="18"/>
      <c r="G5622"/>
      <c r="H5622" s="18"/>
    </row>
    <row r="5623" spans="1:8">
      <c r="A5623" s="17"/>
      <c r="B5623" s="17"/>
      <c r="C5623" s="17"/>
      <c r="D5623" s="17"/>
      <c r="E5623" s="9"/>
      <c r="F5623" s="18"/>
      <c r="G5623"/>
      <c r="H5623" s="18"/>
    </row>
    <row r="5624" spans="1:8">
      <c r="A5624" s="17"/>
      <c r="B5624" s="17"/>
      <c r="C5624" s="17"/>
      <c r="D5624" s="17"/>
      <c r="E5624" s="9"/>
      <c r="F5624" s="18"/>
      <c r="G5624"/>
      <c r="H5624" s="18"/>
    </row>
    <row r="5625" spans="1:8">
      <c r="A5625" s="17"/>
      <c r="B5625" s="17"/>
      <c r="C5625" s="17"/>
      <c r="D5625" s="17"/>
      <c r="E5625" s="9"/>
      <c r="F5625" s="18"/>
      <c r="G5625"/>
      <c r="H5625" s="18"/>
    </row>
    <row r="5626" spans="1:8">
      <c r="A5626" s="17"/>
      <c r="B5626" s="17"/>
      <c r="C5626" s="17"/>
      <c r="D5626" s="17"/>
      <c r="E5626" s="9"/>
      <c r="F5626" s="18"/>
      <c r="G5626"/>
      <c r="H5626" s="18"/>
    </row>
    <row r="5627" spans="1:8">
      <c r="A5627" s="17"/>
      <c r="B5627" s="17"/>
      <c r="C5627" s="17"/>
      <c r="D5627" s="17"/>
      <c r="E5627" s="9"/>
      <c r="F5627" s="18"/>
      <c r="G5627"/>
      <c r="H5627" s="18"/>
    </row>
    <row r="5628" spans="1:8">
      <c r="A5628" s="17"/>
      <c r="B5628" s="17"/>
      <c r="C5628" s="17"/>
      <c r="D5628" s="17"/>
      <c r="E5628" s="9"/>
      <c r="F5628" s="18"/>
      <c r="G5628"/>
      <c r="H5628" s="18"/>
    </row>
    <row r="5629" spans="1:8">
      <c r="A5629" s="17"/>
      <c r="B5629" s="17"/>
      <c r="C5629" s="17"/>
      <c r="D5629" s="17"/>
      <c r="E5629" s="9"/>
      <c r="F5629" s="18"/>
      <c r="G5629"/>
      <c r="H5629" s="18"/>
    </row>
    <row r="5630" spans="1:8">
      <c r="A5630" s="17"/>
      <c r="B5630" s="17"/>
      <c r="C5630" s="17"/>
      <c r="D5630" s="17"/>
      <c r="E5630" s="9"/>
      <c r="F5630" s="18"/>
      <c r="G5630"/>
      <c r="H5630" s="18"/>
    </row>
    <row r="5631" spans="1:8">
      <c r="A5631" s="17"/>
      <c r="B5631" s="17"/>
      <c r="C5631" s="17"/>
      <c r="D5631" s="17"/>
      <c r="E5631" s="9"/>
      <c r="F5631" s="18"/>
      <c r="G5631"/>
      <c r="H5631" s="18"/>
    </row>
    <row r="5632" spans="1:8">
      <c r="A5632" s="17"/>
      <c r="B5632" s="17"/>
      <c r="C5632" s="17"/>
      <c r="D5632" s="17"/>
      <c r="E5632" s="9"/>
      <c r="F5632" s="18"/>
      <c r="G5632"/>
      <c r="H5632" s="18"/>
    </row>
    <row r="5633" spans="1:8">
      <c r="A5633" s="17"/>
      <c r="B5633" s="17"/>
      <c r="C5633" s="17"/>
      <c r="D5633" s="17"/>
      <c r="E5633" s="9"/>
      <c r="F5633" s="18"/>
      <c r="G5633"/>
      <c r="H5633" s="18"/>
    </row>
    <row r="5634" spans="1:8">
      <c r="A5634" s="17"/>
      <c r="B5634" s="17"/>
      <c r="C5634" s="17"/>
      <c r="D5634" s="17"/>
      <c r="E5634" s="9"/>
      <c r="F5634" s="18"/>
      <c r="G5634"/>
      <c r="H5634" s="18"/>
    </row>
    <row r="5635" spans="1:8">
      <c r="A5635" s="17"/>
      <c r="B5635" s="17"/>
      <c r="C5635" s="17"/>
      <c r="D5635" s="17"/>
      <c r="E5635" s="9"/>
      <c r="F5635" s="18"/>
      <c r="G5635"/>
      <c r="H5635" s="18"/>
    </row>
    <row r="5636" spans="1:8">
      <c r="A5636" s="17"/>
      <c r="B5636" s="17"/>
      <c r="C5636" s="17"/>
      <c r="D5636" s="17"/>
      <c r="E5636" s="9"/>
      <c r="F5636" s="18"/>
      <c r="G5636"/>
      <c r="H5636" s="18"/>
    </row>
    <row r="5637" spans="1:8">
      <c r="A5637" s="17"/>
      <c r="B5637" s="17"/>
      <c r="C5637" s="17"/>
      <c r="D5637" s="17"/>
      <c r="E5637" s="9"/>
      <c r="F5637" s="18"/>
      <c r="G5637"/>
      <c r="H5637" s="18"/>
    </row>
    <row r="5638" spans="1:8">
      <c r="A5638" s="17"/>
      <c r="B5638" s="17"/>
      <c r="C5638" s="17"/>
      <c r="D5638" s="17"/>
      <c r="E5638" s="9"/>
      <c r="F5638" s="18"/>
      <c r="G5638"/>
      <c r="H5638" s="18"/>
    </row>
    <row r="5639" spans="1:8">
      <c r="A5639" s="17"/>
      <c r="B5639" s="17"/>
      <c r="C5639" s="17"/>
      <c r="D5639" s="17"/>
      <c r="E5639" s="9"/>
      <c r="F5639" s="18"/>
      <c r="G5639"/>
      <c r="H5639" s="18"/>
    </row>
    <row r="5640" spans="1:8">
      <c r="A5640" s="17"/>
      <c r="B5640" s="17"/>
      <c r="C5640" s="17"/>
      <c r="D5640" s="17"/>
      <c r="E5640" s="9"/>
      <c r="F5640" s="18"/>
      <c r="G5640"/>
      <c r="H5640" s="18"/>
    </row>
    <row r="5641" spans="1:8">
      <c r="A5641" s="17"/>
      <c r="B5641" s="17"/>
      <c r="C5641" s="17"/>
      <c r="D5641" s="17"/>
      <c r="E5641" s="9"/>
      <c r="F5641" s="18"/>
      <c r="G5641"/>
      <c r="H5641" s="18"/>
    </row>
    <row r="5642" spans="1:8">
      <c r="A5642" s="17"/>
      <c r="B5642" s="17"/>
      <c r="C5642" s="17"/>
      <c r="D5642" s="17"/>
      <c r="E5642" s="9"/>
      <c r="F5642" s="18"/>
      <c r="G5642"/>
      <c r="H5642" s="18"/>
    </row>
    <row r="5643" spans="1:8">
      <c r="A5643" s="17"/>
      <c r="B5643" s="17"/>
      <c r="C5643" s="17"/>
      <c r="D5643" s="17"/>
      <c r="E5643" s="9"/>
      <c r="F5643" s="18"/>
      <c r="G5643"/>
      <c r="H5643" s="18"/>
    </row>
    <row r="5644" spans="1:8">
      <c r="A5644" s="17"/>
      <c r="B5644" s="17"/>
      <c r="C5644" s="17"/>
      <c r="D5644" s="17"/>
      <c r="E5644" s="9"/>
      <c r="F5644" s="18"/>
      <c r="G5644"/>
      <c r="H5644" s="18"/>
    </row>
    <row r="5645" spans="1:8">
      <c r="A5645" s="17"/>
      <c r="B5645" s="17"/>
      <c r="C5645" s="17"/>
      <c r="D5645" s="17"/>
      <c r="E5645" s="9"/>
      <c r="F5645" s="18"/>
      <c r="G5645"/>
      <c r="H5645" s="18"/>
    </row>
    <row r="5646" spans="1:8">
      <c r="A5646" s="17"/>
      <c r="B5646" s="17"/>
      <c r="C5646" s="17"/>
      <c r="D5646" s="17"/>
      <c r="E5646" s="9"/>
      <c r="F5646" s="18"/>
      <c r="G5646"/>
      <c r="H5646" s="18"/>
    </row>
    <row r="5647" spans="1:8">
      <c r="A5647" s="17"/>
      <c r="B5647" s="17"/>
      <c r="C5647" s="17"/>
      <c r="D5647" s="17"/>
      <c r="E5647" s="9"/>
      <c r="F5647" s="18"/>
      <c r="G5647"/>
      <c r="H5647" s="18"/>
    </row>
    <row r="5648" spans="1:8">
      <c r="A5648" s="17"/>
      <c r="B5648" s="17"/>
      <c r="C5648" s="17"/>
      <c r="D5648" s="17"/>
      <c r="E5648" s="9"/>
      <c r="F5648" s="18"/>
      <c r="G5648"/>
      <c r="H5648" s="18"/>
    </row>
    <row r="5649" spans="1:8">
      <c r="A5649" s="17"/>
      <c r="B5649" s="17"/>
      <c r="C5649" s="17"/>
      <c r="D5649" s="17"/>
      <c r="E5649" s="9"/>
      <c r="F5649" s="18"/>
      <c r="G5649"/>
      <c r="H5649" s="18"/>
    </row>
    <row r="5650" spans="1:8">
      <c r="A5650" s="17"/>
      <c r="B5650" s="17"/>
      <c r="C5650" s="17"/>
      <c r="D5650" s="17"/>
      <c r="E5650" s="9"/>
      <c r="F5650" s="18"/>
      <c r="G5650"/>
      <c r="H5650" s="18"/>
    </row>
    <row r="5651" spans="1:8">
      <c r="A5651" s="17"/>
      <c r="B5651" s="17"/>
      <c r="C5651" s="17"/>
      <c r="D5651" s="17"/>
      <c r="E5651" s="9"/>
      <c r="F5651" s="18"/>
      <c r="G5651"/>
      <c r="H5651" s="18"/>
    </row>
    <row r="5652" spans="1:8">
      <c r="A5652" s="17"/>
      <c r="B5652" s="17"/>
      <c r="C5652" s="17"/>
      <c r="D5652" s="17"/>
      <c r="E5652" s="9"/>
      <c r="F5652" s="18"/>
      <c r="G5652"/>
      <c r="H5652" s="18"/>
    </row>
    <row r="5653" spans="1:8">
      <c r="A5653" s="17"/>
      <c r="B5653" s="17"/>
      <c r="C5653" s="17"/>
      <c r="D5653" s="17"/>
      <c r="E5653" s="9"/>
      <c r="F5653" s="18"/>
      <c r="G5653"/>
      <c r="H5653" s="18"/>
    </row>
    <row r="5654" spans="1:8">
      <c r="A5654" s="17"/>
      <c r="B5654" s="17"/>
      <c r="C5654" s="17"/>
      <c r="D5654" s="17"/>
      <c r="E5654" s="9"/>
      <c r="F5654" s="18"/>
      <c r="G5654"/>
      <c r="H5654" s="18"/>
    </row>
    <row r="5655" spans="1:8">
      <c r="A5655" s="17"/>
      <c r="B5655" s="17"/>
      <c r="C5655" s="17"/>
      <c r="D5655" s="17"/>
      <c r="E5655" s="9"/>
      <c r="F5655" s="18"/>
      <c r="G5655"/>
      <c r="H5655" s="18"/>
    </row>
    <row r="5656" spans="1:8">
      <c r="A5656" s="17"/>
      <c r="B5656" s="17"/>
      <c r="C5656" s="17"/>
      <c r="D5656" s="17"/>
      <c r="E5656" s="9"/>
      <c r="F5656" s="18"/>
      <c r="G5656"/>
      <c r="H5656" s="18"/>
    </row>
    <row r="5657" spans="1:8">
      <c r="A5657" s="17"/>
      <c r="B5657" s="17"/>
      <c r="C5657" s="17"/>
      <c r="D5657" s="17"/>
      <c r="E5657" s="9"/>
      <c r="F5657" s="18"/>
      <c r="G5657"/>
      <c r="H5657" s="18"/>
    </row>
    <row r="5658" spans="1:8">
      <c r="A5658" s="17"/>
      <c r="B5658" s="17"/>
      <c r="C5658" s="17"/>
      <c r="D5658" s="17"/>
      <c r="E5658" s="9"/>
      <c r="F5658" s="18"/>
      <c r="G5658"/>
      <c r="H5658" s="18"/>
    </row>
    <row r="5659" spans="1:8">
      <c r="A5659" s="17"/>
      <c r="B5659" s="17"/>
      <c r="C5659" s="17"/>
      <c r="D5659" s="17"/>
      <c r="E5659" s="9"/>
      <c r="F5659" s="18"/>
      <c r="G5659"/>
      <c r="H5659" s="18"/>
    </row>
    <row r="5660" spans="1:8">
      <c r="A5660" s="17"/>
      <c r="B5660" s="17"/>
      <c r="C5660" s="17"/>
      <c r="D5660" s="17"/>
      <c r="E5660" s="9"/>
      <c r="F5660" s="18"/>
      <c r="G5660"/>
      <c r="H5660" s="18"/>
    </row>
    <row r="5661" spans="1:8">
      <c r="A5661" s="17"/>
      <c r="B5661" s="17"/>
      <c r="C5661" s="17"/>
      <c r="D5661" s="17"/>
      <c r="E5661" s="9"/>
      <c r="F5661" s="18"/>
      <c r="G5661"/>
      <c r="H5661" s="18"/>
    </row>
    <row r="5662" spans="1:8">
      <c r="A5662" s="17"/>
      <c r="B5662" s="17"/>
      <c r="C5662" s="17"/>
      <c r="D5662" s="17"/>
      <c r="E5662" s="9"/>
      <c r="F5662" s="18"/>
      <c r="G5662"/>
      <c r="H5662" s="18"/>
    </row>
    <row r="5663" spans="1:8">
      <c r="A5663" s="17"/>
      <c r="B5663" s="17"/>
      <c r="C5663" s="17"/>
      <c r="D5663" s="17"/>
      <c r="E5663" s="9"/>
      <c r="F5663" s="18"/>
      <c r="G5663"/>
      <c r="H5663" s="18"/>
    </row>
    <row r="5664" spans="1:8">
      <c r="A5664" s="17"/>
      <c r="B5664" s="17"/>
      <c r="C5664" s="17"/>
      <c r="D5664" s="17"/>
      <c r="E5664" s="9"/>
      <c r="F5664" s="18"/>
      <c r="G5664"/>
      <c r="H5664" s="18"/>
    </row>
    <row r="5665" spans="1:8">
      <c r="A5665" s="17"/>
      <c r="B5665" s="17"/>
      <c r="C5665" s="17"/>
      <c r="D5665" s="17"/>
      <c r="E5665" s="9"/>
      <c r="F5665" s="18"/>
      <c r="G5665"/>
      <c r="H5665" s="18"/>
    </row>
    <row r="5666" spans="1:8">
      <c r="A5666" s="17"/>
      <c r="B5666" s="17"/>
      <c r="C5666" s="17"/>
      <c r="D5666" s="17"/>
      <c r="E5666" s="9"/>
      <c r="F5666" s="18"/>
      <c r="G5666"/>
      <c r="H5666" s="18"/>
    </row>
    <row r="5667" spans="1:8">
      <c r="A5667" s="17"/>
      <c r="B5667" s="17"/>
      <c r="C5667" s="17"/>
      <c r="D5667" s="17"/>
      <c r="E5667" s="9"/>
      <c r="F5667" s="18"/>
      <c r="G5667"/>
      <c r="H5667" s="18"/>
    </row>
    <row r="5668" spans="1:8">
      <c r="A5668" s="17"/>
      <c r="B5668" s="17"/>
      <c r="C5668" s="17"/>
      <c r="D5668" s="17"/>
      <c r="E5668" s="9"/>
      <c r="F5668" s="18"/>
      <c r="G5668"/>
      <c r="H5668" s="18"/>
    </row>
    <row r="5669" spans="1:8">
      <c r="A5669" s="17"/>
      <c r="B5669" s="17"/>
      <c r="C5669" s="17"/>
      <c r="D5669" s="17"/>
      <c r="E5669" s="9"/>
      <c r="F5669" s="18"/>
      <c r="G5669"/>
      <c r="H5669" s="18"/>
    </row>
    <row r="5670" spans="1:8">
      <c r="A5670" s="17"/>
      <c r="B5670" s="17"/>
      <c r="C5670" s="17"/>
      <c r="D5670" s="17"/>
      <c r="E5670" s="9"/>
      <c r="F5670" s="18"/>
      <c r="G5670"/>
      <c r="H5670" s="18"/>
    </row>
    <row r="5671" spans="1:8">
      <c r="A5671" s="17"/>
      <c r="B5671" s="17"/>
      <c r="C5671" s="17"/>
      <c r="D5671" s="17"/>
      <c r="E5671" s="9"/>
      <c r="F5671" s="18"/>
      <c r="G5671"/>
      <c r="H5671" s="18"/>
    </row>
    <row r="5672" spans="1:8">
      <c r="A5672" s="17"/>
      <c r="B5672" s="17"/>
      <c r="C5672" s="17"/>
      <c r="D5672" s="17"/>
      <c r="E5672" s="9"/>
      <c r="F5672" s="18"/>
      <c r="G5672"/>
      <c r="H5672" s="18"/>
    </row>
    <row r="5673" spans="1:8">
      <c r="A5673" s="17"/>
      <c r="B5673" s="17"/>
      <c r="C5673" s="17"/>
      <c r="D5673" s="17"/>
      <c r="E5673" s="9"/>
      <c r="F5673" s="18"/>
      <c r="G5673"/>
      <c r="H5673" s="18"/>
    </row>
    <row r="5674" spans="1:8">
      <c r="A5674" s="17"/>
      <c r="B5674" s="17"/>
      <c r="C5674" s="17"/>
      <c r="D5674" s="17"/>
      <c r="E5674" s="9"/>
      <c r="F5674" s="18"/>
      <c r="G5674"/>
      <c r="H5674" s="18"/>
    </row>
    <row r="5675" spans="1:8">
      <c r="A5675" s="17"/>
      <c r="B5675" s="17"/>
      <c r="C5675" s="17"/>
      <c r="D5675" s="17"/>
      <c r="E5675" s="9"/>
      <c r="F5675" s="18"/>
      <c r="G5675"/>
      <c r="H5675" s="18"/>
    </row>
    <row r="5676" spans="1:8">
      <c r="A5676" s="17"/>
      <c r="B5676" s="17"/>
      <c r="C5676" s="17"/>
      <c r="D5676" s="17"/>
      <c r="E5676" s="9"/>
      <c r="F5676" s="18"/>
      <c r="G5676"/>
      <c r="H5676" s="18"/>
    </row>
    <row r="5677" spans="1:8">
      <c r="A5677" s="17"/>
      <c r="B5677" s="17"/>
      <c r="C5677" s="17"/>
      <c r="D5677" s="17"/>
      <c r="E5677" s="9"/>
      <c r="F5677" s="18"/>
      <c r="G5677"/>
      <c r="H5677" s="18"/>
    </row>
    <row r="5678" spans="1:8">
      <c r="A5678" s="17"/>
      <c r="B5678" s="17"/>
      <c r="C5678" s="17"/>
      <c r="D5678" s="17"/>
      <c r="E5678" s="9"/>
      <c r="F5678" s="18"/>
      <c r="G5678"/>
      <c r="H5678" s="18"/>
    </row>
    <row r="5679" spans="1:8">
      <c r="A5679" s="17"/>
      <c r="B5679" s="17"/>
      <c r="C5679" s="17"/>
      <c r="D5679" s="17"/>
      <c r="E5679" s="9"/>
      <c r="F5679" s="18"/>
      <c r="G5679"/>
      <c r="H5679" s="18"/>
    </row>
    <row r="5680" spans="1:8">
      <c r="A5680" s="17"/>
      <c r="B5680" s="17"/>
      <c r="C5680" s="17"/>
      <c r="D5680" s="17"/>
      <c r="E5680" s="9"/>
      <c r="F5680" s="18"/>
      <c r="G5680"/>
      <c r="H5680" s="18"/>
    </row>
    <row r="5681" spans="1:8">
      <c r="A5681" s="17"/>
      <c r="B5681" s="17"/>
      <c r="C5681" s="17"/>
      <c r="D5681" s="17"/>
      <c r="E5681" s="9"/>
      <c r="F5681" s="18"/>
      <c r="G5681"/>
      <c r="H5681" s="18"/>
    </row>
    <row r="5682" spans="1:8">
      <c r="A5682" s="17"/>
      <c r="B5682" s="17"/>
      <c r="C5682" s="17"/>
      <c r="D5682" s="17"/>
      <c r="E5682" s="9"/>
      <c r="F5682" s="18"/>
      <c r="G5682"/>
      <c r="H5682" s="18"/>
    </row>
    <row r="5683" spans="1:8">
      <c r="A5683" s="17"/>
      <c r="B5683" s="17"/>
      <c r="C5683" s="17"/>
      <c r="D5683" s="17"/>
      <c r="E5683" s="9"/>
      <c r="F5683" s="18"/>
      <c r="G5683"/>
      <c r="H5683" s="18"/>
    </row>
    <row r="5684" spans="1:8">
      <c r="A5684" s="17"/>
      <c r="B5684" s="17"/>
      <c r="C5684" s="17"/>
      <c r="D5684" s="17"/>
      <c r="E5684" s="9"/>
      <c r="F5684" s="18"/>
      <c r="G5684"/>
      <c r="H5684" s="18"/>
    </row>
    <row r="5685" spans="1:8">
      <c r="A5685" s="17"/>
      <c r="B5685" s="17"/>
      <c r="C5685" s="17"/>
      <c r="D5685" s="17"/>
      <c r="E5685" s="9"/>
      <c r="F5685" s="18"/>
      <c r="G5685"/>
      <c r="H5685" s="18"/>
    </row>
    <row r="5686" spans="1:8">
      <c r="A5686" s="17"/>
      <c r="B5686" s="17"/>
      <c r="C5686" s="17"/>
      <c r="D5686" s="17"/>
      <c r="E5686" s="9"/>
      <c r="F5686" s="18"/>
      <c r="G5686"/>
      <c r="H5686" s="18"/>
    </row>
    <row r="5687" spans="1:8">
      <c r="A5687" s="17"/>
      <c r="B5687" s="17"/>
      <c r="C5687" s="17"/>
      <c r="D5687" s="17"/>
      <c r="E5687" s="9"/>
      <c r="F5687" s="18"/>
      <c r="G5687"/>
      <c r="H5687" s="18"/>
    </row>
    <row r="5688" spans="1:8">
      <c r="A5688" s="17"/>
      <c r="B5688" s="17"/>
      <c r="C5688" s="17"/>
      <c r="D5688" s="17"/>
      <c r="E5688" s="9"/>
      <c r="F5688" s="18"/>
      <c r="G5688"/>
      <c r="H5688" s="18"/>
    </row>
    <row r="5689" spans="1:8">
      <c r="A5689" s="17"/>
      <c r="B5689" s="17"/>
      <c r="C5689" s="17"/>
      <c r="D5689" s="17"/>
      <c r="E5689" s="9"/>
      <c r="F5689" s="18"/>
      <c r="G5689"/>
      <c r="H5689" s="18"/>
    </row>
    <row r="5690" spans="1:8">
      <c r="A5690" s="17"/>
      <c r="B5690" s="17"/>
      <c r="C5690" s="17"/>
      <c r="D5690" s="17"/>
      <c r="E5690" s="9"/>
      <c r="F5690" s="18"/>
      <c r="G5690"/>
      <c r="H5690" s="18"/>
    </row>
    <row r="5691" spans="1:8">
      <c r="A5691" s="17"/>
      <c r="B5691" s="17"/>
      <c r="C5691" s="17"/>
      <c r="D5691" s="17"/>
      <c r="E5691" s="9"/>
      <c r="F5691" s="18"/>
      <c r="G5691"/>
      <c r="H5691" s="18"/>
    </row>
    <row r="5692" spans="1:8">
      <c r="A5692" s="17"/>
      <c r="B5692" s="17"/>
      <c r="C5692" s="17"/>
      <c r="D5692" s="17"/>
      <c r="E5692" s="9"/>
      <c r="F5692" s="18"/>
      <c r="G5692"/>
      <c r="H5692" s="18"/>
    </row>
    <row r="5693" spans="1:8">
      <c r="A5693" s="17"/>
      <c r="B5693" s="17"/>
      <c r="C5693" s="17"/>
      <c r="D5693" s="17"/>
      <c r="E5693" s="9"/>
      <c r="F5693" s="18"/>
      <c r="G5693"/>
      <c r="H5693" s="18"/>
    </row>
    <row r="5694" spans="1:8">
      <c r="A5694" s="17"/>
      <c r="B5694" s="17"/>
      <c r="C5694" s="17"/>
      <c r="D5694" s="17"/>
      <c r="E5694" s="9"/>
      <c r="F5694" s="18"/>
      <c r="G5694"/>
      <c r="H5694" s="18"/>
    </row>
    <row r="5695" spans="1:8">
      <c r="A5695" s="17"/>
      <c r="B5695" s="17"/>
      <c r="C5695" s="17"/>
      <c r="D5695" s="17"/>
      <c r="E5695" s="9"/>
      <c r="F5695" s="18"/>
      <c r="G5695"/>
      <c r="H5695" s="18"/>
    </row>
    <row r="5696" spans="1:8">
      <c r="A5696" s="17"/>
      <c r="B5696" s="17"/>
      <c r="C5696" s="17"/>
      <c r="D5696" s="17"/>
      <c r="E5696" s="9"/>
      <c r="F5696" s="18"/>
      <c r="G5696"/>
      <c r="H5696" s="18"/>
    </row>
    <row r="5697" spans="1:8">
      <c r="A5697" s="17"/>
      <c r="B5697" s="17"/>
      <c r="C5697" s="17"/>
      <c r="D5697" s="17"/>
      <c r="E5697" s="9"/>
      <c r="F5697" s="18"/>
      <c r="G5697"/>
      <c r="H5697" s="18"/>
    </row>
    <row r="5698" spans="1:8">
      <c r="A5698" s="17"/>
      <c r="B5698" s="17"/>
      <c r="C5698" s="17"/>
      <c r="D5698" s="17"/>
      <c r="E5698" s="9"/>
      <c r="F5698" s="18"/>
      <c r="G5698"/>
      <c r="H5698" s="18"/>
    </row>
    <row r="5699" spans="1:8">
      <c r="A5699" s="17"/>
      <c r="B5699" s="17"/>
      <c r="C5699" s="17"/>
      <c r="D5699" s="17"/>
      <c r="E5699" s="9"/>
      <c r="F5699" s="18"/>
      <c r="G5699"/>
      <c r="H5699" s="18"/>
    </row>
    <row r="5700" spans="1:8">
      <c r="A5700" s="17"/>
      <c r="B5700" s="17"/>
      <c r="C5700" s="17"/>
      <c r="D5700" s="17"/>
      <c r="E5700" s="9"/>
      <c r="F5700" s="18"/>
      <c r="G5700"/>
      <c r="H5700" s="18"/>
    </row>
    <row r="5701" spans="1:8">
      <c r="A5701" s="17"/>
      <c r="B5701" s="17"/>
      <c r="C5701" s="17"/>
      <c r="D5701" s="17"/>
      <c r="E5701" s="9"/>
      <c r="F5701" s="18"/>
      <c r="G5701"/>
      <c r="H5701" s="18"/>
    </row>
    <row r="5702" spans="1:8">
      <c r="A5702" s="17"/>
      <c r="B5702" s="17"/>
      <c r="C5702" s="17"/>
      <c r="D5702" s="17"/>
      <c r="E5702" s="9"/>
      <c r="F5702" s="18"/>
      <c r="G5702"/>
      <c r="H5702" s="18"/>
    </row>
    <row r="5703" spans="1:8">
      <c r="A5703" s="17"/>
      <c r="B5703" s="17"/>
      <c r="C5703" s="17"/>
      <c r="D5703" s="17"/>
      <c r="E5703" s="9"/>
      <c r="F5703" s="18"/>
      <c r="G5703"/>
      <c r="H5703" s="18"/>
    </row>
    <row r="5704" spans="1:8">
      <c r="A5704" s="17"/>
      <c r="B5704" s="17"/>
      <c r="C5704" s="17"/>
      <c r="D5704" s="17"/>
      <c r="E5704" s="9"/>
      <c r="F5704" s="18"/>
      <c r="G5704"/>
      <c r="H5704" s="18"/>
    </row>
    <row r="5705" spans="1:8">
      <c r="A5705" s="17"/>
      <c r="B5705" s="17"/>
      <c r="C5705" s="17"/>
      <c r="D5705" s="17"/>
      <c r="E5705" s="9"/>
      <c r="F5705" s="18"/>
      <c r="G5705"/>
      <c r="H5705" s="18"/>
    </row>
    <row r="5706" spans="1:8">
      <c r="A5706" s="17"/>
      <c r="B5706" s="17"/>
      <c r="C5706" s="17"/>
      <c r="D5706" s="17"/>
      <c r="E5706" s="9"/>
      <c r="F5706" s="18"/>
      <c r="G5706"/>
      <c r="H5706" s="18"/>
    </row>
    <row r="5707" spans="1:8">
      <c r="A5707" s="17"/>
      <c r="B5707" s="17"/>
      <c r="C5707" s="17"/>
      <c r="D5707" s="17"/>
      <c r="E5707" s="9"/>
      <c r="F5707" s="18"/>
      <c r="G5707"/>
      <c r="H5707" s="18"/>
    </row>
    <row r="5708" spans="1:8">
      <c r="A5708" s="17"/>
      <c r="B5708" s="17"/>
      <c r="C5708" s="17"/>
      <c r="D5708" s="17"/>
      <c r="E5708" s="9"/>
      <c r="F5708" s="18"/>
      <c r="G5708"/>
      <c r="H5708" s="18"/>
    </row>
    <row r="5709" spans="1:8">
      <c r="A5709" s="17"/>
      <c r="B5709" s="17"/>
      <c r="C5709" s="17"/>
      <c r="D5709" s="17"/>
      <c r="E5709" s="9"/>
      <c r="F5709" s="18"/>
      <c r="G5709"/>
      <c r="H5709" s="18"/>
    </row>
    <row r="5710" spans="1:8">
      <c r="A5710" s="17"/>
      <c r="B5710" s="17"/>
      <c r="C5710" s="17"/>
      <c r="D5710" s="17"/>
      <c r="E5710" s="9"/>
      <c r="F5710" s="18"/>
      <c r="G5710"/>
      <c r="H5710" s="18"/>
    </row>
    <row r="5711" spans="1:8">
      <c r="A5711" s="17"/>
      <c r="B5711" s="17"/>
      <c r="C5711" s="17"/>
      <c r="D5711" s="17"/>
      <c r="E5711" s="9"/>
      <c r="F5711" s="18"/>
      <c r="G5711"/>
      <c r="H5711" s="18"/>
    </row>
    <row r="5712" spans="1:8">
      <c r="A5712" s="17"/>
      <c r="B5712" s="17"/>
      <c r="C5712" s="17"/>
      <c r="D5712" s="17"/>
      <c r="E5712" s="9"/>
      <c r="F5712" s="18"/>
      <c r="G5712"/>
      <c r="H5712" s="18"/>
    </row>
    <row r="5713" spans="1:8">
      <c r="A5713" s="17"/>
      <c r="B5713" s="17"/>
      <c r="C5713" s="17"/>
      <c r="D5713" s="17"/>
      <c r="E5713" s="9"/>
      <c r="F5713" s="18"/>
      <c r="G5713"/>
      <c r="H5713" s="18"/>
    </row>
    <row r="5714" spans="1:8">
      <c r="A5714" s="17"/>
      <c r="B5714" s="17"/>
      <c r="C5714" s="17"/>
      <c r="D5714" s="17"/>
      <c r="E5714" s="9"/>
      <c r="F5714" s="18"/>
      <c r="G5714"/>
      <c r="H5714" s="18"/>
    </row>
    <row r="5715" spans="1:8">
      <c r="A5715" s="17"/>
      <c r="B5715" s="17"/>
      <c r="C5715" s="17"/>
      <c r="D5715" s="17"/>
      <c r="E5715" s="9"/>
      <c r="F5715" s="18"/>
      <c r="G5715"/>
      <c r="H5715" s="18"/>
    </row>
    <row r="5716" spans="1:8">
      <c r="A5716" s="17"/>
      <c r="B5716" s="17"/>
      <c r="C5716" s="17"/>
      <c r="D5716" s="17"/>
      <c r="E5716" s="9"/>
      <c r="F5716" s="18"/>
      <c r="G5716"/>
      <c r="H5716" s="18"/>
    </row>
    <row r="5717" spans="1:8">
      <c r="A5717" s="17"/>
      <c r="B5717" s="17"/>
      <c r="C5717" s="17"/>
      <c r="D5717" s="17"/>
      <c r="E5717" s="9"/>
      <c r="F5717" s="18"/>
      <c r="G5717"/>
      <c r="H5717" s="18"/>
    </row>
    <row r="5718" spans="1:8">
      <c r="A5718" s="17"/>
      <c r="B5718" s="17"/>
      <c r="C5718" s="17"/>
      <c r="D5718" s="17"/>
      <c r="E5718" s="9"/>
      <c r="F5718" s="18"/>
      <c r="G5718"/>
      <c r="H5718" s="18"/>
    </row>
    <row r="5719" spans="1:8">
      <c r="A5719" s="17"/>
      <c r="B5719" s="17"/>
      <c r="C5719" s="17"/>
      <c r="D5719" s="17"/>
      <c r="E5719" s="9"/>
      <c r="F5719" s="18"/>
      <c r="G5719"/>
      <c r="H5719" s="18"/>
    </row>
    <row r="5720" spans="1:8">
      <c r="A5720" s="17"/>
      <c r="B5720" s="17"/>
      <c r="C5720" s="17"/>
      <c r="D5720" s="17"/>
      <c r="E5720" s="9"/>
      <c r="F5720" s="18"/>
      <c r="G5720"/>
      <c r="H5720" s="18"/>
    </row>
    <row r="5721" spans="1:8">
      <c r="A5721" s="17"/>
      <c r="B5721" s="17"/>
      <c r="C5721" s="17"/>
      <c r="D5721" s="17"/>
      <c r="E5721" s="9"/>
      <c r="F5721" s="18"/>
      <c r="G5721"/>
      <c r="H5721" s="18"/>
    </row>
    <row r="5722" spans="1:8">
      <c r="A5722" s="17"/>
      <c r="B5722" s="17"/>
      <c r="C5722" s="17"/>
      <c r="D5722" s="17"/>
      <c r="E5722" s="9"/>
      <c r="F5722" s="18"/>
      <c r="G5722"/>
      <c r="H5722" s="18"/>
    </row>
    <row r="5723" spans="1:8">
      <c r="A5723" s="17"/>
      <c r="B5723" s="17"/>
      <c r="C5723" s="17"/>
      <c r="D5723" s="17"/>
      <c r="E5723" s="9"/>
      <c r="F5723" s="18"/>
      <c r="G5723"/>
      <c r="H5723" s="18"/>
    </row>
    <row r="5724" spans="1:8">
      <c r="A5724" s="17"/>
      <c r="B5724" s="17"/>
      <c r="C5724" s="17"/>
      <c r="D5724" s="17"/>
      <c r="E5724" s="9"/>
      <c r="F5724" s="18"/>
      <c r="G5724"/>
      <c r="H5724" s="18"/>
    </row>
    <row r="5725" spans="1:8">
      <c r="A5725" s="17"/>
      <c r="B5725" s="17"/>
      <c r="C5725" s="17"/>
      <c r="D5725" s="17"/>
      <c r="E5725" s="9"/>
      <c r="F5725" s="18"/>
      <c r="G5725"/>
      <c r="H5725" s="18"/>
    </row>
    <row r="5726" spans="1:8">
      <c r="A5726" s="17"/>
      <c r="B5726" s="17"/>
      <c r="C5726" s="17"/>
      <c r="D5726" s="17"/>
      <c r="E5726" s="9"/>
      <c r="F5726" s="18"/>
      <c r="G5726"/>
      <c r="H5726" s="18"/>
    </row>
    <row r="5727" spans="1:8">
      <c r="A5727" s="17"/>
      <c r="B5727" s="17"/>
      <c r="C5727" s="17"/>
      <c r="D5727" s="17"/>
      <c r="E5727" s="9"/>
      <c r="F5727" s="18"/>
      <c r="G5727"/>
      <c r="H5727" s="18"/>
    </row>
    <row r="5728" spans="1:8">
      <c r="A5728" s="17"/>
      <c r="B5728" s="17"/>
      <c r="C5728" s="17"/>
      <c r="D5728" s="17"/>
      <c r="E5728" s="9"/>
      <c r="F5728" s="18"/>
      <c r="G5728"/>
      <c r="H5728" s="18"/>
    </row>
    <row r="5729" spans="1:8">
      <c r="A5729" s="17"/>
      <c r="B5729" s="17"/>
      <c r="C5729" s="17"/>
      <c r="D5729" s="17"/>
      <c r="E5729" s="9"/>
      <c r="F5729" s="18"/>
      <c r="G5729"/>
      <c r="H5729" s="18"/>
    </row>
    <row r="5730" spans="1:8">
      <c r="A5730" s="17"/>
      <c r="B5730" s="17"/>
      <c r="C5730" s="17"/>
      <c r="D5730" s="17"/>
      <c r="E5730" s="9"/>
      <c r="F5730" s="18"/>
      <c r="G5730"/>
      <c r="H5730" s="18"/>
    </row>
    <row r="5731" spans="1:8">
      <c r="A5731" s="17"/>
      <c r="B5731" s="17"/>
      <c r="C5731" s="17"/>
      <c r="D5731" s="17"/>
      <c r="E5731" s="9"/>
      <c r="F5731" s="18"/>
      <c r="G5731"/>
      <c r="H5731" s="18"/>
    </row>
    <row r="5732" spans="1:8">
      <c r="A5732" s="17"/>
      <c r="B5732" s="17"/>
      <c r="C5732" s="17"/>
      <c r="D5732" s="17"/>
      <c r="E5732" s="9"/>
      <c r="F5732" s="18"/>
      <c r="G5732"/>
      <c r="H5732" s="18"/>
    </row>
    <row r="5733" spans="1:8">
      <c r="A5733" s="17"/>
      <c r="B5733" s="17"/>
      <c r="C5733" s="17"/>
      <c r="D5733" s="17"/>
      <c r="E5733" s="9"/>
      <c r="F5733" s="18"/>
      <c r="G5733"/>
      <c r="H5733" s="18"/>
    </row>
    <row r="5734" spans="1:8">
      <c r="A5734" s="17"/>
      <c r="B5734" s="17"/>
      <c r="C5734" s="17"/>
      <c r="D5734" s="17"/>
      <c r="E5734" s="9"/>
      <c r="F5734" s="18"/>
      <c r="G5734"/>
      <c r="H5734" s="18"/>
    </row>
    <row r="5735" spans="1:8">
      <c r="A5735" s="17"/>
      <c r="B5735" s="17"/>
      <c r="C5735" s="17"/>
      <c r="D5735" s="17"/>
      <c r="E5735" s="9"/>
      <c r="F5735" s="18"/>
      <c r="G5735"/>
      <c r="H5735" s="18"/>
    </row>
    <row r="5736" spans="1:8">
      <c r="A5736" s="17"/>
      <c r="B5736" s="17"/>
      <c r="C5736" s="17"/>
      <c r="D5736" s="17"/>
      <c r="E5736" s="9"/>
      <c r="F5736" s="18"/>
      <c r="G5736"/>
      <c r="H5736" s="18"/>
    </row>
    <row r="5737" spans="1:8">
      <c r="A5737" s="17"/>
      <c r="B5737" s="17"/>
      <c r="C5737" s="17"/>
      <c r="D5737" s="17"/>
      <c r="E5737" s="9"/>
      <c r="F5737" s="18"/>
      <c r="G5737"/>
      <c r="H5737" s="18"/>
    </row>
    <row r="5738" spans="1:8">
      <c r="A5738" s="17"/>
      <c r="B5738" s="17"/>
      <c r="C5738" s="17"/>
      <c r="D5738" s="17"/>
      <c r="E5738" s="9"/>
      <c r="F5738" s="18"/>
      <c r="G5738"/>
      <c r="H5738" s="18"/>
    </row>
    <row r="5739" spans="1:8">
      <c r="A5739" s="17"/>
      <c r="B5739" s="17"/>
      <c r="C5739" s="17"/>
      <c r="D5739" s="17"/>
      <c r="E5739" s="9"/>
      <c r="F5739" s="18"/>
      <c r="G5739"/>
      <c r="H5739" s="18"/>
    </row>
    <row r="5740" spans="1:8">
      <c r="A5740" s="17"/>
      <c r="B5740" s="17"/>
      <c r="C5740" s="17"/>
      <c r="D5740" s="17"/>
      <c r="E5740" s="9"/>
      <c r="F5740" s="18"/>
      <c r="G5740"/>
      <c r="H5740" s="18"/>
    </row>
    <row r="5741" spans="1:8">
      <c r="A5741" s="17"/>
      <c r="B5741" s="17"/>
      <c r="C5741" s="17"/>
      <c r="D5741" s="17"/>
      <c r="E5741" s="9"/>
      <c r="F5741" s="18"/>
      <c r="G5741"/>
      <c r="H5741" s="18"/>
    </row>
    <row r="5742" spans="1:8">
      <c r="A5742" s="17"/>
      <c r="B5742" s="17"/>
      <c r="C5742" s="17"/>
      <c r="D5742" s="17"/>
      <c r="E5742" s="9"/>
      <c r="F5742" s="18"/>
      <c r="G5742"/>
      <c r="H5742" s="18"/>
    </row>
    <row r="5743" spans="1:8">
      <c r="A5743" s="17"/>
      <c r="B5743" s="17"/>
      <c r="C5743" s="17"/>
      <c r="D5743" s="17"/>
      <c r="E5743" s="9"/>
      <c r="F5743" s="18"/>
      <c r="G5743"/>
      <c r="H5743" s="18"/>
    </row>
    <row r="5744" spans="1:8">
      <c r="A5744" s="17"/>
      <c r="B5744" s="17"/>
      <c r="C5744" s="17"/>
      <c r="D5744" s="17"/>
      <c r="E5744" s="9"/>
      <c r="F5744" s="18"/>
      <c r="G5744"/>
      <c r="H5744" s="18"/>
    </row>
    <row r="5745" spans="1:8">
      <c r="A5745" s="17"/>
      <c r="B5745" s="17"/>
      <c r="C5745" s="17"/>
      <c r="D5745" s="17"/>
      <c r="E5745" s="9"/>
      <c r="F5745" s="18"/>
      <c r="G5745"/>
      <c r="H5745" s="18"/>
    </row>
    <row r="5746" spans="1:8">
      <c r="A5746" s="17"/>
      <c r="B5746" s="17"/>
      <c r="C5746" s="17"/>
      <c r="D5746" s="17"/>
      <c r="E5746" s="9"/>
      <c r="F5746" s="18"/>
      <c r="G5746"/>
      <c r="H5746" s="18"/>
    </row>
    <row r="5747" spans="1:8">
      <c r="A5747" s="17"/>
      <c r="B5747" s="17"/>
      <c r="C5747" s="17"/>
      <c r="D5747" s="17"/>
      <c r="E5747" s="9"/>
      <c r="F5747" s="18"/>
      <c r="G5747"/>
      <c r="H5747" s="18"/>
    </row>
    <row r="5748" spans="1:8">
      <c r="A5748" s="17"/>
      <c r="B5748" s="17"/>
      <c r="C5748" s="17"/>
      <c r="D5748" s="17"/>
      <c r="E5748" s="9"/>
      <c r="F5748" s="18"/>
      <c r="G5748"/>
      <c r="H5748" s="18"/>
    </row>
    <row r="5749" spans="1:8">
      <c r="A5749" s="17"/>
      <c r="B5749" s="17"/>
      <c r="C5749" s="17"/>
      <c r="D5749" s="17"/>
      <c r="E5749" s="9"/>
      <c r="F5749" s="18"/>
      <c r="G5749"/>
      <c r="H5749" s="18"/>
    </row>
    <row r="5750" spans="1:8">
      <c r="A5750" s="17"/>
      <c r="B5750" s="17"/>
      <c r="C5750" s="17"/>
      <c r="D5750" s="17"/>
      <c r="E5750" s="9"/>
      <c r="F5750" s="18"/>
      <c r="G5750"/>
      <c r="H5750" s="18"/>
    </row>
    <row r="5751" spans="1:8">
      <c r="A5751" s="17"/>
      <c r="B5751" s="17"/>
      <c r="C5751" s="17"/>
      <c r="D5751" s="17"/>
      <c r="E5751" s="9"/>
      <c r="F5751" s="18"/>
      <c r="G5751"/>
      <c r="H5751" s="18"/>
    </row>
    <row r="5752" spans="1:8">
      <c r="A5752" s="17"/>
      <c r="B5752" s="17"/>
      <c r="C5752" s="17"/>
      <c r="D5752" s="17"/>
      <c r="E5752" s="9"/>
      <c r="F5752" s="18"/>
      <c r="G5752"/>
      <c r="H5752" s="18"/>
    </row>
    <row r="5753" spans="1:8">
      <c r="A5753" s="17"/>
      <c r="B5753" s="17"/>
      <c r="C5753" s="17"/>
      <c r="D5753" s="17"/>
      <c r="E5753" s="9"/>
      <c r="F5753" s="18"/>
      <c r="G5753"/>
      <c r="H5753" s="18"/>
    </row>
    <row r="5754" spans="1:8">
      <c r="A5754" s="17"/>
      <c r="B5754" s="17"/>
      <c r="C5754" s="17"/>
      <c r="D5754" s="17"/>
      <c r="E5754" s="9"/>
      <c r="F5754" s="18"/>
      <c r="G5754"/>
      <c r="H5754" s="18"/>
    </row>
    <row r="5755" spans="1:8">
      <c r="A5755" s="17"/>
      <c r="B5755" s="17"/>
      <c r="C5755" s="17"/>
      <c r="D5755" s="17"/>
      <c r="E5755" s="9"/>
      <c r="F5755" s="18"/>
      <c r="G5755"/>
      <c r="H5755" s="18"/>
    </row>
    <row r="5756" spans="1:8">
      <c r="A5756" s="17"/>
      <c r="B5756" s="17"/>
      <c r="C5756" s="17"/>
      <c r="D5756" s="17"/>
      <c r="E5756" s="9"/>
      <c r="F5756" s="18"/>
      <c r="G5756"/>
      <c r="H5756" s="18"/>
    </row>
    <row r="5757" spans="1:8">
      <c r="A5757" s="17"/>
      <c r="B5757" s="17"/>
      <c r="C5757" s="17"/>
      <c r="D5757" s="17"/>
      <c r="E5757" s="9"/>
      <c r="F5757" s="18"/>
      <c r="G5757"/>
      <c r="H5757" s="18"/>
    </row>
    <row r="5758" spans="1:8">
      <c r="A5758" s="17"/>
      <c r="B5758" s="17"/>
      <c r="C5758" s="17"/>
      <c r="D5758" s="17"/>
      <c r="E5758" s="9"/>
      <c r="F5758" s="18"/>
      <c r="G5758"/>
      <c r="H5758" s="18"/>
    </row>
    <row r="5759" spans="1:8">
      <c r="A5759" s="17"/>
      <c r="B5759" s="17"/>
      <c r="C5759" s="17"/>
      <c r="D5759" s="17"/>
      <c r="E5759" s="9"/>
      <c r="F5759" s="18"/>
      <c r="G5759"/>
      <c r="H5759" s="18"/>
    </row>
    <row r="5760" spans="1:8">
      <c r="A5760" s="17"/>
      <c r="B5760" s="17"/>
      <c r="C5760" s="17"/>
      <c r="D5760" s="17"/>
      <c r="E5760" s="9"/>
      <c r="F5760" s="18"/>
      <c r="G5760"/>
      <c r="H5760" s="18"/>
    </row>
    <row r="5761" spans="1:8">
      <c r="A5761" s="17"/>
      <c r="B5761" s="17"/>
      <c r="C5761" s="17"/>
      <c r="D5761" s="17"/>
      <c r="E5761" s="9"/>
      <c r="F5761" s="18"/>
      <c r="G5761"/>
      <c r="H5761" s="18"/>
    </row>
    <row r="5762" spans="1:8">
      <c r="A5762" s="17"/>
      <c r="B5762" s="17"/>
      <c r="C5762" s="17"/>
      <c r="D5762" s="17"/>
      <c r="E5762" s="9"/>
      <c r="F5762" s="18"/>
      <c r="G5762"/>
      <c r="H5762" s="18"/>
    </row>
    <row r="5763" spans="1:8">
      <c r="A5763" s="17"/>
      <c r="B5763" s="17"/>
      <c r="C5763" s="17"/>
      <c r="D5763" s="17"/>
      <c r="E5763" s="9"/>
      <c r="F5763" s="18"/>
      <c r="G5763"/>
      <c r="H5763" s="18"/>
    </row>
    <row r="5764" spans="1:8">
      <c r="A5764" s="17"/>
      <c r="B5764" s="17"/>
      <c r="C5764" s="17"/>
      <c r="D5764" s="17"/>
      <c r="E5764" s="9"/>
      <c r="F5764" s="18"/>
      <c r="G5764"/>
      <c r="H5764" s="18"/>
    </row>
    <row r="5765" spans="1:8">
      <c r="A5765" s="17"/>
      <c r="B5765" s="17"/>
      <c r="C5765" s="17"/>
      <c r="D5765" s="17"/>
      <c r="E5765" s="9"/>
      <c r="F5765" s="18"/>
      <c r="G5765"/>
      <c r="H5765" s="18"/>
    </row>
    <row r="5766" spans="1:8">
      <c r="A5766" s="17"/>
      <c r="B5766" s="17"/>
      <c r="C5766" s="17"/>
      <c r="D5766" s="17"/>
      <c r="E5766" s="9"/>
      <c r="F5766" s="18"/>
      <c r="G5766"/>
      <c r="H5766" s="18"/>
    </row>
    <row r="5767" spans="1:8">
      <c r="A5767" s="17"/>
      <c r="B5767" s="17"/>
      <c r="C5767" s="17"/>
      <c r="D5767" s="17"/>
      <c r="E5767" s="9"/>
      <c r="F5767" s="18"/>
      <c r="G5767"/>
      <c r="H5767" s="18"/>
    </row>
    <row r="5768" spans="1:8">
      <c r="A5768" s="17"/>
      <c r="B5768" s="17"/>
      <c r="C5768" s="17"/>
      <c r="D5768" s="17"/>
      <c r="E5768" s="9"/>
      <c r="F5768" s="18"/>
      <c r="G5768"/>
      <c r="H5768" s="18"/>
    </row>
    <row r="5769" spans="1:8">
      <c r="A5769" s="17"/>
      <c r="B5769" s="17"/>
      <c r="C5769" s="17"/>
      <c r="D5769" s="17"/>
      <c r="E5769" s="9"/>
      <c r="F5769" s="18"/>
      <c r="G5769"/>
      <c r="H5769" s="18"/>
    </row>
    <row r="5770" spans="1:8">
      <c r="A5770" s="17"/>
      <c r="B5770" s="17"/>
      <c r="C5770" s="17"/>
      <c r="D5770" s="17"/>
      <c r="E5770" s="9"/>
      <c r="F5770" s="18"/>
      <c r="G5770"/>
      <c r="H5770" s="18"/>
    </row>
    <row r="5771" spans="1:8">
      <c r="A5771" s="17"/>
      <c r="B5771" s="17"/>
      <c r="C5771" s="17"/>
      <c r="D5771" s="17"/>
      <c r="E5771" s="9"/>
      <c r="F5771" s="18"/>
      <c r="G5771"/>
      <c r="H5771" s="18"/>
    </row>
    <row r="5772" spans="1:8">
      <c r="A5772" s="17"/>
      <c r="B5772" s="17"/>
      <c r="C5772" s="17"/>
      <c r="D5772" s="17"/>
      <c r="E5772" s="9"/>
      <c r="F5772" s="18"/>
      <c r="G5772"/>
      <c r="H5772" s="18"/>
    </row>
    <row r="5773" spans="1:8">
      <c r="A5773" s="17"/>
      <c r="B5773" s="17"/>
      <c r="C5773" s="17"/>
      <c r="D5773" s="17"/>
      <c r="E5773" s="9"/>
      <c r="F5773" s="18"/>
      <c r="G5773"/>
      <c r="H5773" s="18"/>
    </row>
    <row r="5774" spans="1:8">
      <c r="A5774" s="17"/>
      <c r="B5774" s="17"/>
      <c r="C5774" s="17"/>
      <c r="D5774" s="17"/>
      <c r="E5774" s="9"/>
      <c r="F5774" s="18"/>
      <c r="G5774"/>
      <c r="H5774" s="18"/>
    </row>
    <row r="5775" spans="1:8">
      <c r="A5775" s="17"/>
      <c r="B5775" s="17"/>
      <c r="C5775" s="17"/>
      <c r="D5775" s="17"/>
      <c r="E5775" s="9"/>
      <c r="F5775" s="18"/>
      <c r="G5775"/>
      <c r="H5775" s="18"/>
    </row>
    <row r="5776" spans="1:8">
      <c r="A5776" s="17"/>
      <c r="B5776" s="17"/>
      <c r="C5776" s="17"/>
      <c r="D5776" s="17"/>
      <c r="E5776" s="9"/>
      <c r="F5776" s="18"/>
      <c r="G5776"/>
      <c r="H5776" s="18"/>
    </row>
    <row r="5777" spans="1:8">
      <c r="A5777" s="17"/>
      <c r="B5777" s="17"/>
      <c r="C5777" s="17"/>
      <c r="D5777" s="17"/>
      <c r="E5777" s="9"/>
      <c r="F5777" s="18"/>
      <c r="G5777"/>
      <c r="H5777" s="18"/>
    </row>
    <row r="5778" spans="1:8">
      <c r="A5778" s="17"/>
      <c r="B5778" s="17"/>
      <c r="C5778" s="17"/>
      <c r="D5778" s="17"/>
      <c r="E5778" s="9"/>
      <c r="F5778" s="18"/>
      <c r="G5778"/>
      <c r="H5778" s="18"/>
    </row>
    <row r="5779" spans="1:8">
      <c r="A5779" s="17"/>
      <c r="B5779" s="17"/>
      <c r="C5779" s="17"/>
      <c r="D5779" s="17"/>
      <c r="E5779" s="9"/>
      <c r="F5779" s="18"/>
      <c r="G5779"/>
      <c r="H5779" s="18"/>
    </row>
    <row r="5780" spans="1:8">
      <c r="A5780" s="17"/>
      <c r="B5780" s="17"/>
      <c r="C5780" s="17"/>
      <c r="D5780" s="17"/>
      <c r="E5780" s="9"/>
      <c r="F5780" s="18"/>
      <c r="G5780"/>
      <c r="H5780" s="18"/>
    </row>
    <row r="5781" spans="1:8">
      <c r="A5781" s="17"/>
      <c r="B5781" s="17"/>
      <c r="C5781" s="17"/>
      <c r="D5781" s="17"/>
      <c r="E5781" s="9"/>
      <c r="F5781" s="18"/>
      <c r="G5781"/>
      <c r="H5781" s="18"/>
    </row>
    <row r="5782" spans="1:8">
      <c r="A5782" s="17"/>
      <c r="B5782" s="17"/>
      <c r="C5782" s="17"/>
      <c r="D5782" s="17"/>
      <c r="E5782" s="9"/>
      <c r="F5782" s="18"/>
      <c r="G5782"/>
      <c r="H5782" s="18"/>
    </row>
    <row r="5783" spans="1:8">
      <c r="A5783" s="17"/>
      <c r="B5783" s="17"/>
      <c r="C5783" s="17"/>
      <c r="D5783" s="17"/>
      <c r="E5783" s="9"/>
      <c r="F5783" s="18"/>
      <c r="G5783"/>
      <c r="H5783" s="18"/>
    </row>
    <row r="5784" spans="1:8">
      <c r="A5784" s="17"/>
      <c r="B5784" s="17"/>
      <c r="C5784" s="17"/>
      <c r="D5784" s="17"/>
      <c r="E5784" s="9"/>
      <c r="F5784" s="18"/>
      <c r="G5784"/>
      <c r="H5784" s="18"/>
    </row>
    <row r="5785" spans="1:8">
      <c r="A5785" s="17"/>
      <c r="B5785" s="17"/>
      <c r="C5785" s="17"/>
      <c r="D5785" s="17"/>
      <c r="E5785" s="9"/>
      <c r="F5785" s="18"/>
      <c r="G5785"/>
      <c r="H5785" s="18"/>
    </row>
    <row r="5786" spans="1:8">
      <c r="A5786" s="17"/>
      <c r="B5786" s="17"/>
      <c r="C5786" s="17"/>
      <c r="D5786" s="17"/>
      <c r="E5786" s="9"/>
      <c r="F5786" s="18"/>
      <c r="G5786"/>
      <c r="H5786" s="18"/>
    </row>
    <row r="5787" spans="1:8">
      <c r="A5787" s="17"/>
      <c r="B5787" s="17"/>
      <c r="C5787" s="17"/>
      <c r="D5787" s="17"/>
      <c r="E5787" s="9"/>
      <c r="F5787" s="18"/>
      <c r="G5787"/>
      <c r="H5787" s="18"/>
    </row>
    <row r="5788" spans="1:8">
      <c r="A5788" s="17"/>
      <c r="B5788" s="17"/>
      <c r="C5788" s="17"/>
      <c r="D5788" s="17"/>
      <c r="E5788" s="9"/>
      <c r="F5788" s="18"/>
      <c r="G5788"/>
      <c r="H5788" s="18"/>
    </row>
    <row r="5789" spans="1:8">
      <c r="A5789" s="17"/>
      <c r="B5789" s="17"/>
      <c r="C5789" s="17"/>
      <c r="D5789" s="17"/>
      <c r="E5789" s="9"/>
      <c r="F5789" s="18"/>
      <c r="G5789"/>
      <c r="H5789" s="18"/>
    </row>
    <row r="5790" spans="1:8">
      <c r="A5790" s="17"/>
      <c r="B5790" s="17"/>
      <c r="C5790" s="17"/>
      <c r="D5790" s="17"/>
      <c r="E5790" s="9"/>
      <c r="F5790" s="18"/>
      <c r="G5790"/>
      <c r="H5790" s="18"/>
    </row>
    <row r="5791" spans="1:8">
      <c r="A5791" s="17"/>
      <c r="B5791" s="17"/>
      <c r="C5791" s="17"/>
      <c r="D5791" s="17"/>
      <c r="E5791" s="9"/>
      <c r="F5791" s="18"/>
      <c r="G5791"/>
      <c r="H5791" s="18"/>
    </row>
    <row r="5792" spans="1:8">
      <c r="A5792" s="17"/>
      <c r="B5792" s="17"/>
      <c r="C5792" s="17"/>
      <c r="D5792" s="17"/>
      <c r="E5792" s="9"/>
      <c r="F5792" s="18"/>
      <c r="G5792"/>
      <c r="H5792" s="18"/>
    </row>
    <row r="5793" spans="1:8">
      <c r="A5793" s="17"/>
      <c r="B5793" s="17"/>
      <c r="C5793" s="17"/>
      <c r="D5793" s="17"/>
      <c r="E5793" s="9"/>
      <c r="F5793" s="18"/>
      <c r="G5793"/>
      <c r="H5793" s="18"/>
    </row>
    <row r="5794" spans="1:8">
      <c r="A5794" s="17"/>
      <c r="B5794" s="17"/>
      <c r="C5794" s="17"/>
      <c r="D5794" s="17"/>
      <c r="E5794" s="9"/>
      <c r="F5794" s="18"/>
      <c r="G5794"/>
      <c r="H5794" s="18"/>
    </row>
    <row r="5795" spans="1:8">
      <c r="A5795" s="17"/>
      <c r="B5795" s="17"/>
      <c r="C5795" s="17"/>
      <c r="D5795" s="17"/>
      <c r="E5795" s="9"/>
      <c r="F5795" s="18"/>
      <c r="G5795"/>
      <c r="H5795" s="18"/>
    </row>
    <row r="5796" spans="1:8">
      <c r="A5796" s="17"/>
      <c r="B5796" s="17"/>
      <c r="C5796" s="17"/>
      <c r="D5796" s="17"/>
      <c r="E5796" s="9"/>
      <c r="F5796" s="18"/>
      <c r="G5796"/>
      <c r="H5796" s="18"/>
    </row>
    <row r="5797" spans="1:8">
      <c r="A5797" s="17"/>
      <c r="B5797" s="17"/>
      <c r="C5797" s="17"/>
      <c r="D5797" s="17"/>
      <c r="E5797" s="9"/>
      <c r="F5797" s="18"/>
      <c r="G5797"/>
      <c r="H5797" s="18"/>
    </row>
    <row r="5798" spans="1:8">
      <c r="A5798" s="17"/>
      <c r="B5798" s="17"/>
      <c r="C5798" s="17"/>
      <c r="D5798" s="17"/>
      <c r="E5798" s="9"/>
      <c r="F5798" s="18"/>
      <c r="G5798"/>
      <c r="H5798" s="18"/>
    </row>
    <row r="5799" spans="1:8">
      <c r="A5799" s="17"/>
      <c r="B5799" s="17"/>
      <c r="C5799" s="17"/>
      <c r="D5799" s="17"/>
      <c r="E5799" s="9"/>
      <c r="F5799" s="18"/>
      <c r="G5799"/>
      <c r="H5799" s="18"/>
    </row>
    <row r="5800" spans="1:8">
      <c r="A5800" s="17"/>
      <c r="B5800" s="17"/>
      <c r="C5800" s="17"/>
      <c r="D5800" s="17"/>
      <c r="E5800" s="9"/>
      <c r="F5800" s="18"/>
      <c r="G5800"/>
      <c r="H5800" s="18"/>
    </row>
    <row r="5801" spans="1:8">
      <c r="A5801" s="17"/>
      <c r="B5801" s="17"/>
      <c r="C5801" s="17"/>
      <c r="D5801" s="17"/>
      <c r="E5801" s="9"/>
      <c r="F5801" s="18"/>
      <c r="G5801"/>
      <c r="H5801" s="18"/>
    </row>
    <row r="5802" spans="1:8">
      <c r="A5802" s="17"/>
      <c r="B5802" s="17"/>
      <c r="C5802" s="17"/>
      <c r="D5802" s="17"/>
      <c r="E5802" s="9"/>
      <c r="F5802" s="18"/>
      <c r="G5802"/>
      <c r="H5802" s="18"/>
    </row>
    <row r="5803" spans="1:8">
      <c r="A5803" s="17"/>
      <c r="B5803" s="17"/>
      <c r="C5803" s="17"/>
      <c r="D5803" s="17"/>
      <c r="E5803" s="9"/>
      <c r="F5803" s="18"/>
      <c r="G5803"/>
      <c r="H5803" s="18"/>
    </row>
    <row r="5804" spans="1:8">
      <c r="A5804" s="17"/>
      <c r="B5804" s="17"/>
      <c r="C5804" s="17"/>
      <c r="D5804" s="17"/>
      <c r="E5804" s="9"/>
      <c r="F5804" s="18"/>
      <c r="G5804"/>
      <c r="H5804" s="18"/>
    </row>
    <row r="5805" spans="1:8">
      <c r="A5805" s="17"/>
      <c r="B5805" s="17"/>
      <c r="C5805" s="17"/>
      <c r="D5805" s="17"/>
      <c r="E5805" s="9"/>
      <c r="F5805" s="18"/>
      <c r="G5805"/>
      <c r="H5805" s="18"/>
    </row>
    <row r="5806" spans="1:8">
      <c r="A5806" s="17"/>
      <c r="B5806" s="17"/>
      <c r="C5806" s="17"/>
      <c r="D5806" s="17"/>
      <c r="E5806" s="9"/>
      <c r="F5806" s="18"/>
      <c r="G5806"/>
      <c r="H5806" s="18"/>
    </row>
    <row r="5807" spans="1:8">
      <c r="A5807" s="17"/>
      <c r="B5807" s="17"/>
      <c r="C5807" s="17"/>
      <c r="D5807" s="17"/>
      <c r="E5807" s="9"/>
      <c r="F5807" s="18"/>
      <c r="G5807"/>
      <c r="H5807" s="18"/>
    </row>
    <row r="5808" spans="1:8">
      <c r="A5808" s="17"/>
      <c r="B5808" s="17"/>
      <c r="C5808" s="17"/>
      <c r="D5808" s="17"/>
      <c r="E5808" s="9"/>
      <c r="F5808" s="18"/>
      <c r="G5808"/>
      <c r="H5808" s="18"/>
    </row>
    <row r="5809" spans="1:8">
      <c r="A5809" s="17"/>
      <c r="B5809" s="17"/>
      <c r="C5809" s="17"/>
      <c r="D5809" s="17"/>
      <c r="E5809" s="9"/>
      <c r="F5809" s="18"/>
      <c r="G5809"/>
      <c r="H5809" s="18"/>
    </row>
    <row r="5810" spans="1:8">
      <c r="A5810" s="17"/>
      <c r="B5810" s="17"/>
      <c r="C5810" s="17"/>
      <c r="D5810" s="17"/>
      <c r="E5810" s="9"/>
      <c r="F5810" s="18"/>
      <c r="G5810"/>
      <c r="H5810" s="18"/>
    </row>
    <row r="5811" spans="1:8">
      <c r="A5811" s="17"/>
      <c r="B5811" s="17"/>
      <c r="C5811" s="17"/>
      <c r="D5811" s="17"/>
      <c r="E5811" s="9"/>
      <c r="F5811" s="18"/>
      <c r="G5811"/>
      <c r="H5811" s="18"/>
    </row>
    <row r="5812" spans="1:8">
      <c r="A5812" s="17"/>
      <c r="B5812" s="17"/>
      <c r="C5812" s="17"/>
      <c r="D5812" s="17"/>
      <c r="E5812" s="9"/>
      <c r="F5812" s="18"/>
      <c r="G5812"/>
      <c r="H5812" s="18"/>
    </row>
    <row r="5813" spans="1:8">
      <c r="A5813" s="17"/>
      <c r="B5813" s="17"/>
      <c r="C5813" s="17"/>
      <c r="D5813" s="17"/>
      <c r="E5813" s="9"/>
      <c r="F5813" s="18"/>
      <c r="G5813"/>
      <c r="H5813" s="18"/>
    </row>
    <row r="5814" spans="1:8">
      <c r="A5814" s="17"/>
      <c r="B5814" s="17"/>
      <c r="C5814" s="17"/>
      <c r="D5814" s="17"/>
      <c r="E5814" s="9"/>
      <c r="F5814" s="18"/>
      <c r="G5814"/>
      <c r="H5814" s="18"/>
    </row>
    <row r="5815" spans="1:8">
      <c r="A5815" s="17"/>
      <c r="B5815" s="17"/>
      <c r="C5815" s="17"/>
      <c r="D5815" s="17"/>
      <c r="E5815" s="9"/>
      <c r="F5815" s="18"/>
      <c r="G5815"/>
      <c r="H5815" s="18"/>
    </row>
    <row r="5816" spans="1:8">
      <c r="A5816" s="17"/>
      <c r="B5816" s="17"/>
      <c r="C5816" s="17"/>
      <c r="D5816" s="17"/>
      <c r="E5816" s="9"/>
      <c r="F5816" s="18"/>
      <c r="G5816"/>
      <c r="H5816" s="18"/>
    </row>
    <row r="5817" spans="1:8">
      <c r="A5817" s="17"/>
      <c r="B5817" s="17"/>
      <c r="C5817" s="17"/>
      <c r="D5817" s="17"/>
      <c r="E5817" s="9"/>
      <c r="F5817" s="18"/>
      <c r="G5817"/>
      <c r="H5817" s="18"/>
    </row>
    <row r="5818" spans="1:8">
      <c r="A5818" s="17"/>
      <c r="B5818" s="17"/>
      <c r="C5818" s="17"/>
      <c r="D5818" s="17"/>
      <c r="E5818" s="9"/>
      <c r="F5818" s="18"/>
      <c r="G5818"/>
      <c r="H5818" s="18"/>
    </row>
    <row r="5819" spans="1:8">
      <c r="A5819" s="17"/>
      <c r="B5819" s="17"/>
      <c r="C5819" s="17"/>
      <c r="D5819" s="17"/>
      <c r="E5819" s="9"/>
      <c r="F5819" s="18"/>
      <c r="G5819"/>
      <c r="H5819" s="18"/>
    </row>
    <row r="5820" spans="1:8">
      <c r="A5820" s="17"/>
      <c r="B5820" s="17"/>
      <c r="C5820" s="17"/>
      <c r="D5820" s="17"/>
      <c r="E5820" s="9"/>
      <c r="F5820" s="18"/>
      <c r="G5820"/>
      <c r="H5820" s="18"/>
    </row>
    <row r="5821" spans="1:8">
      <c r="A5821" s="17"/>
      <c r="B5821" s="17"/>
      <c r="C5821" s="17"/>
      <c r="D5821" s="17"/>
      <c r="E5821" s="9"/>
      <c r="F5821" s="18"/>
      <c r="G5821"/>
      <c r="H5821" s="18"/>
    </row>
    <row r="5822" spans="1:8">
      <c r="A5822" s="17"/>
      <c r="B5822" s="17"/>
      <c r="C5822" s="17"/>
      <c r="D5822" s="17"/>
      <c r="E5822" s="9"/>
      <c r="F5822" s="18"/>
      <c r="G5822"/>
      <c r="H5822" s="18"/>
    </row>
    <row r="5823" spans="1:8">
      <c r="A5823" s="17"/>
      <c r="B5823" s="17"/>
      <c r="C5823" s="17"/>
      <c r="D5823" s="17"/>
      <c r="E5823" s="9"/>
      <c r="F5823" s="18"/>
      <c r="G5823"/>
      <c r="H5823" s="18"/>
    </row>
    <row r="5824" spans="1:8">
      <c r="A5824" s="17"/>
      <c r="B5824" s="17"/>
      <c r="C5824" s="17"/>
      <c r="D5824" s="17"/>
      <c r="E5824" s="9"/>
      <c r="F5824" s="18"/>
      <c r="G5824"/>
      <c r="H5824" s="18"/>
    </row>
    <row r="5825" spans="1:8">
      <c r="A5825" s="17"/>
      <c r="B5825" s="17"/>
      <c r="C5825" s="17"/>
      <c r="D5825" s="17"/>
      <c r="E5825" s="9"/>
      <c r="F5825" s="18"/>
      <c r="G5825"/>
      <c r="H5825" s="18"/>
    </row>
    <row r="5826" spans="1:8">
      <c r="A5826" s="17"/>
      <c r="B5826" s="17"/>
      <c r="C5826" s="17"/>
      <c r="D5826" s="17"/>
      <c r="E5826" s="9"/>
      <c r="F5826" s="18"/>
      <c r="G5826"/>
      <c r="H5826" s="18"/>
    </row>
    <row r="5827" spans="1:8">
      <c r="A5827" s="17"/>
      <c r="B5827" s="17"/>
      <c r="C5827" s="17"/>
      <c r="D5827" s="17"/>
      <c r="E5827" s="9"/>
      <c r="F5827" s="18"/>
      <c r="G5827"/>
      <c r="H5827" s="18"/>
    </row>
    <row r="5828" spans="1:8">
      <c r="A5828" s="17"/>
      <c r="B5828" s="17"/>
      <c r="C5828" s="17"/>
      <c r="D5828" s="17"/>
      <c r="E5828" s="9"/>
      <c r="F5828" s="18"/>
      <c r="G5828"/>
      <c r="H5828" s="18"/>
    </row>
    <row r="5829" spans="1:8">
      <c r="A5829" s="17"/>
      <c r="B5829" s="17"/>
      <c r="C5829" s="17"/>
      <c r="D5829" s="17"/>
      <c r="E5829" s="9"/>
      <c r="F5829" s="18"/>
      <c r="G5829"/>
      <c r="H5829" s="18"/>
    </row>
    <row r="5830" spans="1:8">
      <c r="A5830" s="17"/>
      <c r="B5830" s="17"/>
      <c r="C5830" s="17"/>
      <c r="D5830" s="17"/>
      <c r="E5830" s="9"/>
      <c r="F5830" s="18"/>
      <c r="G5830"/>
      <c r="H5830" s="18"/>
    </row>
    <row r="5831" spans="1:8">
      <c r="A5831" s="17"/>
      <c r="B5831" s="17"/>
      <c r="C5831" s="17"/>
      <c r="D5831" s="17"/>
      <c r="E5831" s="9"/>
      <c r="F5831" s="18"/>
      <c r="G5831"/>
      <c r="H5831" s="18"/>
    </row>
    <row r="5832" spans="1:8">
      <c r="A5832" s="17"/>
      <c r="B5832" s="17"/>
      <c r="C5832" s="17"/>
      <c r="D5832" s="17"/>
      <c r="E5832" s="9"/>
      <c r="F5832" s="18"/>
      <c r="G5832"/>
      <c r="H5832" s="18"/>
    </row>
    <row r="5833" spans="1:8">
      <c r="A5833" s="17"/>
      <c r="B5833" s="17"/>
      <c r="C5833" s="17"/>
      <c r="D5833" s="17"/>
      <c r="E5833" s="9"/>
      <c r="F5833" s="18"/>
      <c r="G5833"/>
      <c r="H5833" s="18"/>
    </row>
    <row r="5834" spans="1:8">
      <c r="A5834" s="17"/>
      <c r="B5834" s="17"/>
      <c r="C5834" s="17"/>
      <c r="D5834" s="17"/>
      <c r="E5834" s="9"/>
      <c r="F5834" s="18"/>
      <c r="G5834"/>
      <c r="H5834" s="18"/>
    </row>
    <row r="5835" spans="1:8">
      <c r="A5835" s="17"/>
      <c r="B5835" s="17"/>
      <c r="C5835" s="17"/>
      <c r="D5835" s="17"/>
      <c r="E5835" s="9"/>
      <c r="F5835" s="18"/>
      <c r="G5835"/>
      <c r="H5835" s="18"/>
    </row>
    <row r="5836" spans="1:8">
      <c r="A5836" s="17"/>
      <c r="B5836" s="17"/>
      <c r="C5836" s="17"/>
      <c r="D5836" s="17"/>
      <c r="E5836" s="9"/>
      <c r="F5836" s="18"/>
      <c r="G5836"/>
      <c r="H5836" s="18"/>
    </row>
    <row r="5837" spans="1:8">
      <c r="A5837" s="17"/>
      <c r="B5837" s="17"/>
      <c r="C5837" s="17"/>
      <c r="D5837" s="17"/>
      <c r="E5837" s="9"/>
      <c r="F5837" s="18"/>
      <c r="G5837"/>
      <c r="H5837" s="18"/>
    </row>
    <row r="5838" spans="1:8">
      <c r="A5838" s="17"/>
      <c r="B5838" s="17"/>
      <c r="C5838" s="17"/>
      <c r="D5838" s="17"/>
      <c r="E5838" s="9"/>
      <c r="F5838" s="18"/>
      <c r="G5838"/>
      <c r="H5838" s="18"/>
    </row>
    <row r="5839" spans="1:8">
      <c r="A5839" s="17"/>
      <c r="B5839" s="17"/>
      <c r="C5839" s="17"/>
      <c r="D5839" s="17"/>
      <c r="E5839" s="9"/>
      <c r="F5839" s="18"/>
      <c r="G5839"/>
      <c r="H5839" s="18"/>
    </row>
    <row r="5840" spans="1:8">
      <c r="A5840" s="17"/>
      <c r="B5840" s="17"/>
      <c r="C5840" s="17"/>
      <c r="D5840" s="17"/>
      <c r="E5840" s="9"/>
      <c r="F5840" s="18"/>
      <c r="G5840"/>
      <c r="H5840" s="18"/>
    </row>
    <row r="5841" spans="1:8">
      <c r="A5841" s="17"/>
      <c r="B5841" s="17"/>
      <c r="C5841" s="17"/>
      <c r="D5841" s="17"/>
      <c r="E5841" s="9"/>
      <c r="F5841" s="18"/>
      <c r="G5841"/>
      <c r="H5841" s="18"/>
    </row>
    <row r="5842" spans="1:8">
      <c r="A5842" s="17"/>
      <c r="B5842" s="17"/>
      <c r="C5842" s="17"/>
      <c r="D5842" s="17"/>
      <c r="E5842" s="9"/>
      <c r="F5842" s="18"/>
      <c r="G5842"/>
      <c r="H5842" s="18"/>
    </row>
    <row r="5843" spans="1:8">
      <c r="A5843" s="17"/>
      <c r="B5843" s="17"/>
      <c r="C5843" s="17"/>
      <c r="D5843" s="17"/>
      <c r="E5843" s="9"/>
      <c r="F5843" s="18"/>
      <c r="G5843"/>
      <c r="H5843" s="18"/>
    </row>
    <row r="5844" spans="1:8">
      <c r="A5844" s="17"/>
      <c r="B5844" s="17"/>
      <c r="C5844" s="17"/>
      <c r="D5844" s="17"/>
      <c r="E5844" s="9"/>
      <c r="F5844" s="18"/>
      <c r="G5844"/>
      <c r="H5844" s="18"/>
    </row>
    <row r="5845" spans="1:8">
      <c r="A5845" s="17"/>
      <c r="B5845" s="17"/>
      <c r="C5845" s="17"/>
      <c r="D5845" s="17"/>
      <c r="E5845" s="9"/>
      <c r="F5845" s="18"/>
      <c r="G5845"/>
      <c r="H5845" s="18"/>
    </row>
    <row r="5846" spans="1:8">
      <c r="A5846" s="17"/>
      <c r="B5846" s="17"/>
      <c r="C5846" s="17"/>
      <c r="D5846" s="17"/>
      <c r="E5846" s="9"/>
      <c r="F5846" s="18"/>
      <c r="G5846"/>
      <c r="H5846" s="18"/>
    </row>
    <row r="5847" spans="1:8">
      <c r="A5847" s="17"/>
      <c r="B5847" s="17"/>
      <c r="C5847" s="17"/>
      <c r="D5847" s="17"/>
      <c r="E5847" s="9"/>
      <c r="F5847" s="18"/>
      <c r="G5847"/>
      <c r="H5847" s="18"/>
    </row>
    <row r="5848" spans="1:8">
      <c r="A5848" s="17"/>
      <c r="B5848" s="17"/>
      <c r="C5848" s="17"/>
      <c r="D5848" s="17"/>
      <c r="E5848" s="9"/>
      <c r="F5848" s="18"/>
      <c r="G5848"/>
      <c r="H5848" s="18"/>
    </row>
    <row r="5849" spans="1:8">
      <c r="A5849" s="17"/>
      <c r="B5849" s="17"/>
      <c r="C5849" s="17"/>
      <c r="D5849" s="17"/>
      <c r="E5849" s="9"/>
      <c r="F5849" s="18"/>
      <c r="G5849"/>
      <c r="H5849" s="18"/>
    </row>
    <row r="5850" spans="1:8">
      <c r="A5850" s="17"/>
      <c r="B5850" s="17"/>
      <c r="C5850" s="17"/>
      <c r="D5850" s="17"/>
      <c r="E5850" s="9"/>
      <c r="F5850" s="18"/>
      <c r="G5850"/>
      <c r="H5850" s="18"/>
    </row>
    <row r="5851" spans="1:8">
      <c r="A5851" s="17"/>
      <c r="B5851" s="17"/>
      <c r="C5851" s="17"/>
      <c r="D5851" s="17"/>
      <c r="E5851" s="9"/>
      <c r="F5851" s="18"/>
      <c r="G5851"/>
      <c r="H5851" s="18"/>
    </row>
    <row r="5852" spans="1:8">
      <c r="A5852" s="17"/>
      <c r="B5852" s="17"/>
      <c r="C5852" s="17"/>
      <c r="D5852" s="17"/>
      <c r="E5852" s="9"/>
      <c r="F5852" s="18"/>
      <c r="G5852"/>
      <c r="H5852" s="18"/>
    </row>
    <row r="5853" spans="1:8">
      <c r="A5853" s="17"/>
      <c r="B5853" s="17"/>
      <c r="C5853" s="17"/>
      <c r="D5853" s="17"/>
      <c r="E5853" s="9"/>
      <c r="F5853" s="18"/>
      <c r="G5853"/>
      <c r="H5853" s="18"/>
    </row>
    <row r="5854" spans="1:8">
      <c r="A5854" s="17"/>
      <c r="B5854" s="17"/>
      <c r="C5854" s="17"/>
      <c r="D5854" s="17"/>
      <c r="E5854" s="9"/>
      <c r="F5854" s="18"/>
      <c r="G5854"/>
      <c r="H5854" s="18"/>
    </row>
    <row r="5855" spans="1:8">
      <c r="A5855" s="17"/>
      <c r="B5855" s="17"/>
      <c r="C5855" s="17"/>
      <c r="D5855" s="17"/>
      <c r="E5855" s="9"/>
      <c r="F5855" s="18"/>
      <c r="G5855"/>
      <c r="H5855" s="18"/>
    </row>
    <row r="5856" spans="1:8">
      <c r="A5856" s="17"/>
      <c r="B5856" s="17"/>
      <c r="C5856" s="17"/>
      <c r="D5856" s="17"/>
      <c r="E5856" s="9"/>
      <c r="F5856" s="18"/>
      <c r="G5856"/>
      <c r="H5856" s="18"/>
    </row>
    <row r="5857" spans="1:8">
      <c r="A5857" s="17"/>
      <c r="B5857" s="17"/>
      <c r="C5857" s="17"/>
      <c r="D5857" s="17"/>
      <c r="E5857" s="9"/>
      <c r="F5857" s="18"/>
      <c r="G5857"/>
      <c r="H5857" s="18"/>
    </row>
    <row r="5858" spans="1:8">
      <c r="A5858" s="17"/>
      <c r="B5858" s="17"/>
      <c r="C5858" s="17"/>
      <c r="D5858" s="17"/>
      <c r="E5858" s="9"/>
      <c r="F5858" s="18"/>
      <c r="G5858"/>
      <c r="H5858" s="18"/>
    </row>
    <row r="5859" spans="1:8">
      <c r="A5859" s="17"/>
      <c r="B5859" s="17"/>
      <c r="C5859" s="17"/>
      <c r="D5859" s="17"/>
      <c r="E5859" s="9"/>
      <c r="F5859" s="18"/>
      <c r="G5859"/>
      <c r="H5859" s="18"/>
    </row>
    <row r="5860" spans="1:8">
      <c r="A5860" s="17"/>
      <c r="B5860" s="17"/>
      <c r="C5860" s="17"/>
      <c r="D5860" s="17"/>
      <c r="E5860" s="9"/>
      <c r="F5860" s="18"/>
      <c r="G5860"/>
      <c r="H5860" s="18"/>
    </row>
    <row r="5861" spans="1:8">
      <c r="A5861" s="17"/>
      <c r="B5861" s="17"/>
      <c r="C5861" s="17"/>
      <c r="D5861" s="17"/>
      <c r="E5861" s="9"/>
      <c r="F5861" s="18"/>
      <c r="G5861"/>
      <c r="H5861" s="18"/>
    </row>
    <row r="5862" spans="1:8">
      <c r="A5862" s="17"/>
      <c r="B5862" s="17"/>
      <c r="C5862" s="17"/>
      <c r="D5862" s="17"/>
      <c r="E5862" s="9"/>
      <c r="F5862" s="18"/>
      <c r="G5862"/>
      <c r="H5862" s="18"/>
    </row>
  </sheetData>
  <autoFilter ref="A1:BD1223">
    <sortState ref="A2:BD1223">
      <sortCondition ref="F1" descending="1"/>
    </sortState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7"/>
  <sheetViews>
    <sheetView topLeftCell="A55" workbookViewId="0">
      <selection activeCell="B63" sqref="B63"/>
    </sheetView>
  </sheetViews>
  <sheetFormatPr defaultColWidth="9" defaultRowHeight="13.5" outlineLevelCol="1"/>
  <sheetData>
    <row r="1" spans="1:2">
      <c r="A1" s="1" t="s">
        <v>5164</v>
      </c>
      <c r="B1" s="2" t="s">
        <v>5164</v>
      </c>
    </row>
    <row r="2" spans="1:2">
      <c r="A2" s="1" t="s">
        <v>5327</v>
      </c>
      <c r="B2" s="2" t="s">
        <v>5327</v>
      </c>
    </row>
    <row r="3" spans="1:2">
      <c r="A3" s="1" t="s">
        <v>5165</v>
      </c>
      <c r="B3" s="2" t="s">
        <v>5165</v>
      </c>
    </row>
    <row r="4" spans="1:2">
      <c r="A4" s="1" t="s">
        <v>5166</v>
      </c>
      <c r="B4" s="2" t="s">
        <v>5166</v>
      </c>
    </row>
    <row r="5" spans="1:2">
      <c r="A5" s="1" t="s">
        <v>5326</v>
      </c>
      <c r="B5" s="2" t="s">
        <v>5326</v>
      </c>
    </row>
    <row r="6" spans="1:2">
      <c r="A6" s="1" t="s">
        <v>5167</v>
      </c>
      <c r="B6" s="2" t="s">
        <v>5167</v>
      </c>
    </row>
    <row r="7" spans="1:2">
      <c r="A7" s="1" t="s">
        <v>5168</v>
      </c>
      <c r="B7" s="2" t="s">
        <v>5168</v>
      </c>
    </row>
    <row r="8" spans="1:2">
      <c r="A8" s="1" t="s">
        <v>5324</v>
      </c>
      <c r="B8" s="2" t="s">
        <v>5324</v>
      </c>
    </row>
    <row r="9" spans="1:2">
      <c r="A9" s="1" t="s">
        <v>5169</v>
      </c>
      <c r="B9" s="2" t="s">
        <v>5169</v>
      </c>
    </row>
    <row r="10" spans="1:2">
      <c r="A10" s="1" t="s">
        <v>5170</v>
      </c>
      <c r="B10" s="2" t="s">
        <v>5170</v>
      </c>
    </row>
    <row r="11" spans="1:2">
      <c r="A11" s="1" t="s">
        <v>5171</v>
      </c>
      <c r="B11" s="2" t="s">
        <v>5171</v>
      </c>
    </row>
    <row r="12" spans="1:2">
      <c r="A12" s="1" t="s">
        <v>5325</v>
      </c>
      <c r="B12" s="2" t="s">
        <v>5325</v>
      </c>
    </row>
    <row r="13" spans="1:2">
      <c r="A13" s="1" t="s">
        <v>5172</v>
      </c>
      <c r="B13" s="2" t="s">
        <v>5172</v>
      </c>
    </row>
    <row r="14" spans="1:2">
      <c r="A14" s="1" t="s">
        <v>5173</v>
      </c>
      <c r="B14" s="2" t="s">
        <v>5173</v>
      </c>
    </row>
    <row r="15" spans="1:2">
      <c r="A15" s="1" t="s">
        <v>5322</v>
      </c>
      <c r="B15" s="2" t="s">
        <v>5322</v>
      </c>
    </row>
    <row r="16" spans="1:2">
      <c r="A16" s="1" t="s">
        <v>5323</v>
      </c>
      <c r="B16" s="2" t="s">
        <v>5323</v>
      </c>
    </row>
    <row r="17" spans="1:2">
      <c r="A17" s="1" t="s">
        <v>5174</v>
      </c>
      <c r="B17" s="2" t="s">
        <v>5174</v>
      </c>
    </row>
    <row r="18" spans="1:2">
      <c r="A18" s="1" t="s">
        <v>5175</v>
      </c>
      <c r="B18" s="2" t="s">
        <v>5175</v>
      </c>
    </row>
    <row r="19" spans="1:2">
      <c r="A19" s="1" t="s">
        <v>5176</v>
      </c>
      <c r="B19" s="2" t="s">
        <v>5176</v>
      </c>
    </row>
    <row r="20" spans="1:2">
      <c r="A20" s="1" t="s">
        <v>5177</v>
      </c>
      <c r="B20" s="2" t="s">
        <v>5177</v>
      </c>
    </row>
    <row r="21" spans="1:2">
      <c r="A21" s="1" t="s">
        <v>5178</v>
      </c>
      <c r="B21" s="2" t="s">
        <v>5178</v>
      </c>
    </row>
    <row r="22" spans="1:2">
      <c r="A22" s="1" t="s">
        <v>4785</v>
      </c>
      <c r="B22" s="2" t="s">
        <v>4785</v>
      </c>
    </row>
    <row r="23" spans="1:2">
      <c r="A23" s="1" t="s">
        <v>5328</v>
      </c>
      <c r="B23" s="2" t="s">
        <v>5328</v>
      </c>
    </row>
    <row r="24" spans="1:2">
      <c r="A24" s="1" t="s">
        <v>4774</v>
      </c>
      <c r="B24" s="2" t="s">
        <v>4774</v>
      </c>
    </row>
    <row r="25" spans="1:2">
      <c r="A25" s="1" t="s">
        <v>5179</v>
      </c>
      <c r="B25" s="2" t="s">
        <v>5179</v>
      </c>
    </row>
    <row r="26" spans="1:2">
      <c r="A26" s="1" t="s">
        <v>5180</v>
      </c>
      <c r="B26" s="2" t="s">
        <v>5180</v>
      </c>
    </row>
    <row r="27" spans="1:2">
      <c r="A27" s="1" t="s">
        <v>5181</v>
      </c>
      <c r="B27" s="2" t="s">
        <v>5181</v>
      </c>
    </row>
    <row r="28" spans="1:2">
      <c r="A28" s="1" t="s">
        <v>5182</v>
      </c>
      <c r="B28" s="2" t="s">
        <v>5182</v>
      </c>
    </row>
    <row r="29" spans="1:2">
      <c r="A29" s="1" t="s">
        <v>5183</v>
      </c>
      <c r="B29" s="2" t="s">
        <v>5183</v>
      </c>
    </row>
    <row r="30" spans="1:2">
      <c r="A30" s="1" t="s">
        <v>5329</v>
      </c>
      <c r="B30" s="2" t="s">
        <v>5329</v>
      </c>
    </row>
    <row r="31" spans="1:2">
      <c r="A31" s="1" t="s">
        <v>5330</v>
      </c>
      <c r="B31" s="2" t="s">
        <v>5330</v>
      </c>
    </row>
    <row r="32" spans="1:2">
      <c r="A32" s="1" t="s">
        <v>5331</v>
      </c>
      <c r="B32" s="2" t="s">
        <v>5331</v>
      </c>
    </row>
    <row r="33" spans="1:2">
      <c r="A33" s="1" t="s">
        <v>5184</v>
      </c>
      <c r="B33" s="2" t="s">
        <v>5184</v>
      </c>
    </row>
    <row r="34" spans="1:2">
      <c r="A34" s="1" t="s">
        <v>5185</v>
      </c>
      <c r="B34" s="2" t="s">
        <v>5185</v>
      </c>
    </row>
    <row r="35" spans="1:2">
      <c r="A35" s="1" t="s">
        <v>4788</v>
      </c>
      <c r="B35" s="2" t="s">
        <v>4788</v>
      </c>
    </row>
    <row r="36" spans="1:2">
      <c r="A36" s="1" t="s">
        <v>5186</v>
      </c>
      <c r="B36" s="2" t="s">
        <v>5186</v>
      </c>
    </row>
    <row r="37" spans="1:2">
      <c r="A37" s="1" t="s">
        <v>5187</v>
      </c>
      <c r="B37" s="2" t="s">
        <v>5187</v>
      </c>
    </row>
    <row r="38" spans="1:2">
      <c r="A38" s="1" t="s">
        <v>4775</v>
      </c>
      <c r="B38" s="2" t="s">
        <v>4775</v>
      </c>
    </row>
    <row r="39" spans="1:2">
      <c r="A39" s="1" t="s">
        <v>5332</v>
      </c>
      <c r="B39" s="2" t="s">
        <v>5332</v>
      </c>
    </row>
    <row r="40" spans="1:2">
      <c r="A40" s="1" t="s">
        <v>5333</v>
      </c>
      <c r="B40" s="2" t="s">
        <v>5333</v>
      </c>
    </row>
    <row r="41" spans="1:2">
      <c r="A41" s="1" t="s">
        <v>5334</v>
      </c>
      <c r="B41" s="2" t="s">
        <v>5334</v>
      </c>
    </row>
    <row r="42" spans="1:2">
      <c r="A42" s="1" t="s">
        <v>5188</v>
      </c>
      <c r="B42" s="2" t="s">
        <v>5188</v>
      </c>
    </row>
    <row r="43" spans="1:2">
      <c r="A43" s="1" t="s">
        <v>4781</v>
      </c>
      <c r="B43" s="2" t="s">
        <v>4781</v>
      </c>
    </row>
    <row r="44" spans="1:2">
      <c r="A44" s="1" t="s">
        <v>4767</v>
      </c>
      <c r="B44" s="2" t="s">
        <v>4767</v>
      </c>
    </row>
    <row r="45" spans="1:2">
      <c r="A45" s="1" t="s">
        <v>4771</v>
      </c>
      <c r="B45" s="2" t="s">
        <v>4771</v>
      </c>
    </row>
    <row r="46" spans="1:2">
      <c r="A46" s="1" t="s">
        <v>4768</v>
      </c>
      <c r="B46" s="2" t="s">
        <v>4768</v>
      </c>
    </row>
    <row r="47" spans="1:2">
      <c r="A47" s="1" t="s">
        <v>4769</v>
      </c>
      <c r="B47" s="2" t="s">
        <v>4769</v>
      </c>
    </row>
    <row r="48" spans="1:2">
      <c r="A48" s="1" t="s">
        <v>5189</v>
      </c>
      <c r="B48" s="2" t="s">
        <v>5189</v>
      </c>
    </row>
    <row r="49" spans="1:2">
      <c r="A49" s="1" t="s">
        <v>4765</v>
      </c>
      <c r="B49" s="2" t="s">
        <v>4765</v>
      </c>
    </row>
    <row r="50" spans="1:2">
      <c r="A50" s="1" t="s">
        <v>5335</v>
      </c>
      <c r="B50" s="2" t="s">
        <v>5335</v>
      </c>
    </row>
    <row r="51" spans="1:2">
      <c r="A51" s="1" t="s">
        <v>5190</v>
      </c>
      <c r="B51" s="3" t="s">
        <v>5190</v>
      </c>
    </row>
    <row r="52" spans="1:2">
      <c r="A52" s="1" t="s">
        <v>5192</v>
      </c>
      <c r="B52" s="3" t="s">
        <v>5192</v>
      </c>
    </row>
    <row r="53" spans="1:2">
      <c r="A53" s="1" t="s">
        <v>5193</v>
      </c>
      <c r="B53" s="3" t="s">
        <v>5193</v>
      </c>
    </row>
    <row r="54" spans="1:2">
      <c r="A54" s="1" t="s">
        <v>5195</v>
      </c>
      <c r="B54" s="3" t="s">
        <v>5195</v>
      </c>
    </row>
    <row r="55" spans="1:2">
      <c r="A55" s="1" t="s">
        <v>5197</v>
      </c>
      <c r="B55" s="3" t="s">
        <v>5197</v>
      </c>
    </row>
    <row r="56" spans="1:2">
      <c r="A56" s="1" t="s">
        <v>5199</v>
      </c>
      <c r="B56" s="3" t="s">
        <v>5199</v>
      </c>
    </row>
    <row r="57" spans="1:2">
      <c r="A57" s="1" t="s">
        <v>5201</v>
      </c>
      <c r="B57" s="3" t="s">
        <v>5201</v>
      </c>
    </row>
    <row r="58" spans="1:2">
      <c r="A58" s="1" t="s">
        <v>5203</v>
      </c>
      <c r="B58" s="3" t="s">
        <v>5203</v>
      </c>
    </row>
    <row r="59" spans="1:2">
      <c r="A59" s="1" t="s">
        <v>5205</v>
      </c>
      <c r="B59" s="3" t="s">
        <v>5205</v>
      </c>
    </row>
    <row r="60" spans="1:2">
      <c r="A60" s="1" t="s">
        <v>5207</v>
      </c>
      <c r="B60" s="3" t="s">
        <v>5207</v>
      </c>
    </row>
    <row r="61" spans="1:2">
      <c r="A61" s="1" t="s">
        <v>5209</v>
      </c>
      <c r="B61" s="3" t="s">
        <v>5209</v>
      </c>
    </row>
    <row r="62" spans="1:2">
      <c r="A62" s="1" t="s">
        <v>4798</v>
      </c>
      <c r="B62" s="3" t="s">
        <v>4790</v>
      </c>
    </row>
    <row r="63" spans="1:2">
      <c r="A63" s="1" t="s">
        <v>4786</v>
      </c>
      <c r="B63" s="3" t="s">
        <v>4780</v>
      </c>
    </row>
    <row r="64" spans="1:2">
      <c r="A64" s="1" t="s">
        <v>4783</v>
      </c>
      <c r="B64" s="3" t="s">
        <v>4778</v>
      </c>
    </row>
    <row r="65" spans="1:2">
      <c r="A65" s="1" t="s">
        <v>4779</v>
      </c>
      <c r="B65" s="3" t="s">
        <v>4798</v>
      </c>
    </row>
    <row r="66" spans="1:2">
      <c r="A66" s="1" t="s">
        <v>4787</v>
      </c>
      <c r="B66" s="2" t="s">
        <v>4786</v>
      </c>
    </row>
    <row r="67" spans="1:2">
      <c r="A67" s="1" t="s">
        <v>4784</v>
      </c>
      <c r="B67" s="2" t="s">
        <v>4783</v>
      </c>
    </row>
    <row r="68" spans="1:2">
      <c r="A68" s="1" t="s">
        <v>4782</v>
      </c>
      <c r="B68" s="2" t="s">
        <v>4779</v>
      </c>
    </row>
    <row r="69" spans="1:2">
      <c r="A69" s="1" t="s">
        <v>5211</v>
      </c>
      <c r="B69" s="2" t="s">
        <v>4787</v>
      </c>
    </row>
    <row r="70" spans="1:2">
      <c r="A70" s="1" t="s">
        <v>5212</v>
      </c>
      <c r="B70" s="2" t="s">
        <v>4784</v>
      </c>
    </row>
    <row r="71" spans="1:2">
      <c r="A71" s="1" t="s">
        <v>5213</v>
      </c>
      <c r="B71" s="2" t="s">
        <v>4782</v>
      </c>
    </row>
    <row r="72" spans="1:2">
      <c r="A72" s="1" t="s">
        <v>5214</v>
      </c>
      <c r="B72" s="2" t="s">
        <v>5211</v>
      </c>
    </row>
    <row r="73" spans="1:2">
      <c r="A73" s="1" t="s">
        <v>5215</v>
      </c>
      <c r="B73" s="2" t="s">
        <v>5212</v>
      </c>
    </row>
    <row r="74" spans="1:2">
      <c r="A74" s="1" t="s">
        <v>5216</v>
      </c>
      <c r="B74" s="2" t="s">
        <v>5213</v>
      </c>
    </row>
    <row r="75" spans="1:2">
      <c r="A75" s="1" t="s">
        <v>5217</v>
      </c>
      <c r="B75" s="2" t="s">
        <v>5214</v>
      </c>
    </row>
    <row r="76" spans="1:2">
      <c r="A76" s="1" t="s">
        <v>5218</v>
      </c>
      <c r="B76" s="2" t="s">
        <v>5215</v>
      </c>
    </row>
    <row r="77" spans="1:2">
      <c r="A77" s="1" t="s">
        <v>5219</v>
      </c>
      <c r="B77" s="2" t="s">
        <v>5216</v>
      </c>
    </row>
    <row r="78" spans="1:2">
      <c r="A78" s="1" t="s">
        <v>5220</v>
      </c>
      <c r="B78" s="2" t="s">
        <v>5217</v>
      </c>
    </row>
    <row r="79" spans="1:2">
      <c r="A79" s="1" t="s">
        <v>5221</v>
      </c>
      <c r="B79" s="2" t="s">
        <v>5218</v>
      </c>
    </row>
    <row r="80" spans="1:2">
      <c r="A80" s="1" t="s">
        <v>5222</v>
      </c>
      <c r="B80" s="2" t="s">
        <v>5219</v>
      </c>
    </row>
    <row r="81" spans="1:2">
      <c r="A81" s="1" t="s">
        <v>5223</v>
      </c>
      <c r="B81" s="2" t="s">
        <v>5220</v>
      </c>
    </row>
    <row r="82" spans="1:2">
      <c r="A82" s="1" t="s">
        <v>5224</v>
      </c>
      <c r="B82" s="2" t="s">
        <v>5221</v>
      </c>
    </row>
    <row r="83" spans="1:2">
      <c r="A83" s="1" t="s">
        <v>5225</v>
      </c>
      <c r="B83" s="2" t="s">
        <v>5222</v>
      </c>
    </row>
    <row r="84" spans="1:2">
      <c r="A84" s="1" t="s">
        <v>5226</v>
      </c>
      <c r="B84" s="2" t="s">
        <v>5223</v>
      </c>
    </row>
    <row r="85" spans="1:2">
      <c r="A85" s="1" t="s">
        <v>5227</v>
      </c>
      <c r="B85" s="2" t="s">
        <v>5224</v>
      </c>
    </row>
    <row r="86" spans="1:2">
      <c r="A86" s="1" t="s">
        <v>5228</v>
      </c>
      <c r="B86" s="2" t="s">
        <v>5225</v>
      </c>
    </row>
    <row r="87" spans="1:2">
      <c r="A87" s="1" t="s">
        <v>5229</v>
      </c>
      <c r="B87" s="2" t="s">
        <v>5226</v>
      </c>
    </row>
    <row r="88" spans="1:2">
      <c r="A88" s="1" t="s">
        <v>5230</v>
      </c>
      <c r="B88" s="2" t="s">
        <v>5227</v>
      </c>
    </row>
    <row r="89" spans="1:2">
      <c r="A89" s="1" t="s">
        <v>5389</v>
      </c>
      <c r="B89" s="2" t="s">
        <v>5228</v>
      </c>
    </row>
    <row r="90" spans="1:2">
      <c r="A90" s="1" t="s">
        <v>5231</v>
      </c>
      <c r="B90" s="2" t="s">
        <v>5229</v>
      </c>
    </row>
    <row r="91" spans="1:2">
      <c r="A91" s="1" t="s">
        <v>5387</v>
      </c>
      <c r="B91" s="2" t="s">
        <v>5230</v>
      </c>
    </row>
    <row r="92" spans="1:2">
      <c r="A92" s="1" t="s">
        <v>5232</v>
      </c>
      <c r="B92" s="2" t="s">
        <v>5389</v>
      </c>
    </row>
    <row r="93" spans="1:2">
      <c r="A93" s="1" t="s">
        <v>5233</v>
      </c>
      <c r="B93" s="2" t="s">
        <v>5231</v>
      </c>
    </row>
    <row r="94" spans="1:2">
      <c r="A94" s="1" t="s">
        <v>5388</v>
      </c>
      <c r="B94" s="2" t="s">
        <v>5387</v>
      </c>
    </row>
    <row r="95" spans="1:2">
      <c r="A95" s="1" t="s">
        <v>5234</v>
      </c>
      <c r="B95" s="2" t="s">
        <v>5232</v>
      </c>
    </row>
    <row r="96" spans="1:2">
      <c r="A96" s="1" t="s">
        <v>5235</v>
      </c>
      <c r="B96" s="2" t="s">
        <v>5233</v>
      </c>
    </row>
    <row r="97" spans="1:2">
      <c r="A97" s="1" t="s">
        <v>5236</v>
      </c>
      <c r="B97" s="2" t="s">
        <v>5388</v>
      </c>
    </row>
    <row r="98" spans="1:2">
      <c r="A98" s="1" t="s">
        <v>5237</v>
      </c>
      <c r="B98" s="2" t="s">
        <v>5234</v>
      </c>
    </row>
    <row r="99" spans="1:2">
      <c r="A99" s="1" t="s">
        <v>5238</v>
      </c>
      <c r="B99" s="2" t="s">
        <v>5235</v>
      </c>
    </row>
    <row r="100" spans="1:2">
      <c r="A100" s="1" t="s">
        <v>5239</v>
      </c>
      <c r="B100" s="2" t="s">
        <v>5236</v>
      </c>
    </row>
    <row r="101" spans="1:2">
      <c r="A101" s="1" t="s">
        <v>5240</v>
      </c>
      <c r="B101" s="2" t="s">
        <v>5237</v>
      </c>
    </row>
    <row r="102" spans="1:2">
      <c r="A102" s="1" t="s">
        <v>5241</v>
      </c>
      <c r="B102" s="2" t="s">
        <v>5238</v>
      </c>
    </row>
    <row r="103" spans="1:2">
      <c r="A103" s="1" t="s">
        <v>5242</v>
      </c>
      <c r="B103" s="2" t="s">
        <v>5239</v>
      </c>
    </row>
    <row r="104" spans="1:2">
      <c r="A104" s="1" t="s">
        <v>5243</v>
      </c>
      <c r="B104" s="2" t="s">
        <v>5240</v>
      </c>
    </row>
    <row r="105" spans="1:2">
      <c r="A105" s="1" t="s">
        <v>5244</v>
      </c>
      <c r="B105" s="2" t="s">
        <v>5241</v>
      </c>
    </row>
    <row r="106" spans="1:2">
      <c r="A106" s="1" t="s">
        <v>5245</v>
      </c>
      <c r="B106" s="2" t="s">
        <v>5242</v>
      </c>
    </row>
    <row r="107" ht="14.25" spans="1:2">
      <c r="A107" s="1" t="s">
        <v>5246</v>
      </c>
      <c r="B107" s="4" t="s">
        <v>5243</v>
      </c>
    </row>
    <row r="108" spans="1:2">
      <c r="A108" s="1" t="s">
        <v>5247</v>
      </c>
      <c r="B108" s="2" t="s">
        <v>5244</v>
      </c>
    </row>
    <row r="109" spans="1:2">
      <c r="A109" s="1" t="s">
        <v>5248</v>
      </c>
      <c r="B109" s="2" t="s">
        <v>5245</v>
      </c>
    </row>
    <row r="110" spans="1:2">
      <c r="A110" s="1" t="s">
        <v>5249</v>
      </c>
      <c r="B110" s="2" t="s">
        <v>5246</v>
      </c>
    </row>
    <row r="111" spans="1:2">
      <c r="A111" s="1" t="s">
        <v>5250</v>
      </c>
      <c r="B111" s="2" t="s">
        <v>5247</v>
      </c>
    </row>
    <row r="112" spans="1:2">
      <c r="A112" s="1" t="s">
        <v>5251</v>
      </c>
      <c r="B112" s="2" t="s">
        <v>5248</v>
      </c>
    </row>
    <row r="113" spans="1:2">
      <c r="A113" s="1" t="s">
        <v>5252</v>
      </c>
      <c r="B113" s="2" t="s">
        <v>5249</v>
      </c>
    </row>
    <row r="114" spans="1:2">
      <c r="A114" s="1" t="s">
        <v>5253</v>
      </c>
      <c r="B114" s="2" t="s">
        <v>5250</v>
      </c>
    </row>
    <row r="115" spans="1:2">
      <c r="A115" s="1" t="s">
        <v>5254</v>
      </c>
      <c r="B115" s="2" t="s">
        <v>5251</v>
      </c>
    </row>
    <row r="116" spans="1:2">
      <c r="A116" s="1" t="s">
        <v>5255</v>
      </c>
      <c r="B116" s="5" t="s">
        <v>5252</v>
      </c>
    </row>
    <row r="117" spans="1:2">
      <c r="A117" s="1" t="s">
        <v>5256</v>
      </c>
      <c r="B117" s="2" t="s">
        <v>5253</v>
      </c>
    </row>
    <row r="118" spans="1:2">
      <c r="A118" s="1" t="s">
        <v>5257</v>
      </c>
      <c r="B118" s="2" t="s">
        <v>5254</v>
      </c>
    </row>
    <row r="119" spans="1:2">
      <c r="A119" s="1" t="s">
        <v>5258</v>
      </c>
      <c r="B119" s="2" t="s">
        <v>5255</v>
      </c>
    </row>
    <row r="120" spans="1:2">
      <c r="A120" s="1" t="s">
        <v>5259</v>
      </c>
      <c r="B120" s="2" t="s">
        <v>5256</v>
      </c>
    </row>
    <row r="121" spans="1:2">
      <c r="A121" s="1" t="s">
        <v>5260</v>
      </c>
      <c r="B121" s="2" t="s">
        <v>5257</v>
      </c>
    </row>
    <row r="122" spans="1:2">
      <c r="A122" s="1" t="s">
        <v>5261</v>
      </c>
      <c r="B122" s="2" t="s">
        <v>5258</v>
      </c>
    </row>
    <row r="123" spans="1:2">
      <c r="A123" s="1" t="s">
        <v>5262</v>
      </c>
      <c r="B123" s="2" t="s">
        <v>5259</v>
      </c>
    </row>
    <row r="124" spans="1:2">
      <c r="A124" s="1" t="s">
        <v>5263</v>
      </c>
      <c r="B124" s="2" t="s">
        <v>5260</v>
      </c>
    </row>
    <row r="125" spans="1:2">
      <c r="A125" s="1" t="s">
        <v>5264</v>
      </c>
      <c r="B125" s="2" t="s">
        <v>5261</v>
      </c>
    </row>
    <row r="126" spans="1:2">
      <c r="A126" s="1" t="s">
        <v>5265</v>
      </c>
      <c r="B126" s="2" t="s">
        <v>5262</v>
      </c>
    </row>
    <row r="127" spans="1:2">
      <c r="A127" s="1" t="s">
        <v>4813</v>
      </c>
      <c r="B127" s="2" t="s">
        <v>5263</v>
      </c>
    </row>
    <row r="128" spans="1:2">
      <c r="A128" s="1" t="s">
        <v>5266</v>
      </c>
      <c r="B128" s="2" t="s">
        <v>5264</v>
      </c>
    </row>
    <row r="129" spans="1:2">
      <c r="A129" s="1" t="s">
        <v>5267</v>
      </c>
      <c r="B129" s="2" t="s">
        <v>5265</v>
      </c>
    </row>
    <row r="130" spans="1:2">
      <c r="A130" s="1" t="s">
        <v>4793</v>
      </c>
      <c r="B130" s="2" t="s">
        <v>4813</v>
      </c>
    </row>
    <row r="131" spans="1:2">
      <c r="A131" s="1" t="s">
        <v>5339</v>
      </c>
      <c r="B131" s="2" t="s">
        <v>5266</v>
      </c>
    </row>
    <row r="132" spans="1:2">
      <c r="A132" s="1" t="s">
        <v>5268</v>
      </c>
      <c r="B132" s="2" t="s">
        <v>5267</v>
      </c>
    </row>
    <row r="133" spans="1:2">
      <c r="A133" s="1" t="s">
        <v>5269</v>
      </c>
      <c r="B133" s="2" t="s">
        <v>4793</v>
      </c>
    </row>
    <row r="134" spans="1:2">
      <c r="A134" s="1" t="s">
        <v>5270</v>
      </c>
      <c r="B134" s="2" t="s">
        <v>5339</v>
      </c>
    </row>
    <row r="135" spans="1:2">
      <c r="A135" s="1" t="s">
        <v>5271</v>
      </c>
      <c r="B135" s="2" t="s">
        <v>5268</v>
      </c>
    </row>
    <row r="136" spans="1:2">
      <c r="A136" s="1" t="s">
        <v>5272</v>
      </c>
      <c r="B136" s="2" t="s">
        <v>5269</v>
      </c>
    </row>
    <row r="137" spans="1:2">
      <c r="A137" s="1" t="s">
        <v>5336</v>
      </c>
      <c r="B137" s="2" t="s">
        <v>5270</v>
      </c>
    </row>
    <row r="138" spans="1:2">
      <c r="A138" s="1" t="s">
        <v>4789</v>
      </c>
      <c r="B138" s="2" t="s">
        <v>5271</v>
      </c>
    </row>
    <row r="139" spans="1:2">
      <c r="A139" s="1" t="s">
        <v>5273</v>
      </c>
      <c r="B139" s="2" t="s">
        <v>5272</v>
      </c>
    </row>
    <row r="140" spans="1:2">
      <c r="A140" s="1" t="s">
        <v>5274</v>
      </c>
      <c r="B140" s="2" t="s">
        <v>5336</v>
      </c>
    </row>
    <row r="141" spans="1:2">
      <c r="A141" s="1" t="s">
        <v>5337</v>
      </c>
      <c r="B141" s="2" t="s">
        <v>4789</v>
      </c>
    </row>
    <row r="142" spans="1:2">
      <c r="A142" s="1" t="s">
        <v>5338</v>
      </c>
      <c r="B142" s="2" t="s">
        <v>5273</v>
      </c>
    </row>
    <row r="143" spans="1:2">
      <c r="A143" s="1" t="s">
        <v>5275</v>
      </c>
      <c r="B143" s="2" t="s">
        <v>5274</v>
      </c>
    </row>
    <row r="144" spans="1:2">
      <c r="A144" s="1" t="s">
        <v>5276</v>
      </c>
      <c r="B144" s="2" t="s">
        <v>5337</v>
      </c>
    </row>
    <row r="145" spans="1:2">
      <c r="A145" s="1" t="s">
        <v>5277</v>
      </c>
      <c r="B145" s="2" t="s">
        <v>5338</v>
      </c>
    </row>
    <row r="146" spans="1:2">
      <c r="A146" s="1" t="s">
        <v>5340</v>
      </c>
      <c r="B146" s="2" t="s">
        <v>5275</v>
      </c>
    </row>
    <row r="147" spans="1:2">
      <c r="A147" s="1" t="s">
        <v>5278</v>
      </c>
      <c r="B147" s="2" t="s">
        <v>5276</v>
      </c>
    </row>
    <row r="148" spans="1:2">
      <c r="A148" s="1" t="s">
        <v>5342</v>
      </c>
      <c r="B148" s="2" t="s">
        <v>5277</v>
      </c>
    </row>
    <row r="149" spans="1:2">
      <c r="A149" s="1" t="s">
        <v>5280</v>
      </c>
      <c r="B149" s="3" t="s">
        <v>5340</v>
      </c>
    </row>
    <row r="150" spans="1:2">
      <c r="A150" s="1" t="s">
        <v>5282</v>
      </c>
      <c r="B150" s="3" t="s">
        <v>5278</v>
      </c>
    </row>
    <row r="151" spans="1:2">
      <c r="A151" s="1" t="s">
        <v>5284</v>
      </c>
      <c r="B151" s="3" t="s">
        <v>5342</v>
      </c>
    </row>
    <row r="152" spans="1:2">
      <c r="A152" s="1" t="s">
        <v>5286</v>
      </c>
      <c r="B152" s="3" t="s">
        <v>5280</v>
      </c>
    </row>
    <row r="153" spans="1:2">
      <c r="A153" s="1" t="s">
        <v>5288</v>
      </c>
      <c r="B153" s="3" t="s">
        <v>5282</v>
      </c>
    </row>
    <row r="154" spans="1:2">
      <c r="A154" s="1" t="s">
        <v>5290</v>
      </c>
      <c r="B154" s="3" t="s">
        <v>5284</v>
      </c>
    </row>
    <row r="155" spans="1:2">
      <c r="A155" s="1" t="s">
        <v>5292</v>
      </c>
      <c r="B155" s="3" t="s">
        <v>5286</v>
      </c>
    </row>
    <row r="156" spans="1:2">
      <c r="A156" s="1" t="s">
        <v>5294</v>
      </c>
      <c r="B156" s="3" t="s">
        <v>5288</v>
      </c>
    </row>
    <row r="157" spans="1:2">
      <c r="A157" s="1" t="s">
        <v>5344</v>
      </c>
      <c r="B157" s="3" t="s">
        <v>5290</v>
      </c>
    </row>
    <row r="158" spans="1:2">
      <c r="A158" s="1" t="s">
        <v>5296</v>
      </c>
      <c r="B158" s="3" t="s">
        <v>5292</v>
      </c>
    </row>
    <row r="159" spans="1:2">
      <c r="A159" s="1" t="s">
        <v>5298</v>
      </c>
      <c r="B159" s="3" t="s">
        <v>5294</v>
      </c>
    </row>
    <row r="160" spans="1:2">
      <c r="A160" s="1" t="s">
        <v>5300</v>
      </c>
      <c r="B160" s="3" t="s">
        <v>5344</v>
      </c>
    </row>
    <row r="161" spans="1:2">
      <c r="A161" s="1" t="s">
        <v>5302</v>
      </c>
      <c r="B161" s="3" t="s">
        <v>5296</v>
      </c>
    </row>
    <row r="162" spans="1:2">
      <c r="A162" s="1" t="s">
        <v>5304</v>
      </c>
      <c r="B162" s="3" t="s">
        <v>5298</v>
      </c>
    </row>
    <row r="163" spans="1:2">
      <c r="A163" s="1" t="s">
        <v>4791</v>
      </c>
      <c r="B163" s="3" t="s">
        <v>5300</v>
      </c>
    </row>
    <row r="164" spans="1:2">
      <c r="A164" s="1" t="s">
        <v>5306</v>
      </c>
      <c r="B164" s="3" t="s">
        <v>5302</v>
      </c>
    </row>
    <row r="165" spans="1:2">
      <c r="A165" s="1" t="s">
        <v>5308</v>
      </c>
      <c r="B165" s="3" t="s">
        <v>5304</v>
      </c>
    </row>
    <row r="166" spans="1:2">
      <c r="A166" s="1" t="s">
        <v>5310</v>
      </c>
      <c r="B166" s="3" t="s">
        <v>4791</v>
      </c>
    </row>
    <row r="167" spans="1:2">
      <c r="A167" s="1" t="s">
        <v>5312</v>
      </c>
      <c r="B167" s="3" t="s">
        <v>5306</v>
      </c>
    </row>
    <row r="168" spans="1:2">
      <c r="A168" s="1" t="s">
        <v>4811</v>
      </c>
      <c r="B168" s="3" t="s">
        <v>5308</v>
      </c>
    </row>
    <row r="169" spans="1:2">
      <c r="A169" s="1" t="s">
        <v>4776</v>
      </c>
      <c r="B169" s="3" t="s">
        <v>5310</v>
      </c>
    </row>
    <row r="170" spans="1:2">
      <c r="A170" s="1" t="s">
        <v>5314</v>
      </c>
      <c r="B170" s="3" t="s">
        <v>5312</v>
      </c>
    </row>
    <row r="171" spans="1:2">
      <c r="A171" s="1" t="s">
        <v>5316</v>
      </c>
      <c r="B171" s="3" t="s">
        <v>4811</v>
      </c>
    </row>
    <row r="172" spans="1:2">
      <c r="A172" s="1" t="s">
        <v>5318</v>
      </c>
      <c r="B172" s="3" t="s">
        <v>4776</v>
      </c>
    </row>
    <row r="173" spans="1:2">
      <c r="A173" s="1" t="s">
        <v>5320</v>
      </c>
      <c r="B173" s="3" t="s">
        <v>5314</v>
      </c>
    </row>
    <row r="174" spans="1:2">
      <c r="A174" s="1" t="s">
        <v>4794</v>
      </c>
      <c r="B174" s="3" t="s">
        <v>5316</v>
      </c>
    </row>
    <row r="175" spans="1:2">
      <c r="A175" s="1" t="s">
        <v>4799</v>
      </c>
      <c r="B175" s="3" t="s">
        <v>5318</v>
      </c>
    </row>
    <row r="176" spans="1:2">
      <c r="A176" s="1" t="s">
        <v>4772</v>
      </c>
      <c r="B176" s="3" t="s">
        <v>5320</v>
      </c>
    </row>
    <row r="177" spans="1:2">
      <c r="A177" s="1" t="s">
        <v>4796</v>
      </c>
      <c r="B177" s="3" t="s">
        <v>4794</v>
      </c>
    </row>
    <row r="178" spans="1:2">
      <c r="A178" s="2"/>
      <c r="B178" s="3" t="s">
        <v>4799</v>
      </c>
    </row>
    <row r="179" spans="1:2">
      <c r="A179" s="2"/>
      <c r="B179" s="3" t="s">
        <v>4772</v>
      </c>
    </row>
    <row r="180" spans="1:2">
      <c r="A180" s="2"/>
      <c r="B180" s="3" t="s">
        <v>4796</v>
      </c>
    </row>
    <row r="181" spans="1:1">
      <c r="A181" s="2"/>
    </row>
    <row r="182" spans="1:1">
      <c r="A182" s="2"/>
    </row>
    <row r="183" spans="1:1">
      <c r="A183" s="2"/>
    </row>
    <row r="184" spans="1:1">
      <c r="A184" s="2"/>
    </row>
    <row r="185" spans="1:1">
      <c r="A185" s="2"/>
    </row>
    <row r="186" spans="1:1">
      <c r="A186" s="2"/>
    </row>
    <row r="187" spans="1:1">
      <c r="A187" s="2"/>
    </row>
    <row r="188" spans="1:1">
      <c r="A188" s="2"/>
    </row>
    <row r="189" spans="1:1">
      <c r="A189" s="2"/>
    </row>
    <row r="190" spans="1:1">
      <c r="A190" s="2"/>
    </row>
    <row r="191" spans="1:1">
      <c r="A191" s="2"/>
    </row>
    <row r="192" spans="1:1">
      <c r="A192" s="2"/>
    </row>
    <row r="193" spans="1:1">
      <c r="A193" s="2"/>
    </row>
    <row r="194" spans="1:1">
      <c r="A194" s="2"/>
    </row>
    <row r="195" spans="1:1">
      <c r="A195" s="2"/>
    </row>
    <row r="196" spans="1:1">
      <c r="A196" s="2"/>
    </row>
    <row r="197" spans="1:1">
      <c r="A197" s="2"/>
    </row>
    <row r="198" spans="1:1">
      <c r="A198" s="2"/>
    </row>
    <row r="199" spans="1:1">
      <c r="A199" s="2"/>
    </row>
    <row r="200" spans="1:1">
      <c r="A200" s="2"/>
    </row>
    <row r="201" spans="1:1">
      <c r="A201" s="2"/>
    </row>
    <row r="202" spans="1:1">
      <c r="A202" s="2"/>
    </row>
    <row r="203" spans="1:1">
      <c r="A203" s="2"/>
    </row>
    <row r="204" spans="1:1">
      <c r="A204" s="2"/>
    </row>
    <row r="205" spans="1:1">
      <c r="A205" s="2"/>
    </row>
    <row r="206" spans="1:1">
      <c r="A206" s="2"/>
    </row>
    <row r="207" spans="1:1">
      <c r="A207" s="2"/>
    </row>
    <row r="208" spans="1:1">
      <c r="A208" s="2"/>
    </row>
    <row r="209" spans="1:1">
      <c r="A209" s="2"/>
    </row>
    <row r="210" spans="1:1">
      <c r="A210" s="2"/>
    </row>
    <row r="211" spans="1:1">
      <c r="A211" s="2"/>
    </row>
    <row r="212" spans="1:1">
      <c r="A212" s="2"/>
    </row>
    <row r="213" spans="1:1">
      <c r="A213" s="2"/>
    </row>
    <row r="214" spans="1:1">
      <c r="A214" s="2"/>
    </row>
    <row r="215" spans="1:1">
      <c r="A215" s="2"/>
    </row>
    <row r="216" spans="1:1">
      <c r="A216" s="2"/>
    </row>
    <row r="217" spans="1:1">
      <c r="A217" s="2"/>
    </row>
    <row r="218" spans="1:1">
      <c r="A218" s="2"/>
    </row>
    <row r="219" spans="1:1">
      <c r="A219" s="2"/>
    </row>
    <row r="220" spans="1:1">
      <c r="A220" s="2"/>
    </row>
    <row r="221" spans="1:1">
      <c r="A221" s="2"/>
    </row>
    <row r="222" spans="1:1">
      <c r="A222" s="2"/>
    </row>
    <row r="223" spans="1:1">
      <c r="A223" s="2"/>
    </row>
    <row r="224" spans="1: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3"/>
    </row>
    <row r="229" spans="1:1">
      <c r="A229" s="3"/>
    </row>
    <row r="230" spans="1:1">
      <c r="A230" s="3"/>
    </row>
    <row r="231" spans="1:1">
      <c r="A231" s="3"/>
    </row>
    <row r="232" spans="1:1">
      <c r="A232" s="3"/>
    </row>
    <row r="233" spans="1:1">
      <c r="A233" s="3"/>
    </row>
    <row r="234" spans="1:1">
      <c r="A234" s="3"/>
    </row>
    <row r="235" spans="1:1">
      <c r="A235" s="3"/>
    </row>
    <row r="236" spans="1:1">
      <c r="A236" s="3"/>
    </row>
    <row r="237" spans="1:1">
      <c r="A237" s="3"/>
    </row>
    <row r="238" spans="1:1">
      <c r="A238" s="3"/>
    </row>
    <row r="239" spans="1:1">
      <c r="A239" s="3"/>
    </row>
    <row r="240" spans="1:1">
      <c r="A240" s="3"/>
    </row>
    <row r="241" spans="1:1">
      <c r="A241" s="3"/>
    </row>
    <row r="242" spans="1:1">
      <c r="A242" s="3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ht="14.25" spans="1:1">
      <c r="A284" s="4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5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3"/>
    </row>
    <row r="327" spans="1:1">
      <c r="A327" s="3"/>
    </row>
    <row r="328" spans="1:1">
      <c r="A328" s="3"/>
    </row>
    <row r="329" spans="1:1">
      <c r="A329" s="3"/>
    </row>
    <row r="330" spans="1:1">
      <c r="A330" s="3"/>
    </row>
    <row r="331" spans="1:1">
      <c r="A331" s="3"/>
    </row>
    <row r="332" spans="1:1">
      <c r="A332" s="3"/>
    </row>
    <row r="333" spans="1:1">
      <c r="A333" s="3"/>
    </row>
    <row r="334" spans="1:1">
      <c r="A334" s="3"/>
    </row>
    <row r="335" spans="1:1">
      <c r="A335" s="3"/>
    </row>
    <row r="336" spans="1:1">
      <c r="A336" s="3"/>
    </row>
    <row r="337" spans="1:1">
      <c r="A337" s="3"/>
    </row>
    <row r="338" spans="1:1">
      <c r="A338" s="3"/>
    </row>
    <row r="339" spans="1:1">
      <c r="A339" s="3"/>
    </row>
    <row r="340" spans="1:1">
      <c r="A340" s="3"/>
    </row>
    <row r="341" spans="1:1">
      <c r="A341" s="3"/>
    </row>
    <row r="342" spans="1:1">
      <c r="A342" s="3"/>
    </row>
    <row r="343" spans="1:1">
      <c r="A343" s="3"/>
    </row>
    <row r="344" spans="1:1">
      <c r="A344" s="3"/>
    </row>
    <row r="345" spans="1:1">
      <c r="A345" s="3"/>
    </row>
    <row r="346" spans="1:1">
      <c r="A346" s="3"/>
    </row>
    <row r="347" spans="1:1">
      <c r="A347" s="3"/>
    </row>
    <row r="348" spans="1:1">
      <c r="A348" s="3"/>
    </row>
    <row r="349" spans="1:1">
      <c r="A349" s="3"/>
    </row>
    <row r="350" spans="1:1">
      <c r="A350" s="3"/>
    </row>
    <row r="351" spans="1:1">
      <c r="A351" s="3"/>
    </row>
    <row r="352" spans="1:1">
      <c r="A352" s="3"/>
    </row>
    <row r="353" spans="1:1">
      <c r="A353" s="3"/>
    </row>
    <row r="354" spans="1:1">
      <c r="A354" s="3"/>
    </row>
    <row r="355" spans="1:1">
      <c r="A355" s="3"/>
    </row>
    <row r="356" spans="1:1">
      <c r="A356" s="3"/>
    </row>
    <row r="357" spans="1:1">
      <c r="A357" s="3"/>
    </row>
  </sheetData>
  <conditionalFormatting sqref="A178:A357">
    <cfRule type="duplicateValues" dxfId="243" priority="9"/>
  </conditionalFormatting>
  <conditionalFormatting sqref="A$1:A$1048576 B$1:B$1048576">
    <cfRule type="duplicateValues" dxfId="243" priority="1"/>
  </conditionalFormatting>
  <conditionalFormatting sqref="B1 B3:B6 B12:B27">
    <cfRule type="duplicateValues" dxfId="242" priority="7"/>
  </conditionalFormatting>
  <conditionalFormatting sqref="B7:B11 B2">
    <cfRule type="duplicateValues" dxfId="242" priority="8"/>
  </conditionalFormatting>
  <conditionalFormatting sqref="B75:B115 B117:B150 B179">
    <cfRule type="duplicateValues" dxfId="242" priority="6"/>
    <cfRule type="duplicateValues" dxfId="242" priority="5"/>
    <cfRule type="duplicateValues" dxfId="242" priority="4"/>
    <cfRule type="duplicateValues" dxfId="242" priority="3"/>
  </conditionalFormatting>
  <conditionalFormatting sqref="B151:B178 B180">
    <cfRule type="duplicateValues" dxfId="242" priority="2"/>
  </conditionalFormatting>
  <conditionalFormatting sqref="A178 A180:A183 A189:A204">
    <cfRule type="duplicateValues" dxfId="242" priority="15"/>
  </conditionalFormatting>
  <conditionalFormatting sqref="A184:A188 A179">
    <cfRule type="duplicateValues" dxfId="242" priority="16"/>
  </conditionalFormatting>
  <conditionalFormatting sqref="A252:A292 A294:A327 A356">
    <cfRule type="duplicateValues" dxfId="242" priority="14"/>
    <cfRule type="duplicateValues" dxfId="242" priority="13"/>
    <cfRule type="duplicateValues" dxfId="242" priority="12"/>
    <cfRule type="duplicateValues" dxfId="242" priority="11"/>
  </conditionalFormatting>
  <conditionalFormatting sqref="A328:A355 A357">
    <cfRule type="duplicateValues" dxfId="242" priority="10"/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电商给到线下任务汇总</vt:lpstr>
      <vt:lpstr>电商--O2O</vt:lpstr>
      <vt:lpstr>电商--精准营销</vt:lpstr>
      <vt:lpstr>电商--慢病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一只虫子</cp:lastModifiedBy>
  <dcterms:created xsi:type="dcterms:W3CDTF">2006-09-13T11:21:00Z</dcterms:created>
  <dcterms:modified xsi:type="dcterms:W3CDTF">2019-12-12T02:55:05Z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